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Win\Desktop\ZAID WORK\Emcure p&amp;m\"/>
    </mc:Choice>
  </mc:AlternateContent>
  <bookViews>
    <workbookView xWindow="0" yWindow="0" windowWidth="20490" windowHeight="7620" firstSheet="7" activeTab="12"/>
  </bookViews>
  <sheets>
    <sheet name="Sheet1" sheetId="1" r:id="rId1"/>
    <sheet name="P&amp;M" sheetId="2" r:id="rId2"/>
    <sheet name="equipment &amp; loose tools" sheetId="3" r:id="rId3"/>
    <sheet name="lab equipment" sheetId="5" r:id="rId4"/>
    <sheet name="etp" sheetId="4" r:id="rId5"/>
    <sheet name="material handling" sheetId="6" r:id="rId6"/>
    <sheet name="polutioncontrol equipment" sheetId="7" r:id="rId7"/>
    <sheet name="spares" sheetId="8" r:id="rId8"/>
    <sheet name="utilities" sheetId="9" r:id="rId9"/>
    <sheet name="R&amp;D Equipments" sheetId="12" r:id="rId10"/>
    <sheet name="Electrical Installattions" sheetId="10" r:id="rId11"/>
    <sheet name="ahu" sheetId="11" r:id="rId12"/>
    <sheet name="summary" sheetId="13" r:id="rId13"/>
    <sheet name="Sheet2" sheetId="14" r:id="rId14"/>
  </sheets>
  <definedNames>
    <definedName name="_xlnm._FilterDatabase" localSheetId="11" hidden="1">ahu!$B$2:$Q$661</definedName>
    <definedName name="_xlnm._FilterDatabase" localSheetId="10" hidden="1">'Electrical Installattions'!$B$2:$Q$443</definedName>
    <definedName name="_xlnm._FilterDatabase" localSheetId="2" hidden="1">'equipment &amp; loose tools'!$B$5:$Q$611</definedName>
    <definedName name="_xlnm._FilterDatabase" localSheetId="4" hidden="1">etp!$B$5:$Q$24</definedName>
    <definedName name="_xlnm._FilterDatabase" localSheetId="3" hidden="1">'lab equipment'!$B$5:$Q$1126</definedName>
    <definedName name="_xlnm._FilterDatabase" localSheetId="5" hidden="1">'material handling'!$B$6:$Q$760</definedName>
    <definedName name="_xlnm._FilterDatabase" localSheetId="1" hidden="1">'P&amp;M'!$B$4:$Q$2089</definedName>
    <definedName name="_xlnm._FilterDatabase" localSheetId="6" hidden="1">'polutioncontrol equipment'!$B$5:$Q$38</definedName>
    <definedName name="_xlnm._FilterDatabase" localSheetId="9" hidden="1">'R&amp;D Equipments'!$B$6:$Q$741</definedName>
    <definedName name="_xlnm._FilterDatabase" localSheetId="7" hidden="1">spares!$B$2:$Q$570</definedName>
    <definedName name="_xlnm._FilterDatabase" localSheetId="8" hidden="1">utilities!$B$5:$Q$883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089" i="2" l="1"/>
  <c r="K2089" i="2"/>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63" i="11"/>
  <c r="H264" i="11"/>
  <c r="H265" i="11"/>
  <c r="H266" i="11"/>
  <c r="H267"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306" i="11"/>
  <c r="H307" i="11"/>
  <c r="H308" i="11"/>
  <c r="H309" i="11"/>
  <c r="H310" i="11"/>
  <c r="H311" i="11"/>
  <c r="H312" i="11"/>
  <c r="H313" i="11"/>
  <c r="H314" i="11"/>
  <c r="H315" i="11"/>
  <c r="H316" i="11"/>
  <c r="H317" i="11"/>
  <c r="H318" i="11"/>
  <c r="H319" i="11"/>
  <c r="H320" i="11"/>
  <c r="H321" i="11"/>
  <c r="H322" i="11"/>
  <c r="H323" i="11"/>
  <c r="H324" i="11"/>
  <c r="H325" i="11"/>
  <c r="H326" i="11"/>
  <c r="H327" i="11"/>
  <c r="H328" i="11"/>
  <c r="H329" i="11"/>
  <c r="H330" i="11"/>
  <c r="H331" i="11"/>
  <c r="H332" i="11"/>
  <c r="H333" i="11"/>
  <c r="H334" i="11"/>
  <c r="H335" i="11"/>
  <c r="H336" i="11"/>
  <c r="H337" i="11"/>
  <c r="H338" i="11"/>
  <c r="H339" i="11"/>
  <c r="H340" i="11"/>
  <c r="H341" i="11"/>
  <c r="H342" i="11"/>
  <c r="H343" i="11"/>
  <c r="H344" i="11"/>
  <c r="H345" i="11"/>
  <c r="H346" i="11"/>
  <c r="H347" i="11"/>
  <c r="H348" i="11"/>
  <c r="H349" i="11"/>
  <c r="H350" i="11"/>
  <c r="H351" i="11"/>
  <c r="H352" i="11"/>
  <c r="H353" i="11"/>
  <c r="H354" i="11"/>
  <c r="H355" i="11"/>
  <c r="H356" i="11"/>
  <c r="H357" i="11"/>
  <c r="H358" i="11"/>
  <c r="H359" i="11"/>
  <c r="H360" i="11"/>
  <c r="H361" i="11"/>
  <c r="H362" i="11"/>
  <c r="H363" i="11"/>
  <c r="H364" i="11"/>
  <c r="H365" i="11"/>
  <c r="H366" i="11"/>
  <c r="H367" i="11"/>
  <c r="H368" i="11"/>
  <c r="H369" i="11"/>
  <c r="H370" i="11"/>
  <c r="H371" i="11"/>
  <c r="H372" i="11"/>
  <c r="H373" i="11"/>
  <c r="H374" i="11"/>
  <c r="H375" i="11"/>
  <c r="H376" i="11"/>
  <c r="H377" i="11"/>
  <c r="H378" i="11"/>
  <c r="H379" i="11"/>
  <c r="H380" i="11"/>
  <c r="H381" i="11"/>
  <c r="H382" i="11"/>
  <c r="H383" i="11"/>
  <c r="H384" i="11"/>
  <c r="H385" i="11"/>
  <c r="H386" i="11"/>
  <c r="H387" i="11"/>
  <c r="H388" i="11"/>
  <c r="H389" i="11"/>
  <c r="H390" i="11"/>
  <c r="H391" i="11"/>
  <c r="H392" i="11"/>
  <c r="H393" i="11"/>
  <c r="H394" i="11"/>
  <c r="H395" i="11"/>
  <c r="H396" i="11"/>
  <c r="H397" i="11"/>
  <c r="H398" i="11"/>
  <c r="H399" i="11"/>
  <c r="H400" i="11"/>
  <c r="H401" i="11"/>
  <c r="H402" i="11"/>
  <c r="H403" i="11"/>
  <c r="H404" i="11"/>
  <c r="H405" i="11"/>
  <c r="H406" i="11"/>
  <c r="H407" i="11"/>
  <c r="H408" i="11"/>
  <c r="H409" i="11"/>
  <c r="H410" i="11"/>
  <c r="H411" i="11"/>
  <c r="H412" i="11"/>
  <c r="H413" i="11"/>
  <c r="H414" i="11"/>
  <c r="H415" i="11"/>
  <c r="H416" i="11"/>
  <c r="H417" i="11"/>
  <c r="H418" i="11"/>
  <c r="H419" i="11"/>
  <c r="H420" i="11"/>
  <c r="H421" i="11"/>
  <c r="H422" i="11"/>
  <c r="H423" i="11"/>
  <c r="H424" i="11"/>
  <c r="H425" i="11"/>
  <c r="H426" i="11"/>
  <c r="H427" i="11"/>
  <c r="H428" i="11"/>
  <c r="H429" i="11"/>
  <c r="H430" i="11"/>
  <c r="H431" i="11"/>
  <c r="H432" i="11"/>
  <c r="H433" i="11"/>
  <c r="H434" i="11"/>
  <c r="H435" i="11"/>
  <c r="H436" i="11"/>
  <c r="H437" i="11"/>
  <c r="H438" i="11"/>
  <c r="H439" i="11"/>
  <c r="H440" i="11"/>
  <c r="H441" i="11"/>
  <c r="H442" i="11"/>
  <c r="H443" i="11"/>
  <c r="H444" i="11"/>
  <c r="H445" i="11"/>
  <c r="H446" i="11"/>
  <c r="H447" i="11"/>
  <c r="H448" i="11"/>
  <c r="H449" i="11"/>
  <c r="H450" i="11"/>
  <c r="H451" i="11"/>
  <c r="H452" i="11"/>
  <c r="H453" i="11"/>
  <c r="H454" i="11"/>
  <c r="H455" i="11"/>
  <c r="H456" i="11"/>
  <c r="H457" i="11"/>
  <c r="H458" i="11"/>
  <c r="H459" i="11"/>
  <c r="H460" i="11"/>
  <c r="H461" i="11"/>
  <c r="H462" i="11"/>
  <c r="H463" i="11"/>
  <c r="H464" i="11"/>
  <c r="H465" i="11"/>
  <c r="H466" i="11"/>
  <c r="H467" i="11"/>
  <c r="H468" i="11"/>
  <c r="H469" i="11"/>
  <c r="H470" i="11"/>
  <c r="H471" i="11"/>
  <c r="H472" i="11"/>
  <c r="H473" i="11"/>
  <c r="H474" i="11"/>
  <c r="H475" i="11"/>
  <c r="H476" i="11"/>
  <c r="H477" i="11"/>
  <c r="H478" i="11"/>
  <c r="H479" i="11"/>
  <c r="H480" i="11"/>
  <c r="H481" i="11"/>
  <c r="H482" i="11"/>
  <c r="H483" i="11"/>
  <c r="H484" i="11"/>
  <c r="H485" i="11"/>
  <c r="H486" i="11"/>
  <c r="H487" i="11"/>
  <c r="H488" i="11"/>
  <c r="H489" i="11"/>
  <c r="H490" i="11"/>
  <c r="H491" i="11"/>
  <c r="H492" i="11"/>
  <c r="H493" i="11"/>
  <c r="H494" i="11"/>
  <c r="H495" i="11"/>
  <c r="H496" i="11"/>
  <c r="H497" i="11"/>
  <c r="H498" i="11"/>
  <c r="H499" i="11"/>
  <c r="H500" i="11"/>
  <c r="H501" i="11"/>
  <c r="H502" i="11"/>
  <c r="H503" i="11"/>
  <c r="H504" i="11"/>
  <c r="H505" i="11"/>
  <c r="H506" i="11"/>
  <c r="H507" i="11"/>
  <c r="H508" i="11"/>
  <c r="H509" i="11"/>
  <c r="H510" i="11"/>
  <c r="H511" i="11"/>
  <c r="H512" i="11"/>
  <c r="H513" i="11"/>
  <c r="H514" i="11"/>
  <c r="H515" i="11"/>
  <c r="H516" i="11"/>
  <c r="H517" i="11"/>
  <c r="H518" i="11"/>
  <c r="H519" i="11"/>
  <c r="H520" i="11"/>
  <c r="H521" i="11"/>
  <c r="H522" i="11"/>
  <c r="H523" i="11"/>
  <c r="H524" i="11"/>
  <c r="H525" i="11"/>
  <c r="H526" i="11"/>
  <c r="H527" i="11"/>
  <c r="H528" i="11"/>
  <c r="H529" i="11"/>
  <c r="H530" i="11"/>
  <c r="H531" i="11"/>
  <c r="H532" i="11"/>
  <c r="H533" i="11"/>
  <c r="H534" i="11"/>
  <c r="H535" i="11"/>
  <c r="H536" i="11"/>
  <c r="H537" i="11"/>
  <c r="H538" i="11"/>
  <c r="H539" i="11"/>
  <c r="H540" i="11"/>
  <c r="H541" i="11"/>
  <c r="H542" i="11"/>
  <c r="H543" i="11"/>
  <c r="H544" i="11"/>
  <c r="H545" i="11"/>
  <c r="H546" i="11"/>
  <c r="H547" i="11"/>
  <c r="H548" i="11"/>
  <c r="H549" i="11"/>
  <c r="H550" i="11"/>
  <c r="H551" i="11"/>
  <c r="H552" i="11"/>
  <c r="H553" i="11"/>
  <c r="H554" i="11"/>
  <c r="H555" i="11"/>
  <c r="H556" i="11"/>
  <c r="H557" i="11"/>
  <c r="H558" i="11"/>
  <c r="H559" i="11"/>
  <c r="H560" i="11"/>
  <c r="H561" i="11"/>
  <c r="H562" i="11"/>
  <c r="H563" i="11"/>
  <c r="H564" i="11"/>
  <c r="H565" i="11"/>
  <c r="H566" i="11"/>
  <c r="H567" i="11"/>
  <c r="H568" i="11"/>
  <c r="H569" i="11"/>
  <c r="H570" i="11"/>
  <c r="H571" i="11"/>
  <c r="H572" i="11"/>
  <c r="H573" i="11"/>
  <c r="H574" i="11"/>
  <c r="H575" i="11"/>
  <c r="H576" i="11"/>
  <c r="H577" i="11"/>
  <c r="H578" i="11"/>
  <c r="H579" i="11"/>
  <c r="H580" i="11"/>
  <c r="H581" i="11"/>
  <c r="H582" i="11"/>
  <c r="H583" i="11"/>
  <c r="H584" i="11"/>
  <c r="H585" i="11"/>
  <c r="H586" i="11"/>
  <c r="H587" i="11"/>
  <c r="H588" i="11"/>
  <c r="H589" i="11"/>
  <c r="H590" i="11"/>
  <c r="H591" i="11"/>
  <c r="H592" i="11"/>
  <c r="H593" i="11"/>
  <c r="H594" i="11"/>
  <c r="H595" i="11"/>
  <c r="H596" i="11"/>
  <c r="H597" i="11"/>
  <c r="H598" i="11"/>
  <c r="H599" i="11"/>
  <c r="H600" i="11"/>
  <c r="H601" i="11"/>
  <c r="H602" i="11"/>
  <c r="H603" i="11"/>
  <c r="H604" i="11"/>
  <c r="H605" i="11"/>
  <c r="H606" i="11"/>
  <c r="H607" i="11"/>
  <c r="H608" i="11"/>
  <c r="H609" i="11"/>
  <c r="H610" i="11"/>
  <c r="H611" i="11"/>
  <c r="H612" i="11"/>
  <c r="H613" i="11"/>
  <c r="H614" i="11"/>
  <c r="H615" i="11"/>
  <c r="H616" i="11"/>
  <c r="H617" i="11"/>
  <c r="H618" i="11"/>
  <c r="H619" i="11"/>
  <c r="H620" i="11"/>
  <c r="H621" i="11"/>
  <c r="H622" i="11"/>
  <c r="H623" i="11"/>
  <c r="H624" i="11"/>
  <c r="H625" i="11"/>
  <c r="H626" i="11"/>
  <c r="H627" i="11"/>
  <c r="H628" i="11"/>
  <c r="H629" i="11"/>
  <c r="H630" i="11"/>
  <c r="H631" i="11"/>
  <c r="H632" i="11"/>
  <c r="H633" i="11"/>
  <c r="H634" i="11"/>
  <c r="H635" i="11"/>
  <c r="H636" i="11"/>
  <c r="H637" i="11"/>
  <c r="H638" i="11"/>
  <c r="H639" i="11"/>
  <c r="H640" i="11"/>
  <c r="H641" i="11"/>
  <c r="H642" i="11"/>
  <c r="H643" i="11"/>
  <c r="H644" i="11"/>
  <c r="H645" i="11"/>
  <c r="H646" i="11"/>
  <c r="H647" i="11"/>
  <c r="H648" i="11"/>
  <c r="H649" i="11"/>
  <c r="H650" i="11"/>
  <c r="H651" i="11"/>
  <c r="H652" i="11"/>
  <c r="H653" i="11"/>
  <c r="H654" i="11"/>
  <c r="H655" i="11"/>
  <c r="H656" i="11"/>
  <c r="H657" i="11"/>
  <c r="H658" i="11"/>
  <c r="H659" i="11"/>
  <c r="H660" i="11"/>
  <c r="H825" i="9"/>
  <c r="L741" i="12" l="1"/>
  <c r="H19" i="13" s="1"/>
  <c r="K741" i="12"/>
  <c r="G19" i="13" s="1"/>
  <c r="L661" i="11"/>
  <c r="H18" i="13" s="1"/>
  <c r="K661" i="11"/>
  <c r="G18" i="13" s="1"/>
  <c r="L443" i="10"/>
  <c r="H17" i="13" s="1"/>
  <c r="K443" i="10"/>
  <c r="G17" i="13" s="1"/>
  <c r="L883" i="9"/>
  <c r="H16" i="13" s="1"/>
  <c r="K883" i="9"/>
  <c r="G16" i="13" s="1"/>
  <c r="L570" i="8"/>
  <c r="H15" i="13" s="1"/>
  <c r="K570" i="8"/>
  <c r="G15" i="13" s="1"/>
  <c r="L38" i="7"/>
  <c r="H14" i="13" s="1"/>
  <c r="K38" i="7"/>
  <c r="G14" i="13" s="1"/>
  <c r="L1126" i="5"/>
  <c r="H12" i="13" s="1"/>
  <c r="K1126" i="5"/>
  <c r="G12" i="13" s="1"/>
  <c r="L24" i="4"/>
  <c r="H11" i="13" s="1"/>
  <c r="K24" i="4"/>
  <c r="G11" i="13" s="1"/>
  <c r="L611" i="3"/>
  <c r="H10" i="13" s="1"/>
  <c r="K611" i="3"/>
  <c r="G10" i="13" s="1"/>
  <c r="J610" i="3"/>
  <c r="J609" i="3"/>
  <c r="J608" i="3"/>
  <c r="J607" i="3"/>
  <c r="J606" i="3"/>
  <c r="J605" i="3"/>
  <c r="J604" i="3"/>
  <c r="J603" i="3"/>
  <c r="J602" i="3"/>
  <c r="J601" i="3"/>
  <c r="J600" i="3"/>
  <c r="J599" i="3"/>
  <c r="J598" i="3"/>
  <c r="J597" i="3"/>
  <c r="J596" i="3"/>
  <c r="J595" i="3"/>
  <c r="J594" i="3"/>
  <c r="J593" i="3"/>
  <c r="J592" i="3"/>
  <c r="J591" i="3"/>
  <c r="J590" i="3"/>
  <c r="J589" i="3"/>
  <c r="J588" i="3"/>
  <c r="J587" i="3"/>
  <c r="J586" i="3"/>
  <c r="J585" i="3"/>
  <c r="J584" i="3"/>
  <c r="J583" i="3"/>
  <c r="J582" i="3"/>
  <c r="J581" i="3"/>
  <c r="J580" i="3"/>
  <c r="J579" i="3"/>
  <c r="J578" i="3"/>
  <c r="J577" i="3"/>
  <c r="J576" i="3"/>
  <c r="J575" i="3"/>
  <c r="J574" i="3"/>
  <c r="J573" i="3"/>
  <c r="J572" i="3"/>
  <c r="J571" i="3"/>
  <c r="J570" i="3"/>
  <c r="J569" i="3"/>
  <c r="J568" i="3"/>
  <c r="J567" i="3"/>
  <c r="J566" i="3"/>
  <c r="J565" i="3"/>
  <c r="J564" i="3"/>
  <c r="J563" i="3"/>
  <c r="J562" i="3"/>
  <c r="J561" i="3"/>
  <c r="J560" i="3"/>
  <c r="J559" i="3"/>
  <c r="J558" i="3"/>
  <c r="J557" i="3"/>
  <c r="J556" i="3"/>
  <c r="J555" i="3"/>
  <c r="J554" i="3"/>
  <c r="J553" i="3"/>
  <c r="J552" i="3"/>
  <c r="J551" i="3"/>
  <c r="J550" i="3"/>
  <c r="J549" i="3"/>
  <c r="J548" i="3"/>
  <c r="J547" i="3"/>
  <c r="J546" i="3"/>
  <c r="J545" i="3"/>
  <c r="J544" i="3"/>
  <c r="J543" i="3"/>
  <c r="J542" i="3"/>
  <c r="J541" i="3"/>
  <c r="J540" i="3"/>
  <c r="J539" i="3"/>
  <c r="J538" i="3"/>
  <c r="J537" i="3"/>
  <c r="J536" i="3"/>
  <c r="J535" i="3"/>
  <c r="J534" i="3"/>
  <c r="J533" i="3"/>
  <c r="J532" i="3"/>
  <c r="J531" i="3"/>
  <c r="J530" i="3"/>
  <c r="J529" i="3"/>
  <c r="J528" i="3"/>
  <c r="J527" i="3"/>
  <c r="J526" i="3"/>
  <c r="J525" i="3"/>
  <c r="J524" i="3"/>
  <c r="J523" i="3"/>
  <c r="J522" i="3"/>
  <c r="J521" i="3"/>
  <c r="J520" i="3"/>
  <c r="J519" i="3"/>
  <c r="J518" i="3"/>
  <c r="J517" i="3"/>
  <c r="J516" i="3"/>
  <c r="J515" i="3"/>
  <c r="J514" i="3"/>
  <c r="J513" i="3"/>
  <c r="J512" i="3"/>
  <c r="J511" i="3"/>
  <c r="J510" i="3"/>
  <c r="J509" i="3"/>
  <c r="J508" i="3"/>
  <c r="J507" i="3"/>
  <c r="J506" i="3"/>
  <c r="J505" i="3"/>
  <c r="J504" i="3"/>
  <c r="J503" i="3"/>
  <c r="J502" i="3"/>
  <c r="J501" i="3"/>
  <c r="J500" i="3"/>
  <c r="J499" i="3"/>
  <c r="J498" i="3"/>
  <c r="J497" i="3"/>
  <c r="J496" i="3"/>
  <c r="J495" i="3"/>
  <c r="J494" i="3"/>
  <c r="J493" i="3"/>
  <c r="J492" i="3"/>
  <c r="J491" i="3"/>
  <c r="J490" i="3"/>
  <c r="J489" i="3"/>
  <c r="J488" i="3"/>
  <c r="J487" i="3"/>
  <c r="J486" i="3"/>
  <c r="J485" i="3"/>
  <c r="J484" i="3"/>
  <c r="J483" i="3"/>
  <c r="J482" i="3"/>
  <c r="J481" i="3"/>
  <c r="J480" i="3"/>
  <c r="J479" i="3"/>
  <c r="J478" i="3"/>
  <c r="J477" i="3"/>
  <c r="J476" i="3"/>
  <c r="J475" i="3"/>
  <c r="J474" i="3"/>
  <c r="J473" i="3"/>
  <c r="J472" i="3"/>
  <c r="J471" i="3"/>
  <c r="J470" i="3"/>
  <c r="J469" i="3"/>
  <c r="J468" i="3"/>
  <c r="J467" i="3"/>
  <c r="J466" i="3"/>
  <c r="J465" i="3"/>
  <c r="J464" i="3"/>
  <c r="J463" i="3"/>
  <c r="J462" i="3"/>
  <c r="J461" i="3"/>
  <c r="J460" i="3"/>
  <c r="J459" i="3"/>
  <c r="J458" i="3"/>
  <c r="J457" i="3"/>
  <c r="J456" i="3"/>
  <c r="J455" i="3"/>
  <c r="J454" i="3"/>
  <c r="J453" i="3"/>
  <c r="J452" i="3"/>
  <c r="J451" i="3"/>
  <c r="J450" i="3"/>
  <c r="J449" i="3"/>
  <c r="J448" i="3"/>
  <c r="J447" i="3"/>
  <c r="J446" i="3"/>
  <c r="J445" i="3"/>
  <c r="J444" i="3"/>
  <c r="J443" i="3"/>
  <c r="J442" i="3"/>
  <c r="J441" i="3"/>
  <c r="J440" i="3"/>
  <c r="J439" i="3"/>
  <c r="J438" i="3"/>
  <c r="J437" i="3"/>
  <c r="J436" i="3"/>
  <c r="J435" i="3"/>
  <c r="J434" i="3"/>
  <c r="J433" i="3"/>
  <c r="J432" i="3"/>
  <c r="J431" i="3"/>
  <c r="J430" i="3"/>
  <c r="J429" i="3"/>
  <c r="J428" i="3"/>
  <c r="J427" i="3"/>
  <c r="J426" i="3"/>
  <c r="J425" i="3"/>
  <c r="J424" i="3"/>
  <c r="J423" i="3"/>
  <c r="J422" i="3"/>
  <c r="J421" i="3"/>
  <c r="J420" i="3"/>
  <c r="J419" i="3"/>
  <c r="J418" i="3"/>
  <c r="J417" i="3"/>
  <c r="J416" i="3"/>
  <c r="J415" i="3"/>
  <c r="J414" i="3"/>
  <c r="J413" i="3"/>
  <c r="J412" i="3"/>
  <c r="J411" i="3"/>
  <c r="J410" i="3"/>
  <c r="J409" i="3"/>
  <c r="J408" i="3"/>
  <c r="J407" i="3"/>
  <c r="J406" i="3"/>
  <c r="J405" i="3"/>
  <c r="J404" i="3"/>
  <c r="J403" i="3"/>
  <c r="J402" i="3"/>
  <c r="J401" i="3"/>
  <c r="J400" i="3"/>
  <c r="J399" i="3"/>
  <c r="J398" i="3"/>
  <c r="J397" i="3"/>
  <c r="J396" i="3"/>
  <c r="J395" i="3"/>
  <c r="J394" i="3"/>
  <c r="J393" i="3"/>
  <c r="J392" i="3"/>
  <c r="J391" i="3"/>
  <c r="J390" i="3"/>
  <c r="J389" i="3"/>
  <c r="J388" i="3"/>
  <c r="J387" i="3"/>
  <c r="J386" i="3"/>
  <c r="J385" i="3"/>
  <c r="J384" i="3"/>
  <c r="J383" i="3"/>
  <c r="J382" i="3"/>
  <c r="J381" i="3"/>
  <c r="J380" i="3"/>
  <c r="J379" i="3"/>
  <c r="J378" i="3"/>
  <c r="J377" i="3"/>
  <c r="J376" i="3"/>
  <c r="J375" i="3"/>
  <c r="J374" i="3"/>
  <c r="J373" i="3"/>
  <c r="J372" i="3"/>
  <c r="J371" i="3"/>
  <c r="J370" i="3"/>
  <c r="J369" i="3"/>
  <c r="J368" i="3"/>
  <c r="J367" i="3"/>
  <c r="J366" i="3"/>
  <c r="J365" i="3"/>
  <c r="J364" i="3"/>
  <c r="J363" i="3"/>
  <c r="J362" i="3"/>
  <c r="J361" i="3"/>
  <c r="J360" i="3"/>
  <c r="J359" i="3"/>
  <c r="J358" i="3"/>
  <c r="J357" i="3"/>
  <c r="J356" i="3"/>
  <c r="J355" i="3"/>
  <c r="J354" i="3"/>
  <c r="J353" i="3"/>
  <c r="J352" i="3"/>
  <c r="J351" i="3"/>
  <c r="J350" i="3"/>
  <c r="J349" i="3"/>
  <c r="J348" i="3"/>
  <c r="J347" i="3"/>
  <c r="J346" i="3"/>
  <c r="J345" i="3"/>
  <c r="J344" i="3"/>
  <c r="J343" i="3"/>
  <c r="J342" i="3"/>
  <c r="J341" i="3"/>
  <c r="J340" i="3"/>
  <c r="J339" i="3"/>
  <c r="J338" i="3"/>
  <c r="J337" i="3"/>
  <c r="J336" i="3"/>
  <c r="J335" i="3"/>
  <c r="J334" i="3"/>
  <c r="J333" i="3"/>
  <c r="J332" i="3"/>
  <c r="J331" i="3"/>
  <c r="J330" i="3"/>
  <c r="J329" i="3"/>
  <c r="J328" i="3"/>
  <c r="J327" i="3"/>
  <c r="J326" i="3"/>
  <c r="J325" i="3"/>
  <c r="J324" i="3"/>
  <c r="J323" i="3"/>
  <c r="J322" i="3"/>
  <c r="J321" i="3"/>
  <c r="J320" i="3"/>
  <c r="J319" i="3"/>
  <c r="J318" i="3"/>
  <c r="J317" i="3"/>
  <c r="J316" i="3"/>
  <c r="J315" i="3"/>
  <c r="J314" i="3"/>
  <c r="J313" i="3"/>
  <c r="J312" i="3"/>
  <c r="J311" i="3"/>
  <c r="J310" i="3"/>
  <c r="J309" i="3"/>
  <c r="J308" i="3"/>
  <c r="J307" i="3"/>
  <c r="J306" i="3"/>
  <c r="J305" i="3"/>
  <c r="J304" i="3"/>
  <c r="J303" i="3"/>
  <c r="J302" i="3"/>
  <c r="J301" i="3"/>
  <c r="J300" i="3"/>
  <c r="J299" i="3"/>
  <c r="J298" i="3"/>
  <c r="J297" i="3"/>
  <c r="J296" i="3"/>
  <c r="J295" i="3"/>
  <c r="J294" i="3"/>
  <c r="J293" i="3"/>
  <c r="J292" i="3"/>
  <c r="J291" i="3"/>
  <c r="J290" i="3"/>
  <c r="J289" i="3"/>
  <c r="J288" i="3"/>
  <c r="J287" i="3"/>
  <c r="J286" i="3"/>
  <c r="J285" i="3"/>
  <c r="J284" i="3"/>
  <c r="J283" i="3"/>
  <c r="J282" i="3"/>
  <c r="J281" i="3"/>
  <c r="J280" i="3"/>
  <c r="J279" i="3"/>
  <c r="J278" i="3"/>
  <c r="J277" i="3"/>
  <c r="J276" i="3"/>
  <c r="J275" i="3"/>
  <c r="J274" i="3"/>
  <c r="J273" i="3"/>
  <c r="J272" i="3"/>
  <c r="J271" i="3"/>
  <c r="J270" i="3"/>
  <c r="J269" i="3"/>
  <c r="J268" i="3"/>
  <c r="J267" i="3"/>
  <c r="J266" i="3"/>
  <c r="J265" i="3"/>
  <c r="J264" i="3"/>
  <c r="J263" i="3"/>
  <c r="J262" i="3"/>
  <c r="J261" i="3"/>
  <c r="J260" i="3"/>
  <c r="J259" i="3"/>
  <c r="J258" i="3"/>
  <c r="J257" i="3"/>
  <c r="J256" i="3"/>
  <c r="J255" i="3"/>
  <c r="J254" i="3"/>
  <c r="J253" i="3"/>
  <c r="J252" i="3"/>
  <c r="J251" i="3"/>
  <c r="J250" i="3"/>
  <c r="J249" i="3"/>
  <c r="J248" i="3"/>
  <c r="J247" i="3"/>
  <c r="J246" i="3"/>
  <c r="J245" i="3"/>
  <c r="J244" i="3"/>
  <c r="J243" i="3"/>
  <c r="J242" i="3"/>
  <c r="J241" i="3"/>
  <c r="J240" i="3"/>
  <c r="J239" i="3"/>
  <c r="J238" i="3"/>
  <c r="J237" i="3"/>
  <c r="J236" i="3"/>
  <c r="J235" i="3"/>
  <c r="J234" i="3"/>
  <c r="J233" i="3"/>
  <c r="J232" i="3"/>
  <c r="J231" i="3"/>
  <c r="J230" i="3"/>
  <c r="J229" i="3"/>
  <c r="J228" i="3"/>
  <c r="J227" i="3"/>
  <c r="J226" i="3"/>
  <c r="J225" i="3"/>
  <c r="J224" i="3"/>
  <c r="J223" i="3"/>
  <c r="J222" i="3"/>
  <c r="J221" i="3"/>
  <c r="J220" i="3"/>
  <c r="J219" i="3"/>
  <c r="J218" i="3"/>
  <c r="J217" i="3"/>
  <c r="J216" i="3"/>
  <c r="J215" i="3"/>
  <c r="J214" i="3"/>
  <c r="J213" i="3"/>
  <c r="J212" i="3"/>
  <c r="J211" i="3"/>
  <c r="J210" i="3"/>
  <c r="J209" i="3"/>
  <c r="J208" i="3"/>
  <c r="J207" i="3"/>
  <c r="J206" i="3"/>
  <c r="J205" i="3"/>
  <c r="J204" i="3"/>
  <c r="J203" i="3"/>
  <c r="J202" i="3"/>
  <c r="J201" i="3"/>
  <c r="J200" i="3"/>
  <c r="J199" i="3"/>
  <c r="J198" i="3"/>
  <c r="J197" i="3"/>
  <c r="J196" i="3"/>
  <c r="J195" i="3"/>
  <c r="J194" i="3"/>
  <c r="J193" i="3"/>
  <c r="J192" i="3"/>
  <c r="J191" i="3"/>
  <c r="J190" i="3"/>
  <c r="J189" i="3"/>
  <c r="J188" i="3"/>
  <c r="J187" i="3"/>
  <c r="J186" i="3"/>
  <c r="J185" i="3"/>
  <c r="J184" i="3"/>
  <c r="J183" i="3"/>
  <c r="J182" i="3"/>
  <c r="J181" i="3"/>
  <c r="J180" i="3"/>
  <c r="J179" i="3"/>
  <c r="J178" i="3"/>
  <c r="J177" i="3"/>
  <c r="J176" i="3"/>
  <c r="J175" i="3"/>
  <c r="J174" i="3"/>
  <c r="J173" i="3"/>
  <c r="J172" i="3"/>
  <c r="J171" i="3"/>
  <c r="J170" i="3"/>
  <c r="J169" i="3"/>
  <c r="J168" i="3"/>
  <c r="J167" i="3"/>
  <c r="J166" i="3"/>
  <c r="J165" i="3"/>
  <c r="J164" i="3"/>
  <c r="J163" i="3"/>
  <c r="J162" i="3"/>
  <c r="J161" i="3"/>
  <c r="J160" i="3"/>
  <c r="J159" i="3"/>
  <c r="J158" i="3"/>
  <c r="J157" i="3"/>
  <c r="J156" i="3"/>
  <c r="J155" i="3"/>
  <c r="J154" i="3"/>
  <c r="J153" i="3"/>
  <c r="J152" i="3"/>
  <c r="J151" i="3"/>
  <c r="J150" i="3"/>
  <c r="J149" i="3"/>
  <c r="J148" i="3"/>
  <c r="J147" i="3"/>
  <c r="J146" i="3"/>
  <c r="J145" i="3"/>
  <c r="J144" i="3"/>
  <c r="J143" i="3"/>
  <c r="J142" i="3"/>
  <c r="J141" i="3"/>
  <c r="J140" i="3"/>
  <c r="J139" i="3"/>
  <c r="J138" i="3"/>
  <c r="J137" i="3"/>
  <c r="J136" i="3"/>
  <c r="J135" i="3"/>
  <c r="J134" i="3"/>
  <c r="J133" i="3"/>
  <c r="J132" i="3"/>
  <c r="J131" i="3"/>
  <c r="J130" i="3"/>
  <c r="J129"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J30" i="3"/>
  <c r="J29" i="3"/>
  <c r="J28" i="3"/>
  <c r="J27" i="3"/>
  <c r="J26" i="3"/>
  <c r="J25" i="3"/>
  <c r="J24" i="3"/>
  <c r="J23" i="3"/>
  <c r="J22" i="3"/>
  <c r="J21" i="3"/>
  <c r="J20" i="3"/>
  <c r="J19" i="3"/>
  <c r="J18" i="3"/>
  <c r="J17" i="3"/>
  <c r="J16" i="3"/>
  <c r="J15" i="3"/>
  <c r="J14" i="3"/>
  <c r="J13" i="3"/>
  <c r="J12" i="3"/>
  <c r="J11" i="3"/>
  <c r="J10" i="3"/>
  <c r="J9" i="3"/>
  <c r="J8" i="3"/>
  <c r="J7" i="3"/>
  <c r="N2088" i="2"/>
  <c r="N2087" i="2"/>
  <c r="N2086" i="2"/>
  <c r="N2085" i="2"/>
  <c r="N2084" i="2"/>
  <c r="N2083" i="2"/>
  <c r="N2082" i="2"/>
  <c r="N2081" i="2"/>
  <c r="N2080" i="2"/>
  <c r="N2079" i="2"/>
  <c r="N2078" i="2"/>
  <c r="N2077" i="2"/>
  <c r="N2076" i="2"/>
  <c r="N2075" i="2"/>
  <c r="N2074" i="2"/>
  <c r="N2073" i="2"/>
  <c r="N2072" i="2"/>
  <c r="N2071" i="2"/>
  <c r="N2070" i="2"/>
  <c r="N2069" i="2"/>
  <c r="N2068" i="2"/>
  <c r="N2067" i="2"/>
  <c r="N2066" i="2"/>
  <c r="N2065" i="2"/>
  <c r="N2064" i="2"/>
  <c r="N2063" i="2"/>
  <c r="N2062" i="2"/>
  <c r="N2061" i="2"/>
  <c r="N2060" i="2"/>
  <c r="N2059" i="2"/>
  <c r="N2058" i="2"/>
  <c r="N2057" i="2"/>
  <c r="N2056" i="2"/>
  <c r="N2055" i="2"/>
  <c r="N2054" i="2"/>
  <c r="N2053" i="2"/>
  <c r="N2052" i="2"/>
  <c r="N2051" i="2"/>
  <c r="N2050" i="2"/>
  <c r="N2049" i="2"/>
  <c r="N2048" i="2"/>
  <c r="N2047" i="2"/>
  <c r="N2046" i="2"/>
  <c r="N2045" i="2"/>
  <c r="N2044" i="2"/>
  <c r="N2043" i="2"/>
  <c r="N2042" i="2"/>
  <c r="N2041" i="2"/>
  <c r="N2040" i="2"/>
  <c r="N2039" i="2"/>
  <c r="N2038" i="2"/>
  <c r="N2037" i="2"/>
  <c r="N2036" i="2"/>
  <c r="N2035" i="2"/>
  <c r="N2034" i="2"/>
  <c r="N2033" i="2"/>
  <c r="N2032" i="2"/>
  <c r="N2031" i="2"/>
  <c r="N2030" i="2"/>
  <c r="N2029" i="2"/>
  <c r="N2028" i="2"/>
  <c r="N2027" i="2"/>
  <c r="N2026" i="2"/>
  <c r="N2025" i="2"/>
  <c r="N2024" i="2"/>
  <c r="N2023" i="2"/>
  <c r="N2022" i="2"/>
  <c r="N2021" i="2"/>
  <c r="N2020" i="2"/>
  <c r="N2019" i="2"/>
  <c r="N2018" i="2"/>
  <c r="N2017" i="2"/>
  <c r="N2016" i="2"/>
  <c r="N2015" i="2"/>
  <c r="N2014" i="2"/>
  <c r="N2013" i="2"/>
  <c r="N2012" i="2"/>
  <c r="N2011" i="2"/>
  <c r="N2010" i="2"/>
  <c r="N2009" i="2"/>
  <c r="N2008" i="2"/>
  <c r="N2007" i="2"/>
  <c r="N2006" i="2"/>
  <c r="N2005" i="2"/>
  <c r="N2004" i="2"/>
  <c r="N2003" i="2"/>
  <c r="N2002" i="2"/>
  <c r="N2001" i="2"/>
  <c r="N2000" i="2"/>
  <c r="N1999" i="2"/>
  <c r="N1998" i="2"/>
  <c r="N1997" i="2"/>
  <c r="N1996" i="2"/>
  <c r="N1995" i="2"/>
  <c r="N1994" i="2"/>
  <c r="N1993" i="2"/>
  <c r="N1992" i="2"/>
  <c r="N1991" i="2"/>
  <c r="N1990" i="2"/>
  <c r="N1989" i="2"/>
  <c r="N1988" i="2"/>
  <c r="N1987" i="2"/>
  <c r="N1986" i="2"/>
  <c r="N1985" i="2"/>
  <c r="N1984" i="2"/>
  <c r="N1983" i="2"/>
  <c r="N1982" i="2"/>
  <c r="N1981" i="2"/>
  <c r="N1980" i="2"/>
  <c r="N1979" i="2"/>
  <c r="N1978" i="2"/>
  <c r="N1977" i="2"/>
  <c r="N1976" i="2"/>
  <c r="N1975" i="2"/>
  <c r="N1974" i="2"/>
  <c r="N1973" i="2"/>
  <c r="N1972" i="2"/>
  <c r="N1971" i="2"/>
  <c r="N1970" i="2"/>
  <c r="N1969" i="2"/>
  <c r="N1968" i="2"/>
  <c r="N1967" i="2"/>
  <c r="N1966" i="2"/>
  <c r="N1965" i="2"/>
  <c r="N1964" i="2"/>
  <c r="N1963" i="2"/>
  <c r="N1962" i="2"/>
  <c r="N1961" i="2"/>
  <c r="N1960" i="2"/>
  <c r="N1959" i="2"/>
  <c r="N1958" i="2"/>
  <c r="N1957" i="2"/>
  <c r="N1956" i="2"/>
  <c r="N1955" i="2"/>
  <c r="N1954" i="2"/>
  <c r="N1953" i="2"/>
  <c r="N1952" i="2"/>
  <c r="N1951" i="2"/>
  <c r="N1950" i="2"/>
  <c r="N1949" i="2"/>
  <c r="N1948" i="2"/>
  <c r="N1947" i="2"/>
  <c r="N1946" i="2"/>
  <c r="N1945" i="2"/>
  <c r="N1944" i="2"/>
  <c r="N1943" i="2"/>
  <c r="N1942" i="2"/>
  <c r="N1941" i="2"/>
  <c r="N1940" i="2"/>
  <c r="N1939" i="2"/>
  <c r="N1938" i="2"/>
  <c r="N1937" i="2"/>
  <c r="N1936" i="2"/>
  <c r="N1935" i="2"/>
  <c r="N1934" i="2"/>
  <c r="N1933" i="2"/>
  <c r="N1932" i="2"/>
  <c r="N1931" i="2"/>
  <c r="N1930" i="2"/>
  <c r="N1929" i="2"/>
  <c r="N1928" i="2"/>
  <c r="N1927" i="2"/>
  <c r="N1926" i="2"/>
  <c r="N1925" i="2"/>
  <c r="N1924" i="2"/>
  <c r="N1923" i="2"/>
  <c r="N1922" i="2"/>
  <c r="N1921" i="2"/>
  <c r="N1920" i="2"/>
  <c r="N1919" i="2"/>
  <c r="N1918" i="2"/>
  <c r="N1917" i="2"/>
  <c r="N1916" i="2"/>
  <c r="N1915" i="2"/>
  <c r="N1914" i="2"/>
  <c r="N1913" i="2"/>
  <c r="N1912" i="2"/>
  <c r="N1911" i="2"/>
  <c r="N1910" i="2"/>
  <c r="N1909" i="2"/>
  <c r="N1908" i="2"/>
  <c r="N1907" i="2"/>
  <c r="N1906" i="2"/>
  <c r="N1905" i="2"/>
  <c r="N1904" i="2"/>
  <c r="N1903" i="2"/>
  <c r="N1902" i="2"/>
  <c r="N1901" i="2"/>
  <c r="N1900" i="2"/>
  <c r="N1899" i="2"/>
  <c r="N1898" i="2"/>
  <c r="N1897" i="2"/>
  <c r="N1896" i="2"/>
  <c r="N1895" i="2"/>
  <c r="N1894" i="2"/>
  <c r="N1893" i="2"/>
  <c r="N1892" i="2"/>
  <c r="N1891" i="2"/>
  <c r="N1890" i="2"/>
  <c r="N1889" i="2"/>
  <c r="N1888" i="2"/>
  <c r="N1887" i="2"/>
  <c r="N1886" i="2"/>
  <c r="N1885" i="2"/>
  <c r="N1884" i="2"/>
  <c r="N1883" i="2"/>
  <c r="N1882" i="2"/>
  <c r="N1881" i="2"/>
  <c r="N1880" i="2"/>
  <c r="N1879" i="2"/>
  <c r="N1878" i="2"/>
  <c r="N1877" i="2"/>
  <c r="N1876" i="2"/>
  <c r="N1875" i="2"/>
  <c r="N1874" i="2"/>
  <c r="N1873" i="2"/>
  <c r="N1872" i="2"/>
  <c r="N1871" i="2"/>
  <c r="N1870" i="2"/>
  <c r="N1869" i="2"/>
  <c r="N1868" i="2"/>
  <c r="N1867" i="2"/>
  <c r="N1866" i="2"/>
  <c r="N1865" i="2"/>
  <c r="N1864" i="2"/>
  <c r="N1863" i="2"/>
  <c r="N1862" i="2"/>
  <c r="N1861" i="2"/>
  <c r="N1860" i="2"/>
  <c r="N1859" i="2"/>
  <c r="N1858" i="2"/>
  <c r="N1857" i="2"/>
  <c r="N1856" i="2"/>
  <c r="N1855" i="2"/>
  <c r="N1854" i="2"/>
  <c r="N1853" i="2"/>
  <c r="N1852" i="2"/>
  <c r="N1851" i="2"/>
  <c r="N1850" i="2"/>
  <c r="N1849" i="2"/>
  <c r="N1848" i="2"/>
  <c r="N1847" i="2"/>
  <c r="N1846" i="2"/>
  <c r="N1845" i="2"/>
  <c r="N1844" i="2"/>
  <c r="N1843" i="2"/>
  <c r="N1842" i="2"/>
  <c r="N1841" i="2"/>
  <c r="N1840" i="2"/>
  <c r="N1839" i="2"/>
  <c r="N1838" i="2"/>
  <c r="N1837" i="2"/>
  <c r="N1836" i="2"/>
  <c r="N1835" i="2"/>
  <c r="N1834" i="2"/>
  <c r="N1833" i="2"/>
  <c r="N1832" i="2"/>
  <c r="N1831" i="2"/>
  <c r="N1830" i="2"/>
  <c r="N1829" i="2"/>
  <c r="N1828" i="2"/>
  <c r="N1827" i="2"/>
  <c r="N1826" i="2"/>
  <c r="N1825" i="2"/>
  <c r="N1824" i="2"/>
  <c r="N1823" i="2"/>
  <c r="N1822" i="2"/>
  <c r="N1821" i="2"/>
  <c r="N1820" i="2"/>
  <c r="N1819" i="2"/>
  <c r="N1818" i="2"/>
  <c r="N1817" i="2"/>
  <c r="N1816" i="2"/>
  <c r="N1815" i="2"/>
  <c r="N1814" i="2"/>
  <c r="N1813" i="2"/>
  <c r="N1812" i="2"/>
  <c r="N1811" i="2"/>
  <c r="N1810" i="2"/>
  <c r="N1809" i="2"/>
  <c r="N1808" i="2"/>
  <c r="N1807" i="2"/>
  <c r="N1806" i="2"/>
  <c r="N1805" i="2"/>
  <c r="N1804" i="2"/>
  <c r="N1803" i="2"/>
  <c r="N1802" i="2"/>
  <c r="N1801" i="2"/>
  <c r="N1800" i="2"/>
  <c r="N1799" i="2"/>
  <c r="N1798" i="2"/>
  <c r="N1797" i="2"/>
  <c r="N1796" i="2"/>
  <c r="N1795" i="2"/>
  <c r="N1794" i="2"/>
  <c r="N1793" i="2"/>
  <c r="N1792" i="2"/>
  <c r="N1791" i="2"/>
  <c r="N1790" i="2"/>
  <c r="N1789" i="2"/>
  <c r="N1788" i="2"/>
  <c r="N1787" i="2"/>
  <c r="N1786" i="2"/>
  <c r="N1785" i="2"/>
  <c r="N1784" i="2"/>
  <c r="N1783" i="2"/>
  <c r="N1782" i="2"/>
  <c r="N1781" i="2"/>
  <c r="N1780" i="2"/>
  <c r="N1779" i="2"/>
  <c r="N1778" i="2"/>
  <c r="N1777" i="2"/>
  <c r="N1776" i="2"/>
  <c r="N1775" i="2"/>
  <c r="N1774" i="2"/>
  <c r="N1773" i="2"/>
  <c r="N1772" i="2"/>
  <c r="N1771" i="2"/>
  <c r="N1770" i="2"/>
  <c r="N1769" i="2"/>
  <c r="N1768" i="2"/>
  <c r="N1767" i="2"/>
  <c r="N1766" i="2"/>
  <c r="N1765" i="2"/>
  <c r="N1764" i="2"/>
  <c r="N1763" i="2"/>
  <c r="N1762" i="2"/>
  <c r="N1761" i="2"/>
  <c r="N1760" i="2"/>
  <c r="N1759" i="2"/>
  <c r="N1758" i="2"/>
  <c r="N1757" i="2"/>
  <c r="N1756" i="2"/>
  <c r="N1755" i="2"/>
  <c r="N1754" i="2"/>
  <c r="N1753" i="2"/>
  <c r="N1752" i="2"/>
  <c r="N1751" i="2"/>
  <c r="N1750" i="2"/>
  <c r="N1749" i="2"/>
  <c r="N1748" i="2"/>
  <c r="N1747" i="2"/>
  <c r="N1746" i="2"/>
  <c r="N1745" i="2"/>
  <c r="N1744" i="2"/>
  <c r="N1743" i="2"/>
  <c r="N1742" i="2"/>
  <c r="N1741" i="2"/>
  <c r="N1740" i="2"/>
  <c r="N1739" i="2"/>
  <c r="N1738" i="2"/>
  <c r="N1737" i="2"/>
  <c r="N1736" i="2"/>
  <c r="N1735" i="2"/>
  <c r="N1734" i="2"/>
  <c r="N1733" i="2"/>
  <c r="N1732" i="2"/>
  <c r="N1731" i="2"/>
  <c r="N1730" i="2"/>
  <c r="N1729" i="2"/>
  <c r="N1728" i="2"/>
  <c r="N1727" i="2"/>
  <c r="N1726" i="2"/>
  <c r="N1725" i="2"/>
  <c r="N1724" i="2"/>
  <c r="N1723" i="2"/>
  <c r="N1722" i="2"/>
  <c r="N1721" i="2"/>
  <c r="N1720" i="2"/>
  <c r="N1719" i="2"/>
  <c r="N1718" i="2"/>
  <c r="N1717" i="2"/>
  <c r="N1716" i="2"/>
  <c r="N1715" i="2"/>
  <c r="N1714" i="2"/>
  <c r="N1713" i="2"/>
  <c r="N1712" i="2"/>
  <c r="N1711" i="2"/>
  <c r="N1710" i="2"/>
  <c r="N1709" i="2"/>
  <c r="N1708" i="2"/>
  <c r="N1707" i="2"/>
  <c r="N1706" i="2"/>
  <c r="N1705" i="2"/>
  <c r="N1704" i="2"/>
  <c r="N1703" i="2"/>
  <c r="N1702" i="2"/>
  <c r="N1701" i="2"/>
  <c r="N1700" i="2"/>
  <c r="N1699" i="2"/>
  <c r="N1698" i="2"/>
  <c r="N1697" i="2"/>
  <c r="N1696" i="2"/>
  <c r="N1695" i="2"/>
  <c r="N1694" i="2"/>
  <c r="N1693" i="2"/>
  <c r="N1692" i="2"/>
  <c r="N1691" i="2"/>
  <c r="N1690" i="2"/>
  <c r="N1689" i="2"/>
  <c r="N1688" i="2"/>
  <c r="N1687" i="2"/>
  <c r="N1686" i="2"/>
  <c r="N1685" i="2"/>
  <c r="N1684" i="2"/>
  <c r="N1683" i="2"/>
  <c r="N1682" i="2"/>
  <c r="N1681" i="2"/>
  <c r="N1680" i="2"/>
  <c r="N1679" i="2"/>
  <c r="N1678" i="2"/>
  <c r="N1677" i="2"/>
  <c r="N1676" i="2"/>
  <c r="N1675" i="2"/>
  <c r="N1674" i="2"/>
  <c r="N1673" i="2"/>
  <c r="N1672" i="2"/>
  <c r="N1671" i="2"/>
  <c r="N1670" i="2"/>
  <c r="N1669" i="2"/>
  <c r="N1668" i="2"/>
  <c r="N1667" i="2"/>
  <c r="N1666" i="2"/>
  <c r="N1665" i="2"/>
  <c r="N1664" i="2"/>
  <c r="N1663" i="2"/>
  <c r="N1662" i="2"/>
  <c r="N1661" i="2"/>
  <c r="N1660" i="2"/>
  <c r="N1659" i="2"/>
  <c r="N1658" i="2"/>
  <c r="N1657" i="2"/>
  <c r="N1656" i="2"/>
  <c r="N1655" i="2"/>
  <c r="N1654" i="2"/>
  <c r="N1653" i="2"/>
  <c r="N1652" i="2"/>
  <c r="N1651" i="2"/>
  <c r="N1650" i="2"/>
  <c r="N1649" i="2"/>
  <c r="N1648" i="2"/>
  <c r="N1647" i="2"/>
  <c r="N1646" i="2"/>
  <c r="N1645" i="2"/>
  <c r="N1644" i="2"/>
  <c r="N1643" i="2"/>
  <c r="N1642" i="2"/>
  <c r="N1641" i="2"/>
  <c r="N1640" i="2"/>
  <c r="N1639" i="2"/>
  <c r="N1638" i="2"/>
  <c r="N1637" i="2"/>
  <c r="N1636" i="2"/>
  <c r="N1635" i="2"/>
  <c r="N1634" i="2"/>
  <c r="N1633" i="2"/>
  <c r="N1632" i="2"/>
  <c r="N1631" i="2"/>
  <c r="N1630" i="2"/>
  <c r="N1629" i="2"/>
  <c r="N1628" i="2"/>
  <c r="N1627" i="2"/>
  <c r="N1626" i="2"/>
  <c r="N1625" i="2"/>
  <c r="N1624" i="2"/>
  <c r="N1623" i="2"/>
  <c r="N1622" i="2"/>
  <c r="N1621" i="2"/>
  <c r="N1620" i="2"/>
  <c r="N1619" i="2"/>
  <c r="N1618" i="2"/>
  <c r="N1617" i="2"/>
  <c r="N1616" i="2"/>
  <c r="N1615" i="2"/>
  <c r="N1614" i="2"/>
  <c r="N1613" i="2"/>
  <c r="N1612" i="2"/>
  <c r="N1611" i="2"/>
  <c r="N1610" i="2"/>
  <c r="N1609" i="2"/>
  <c r="N1608" i="2"/>
  <c r="N1607" i="2"/>
  <c r="N1606" i="2"/>
  <c r="N1605" i="2"/>
  <c r="N1604" i="2"/>
  <c r="N1603" i="2"/>
  <c r="N1602" i="2"/>
  <c r="N1601" i="2"/>
  <c r="N1600" i="2"/>
  <c r="N1599" i="2"/>
  <c r="N1598" i="2"/>
  <c r="N1597" i="2"/>
  <c r="N1596" i="2"/>
  <c r="N1595" i="2"/>
  <c r="N1594" i="2"/>
  <c r="N1593" i="2"/>
  <c r="N1592" i="2"/>
  <c r="N1591" i="2"/>
  <c r="N1590" i="2"/>
  <c r="N1589" i="2"/>
  <c r="N1588" i="2"/>
  <c r="N1587" i="2"/>
  <c r="N1586" i="2"/>
  <c r="N1585" i="2"/>
  <c r="N1584" i="2"/>
  <c r="N1583" i="2"/>
  <c r="N1582" i="2"/>
  <c r="N1581" i="2"/>
  <c r="N1580" i="2"/>
  <c r="N1579" i="2"/>
  <c r="N1578" i="2"/>
  <c r="N1577" i="2"/>
  <c r="N1576" i="2"/>
  <c r="N1575" i="2"/>
  <c r="N1574" i="2"/>
  <c r="N1573" i="2"/>
  <c r="N1572" i="2"/>
  <c r="N1571" i="2"/>
  <c r="N1570" i="2"/>
  <c r="N1569" i="2"/>
  <c r="N1568" i="2"/>
  <c r="N1567" i="2"/>
  <c r="N1566" i="2"/>
  <c r="N1565" i="2"/>
  <c r="N1564" i="2"/>
  <c r="N1563" i="2"/>
  <c r="N1562" i="2"/>
  <c r="N1561" i="2"/>
  <c r="N1560" i="2"/>
  <c r="N1559" i="2"/>
  <c r="N1558" i="2"/>
  <c r="N1557" i="2"/>
  <c r="N1556" i="2"/>
  <c r="N1555" i="2"/>
  <c r="N1554" i="2"/>
  <c r="N1553" i="2"/>
  <c r="N1552" i="2"/>
  <c r="N1551" i="2"/>
  <c r="N1550" i="2"/>
  <c r="N1549" i="2"/>
  <c r="N1548" i="2"/>
  <c r="N1547" i="2"/>
  <c r="N1546" i="2"/>
  <c r="N1545" i="2"/>
  <c r="N1544" i="2"/>
  <c r="N1543" i="2"/>
  <c r="N1542" i="2"/>
  <c r="N1541" i="2"/>
  <c r="N1540" i="2"/>
  <c r="N1539" i="2"/>
  <c r="N1538" i="2"/>
  <c r="N1537" i="2"/>
  <c r="N1536" i="2"/>
  <c r="N1535" i="2"/>
  <c r="N1534" i="2"/>
  <c r="N1533" i="2"/>
  <c r="N1532" i="2"/>
  <c r="N1531" i="2"/>
  <c r="N1530" i="2"/>
  <c r="N1529" i="2"/>
  <c r="N1528" i="2"/>
  <c r="N1527" i="2"/>
  <c r="N1526" i="2"/>
  <c r="N1525" i="2"/>
  <c r="N1524" i="2"/>
  <c r="N1523" i="2"/>
  <c r="N1522" i="2"/>
  <c r="N1521" i="2"/>
  <c r="N1520" i="2"/>
  <c r="N1519" i="2"/>
  <c r="N1518" i="2"/>
  <c r="N1517" i="2"/>
  <c r="N1516" i="2"/>
  <c r="N1515" i="2"/>
  <c r="N1514" i="2"/>
  <c r="N1513" i="2"/>
  <c r="N1512" i="2"/>
  <c r="N1511" i="2"/>
  <c r="N1510" i="2"/>
  <c r="N1509" i="2"/>
  <c r="N1508" i="2"/>
  <c r="N1507" i="2"/>
  <c r="N1506" i="2"/>
  <c r="N1505" i="2"/>
  <c r="N1504" i="2"/>
  <c r="N1503" i="2"/>
  <c r="N1502" i="2"/>
  <c r="N1501" i="2"/>
  <c r="N1500" i="2"/>
  <c r="N1499" i="2"/>
  <c r="N1498" i="2"/>
  <c r="N1497" i="2"/>
  <c r="N1496" i="2"/>
  <c r="N1495" i="2"/>
  <c r="N1494" i="2"/>
  <c r="N1493" i="2"/>
  <c r="N1492" i="2"/>
  <c r="N1491" i="2"/>
  <c r="N1490" i="2"/>
  <c r="N1489" i="2"/>
  <c r="N1488" i="2"/>
  <c r="N1487" i="2"/>
  <c r="N1486" i="2"/>
  <c r="N1485" i="2"/>
  <c r="N1484" i="2"/>
  <c r="N1483" i="2"/>
  <c r="N1482" i="2"/>
  <c r="N1481" i="2"/>
  <c r="N1480" i="2"/>
  <c r="N1479" i="2"/>
  <c r="N1478" i="2"/>
  <c r="N1477" i="2"/>
  <c r="N1476" i="2"/>
  <c r="N1475" i="2"/>
  <c r="N1474" i="2"/>
  <c r="N1473" i="2"/>
  <c r="N1472" i="2"/>
  <c r="N1471" i="2"/>
  <c r="N1470" i="2"/>
  <c r="N1469" i="2"/>
  <c r="N1468" i="2"/>
  <c r="N1467" i="2"/>
  <c r="N1466" i="2"/>
  <c r="N1465" i="2"/>
  <c r="N1464" i="2"/>
  <c r="N1463" i="2"/>
  <c r="N1462" i="2"/>
  <c r="N1461" i="2"/>
  <c r="N1460" i="2"/>
  <c r="N1459" i="2"/>
  <c r="N1458" i="2"/>
  <c r="N1457" i="2"/>
  <c r="N1456" i="2"/>
  <c r="N1455" i="2"/>
  <c r="N1454" i="2"/>
  <c r="N1453" i="2"/>
  <c r="N1452" i="2"/>
  <c r="N1451" i="2"/>
  <c r="N1450" i="2"/>
  <c r="N1449" i="2"/>
  <c r="N1448" i="2"/>
  <c r="N1447" i="2"/>
  <c r="N1446" i="2"/>
  <c r="N1445" i="2"/>
  <c r="N1444" i="2"/>
  <c r="N1443" i="2"/>
  <c r="N1442" i="2"/>
  <c r="N1441" i="2"/>
  <c r="N1440" i="2"/>
  <c r="N1439" i="2"/>
  <c r="N1438" i="2"/>
  <c r="N1437" i="2"/>
  <c r="N1436" i="2"/>
  <c r="N1435" i="2"/>
  <c r="N1434" i="2"/>
  <c r="N1433" i="2"/>
  <c r="N1432" i="2"/>
  <c r="N1431" i="2"/>
  <c r="N1430" i="2"/>
  <c r="N1429" i="2"/>
  <c r="N1428" i="2"/>
  <c r="N1427" i="2"/>
  <c r="N1426" i="2"/>
  <c r="N1425" i="2"/>
  <c r="N1424" i="2"/>
  <c r="N1423" i="2"/>
  <c r="N1422" i="2"/>
  <c r="N1421" i="2"/>
  <c r="N1420" i="2"/>
  <c r="N1419" i="2"/>
  <c r="N1418" i="2"/>
  <c r="N1417" i="2"/>
  <c r="N1416" i="2"/>
  <c r="N1415" i="2"/>
  <c r="N1414" i="2"/>
  <c r="N1413" i="2"/>
  <c r="N1412" i="2"/>
  <c r="N1411" i="2"/>
  <c r="N1410" i="2"/>
  <c r="N1409" i="2"/>
  <c r="N1408" i="2"/>
  <c r="N1407" i="2"/>
  <c r="N1406" i="2"/>
  <c r="N1405" i="2"/>
  <c r="N1404" i="2"/>
  <c r="N1403" i="2"/>
  <c r="N1402" i="2"/>
  <c r="N1401" i="2"/>
  <c r="N1400" i="2"/>
  <c r="N1399" i="2"/>
  <c r="N1398" i="2"/>
  <c r="N1397" i="2"/>
  <c r="N1396" i="2"/>
  <c r="N1395" i="2"/>
  <c r="N1394" i="2"/>
  <c r="N1393" i="2"/>
  <c r="N1392" i="2"/>
  <c r="N1391" i="2"/>
  <c r="N1390" i="2"/>
  <c r="N1389" i="2"/>
  <c r="N1388" i="2"/>
  <c r="N1387" i="2"/>
  <c r="N1386" i="2"/>
  <c r="N1385" i="2"/>
  <c r="N1384" i="2"/>
  <c r="N1383" i="2"/>
  <c r="N1382" i="2"/>
  <c r="N1381" i="2"/>
  <c r="N1380" i="2"/>
  <c r="N1379" i="2"/>
  <c r="N1378" i="2"/>
  <c r="N1377" i="2"/>
  <c r="N1376" i="2"/>
  <c r="N1375" i="2"/>
  <c r="N1374" i="2"/>
  <c r="N1373" i="2"/>
  <c r="N1372" i="2"/>
  <c r="N1371" i="2"/>
  <c r="N1370" i="2"/>
  <c r="N1369" i="2"/>
  <c r="N1368" i="2"/>
  <c r="N1367" i="2"/>
  <c r="N1366" i="2"/>
  <c r="N1365" i="2"/>
  <c r="N1364" i="2"/>
  <c r="N1363" i="2"/>
  <c r="N1362" i="2"/>
  <c r="N1361" i="2"/>
  <c r="N1360" i="2"/>
  <c r="N1359" i="2"/>
  <c r="N1358" i="2"/>
  <c r="N1357" i="2"/>
  <c r="N1356" i="2"/>
  <c r="N1355" i="2"/>
  <c r="N1354" i="2"/>
  <c r="N1353" i="2"/>
  <c r="N1352" i="2"/>
  <c r="N1351" i="2"/>
  <c r="N1350" i="2"/>
  <c r="N1349" i="2"/>
  <c r="N1348" i="2"/>
  <c r="N1347" i="2"/>
  <c r="N1346" i="2"/>
  <c r="N1345" i="2"/>
  <c r="N1344" i="2"/>
  <c r="N1343" i="2"/>
  <c r="N1342" i="2"/>
  <c r="N1341" i="2"/>
  <c r="N1340" i="2"/>
  <c r="N1339" i="2"/>
  <c r="N1338" i="2"/>
  <c r="N1337" i="2"/>
  <c r="N1336" i="2"/>
  <c r="N1335" i="2"/>
  <c r="N1334" i="2"/>
  <c r="N1333" i="2"/>
  <c r="N1332" i="2"/>
  <c r="N1331" i="2"/>
  <c r="N1330" i="2"/>
  <c r="N1329" i="2"/>
  <c r="N1328" i="2"/>
  <c r="N1327" i="2"/>
  <c r="N1326" i="2"/>
  <c r="N1325" i="2"/>
  <c r="N1324" i="2"/>
  <c r="N1323" i="2"/>
  <c r="N1322" i="2"/>
  <c r="N1321" i="2"/>
  <c r="N1320" i="2"/>
  <c r="N1319" i="2"/>
  <c r="N1318" i="2"/>
  <c r="N1317" i="2"/>
  <c r="N1316" i="2"/>
  <c r="N1315" i="2"/>
  <c r="N1314" i="2"/>
  <c r="N1313" i="2"/>
  <c r="N1312" i="2"/>
  <c r="N1311" i="2"/>
  <c r="N1310" i="2"/>
  <c r="N1309" i="2"/>
  <c r="N1308" i="2"/>
  <c r="N1307" i="2"/>
  <c r="N1306" i="2"/>
  <c r="N1305" i="2"/>
  <c r="N1304" i="2"/>
  <c r="N1303" i="2"/>
  <c r="N1302" i="2"/>
  <c r="N1301" i="2"/>
  <c r="N1300" i="2"/>
  <c r="N1299" i="2"/>
  <c r="N1298" i="2"/>
  <c r="N1297" i="2"/>
  <c r="N1296" i="2"/>
  <c r="N1295" i="2"/>
  <c r="N1294" i="2"/>
  <c r="N1293" i="2"/>
  <c r="N1292" i="2"/>
  <c r="N1291" i="2"/>
  <c r="N1290" i="2"/>
  <c r="N1289" i="2"/>
  <c r="N1288" i="2"/>
  <c r="N1287" i="2"/>
  <c r="N1286" i="2"/>
  <c r="N1285" i="2"/>
  <c r="N1284" i="2"/>
  <c r="N1283" i="2"/>
  <c r="N1282" i="2"/>
  <c r="N1281" i="2"/>
  <c r="N1280" i="2"/>
  <c r="N1279" i="2"/>
  <c r="N1278" i="2"/>
  <c r="N1277" i="2"/>
  <c r="N1276" i="2"/>
  <c r="N1275" i="2"/>
  <c r="N1274" i="2"/>
  <c r="N1273" i="2"/>
  <c r="N1272" i="2"/>
  <c r="N1271" i="2"/>
  <c r="N1270" i="2"/>
  <c r="N1269" i="2"/>
  <c r="N1268" i="2"/>
  <c r="N1267" i="2"/>
  <c r="N1266" i="2"/>
  <c r="N1265" i="2"/>
  <c r="N1264" i="2"/>
  <c r="N1263" i="2"/>
  <c r="N1262" i="2"/>
  <c r="N1261" i="2"/>
  <c r="N1260" i="2"/>
  <c r="N1259" i="2"/>
  <c r="N1258" i="2"/>
  <c r="N1257" i="2"/>
  <c r="N1256" i="2"/>
  <c r="N1255" i="2"/>
  <c r="N1254" i="2"/>
  <c r="N1253" i="2"/>
  <c r="N1252" i="2"/>
  <c r="N1251" i="2"/>
  <c r="N1250" i="2"/>
  <c r="N1249" i="2"/>
  <c r="N1248" i="2"/>
  <c r="N1247" i="2"/>
  <c r="N1246" i="2"/>
  <c r="N1245" i="2"/>
  <c r="N1244" i="2"/>
  <c r="N1243" i="2"/>
  <c r="N1242" i="2"/>
  <c r="N1241" i="2"/>
  <c r="N1240" i="2"/>
  <c r="N1239" i="2"/>
  <c r="N1238" i="2"/>
  <c r="N1237" i="2"/>
  <c r="N1236" i="2"/>
  <c r="N1235" i="2"/>
  <c r="N1234" i="2"/>
  <c r="N1233" i="2"/>
  <c r="N1232" i="2"/>
  <c r="N1231" i="2"/>
  <c r="N1230" i="2"/>
  <c r="N1229" i="2"/>
  <c r="N1228" i="2"/>
  <c r="N1227" i="2"/>
  <c r="N1226" i="2"/>
  <c r="N1225" i="2"/>
  <c r="N1224" i="2"/>
  <c r="N1223" i="2"/>
  <c r="N1222" i="2"/>
  <c r="N1221" i="2"/>
  <c r="N1220" i="2"/>
  <c r="N1219" i="2"/>
  <c r="N1218" i="2"/>
  <c r="N1217" i="2"/>
  <c r="N1216" i="2"/>
  <c r="N1215" i="2"/>
  <c r="N1214" i="2"/>
  <c r="N1213" i="2"/>
  <c r="N1212" i="2"/>
  <c r="N1211" i="2"/>
  <c r="N1210" i="2"/>
  <c r="N1209" i="2"/>
  <c r="N1208" i="2"/>
  <c r="N1207" i="2"/>
  <c r="N1206" i="2"/>
  <c r="N1205" i="2"/>
  <c r="N1204" i="2"/>
  <c r="N1203" i="2"/>
  <c r="N1202" i="2"/>
  <c r="N1201" i="2"/>
  <c r="N1200" i="2"/>
  <c r="N1199" i="2"/>
  <c r="N1198" i="2"/>
  <c r="N1197" i="2"/>
  <c r="N1196" i="2"/>
  <c r="N1195" i="2"/>
  <c r="N1194" i="2"/>
  <c r="N1193" i="2"/>
  <c r="N1192" i="2"/>
  <c r="N1191" i="2"/>
  <c r="N1190" i="2"/>
  <c r="N1189" i="2"/>
  <c r="N1188" i="2"/>
  <c r="N1187" i="2"/>
  <c r="N1186" i="2"/>
  <c r="N1185" i="2"/>
  <c r="N1184" i="2"/>
  <c r="N1183" i="2"/>
  <c r="N1182" i="2"/>
  <c r="N1181" i="2"/>
  <c r="N1180" i="2"/>
  <c r="N1179" i="2"/>
  <c r="N1178" i="2"/>
  <c r="N1177" i="2"/>
  <c r="N1176" i="2"/>
  <c r="N1175" i="2"/>
  <c r="N1174" i="2"/>
  <c r="N1173" i="2"/>
  <c r="N1172" i="2"/>
  <c r="N1171" i="2"/>
  <c r="N1170" i="2"/>
  <c r="N1169" i="2"/>
  <c r="N1168" i="2"/>
  <c r="N1167" i="2"/>
  <c r="N1166" i="2"/>
  <c r="N1165" i="2"/>
  <c r="N1164" i="2"/>
  <c r="N1163" i="2"/>
  <c r="N1162" i="2"/>
  <c r="N1161" i="2"/>
  <c r="N1160" i="2"/>
  <c r="N1159" i="2"/>
  <c r="N1158" i="2"/>
  <c r="N1157" i="2"/>
  <c r="N1156" i="2"/>
  <c r="N1155" i="2"/>
  <c r="N1154" i="2"/>
  <c r="N1153" i="2"/>
  <c r="N1152" i="2"/>
  <c r="N1151" i="2"/>
  <c r="N1150" i="2"/>
  <c r="N1149" i="2"/>
  <c r="N1148" i="2"/>
  <c r="N1147" i="2"/>
  <c r="N1146" i="2"/>
  <c r="N1145" i="2"/>
  <c r="N1144" i="2"/>
  <c r="N1143" i="2"/>
  <c r="N1142" i="2"/>
  <c r="N1141" i="2"/>
  <c r="N1140" i="2"/>
  <c r="N1139" i="2"/>
  <c r="N1138" i="2"/>
  <c r="N1137" i="2"/>
  <c r="N1136" i="2"/>
  <c r="N1135" i="2"/>
  <c r="N1134" i="2"/>
  <c r="N1133" i="2"/>
  <c r="N1132" i="2"/>
  <c r="N1131" i="2"/>
  <c r="N1130" i="2"/>
  <c r="N1129" i="2"/>
  <c r="N1128" i="2"/>
  <c r="N1127" i="2"/>
  <c r="N1126" i="2"/>
  <c r="N1125" i="2"/>
  <c r="N1124" i="2"/>
  <c r="N1123" i="2"/>
  <c r="N1122" i="2"/>
  <c r="N1121" i="2"/>
  <c r="N1120" i="2"/>
  <c r="N1119" i="2"/>
  <c r="N1118" i="2"/>
  <c r="N1117" i="2"/>
  <c r="N1116" i="2"/>
  <c r="N1115" i="2"/>
  <c r="N1114" i="2"/>
  <c r="N1113" i="2"/>
  <c r="N1112" i="2"/>
  <c r="N1111" i="2"/>
  <c r="N1110" i="2"/>
  <c r="N1109" i="2"/>
  <c r="N1108" i="2"/>
  <c r="N1107" i="2"/>
  <c r="N1106" i="2"/>
  <c r="N1105" i="2"/>
  <c r="N1104" i="2"/>
  <c r="N1103" i="2"/>
  <c r="N1102" i="2"/>
  <c r="N1101" i="2"/>
  <c r="N1100" i="2"/>
  <c r="N1099" i="2"/>
  <c r="N1098" i="2"/>
  <c r="N1097" i="2"/>
  <c r="N1096" i="2"/>
  <c r="N1095" i="2"/>
  <c r="N1094" i="2"/>
  <c r="N1093" i="2"/>
  <c r="N1092" i="2"/>
  <c r="N1091" i="2"/>
  <c r="N1090" i="2"/>
  <c r="N1089" i="2"/>
  <c r="N1088" i="2"/>
  <c r="N1087" i="2"/>
  <c r="N1086" i="2"/>
  <c r="N1085" i="2"/>
  <c r="N1084" i="2"/>
  <c r="N1083" i="2"/>
  <c r="N1082" i="2"/>
  <c r="N1081" i="2"/>
  <c r="N1080" i="2"/>
  <c r="N1079" i="2"/>
  <c r="N1078" i="2"/>
  <c r="N1077" i="2"/>
  <c r="N1076" i="2"/>
  <c r="N1075" i="2"/>
  <c r="N1074" i="2"/>
  <c r="N1073" i="2"/>
  <c r="N1072" i="2"/>
  <c r="N1071" i="2"/>
  <c r="N1070" i="2"/>
  <c r="N1069" i="2"/>
  <c r="N1068" i="2"/>
  <c r="N1067" i="2"/>
  <c r="N1066" i="2"/>
  <c r="N1065" i="2"/>
  <c r="N1064" i="2"/>
  <c r="N1063" i="2"/>
  <c r="N1062" i="2"/>
  <c r="N1061" i="2"/>
  <c r="N1060" i="2"/>
  <c r="N1059" i="2"/>
  <c r="N1058" i="2"/>
  <c r="N1057" i="2"/>
  <c r="N1056" i="2"/>
  <c r="N1055" i="2"/>
  <c r="N1054" i="2"/>
  <c r="N1053" i="2"/>
  <c r="N1052" i="2"/>
  <c r="N1051" i="2"/>
  <c r="N1050" i="2"/>
  <c r="N1049" i="2"/>
  <c r="N1048" i="2"/>
  <c r="N1047" i="2"/>
  <c r="N1046" i="2"/>
  <c r="N1045" i="2"/>
  <c r="N1044" i="2"/>
  <c r="N1043" i="2"/>
  <c r="N1042" i="2"/>
  <c r="N1041" i="2"/>
  <c r="N1040" i="2"/>
  <c r="N1039" i="2"/>
  <c r="N1038" i="2"/>
  <c r="N1037" i="2"/>
  <c r="N1036" i="2"/>
  <c r="N1035" i="2"/>
  <c r="N1034" i="2"/>
  <c r="N1033" i="2"/>
  <c r="N1032" i="2"/>
  <c r="N1031" i="2"/>
  <c r="N1030" i="2"/>
  <c r="N1029" i="2"/>
  <c r="N1028" i="2"/>
  <c r="N1027" i="2"/>
  <c r="N1026" i="2"/>
  <c r="N1025" i="2"/>
  <c r="N1024" i="2"/>
  <c r="N1023" i="2"/>
  <c r="N1022" i="2"/>
  <c r="N1021" i="2"/>
  <c r="N1020" i="2"/>
  <c r="N1019" i="2"/>
  <c r="N1018" i="2"/>
  <c r="N1017" i="2"/>
  <c r="N1016" i="2"/>
  <c r="N1015" i="2"/>
  <c r="N1014" i="2"/>
  <c r="N1013" i="2"/>
  <c r="N1012" i="2"/>
  <c r="N1011" i="2"/>
  <c r="N1010" i="2"/>
  <c r="N1009" i="2"/>
  <c r="N1008" i="2"/>
  <c r="N1007" i="2"/>
  <c r="N1006" i="2"/>
  <c r="N1005" i="2"/>
  <c r="N1004" i="2"/>
  <c r="N1003" i="2"/>
  <c r="N1002" i="2"/>
  <c r="N1001" i="2"/>
  <c r="N1000" i="2"/>
  <c r="N999" i="2"/>
  <c r="N998" i="2"/>
  <c r="N997" i="2"/>
  <c r="N996" i="2"/>
  <c r="N995" i="2"/>
  <c r="N994" i="2"/>
  <c r="N993" i="2"/>
  <c r="N992" i="2"/>
  <c r="N991" i="2"/>
  <c r="N990" i="2"/>
  <c r="N989" i="2"/>
  <c r="N988" i="2"/>
  <c r="N987" i="2"/>
  <c r="N986" i="2"/>
  <c r="N985" i="2"/>
  <c r="N984" i="2"/>
  <c r="N983" i="2"/>
  <c r="N982" i="2"/>
  <c r="N981" i="2"/>
  <c r="N980" i="2"/>
  <c r="N979" i="2"/>
  <c r="N978" i="2"/>
  <c r="N977" i="2"/>
  <c r="N976" i="2"/>
  <c r="N975" i="2"/>
  <c r="N974" i="2"/>
  <c r="N973" i="2"/>
  <c r="N972" i="2"/>
  <c r="N971" i="2"/>
  <c r="N970" i="2"/>
  <c r="N969" i="2"/>
  <c r="N968" i="2"/>
  <c r="N967" i="2"/>
  <c r="N966" i="2"/>
  <c r="N965" i="2"/>
  <c r="N964" i="2"/>
  <c r="N963" i="2"/>
  <c r="N962" i="2"/>
  <c r="N961" i="2"/>
  <c r="N960" i="2"/>
  <c r="N959" i="2"/>
  <c r="N958" i="2"/>
  <c r="N957" i="2"/>
  <c r="N956" i="2"/>
  <c r="N955" i="2"/>
  <c r="N954" i="2"/>
  <c r="N953" i="2"/>
  <c r="N952" i="2"/>
  <c r="N951" i="2"/>
  <c r="N950" i="2"/>
  <c r="N949" i="2"/>
  <c r="N948" i="2"/>
  <c r="N947" i="2"/>
  <c r="N946" i="2"/>
  <c r="N945" i="2"/>
  <c r="N944" i="2"/>
  <c r="N943" i="2"/>
  <c r="N942" i="2"/>
  <c r="N941" i="2"/>
  <c r="N940" i="2"/>
  <c r="N939" i="2"/>
  <c r="N938" i="2"/>
  <c r="N937" i="2"/>
  <c r="N936" i="2"/>
  <c r="N935" i="2"/>
  <c r="N934" i="2"/>
  <c r="N933" i="2"/>
  <c r="N932" i="2"/>
  <c r="N931" i="2"/>
  <c r="N930" i="2"/>
  <c r="N929" i="2"/>
  <c r="N928" i="2"/>
  <c r="N927" i="2"/>
  <c r="N926" i="2"/>
  <c r="N925" i="2"/>
  <c r="N924" i="2"/>
  <c r="N923" i="2"/>
  <c r="N922" i="2"/>
  <c r="N921" i="2"/>
  <c r="N920" i="2"/>
  <c r="N919" i="2"/>
  <c r="N918" i="2"/>
  <c r="N917" i="2"/>
  <c r="N916" i="2"/>
  <c r="N915" i="2"/>
  <c r="N914" i="2"/>
  <c r="N913" i="2"/>
  <c r="N912" i="2"/>
  <c r="N911" i="2"/>
  <c r="N910" i="2"/>
  <c r="N909" i="2"/>
  <c r="N908" i="2"/>
  <c r="N907" i="2"/>
  <c r="N906" i="2"/>
  <c r="N905" i="2"/>
  <c r="N904" i="2"/>
  <c r="N903" i="2"/>
  <c r="N902" i="2"/>
  <c r="N901" i="2"/>
  <c r="N900" i="2"/>
  <c r="N899" i="2"/>
  <c r="N898" i="2"/>
  <c r="N897" i="2"/>
  <c r="N896" i="2"/>
  <c r="N895" i="2"/>
  <c r="N894" i="2"/>
  <c r="N893" i="2"/>
  <c r="N892" i="2"/>
  <c r="N891" i="2"/>
  <c r="N890" i="2"/>
  <c r="N889" i="2"/>
  <c r="N888" i="2"/>
  <c r="N887" i="2"/>
  <c r="N886" i="2"/>
  <c r="N885" i="2"/>
  <c r="N884" i="2"/>
  <c r="N883" i="2"/>
  <c r="N882" i="2"/>
  <c r="N881" i="2"/>
  <c r="N880" i="2"/>
  <c r="N879" i="2"/>
  <c r="N878" i="2"/>
  <c r="N877" i="2"/>
  <c r="N876" i="2"/>
  <c r="N875" i="2"/>
  <c r="N874" i="2"/>
  <c r="N873" i="2"/>
  <c r="N872" i="2"/>
  <c r="N871" i="2"/>
  <c r="N870" i="2"/>
  <c r="N869" i="2"/>
  <c r="N868" i="2"/>
  <c r="N867" i="2"/>
  <c r="N866" i="2"/>
  <c r="N865" i="2"/>
  <c r="N864" i="2"/>
  <c r="N863" i="2"/>
  <c r="N862" i="2"/>
  <c r="N861" i="2"/>
  <c r="N860" i="2"/>
  <c r="N859" i="2"/>
  <c r="N858" i="2"/>
  <c r="N857" i="2"/>
  <c r="N856" i="2"/>
  <c r="N855" i="2"/>
  <c r="N854" i="2"/>
  <c r="N853" i="2"/>
  <c r="N852" i="2"/>
  <c r="N851" i="2"/>
  <c r="N850" i="2"/>
  <c r="N849" i="2"/>
  <c r="N848" i="2"/>
  <c r="N847" i="2"/>
  <c r="N846" i="2"/>
  <c r="N845" i="2"/>
  <c r="N844" i="2"/>
  <c r="N843" i="2"/>
  <c r="N842" i="2"/>
  <c r="N841" i="2"/>
  <c r="N840" i="2"/>
  <c r="N839" i="2"/>
  <c r="N838" i="2"/>
  <c r="N837" i="2"/>
  <c r="N836" i="2"/>
  <c r="N835" i="2"/>
  <c r="N834" i="2"/>
  <c r="N833" i="2"/>
  <c r="N832" i="2"/>
  <c r="N831" i="2"/>
  <c r="N830" i="2"/>
  <c r="N829" i="2"/>
  <c r="N828" i="2"/>
  <c r="N827" i="2"/>
  <c r="N826" i="2"/>
  <c r="N825" i="2"/>
  <c r="N824" i="2"/>
  <c r="N823" i="2"/>
  <c r="N822" i="2"/>
  <c r="N821" i="2"/>
  <c r="N820" i="2"/>
  <c r="N819" i="2"/>
  <c r="N818" i="2"/>
  <c r="N817" i="2"/>
  <c r="N816" i="2"/>
  <c r="N815" i="2"/>
  <c r="N814" i="2"/>
  <c r="N813" i="2"/>
  <c r="N812" i="2"/>
  <c r="N811" i="2"/>
  <c r="N810" i="2"/>
  <c r="N809" i="2"/>
  <c r="N808" i="2"/>
  <c r="N807" i="2"/>
  <c r="N806" i="2"/>
  <c r="N805" i="2"/>
  <c r="N804" i="2"/>
  <c r="N803" i="2"/>
  <c r="N802" i="2"/>
  <c r="N801" i="2"/>
  <c r="N800" i="2"/>
  <c r="N799" i="2"/>
  <c r="N798" i="2"/>
  <c r="N797" i="2"/>
  <c r="N796" i="2"/>
  <c r="N795" i="2"/>
  <c r="N794" i="2"/>
  <c r="N793" i="2"/>
  <c r="N792" i="2"/>
  <c r="N791" i="2"/>
  <c r="N790" i="2"/>
  <c r="N789" i="2"/>
  <c r="N788" i="2"/>
  <c r="N787" i="2"/>
  <c r="N786" i="2"/>
  <c r="N785" i="2"/>
  <c r="N784" i="2"/>
  <c r="N783" i="2"/>
  <c r="N782" i="2"/>
  <c r="N781" i="2"/>
  <c r="N780" i="2"/>
  <c r="N779" i="2"/>
  <c r="N778" i="2"/>
  <c r="N777" i="2"/>
  <c r="N776" i="2"/>
  <c r="N775" i="2"/>
  <c r="N774" i="2"/>
  <c r="N773" i="2"/>
  <c r="N772" i="2"/>
  <c r="N771" i="2"/>
  <c r="N770" i="2"/>
  <c r="N769" i="2"/>
  <c r="N768" i="2"/>
  <c r="N767" i="2"/>
  <c r="N766" i="2"/>
  <c r="N765" i="2"/>
  <c r="N764" i="2"/>
  <c r="N763" i="2"/>
  <c r="N762" i="2"/>
  <c r="N761" i="2"/>
  <c r="N760" i="2"/>
  <c r="N759" i="2"/>
  <c r="N758" i="2"/>
  <c r="N757" i="2"/>
  <c r="N756" i="2"/>
  <c r="N755" i="2"/>
  <c r="N754" i="2"/>
  <c r="N753" i="2"/>
  <c r="N752" i="2"/>
  <c r="N751" i="2"/>
  <c r="N750" i="2"/>
  <c r="N749" i="2"/>
  <c r="N748" i="2"/>
  <c r="N747" i="2"/>
  <c r="N746" i="2"/>
  <c r="N745" i="2"/>
  <c r="N744" i="2"/>
  <c r="N743" i="2"/>
  <c r="N742" i="2"/>
  <c r="N741" i="2"/>
  <c r="N740" i="2"/>
  <c r="N739" i="2"/>
  <c r="N738" i="2"/>
  <c r="N737" i="2"/>
  <c r="N736" i="2"/>
  <c r="N735" i="2"/>
  <c r="N734" i="2"/>
  <c r="N733" i="2"/>
  <c r="N732" i="2"/>
  <c r="N731" i="2"/>
  <c r="N730" i="2"/>
  <c r="N729" i="2"/>
  <c r="N728" i="2"/>
  <c r="N727" i="2"/>
  <c r="N726" i="2"/>
  <c r="N725" i="2"/>
  <c r="N724" i="2"/>
  <c r="N723" i="2"/>
  <c r="N722" i="2"/>
  <c r="N721" i="2"/>
  <c r="N720" i="2"/>
  <c r="N719" i="2"/>
  <c r="N718" i="2"/>
  <c r="N717" i="2"/>
  <c r="N716" i="2"/>
  <c r="N715" i="2"/>
  <c r="N714" i="2"/>
  <c r="N713" i="2"/>
  <c r="N712" i="2"/>
  <c r="N711" i="2"/>
  <c r="N710" i="2"/>
  <c r="N709" i="2"/>
  <c r="N708" i="2"/>
  <c r="N707" i="2"/>
  <c r="N706" i="2"/>
  <c r="N705" i="2"/>
  <c r="N704" i="2"/>
  <c r="N703" i="2"/>
  <c r="N702" i="2"/>
  <c r="N701" i="2"/>
  <c r="N700" i="2"/>
  <c r="N699" i="2"/>
  <c r="N698" i="2"/>
  <c r="N697" i="2"/>
  <c r="N696" i="2"/>
  <c r="N695" i="2"/>
  <c r="N694" i="2"/>
  <c r="N693" i="2"/>
  <c r="N692" i="2"/>
  <c r="N691" i="2"/>
  <c r="N690" i="2"/>
  <c r="N689" i="2"/>
  <c r="N688" i="2"/>
  <c r="N687" i="2"/>
  <c r="N686" i="2"/>
  <c r="N685" i="2"/>
  <c r="N684" i="2"/>
  <c r="N683" i="2"/>
  <c r="N682" i="2"/>
  <c r="N681" i="2"/>
  <c r="N680" i="2"/>
  <c r="N679" i="2"/>
  <c r="N678" i="2"/>
  <c r="N677" i="2"/>
  <c r="N676" i="2"/>
  <c r="N675" i="2"/>
  <c r="N674" i="2"/>
  <c r="N673" i="2"/>
  <c r="N672" i="2"/>
  <c r="N671" i="2"/>
  <c r="N670" i="2"/>
  <c r="N669" i="2"/>
  <c r="N668" i="2"/>
  <c r="N667" i="2"/>
  <c r="N666" i="2"/>
  <c r="N665" i="2"/>
  <c r="N664" i="2"/>
  <c r="N663" i="2"/>
  <c r="N662" i="2"/>
  <c r="N661" i="2"/>
  <c r="N660" i="2"/>
  <c r="N659" i="2"/>
  <c r="N658" i="2"/>
  <c r="N657" i="2"/>
  <c r="N656" i="2"/>
  <c r="N655" i="2"/>
  <c r="N654" i="2"/>
  <c r="N653" i="2"/>
  <c r="N652" i="2"/>
  <c r="N651" i="2"/>
  <c r="N650" i="2"/>
  <c r="N649" i="2"/>
  <c r="N648" i="2"/>
  <c r="N647" i="2"/>
  <c r="N646" i="2"/>
  <c r="N645" i="2"/>
  <c r="N644" i="2"/>
  <c r="N643" i="2"/>
  <c r="N642" i="2"/>
  <c r="N641" i="2"/>
  <c r="N640" i="2"/>
  <c r="N639" i="2"/>
  <c r="N638" i="2"/>
  <c r="N637" i="2"/>
  <c r="N636" i="2"/>
  <c r="N635" i="2"/>
  <c r="N634" i="2"/>
  <c r="N633" i="2"/>
  <c r="N632" i="2"/>
  <c r="N631" i="2"/>
  <c r="N630" i="2"/>
  <c r="N629" i="2"/>
  <c r="N628" i="2"/>
  <c r="N627" i="2"/>
  <c r="N626" i="2"/>
  <c r="N625" i="2"/>
  <c r="N624" i="2"/>
  <c r="N623" i="2"/>
  <c r="N622" i="2"/>
  <c r="N621" i="2"/>
  <c r="N620" i="2"/>
  <c r="N619" i="2"/>
  <c r="N618" i="2"/>
  <c r="N617" i="2"/>
  <c r="N616" i="2"/>
  <c r="N615" i="2"/>
  <c r="N614" i="2"/>
  <c r="N613" i="2"/>
  <c r="N612" i="2"/>
  <c r="N611" i="2"/>
  <c r="N610" i="2"/>
  <c r="N609" i="2"/>
  <c r="N608" i="2"/>
  <c r="N607" i="2"/>
  <c r="N606" i="2"/>
  <c r="N605" i="2"/>
  <c r="N604" i="2"/>
  <c r="N603" i="2"/>
  <c r="N602" i="2"/>
  <c r="N601" i="2"/>
  <c r="N600" i="2"/>
  <c r="N599" i="2"/>
  <c r="N598" i="2"/>
  <c r="N597" i="2"/>
  <c r="N596" i="2"/>
  <c r="N595" i="2"/>
  <c r="N594" i="2"/>
  <c r="N593" i="2"/>
  <c r="N592" i="2"/>
  <c r="N591" i="2"/>
  <c r="N590" i="2"/>
  <c r="N589" i="2"/>
  <c r="N588" i="2"/>
  <c r="N587" i="2"/>
  <c r="N586" i="2"/>
  <c r="N585" i="2"/>
  <c r="N584" i="2"/>
  <c r="N583" i="2"/>
  <c r="N582" i="2"/>
  <c r="N581" i="2"/>
  <c r="N580" i="2"/>
  <c r="N579" i="2"/>
  <c r="N578" i="2"/>
  <c r="N577" i="2"/>
  <c r="N576" i="2"/>
  <c r="N575" i="2"/>
  <c r="N574" i="2"/>
  <c r="N573" i="2"/>
  <c r="N572" i="2"/>
  <c r="N571" i="2"/>
  <c r="N570" i="2"/>
  <c r="N569" i="2"/>
  <c r="N568" i="2"/>
  <c r="N567" i="2"/>
  <c r="N566" i="2"/>
  <c r="N565" i="2"/>
  <c r="N564" i="2"/>
  <c r="N563" i="2"/>
  <c r="N562" i="2"/>
  <c r="N561" i="2"/>
  <c r="N560" i="2"/>
  <c r="N559" i="2"/>
  <c r="N558" i="2"/>
  <c r="N557" i="2"/>
  <c r="N556" i="2"/>
  <c r="N555" i="2"/>
  <c r="N554" i="2"/>
  <c r="N553" i="2"/>
  <c r="N552" i="2"/>
  <c r="N551" i="2"/>
  <c r="N550" i="2"/>
  <c r="N549" i="2"/>
  <c r="N548" i="2"/>
  <c r="N547" i="2"/>
  <c r="N546" i="2"/>
  <c r="N545" i="2"/>
  <c r="N544" i="2"/>
  <c r="N543" i="2"/>
  <c r="N542" i="2"/>
  <c r="N541" i="2"/>
  <c r="N540" i="2"/>
  <c r="N539" i="2"/>
  <c r="N538" i="2"/>
  <c r="N537" i="2"/>
  <c r="N536" i="2"/>
  <c r="N535" i="2"/>
  <c r="N534" i="2"/>
  <c r="N533" i="2"/>
  <c r="N532" i="2"/>
  <c r="N531" i="2"/>
  <c r="N530" i="2"/>
  <c r="N529" i="2"/>
  <c r="N528" i="2"/>
  <c r="N527" i="2"/>
  <c r="N526" i="2"/>
  <c r="N525" i="2"/>
  <c r="N524" i="2"/>
  <c r="N523" i="2"/>
  <c r="N522" i="2"/>
  <c r="N521" i="2"/>
  <c r="N520" i="2"/>
  <c r="N519" i="2"/>
  <c r="N518" i="2"/>
  <c r="N517" i="2"/>
  <c r="N516" i="2"/>
  <c r="N515" i="2"/>
  <c r="N514" i="2"/>
  <c r="N513" i="2"/>
  <c r="N512" i="2"/>
  <c r="N511" i="2"/>
  <c r="N510" i="2"/>
  <c r="N509" i="2"/>
  <c r="N508" i="2"/>
  <c r="N507" i="2"/>
  <c r="N506" i="2"/>
  <c r="N505" i="2"/>
  <c r="N504" i="2"/>
  <c r="N503" i="2"/>
  <c r="N502" i="2"/>
  <c r="N501" i="2"/>
  <c r="N500" i="2"/>
  <c r="N499" i="2"/>
  <c r="N498" i="2"/>
  <c r="N497" i="2"/>
  <c r="N496" i="2"/>
  <c r="N495" i="2"/>
  <c r="N494" i="2"/>
  <c r="N493" i="2"/>
  <c r="N492" i="2"/>
  <c r="N491" i="2"/>
  <c r="N490" i="2"/>
  <c r="N489" i="2"/>
  <c r="N488" i="2"/>
  <c r="N487" i="2"/>
  <c r="N486" i="2"/>
  <c r="N485" i="2"/>
  <c r="N484" i="2"/>
  <c r="N483" i="2"/>
  <c r="N482" i="2"/>
  <c r="N481" i="2"/>
  <c r="N480" i="2"/>
  <c r="N479" i="2"/>
  <c r="N478" i="2"/>
  <c r="N477" i="2"/>
  <c r="N476" i="2"/>
  <c r="N475" i="2"/>
  <c r="N474" i="2"/>
  <c r="N473" i="2"/>
  <c r="N472" i="2"/>
  <c r="N471" i="2"/>
  <c r="N470" i="2"/>
  <c r="N469" i="2"/>
  <c r="N468" i="2"/>
  <c r="N467" i="2"/>
  <c r="N466" i="2"/>
  <c r="N465" i="2"/>
  <c r="N464" i="2"/>
  <c r="N463" i="2"/>
  <c r="N462" i="2"/>
  <c r="N461" i="2"/>
  <c r="N460" i="2"/>
  <c r="N459" i="2"/>
  <c r="N458" i="2"/>
  <c r="N457" i="2"/>
  <c r="N456" i="2"/>
  <c r="N455" i="2"/>
  <c r="N454" i="2"/>
  <c r="N453" i="2"/>
  <c r="N452" i="2"/>
  <c r="N451" i="2"/>
  <c r="N450" i="2"/>
  <c r="N449" i="2"/>
  <c r="N448" i="2"/>
  <c r="N447" i="2"/>
  <c r="N446" i="2"/>
  <c r="N445" i="2"/>
  <c r="N444" i="2"/>
  <c r="N443" i="2"/>
  <c r="N442" i="2"/>
  <c r="N441" i="2"/>
  <c r="N440" i="2"/>
  <c r="N439" i="2"/>
  <c r="N438" i="2"/>
  <c r="N437" i="2"/>
  <c r="N436" i="2"/>
  <c r="N435" i="2"/>
  <c r="N434" i="2"/>
  <c r="N433" i="2"/>
  <c r="N432" i="2"/>
  <c r="N431" i="2"/>
  <c r="N430" i="2"/>
  <c r="N429" i="2"/>
  <c r="N428" i="2"/>
  <c r="N427" i="2"/>
  <c r="N426" i="2"/>
  <c r="N425" i="2"/>
  <c r="N424" i="2"/>
  <c r="N423" i="2"/>
  <c r="N422" i="2"/>
  <c r="N421" i="2"/>
  <c r="N420" i="2"/>
  <c r="N419" i="2"/>
  <c r="N418" i="2"/>
  <c r="N417" i="2"/>
  <c r="N416" i="2"/>
  <c r="N415" i="2"/>
  <c r="N414" i="2"/>
  <c r="N413" i="2"/>
  <c r="N412" i="2"/>
  <c r="N411" i="2"/>
  <c r="N410" i="2"/>
  <c r="N409" i="2"/>
  <c r="N408" i="2"/>
  <c r="N407" i="2"/>
  <c r="N406" i="2"/>
  <c r="N405" i="2"/>
  <c r="N404" i="2"/>
  <c r="N403" i="2"/>
  <c r="N402" i="2"/>
  <c r="N401" i="2"/>
  <c r="N400" i="2"/>
  <c r="N399" i="2"/>
  <c r="N398" i="2"/>
  <c r="N397" i="2"/>
  <c r="N396" i="2"/>
  <c r="N395" i="2"/>
  <c r="N394" i="2"/>
  <c r="N393" i="2"/>
  <c r="N392" i="2"/>
  <c r="N391" i="2"/>
  <c r="N390" i="2"/>
  <c r="N389" i="2"/>
  <c r="N388" i="2"/>
  <c r="N387" i="2"/>
  <c r="N386" i="2"/>
  <c r="N385" i="2"/>
  <c r="N384" i="2"/>
  <c r="N383" i="2"/>
  <c r="N382" i="2"/>
  <c r="N381" i="2"/>
  <c r="N380" i="2"/>
  <c r="N379" i="2"/>
  <c r="N378" i="2"/>
  <c r="N377" i="2"/>
  <c r="N376" i="2"/>
  <c r="N375" i="2"/>
  <c r="N374" i="2"/>
  <c r="N373" i="2"/>
  <c r="N372" i="2"/>
  <c r="N371" i="2"/>
  <c r="N370" i="2"/>
  <c r="N369" i="2"/>
  <c r="N368" i="2"/>
  <c r="N367" i="2"/>
  <c r="N366" i="2"/>
  <c r="N365" i="2"/>
  <c r="N364" i="2"/>
  <c r="N363" i="2"/>
  <c r="N362" i="2"/>
  <c r="N361" i="2"/>
  <c r="N360" i="2"/>
  <c r="N359" i="2"/>
  <c r="N358" i="2"/>
  <c r="N357" i="2"/>
  <c r="N356" i="2"/>
  <c r="N355" i="2"/>
  <c r="N354" i="2"/>
  <c r="N353" i="2"/>
  <c r="N352" i="2"/>
  <c r="N351" i="2"/>
  <c r="N350" i="2"/>
  <c r="N349" i="2"/>
  <c r="N348" i="2"/>
  <c r="N347" i="2"/>
  <c r="N346" i="2"/>
  <c r="N345" i="2"/>
  <c r="N344" i="2"/>
  <c r="N343" i="2"/>
  <c r="N342" i="2"/>
  <c r="N341" i="2"/>
  <c r="N340" i="2"/>
  <c r="N339" i="2"/>
  <c r="N338" i="2"/>
  <c r="N337" i="2"/>
  <c r="N336" i="2"/>
  <c r="N335" i="2"/>
  <c r="N334" i="2"/>
  <c r="N333" i="2"/>
  <c r="N332" i="2"/>
  <c r="N331" i="2"/>
  <c r="N330" i="2"/>
  <c r="N329" i="2"/>
  <c r="N328" i="2"/>
  <c r="N327" i="2"/>
  <c r="N326" i="2"/>
  <c r="N325" i="2"/>
  <c r="N324" i="2"/>
  <c r="N323" i="2"/>
  <c r="N322" i="2"/>
  <c r="N321" i="2"/>
  <c r="N320" i="2"/>
  <c r="N319" i="2"/>
  <c r="N318" i="2"/>
  <c r="N317" i="2"/>
  <c r="N316" i="2"/>
  <c r="N315" i="2"/>
  <c r="N314" i="2"/>
  <c r="N313" i="2"/>
  <c r="N312" i="2"/>
  <c r="N311" i="2"/>
  <c r="N310" i="2"/>
  <c r="N309" i="2"/>
  <c r="N308" i="2"/>
  <c r="N307" i="2"/>
  <c r="N306" i="2"/>
  <c r="N305" i="2"/>
  <c r="N304" i="2"/>
  <c r="N303" i="2"/>
  <c r="N302" i="2"/>
  <c r="N301" i="2"/>
  <c r="N300" i="2"/>
  <c r="N299" i="2"/>
  <c r="N298" i="2"/>
  <c r="N297" i="2"/>
  <c r="N296" i="2"/>
  <c r="N295" i="2"/>
  <c r="N294" i="2"/>
  <c r="N293" i="2"/>
  <c r="N292" i="2"/>
  <c r="N291" i="2"/>
  <c r="N290" i="2"/>
  <c r="N289" i="2"/>
  <c r="N288" i="2"/>
  <c r="N287" i="2"/>
  <c r="N286" i="2"/>
  <c r="N285" i="2"/>
  <c r="N284" i="2"/>
  <c r="N283" i="2"/>
  <c r="N282" i="2"/>
  <c r="N281" i="2"/>
  <c r="N280" i="2"/>
  <c r="N279" i="2"/>
  <c r="N278" i="2"/>
  <c r="N277" i="2"/>
  <c r="N276" i="2"/>
  <c r="N275" i="2"/>
  <c r="N274" i="2"/>
  <c r="N273" i="2"/>
  <c r="N272" i="2"/>
  <c r="N271" i="2"/>
  <c r="N270" i="2"/>
  <c r="N269" i="2"/>
  <c r="N268" i="2"/>
  <c r="N267" i="2"/>
  <c r="N266" i="2"/>
  <c r="N265" i="2"/>
  <c r="N264" i="2"/>
  <c r="N263" i="2"/>
  <c r="N262" i="2"/>
  <c r="N261" i="2"/>
  <c r="N260" i="2"/>
  <c r="N259" i="2"/>
  <c r="N258" i="2"/>
  <c r="N257" i="2"/>
  <c r="N256" i="2"/>
  <c r="N255" i="2"/>
  <c r="N254" i="2"/>
  <c r="N253" i="2"/>
  <c r="N252" i="2"/>
  <c r="N251" i="2"/>
  <c r="N250" i="2"/>
  <c r="N249" i="2"/>
  <c r="N248" i="2"/>
  <c r="N247" i="2"/>
  <c r="N246" i="2"/>
  <c r="N245" i="2"/>
  <c r="N244" i="2"/>
  <c r="N243" i="2"/>
  <c r="N242" i="2"/>
  <c r="N241" i="2"/>
  <c r="N240" i="2"/>
  <c r="N239" i="2"/>
  <c r="N238" i="2"/>
  <c r="N237" i="2"/>
  <c r="N236" i="2"/>
  <c r="N235" i="2"/>
  <c r="N234" i="2"/>
  <c r="N233" i="2"/>
  <c r="N232" i="2"/>
  <c r="N231" i="2"/>
  <c r="N230" i="2"/>
  <c r="N229" i="2"/>
  <c r="N228" i="2"/>
  <c r="N227" i="2"/>
  <c r="N226" i="2"/>
  <c r="N225" i="2"/>
  <c r="N224" i="2"/>
  <c r="N223" i="2"/>
  <c r="N222" i="2"/>
  <c r="N221" i="2"/>
  <c r="N220" i="2"/>
  <c r="N219" i="2"/>
  <c r="N218" i="2"/>
  <c r="N217" i="2"/>
  <c r="N216" i="2"/>
  <c r="N215" i="2"/>
  <c r="N214" i="2"/>
  <c r="N213" i="2"/>
  <c r="N212" i="2"/>
  <c r="N211" i="2"/>
  <c r="N210" i="2"/>
  <c r="N209" i="2"/>
  <c r="N208" i="2"/>
  <c r="N207" i="2"/>
  <c r="N206" i="2"/>
  <c r="N205" i="2"/>
  <c r="N204" i="2"/>
  <c r="N203" i="2"/>
  <c r="N202" i="2"/>
  <c r="N201" i="2"/>
  <c r="N200" i="2"/>
  <c r="N199" i="2"/>
  <c r="N198" i="2"/>
  <c r="N197" i="2"/>
  <c r="N196" i="2"/>
  <c r="N195" i="2"/>
  <c r="N194" i="2"/>
  <c r="N193" i="2"/>
  <c r="N192" i="2"/>
  <c r="N191" i="2"/>
  <c r="N190" i="2"/>
  <c r="N189" i="2"/>
  <c r="N188" i="2"/>
  <c r="N187" i="2"/>
  <c r="N186" i="2"/>
  <c r="N185" i="2"/>
  <c r="N184" i="2"/>
  <c r="N183" i="2"/>
  <c r="N182" i="2"/>
  <c r="N181" i="2"/>
  <c r="N180" i="2"/>
  <c r="N179" i="2"/>
  <c r="N178" i="2"/>
  <c r="N177" i="2"/>
  <c r="N176" i="2"/>
  <c r="N175" i="2"/>
  <c r="N174" i="2"/>
  <c r="N173" i="2"/>
  <c r="N172" i="2"/>
  <c r="N171" i="2"/>
  <c r="N170" i="2"/>
  <c r="N169" i="2"/>
  <c r="N168" i="2"/>
  <c r="N167" i="2"/>
  <c r="N166" i="2"/>
  <c r="N165" i="2"/>
  <c r="N164" i="2"/>
  <c r="N163" i="2"/>
  <c r="N162" i="2"/>
  <c r="N161" i="2"/>
  <c r="N160" i="2"/>
  <c r="N159" i="2"/>
  <c r="N158" i="2"/>
  <c r="N157" i="2"/>
  <c r="N156" i="2"/>
  <c r="N155" i="2"/>
  <c r="N154" i="2"/>
  <c r="N153" i="2"/>
  <c r="N152" i="2"/>
  <c r="N151" i="2"/>
  <c r="N150" i="2"/>
  <c r="N149" i="2"/>
  <c r="N148" i="2"/>
  <c r="N147" i="2"/>
  <c r="N146" i="2"/>
  <c r="N145" i="2"/>
  <c r="N144" i="2"/>
  <c r="N143" i="2"/>
  <c r="N142" i="2"/>
  <c r="N141" i="2"/>
  <c r="N140" i="2"/>
  <c r="N139" i="2"/>
  <c r="N138" i="2"/>
  <c r="N137" i="2"/>
  <c r="N136" i="2"/>
  <c r="N135" i="2"/>
  <c r="N134" i="2"/>
  <c r="N133" i="2"/>
  <c r="N132" i="2"/>
  <c r="N131" i="2"/>
  <c r="N130" i="2"/>
  <c r="N129" i="2"/>
  <c r="N128" i="2"/>
  <c r="N127" i="2"/>
  <c r="N126" i="2"/>
  <c r="N125" i="2"/>
  <c r="N124" i="2"/>
  <c r="N123" i="2"/>
  <c r="N122" i="2"/>
  <c r="N121" i="2"/>
  <c r="N120" i="2"/>
  <c r="N119" i="2"/>
  <c r="N118" i="2"/>
  <c r="N117" i="2"/>
  <c r="N116" i="2"/>
  <c r="N115" i="2"/>
  <c r="N114" i="2"/>
  <c r="N113" i="2"/>
  <c r="N112" i="2"/>
  <c r="N111" i="2"/>
  <c r="N110" i="2"/>
  <c r="N109" i="2"/>
  <c r="N108" i="2"/>
  <c r="N107" i="2"/>
  <c r="N106" i="2"/>
  <c r="N105" i="2"/>
  <c r="N104" i="2"/>
  <c r="N103" i="2"/>
  <c r="N102" i="2"/>
  <c r="N101" i="2"/>
  <c r="N100" i="2"/>
  <c r="N99" i="2"/>
  <c r="N98" i="2"/>
  <c r="N97" i="2"/>
  <c r="N96" i="2"/>
  <c r="N95" i="2"/>
  <c r="N94" i="2"/>
  <c r="N93" i="2"/>
  <c r="N92" i="2"/>
  <c r="N91" i="2"/>
  <c r="N90" i="2"/>
  <c r="N89" i="2"/>
  <c r="N88" i="2"/>
  <c r="N87" i="2"/>
  <c r="N86" i="2"/>
  <c r="N85" i="2"/>
  <c r="N84" i="2"/>
  <c r="N83" i="2"/>
  <c r="N82" i="2"/>
  <c r="N81" i="2"/>
  <c r="N80" i="2"/>
  <c r="N79" i="2"/>
  <c r="N78" i="2"/>
  <c r="N77" i="2"/>
  <c r="N76" i="2"/>
  <c r="N75" i="2"/>
  <c r="N74" i="2"/>
  <c r="N73" i="2"/>
  <c r="N72" i="2"/>
  <c r="N71" i="2"/>
  <c r="N70" i="2"/>
  <c r="N69" i="2"/>
  <c r="N68" i="2"/>
  <c r="N67" i="2"/>
  <c r="N66" i="2"/>
  <c r="N65" i="2"/>
  <c r="N64" i="2"/>
  <c r="N63" i="2"/>
  <c r="N62" i="2"/>
  <c r="N61" i="2"/>
  <c r="N60" i="2"/>
  <c r="N59" i="2"/>
  <c r="N58" i="2"/>
  <c r="N57" i="2"/>
  <c r="N56" i="2"/>
  <c r="N55" i="2"/>
  <c r="N54" i="2"/>
  <c r="N53" i="2"/>
  <c r="N52" i="2"/>
  <c r="N51" i="2"/>
  <c r="N50" i="2"/>
  <c r="N49" i="2"/>
  <c r="N48" i="2"/>
  <c r="N47" i="2"/>
  <c r="N46" i="2"/>
  <c r="N45" i="2"/>
  <c r="N44" i="2"/>
  <c r="N43" i="2"/>
  <c r="N42" i="2"/>
  <c r="N41" i="2"/>
  <c r="N40" i="2"/>
  <c r="N39" i="2"/>
  <c r="N38" i="2"/>
  <c r="N37" i="2"/>
  <c r="N36" i="2"/>
  <c r="N35" i="2"/>
  <c r="N34" i="2"/>
  <c r="N33" i="2"/>
  <c r="N32" i="2"/>
  <c r="N31" i="2"/>
  <c r="N30" i="2"/>
  <c r="N29" i="2"/>
  <c r="N28" i="2"/>
  <c r="N27" i="2"/>
  <c r="N26" i="2"/>
  <c r="N25" i="2"/>
  <c r="N24" i="2"/>
  <c r="N23" i="2"/>
  <c r="N22" i="2"/>
  <c r="N21" i="2"/>
  <c r="N20" i="2"/>
  <c r="N19" i="2"/>
  <c r="N18" i="2"/>
  <c r="N17" i="2"/>
  <c r="N16" i="2"/>
  <c r="N15" i="2"/>
  <c r="N14" i="2"/>
  <c r="N13" i="2"/>
  <c r="N12" i="2"/>
  <c r="N11" i="2"/>
  <c r="N10" i="2"/>
  <c r="N9" i="2"/>
  <c r="N8" i="2"/>
  <c r="N7" i="2"/>
  <c r="N6" i="2"/>
  <c r="N5" i="2"/>
  <c r="N610" i="3"/>
  <c r="N609" i="3"/>
  <c r="N608" i="3"/>
  <c r="N607" i="3"/>
  <c r="N606" i="3"/>
  <c r="N605" i="3"/>
  <c r="N604" i="3"/>
  <c r="N603" i="3"/>
  <c r="N602" i="3"/>
  <c r="N601" i="3"/>
  <c r="N600" i="3"/>
  <c r="N599" i="3"/>
  <c r="N598" i="3"/>
  <c r="N597" i="3"/>
  <c r="N596" i="3"/>
  <c r="N595" i="3"/>
  <c r="N594" i="3"/>
  <c r="N593" i="3"/>
  <c r="N592" i="3"/>
  <c r="N591" i="3"/>
  <c r="N590" i="3"/>
  <c r="N589" i="3"/>
  <c r="N588" i="3"/>
  <c r="N587" i="3"/>
  <c r="N586" i="3"/>
  <c r="N585" i="3"/>
  <c r="N584" i="3"/>
  <c r="N583" i="3"/>
  <c r="N582" i="3"/>
  <c r="N581" i="3"/>
  <c r="N580" i="3"/>
  <c r="N579" i="3"/>
  <c r="N578" i="3"/>
  <c r="N577" i="3"/>
  <c r="N576" i="3"/>
  <c r="N575" i="3"/>
  <c r="N574" i="3"/>
  <c r="N573" i="3"/>
  <c r="N572" i="3"/>
  <c r="N571" i="3"/>
  <c r="N570" i="3"/>
  <c r="N569" i="3"/>
  <c r="N568" i="3"/>
  <c r="N567" i="3"/>
  <c r="N566" i="3"/>
  <c r="N565" i="3"/>
  <c r="N564" i="3"/>
  <c r="N563" i="3"/>
  <c r="N562" i="3"/>
  <c r="N561" i="3"/>
  <c r="N560" i="3"/>
  <c r="N559" i="3"/>
  <c r="N558" i="3"/>
  <c r="N557" i="3"/>
  <c r="N556" i="3"/>
  <c r="N555" i="3"/>
  <c r="N554" i="3"/>
  <c r="N553" i="3"/>
  <c r="N552" i="3"/>
  <c r="N551" i="3"/>
  <c r="N550" i="3"/>
  <c r="N549" i="3"/>
  <c r="N548" i="3"/>
  <c r="N547" i="3"/>
  <c r="N546" i="3"/>
  <c r="N545" i="3"/>
  <c r="N544" i="3"/>
  <c r="N543" i="3"/>
  <c r="N542" i="3"/>
  <c r="N541" i="3"/>
  <c r="N540" i="3"/>
  <c r="N539" i="3"/>
  <c r="N538" i="3"/>
  <c r="N537" i="3"/>
  <c r="N536" i="3"/>
  <c r="N535" i="3"/>
  <c r="N534" i="3"/>
  <c r="N533" i="3"/>
  <c r="N532" i="3"/>
  <c r="N531" i="3"/>
  <c r="N530" i="3"/>
  <c r="N529" i="3"/>
  <c r="N528" i="3"/>
  <c r="N527" i="3"/>
  <c r="N526" i="3"/>
  <c r="N525" i="3"/>
  <c r="N524" i="3"/>
  <c r="N523" i="3"/>
  <c r="N522" i="3"/>
  <c r="N521" i="3"/>
  <c r="N520" i="3"/>
  <c r="N519" i="3"/>
  <c r="N518" i="3"/>
  <c r="N517" i="3"/>
  <c r="N516" i="3"/>
  <c r="N515" i="3"/>
  <c r="N514" i="3"/>
  <c r="N513" i="3"/>
  <c r="N512" i="3"/>
  <c r="N511" i="3"/>
  <c r="N510" i="3"/>
  <c r="N509" i="3"/>
  <c r="N508" i="3"/>
  <c r="N507" i="3"/>
  <c r="N506" i="3"/>
  <c r="N505" i="3"/>
  <c r="N504" i="3"/>
  <c r="N503" i="3"/>
  <c r="N502" i="3"/>
  <c r="N501" i="3"/>
  <c r="N500" i="3"/>
  <c r="N499" i="3"/>
  <c r="N498" i="3"/>
  <c r="N497" i="3"/>
  <c r="N496" i="3"/>
  <c r="N495" i="3"/>
  <c r="N494" i="3"/>
  <c r="N493" i="3"/>
  <c r="N492" i="3"/>
  <c r="N491" i="3"/>
  <c r="N490" i="3"/>
  <c r="N489" i="3"/>
  <c r="N488" i="3"/>
  <c r="N487" i="3"/>
  <c r="N486" i="3"/>
  <c r="N485" i="3"/>
  <c r="N484" i="3"/>
  <c r="N483" i="3"/>
  <c r="N482" i="3"/>
  <c r="N481" i="3"/>
  <c r="N480" i="3"/>
  <c r="N479" i="3"/>
  <c r="N478" i="3"/>
  <c r="N477" i="3"/>
  <c r="N476" i="3"/>
  <c r="N475" i="3"/>
  <c r="N474" i="3"/>
  <c r="N473" i="3"/>
  <c r="N472" i="3"/>
  <c r="N471" i="3"/>
  <c r="N470" i="3"/>
  <c r="N469" i="3"/>
  <c r="N468" i="3"/>
  <c r="N467" i="3"/>
  <c r="N466" i="3"/>
  <c r="N465" i="3"/>
  <c r="N464" i="3"/>
  <c r="N463" i="3"/>
  <c r="N462" i="3"/>
  <c r="N461" i="3"/>
  <c r="N460" i="3"/>
  <c r="N459" i="3"/>
  <c r="N458" i="3"/>
  <c r="N457" i="3"/>
  <c r="N456" i="3"/>
  <c r="N455" i="3"/>
  <c r="N454" i="3"/>
  <c r="N453" i="3"/>
  <c r="N452" i="3"/>
  <c r="N451" i="3"/>
  <c r="N450" i="3"/>
  <c r="N449" i="3"/>
  <c r="N448" i="3"/>
  <c r="N447" i="3"/>
  <c r="N446" i="3"/>
  <c r="N445" i="3"/>
  <c r="N444" i="3"/>
  <c r="N443" i="3"/>
  <c r="N442" i="3"/>
  <c r="N441" i="3"/>
  <c r="N440" i="3"/>
  <c r="N439" i="3"/>
  <c r="N438" i="3"/>
  <c r="N437" i="3"/>
  <c r="N436" i="3"/>
  <c r="N435" i="3"/>
  <c r="N434" i="3"/>
  <c r="N433" i="3"/>
  <c r="N432" i="3"/>
  <c r="N431" i="3"/>
  <c r="N430" i="3"/>
  <c r="N429" i="3"/>
  <c r="N428" i="3"/>
  <c r="N427" i="3"/>
  <c r="N426" i="3"/>
  <c r="N425" i="3"/>
  <c r="N424" i="3"/>
  <c r="N423" i="3"/>
  <c r="N422" i="3"/>
  <c r="N421" i="3"/>
  <c r="N420" i="3"/>
  <c r="N419" i="3"/>
  <c r="N418" i="3"/>
  <c r="N417" i="3"/>
  <c r="N416" i="3"/>
  <c r="N415" i="3"/>
  <c r="N414" i="3"/>
  <c r="N413" i="3"/>
  <c r="N412" i="3"/>
  <c r="N411" i="3"/>
  <c r="N410" i="3"/>
  <c r="N409" i="3"/>
  <c r="N408" i="3"/>
  <c r="N407" i="3"/>
  <c r="N406" i="3"/>
  <c r="N405" i="3"/>
  <c r="N404" i="3"/>
  <c r="N403" i="3"/>
  <c r="N402" i="3"/>
  <c r="N401" i="3"/>
  <c r="N400" i="3"/>
  <c r="N399" i="3"/>
  <c r="N398" i="3"/>
  <c r="N397" i="3"/>
  <c r="N396" i="3"/>
  <c r="N395" i="3"/>
  <c r="N394" i="3"/>
  <c r="N393" i="3"/>
  <c r="N392" i="3"/>
  <c r="N391" i="3"/>
  <c r="N390" i="3"/>
  <c r="N389" i="3"/>
  <c r="N388" i="3"/>
  <c r="N387" i="3"/>
  <c r="N386" i="3"/>
  <c r="N385" i="3"/>
  <c r="N384" i="3"/>
  <c r="N383" i="3"/>
  <c r="N382" i="3"/>
  <c r="N381" i="3"/>
  <c r="N380" i="3"/>
  <c r="N379" i="3"/>
  <c r="N378" i="3"/>
  <c r="N377" i="3"/>
  <c r="N376" i="3"/>
  <c r="N375" i="3"/>
  <c r="N374" i="3"/>
  <c r="N373" i="3"/>
  <c r="N372" i="3"/>
  <c r="N371" i="3"/>
  <c r="N370" i="3"/>
  <c r="N369" i="3"/>
  <c r="N368" i="3"/>
  <c r="N367" i="3"/>
  <c r="N366" i="3"/>
  <c r="N365" i="3"/>
  <c r="N364" i="3"/>
  <c r="N363" i="3"/>
  <c r="N362" i="3"/>
  <c r="N361" i="3"/>
  <c r="N360" i="3"/>
  <c r="N359" i="3"/>
  <c r="N358" i="3"/>
  <c r="N357" i="3"/>
  <c r="N356" i="3"/>
  <c r="N355" i="3"/>
  <c r="N354" i="3"/>
  <c r="N353" i="3"/>
  <c r="N352" i="3"/>
  <c r="N351" i="3"/>
  <c r="N350" i="3"/>
  <c r="N349" i="3"/>
  <c r="N348" i="3"/>
  <c r="N347" i="3"/>
  <c r="N346" i="3"/>
  <c r="N345" i="3"/>
  <c r="N344" i="3"/>
  <c r="N343" i="3"/>
  <c r="N342" i="3"/>
  <c r="N341" i="3"/>
  <c r="N340" i="3"/>
  <c r="N339" i="3"/>
  <c r="N338" i="3"/>
  <c r="N337" i="3"/>
  <c r="N336" i="3"/>
  <c r="N335" i="3"/>
  <c r="N334" i="3"/>
  <c r="N333" i="3"/>
  <c r="N332" i="3"/>
  <c r="N331" i="3"/>
  <c r="N330" i="3"/>
  <c r="N329" i="3"/>
  <c r="N328" i="3"/>
  <c r="N327" i="3"/>
  <c r="N326" i="3"/>
  <c r="N325" i="3"/>
  <c r="N324" i="3"/>
  <c r="N323" i="3"/>
  <c r="N322" i="3"/>
  <c r="N321" i="3"/>
  <c r="N320" i="3"/>
  <c r="N319" i="3"/>
  <c r="N318" i="3"/>
  <c r="N317" i="3"/>
  <c r="N316" i="3"/>
  <c r="N315" i="3"/>
  <c r="N314" i="3"/>
  <c r="N313" i="3"/>
  <c r="N312" i="3"/>
  <c r="N311" i="3"/>
  <c r="N310" i="3"/>
  <c r="N309" i="3"/>
  <c r="N308" i="3"/>
  <c r="N307" i="3"/>
  <c r="N306" i="3"/>
  <c r="N305" i="3"/>
  <c r="N304" i="3"/>
  <c r="N303" i="3"/>
  <c r="N302" i="3"/>
  <c r="N301" i="3"/>
  <c r="N300" i="3"/>
  <c r="N299" i="3"/>
  <c r="N298" i="3"/>
  <c r="N297" i="3"/>
  <c r="N296" i="3"/>
  <c r="N295" i="3"/>
  <c r="N294" i="3"/>
  <c r="N293" i="3"/>
  <c r="N292" i="3"/>
  <c r="N291" i="3"/>
  <c r="N290" i="3"/>
  <c r="N289" i="3"/>
  <c r="N288" i="3"/>
  <c r="N287" i="3"/>
  <c r="N286" i="3"/>
  <c r="N285" i="3"/>
  <c r="N284" i="3"/>
  <c r="N283" i="3"/>
  <c r="N282" i="3"/>
  <c r="N281" i="3"/>
  <c r="N280" i="3"/>
  <c r="N279" i="3"/>
  <c r="N278" i="3"/>
  <c r="N277" i="3"/>
  <c r="N276" i="3"/>
  <c r="N275" i="3"/>
  <c r="N274" i="3"/>
  <c r="N273" i="3"/>
  <c r="N272" i="3"/>
  <c r="N271" i="3"/>
  <c r="N270" i="3"/>
  <c r="N269" i="3"/>
  <c r="N268" i="3"/>
  <c r="N267" i="3"/>
  <c r="N266" i="3"/>
  <c r="N265" i="3"/>
  <c r="N264" i="3"/>
  <c r="N263" i="3"/>
  <c r="N262" i="3"/>
  <c r="N261" i="3"/>
  <c r="N260" i="3"/>
  <c r="N259" i="3"/>
  <c r="N258" i="3"/>
  <c r="N257" i="3"/>
  <c r="N256" i="3"/>
  <c r="N255" i="3"/>
  <c r="N254" i="3"/>
  <c r="N253" i="3"/>
  <c r="N252" i="3"/>
  <c r="N251" i="3"/>
  <c r="N250" i="3"/>
  <c r="N249" i="3"/>
  <c r="N248" i="3"/>
  <c r="N247" i="3"/>
  <c r="N246" i="3"/>
  <c r="N245" i="3"/>
  <c r="N244" i="3"/>
  <c r="N243" i="3"/>
  <c r="N242" i="3"/>
  <c r="N241" i="3"/>
  <c r="N240" i="3"/>
  <c r="N239" i="3"/>
  <c r="N238" i="3"/>
  <c r="N237" i="3"/>
  <c r="N236" i="3"/>
  <c r="N235" i="3"/>
  <c r="N234" i="3"/>
  <c r="N233" i="3"/>
  <c r="N232" i="3"/>
  <c r="N231" i="3"/>
  <c r="N230" i="3"/>
  <c r="N229" i="3"/>
  <c r="N228" i="3"/>
  <c r="N227" i="3"/>
  <c r="N226" i="3"/>
  <c r="N225" i="3"/>
  <c r="N224" i="3"/>
  <c r="N223" i="3"/>
  <c r="N222" i="3"/>
  <c r="N221" i="3"/>
  <c r="N220" i="3"/>
  <c r="N219" i="3"/>
  <c r="N218" i="3"/>
  <c r="N217" i="3"/>
  <c r="N216" i="3"/>
  <c r="N215" i="3"/>
  <c r="N214" i="3"/>
  <c r="N213" i="3"/>
  <c r="N212" i="3"/>
  <c r="N211" i="3"/>
  <c r="N210" i="3"/>
  <c r="N209" i="3"/>
  <c r="N208" i="3"/>
  <c r="N207" i="3"/>
  <c r="N206" i="3"/>
  <c r="N205" i="3"/>
  <c r="N204" i="3"/>
  <c r="N203" i="3"/>
  <c r="N202" i="3"/>
  <c r="N201" i="3"/>
  <c r="N200" i="3"/>
  <c r="N199" i="3"/>
  <c r="N198" i="3"/>
  <c r="N197" i="3"/>
  <c r="N196" i="3"/>
  <c r="N195" i="3"/>
  <c r="N194" i="3"/>
  <c r="N193" i="3"/>
  <c r="N192" i="3"/>
  <c r="N191" i="3"/>
  <c r="N190" i="3"/>
  <c r="N189" i="3"/>
  <c r="N188" i="3"/>
  <c r="N187" i="3"/>
  <c r="N186" i="3"/>
  <c r="N185" i="3"/>
  <c r="N184" i="3"/>
  <c r="N183" i="3"/>
  <c r="N182" i="3"/>
  <c r="N181" i="3"/>
  <c r="N180" i="3"/>
  <c r="N179" i="3"/>
  <c r="N178" i="3"/>
  <c r="N177" i="3"/>
  <c r="N176" i="3"/>
  <c r="N175" i="3"/>
  <c r="N174" i="3"/>
  <c r="N173" i="3"/>
  <c r="N172" i="3"/>
  <c r="N171" i="3"/>
  <c r="N170" i="3"/>
  <c r="N169" i="3"/>
  <c r="N168" i="3"/>
  <c r="N167" i="3"/>
  <c r="N166" i="3"/>
  <c r="N165" i="3"/>
  <c r="N164" i="3"/>
  <c r="N163" i="3"/>
  <c r="N162" i="3"/>
  <c r="N161" i="3"/>
  <c r="N160" i="3"/>
  <c r="N159" i="3"/>
  <c r="N158" i="3"/>
  <c r="N157" i="3"/>
  <c r="N156" i="3"/>
  <c r="N155" i="3"/>
  <c r="N154" i="3"/>
  <c r="N153" i="3"/>
  <c r="N152" i="3"/>
  <c r="N151" i="3"/>
  <c r="N150" i="3"/>
  <c r="N149" i="3"/>
  <c r="N148" i="3"/>
  <c r="N147" i="3"/>
  <c r="N146" i="3"/>
  <c r="N145" i="3"/>
  <c r="N144" i="3"/>
  <c r="N143" i="3"/>
  <c r="N142" i="3"/>
  <c r="N141" i="3"/>
  <c r="N140" i="3"/>
  <c r="N139" i="3"/>
  <c r="N138" i="3"/>
  <c r="N137" i="3"/>
  <c r="N136" i="3"/>
  <c r="N135" i="3"/>
  <c r="N134" i="3"/>
  <c r="N133" i="3"/>
  <c r="N132" i="3"/>
  <c r="N131" i="3"/>
  <c r="N130" i="3"/>
  <c r="N129" i="3"/>
  <c r="N128" i="3"/>
  <c r="N127" i="3"/>
  <c r="N126" i="3"/>
  <c r="N125" i="3"/>
  <c r="N124" i="3"/>
  <c r="N123" i="3"/>
  <c r="N122" i="3"/>
  <c r="N121" i="3"/>
  <c r="N120" i="3"/>
  <c r="N119" i="3"/>
  <c r="N118" i="3"/>
  <c r="N117" i="3"/>
  <c r="N116" i="3"/>
  <c r="N115" i="3"/>
  <c r="N114" i="3"/>
  <c r="N113" i="3"/>
  <c r="N112" i="3"/>
  <c r="N111" i="3"/>
  <c r="N110" i="3"/>
  <c r="N109" i="3"/>
  <c r="N108" i="3"/>
  <c r="N107" i="3"/>
  <c r="N106" i="3"/>
  <c r="N105" i="3"/>
  <c r="N104" i="3"/>
  <c r="N103" i="3"/>
  <c r="N102" i="3"/>
  <c r="N101" i="3"/>
  <c r="N100" i="3"/>
  <c r="N99" i="3"/>
  <c r="N98" i="3"/>
  <c r="N97" i="3"/>
  <c r="N96" i="3"/>
  <c r="N95" i="3"/>
  <c r="N94" i="3"/>
  <c r="N93" i="3"/>
  <c r="N92" i="3"/>
  <c r="N91" i="3"/>
  <c r="N90" i="3"/>
  <c r="N89" i="3"/>
  <c r="N88" i="3"/>
  <c r="N87" i="3"/>
  <c r="N86" i="3"/>
  <c r="N85" i="3"/>
  <c r="N84" i="3"/>
  <c r="N83" i="3"/>
  <c r="N82" i="3"/>
  <c r="N81" i="3"/>
  <c r="N80" i="3"/>
  <c r="N79" i="3"/>
  <c r="N78" i="3"/>
  <c r="N77" i="3"/>
  <c r="N76" i="3"/>
  <c r="N75" i="3"/>
  <c r="N74" i="3"/>
  <c r="N73" i="3"/>
  <c r="N72" i="3"/>
  <c r="N71" i="3"/>
  <c r="N70" i="3"/>
  <c r="N69" i="3"/>
  <c r="N68" i="3"/>
  <c r="N67" i="3"/>
  <c r="N66" i="3"/>
  <c r="N65" i="3"/>
  <c r="N64" i="3"/>
  <c r="N63" i="3"/>
  <c r="N62" i="3"/>
  <c r="N61" i="3"/>
  <c r="N60" i="3"/>
  <c r="N59" i="3"/>
  <c r="N58" i="3"/>
  <c r="N57" i="3"/>
  <c r="N56" i="3"/>
  <c r="N55" i="3"/>
  <c r="N54" i="3"/>
  <c r="N53" i="3"/>
  <c r="N52" i="3"/>
  <c r="N51" i="3"/>
  <c r="N50" i="3"/>
  <c r="N49" i="3"/>
  <c r="N48" i="3"/>
  <c r="N47" i="3"/>
  <c r="N46" i="3"/>
  <c r="N45" i="3"/>
  <c r="N44" i="3"/>
  <c r="N43" i="3"/>
  <c r="N42" i="3"/>
  <c r="N41" i="3"/>
  <c r="N40" i="3"/>
  <c r="N39" i="3"/>
  <c r="N38" i="3"/>
  <c r="N37" i="3"/>
  <c r="N36" i="3"/>
  <c r="N35" i="3"/>
  <c r="N34" i="3"/>
  <c r="N33" i="3"/>
  <c r="N32" i="3"/>
  <c r="N31" i="3"/>
  <c r="N30" i="3"/>
  <c r="N29" i="3"/>
  <c r="N28" i="3"/>
  <c r="N27" i="3"/>
  <c r="N26" i="3"/>
  <c r="N25" i="3"/>
  <c r="N24" i="3"/>
  <c r="N23" i="3"/>
  <c r="N22" i="3"/>
  <c r="N21" i="3"/>
  <c r="N20" i="3"/>
  <c r="N19" i="3"/>
  <c r="N18" i="3"/>
  <c r="N17" i="3"/>
  <c r="N16" i="3"/>
  <c r="N15" i="3"/>
  <c r="N14" i="3"/>
  <c r="N13" i="3"/>
  <c r="N12" i="3"/>
  <c r="N11" i="3"/>
  <c r="N10" i="3"/>
  <c r="N9" i="3"/>
  <c r="N8" i="3"/>
  <c r="N7" i="3"/>
  <c r="H9" i="13"/>
  <c r="G9" i="13"/>
  <c r="J455" i="2"/>
  <c r="L760" i="6"/>
  <c r="H13" i="13" s="1"/>
  <c r="K760" i="6"/>
  <c r="G13" i="13" s="1"/>
  <c r="N740" i="12"/>
  <c r="N739" i="12"/>
  <c r="N738" i="12"/>
  <c r="N737" i="12"/>
  <c r="N736" i="12"/>
  <c r="N735" i="12"/>
  <c r="N734" i="12"/>
  <c r="N733" i="12"/>
  <c r="N732" i="12"/>
  <c r="N731" i="12"/>
  <c r="N730" i="12"/>
  <c r="N729" i="12"/>
  <c r="N728" i="12"/>
  <c r="N727" i="12"/>
  <c r="N726" i="12"/>
  <c r="N725" i="12"/>
  <c r="N724" i="12"/>
  <c r="N723" i="12"/>
  <c r="N722" i="12"/>
  <c r="N721" i="12"/>
  <c r="N720" i="12"/>
  <c r="N719" i="12"/>
  <c r="N718" i="12"/>
  <c r="N717" i="12"/>
  <c r="N716" i="12"/>
  <c r="N715" i="12"/>
  <c r="N714" i="12"/>
  <c r="N713" i="12"/>
  <c r="N712" i="12"/>
  <c r="N711" i="12"/>
  <c r="N710" i="12"/>
  <c r="N709" i="12"/>
  <c r="N708" i="12"/>
  <c r="N707" i="12"/>
  <c r="N706" i="12"/>
  <c r="N705" i="12"/>
  <c r="N704" i="12"/>
  <c r="N703" i="12"/>
  <c r="N702" i="12"/>
  <c r="N701" i="12"/>
  <c r="N700" i="12"/>
  <c r="N699" i="12"/>
  <c r="N698" i="12"/>
  <c r="N697" i="12"/>
  <c r="N696" i="12"/>
  <c r="N695" i="12"/>
  <c r="N694" i="12"/>
  <c r="N693" i="12"/>
  <c r="N692" i="12"/>
  <c r="N691" i="12"/>
  <c r="N690" i="12"/>
  <c r="N689" i="12"/>
  <c r="N688" i="12"/>
  <c r="N687" i="12"/>
  <c r="N686" i="12"/>
  <c r="N685" i="12"/>
  <c r="N684" i="12"/>
  <c r="N683" i="12"/>
  <c r="N682" i="12"/>
  <c r="N681" i="12"/>
  <c r="N680" i="12"/>
  <c r="N679" i="12"/>
  <c r="N678" i="12"/>
  <c r="N677" i="12"/>
  <c r="N676" i="12"/>
  <c r="N675" i="12"/>
  <c r="N674" i="12"/>
  <c r="N673" i="12"/>
  <c r="N672" i="12"/>
  <c r="N671" i="12"/>
  <c r="N670" i="12"/>
  <c r="N669" i="12"/>
  <c r="N668" i="12"/>
  <c r="N667" i="12"/>
  <c r="N666" i="12"/>
  <c r="N665" i="12"/>
  <c r="N664" i="12"/>
  <c r="N663" i="12"/>
  <c r="N662" i="12"/>
  <c r="N661" i="12"/>
  <c r="N660" i="12"/>
  <c r="N659" i="12"/>
  <c r="N658" i="12"/>
  <c r="N657" i="12"/>
  <c r="N656" i="12"/>
  <c r="N655" i="12"/>
  <c r="N654" i="12"/>
  <c r="N653" i="12"/>
  <c r="N652" i="12"/>
  <c r="N651" i="12"/>
  <c r="N650" i="12"/>
  <c r="N649" i="12"/>
  <c r="N648" i="12"/>
  <c r="N647" i="12"/>
  <c r="N646" i="12"/>
  <c r="N645" i="12"/>
  <c r="N644" i="12"/>
  <c r="N643" i="12"/>
  <c r="N642" i="12"/>
  <c r="N641" i="12"/>
  <c r="N640" i="12"/>
  <c r="N639" i="12"/>
  <c r="N638" i="12"/>
  <c r="N637" i="12"/>
  <c r="N636" i="12"/>
  <c r="N635" i="12"/>
  <c r="N634" i="12"/>
  <c r="N633" i="12"/>
  <c r="N632" i="12"/>
  <c r="N631" i="12"/>
  <c r="N630" i="12"/>
  <c r="N629" i="12"/>
  <c r="N628" i="12"/>
  <c r="N627" i="12"/>
  <c r="N626" i="12"/>
  <c r="N625" i="12"/>
  <c r="N624" i="12"/>
  <c r="N623" i="12"/>
  <c r="N622" i="12"/>
  <c r="N621" i="12"/>
  <c r="N620" i="12"/>
  <c r="N619" i="12"/>
  <c r="N618" i="12"/>
  <c r="N617" i="12"/>
  <c r="N616" i="12"/>
  <c r="N615" i="12"/>
  <c r="N614" i="12"/>
  <c r="N613" i="12"/>
  <c r="N612" i="12"/>
  <c r="N611" i="12"/>
  <c r="N610" i="12"/>
  <c r="N609" i="12"/>
  <c r="N608" i="12"/>
  <c r="N607" i="12"/>
  <c r="N606" i="12"/>
  <c r="N605" i="12"/>
  <c r="N604" i="12"/>
  <c r="N603" i="12"/>
  <c r="N602" i="12"/>
  <c r="N601" i="12"/>
  <c r="N600" i="12"/>
  <c r="N599" i="12"/>
  <c r="N598" i="12"/>
  <c r="N597" i="12"/>
  <c r="N596" i="12"/>
  <c r="N595" i="12"/>
  <c r="N594" i="12"/>
  <c r="N593" i="12"/>
  <c r="N592" i="12"/>
  <c r="N591" i="12"/>
  <c r="N590" i="12"/>
  <c r="N589" i="12"/>
  <c r="N588" i="12"/>
  <c r="N587" i="12"/>
  <c r="N586" i="12"/>
  <c r="N585" i="12"/>
  <c r="N584" i="12"/>
  <c r="N583" i="12"/>
  <c r="N582" i="12"/>
  <c r="N581" i="12"/>
  <c r="N580" i="12"/>
  <c r="N579" i="12"/>
  <c r="N578" i="12"/>
  <c r="N577" i="12"/>
  <c r="N576" i="12"/>
  <c r="N575" i="12"/>
  <c r="N574" i="12"/>
  <c r="N573" i="12"/>
  <c r="N572" i="12"/>
  <c r="N571" i="12"/>
  <c r="N570" i="12"/>
  <c r="N569" i="12"/>
  <c r="N568" i="12"/>
  <c r="N567" i="12"/>
  <c r="N566" i="12"/>
  <c r="N565" i="12"/>
  <c r="N564" i="12"/>
  <c r="N563" i="12"/>
  <c r="N562" i="12"/>
  <c r="N561" i="12"/>
  <c r="N560" i="12"/>
  <c r="N559" i="12"/>
  <c r="N558" i="12"/>
  <c r="N557" i="12"/>
  <c r="N556" i="12"/>
  <c r="N555" i="12"/>
  <c r="N554" i="12"/>
  <c r="N553" i="12"/>
  <c r="N552" i="12"/>
  <c r="N551" i="12"/>
  <c r="N550" i="12"/>
  <c r="N549" i="12"/>
  <c r="N548" i="12"/>
  <c r="N547" i="12"/>
  <c r="N546" i="12"/>
  <c r="N545" i="12"/>
  <c r="N544" i="12"/>
  <c r="N543" i="12"/>
  <c r="N542" i="12"/>
  <c r="N541" i="12"/>
  <c r="N540" i="12"/>
  <c r="N539" i="12"/>
  <c r="N538" i="12"/>
  <c r="N537" i="12"/>
  <c r="N536" i="12"/>
  <c r="N535" i="12"/>
  <c r="N534" i="12"/>
  <c r="N533" i="12"/>
  <c r="N532" i="12"/>
  <c r="N531" i="12"/>
  <c r="N530" i="12"/>
  <c r="N529" i="12"/>
  <c r="N528" i="12"/>
  <c r="N527" i="12"/>
  <c r="N526" i="12"/>
  <c r="N525" i="12"/>
  <c r="N524" i="12"/>
  <c r="N523" i="12"/>
  <c r="N522" i="12"/>
  <c r="N521" i="12"/>
  <c r="N520" i="12"/>
  <c r="N519" i="12"/>
  <c r="N518" i="12"/>
  <c r="N517" i="12"/>
  <c r="N516" i="12"/>
  <c r="N515" i="12"/>
  <c r="N514" i="12"/>
  <c r="N513" i="12"/>
  <c r="N512" i="12"/>
  <c r="N511" i="12"/>
  <c r="N510" i="12"/>
  <c r="N509" i="12"/>
  <c r="N508" i="12"/>
  <c r="N507" i="12"/>
  <c r="N506" i="12"/>
  <c r="N505" i="12"/>
  <c r="N504" i="12"/>
  <c r="N503" i="12"/>
  <c r="N502" i="12"/>
  <c r="N501" i="12"/>
  <c r="N500" i="12"/>
  <c r="N499" i="12"/>
  <c r="N498" i="12"/>
  <c r="N497" i="12"/>
  <c r="N496" i="12"/>
  <c r="N495" i="12"/>
  <c r="N494" i="12"/>
  <c r="N493" i="12"/>
  <c r="N492" i="12"/>
  <c r="N491" i="12"/>
  <c r="N490" i="12"/>
  <c r="N489" i="12"/>
  <c r="N488" i="12"/>
  <c r="N487" i="12"/>
  <c r="N486" i="12"/>
  <c r="N485" i="12"/>
  <c r="N484" i="12"/>
  <c r="N483" i="12"/>
  <c r="N482" i="12"/>
  <c r="N481" i="12"/>
  <c r="N480" i="12"/>
  <c r="N479" i="12"/>
  <c r="N478" i="12"/>
  <c r="N477" i="12"/>
  <c r="N476" i="12"/>
  <c r="N475" i="12"/>
  <c r="N474" i="12"/>
  <c r="N473" i="12"/>
  <c r="N472" i="12"/>
  <c r="N471" i="12"/>
  <c r="N470" i="12"/>
  <c r="N469" i="12"/>
  <c r="N468" i="12"/>
  <c r="N467" i="12"/>
  <c r="N466" i="12"/>
  <c r="N465" i="12"/>
  <c r="N464" i="12"/>
  <c r="N463" i="12"/>
  <c r="N462" i="12"/>
  <c r="N461" i="12"/>
  <c r="N460" i="12"/>
  <c r="N459" i="12"/>
  <c r="N458" i="12"/>
  <c r="N457" i="12"/>
  <c r="N456" i="12"/>
  <c r="N455" i="12"/>
  <c r="N454" i="12"/>
  <c r="N453" i="12"/>
  <c r="N452" i="12"/>
  <c r="N451" i="12"/>
  <c r="N450" i="12"/>
  <c r="N449" i="12"/>
  <c r="N448" i="12"/>
  <c r="N447" i="12"/>
  <c r="N446" i="12"/>
  <c r="N445" i="12"/>
  <c r="N444" i="12"/>
  <c r="N443" i="12"/>
  <c r="N442" i="12"/>
  <c r="N441" i="12"/>
  <c r="N440" i="12"/>
  <c r="N439" i="12"/>
  <c r="N438" i="12"/>
  <c r="N437" i="12"/>
  <c r="N436" i="12"/>
  <c r="N435" i="12"/>
  <c r="N434" i="12"/>
  <c r="N433" i="12"/>
  <c r="N432" i="12"/>
  <c r="N431" i="12"/>
  <c r="N430" i="12"/>
  <c r="N429" i="12"/>
  <c r="N428" i="12"/>
  <c r="N427" i="12"/>
  <c r="N426" i="12"/>
  <c r="N425" i="12"/>
  <c r="N424" i="12"/>
  <c r="N423" i="12"/>
  <c r="N422" i="12"/>
  <c r="N421" i="12"/>
  <c r="N420" i="12"/>
  <c r="N419" i="12"/>
  <c r="N418" i="12"/>
  <c r="N417" i="12"/>
  <c r="N416" i="12"/>
  <c r="N415" i="12"/>
  <c r="N414" i="12"/>
  <c r="N413" i="12"/>
  <c r="N412" i="12"/>
  <c r="N411" i="12"/>
  <c r="N410" i="12"/>
  <c r="N409" i="12"/>
  <c r="N408" i="12"/>
  <c r="N407" i="12"/>
  <c r="N406" i="12"/>
  <c r="N405" i="12"/>
  <c r="N404" i="12"/>
  <c r="N403" i="12"/>
  <c r="N402" i="12"/>
  <c r="N401" i="12"/>
  <c r="N400" i="12"/>
  <c r="N399" i="12"/>
  <c r="N398" i="12"/>
  <c r="N397" i="12"/>
  <c r="N396" i="12"/>
  <c r="N395" i="12"/>
  <c r="N394" i="12"/>
  <c r="N393" i="12"/>
  <c r="N392" i="12"/>
  <c r="N391" i="12"/>
  <c r="N390" i="12"/>
  <c r="N389" i="12"/>
  <c r="N388" i="12"/>
  <c r="N387" i="12"/>
  <c r="N386" i="12"/>
  <c r="N385" i="12"/>
  <c r="N384" i="12"/>
  <c r="N383" i="12"/>
  <c r="N382" i="12"/>
  <c r="N381" i="12"/>
  <c r="N380" i="12"/>
  <c r="N379" i="12"/>
  <c r="N378" i="12"/>
  <c r="N377" i="12"/>
  <c r="N376" i="12"/>
  <c r="N375" i="12"/>
  <c r="N374" i="12"/>
  <c r="N373" i="12"/>
  <c r="N372" i="12"/>
  <c r="N371" i="12"/>
  <c r="N370" i="12"/>
  <c r="N369" i="12"/>
  <c r="N368" i="12"/>
  <c r="N367" i="12"/>
  <c r="N366" i="12"/>
  <c r="N365" i="12"/>
  <c r="N364" i="12"/>
  <c r="N363" i="12"/>
  <c r="N362" i="12"/>
  <c r="N361" i="12"/>
  <c r="N360" i="12"/>
  <c r="N359" i="12"/>
  <c r="N358" i="12"/>
  <c r="N357" i="12"/>
  <c r="N356" i="12"/>
  <c r="N355" i="12"/>
  <c r="N354" i="12"/>
  <c r="N353" i="12"/>
  <c r="N352" i="12"/>
  <c r="N351" i="12"/>
  <c r="N350" i="12"/>
  <c r="N349" i="12"/>
  <c r="N348" i="12"/>
  <c r="N347" i="12"/>
  <c r="N346" i="12"/>
  <c r="N345" i="12"/>
  <c r="N344" i="12"/>
  <c r="N343" i="12"/>
  <c r="N342" i="12"/>
  <c r="N341" i="12"/>
  <c r="N340" i="12"/>
  <c r="N339" i="12"/>
  <c r="N338" i="12"/>
  <c r="N337" i="12"/>
  <c r="N336" i="12"/>
  <c r="N335" i="12"/>
  <c r="N334" i="12"/>
  <c r="N333" i="12"/>
  <c r="N332" i="12"/>
  <c r="N331" i="12"/>
  <c r="N330" i="12"/>
  <c r="N329" i="12"/>
  <c r="N328" i="12"/>
  <c r="N327" i="12"/>
  <c r="N326" i="12"/>
  <c r="N325" i="12"/>
  <c r="N324" i="12"/>
  <c r="N323" i="12"/>
  <c r="N322" i="12"/>
  <c r="N321" i="12"/>
  <c r="N320" i="12"/>
  <c r="N319" i="12"/>
  <c r="N318" i="12"/>
  <c r="N317" i="12"/>
  <c r="N316" i="12"/>
  <c r="N315" i="12"/>
  <c r="N314" i="12"/>
  <c r="N313" i="12"/>
  <c r="N312" i="12"/>
  <c r="N311" i="12"/>
  <c r="N310" i="12"/>
  <c r="N309" i="12"/>
  <c r="N308" i="12"/>
  <c r="N307" i="12"/>
  <c r="N306" i="12"/>
  <c r="N305" i="12"/>
  <c r="N304" i="12"/>
  <c r="N303" i="12"/>
  <c r="N302" i="12"/>
  <c r="N301" i="12"/>
  <c r="N300" i="12"/>
  <c r="N299" i="12"/>
  <c r="N298" i="12"/>
  <c r="N297" i="12"/>
  <c r="N296" i="12"/>
  <c r="N295" i="12"/>
  <c r="N294" i="12"/>
  <c r="N293" i="12"/>
  <c r="N292" i="12"/>
  <c r="N291" i="12"/>
  <c r="N290" i="12"/>
  <c r="N289" i="12"/>
  <c r="N288" i="12"/>
  <c r="N287" i="12"/>
  <c r="N286" i="12"/>
  <c r="N285" i="12"/>
  <c r="N284" i="12"/>
  <c r="N283" i="12"/>
  <c r="N282" i="12"/>
  <c r="N281" i="12"/>
  <c r="N280" i="12"/>
  <c r="N279" i="12"/>
  <c r="N278" i="12"/>
  <c r="N277" i="12"/>
  <c r="N276" i="12"/>
  <c r="N275" i="12"/>
  <c r="N274" i="12"/>
  <c r="N273" i="12"/>
  <c r="N272" i="12"/>
  <c r="N271" i="12"/>
  <c r="N270" i="12"/>
  <c r="N269" i="12"/>
  <c r="N268" i="12"/>
  <c r="N267" i="12"/>
  <c r="N266" i="12"/>
  <c r="N265" i="12"/>
  <c r="N264" i="12"/>
  <c r="N263" i="12"/>
  <c r="N262" i="12"/>
  <c r="N261" i="12"/>
  <c r="N260" i="12"/>
  <c r="N259" i="12"/>
  <c r="N258" i="12"/>
  <c r="N257" i="12"/>
  <c r="N256" i="12"/>
  <c r="N255" i="12"/>
  <c r="N254" i="12"/>
  <c r="N253" i="12"/>
  <c r="N252" i="12"/>
  <c r="N251" i="12"/>
  <c r="N250" i="12"/>
  <c r="N249" i="12"/>
  <c r="N248" i="12"/>
  <c r="N247" i="12"/>
  <c r="N246" i="12"/>
  <c r="N245" i="12"/>
  <c r="N244" i="12"/>
  <c r="N243" i="12"/>
  <c r="N242" i="12"/>
  <c r="N241" i="12"/>
  <c r="N240" i="12"/>
  <c r="N239" i="12"/>
  <c r="N238" i="12"/>
  <c r="N237" i="12"/>
  <c r="N236" i="12"/>
  <c r="N235" i="12"/>
  <c r="N234" i="12"/>
  <c r="N233" i="12"/>
  <c r="N232" i="12"/>
  <c r="N231" i="12"/>
  <c r="N230" i="12"/>
  <c r="N229" i="12"/>
  <c r="N228" i="12"/>
  <c r="N227" i="12"/>
  <c r="N226" i="12"/>
  <c r="N225" i="12"/>
  <c r="N224" i="12"/>
  <c r="N223" i="12"/>
  <c r="N222" i="12"/>
  <c r="N221" i="12"/>
  <c r="N220" i="12"/>
  <c r="N219" i="12"/>
  <c r="N218" i="12"/>
  <c r="N217" i="12"/>
  <c r="N216" i="12"/>
  <c r="N215" i="12"/>
  <c r="N214" i="12"/>
  <c r="N213" i="12"/>
  <c r="N212" i="12"/>
  <c r="N211" i="12"/>
  <c r="N210" i="12"/>
  <c r="N209" i="12"/>
  <c r="N208" i="12"/>
  <c r="N207" i="12"/>
  <c r="N206" i="12"/>
  <c r="N205" i="12"/>
  <c r="N204" i="12"/>
  <c r="N203" i="12"/>
  <c r="N202" i="12"/>
  <c r="N201" i="12"/>
  <c r="N200" i="12"/>
  <c r="N199" i="12"/>
  <c r="N198" i="12"/>
  <c r="N197" i="12"/>
  <c r="N196" i="12"/>
  <c r="N195" i="12"/>
  <c r="N194" i="12"/>
  <c r="N193" i="12"/>
  <c r="N192" i="12"/>
  <c r="N191" i="12"/>
  <c r="N190" i="12"/>
  <c r="N189" i="12"/>
  <c r="N188" i="12"/>
  <c r="N187" i="12"/>
  <c r="N186" i="12"/>
  <c r="N185" i="12"/>
  <c r="N184" i="12"/>
  <c r="N183" i="12"/>
  <c r="N182" i="12"/>
  <c r="N181" i="12"/>
  <c r="N180" i="12"/>
  <c r="N179" i="12"/>
  <c r="N178" i="12"/>
  <c r="N177" i="12"/>
  <c r="N176" i="12"/>
  <c r="N175" i="12"/>
  <c r="N174" i="12"/>
  <c r="N173" i="12"/>
  <c r="N172" i="12"/>
  <c r="N171" i="12"/>
  <c r="N170" i="12"/>
  <c r="N169" i="12"/>
  <c r="N168" i="12"/>
  <c r="N167" i="12"/>
  <c r="N166" i="12"/>
  <c r="N165" i="12"/>
  <c r="N164" i="12"/>
  <c r="N163" i="12"/>
  <c r="N162" i="12"/>
  <c r="N161" i="12"/>
  <c r="N160" i="12"/>
  <c r="N159" i="12"/>
  <c r="N158" i="12"/>
  <c r="N157" i="12"/>
  <c r="N156" i="12"/>
  <c r="N155" i="12"/>
  <c r="N154" i="12"/>
  <c r="N153" i="12"/>
  <c r="N152" i="12"/>
  <c r="N151" i="12"/>
  <c r="N150" i="12"/>
  <c r="N149" i="12"/>
  <c r="N148" i="12"/>
  <c r="N147" i="12"/>
  <c r="N146" i="12"/>
  <c r="N145" i="12"/>
  <c r="N144" i="12"/>
  <c r="N143" i="12"/>
  <c r="N142" i="12"/>
  <c r="N141" i="12"/>
  <c r="N140" i="12"/>
  <c r="N139" i="12"/>
  <c r="N138" i="12"/>
  <c r="N137" i="12"/>
  <c r="N136" i="12"/>
  <c r="N135" i="12"/>
  <c r="N134" i="12"/>
  <c r="N133" i="12"/>
  <c r="N132" i="12"/>
  <c r="N131" i="12"/>
  <c r="N130" i="12"/>
  <c r="N129" i="12"/>
  <c r="N128" i="12"/>
  <c r="N127" i="12"/>
  <c r="N126" i="12"/>
  <c r="N125" i="12"/>
  <c r="N124" i="12"/>
  <c r="N123" i="12"/>
  <c r="N122" i="12"/>
  <c r="N121" i="12"/>
  <c r="N120" i="12"/>
  <c r="N119" i="12"/>
  <c r="N118" i="12"/>
  <c r="N117" i="12"/>
  <c r="N116" i="12"/>
  <c r="N115" i="12"/>
  <c r="N114" i="12"/>
  <c r="N113" i="12"/>
  <c r="N112" i="12"/>
  <c r="N111" i="12"/>
  <c r="N110" i="12"/>
  <c r="N109" i="12"/>
  <c r="N108" i="12"/>
  <c r="N107" i="12"/>
  <c r="N106" i="12"/>
  <c r="N105" i="12"/>
  <c r="N104" i="12"/>
  <c r="N103" i="12"/>
  <c r="N102" i="12"/>
  <c r="N101" i="12"/>
  <c r="N100" i="12"/>
  <c r="N99" i="12"/>
  <c r="N98" i="12"/>
  <c r="N97" i="12"/>
  <c r="N96" i="12"/>
  <c r="N95" i="12"/>
  <c r="N94" i="12"/>
  <c r="N93" i="12"/>
  <c r="N92" i="12"/>
  <c r="N91" i="12"/>
  <c r="N90" i="12"/>
  <c r="N89" i="12"/>
  <c r="N88" i="12"/>
  <c r="N87" i="12"/>
  <c r="N86" i="12"/>
  <c r="N85" i="12"/>
  <c r="N84" i="12"/>
  <c r="N83" i="12"/>
  <c r="N82" i="12"/>
  <c r="N81" i="12"/>
  <c r="N80" i="12"/>
  <c r="N79" i="12"/>
  <c r="N78" i="12"/>
  <c r="N77" i="12"/>
  <c r="N76" i="12"/>
  <c r="N75" i="12"/>
  <c r="N74" i="12"/>
  <c r="N73" i="12"/>
  <c r="N72" i="12"/>
  <c r="N71" i="12"/>
  <c r="N70" i="12"/>
  <c r="N69" i="12"/>
  <c r="N68" i="12"/>
  <c r="N67" i="12"/>
  <c r="N66" i="12"/>
  <c r="N65" i="12"/>
  <c r="N64" i="12"/>
  <c r="N63" i="12"/>
  <c r="N62" i="12"/>
  <c r="N61" i="12"/>
  <c r="N60" i="12"/>
  <c r="N59" i="12"/>
  <c r="N58" i="12"/>
  <c r="N57" i="12"/>
  <c r="N56" i="12"/>
  <c r="N55" i="12"/>
  <c r="N54" i="12"/>
  <c r="N53" i="12"/>
  <c r="N52" i="12"/>
  <c r="N51" i="12"/>
  <c r="N50" i="12"/>
  <c r="N49" i="12"/>
  <c r="N48" i="12"/>
  <c r="N47" i="12"/>
  <c r="N46" i="12"/>
  <c r="N45" i="12"/>
  <c r="N44" i="12"/>
  <c r="N43" i="12"/>
  <c r="N42" i="12"/>
  <c r="N41" i="12"/>
  <c r="N40" i="12"/>
  <c r="N39" i="12"/>
  <c r="N38" i="12"/>
  <c r="N37" i="12"/>
  <c r="N36" i="12"/>
  <c r="N35" i="12"/>
  <c r="N34" i="12"/>
  <c r="N33" i="12"/>
  <c r="N32" i="12"/>
  <c r="N31" i="12"/>
  <c r="N30" i="12"/>
  <c r="N29" i="12"/>
  <c r="N28" i="12"/>
  <c r="N27" i="12"/>
  <c r="N26" i="12"/>
  <c r="N25" i="12"/>
  <c r="N24" i="12"/>
  <c r="N23" i="12"/>
  <c r="N22" i="12"/>
  <c r="N21" i="12"/>
  <c r="N20" i="12"/>
  <c r="N19" i="12"/>
  <c r="N18" i="12"/>
  <c r="N17" i="12"/>
  <c r="N16" i="12"/>
  <c r="N15" i="12"/>
  <c r="N14" i="12"/>
  <c r="N13" i="12"/>
  <c r="N12" i="12"/>
  <c r="N11" i="12"/>
  <c r="N10" i="12"/>
  <c r="N9" i="12"/>
  <c r="N8" i="12"/>
  <c r="N7" i="12"/>
  <c r="J740" i="12"/>
  <c r="H740" i="12"/>
  <c r="J739" i="12"/>
  <c r="H739" i="12"/>
  <c r="J738" i="12"/>
  <c r="H738" i="12"/>
  <c r="J737" i="12"/>
  <c r="H737" i="12"/>
  <c r="J736" i="12"/>
  <c r="H736" i="12"/>
  <c r="J735" i="12"/>
  <c r="H735" i="12"/>
  <c r="J734" i="12"/>
  <c r="H734" i="12"/>
  <c r="J733" i="12"/>
  <c r="H733" i="12"/>
  <c r="J732" i="12"/>
  <c r="H732" i="12"/>
  <c r="J731" i="12"/>
  <c r="H731" i="12"/>
  <c r="J730" i="12"/>
  <c r="H730" i="12"/>
  <c r="J729" i="12"/>
  <c r="H729" i="12"/>
  <c r="J728" i="12"/>
  <c r="H728" i="12"/>
  <c r="J727" i="12"/>
  <c r="H727" i="12"/>
  <c r="J726" i="12"/>
  <c r="H726" i="12"/>
  <c r="J725" i="12"/>
  <c r="H725" i="12"/>
  <c r="J724" i="12"/>
  <c r="H724" i="12"/>
  <c r="J723" i="12"/>
  <c r="H723" i="12"/>
  <c r="J722" i="12"/>
  <c r="H722" i="12"/>
  <c r="J721" i="12"/>
  <c r="H721" i="12"/>
  <c r="J720" i="12"/>
  <c r="H720" i="12"/>
  <c r="J719" i="12"/>
  <c r="H719" i="12"/>
  <c r="J718" i="12"/>
  <c r="H718" i="12"/>
  <c r="J717" i="12"/>
  <c r="H717" i="12"/>
  <c r="J716" i="12"/>
  <c r="H716" i="12"/>
  <c r="J715" i="12"/>
  <c r="H715" i="12"/>
  <c r="J714" i="12"/>
  <c r="H714" i="12"/>
  <c r="J713" i="12"/>
  <c r="H713" i="12"/>
  <c r="J712" i="12"/>
  <c r="H712" i="12"/>
  <c r="J711" i="12"/>
  <c r="H711" i="12"/>
  <c r="J710" i="12"/>
  <c r="H710" i="12"/>
  <c r="J709" i="12"/>
  <c r="H709" i="12"/>
  <c r="J708" i="12"/>
  <c r="H708" i="12"/>
  <c r="J707" i="12"/>
  <c r="H707" i="12"/>
  <c r="J706" i="12"/>
  <c r="H706" i="12"/>
  <c r="J705" i="12"/>
  <c r="H705" i="12"/>
  <c r="J704" i="12"/>
  <c r="H704" i="12"/>
  <c r="J703" i="12"/>
  <c r="H703" i="12"/>
  <c r="J702" i="12"/>
  <c r="H702" i="12"/>
  <c r="J701" i="12"/>
  <c r="H701" i="12"/>
  <c r="J700" i="12"/>
  <c r="H700" i="12"/>
  <c r="J699" i="12"/>
  <c r="H699" i="12"/>
  <c r="J698" i="12"/>
  <c r="H698" i="12"/>
  <c r="J697" i="12"/>
  <c r="H697" i="12"/>
  <c r="J696" i="12"/>
  <c r="H696" i="12"/>
  <c r="J695" i="12"/>
  <c r="H695" i="12"/>
  <c r="J694" i="12"/>
  <c r="H694" i="12"/>
  <c r="J693" i="12"/>
  <c r="H693" i="12"/>
  <c r="J692" i="12"/>
  <c r="H692" i="12"/>
  <c r="J691" i="12"/>
  <c r="H691" i="12"/>
  <c r="J690" i="12"/>
  <c r="H690" i="12"/>
  <c r="J689" i="12"/>
  <c r="H689" i="12"/>
  <c r="J688" i="12"/>
  <c r="H688" i="12"/>
  <c r="J687" i="12"/>
  <c r="H687" i="12"/>
  <c r="J686" i="12"/>
  <c r="H686" i="12"/>
  <c r="J685" i="12"/>
  <c r="H685" i="12"/>
  <c r="J684" i="12"/>
  <c r="H684" i="12"/>
  <c r="J683" i="12"/>
  <c r="H683" i="12"/>
  <c r="J682" i="12"/>
  <c r="H682" i="12"/>
  <c r="J681" i="12"/>
  <c r="H681" i="12"/>
  <c r="J680" i="12"/>
  <c r="H680" i="12"/>
  <c r="J679" i="12"/>
  <c r="H679" i="12"/>
  <c r="J678" i="12"/>
  <c r="H678" i="12"/>
  <c r="J677" i="12"/>
  <c r="H677" i="12"/>
  <c r="J676" i="12"/>
  <c r="H676" i="12"/>
  <c r="J675" i="12"/>
  <c r="H675" i="12"/>
  <c r="J674" i="12"/>
  <c r="H674" i="12"/>
  <c r="J673" i="12"/>
  <c r="H673" i="12"/>
  <c r="J672" i="12"/>
  <c r="H672" i="12"/>
  <c r="J671" i="12"/>
  <c r="H671" i="12"/>
  <c r="J670" i="12"/>
  <c r="H670" i="12"/>
  <c r="J669" i="12"/>
  <c r="H669" i="12"/>
  <c r="J668" i="12"/>
  <c r="H668" i="12"/>
  <c r="J667" i="12"/>
  <c r="H667" i="12"/>
  <c r="J666" i="12"/>
  <c r="H666" i="12"/>
  <c r="J665" i="12"/>
  <c r="H665" i="12"/>
  <c r="J664" i="12"/>
  <c r="H664" i="12"/>
  <c r="J663" i="12"/>
  <c r="H663" i="12"/>
  <c r="J662" i="12"/>
  <c r="H662" i="12"/>
  <c r="J661" i="12"/>
  <c r="H661" i="12"/>
  <c r="J660" i="12"/>
  <c r="H660" i="12"/>
  <c r="J659" i="12"/>
  <c r="H659" i="12"/>
  <c r="J658" i="12"/>
  <c r="H658" i="12"/>
  <c r="J657" i="12"/>
  <c r="H657" i="12"/>
  <c r="J656" i="12"/>
  <c r="H656" i="12"/>
  <c r="J655" i="12"/>
  <c r="H655" i="12"/>
  <c r="J654" i="12"/>
  <c r="H654" i="12"/>
  <c r="J653" i="12"/>
  <c r="H653" i="12"/>
  <c r="J652" i="12"/>
  <c r="H652" i="12"/>
  <c r="J651" i="12"/>
  <c r="H651" i="12"/>
  <c r="J650" i="12"/>
  <c r="H650" i="12"/>
  <c r="J649" i="12"/>
  <c r="H649" i="12"/>
  <c r="J648" i="12"/>
  <c r="H648" i="12"/>
  <c r="J647" i="12"/>
  <c r="H647" i="12"/>
  <c r="J646" i="12"/>
  <c r="H646" i="12"/>
  <c r="J645" i="12"/>
  <c r="H645" i="12"/>
  <c r="J644" i="12"/>
  <c r="H644" i="12"/>
  <c r="J643" i="12"/>
  <c r="H643" i="12"/>
  <c r="J642" i="12"/>
  <c r="H642" i="12"/>
  <c r="J641" i="12"/>
  <c r="H641" i="12"/>
  <c r="J640" i="12"/>
  <c r="H640" i="12"/>
  <c r="J639" i="12"/>
  <c r="H639" i="12"/>
  <c r="J638" i="12"/>
  <c r="H638" i="12"/>
  <c r="J637" i="12"/>
  <c r="H637" i="12"/>
  <c r="J636" i="12"/>
  <c r="H636" i="12"/>
  <c r="J635" i="12"/>
  <c r="H635" i="12"/>
  <c r="J634" i="12"/>
  <c r="H634" i="12"/>
  <c r="J633" i="12"/>
  <c r="H633" i="12"/>
  <c r="J632" i="12"/>
  <c r="H632" i="12"/>
  <c r="J631" i="12"/>
  <c r="H631" i="12"/>
  <c r="J630" i="12"/>
  <c r="H630" i="12"/>
  <c r="J629" i="12"/>
  <c r="H629" i="12"/>
  <c r="J628" i="12"/>
  <c r="H628" i="12"/>
  <c r="J627" i="12"/>
  <c r="H627" i="12"/>
  <c r="J626" i="12"/>
  <c r="H626" i="12"/>
  <c r="J625" i="12"/>
  <c r="H625" i="12"/>
  <c r="J624" i="12"/>
  <c r="H624" i="12"/>
  <c r="J623" i="12"/>
  <c r="H623" i="12"/>
  <c r="J622" i="12"/>
  <c r="H622" i="12"/>
  <c r="J621" i="12"/>
  <c r="H621" i="12"/>
  <c r="J620" i="12"/>
  <c r="H620" i="12"/>
  <c r="J619" i="12"/>
  <c r="H619" i="12"/>
  <c r="J618" i="12"/>
  <c r="H618" i="12"/>
  <c r="J617" i="12"/>
  <c r="H617" i="12"/>
  <c r="J616" i="12"/>
  <c r="H616" i="12"/>
  <c r="J615" i="12"/>
  <c r="H615" i="12"/>
  <c r="J614" i="12"/>
  <c r="H614" i="12"/>
  <c r="J613" i="12"/>
  <c r="H613" i="12"/>
  <c r="J612" i="12"/>
  <c r="H612" i="12"/>
  <c r="J611" i="12"/>
  <c r="H611" i="12"/>
  <c r="J610" i="12"/>
  <c r="H610" i="12"/>
  <c r="J609" i="12"/>
  <c r="H609" i="12"/>
  <c r="J608" i="12"/>
  <c r="H608" i="12"/>
  <c r="J607" i="12"/>
  <c r="H607" i="12"/>
  <c r="J606" i="12"/>
  <c r="H606" i="12"/>
  <c r="J605" i="12"/>
  <c r="H605" i="12"/>
  <c r="J604" i="12"/>
  <c r="H604" i="12"/>
  <c r="J603" i="12"/>
  <c r="H603" i="12"/>
  <c r="J602" i="12"/>
  <c r="H602" i="12"/>
  <c r="J601" i="12"/>
  <c r="H601" i="12"/>
  <c r="J600" i="12"/>
  <c r="H600" i="12"/>
  <c r="J599" i="12"/>
  <c r="H599" i="12"/>
  <c r="J598" i="12"/>
  <c r="H598" i="12"/>
  <c r="J597" i="12"/>
  <c r="H597" i="12"/>
  <c r="J596" i="12"/>
  <c r="H596" i="12"/>
  <c r="J595" i="12"/>
  <c r="H595" i="12"/>
  <c r="J594" i="12"/>
  <c r="H594" i="12"/>
  <c r="J593" i="12"/>
  <c r="H593" i="12"/>
  <c r="J592" i="12"/>
  <c r="H592" i="12"/>
  <c r="J591" i="12"/>
  <c r="H591" i="12"/>
  <c r="J590" i="12"/>
  <c r="H590" i="12"/>
  <c r="J589" i="12"/>
  <c r="H589" i="12"/>
  <c r="J588" i="12"/>
  <c r="H588" i="12"/>
  <c r="J587" i="12"/>
  <c r="H587" i="12"/>
  <c r="J586" i="12"/>
  <c r="H586" i="12"/>
  <c r="J585" i="12"/>
  <c r="H585" i="12"/>
  <c r="J584" i="12"/>
  <c r="H584" i="12"/>
  <c r="J583" i="12"/>
  <c r="H583" i="12"/>
  <c r="J582" i="12"/>
  <c r="H582" i="12"/>
  <c r="J581" i="12"/>
  <c r="H581" i="12"/>
  <c r="J580" i="12"/>
  <c r="H580" i="12"/>
  <c r="J579" i="12"/>
  <c r="H579" i="12"/>
  <c r="J578" i="12"/>
  <c r="H578" i="12"/>
  <c r="J577" i="12"/>
  <c r="H577" i="12"/>
  <c r="J576" i="12"/>
  <c r="H576" i="12"/>
  <c r="J575" i="12"/>
  <c r="H575" i="12"/>
  <c r="J574" i="12"/>
  <c r="H574" i="12"/>
  <c r="J573" i="12"/>
  <c r="H573" i="12"/>
  <c r="J572" i="12"/>
  <c r="H572" i="12"/>
  <c r="J571" i="12"/>
  <c r="H571" i="12"/>
  <c r="J570" i="12"/>
  <c r="H570" i="12"/>
  <c r="J569" i="12"/>
  <c r="H569" i="12"/>
  <c r="J568" i="12"/>
  <c r="H568" i="12"/>
  <c r="J567" i="12"/>
  <c r="H567" i="12"/>
  <c r="J566" i="12"/>
  <c r="H566" i="12"/>
  <c r="J565" i="12"/>
  <c r="H565" i="12"/>
  <c r="J564" i="12"/>
  <c r="H564" i="12"/>
  <c r="J563" i="12"/>
  <c r="H563" i="12"/>
  <c r="J562" i="12"/>
  <c r="H562" i="12"/>
  <c r="J561" i="12"/>
  <c r="H561" i="12"/>
  <c r="J560" i="12"/>
  <c r="H560" i="12"/>
  <c r="J559" i="12"/>
  <c r="H559" i="12"/>
  <c r="J558" i="12"/>
  <c r="H558" i="12"/>
  <c r="J557" i="12"/>
  <c r="H557" i="12"/>
  <c r="J556" i="12"/>
  <c r="H556" i="12"/>
  <c r="J555" i="12"/>
  <c r="H555" i="12"/>
  <c r="J554" i="12"/>
  <c r="H554" i="12"/>
  <c r="J553" i="12"/>
  <c r="H553" i="12"/>
  <c r="J552" i="12"/>
  <c r="H552" i="12"/>
  <c r="J551" i="12"/>
  <c r="H551" i="12"/>
  <c r="J550" i="12"/>
  <c r="H550" i="12"/>
  <c r="J549" i="12"/>
  <c r="H549" i="12"/>
  <c r="J548" i="12"/>
  <c r="H548" i="12"/>
  <c r="J547" i="12"/>
  <c r="H547" i="12"/>
  <c r="J546" i="12"/>
  <c r="H546" i="12"/>
  <c r="J545" i="12"/>
  <c r="H545" i="12"/>
  <c r="J544" i="12"/>
  <c r="H544" i="12"/>
  <c r="J543" i="12"/>
  <c r="H543" i="12"/>
  <c r="J542" i="12"/>
  <c r="H542" i="12"/>
  <c r="J541" i="12"/>
  <c r="H541" i="12"/>
  <c r="J540" i="12"/>
  <c r="H540" i="12"/>
  <c r="J539" i="12"/>
  <c r="H539" i="12"/>
  <c r="J538" i="12"/>
  <c r="H538" i="12"/>
  <c r="J537" i="12"/>
  <c r="H537" i="12"/>
  <c r="J536" i="12"/>
  <c r="H536" i="12"/>
  <c r="J535" i="12"/>
  <c r="H535" i="12"/>
  <c r="J534" i="12"/>
  <c r="H534" i="12"/>
  <c r="J533" i="12"/>
  <c r="H533" i="12"/>
  <c r="J532" i="12"/>
  <c r="H532" i="12"/>
  <c r="J531" i="12"/>
  <c r="H531" i="12"/>
  <c r="J530" i="12"/>
  <c r="H530" i="12"/>
  <c r="J529" i="12"/>
  <c r="H529" i="12"/>
  <c r="J528" i="12"/>
  <c r="H528" i="12"/>
  <c r="J527" i="12"/>
  <c r="H527" i="12"/>
  <c r="J526" i="12"/>
  <c r="H526" i="12"/>
  <c r="J525" i="12"/>
  <c r="H525" i="12"/>
  <c r="J524" i="12"/>
  <c r="H524" i="12"/>
  <c r="J523" i="12"/>
  <c r="H523" i="12"/>
  <c r="J522" i="12"/>
  <c r="H522" i="12"/>
  <c r="J521" i="12"/>
  <c r="H521" i="12"/>
  <c r="J520" i="12"/>
  <c r="H520" i="12"/>
  <c r="J519" i="12"/>
  <c r="H519" i="12"/>
  <c r="J518" i="12"/>
  <c r="H518" i="12"/>
  <c r="J517" i="12"/>
  <c r="H517" i="12"/>
  <c r="J516" i="12"/>
  <c r="H516" i="12"/>
  <c r="J515" i="12"/>
  <c r="H515" i="12"/>
  <c r="J514" i="12"/>
  <c r="H514" i="12"/>
  <c r="J513" i="12"/>
  <c r="H513" i="12"/>
  <c r="J512" i="12"/>
  <c r="H512" i="12"/>
  <c r="J511" i="12"/>
  <c r="H511" i="12"/>
  <c r="J510" i="12"/>
  <c r="H510" i="12"/>
  <c r="J509" i="12"/>
  <c r="H509" i="12"/>
  <c r="J508" i="12"/>
  <c r="H508" i="12"/>
  <c r="J507" i="12"/>
  <c r="H507" i="12"/>
  <c r="J506" i="12"/>
  <c r="H506" i="12"/>
  <c r="J505" i="12"/>
  <c r="H505" i="12"/>
  <c r="J504" i="12"/>
  <c r="H504" i="12"/>
  <c r="J503" i="12"/>
  <c r="H503" i="12"/>
  <c r="J502" i="12"/>
  <c r="H502" i="12"/>
  <c r="J501" i="12"/>
  <c r="H501" i="12"/>
  <c r="J500" i="12"/>
  <c r="H500" i="12"/>
  <c r="J499" i="12"/>
  <c r="H499" i="12"/>
  <c r="J498" i="12"/>
  <c r="H498" i="12"/>
  <c r="J497" i="12"/>
  <c r="H497" i="12"/>
  <c r="J496" i="12"/>
  <c r="H496" i="12"/>
  <c r="J495" i="12"/>
  <c r="H495" i="12"/>
  <c r="J494" i="12"/>
  <c r="H494" i="12"/>
  <c r="J493" i="12"/>
  <c r="H493" i="12"/>
  <c r="J492" i="12"/>
  <c r="H492" i="12"/>
  <c r="J491" i="12"/>
  <c r="H491" i="12"/>
  <c r="J490" i="12"/>
  <c r="H490" i="12"/>
  <c r="J489" i="12"/>
  <c r="H489" i="12"/>
  <c r="J488" i="12"/>
  <c r="H488" i="12"/>
  <c r="J487" i="12"/>
  <c r="H487" i="12"/>
  <c r="J486" i="12"/>
  <c r="H486" i="12"/>
  <c r="J485" i="12"/>
  <c r="H485" i="12"/>
  <c r="J484" i="12"/>
  <c r="H484" i="12"/>
  <c r="J483" i="12"/>
  <c r="H483" i="12"/>
  <c r="J482" i="12"/>
  <c r="H482" i="12"/>
  <c r="J481" i="12"/>
  <c r="H481" i="12"/>
  <c r="J480" i="12"/>
  <c r="H480" i="12"/>
  <c r="J479" i="12"/>
  <c r="H479" i="12"/>
  <c r="J478" i="12"/>
  <c r="H478" i="12"/>
  <c r="J477" i="12"/>
  <c r="H477" i="12"/>
  <c r="J476" i="12"/>
  <c r="H476" i="12"/>
  <c r="J475" i="12"/>
  <c r="H475" i="12"/>
  <c r="J474" i="12"/>
  <c r="H474" i="12"/>
  <c r="J473" i="12"/>
  <c r="H473" i="12"/>
  <c r="J472" i="12"/>
  <c r="H472" i="12"/>
  <c r="J471" i="12"/>
  <c r="H471" i="12"/>
  <c r="J470" i="12"/>
  <c r="H470" i="12"/>
  <c r="J469" i="12"/>
  <c r="H469" i="12"/>
  <c r="J468" i="12"/>
  <c r="H468" i="12"/>
  <c r="J467" i="12"/>
  <c r="H467" i="12"/>
  <c r="J466" i="12"/>
  <c r="H466" i="12"/>
  <c r="J465" i="12"/>
  <c r="H465" i="12"/>
  <c r="J464" i="12"/>
  <c r="H464" i="12"/>
  <c r="J463" i="12"/>
  <c r="H463" i="12"/>
  <c r="J462" i="12"/>
  <c r="H462" i="12"/>
  <c r="J461" i="12"/>
  <c r="H461" i="12"/>
  <c r="J460" i="12"/>
  <c r="H460" i="12"/>
  <c r="J459" i="12"/>
  <c r="H459" i="12"/>
  <c r="J458" i="12"/>
  <c r="H458" i="12"/>
  <c r="J457" i="12"/>
  <c r="H457" i="12"/>
  <c r="J456" i="12"/>
  <c r="H456" i="12"/>
  <c r="J455" i="12"/>
  <c r="H455" i="12"/>
  <c r="J454" i="12"/>
  <c r="H454" i="12"/>
  <c r="J453" i="12"/>
  <c r="H453" i="12"/>
  <c r="J452" i="12"/>
  <c r="H452" i="12"/>
  <c r="J451" i="12"/>
  <c r="H451" i="12"/>
  <c r="J450" i="12"/>
  <c r="H450" i="12"/>
  <c r="J449" i="12"/>
  <c r="H449" i="12"/>
  <c r="J448" i="12"/>
  <c r="H448" i="12"/>
  <c r="J447" i="12"/>
  <c r="H447" i="12"/>
  <c r="J446" i="12"/>
  <c r="H446" i="12"/>
  <c r="J445" i="12"/>
  <c r="H445" i="12"/>
  <c r="J444" i="12"/>
  <c r="H444" i="12"/>
  <c r="J443" i="12"/>
  <c r="H443" i="12"/>
  <c r="J442" i="12"/>
  <c r="H442" i="12"/>
  <c r="J441" i="12"/>
  <c r="H441" i="12"/>
  <c r="J440" i="12"/>
  <c r="H440" i="12"/>
  <c r="J439" i="12"/>
  <c r="H439" i="12"/>
  <c r="J438" i="12"/>
  <c r="H438" i="12"/>
  <c r="J437" i="12"/>
  <c r="H437" i="12"/>
  <c r="J436" i="12"/>
  <c r="H436" i="12"/>
  <c r="J435" i="12"/>
  <c r="H435" i="12"/>
  <c r="J434" i="12"/>
  <c r="H434" i="12"/>
  <c r="J433" i="12"/>
  <c r="H433" i="12"/>
  <c r="J432" i="12"/>
  <c r="H432" i="12"/>
  <c r="J431" i="12"/>
  <c r="H431" i="12"/>
  <c r="J430" i="12"/>
  <c r="H430" i="12"/>
  <c r="J429" i="12"/>
  <c r="H429" i="12"/>
  <c r="J428" i="12"/>
  <c r="H428" i="12"/>
  <c r="J427" i="12"/>
  <c r="H427" i="12"/>
  <c r="J426" i="12"/>
  <c r="H426" i="12"/>
  <c r="J425" i="12"/>
  <c r="H425" i="12"/>
  <c r="J424" i="12"/>
  <c r="H424" i="12"/>
  <c r="J423" i="12"/>
  <c r="H423" i="12"/>
  <c r="J422" i="12"/>
  <c r="H422" i="12"/>
  <c r="J421" i="12"/>
  <c r="H421" i="12"/>
  <c r="J420" i="12"/>
  <c r="H420" i="12"/>
  <c r="J419" i="12"/>
  <c r="H419" i="12"/>
  <c r="J418" i="12"/>
  <c r="H418" i="12"/>
  <c r="J417" i="12"/>
  <c r="H417" i="12"/>
  <c r="J416" i="12"/>
  <c r="H416" i="12"/>
  <c r="J415" i="12"/>
  <c r="H415" i="12"/>
  <c r="J414" i="12"/>
  <c r="H414" i="12"/>
  <c r="J413" i="12"/>
  <c r="H413" i="12"/>
  <c r="J412" i="12"/>
  <c r="H412" i="12"/>
  <c r="J411" i="12"/>
  <c r="H411" i="12"/>
  <c r="J410" i="12"/>
  <c r="H410" i="12"/>
  <c r="J409" i="12"/>
  <c r="H409" i="12"/>
  <c r="J408" i="12"/>
  <c r="H408" i="12"/>
  <c r="J407" i="12"/>
  <c r="H407" i="12"/>
  <c r="J406" i="12"/>
  <c r="H406" i="12"/>
  <c r="J405" i="12"/>
  <c r="H405" i="12"/>
  <c r="J404" i="12"/>
  <c r="H404" i="12"/>
  <c r="J403" i="12"/>
  <c r="H403" i="12"/>
  <c r="J402" i="12"/>
  <c r="H402" i="12"/>
  <c r="J401" i="12"/>
  <c r="H401" i="12"/>
  <c r="J400" i="12"/>
  <c r="H400" i="12"/>
  <c r="J399" i="12"/>
  <c r="H399" i="12"/>
  <c r="J398" i="12"/>
  <c r="H398" i="12"/>
  <c r="J397" i="12"/>
  <c r="H397" i="12"/>
  <c r="J396" i="12"/>
  <c r="H396" i="12"/>
  <c r="J395" i="12"/>
  <c r="H395" i="12"/>
  <c r="J394" i="12"/>
  <c r="H394" i="12"/>
  <c r="J393" i="12"/>
  <c r="H393" i="12"/>
  <c r="J392" i="12"/>
  <c r="H392" i="12"/>
  <c r="J391" i="12"/>
  <c r="H391" i="12"/>
  <c r="J390" i="12"/>
  <c r="H390" i="12"/>
  <c r="J389" i="12"/>
  <c r="H389" i="12"/>
  <c r="J388" i="12"/>
  <c r="H388" i="12"/>
  <c r="J387" i="12"/>
  <c r="H387" i="12"/>
  <c r="J386" i="12"/>
  <c r="H386" i="12"/>
  <c r="J385" i="12"/>
  <c r="H385" i="12"/>
  <c r="J384" i="12"/>
  <c r="H384" i="12"/>
  <c r="J383" i="12"/>
  <c r="H383" i="12"/>
  <c r="J382" i="12"/>
  <c r="H382" i="12"/>
  <c r="J381" i="12"/>
  <c r="H381" i="12"/>
  <c r="J380" i="12"/>
  <c r="H380" i="12"/>
  <c r="J379" i="12"/>
  <c r="H379" i="12"/>
  <c r="J378" i="12"/>
  <c r="H378" i="12"/>
  <c r="J377" i="12"/>
  <c r="H377" i="12"/>
  <c r="J376" i="12"/>
  <c r="H376" i="12"/>
  <c r="J375" i="12"/>
  <c r="H375" i="12"/>
  <c r="J374" i="12"/>
  <c r="H374" i="12"/>
  <c r="J373" i="12"/>
  <c r="H373" i="12"/>
  <c r="J372" i="12"/>
  <c r="H372" i="12"/>
  <c r="J371" i="12"/>
  <c r="H371" i="12"/>
  <c r="J370" i="12"/>
  <c r="H370" i="12"/>
  <c r="J369" i="12"/>
  <c r="H369" i="12"/>
  <c r="J368" i="12"/>
  <c r="H368" i="12"/>
  <c r="J367" i="12"/>
  <c r="H367" i="12"/>
  <c r="J366" i="12"/>
  <c r="H366" i="12"/>
  <c r="J365" i="12"/>
  <c r="H365" i="12"/>
  <c r="J364" i="12"/>
  <c r="H364" i="12"/>
  <c r="J363" i="12"/>
  <c r="H363" i="12"/>
  <c r="J362" i="12"/>
  <c r="H362" i="12"/>
  <c r="J361" i="12"/>
  <c r="H361" i="12"/>
  <c r="J360" i="12"/>
  <c r="H360" i="12"/>
  <c r="J359" i="12"/>
  <c r="H359" i="12"/>
  <c r="J358" i="12"/>
  <c r="H358" i="12"/>
  <c r="J357" i="12"/>
  <c r="H357" i="12"/>
  <c r="J356" i="12"/>
  <c r="H356" i="12"/>
  <c r="J355" i="12"/>
  <c r="H355" i="12"/>
  <c r="J354" i="12"/>
  <c r="H354" i="12"/>
  <c r="J353" i="12"/>
  <c r="H353" i="12"/>
  <c r="J352" i="12"/>
  <c r="H352" i="12"/>
  <c r="J351" i="12"/>
  <c r="H351" i="12"/>
  <c r="J350" i="12"/>
  <c r="H350" i="12"/>
  <c r="J349" i="12"/>
  <c r="H349" i="12"/>
  <c r="J348" i="12"/>
  <c r="H348" i="12"/>
  <c r="J347" i="12"/>
  <c r="H347" i="12"/>
  <c r="J346" i="12"/>
  <c r="H346" i="12"/>
  <c r="J345" i="12"/>
  <c r="H345" i="12"/>
  <c r="J344" i="12"/>
  <c r="H344" i="12"/>
  <c r="J343" i="12"/>
  <c r="H343" i="12"/>
  <c r="J342" i="12"/>
  <c r="H342" i="12"/>
  <c r="J341" i="12"/>
  <c r="H341" i="12"/>
  <c r="J340" i="12"/>
  <c r="H340" i="12"/>
  <c r="J339" i="12"/>
  <c r="H339" i="12"/>
  <c r="J338" i="12"/>
  <c r="H338" i="12"/>
  <c r="J337" i="12"/>
  <c r="H337" i="12"/>
  <c r="J336" i="12"/>
  <c r="H336" i="12"/>
  <c r="J335" i="12"/>
  <c r="H335" i="12"/>
  <c r="J334" i="12"/>
  <c r="H334" i="12"/>
  <c r="J333" i="12"/>
  <c r="H333" i="12"/>
  <c r="J332" i="12"/>
  <c r="H332" i="12"/>
  <c r="J331" i="12"/>
  <c r="H331" i="12"/>
  <c r="J330" i="12"/>
  <c r="H330" i="12"/>
  <c r="J329" i="12"/>
  <c r="H329" i="12"/>
  <c r="J328" i="12"/>
  <c r="H328" i="12"/>
  <c r="J327" i="12"/>
  <c r="H327" i="12"/>
  <c r="J326" i="12"/>
  <c r="H326" i="12"/>
  <c r="J325" i="12"/>
  <c r="H325" i="12"/>
  <c r="J324" i="12"/>
  <c r="H324" i="12"/>
  <c r="J323" i="12"/>
  <c r="H323" i="12"/>
  <c r="J322" i="12"/>
  <c r="H322" i="12"/>
  <c r="J321" i="12"/>
  <c r="H321" i="12"/>
  <c r="J320" i="12"/>
  <c r="H320" i="12"/>
  <c r="J319" i="12"/>
  <c r="H319" i="12"/>
  <c r="J318" i="12"/>
  <c r="H318" i="12"/>
  <c r="J317" i="12"/>
  <c r="H317" i="12"/>
  <c r="J316" i="12"/>
  <c r="H316" i="12"/>
  <c r="J315" i="12"/>
  <c r="H315" i="12"/>
  <c r="J314" i="12"/>
  <c r="H314" i="12"/>
  <c r="J313" i="12"/>
  <c r="H313" i="12"/>
  <c r="J312" i="12"/>
  <c r="H312" i="12"/>
  <c r="J311" i="12"/>
  <c r="H311" i="12"/>
  <c r="J310" i="12"/>
  <c r="H310" i="12"/>
  <c r="J309" i="12"/>
  <c r="H309" i="12"/>
  <c r="J308" i="12"/>
  <c r="H308" i="12"/>
  <c r="J307" i="12"/>
  <c r="H307" i="12"/>
  <c r="J306" i="12"/>
  <c r="H306" i="12"/>
  <c r="J305" i="12"/>
  <c r="H305" i="12"/>
  <c r="J304" i="12"/>
  <c r="H304" i="12"/>
  <c r="J303" i="12"/>
  <c r="H303" i="12"/>
  <c r="J302" i="12"/>
  <c r="H302" i="12"/>
  <c r="J301" i="12"/>
  <c r="H301" i="12"/>
  <c r="J300" i="12"/>
  <c r="H300" i="12"/>
  <c r="J299" i="12"/>
  <c r="H299" i="12"/>
  <c r="J298" i="12"/>
  <c r="H298" i="12"/>
  <c r="J297" i="12"/>
  <c r="H297" i="12"/>
  <c r="J296" i="12"/>
  <c r="H296" i="12"/>
  <c r="J295" i="12"/>
  <c r="H295" i="12"/>
  <c r="J294" i="12"/>
  <c r="H294" i="12"/>
  <c r="J293" i="12"/>
  <c r="H293" i="12"/>
  <c r="J292" i="12"/>
  <c r="H292" i="12"/>
  <c r="J291" i="12"/>
  <c r="H291" i="12"/>
  <c r="J290" i="12"/>
  <c r="H290" i="12"/>
  <c r="J289" i="12"/>
  <c r="H289" i="12"/>
  <c r="J288" i="12"/>
  <c r="H288" i="12"/>
  <c r="J287" i="12"/>
  <c r="H287" i="12"/>
  <c r="J286" i="12"/>
  <c r="H286" i="12"/>
  <c r="J285" i="12"/>
  <c r="H285" i="12"/>
  <c r="J284" i="12"/>
  <c r="H284" i="12"/>
  <c r="J283" i="12"/>
  <c r="H283" i="12"/>
  <c r="J282" i="12"/>
  <c r="H282" i="12"/>
  <c r="J281" i="12"/>
  <c r="H281" i="12"/>
  <c r="J280" i="12"/>
  <c r="H280" i="12"/>
  <c r="J279" i="12"/>
  <c r="H279" i="12"/>
  <c r="J278" i="12"/>
  <c r="H278" i="12"/>
  <c r="J277" i="12"/>
  <c r="H277" i="12"/>
  <c r="J276" i="12"/>
  <c r="H276" i="12"/>
  <c r="J275" i="12"/>
  <c r="H275" i="12"/>
  <c r="J274" i="12"/>
  <c r="H274" i="12"/>
  <c r="J273" i="12"/>
  <c r="H273" i="12"/>
  <c r="J272" i="12"/>
  <c r="H272" i="12"/>
  <c r="J271" i="12"/>
  <c r="H271" i="12"/>
  <c r="J270" i="12"/>
  <c r="H270" i="12"/>
  <c r="J269" i="12"/>
  <c r="H269" i="12"/>
  <c r="J268" i="12"/>
  <c r="H268" i="12"/>
  <c r="J267" i="12"/>
  <c r="H267" i="12"/>
  <c r="J266" i="12"/>
  <c r="H266" i="12"/>
  <c r="J265" i="12"/>
  <c r="H265" i="12"/>
  <c r="J264" i="12"/>
  <c r="H264" i="12"/>
  <c r="J263" i="12"/>
  <c r="H263" i="12"/>
  <c r="J262" i="12"/>
  <c r="H262" i="12"/>
  <c r="J261" i="12"/>
  <c r="H261" i="12"/>
  <c r="J260" i="12"/>
  <c r="H260" i="12"/>
  <c r="J259" i="12"/>
  <c r="H259" i="12"/>
  <c r="J258" i="12"/>
  <c r="H258" i="12"/>
  <c r="J257" i="12"/>
  <c r="H257" i="12"/>
  <c r="J256" i="12"/>
  <c r="H256" i="12"/>
  <c r="J255" i="12"/>
  <c r="H255" i="12"/>
  <c r="J254" i="12"/>
  <c r="H254" i="12"/>
  <c r="J253" i="12"/>
  <c r="H253" i="12"/>
  <c r="J252" i="12"/>
  <c r="H252" i="12"/>
  <c r="J251" i="12"/>
  <c r="H251" i="12"/>
  <c r="J250" i="12"/>
  <c r="H250" i="12"/>
  <c r="J249" i="12"/>
  <c r="H249" i="12"/>
  <c r="J248" i="12"/>
  <c r="H248" i="12"/>
  <c r="J247" i="12"/>
  <c r="H247" i="12"/>
  <c r="J246" i="12"/>
  <c r="H246" i="12"/>
  <c r="J245" i="12"/>
  <c r="H245" i="12"/>
  <c r="J244" i="12"/>
  <c r="H244" i="12"/>
  <c r="J243" i="12"/>
  <c r="H243" i="12"/>
  <c r="J242" i="12"/>
  <c r="H242" i="12"/>
  <c r="J241" i="12"/>
  <c r="H241" i="12"/>
  <c r="J240" i="12"/>
  <c r="H240" i="12"/>
  <c r="J239" i="12"/>
  <c r="H239" i="12"/>
  <c r="J238" i="12"/>
  <c r="H238" i="12"/>
  <c r="J237" i="12"/>
  <c r="H237" i="12"/>
  <c r="J236" i="12"/>
  <c r="H236" i="12"/>
  <c r="J235" i="12"/>
  <c r="H235" i="12"/>
  <c r="J234" i="12"/>
  <c r="H234" i="12"/>
  <c r="J233" i="12"/>
  <c r="H233" i="12"/>
  <c r="J232" i="12"/>
  <c r="H232" i="12"/>
  <c r="J231" i="12"/>
  <c r="H231" i="12"/>
  <c r="J230" i="12"/>
  <c r="H230" i="12"/>
  <c r="J229" i="12"/>
  <c r="H229" i="12"/>
  <c r="J228" i="12"/>
  <c r="H228" i="12"/>
  <c r="J227" i="12"/>
  <c r="H227" i="12"/>
  <c r="J226" i="12"/>
  <c r="H226" i="12"/>
  <c r="J225" i="12"/>
  <c r="H225" i="12"/>
  <c r="J224" i="12"/>
  <c r="H224" i="12"/>
  <c r="J223" i="12"/>
  <c r="H223" i="12"/>
  <c r="J222" i="12"/>
  <c r="H222" i="12"/>
  <c r="J221" i="12"/>
  <c r="H221" i="12"/>
  <c r="J220" i="12"/>
  <c r="H220" i="12"/>
  <c r="J219" i="12"/>
  <c r="H219" i="12"/>
  <c r="J218" i="12"/>
  <c r="H218" i="12"/>
  <c r="J217" i="12"/>
  <c r="H217" i="12"/>
  <c r="J216" i="12"/>
  <c r="H216" i="12"/>
  <c r="J215" i="12"/>
  <c r="H215" i="12"/>
  <c r="J214" i="12"/>
  <c r="H214" i="12"/>
  <c r="J213" i="12"/>
  <c r="H213" i="12"/>
  <c r="J212" i="12"/>
  <c r="H212" i="12"/>
  <c r="J211" i="12"/>
  <c r="H211" i="12"/>
  <c r="J210" i="12"/>
  <c r="H210" i="12"/>
  <c r="J209" i="12"/>
  <c r="H209" i="12"/>
  <c r="J208" i="12"/>
  <c r="H208" i="12"/>
  <c r="J207" i="12"/>
  <c r="H207" i="12"/>
  <c r="J206" i="12"/>
  <c r="H206" i="12"/>
  <c r="J205" i="12"/>
  <c r="H205" i="12"/>
  <c r="J204" i="12"/>
  <c r="H204" i="12"/>
  <c r="J203" i="12"/>
  <c r="H203" i="12"/>
  <c r="J202" i="12"/>
  <c r="H202" i="12"/>
  <c r="J201" i="12"/>
  <c r="H201" i="12"/>
  <c r="J200" i="12"/>
  <c r="H200" i="12"/>
  <c r="J199" i="12"/>
  <c r="H199" i="12"/>
  <c r="J198" i="12"/>
  <c r="H198" i="12"/>
  <c r="J197" i="12"/>
  <c r="H197" i="12"/>
  <c r="J196" i="12"/>
  <c r="H196" i="12"/>
  <c r="J195" i="12"/>
  <c r="H195" i="12"/>
  <c r="J194" i="12"/>
  <c r="H194" i="12"/>
  <c r="J193" i="12"/>
  <c r="H193" i="12"/>
  <c r="J192" i="12"/>
  <c r="H192" i="12"/>
  <c r="J191" i="12"/>
  <c r="H191" i="12"/>
  <c r="J190" i="12"/>
  <c r="H190" i="12"/>
  <c r="J189" i="12"/>
  <c r="H189" i="12"/>
  <c r="J188" i="12"/>
  <c r="H188" i="12"/>
  <c r="J187" i="12"/>
  <c r="H187" i="12"/>
  <c r="J186" i="12"/>
  <c r="H186" i="12"/>
  <c r="J185" i="12"/>
  <c r="H185" i="12"/>
  <c r="J184" i="12"/>
  <c r="H184" i="12"/>
  <c r="J183" i="12"/>
  <c r="H183" i="12"/>
  <c r="J182" i="12"/>
  <c r="H182" i="12"/>
  <c r="J181" i="12"/>
  <c r="H181" i="12"/>
  <c r="J180" i="12"/>
  <c r="H180" i="12"/>
  <c r="J179" i="12"/>
  <c r="H179" i="12"/>
  <c r="J178" i="12"/>
  <c r="H178" i="12"/>
  <c r="J177" i="12"/>
  <c r="H177" i="12"/>
  <c r="J176" i="12"/>
  <c r="H176" i="12"/>
  <c r="J175" i="12"/>
  <c r="H175" i="12"/>
  <c r="J174" i="12"/>
  <c r="H174" i="12"/>
  <c r="J173" i="12"/>
  <c r="H173" i="12"/>
  <c r="J172" i="12"/>
  <c r="H172" i="12"/>
  <c r="J171" i="12"/>
  <c r="H171" i="12"/>
  <c r="J170" i="12"/>
  <c r="H170" i="12"/>
  <c r="J169" i="12"/>
  <c r="H169" i="12"/>
  <c r="J168" i="12"/>
  <c r="H168" i="12"/>
  <c r="J167" i="12"/>
  <c r="H167" i="12"/>
  <c r="J166" i="12"/>
  <c r="H166" i="12"/>
  <c r="J165" i="12"/>
  <c r="H165" i="12"/>
  <c r="J164" i="12"/>
  <c r="H164" i="12"/>
  <c r="J163" i="12"/>
  <c r="H163" i="12"/>
  <c r="J162" i="12"/>
  <c r="H162" i="12"/>
  <c r="J161" i="12"/>
  <c r="H161" i="12"/>
  <c r="J160" i="12"/>
  <c r="H160" i="12"/>
  <c r="J159" i="12"/>
  <c r="H159" i="12"/>
  <c r="J158" i="12"/>
  <c r="H158" i="12"/>
  <c r="J157" i="12"/>
  <c r="H157" i="12"/>
  <c r="J156" i="12"/>
  <c r="H156" i="12"/>
  <c r="J155" i="12"/>
  <c r="H155" i="12"/>
  <c r="J154" i="12"/>
  <c r="H154" i="12"/>
  <c r="J153" i="12"/>
  <c r="H153" i="12"/>
  <c r="J152" i="12"/>
  <c r="H152" i="12"/>
  <c r="J151" i="12"/>
  <c r="H151" i="12"/>
  <c r="J150" i="12"/>
  <c r="H150" i="12"/>
  <c r="J149" i="12"/>
  <c r="H149" i="12"/>
  <c r="J148" i="12"/>
  <c r="H148" i="12"/>
  <c r="J147" i="12"/>
  <c r="H147" i="12"/>
  <c r="J146" i="12"/>
  <c r="H146" i="12"/>
  <c r="J145" i="12"/>
  <c r="H145" i="12"/>
  <c r="J144" i="12"/>
  <c r="H144" i="12"/>
  <c r="J143" i="12"/>
  <c r="H143" i="12"/>
  <c r="J142" i="12"/>
  <c r="H142" i="12"/>
  <c r="J141" i="12"/>
  <c r="H141" i="12"/>
  <c r="J140" i="12"/>
  <c r="H140" i="12"/>
  <c r="J139" i="12"/>
  <c r="H139" i="12"/>
  <c r="J138" i="12"/>
  <c r="H138" i="12"/>
  <c r="J137" i="12"/>
  <c r="H137" i="12"/>
  <c r="J136" i="12"/>
  <c r="H136" i="12"/>
  <c r="J135" i="12"/>
  <c r="H135" i="12"/>
  <c r="J134" i="12"/>
  <c r="H134" i="12"/>
  <c r="J133" i="12"/>
  <c r="H133" i="12"/>
  <c r="J132" i="12"/>
  <c r="H132" i="12"/>
  <c r="J131" i="12"/>
  <c r="H131" i="12"/>
  <c r="J130" i="12"/>
  <c r="H130" i="12"/>
  <c r="J129" i="12"/>
  <c r="H129" i="12"/>
  <c r="J128" i="12"/>
  <c r="H128" i="12"/>
  <c r="J127" i="12"/>
  <c r="H127" i="12"/>
  <c r="J126" i="12"/>
  <c r="H126" i="12"/>
  <c r="J125" i="12"/>
  <c r="H125" i="12"/>
  <c r="J124" i="12"/>
  <c r="H124" i="12"/>
  <c r="J123" i="12"/>
  <c r="H123" i="12"/>
  <c r="J122" i="12"/>
  <c r="H122" i="12"/>
  <c r="J121" i="12"/>
  <c r="H121" i="12"/>
  <c r="J120" i="12"/>
  <c r="H120" i="12"/>
  <c r="J119" i="12"/>
  <c r="H119" i="12"/>
  <c r="J118" i="12"/>
  <c r="H118" i="12"/>
  <c r="J117" i="12"/>
  <c r="H117" i="12"/>
  <c r="J116" i="12"/>
  <c r="H116" i="12"/>
  <c r="J115" i="12"/>
  <c r="H115" i="12"/>
  <c r="J114" i="12"/>
  <c r="H114" i="12"/>
  <c r="J113" i="12"/>
  <c r="H113" i="12"/>
  <c r="J112" i="12"/>
  <c r="H112" i="12"/>
  <c r="J111" i="12"/>
  <c r="H111" i="12"/>
  <c r="J110" i="12"/>
  <c r="H110" i="12"/>
  <c r="J109" i="12"/>
  <c r="H109" i="12"/>
  <c r="J108" i="12"/>
  <c r="H108" i="12"/>
  <c r="J107" i="12"/>
  <c r="H107" i="12"/>
  <c r="J106" i="12"/>
  <c r="H106" i="12"/>
  <c r="J105" i="12"/>
  <c r="H105" i="12"/>
  <c r="J104" i="12"/>
  <c r="H104" i="12"/>
  <c r="J103" i="12"/>
  <c r="H103" i="12"/>
  <c r="J102" i="12"/>
  <c r="H102" i="12"/>
  <c r="J101" i="12"/>
  <c r="H101" i="12"/>
  <c r="J100" i="12"/>
  <c r="H100" i="12"/>
  <c r="J99" i="12"/>
  <c r="H99" i="12"/>
  <c r="J98" i="12"/>
  <c r="H98" i="12"/>
  <c r="J97" i="12"/>
  <c r="H97" i="12"/>
  <c r="J96" i="12"/>
  <c r="H96" i="12"/>
  <c r="J95" i="12"/>
  <c r="H95" i="12"/>
  <c r="J94" i="12"/>
  <c r="H94" i="12"/>
  <c r="J93" i="12"/>
  <c r="H93" i="12"/>
  <c r="J92" i="12"/>
  <c r="H92" i="12"/>
  <c r="J91" i="12"/>
  <c r="H91" i="12"/>
  <c r="J90" i="12"/>
  <c r="H90" i="12"/>
  <c r="J89" i="12"/>
  <c r="H89" i="12"/>
  <c r="J88" i="12"/>
  <c r="H88" i="12"/>
  <c r="J87" i="12"/>
  <c r="H87" i="12"/>
  <c r="J86" i="12"/>
  <c r="H86" i="12"/>
  <c r="J85" i="12"/>
  <c r="H85" i="12"/>
  <c r="J84" i="12"/>
  <c r="H84" i="12"/>
  <c r="J83" i="12"/>
  <c r="H83" i="12"/>
  <c r="J82" i="12"/>
  <c r="H82" i="12"/>
  <c r="J81" i="12"/>
  <c r="H81" i="12"/>
  <c r="J80" i="12"/>
  <c r="H80" i="12"/>
  <c r="J79" i="12"/>
  <c r="H79" i="12"/>
  <c r="J78" i="12"/>
  <c r="H78" i="12"/>
  <c r="J77" i="12"/>
  <c r="H77" i="12"/>
  <c r="J76" i="12"/>
  <c r="H76" i="12"/>
  <c r="J75" i="12"/>
  <c r="H75" i="12"/>
  <c r="J74" i="12"/>
  <c r="H74" i="12"/>
  <c r="J73" i="12"/>
  <c r="H73" i="12"/>
  <c r="J72" i="12"/>
  <c r="H72" i="12"/>
  <c r="J71" i="12"/>
  <c r="H71" i="12"/>
  <c r="J70" i="12"/>
  <c r="H70" i="12"/>
  <c r="J69" i="12"/>
  <c r="H69" i="12"/>
  <c r="J68" i="12"/>
  <c r="H68" i="12"/>
  <c r="J67" i="12"/>
  <c r="H67" i="12"/>
  <c r="J66" i="12"/>
  <c r="H66" i="12"/>
  <c r="J65" i="12"/>
  <c r="H65" i="12"/>
  <c r="J64" i="12"/>
  <c r="H64" i="12"/>
  <c r="J63" i="12"/>
  <c r="H63" i="12"/>
  <c r="J62" i="12"/>
  <c r="H62" i="12"/>
  <c r="J61" i="12"/>
  <c r="H61" i="12"/>
  <c r="J60" i="12"/>
  <c r="H60" i="12"/>
  <c r="J59" i="12"/>
  <c r="H59" i="12"/>
  <c r="J58" i="12"/>
  <c r="H58" i="12"/>
  <c r="J57" i="12"/>
  <c r="H57" i="12"/>
  <c r="J56" i="12"/>
  <c r="H56" i="12"/>
  <c r="J55" i="12"/>
  <c r="H55" i="12"/>
  <c r="J54" i="12"/>
  <c r="H54" i="12"/>
  <c r="J53" i="12"/>
  <c r="H53" i="12"/>
  <c r="J52" i="12"/>
  <c r="H52" i="12"/>
  <c r="J51" i="12"/>
  <c r="H51" i="12"/>
  <c r="J50" i="12"/>
  <c r="H50" i="12"/>
  <c r="J49" i="12"/>
  <c r="H49" i="12"/>
  <c r="J48" i="12"/>
  <c r="H48" i="12"/>
  <c r="J47" i="12"/>
  <c r="H47" i="12"/>
  <c r="J46" i="12"/>
  <c r="H46" i="12"/>
  <c r="J45" i="12"/>
  <c r="H45" i="12"/>
  <c r="J44" i="12"/>
  <c r="H44" i="12"/>
  <c r="J43" i="12"/>
  <c r="H43" i="12"/>
  <c r="J42" i="12"/>
  <c r="H42" i="12"/>
  <c r="J41" i="12"/>
  <c r="H41" i="12"/>
  <c r="J40" i="12"/>
  <c r="H40" i="12"/>
  <c r="J39" i="12"/>
  <c r="H39" i="12"/>
  <c r="J38" i="12"/>
  <c r="H38" i="12"/>
  <c r="J37" i="12"/>
  <c r="H37" i="12"/>
  <c r="J36" i="12"/>
  <c r="H36" i="12"/>
  <c r="J35" i="12"/>
  <c r="H35" i="12"/>
  <c r="J34" i="12"/>
  <c r="H34" i="12"/>
  <c r="J33" i="12"/>
  <c r="H33" i="12"/>
  <c r="J32" i="12"/>
  <c r="H32" i="12"/>
  <c r="J31" i="12"/>
  <c r="H31" i="12"/>
  <c r="J30" i="12"/>
  <c r="H30" i="12"/>
  <c r="J29" i="12"/>
  <c r="H29" i="12"/>
  <c r="J28" i="12"/>
  <c r="H28" i="12"/>
  <c r="J27" i="12"/>
  <c r="H27" i="12"/>
  <c r="J26" i="12"/>
  <c r="H26" i="12"/>
  <c r="J25" i="12"/>
  <c r="H25" i="12"/>
  <c r="J24" i="12"/>
  <c r="H24" i="12"/>
  <c r="J23" i="12"/>
  <c r="H23" i="12"/>
  <c r="J22" i="12"/>
  <c r="H22" i="12"/>
  <c r="J21" i="12"/>
  <c r="H21" i="12"/>
  <c r="J20" i="12"/>
  <c r="H20" i="12"/>
  <c r="J19" i="12"/>
  <c r="H19" i="12"/>
  <c r="J18" i="12"/>
  <c r="H18" i="12"/>
  <c r="J17" i="12"/>
  <c r="H17" i="12"/>
  <c r="J16" i="12"/>
  <c r="H16" i="12"/>
  <c r="J15" i="12"/>
  <c r="H15" i="12"/>
  <c r="J14" i="12"/>
  <c r="H14" i="12"/>
  <c r="J13" i="12"/>
  <c r="H13" i="12"/>
  <c r="J12" i="12"/>
  <c r="H12" i="12"/>
  <c r="J11" i="12"/>
  <c r="H11" i="12"/>
  <c r="J10" i="12"/>
  <c r="H10" i="12"/>
  <c r="J9" i="12"/>
  <c r="H9" i="12"/>
  <c r="J8" i="12"/>
  <c r="H8" i="12"/>
  <c r="J7" i="12"/>
  <c r="H7" i="12"/>
  <c r="N660" i="11"/>
  <c r="N659" i="11"/>
  <c r="N658" i="11"/>
  <c r="N657" i="11"/>
  <c r="N656" i="11"/>
  <c r="N655" i="11"/>
  <c r="N654" i="11"/>
  <c r="N653" i="11"/>
  <c r="N652" i="11"/>
  <c r="N651" i="11"/>
  <c r="N650" i="11"/>
  <c r="N649" i="11"/>
  <c r="N648" i="11"/>
  <c r="N647" i="11"/>
  <c r="N646" i="11"/>
  <c r="N645" i="11"/>
  <c r="N644" i="11"/>
  <c r="N643" i="11"/>
  <c r="N642" i="11"/>
  <c r="N641" i="11"/>
  <c r="N640" i="11"/>
  <c r="N639" i="11"/>
  <c r="N638" i="11"/>
  <c r="N637" i="11"/>
  <c r="N636" i="11"/>
  <c r="N635" i="11"/>
  <c r="N634" i="11"/>
  <c r="N633" i="11"/>
  <c r="N632" i="11"/>
  <c r="N631" i="11"/>
  <c r="N630" i="11"/>
  <c r="N629" i="11"/>
  <c r="N628" i="11"/>
  <c r="N627" i="11"/>
  <c r="N626" i="11"/>
  <c r="N625" i="11"/>
  <c r="N624" i="11"/>
  <c r="N623" i="11"/>
  <c r="N622" i="11"/>
  <c r="N621" i="11"/>
  <c r="N620" i="11"/>
  <c r="N619" i="11"/>
  <c r="N618" i="11"/>
  <c r="N617" i="11"/>
  <c r="N616" i="11"/>
  <c r="N615" i="11"/>
  <c r="N614" i="11"/>
  <c r="N613" i="11"/>
  <c r="N612" i="11"/>
  <c r="N611" i="11"/>
  <c r="N610" i="11"/>
  <c r="N609" i="11"/>
  <c r="N608" i="11"/>
  <c r="N607" i="11"/>
  <c r="N606" i="11"/>
  <c r="N605" i="11"/>
  <c r="N604" i="11"/>
  <c r="N603" i="11"/>
  <c r="N602" i="11"/>
  <c r="N601" i="11"/>
  <c r="N600" i="11"/>
  <c r="N599" i="11"/>
  <c r="N598" i="11"/>
  <c r="N597" i="11"/>
  <c r="N596" i="11"/>
  <c r="N595" i="11"/>
  <c r="N594" i="11"/>
  <c r="N593" i="11"/>
  <c r="N592" i="11"/>
  <c r="N591" i="11"/>
  <c r="N590" i="11"/>
  <c r="N589" i="11"/>
  <c r="N588" i="11"/>
  <c r="N587" i="11"/>
  <c r="N586" i="11"/>
  <c r="N585" i="11"/>
  <c r="N584" i="11"/>
  <c r="N583" i="11"/>
  <c r="N582" i="11"/>
  <c r="N581" i="11"/>
  <c r="N580" i="11"/>
  <c r="N579" i="11"/>
  <c r="N578" i="11"/>
  <c r="N577" i="11"/>
  <c r="N576" i="11"/>
  <c r="N575" i="11"/>
  <c r="N574" i="11"/>
  <c r="N573" i="11"/>
  <c r="N572" i="11"/>
  <c r="N571" i="11"/>
  <c r="N570" i="11"/>
  <c r="N569" i="11"/>
  <c r="N568" i="11"/>
  <c r="N567" i="11"/>
  <c r="N566" i="11"/>
  <c r="N565" i="11"/>
  <c r="N564" i="11"/>
  <c r="N563" i="11"/>
  <c r="N562" i="11"/>
  <c r="N561" i="11"/>
  <c r="N560" i="11"/>
  <c r="N559" i="11"/>
  <c r="N558" i="11"/>
  <c r="N557" i="11"/>
  <c r="N556" i="11"/>
  <c r="N555" i="11"/>
  <c r="N554" i="11"/>
  <c r="N553" i="11"/>
  <c r="N552" i="11"/>
  <c r="N551" i="11"/>
  <c r="N550" i="11"/>
  <c r="N549" i="11"/>
  <c r="N548" i="11"/>
  <c r="N547" i="11"/>
  <c r="N546" i="11"/>
  <c r="N545" i="11"/>
  <c r="N544" i="11"/>
  <c r="N543" i="11"/>
  <c r="N542" i="11"/>
  <c r="N541" i="11"/>
  <c r="N540" i="11"/>
  <c r="N539" i="11"/>
  <c r="N538" i="11"/>
  <c r="N537" i="11"/>
  <c r="N536" i="11"/>
  <c r="N535" i="11"/>
  <c r="N534" i="11"/>
  <c r="N533" i="11"/>
  <c r="N532" i="11"/>
  <c r="N531" i="11"/>
  <c r="N530" i="11"/>
  <c r="N529" i="11"/>
  <c r="N528" i="11"/>
  <c r="N527" i="11"/>
  <c r="N526" i="11"/>
  <c r="N525" i="11"/>
  <c r="N524" i="11"/>
  <c r="N523" i="11"/>
  <c r="N522" i="11"/>
  <c r="N521" i="11"/>
  <c r="N520" i="11"/>
  <c r="N519" i="11"/>
  <c r="N518" i="11"/>
  <c r="N517" i="11"/>
  <c r="N516" i="11"/>
  <c r="N515" i="11"/>
  <c r="N514" i="11"/>
  <c r="N513" i="11"/>
  <c r="N512" i="11"/>
  <c r="N511" i="11"/>
  <c r="N510" i="11"/>
  <c r="N509" i="11"/>
  <c r="N508" i="11"/>
  <c r="N507" i="11"/>
  <c r="N506" i="11"/>
  <c r="N505" i="11"/>
  <c r="N504" i="11"/>
  <c r="N503" i="11"/>
  <c r="N502" i="11"/>
  <c r="N501" i="11"/>
  <c r="N500" i="11"/>
  <c r="N499" i="11"/>
  <c r="N498" i="11"/>
  <c r="N497" i="11"/>
  <c r="N496" i="11"/>
  <c r="N495" i="11"/>
  <c r="N494" i="11"/>
  <c r="N493" i="11"/>
  <c r="N492" i="11"/>
  <c r="N491" i="11"/>
  <c r="N490" i="11"/>
  <c r="N489" i="11"/>
  <c r="N488" i="11"/>
  <c r="N487" i="11"/>
  <c r="N486" i="11"/>
  <c r="N485" i="11"/>
  <c r="N484" i="11"/>
  <c r="N483" i="11"/>
  <c r="N482" i="11"/>
  <c r="N481" i="11"/>
  <c r="N480" i="11"/>
  <c r="N479" i="11"/>
  <c r="N478" i="11"/>
  <c r="N477" i="11"/>
  <c r="N476" i="11"/>
  <c r="N475" i="11"/>
  <c r="N474" i="11"/>
  <c r="N473" i="11"/>
  <c r="N472" i="11"/>
  <c r="N471" i="11"/>
  <c r="N470" i="11"/>
  <c r="N469" i="11"/>
  <c r="N468" i="11"/>
  <c r="N467" i="11"/>
  <c r="N466" i="11"/>
  <c r="N465" i="11"/>
  <c r="N464" i="11"/>
  <c r="N463" i="11"/>
  <c r="N462" i="11"/>
  <c r="N461" i="11"/>
  <c r="N460" i="11"/>
  <c r="N459" i="11"/>
  <c r="N458" i="11"/>
  <c r="N457" i="11"/>
  <c r="N456" i="11"/>
  <c r="N455" i="11"/>
  <c r="N454" i="11"/>
  <c r="N453" i="11"/>
  <c r="N452" i="11"/>
  <c r="N451" i="11"/>
  <c r="N450" i="11"/>
  <c r="N449" i="11"/>
  <c r="N448" i="11"/>
  <c r="N447" i="11"/>
  <c r="N446" i="11"/>
  <c r="N445" i="11"/>
  <c r="N444" i="11"/>
  <c r="N443" i="11"/>
  <c r="N442" i="11"/>
  <c r="N441" i="11"/>
  <c r="N440" i="11"/>
  <c r="N439" i="11"/>
  <c r="N438" i="11"/>
  <c r="N437" i="11"/>
  <c r="N436" i="11"/>
  <c r="N435" i="11"/>
  <c r="N434" i="11"/>
  <c r="N433" i="11"/>
  <c r="N432" i="11"/>
  <c r="N431" i="11"/>
  <c r="N430" i="11"/>
  <c r="N429" i="11"/>
  <c r="N428" i="11"/>
  <c r="N427" i="11"/>
  <c r="N426" i="11"/>
  <c r="N425" i="11"/>
  <c r="N424" i="11"/>
  <c r="N423" i="11"/>
  <c r="N422" i="11"/>
  <c r="N421" i="11"/>
  <c r="N420" i="11"/>
  <c r="N419" i="11"/>
  <c r="N418" i="11"/>
  <c r="N417" i="11"/>
  <c r="N416" i="11"/>
  <c r="N415" i="11"/>
  <c r="N414" i="11"/>
  <c r="N413" i="11"/>
  <c r="N412" i="11"/>
  <c r="N411" i="11"/>
  <c r="N410" i="11"/>
  <c r="N409" i="11"/>
  <c r="N408" i="11"/>
  <c r="N407" i="11"/>
  <c r="N406" i="11"/>
  <c r="N405" i="11"/>
  <c r="N404" i="11"/>
  <c r="N403" i="11"/>
  <c r="N402" i="11"/>
  <c r="N401" i="11"/>
  <c r="N400" i="11"/>
  <c r="N399" i="11"/>
  <c r="N398" i="11"/>
  <c r="N397" i="11"/>
  <c r="N396" i="11"/>
  <c r="N395" i="11"/>
  <c r="N394" i="11"/>
  <c r="N393" i="11"/>
  <c r="N392" i="11"/>
  <c r="N391" i="11"/>
  <c r="N390" i="11"/>
  <c r="N389" i="11"/>
  <c r="N388" i="11"/>
  <c r="N387" i="11"/>
  <c r="N386" i="11"/>
  <c r="N385" i="11"/>
  <c r="N384" i="11"/>
  <c r="N383" i="11"/>
  <c r="N382" i="11"/>
  <c r="N381" i="11"/>
  <c r="N380" i="11"/>
  <c r="N379" i="11"/>
  <c r="N378" i="11"/>
  <c r="N377" i="11"/>
  <c r="N376" i="11"/>
  <c r="N375" i="11"/>
  <c r="N374" i="11"/>
  <c r="N373" i="11"/>
  <c r="N372" i="11"/>
  <c r="N371" i="11"/>
  <c r="N370" i="11"/>
  <c r="N369" i="11"/>
  <c r="N368" i="11"/>
  <c r="N367" i="11"/>
  <c r="N366" i="11"/>
  <c r="N365" i="11"/>
  <c r="N364" i="11"/>
  <c r="N363" i="11"/>
  <c r="N362" i="11"/>
  <c r="N361" i="11"/>
  <c r="N360" i="11"/>
  <c r="N359" i="11"/>
  <c r="N358" i="11"/>
  <c r="N357" i="11"/>
  <c r="N356" i="11"/>
  <c r="N355" i="11"/>
  <c r="N354" i="11"/>
  <c r="N353" i="11"/>
  <c r="N352" i="11"/>
  <c r="N351" i="11"/>
  <c r="N350" i="11"/>
  <c r="N349" i="11"/>
  <c r="N348" i="11"/>
  <c r="N347" i="11"/>
  <c r="N346" i="11"/>
  <c r="N345" i="11"/>
  <c r="N344" i="11"/>
  <c r="N343" i="11"/>
  <c r="N342" i="11"/>
  <c r="N341" i="11"/>
  <c r="N340" i="11"/>
  <c r="N339" i="11"/>
  <c r="N338" i="11"/>
  <c r="N337" i="11"/>
  <c r="N336" i="11"/>
  <c r="N335" i="11"/>
  <c r="N334" i="11"/>
  <c r="N333" i="11"/>
  <c r="N332" i="11"/>
  <c r="N331" i="11"/>
  <c r="N330" i="11"/>
  <c r="N329" i="11"/>
  <c r="N328" i="11"/>
  <c r="N327" i="11"/>
  <c r="N326" i="11"/>
  <c r="N325" i="11"/>
  <c r="N324" i="11"/>
  <c r="N323" i="11"/>
  <c r="N322" i="11"/>
  <c r="N321" i="11"/>
  <c r="N320" i="11"/>
  <c r="N319" i="11"/>
  <c r="N318" i="11"/>
  <c r="N317" i="11"/>
  <c r="N316" i="11"/>
  <c r="N315" i="11"/>
  <c r="N314" i="11"/>
  <c r="N313" i="11"/>
  <c r="N312" i="11"/>
  <c r="N311" i="11"/>
  <c r="N310" i="11"/>
  <c r="N309" i="11"/>
  <c r="N308" i="11"/>
  <c r="N307" i="11"/>
  <c r="N306" i="11"/>
  <c r="N305" i="11"/>
  <c r="N304" i="11"/>
  <c r="N303" i="11"/>
  <c r="N302" i="11"/>
  <c r="N301" i="11"/>
  <c r="N300" i="11"/>
  <c r="N299" i="11"/>
  <c r="N298" i="11"/>
  <c r="N297" i="11"/>
  <c r="N296" i="11"/>
  <c r="N295" i="11"/>
  <c r="N294" i="11"/>
  <c r="N293" i="11"/>
  <c r="N292" i="11"/>
  <c r="N291" i="11"/>
  <c r="N290" i="11"/>
  <c r="N289" i="11"/>
  <c r="N288" i="11"/>
  <c r="N287" i="11"/>
  <c r="N286" i="11"/>
  <c r="N285" i="11"/>
  <c r="N284" i="11"/>
  <c r="N283" i="11"/>
  <c r="N282" i="11"/>
  <c r="N281" i="11"/>
  <c r="N280" i="11"/>
  <c r="N279" i="11"/>
  <c r="N278" i="11"/>
  <c r="N277" i="11"/>
  <c r="N276" i="11"/>
  <c r="N275" i="11"/>
  <c r="N274" i="11"/>
  <c r="N273" i="11"/>
  <c r="N272" i="11"/>
  <c r="N271" i="11"/>
  <c r="N270" i="11"/>
  <c r="N269" i="11"/>
  <c r="N268" i="11"/>
  <c r="N267" i="11"/>
  <c r="N266" i="11"/>
  <c r="N265" i="11"/>
  <c r="N264" i="11"/>
  <c r="N263" i="11"/>
  <c r="N262" i="11"/>
  <c r="N261" i="11"/>
  <c r="N260" i="11"/>
  <c r="N259" i="11"/>
  <c r="N258" i="11"/>
  <c r="N257" i="11"/>
  <c r="N256" i="11"/>
  <c r="N255" i="11"/>
  <c r="N254" i="11"/>
  <c r="N253" i="11"/>
  <c r="N252" i="11"/>
  <c r="N251" i="11"/>
  <c r="N250" i="11"/>
  <c r="N249" i="11"/>
  <c r="N248" i="11"/>
  <c r="N247" i="11"/>
  <c r="N246" i="11"/>
  <c r="N245" i="11"/>
  <c r="N244" i="11"/>
  <c r="N243" i="11"/>
  <c r="N242" i="11"/>
  <c r="N241" i="11"/>
  <c r="N240" i="11"/>
  <c r="N239" i="11"/>
  <c r="N238" i="11"/>
  <c r="N237" i="11"/>
  <c r="N236" i="11"/>
  <c r="N235" i="11"/>
  <c r="N234" i="11"/>
  <c r="N233" i="11"/>
  <c r="N232" i="11"/>
  <c r="N231" i="11"/>
  <c r="N230" i="11"/>
  <c r="N229" i="11"/>
  <c r="N228" i="11"/>
  <c r="N227" i="11"/>
  <c r="N226" i="11"/>
  <c r="N225" i="11"/>
  <c r="N224" i="11"/>
  <c r="N223" i="11"/>
  <c r="N222" i="11"/>
  <c r="N221" i="11"/>
  <c r="N220" i="11"/>
  <c r="N219" i="11"/>
  <c r="N218" i="11"/>
  <c r="N217" i="11"/>
  <c r="N216" i="11"/>
  <c r="N215" i="11"/>
  <c r="N214" i="11"/>
  <c r="N213" i="11"/>
  <c r="N212" i="11"/>
  <c r="N211" i="11"/>
  <c r="N210" i="11"/>
  <c r="N209" i="11"/>
  <c r="N208" i="11"/>
  <c r="N207" i="11"/>
  <c r="N206" i="11"/>
  <c r="N205" i="11"/>
  <c r="N204" i="11"/>
  <c r="N203" i="11"/>
  <c r="N202" i="11"/>
  <c r="N201" i="11"/>
  <c r="N200" i="11"/>
  <c r="N199" i="11"/>
  <c r="N198" i="11"/>
  <c r="N197" i="11"/>
  <c r="N196" i="11"/>
  <c r="N195" i="11"/>
  <c r="N194" i="11"/>
  <c r="N193" i="11"/>
  <c r="N192" i="11"/>
  <c r="N191" i="11"/>
  <c r="N190" i="11"/>
  <c r="N189" i="11"/>
  <c r="N188" i="11"/>
  <c r="N187" i="11"/>
  <c r="N186" i="11"/>
  <c r="N185" i="11"/>
  <c r="N184" i="11"/>
  <c r="N183" i="11"/>
  <c r="N182" i="11"/>
  <c r="N181" i="11"/>
  <c r="N180" i="11"/>
  <c r="N179" i="11"/>
  <c r="N178" i="11"/>
  <c r="N177" i="11"/>
  <c r="N176" i="11"/>
  <c r="N175" i="11"/>
  <c r="N174" i="11"/>
  <c r="N173" i="11"/>
  <c r="N172" i="11"/>
  <c r="N171" i="11"/>
  <c r="N170" i="11"/>
  <c r="N169" i="11"/>
  <c r="N168" i="11"/>
  <c r="N167" i="11"/>
  <c r="N166" i="11"/>
  <c r="N165" i="11"/>
  <c r="N164" i="11"/>
  <c r="N163" i="11"/>
  <c r="N162" i="11"/>
  <c r="N161" i="11"/>
  <c r="N160" i="11"/>
  <c r="N159" i="11"/>
  <c r="N158" i="11"/>
  <c r="N157" i="11"/>
  <c r="N156" i="11"/>
  <c r="N155" i="11"/>
  <c r="N154" i="11"/>
  <c r="N153" i="11"/>
  <c r="N152" i="11"/>
  <c r="N151" i="11"/>
  <c r="N150" i="11"/>
  <c r="N149" i="11"/>
  <c r="N148" i="11"/>
  <c r="N147" i="11"/>
  <c r="N146" i="11"/>
  <c r="N145" i="11"/>
  <c r="N144" i="11"/>
  <c r="N143" i="11"/>
  <c r="N142" i="11"/>
  <c r="N141" i="11"/>
  <c r="N140" i="11"/>
  <c r="N139" i="11"/>
  <c r="N138" i="11"/>
  <c r="N137" i="11"/>
  <c r="N136" i="11"/>
  <c r="N135" i="11"/>
  <c r="N134" i="11"/>
  <c r="N133" i="11"/>
  <c r="N132" i="11"/>
  <c r="N131" i="11"/>
  <c r="N130" i="11"/>
  <c r="N129" i="11"/>
  <c r="N128" i="11"/>
  <c r="N127" i="11"/>
  <c r="N126" i="11"/>
  <c r="N125" i="11"/>
  <c r="N124" i="11"/>
  <c r="N123" i="11"/>
  <c r="N122" i="11"/>
  <c r="N121" i="11"/>
  <c r="N120" i="11"/>
  <c r="N119" i="11"/>
  <c r="N118" i="11"/>
  <c r="N117" i="11"/>
  <c r="N116" i="11"/>
  <c r="N115" i="11"/>
  <c r="N114" i="11"/>
  <c r="N113" i="11"/>
  <c r="N112" i="11"/>
  <c r="N111" i="11"/>
  <c r="N110" i="11"/>
  <c r="N109" i="11"/>
  <c r="N108" i="11"/>
  <c r="N107" i="11"/>
  <c r="N106" i="11"/>
  <c r="N105" i="11"/>
  <c r="N104" i="11"/>
  <c r="N103" i="11"/>
  <c r="N102" i="11"/>
  <c r="N101" i="11"/>
  <c r="N100" i="11"/>
  <c r="N99" i="11"/>
  <c r="N98" i="11"/>
  <c r="N97" i="11"/>
  <c r="N96" i="11"/>
  <c r="N95" i="11"/>
  <c r="N94" i="11"/>
  <c r="N93" i="11"/>
  <c r="N92" i="11"/>
  <c r="N91" i="11"/>
  <c r="N90" i="11"/>
  <c r="N89" i="11"/>
  <c r="N88" i="11"/>
  <c r="N87" i="11"/>
  <c r="N86" i="11"/>
  <c r="N85" i="11"/>
  <c r="N84" i="11"/>
  <c r="N83" i="11"/>
  <c r="N82" i="11"/>
  <c r="N81" i="11"/>
  <c r="N80" i="11"/>
  <c r="N79" i="11"/>
  <c r="N78" i="11"/>
  <c r="N77" i="11"/>
  <c r="N76" i="11"/>
  <c r="N75" i="11"/>
  <c r="N74" i="11"/>
  <c r="N73" i="11"/>
  <c r="N72" i="11"/>
  <c r="N71" i="11"/>
  <c r="N70" i="11"/>
  <c r="N69" i="11"/>
  <c r="N68" i="11"/>
  <c r="N67" i="11"/>
  <c r="N66" i="11"/>
  <c r="N65" i="11"/>
  <c r="N64" i="11"/>
  <c r="N63" i="11"/>
  <c r="N62" i="11"/>
  <c r="N61" i="11"/>
  <c r="N60" i="11"/>
  <c r="N59" i="11"/>
  <c r="N58" i="11"/>
  <c r="N57" i="11"/>
  <c r="N56" i="11"/>
  <c r="N55" i="11"/>
  <c r="N54" i="11"/>
  <c r="N53" i="11"/>
  <c r="N52" i="11"/>
  <c r="N51" i="11"/>
  <c r="N50" i="11"/>
  <c r="N49" i="11"/>
  <c r="N48" i="11"/>
  <c r="N47" i="11"/>
  <c r="N46" i="11"/>
  <c r="N45" i="11"/>
  <c r="N44" i="11"/>
  <c r="N43" i="11"/>
  <c r="N42" i="11"/>
  <c r="N41" i="11"/>
  <c r="N40" i="11"/>
  <c r="N39" i="11"/>
  <c r="N38" i="11"/>
  <c r="N37" i="11"/>
  <c r="N36" i="11"/>
  <c r="N35" i="11"/>
  <c r="N34" i="11"/>
  <c r="N33" i="11"/>
  <c r="N32" i="11"/>
  <c r="N31" i="11"/>
  <c r="N30" i="11"/>
  <c r="N29" i="11"/>
  <c r="N28" i="11"/>
  <c r="N27" i="11"/>
  <c r="N26" i="11"/>
  <c r="N25" i="11"/>
  <c r="N24" i="11"/>
  <c r="N23" i="11"/>
  <c r="N22" i="11"/>
  <c r="N21" i="11"/>
  <c r="N20" i="11"/>
  <c r="N19" i="11"/>
  <c r="N18" i="11"/>
  <c r="N17" i="11"/>
  <c r="N16" i="11"/>
  <c r="N15" i="11"/>
  <c r="N14" i="11"/>
  <c r="N13" i="11"/>
  <c r="N12" i="11"/>
  <c r="N11" i="11"/>
  <c r="N10" i="11"/>
  <c r="N9" i="11"/>
  <c r="N8" i="11"/>
  <c r="N7" i="11"/>
  <c r="N6" i="11"/>
  <c r="N5" i="11"/>
  <c r="N4" i="11"/>
  <c r="N3" i="11"/>
  <c r="J660" i="11"/>
  <c r="J659" i="11"/>
  <c r="J658" i="11"/>
  <c r="J657" i="11"/>
  <c r="J656" i="11"/>
  <c r="J655" i="11"/>
  <c r="J654" i="11"/>
  <c r="J653" i="11"/>
  <c r="J652" i="11"/>
  <c r="J651" i="11"/>
  <c r="J650" i="11"/>
  <c r="J649" i="11"/>
  <c r="J648" i="11"/>
  <c r="J647" i="11"/>
  <c r="J646" i="11"/>
  <c r="J645" i="11"/>
  <c r="J644" i="11"/>
  <c r="J643" i="11"/>
  <c r="J642" i="11"/>
  <c r="J641" i="11"/>
  <c r="J640" i="11"/>
  <c r="J639" i="11"/>
  <c r="J638" i="11"/>
  <c r="J637" i="11"/>
  <c r="J636" i="11"/>
  <c r="J635" i="11"/>
  <c r="J634" i="11"/>
  <c r="J633" i="11"/>
  <c r="J632" i="11"/>
  <c r="J631" i="11"/>
  <c r="J630" i="11"/>
  <c r="J629" i="11"/>
  <c r="J628" i="11"/>
  <c r="J627" i="11"/>
  <c r="J626" i="11"/>
  <c r="J625" i="11"/>
  <c r="J624" i="11"/>
  <c r="J623" i="11"/>
  <c r="J622" i="11"/>
  <c r="J621" i="11"/>
  <c r="J620" i="11"/>
  <c r="J619" i="11"/>
  <c r="J618" i="11"/>
  <c r="J617" i="11"/>
  <c r="J616" i="11"/>
  <c r="J615" i="11"/>
  <c r="J614" i="11"/>
  <c r="J613" i="11"/>
  <c r="J612" i="11"/>
  <c r="J611" i="11"/>
  <c r="J610" i="11"/>
  <c r="J609" i="11"/>
  <c r="J608" i="11"/>
  <c r="J607" i="11"/>
  <c r="J606" i="11"/>
  <c r="J605" i="11"/>
  <c r="J604" i="11"/>
  <c r="J603" i="11"/>
  <c r="J602" i="11"/>
  <c r="J601" i="11"/>
  <c r="J600" i="11"/>
  <c r="J599" i="11"/>
  <c r="J598" i="11"/>
  <c r="J597" i="11"/>
  <c r="J596" i="11"/>
  <c r="J595" i="11"/>
  <c r="J594" i="11"/>
  <c r="J593" i="11"/>
  <c r="J592" i="11"/>
  <c r="J591" i="11"/>
  <c r="J590" i="11"/>
  <c r="J589" i="11"/>
  <c r="J588" i="11"/>
  <c r="J587" i="11"/>
  <c r="J586" i="11"/>
  <c r="J585" i="11"/>
  <c r="J584" i="11"/>
  <c r="J583" i="11"/>
  <c r="J582" i="11"/>
  <c r="J581" i="11"/>
  <c r="J580" i="11"/>
  <c r="J579" i="11"/>
  <c r="J578" i="11"/>
  <c r="J577" i="11"/>
  <c r="J576" i="11"/>
  <c r="J575" i="11"/>
  <c r="J574" i="11"/>
  <c r="J573" i="11"/>
  <c r="J572" i="11"/>
  <c r="J571" i="11"/>
  <c r="J570" i="11"/>
  <c r="J569" i="11"/>
  <c r="J568" i="11"/>
  <c r="J567" i="11"/>
  <c r="J566" i="11"/>
  <c r="J565" i="11"/>
  <c r="J564" i="11"/>
  <c r="J563" i="11"/>
  <c r="J562" i="11"/>
  <c r="J561" i="11"/>
  <c r="J560" i="11"/>
  <c r="J559" i="11"/>
  <c r="J558" i="11"/>
  <c r="J557" i="11"/>
  <c r="J556" i="11"/>
  <c r="J555" i="11"/>
  <c r="J554" i="11"/>
  <c r="J553" i="11"/>
  <c r="J552" i="11"/>
  <c r="J551" i="11"/>
  <c r="J550" i="11"/>
  <c r="J549" i="11"/>
  <c r="J548" i="11"/>
  <c r="J547" i="11"/>
  <c r="J546" i="11"/>
  <c r="J545" i="11"/>
  <c r="J544" i="11"/>
  <c r="J543" i="11"/>
  <c r="J542" i="11"/>
  <c r="J541" i="11"/>
  <c r="J540" i="11"/>
  <c r="J539" i="11"/>
  <c r="J538" i="11"/>
  <c r="J537" i="11"/>
  <c r="J536" i="11"/>
  <c r="J535" i="11"/>
  <c r="J534" i="11"/>
  <c r="J533" i="11"/>
  <c r="J532" i="11"/>
  <c r="J531" i="11"/>
  <c r="J530" i="11"/>
  <c r="J529" i="11"/>
  <c r="J528" i="11"/>
  <c r="J527" i="11"/>
  <c r="J526" i="11"/>
  <c r="J525" i="11"/>
  <c r="J524" i="11"/>
  <c r="J523" i="11"/>
  <c r="J522" i="11"/>
  <c r="J521" i="11"/>
  <c r="J520" i="11"/>
  <c r="J519" i="11"/>
  <c r="J518" i="11"/>
  <c r="J517" i="11"/>
  <c r="J516" i="11"/>
  <c r="J515" i="11"/>
  <c r="J514" i="11"/>
  <c r="J513" i="11"/>
  <c r="J512" i="11"/>
  <c r="J511" i="11"/>
  <c r="J510" i="11"/>
  <c r="J509" i="11"/>
  <c r="J508" i="11"/>
  <c r="J507" i="11"/>
  <c r="J506" i="11"/>
  <c r="J505" i="11"/>
  <c r="J504" i="11"/>
  <c r="J503" i="11"/>
  <c r="J502" i="11"/>
  <c r="J501" i="11"/>
  <c r="J500" i="11"/>
  <c r="J499" i="11"/>
  <c r="J498" i="11"/>
  <c r="J497" i="11"/>
  <c r="J496" i="11"/>
  <c r="J495" i="11"/>
  <c r="J494" i="11"/>
  <c r="J493" i="11"/>
  <c r="J492" i="11"/>
  <c r="J491" i="11"/>
  <c r="J490" i="11"/>
  <c r="J489" i="11"/>
  <c r="J488" i="11"/>
  <c r="J487" i="11"/>
  <c r="J486" i="11"/>
  <c r="J485" i="11"/>
  <c r="J484" i="11"/>
  <c r="J483" i="11"/>
  <c r="J482" i="11"/>
  <c r="J481" i="11"/>
  <c r="J480" i="11"/>
  <c r="J479" i="11"/>
  <c r="J478" i="11"/>
  <c r="J477" i="11"/>
  <c r="J476" i="11"/>
  <c r="J475" i="11"/>
  <c r="J474" i="11"/>
  <c r="J473" i="11"/>
  <c r="J472" i="11"/>
  <c r="J471" i="11"/>
  <c r="J470" i="11"/>
  <c r="J469" i="11"/>
  <c r="J468" i="11"/>
  <c r="J467" i="11"/>
  <c r="J466" i="11"/>
  <c r="J465" i="11"/>
  <c r="J464" i="11"/>
  <c r="J463" i="11"/>
  <c r="J462" i="11"/>
  <c r="J461" i="11"/>
  <c r="J460" i="11"/>
  <c r="J459" i="11"/>
  <c r="J458" i="11"/>
  <c r="J457" i="11"/>
  <c r="J456" i="11"/>
  <c r="J455" i="11"/>
  <c r="J454" i="11"/>
  <c r="J453" i="11"/>
  <c r="J452" i="11"/>
  <c r="J451" i="11"/>
  <c r="J450" i="11"/>
  <c r="J449" i="11"/>
  <c r="J448" i="11"/>
  <c r="J447" i="11"/>
  <c r="J446" i="11"/>
  <c r="J445" i="11"/>
  <c r="J444" i="11"/>
  <c r="J443" i="11"/>
  <c r="J442" i="11"/>
  <c r="J441" i="11"/>
  <c r="J440" i="11"/>
  <c r="J439" i="11"/>
  <c r="J438" i="11"/>
  <c r="J437" i="11"/>
  <c r="J436" i="11"/>
  <c r="J435" i="11"/>
  <c r="J434" i="11"/>
  <c r="J433" i="11"/>
  <c r="J432" i="11"/>
  <c r="J431" i="11"/>
  <c r="J430" i="11"/>
  <c r="J429" i="11"/>
  <c r="J428" i="11"/>
  <c r="J427" i="11"/>
  <c r="J426" i="11"/>
  <c r="J425" i="11"/>
  <c r="J424" i="11"/>
  <c r="J423" i="11"/>
  <c r="J422" i="11"/>
  <c r="J421" i="11"/>
  <c r="J420" i="11"/>
  <c r="J419" i="11"/>
  <c r="J418" i="11"/>
  <c r="J417" i="11"/>
  <c r="J416" i="11"/>
  <c r="J415" i="11"/>
  <c r="J414" i="11"/>
  <c r="J413" i="11"/>
  <c r="J412" i="11"/>
  <c r="J411" i="11"/>
  <c r="J410" i="11"/>
  <c r="J409" i="11"/>
  <c r="J408" i="11"/>
  <c r="J407" i="11"/>
  <c r="J406" i="11"/>
  <c r="J405" i="11"/>
  <c r="J404" i="11"/>
  <c r="J403" i="11"/>
  <c r="J402" i="11"/>
  <c r="J401" i="11"/>
  <c r="J400" i="11"/>
  <c r="J399" i="11"/>
  <c r="J398" i="11"/>
  <c r="J397" i="11"/>
  <c r="J396" i="11"/>
  <c r="J395" i="11"/>
  <c r="J394" i="11"/>
  <c r="J393" i="11"/>
  <c r="J392" i="11"/>
  <c r="J391" i="11"/>
  <c r="J390" i="11"/>
  <c r="J389" i="11"/>
  <c r="J388" i="11"/>
  <c r="J387" i="11"/>
  <c r="J386" i="11"/>
  <c r="J385" i="11"/>
  <c r="J384" i="11"/>
  <c r="J383" i="11"/>
  <c r="J382" i="11"/>
  <c r="J381" i="11"/>
  <c r="J380" i="11"/>
  <c r="J379" i="11"/>
  <c r="J378" i="11"/>
  <c r="J377" i="11"/>
  <c r="J376" i="11"/>
  <c r="J375" i="11"/>
  <c r="J374" i="11"/>
  <c r="J373" i="11"/>
  <c r="J372" i="11"/>
  <c r="J371" i="11"/>
  <c r="J370" i="11"/>
  <c r="J369" i="11"/>
  <c r="J368" i="11"/>
  <c r="J367" i="11"/>
  <c r="J366" i="11"/>
  <c r="J365" i="11"/>
  <c r="J364" i="11"/>
  <c r="J363" i="11"/>
  <c r="J362" i="11"/>
  <c r="J361" i="11"/>
  <c r="J360" i="11"/>
  <c r="J359" i="11"/>
  <c r="J358" i="11"/>
  <c r="J357" i="11"/>
  <c r="J356" i="11"/>
  <c r="J355" i="11"/>
  <c r="J354" i="11"/>
  <c r="J353" i="11"/>
  <c r="J352" i="11"/>
  <c r="J351" i="11"/>
  <c r="J350" i="11"/>
  <c r="J349" i="11"/>
  <c r="J348" i="11"/>
  <c r="J347" i="11"/>
  <c r="J346" i="11"/>
  <c r="J345" i="11"/>
  <c r="J344" i="11"/>
  <c r="J343" i="11"/>
  <c r="J342" i="11"/>
  <c r="J341" i="11"/>
  <c r="J340" i="11"/>
  <c r="J339" i="11"/>
  <c r="J338" i="11"/>
  <c r="J337" i="11"/>
  <c r="J336" i="11"/>
  <c r="J335" i="11"/>
  <c r="J334" i="11"/>
  <c r="J333" i="11"/>
  <c r="J332" i="11"/>
  <c r="J331" i="11"/>
  <c r="J330" i="11"/>
  <c r="J329" i="11"/>
  <c r="J328" i="11"/>
  <c r="J327" i="11"/>
  <c r="J326" i="11"/>
  <c r="J325" i="11"/>
  <c r="J324" i="11"/>
  <c r="J323" i="11"/>
  <c r="J322" i="11"/>
  <c r="J321" i="11"/>
  <c r="J320" i="11"/>
  <c r="J319" i="11"/>
  <c r="J318" i="11"/>
  <c r="J317" i="11"/>
  <c r="J316" i="11"/>
  <c r="J315" i="11"/>
  <c r="J314" i="11"/>
  <c r="J313" i="11"/>
  <c r="J312" i="11"/>
  <c r="J311" i="11"/>
  <c r="J310" i="11"/>
  <c r="J309" i="11"/>
  <c r="J308" i="11"/>
  <c r="J307" i="11"/>
  <c r="J306" i="11"/>
  <c r="J305" i="11"/>
  <c r="J304" i="11"/>
  <c r="J303" i="11"/>
  <c r="J302" i="11"/>
  <c r="J301" i="11"/>
  <c r="J300" i="11"/>
  <c r="J299" i="11"/>
  <c r="J298" i="11"/>
  <c r="J297" i="11"/>
  <c r="J296" i="11"/>
  <c r="J295" i="11"/>
  <c r="J294" i="11"/>
  <c r="J293" i="11"/>
  <c r="O293" i="11" s="1"/>
  <c r="J292" i="11"/>
  <c r="J291" i="11"/>
  <c r="J290" i="11"/>
  <c r="J289" i="11"/>
  <c r="O289" i="11" s="1"/>
  <c r="J288" i="11"/>
  <c r="J287" i="11"/>
  <c r="J286" i="11"/>
  <c r="J285" i="11"/>
  <c r="O285" i="11" s="1"/>
  <c r="J284" i="11"/>
  <c r="J283" i="11"/>
  <c r="J282" i="11"/>
  <c r="J281" i="11"/>
  <c r="J280" i="11"/>
  <c r="J279" i="11"/>
  <c r="J278" i="11"/>
  <c r="J277" i="11"/>
  <c r="O277" i="11" s="1"/>
  <c r="J276" i="11"/>
  <c r="J275" i="11"/>
  <c r="J274" i="11"/>
  <c r="J273" i="11"/>
  <c r="O273" i="11" s="1"/>
  <c r="J272" i="11"/>
  <c r="J271" i="11"/>
  <c r="J270" i="11"/>
  <c r="J269" i="11"/>
  <c r="O269" i="11" s="1"/>
  <c r="J268" i="11"/>
  <c r="J267" i="11"/>
  <c r="J266" i="11"/>
  <c r="J265" i="11"/>
  <c r="O265" i="11" s="1"/>
  <c r="J264" i="11"/>
  <c r="J263" i="11"/>
  <c r="J262" i="11"/>
  <c r="J261" i="11"/>
  <c r="O261" i="11" s="1"/>
  <c r="J260" i="11"/>
  <c r="J259" i="11"/>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O217" i="11" s="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J11" i="11"/>
  <c r="J10" i="11"/>
  <c r="J9" i="11"/>
  <c r="J8" i="11"/>
  <c r="J7" i="11"/>
  <c r="J6" i="11"/>
  <c r="J5" i="11"/>
  <c r="J4" i="11"/>
  <c r="J3" i="11"/>
  <c r="H3" i="11"/>
  <c r="N442" i="10"/>
  <c r="N441" i="10"/>
  <c r="N440" i="10"/>
  <c r="N439" i="10"/>
  <c r="N438" i="10"/>
  <c r="N437" i="10"/>
  <c r="N436" i="10"/>
  <c r="N435" i="10"/>
  <c r="N434" i="10"/>
  <c r="N433" i="10"/>
  <c r="N432" i="10"/>
  <c r="N431" i="10"/>
  <c r="N430" i="10"/>
  <c r="N429" i="10"/>
  <c r="N428" i="10"/>
  <c r="N427" i="10"/>
  <c r="N426" i="10"/>
  <c r="N425" i="10"/>
  <c r="N424" i="10"/>
  <c r="N423" i="10"/>
  <c r="N422" i="10"/>
  <c r="N421" i="10"/>
  <c r="N420" i="10"/>
  <c r="N419" i="10"/>
  <c r="N418" i="10"/>
  <c r="N417" i="10"/>
  <c r="N416" i="10"/>
  <c r="N415" i="10"/>
  <c r="N414" i="10"/>
  <c r="N413" i="10"/>
  <c r="N412" i="10"/>
  <c r="N411" i="10"/>
  <c r="N410" i="10"/>
  <c r="N409" i="10"/>
  <c r="N408" i="10"/>
  <c r="N407" i="10"/>
  <c r="N406" i="10"/>
  <c r="N405" i="10"/>
  <c r="N404" i="10"/>
  <c r="N403" i="10"/>
  <c r="N402" i="10"/>
  <c r="N401" i="10"/>
  <c r="N400" i="10"/>
  <c r="N399" i="10"/>
  <c r="N398" i="10"/>
  <c r="N397" i="10"/>
  <c r="N396" i="10"/>
  <c r="N395" i="10"/>
  <c r="N394" i="10"/>
  <c r="N393" i="10"/>
  <c r="N392" i="10"/>
  <c r="N391" i="10"/>
  <c r="N390" i="10"/>
  <c r="N389" i="10"/>
  <c r="N388" i="10"/>
  <c r="N387" i="10"/>
  <c r="N386" i="10"/>
  <c r="N385" i="10"/>
  <c r="N384" i="10"/>
  <c r="N383" i="10"/>
  <c r="N382" i="10"/>
  <c r="N381" i="10"/>
  <c r="N380" i="10"/>
  <c r="N379" i="10"/>
  <c r="N378" i="10"/>
  <c r="N377" i="10"/>
  <c r="N376" i="10"/>
  <c r="N375" i="10"/>
  <c r="N374" i="10"/>
  <c r="N373" i="10"/>
  <c r="N372" i="10"/>
  <c r="N371" i="10"/>
  <c r="N370" i="10"/>
  <c r="N369" i="10"/>
  <c r="N368" i="10"/>
  <c r="N367" i="10"/>
  <c r="N366" i="10"/>
  <c r="N365" i="10"/>
  <c r="N364" i="10"/>
  <c r="N363" i="10"/>
  <c r="N362" i="10"/>
  <c r="N361" i="10"/>
  <c r="N360" i="10"/>
  <c r="N359" i="10"/>
  <c r="N358" i="10"/>
  <c r="N357" i="10"/>
  <c r="N356" i="10"/>
  <c r="N355" i="10"/>
  <c r="N354" i="10"/>
  <c r="N353" i="10"/>
  <c r="N352" i="10"/>
  <c r="N351" i="10"/>
  <c r="N350" i="10"/>
  <c r="N349" i="10"/>
  <c r="N348" i="10"/>
  <c r="N347" i="10"/>
  <c r="N346" i="10"/>
  <c r="N345" i="10"/>
  <c r="N344" i="10"/>
  <c r="N343" i="10"/>
  <c r="N342" i="10"/>
  <c r="N341" i="10"/>
  <c r="N340" i="10"/>
  <c r="N339" i="10"/>
  <c r="N338" i="10"/>
  <c r="N337" i="10"/>
  <c r="N336" i="10"/>
  <c r="N335" i="10"/>
  <c r="N334" i="10"/>
  <c r="N333" i="10"/>
  <c r="N332" i="10"/>
  <c r="N331" i="10"/>
  <c r="N330" i="10"/>
  <c r="N329" i="10"/>
  <c r="N328" i="10"/>
  <c r="N327" i="10"/>
  <c r="N326" i="10"/>
  <c r="N325" i="10"/>
  <c r="N324" i="10"/>
  <c r="N323" i="10"/>
  <c r="N322" i="10"/>
  <c r="N321" i="10"/>
  <c r="N320" i="10"/>
  <c r="N319" i="10"/>
  <c r="N318" i="10"/>
  <c r="N317" i="10"/>
  <c r="N316" i="10"/>
  <c r="N315" i="10"/>
  <c r="N314" i="10"/>
  <c r="N313" i="10"/>
  <c r="N312" i="10"/>
  <c r="N311" i="10"/>
  <c r="N310" i="10"/>
  <c r="N309" i="10"/>
  <c r="N308" i="10"/>
  <c r="N307" i="10"/>
  <c r="N306" i="10"/>
  <c r="N305" i="10"/>
  <c r="N304" i="10"/>
  <c r="N303" i="10"/>
  <c r="N302" i="10"/>
  <c r="N301" i="10"/>
  <c r="N300" i="10"/>
  <c r="N299" i="10"/>
  <c r="N298" i="10"/>
  <c r="N297" i="10"/>
  <c r="N296" i="10"/>
  <c r="N295" i="10"/>
  <c r="N294" i="10"/>
  <c r="N293" i="10"/>
  <c r="N292" i="10"/>
  <c r="N291" i="10"/>
  <c r="N290" i="10"/>
  <c r="N289" i="10"/>
  <c r="N288" i="10"/>
  <c r="N287" i="10"/>
  <c r="N286" i="10"/>
  <c r="N285" i="10"/>
  <c r="N284" i="10"/>
  <c r="N283" i="10"/>
  <c r="N282" i="10"/>
  <c r="N281" i="10"/>
  <c r="N280" i="10"/>
  <c r="N279" i="10"/>
  <c r="N278" i="10"/>
  <c r="N277" i="10"/>
  <c r="N276" i="10"/>
  <c r="N275" i="10"/>
  <c r="N274" i="10"/>
  <c r="N273" i="10"/>
  <c r="N272" i="10"/>
  <c r="N271" i="10"/>
  <c r="N270" i="10"/>
  <c r="N269" i="10"/>
  <c r="N268" i="10"/>
  <c r="N267" i="10"/>
  <c r="N266" i="10"/>
  <c r="N265" i="10"/>
  <c r="N264" i="10"/>
  <c r="N263" i="10"/>
  <c r="N262" i="10"/>
  <c r="N261" i="10"/>
  <c r="N260" i="10"/>
  <c r="N259" i="10"/>
  <c r="N258" i="10"/>
  <c r="N257" i="10"/>
  <c r="N256" i="10"/>
  <c r="N255" i="10"/>
  <c r="N254" i="10"/>
  <c r="N253" i="10"/>
  <c r="N252" i="10"/>
  <c r="N251" i="10"/>
  <c r="N250" i="10"/>
  <c r="N249" i="10"/>
  <c r="N248" i="10"/>
  <c r="N247" i="10"/>
  <c r="N246" i="10"/>
  <c r="N245" i="10"/>
  <c r="N244" i="10"/>
  <c r="N243" i="10"/>
  <c r="N242" i="10"/>
  <c r="N241" i="10"/>
  <c r="N240" i="10"/>
  <c r="N239" i="10"/>
  <c r="N238" i="10"/>
  <c r="N237" i="10"/>
  <c r="N236" i="10"/>
  <c r="N235" i="10"/>
  <c r="N234" i="10"/>
  <c r="N233" i="10"/>
  <c r="N232" i="10"/>
  <c r="N231" i="10"/>
  <c r="N230" i="10"/>
  <c r="N229" i="10"/>
  <c r="N228" i="10"/>
  <c r="N227" i="10"/>
  <c r="N226" i="10"/>
  <c r="N225" i="10"/>
  <c r="N224" i="10"/>
  <c r="N223" i="10"/>
  <c r="N222" i="10"/>
  <c r="N221" i="10"/>
  <c r="N220" i="10"/>
  <c r="N219" i="10"/>
  <c r="N218" i="10"/>
  <c r="N217" i="10"/>
  <c r="N216" i="10"/>
  <c r="N215" i="10"/>
  <c r="N214" i="10"/>
  <c r="N213" i="10"/>
  <c r="N212" i="10"/>
  <c r="N211" i="10"/>
  <c r="N210" i="10"/>
  <c r="N209" i="10"/>
  <c r="N208" i="10"/>
  <c r="N207" i="10"/>
  <c r="N206" i="10"/>
  <c r="N205" i="10"/>
  <c r="N204" i="10"/>
  <c r="N203" i="10"/>
  <c r="N202" i="10"/>
  <c r="N201" i="10"/>
  <c r="N200" i="10"/>
  <c r="N199" i="10"/>
  <c r="N198" i="10"/>
  <c r="N197" i="10"/>
  <c r="N196" i="10"/>
  <c r="N195" i="10"/>
  <c r="N194" i="10"/>
  <c r="N193" i="10"/>
  <c r="N192" i="10"/>
  <c r="N191" i="10"/>
  <c r="N190" i="10"/>
  <c r="N189" i="10"/>
  <c r="N188" i="10"/>
  <c r="N187" i="10"/>
  <c r="N186" i="10"/>
  <c r="N185" i="10"/>
  <c r="N184" i="10"/>
  <c r="N183" i="10"/>
  <c r="N182" i="10"/>
  <c r="N181" i="10"/>
  <c r="N180" i="10"/>
  <c r="N179" i="10"/>
  <c r="N178" i="10"/>
  <c r="N177" i="10"/>
  <c r="N176" i="10"/>
  <c r="N175" i="10"/>
  <c r="N174" i="10"/>
  <c r="N173" i="10"/>
  <c r="N172" i="10"/>
  <c r="N171" i="10"/>
  <c r="N170" i="10"/>
  <c r="N169" i="10"/>
  <c r="N168" i="10"/>
  <c r="N167" i="10"/>
  <c r="N166" i="10"/>
  <c r="N165" i="10"/>
  <c r="N164" i="10"/>
  <c r="N163" i="10"/>
  <c r="N162" i="10"/>
  <c r="N161" i="10"/>
  <c r="N160" i="10"/>
  <c r="N159" i="10"/>
  <c r="N158" i="10"/>
  <c r="N157" i="10"/>
  <c r="N156" i="10"/>
  <c r="N155" i="10"/>
  <c r="N154" i="10"/>
  <c r="N153" i="10"/>
  <c r="N152" i="10"/>
  <c r="N151" i="10"/>
  <c r="N150" i="10"/>
  <c r="N149" i="10"/>
  <c r="N148" i="10"/>
  <c r="N147" i="10"/>
  <c r="N146" i="10"/>
  <c r="N145" i="10"/>
  <c r="N144" i="10"/>
  <c r="N143" i="10"/>
  <c r="N142" i="10"/>
  <c r="N141" i="10"/>
  <c r="N140" i="10"/>
  <c r="N139" i="10"/>
  <c r="N138" i="10"/>
  <c r="N137" i="10"/>
  <c r="N136" i="10"/>
  <c r="N135" i="10"/>
  <c r="N134" i="10"/>
  <c r="N133" i="10"/>
  <c r="N132" i="10"/>
  <c r="N131" i="10"/>
  <c r="N130" i="10"/>
  <c r="N129" i="10"/>
  <c r="N128" i="10"/>
  <c r="N127" i="10"/>
  <c r="N126" i="10"/>
  <c r="N125" i="10"/>
  <c r="N124" i="10"/>
  <c r="N123" i="10"/>
  <c r="N122" i="10"/>
  <c r="N121" i="10"/>
  <c r="N120" i="10"/>
  <c r="N119" i="10"/>
  <c r="N118" i="10"/>
  <c r="N117" i="10"/>
  <c r="N116" i="10"/>
  <c r="N115" i="10"/>
  <c r="N114" i="10"/>
  <c r="N113" i="10"/>
  <c r="N112" i="10"/>
  <c r="N111" i="10"/>
  <c r="N110" i="10"/>
  <c r="N109" i="10"/>
  <c r="N108" i="10"/>
  <c r="N107" i="10"/>
  <c r="N106" i="10"/>
  <c r="N105" i="10"/>
  <c r="N104" i="10"/>
  <c r="N103" i="10"/>
  <c r="N102" i="10"/>
  <c r="N101" i="10"/>
  <c r="N100" i="10"/>
  <c r="N99" i="10"/>
  <c r="N98" i="10"/>
  <c r="N97" i="10"/>
  <c r="N96" i="10"/>
  <c r="N95" i="10"/>
  <c r="N94" i="10"/>
  <c r="N93" i="10"/>
  <c r="N92" i="10"/>
  <c r="N91" i="10"/>
  <c r="N90" i="10"/>
  <c r="N89" i="10"/>
  <c r="N88" i="10"/>
  <c r="N87" i="10"/>
  <c r="N86" i="10"/>
  <c r="N85" i="10"/>
  <c r="N84" i="10"/>
  <c r="N83" i="10"/>
  <c r="N82" i="10"/>
  <c r="N81" i="10"/>
  <c r="N80" i="10"/>
  <c r="N79" i="10"/>
  <c r="N78" i="10"/>
  <c r="N77" i="10"/>
  <c r="N76" i="10"/>
  <c r="N75" i="10"/>
  <c r="N74" i="10"/>
  <c r="N73" i="10"/>
  <c r="N72" i="10"/>
  <c r="N71"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N12" i="10"/>
  <c r="N11" i="10"/>
  <c r="N10" i="10"/>
  <c r="N9" i="10"/>
  <c r="N8" i="10"/>
  <c r="N7" i="10"/>
  <c r="N6" i="10"/>
  <c r="N5" i="10"/>
  <c r="N4" i="10"/>
  <c r="N3" i="10"/>
  <c r="J442" i="10"/>
  <c r="H442" i="10"/>
  <c r="J441" i="10"/>
  <c r="H441" i="10"/>
  <c r="J440" i="10"/>
  <c r="H440" i="10"/>
  <c r="J439" i="10"/>
  <c r="H439" i="10"/>
  <c r="J438" i="10"/>
  <c r="H438" i="10"/>
  <c r="J437" i="10"/>
  <c r="H437" i="10"/>
  <c r="J436" i="10"/>
  <c r="H436" i="10"/>
  <c r="J435" i="10"/>
  <c r="H435" i="10"/>
  <c r="J434" i="10"/>
  <c r="H434" i="10"/>
  <c r="J433" i="10"/>
  <c r="H433" i="10"/>
  <c r="J432" i="10"/>
  <c r="H432" i="10"/>
  <c r="J431" i="10"/>
  <c r="H431" i="10"/>
  <c r="J430" i="10"/>
  <c r="H430" i="10"/>
  <c r="J429" i="10"/>
  <c r="H429" i="10"/>
  <c r="J428" i="10"/>
  <c r="H428" i="10"/>
  <c r="J427" i="10"/>
  <c r="H427" i="10"/>
  <c r="J426" i="10"/>
  <c r="H426" i="10"/>
  <c r="J425" i="10"/>
  <c r="H425" i="10"/>
  <c r="J424" i="10"/>
  <c r="H424" i="10"/>
  <c r="J423" i="10"/>
  <c r="H423" i="10"/>
  <c r="J422" i="10"/>
  <c r="H422" i="10"/>
  <c r="J421" i="10"/>
  <c r="H421" i="10"/>
  <c r="J420" i="10"/>
  <c r="H420" i="10"/>
  <c r="J419" i="10"/>
  <c r="H419" i="10"/>
  <c r="J418" i="10"/>
  <c r="H418" i="10"/>
  <c r="J417" i="10"/>
  <c r="H417" i="10"/>
  <c r="J416" i="10"/>
  <c r="H416" i="10"/>
  <c r="J415" i="10"/>
  <c r="H415" i="10"/>
  <c r="J414" i="10"/>
  <c r="H414" i="10"/>
  <c r="J413" i="10"/>
  <c r="H413" i="10"/>
  <c r="J412" i="10"/>
  <c r="H412" i="10"/>
  <c r="J411" i="10"/>
  <c r="H411" i="10"/>
  <c r="J410" i="10"/>
  <c r="H410" i="10"/>
  <c r="J409" i="10"/>
  <c r="H409" i="10"/>
  <c r="J408" i="10"/>
  <c r="H408" i="10"/>
  <c r="J407" i="10"/>
  <c r="H407" i="10"/>
  <c r="J406" i="10"/>
  <c r="H406" i="10"/>
  <c r="J405" i="10"/>
  <c r="H405" i="10"/>
  <c r="J404" i="10"/>
  <c r="H404" i="10"/>
  <c r="J403" i="10"/>
  <c r="H403" i="10"/>
  <c r="J402" i="10"/>
  <c r="H402" i="10"/>
  <c r="J401" i="10"/>
  <c r="H401" i="10"/>
  <c r="J400" i="10"/>
  <c r="H400" i="10"/>
  <c r="J399" i="10"/>
  <c r="H399" i="10"/>
  <c r="J398" i="10"/>
  <c r="H398" i="10"/>
  <c r="J397" i="10"/>
  <c r="H397" i="10"/>
  <c r="J396" i="10"/>
  <c r="H396" i="10"/>
  <c r="J395" i="10"/>
  <c r="H395" i="10"/>
  <c r="J394" i="10"/>
  <c r="H394" i="10"/>
  <c r="J393" i="10"/>
  <c r="H393" i="10"/>
  <c r="J392" i="10"/>
  <c r="H392" i="10"/>
  <c r="J391" i="10"/>
  <c r="H391" i="10"/>
  <c r="J390" i="10"/>
  <c r="H390" i="10"/>
  <c r="J389" i="10"/>
  <c r="H389" i="10"/>
  <c r="J388" i="10"/>
  <c r="H388" i="10"/>
  <c r="J387" i="10"/>
  <c r="H387" i="10"/>
  <c r="J386" i="10"/>
  <c r="H386" i="10"/>
  <c r="J385" i="10"/>
  <c r="H385" i="10"/>
  <c r="J384" i="10"/>
  <c r="H384" i="10"/>
  <c r="J383" i="10"/>
  <c r="H383" i="10"/>
  <c r="J382" i="10"/>
  <c r="H382" i="10"/>
  <c r="J381" i="10"/>
  <c r="H381" i="10"/>
  <c r="J380" i="10"/>
  <c r="H380" i="10"/>
  <c r="J379" i="10"/>
  <c r="H379" i="10"/>
  <c r="J378" i="10"/>
  <c r="H378" i="10"/>
  <c r="J377" i="10"/>
  <c r="H377" i="10"/>
  <c r="J376" i="10"/>
  <c r="H376" i="10"/>
  <c r="J375" i="10"/>
  <c r="H375" i="10"/>
  <c r="J374" i="10"/>
  <c r="H374" i="10"/>
  <c r="J373" i="10"/>
  <c r="H373" i="10"/>
  <c r="J372" i="10"/>
  <c r="H372" i="10"/>
  <c r="J371" i="10"/>
  <c r="H371" i="10"/>
  <c r="J370" i="10"/>
  <c r="H370" i="10"/>
  <c r="J369" i="10"/>
  <c r="H369" i="10"/>
  <c r="J368" i="10"/>
  <c r="H368" i="10"/>
  <c r="J367" i="10"/>
  <c r="H367" i="10"/>
  <c r="J366" i="10"/>
  <c r="H366" i="10"/>
  <c r="J365" i="10"/>
  <c r="H365" i="10"/>
  <c r="J364" i="10"/>
  <c r="H364" i="10"/>
  <c r="J363" i="10"/>
  <c r="H363" i="10"/>
  <c r="J362" i="10"/>
  <c r="H362" i="10"/>
  <c r="J361" i="10"/>
  <c r="H361" i="10"/>
  <c r="J360" i="10"/>
  <c r="H360" i="10"/>
  <c r="J359" i="10"/>
  <c r="H359" i="10"/>
  <c r="J358" i="10"/>
  <c r="H358" i="10"/>
  <c r="J357" i="10"/>
  <c r="H357" i="10"/>
  <c r="J356" i="10"/>
  <c r="H356" i="10"/>
  <c r="J355" i="10"/>
  <c r="H355" i="10"/>
  <c r="J354" i="10"/>
  <c r="H354" i="10"/>
  <c r="J353" i="10"/>
  <c r="H353" i="10"/>
  <c r="J352" i="10"/>
  <c r="H352" i="10"/>
  <c r="J351" i="10"/>
  <c r="H351" i="10"/>
  <c r="J350" i="10"/>
  <c r="H350" i="10"/>
  <c r="J349" i="10"/>
  <c r="H349" i="10"/>
  <c r="J348" i="10"/>
  <c r="H348" i="10"/>
  <c r="J347" i="10"/>
  <c r="H347" i="10"/>
  <c r="J346" i="10"/>
  <c r="H346" i="10"/>
  <c r="J345" i="10"/>
  <c r="H345" i="10"/>
  <c r="J344" i="10"/>
  <c r="H344" i="10"/>
  <c r="J343" i="10"/>
  <c r="H343" i="10"/>
  <c r="J342" i="10"/>
  <c r="H342" i="10"/>
  <c r="J341" i="10"/>
  <c r="H341" i="10"/>
  <c r="J340" i="10"/>
  <c r="H340" i="10"/>
  <c r="J339" i="10"/>
  <c r="H339" i="10"/>
  <c r="J338" i="10"/>
  <c r="H338" i="10"/>
  <c r="J337" i="10"/>
  <c r="H337" i="10"/>
  <c r="J336" i="10"/>
  <c r="H336" i="10"/>
  <c r="J335" i="10"/>
  <c r="H335" i="10"/>
  <c r="J334" i="10"/>
  <c r="H334" i="10"/>
  <c r="J333" i="10"/>
  <c r="H333" i="10"/>
  <c r="J332" i="10"/>
  <c r="H332" i="10"/>
  <c r="J331" i="10"/>
  <c r="H331" i="10"/>
  <c r="J330" i="10"/>
  <c r="H330" i="10"/>
  <c r="J329" i="10"/>
  <c r="H329" i="10"/>
  <c r="J328" i="10"/>
  <c r="H328" i="10"/>
  <c r="J327" i="10"/>
  <c r="H327" i="10"/>
  <c r="J326" i="10"/>
  <c r="H326" i="10"/>
  <c r="J325" i="10"/>
  <c r="H325" i="10"/>
  <c r="J324" i="10"/>
  <c r="H324" i="10"/>
  <c r="J323" i="10"/>
  <c r="H323" i="10"/>
  <c r="J322" i="10"/>
  <c r="H322" i="10"/>
  <c r="J321" i="10"/>
  <c r="H321" i="10"/>
  <c r="J320" i="10"/>
  <c r="H320" i="10"/>
  <c r="J319" i="10"/>
  <c r="H319" i="10"/>
  <c r="J318" i="10"/>
  <c r="H318" i="10"/>
  <c r="J317" i="10"/>
  <c r="H317" i="10"/>
  <c r="J316" i="10"/>
  <c r="H316" i="10"/>
  <c r="J315" i="10"/>
  <c r="H315" i="10"/>
  <c r="J314" i="10"/>
  <c r="H314" i="10"/>
  <c r="J313" i="10"/>
  <c r="H313" i="10"/>
  <c r="J312" i="10"/>
  <c r="H312" i="10"/>
  <c r="J311" i="10"/>
  <c r="H311" i="10"/>
  <c r="J310" i="10"/>
  <c r="H310" i="10"/>
  <c r="J309" i="10"/>
  <c r="H309" i="10"/>
  <c r="J308" i="10"/>
  <c r="H308" i="10"/>
  <c r="J307" i="10"/>
  <c r="H307" i="10"/>
  <c r="J306" i="10"/>
  <c r="H306" i="10"/>
  <c r="J305" i="10"/>
  <c r="H305" i="10"/>
  <c r="J304" i="10"/>
  <c r="H304" i="10"/>
  <c r="J303" i="10"/>
  <c r="H303" i="10"/>
  <c r="J302" i="10"/>
  <c r="H302" i="10"/>
  <c r="J301" i="10"/>
  <c r="H301" i="10"/>
  <c r="J300" i="10"/>
  <c r="H300" i="10"/>
  <c r="J299" i="10"/>
  <c r="H299" i="10"/>
  <c r="J298" i="10"/>
  <c r="H298" i="10"/>
  <c r="J297" i="10"/>
  <c r="H297" i="10"/>
  <c r="J296" i="10"/>
  <c r="H296" i="10"/>
  <c r="J295" i="10"/>
  <c r="H295" i="10"/>
  <c r="J294" i="10"/>
  <c r="H294" i="10"/>
  <c r="J293" i="10"/>
  <c r="H293" i="10"/>
  <c r="J292" i="10"/>
  <c r="H292" i="10"/>
  <c r="J291" i="10"/>
  <c r="H291" i="10"/>
  <c r="J290" i="10"/>
  <c r="H290" i="10"/>
  <c r="J289" i="10"/>
  <c r="H289" i="10"/>
  <c r="J288" i="10"/>
  <c r="H288" i="10"/>
  <c r="J287" i="10"/>
  <c r="H287" i="10"/>
  <c r="J286" i="10"/>
  <c r="H286" i="10"/>
  <c r="J285" i="10"/>
  <c r="H285" i="10"/>
  <c r="J284" i="10"/>
  <c r="H284" i="10"/>
  <c r="J283" i="10"/>
  <c r="H283" i="10"/>
  <c r="J282" i="10"/>
  <c r="H282" i="10"/>
  <c r="J281" i="10"/>
  <c r="H281" i="10"/>
  <c r="J280" i="10"/>
  <c r="H280" i="10"/>
  <c r="J279" i="10"/>
  <c r="H279" i="10"/>
  <c r="J278" i="10"/>
  <c r="H278" i="10"/>
  <c r="J277" i="10"/>
  <c r="H277" i="10"/>
  <c r="J276" i="10"/>
  <c r="H276" i="10"/>
  <c r="J275" i="10"/>
  <c r="H275" i="10"/>
  <c r="J274" i="10"/>
  <c r="H274" i="10"/>
  <c r="J273" i="10"/>
  <c r="H273" i="10"/>
  <c r="J272" i="10"/>
  <c r="H272" i="10"/>
  <c r="J271" i="10"/>
  <c r="H271" i="10"/>
  <c r="J270" i="10"/>
  <c r="H270" i="10"/>
  <c r="J269" i="10"/>
  <c r="H269" i="10"/>
  <c r="J268" i="10"/>
  <c r="H268" i="10"/>
  <c r="J267" i="10"/>
  <c r="H267" i="10"/>
  <c r="J266" i="10"/>
  <c r="H266" i="10"/>
  <c r="J265" i="10"/>
  <c r="H265" i="10"/>
  <c r="J264" i="10"/>
  <c r="H264" i="10"/>
  <c r="J263" i="10"/>
  <c r="H263" i="10"/>
  <c r="J262" i="10"/>
  <c r="H262" i="10"/>
  <c r="J261" i="10"/>
  <c r="H261" i="10"/>
  <c r="J260" i="10"/>
  <c r="H260" i="10"/>
  <c r="J259" i="10"/>
  <c r="H259" i="10"/>
  <c r="J258" i="10"/>
  <c r="H258" i="10"/>
  <c r="J257" i="10"/>
  <c r="H257" i="10"/>
  <c r="J256" i="10"/>
  <c r="H256" i="10"/>
  <c r="J255" i="10"/>
  <c r="H255" i="10"/>
  <c r="J254" i="10"/>
  <c r="H254" i="10"/>
  <c r="J253" i="10"/>
  <c r="H253" i="10"/>
  <c r="J252" i="10"/>
  <c r="H252" i="10"/>
  <c r="J251" i="10"/>
  <c r="H251" i="10"/>
  <c r="J250" i="10"/>
  <c r="H250" i="10"/>
  <c r="J249" i="10"/>
  <c r="H249" i="10"/>
  <c r="J248" i="10"/>
  <c r="H248" i="10"/>
  <c r="J247" i="10"/>
  <c r="H247" i="10"/>
  <c r="J246" i="10"/>
  <c r="H246" i="10"/>
  <c r="J245" i="10"/>
  <c r="H245" i="10"/>
  <c r="J244" i="10"/>
  <c r="H244" i="10"/>
  <c r="J243" i="10"/>
  <c r="H243" i="10"/>
  <c r="J242" i="10"/>
  <c r="H242" i="10"/>
  <c r="J241" i="10"/>
  <c r="H241" i="10"/>
  <c r="J240" i="10"/>
  <c r="H240" i="10"/>
  <c r="J239" i="10"/>
  <c r="H239" i="10"/>
  <c r="J238" i="10"/>
  <c r="H238" i="10"/>
  <c r="J237" i="10"/>
  <c r="H237" i="10"/>
  <c r="J236" i="10"/>
  <c r="H236" i="10"/>
  <c r="J235" i="10"/>
  <c r="H235" i="10"/>
  <c r="J234" i="10"/>
  <c r="H234" i="10"/>
  <c r="J233" i="10"/>
  <c r="H233" i="10"/>
  <c r="J232" i="10"/>
  <c r="H232" i="10"/>
  <c r="J231" i="10"/>
  <c r="H231" i="10"/>
  <c r="J230" i="10"/>
  <c r="H230" i="10"/>
  <c r="J229" i="10"/>
  <c r="H229" i="10"/>
  <c r="J228" i="10"/>
  <c r="H228" i="10"/>
  <c r="J227" i="10"/>
  <c r="H227" i="10"/>
  <c r="J226" i="10"/>
  <c r="H226" i="10"/>
  <c r="J225" i="10"/>
  <c r="H225" i="10"/>
  <c r="J224" i="10"/>
  <c r="H224" i="10"/>
  <c r="J223" i="10"/>
  <c r="H223" i="10"/>
  <c r="J222" i="10"/>
  <c r="H222" i="10"/>
  <c r="J221" i="10"/>
  <c r="H221" i="10"/>
  <c r="J220" i="10"/>
  <c r="H220" i="10"/>
  <c r="J219" i="10"/>
  <c r="H219" i="10"/>
  <c r="J218" i="10"/>
  <c r="H218" i="10"/>
  <c r="J217" i="10"/>
  <c r="H217" i="10"/>
  <c r="J216" i="10"/>
  <c r="H216" i="10"/>
  <c r="J215" i="10"/>
  <c r="H215" i="10"/>
  <c r="J214" i="10"/>
  <c r="H214" i="10"/>
  <c r="J213" i="10"/>
  <c r="H213" i="10"/>
  <c r="J212" i="10"/>
  <c r="H212" i="10"/>
  <c r="J211" i="10"/>
  <c r="H211" i="10"/>
  <c r="J210" i="10"/>
  <c r="H210" i="10"/>
  <c r="J209" i="10"/>
  <c r="H209" i="10"/>
  <c r="J208" i="10"/>
  <c r="H208" i="10"/>
  <c r="J207" i="10"/>
  <c r="H207" i="10"/>
  <c r="J206" i="10"/>
  <c r="H206" i="10"/>
  <c r="J205" i="10"/>
  <c r="H205" i="10"/>
  <c r="J204" i="10"/>
  <c r="H204" i="10"/>
  <c r="J203" i="10"/>
  <c r="H203" i="10"/>
  <c r="J202" i="10"/>
  <c r="H202" i="10"/>
  <c r="J201" i="10"/>
  <c r="H201" i="10"/>
  <c r="J200" i="10"/>
  <c r="H200" i="10"/>
  <c r="J199" i="10"/>
  <c r="H199" i="10"/>
  <c r="J198" i="10"/>
  <c r="H198" i="10"/>
  <c r="J197" i="10"/>
  <c r="H197" i="10"/>
  <c r="J196" i="10"/>
  <c r="H196" i="10"/>
  <c r="J195" i="10"/>
  <c r="H195" i="10"/>
  <c r="J194" i="10"/>
  <c r="H194" i="10"/>
  <c r="J193" i="10"/>
  <c r="H193" i="10"/>
  <c r="J192" i="10"/>
  <c r="H192" i="10"/>
  <c r="J191" i="10"/>
  <c r="H191" i="10"/>
  <c r="J190" i="10"/>
  <c r="H190" i="10"/>
  <c r="J189" i="10"/>
  <c r="H189" i="10"/>
  <c r="J188" i="10"/>
  <c r="H188" i="10"/>
  <c r="J187" i="10"/>
  <c r="H187" i="10"/>
  <c r="J186" i="10"/>
  <c r="H186" i="10"/>
  <c r="J185" i="10"/>
  <c r="H185" i="10"/>
  <c r="J184" i="10"/>
  <c r="H184" i="10"/>
  <c r="J183" i="10"/>
  <c r="H183" i="10"/>
  <c r="J182" i="10"/>
  <c r="H182" i="10"/>
  <c r="J181" i="10"/>
  <c r="H181" i="10"/>
  <c r="J180" i="10"/>
  <c r="H180" i="10"/>
  <c r="J179" i="10"/>
  <c r="H179" i="10"/>
  <c r="J178" i="10"/>
  <c r="H178" i="10"/>
  <c r="J177" i="10"/>
  <c r="H177" i="10"/>
  <c r="J176" i="10"/>
  <c r="H176" i="10"/>
  <c r="J175" i="10"/>
  <c r="H175" i="10"/>
  <c r="J174" i="10"/>
  <c r="H174" i="10"/>
  <c r="J173" i="10"/>
  <c r="H173" i="10"/>
  <c r="J172" i="10"/>
  <c r="H172" i="10"/>
  <c r="J171" i="10"/>
  <c r="H171" i="10"/>
  <c r="J170" i="10"/>
  <c r="H170" i="10"/>
  <c r="J169" i="10"/>
  <c r="H169" i="10"/>
  <c r="J168" i="10"/>
  <c r="H168" i="10"/>
  <c r="J167" i="10"/>
  <c r="H167" i="10"/>
  <c r="J166" i="10"/>
  <c r="H166" i="10"/>
  <c r="J165" i="10"/>
  <c r="H165" i="10"/>
  <c r="J164" i="10"/>
  <c r="H164" i="10"/>
  <c r="J163" i="10"/>
  <c r="H163" i="10"/>
  <c r="J162" i="10"/>
  <c r="H162" i="10"/>
  <c r="J161" i="10"/>
  <c r="H161" i="10"/>
  <c r="J160" i="10"/>
  <c r="H160" i="10"/>
  <c r="J159" i="10"/>
  <c r="H159" i="10"/>
  <c r="J158" i="10"/>
  <c r="H158" i="10"/>
  <c r="J157" i="10"/>
  <c r="H157" i="10"/>
  <c r="J156" i="10"/>
  <c r="H156" i="10"/>
  <c r="J155" i="10"/>
  <c r="H155" i="10"/>
  <c r="J154" i="10"/>
  <c r="H154" i="10"/>
  <c r="J153" i="10"/>
  <c r="H153" i="10"/>
  <c r="J152" i="10"/>
  <c r="H152" i="10"/>
  <c r="J151" i="10"/>
  <c r="H151" i="10"/>
  <c r="J150" i="10"/>
  <c r="H150" i="10"/>
  <c r="J149" i="10"/>
  <c r="H149" i="10"/>
  <c r="J148" i="10"/>
  <c r="H148" i="10"/>
  <c r="J147" i="10"/>
  <c r="H147" i="10"/>
  <c r="J146" i="10"/>
  <c r="H146" i="10"/>
  <c r="J145" i="10"/>
  <c r="H145" i="10"/>
  <c r="J144" i="10"/>
  <c r="H144" i="10"/>
  <c r="J143" i="10"/>
  <c r="H143" i="10"/>
  <c r="J142" i="10"/>
  <c r="H142" i="10"/>
  <c r="J141" i="10"/>
  <c r="H141" i="10"/>
  <c r="J140" i="10"/>
  <c r="H140" i="10"/>
  <c r="J139" i="10"/>
  <c r="H139" i="10"/>
  <c r="J138" i="10"/>
  <c r="H138" i="10"/>
  <c r="J137" i="10"/>
  <c r="H137" i="10"/>
  <c r="J136" i="10"/>
  <c r="H136" i="10"/>
  <c r="J135" i="10"/>
  <c r="H135" i="10"/>
  <c r="J134" i="10"/>
  <c r="H134" i="10"/>
  <c r="J133" i="10"/>
  <c r="H133" i="10"/>
  <c r="J132" i="10"/>
  <c r="H132" i="10"/>
  <c r="J131" i="10"/>
  <c r="H131" i="10"/>
  <c r="J130" i="10"/>
  <c r="H130" i="10"/>
  <c r="J129" i="10"/>
  <c r="H129" i="10"/>
  <c r="J128" i="10"/>
  <c r="H128" i="10"/>
  <c r="J127" i="10"/>
  <c r="H127" i="10"/>
  <c r="J126" i="10"/>
  <c r="H126" i="10"/>
  <c r="J125" i="10"/>
  <c r="H125" i="10"/>
  <c r="J124" i="10"/>
  <c r="H124" i="10"/>
  <c r="J123" i="10"/>
  <c r="H123" i="10"/>
  <c r="J122" i="10"/>
  <c r="H122" i="10"/>
  <c r="J121" i="10"/>
  <c r="H121" i="10"/>
  <c r="J120" i="10"/>
  <c r="H120" i="10"/>
  <c r="J119" i="10"/>
  <c r="H119" i="10"/>
  <c r="J118" i="10"/>
  <c r="H118" i="10"/>
  <c r="J117" i="10"/>
  <c r="H117" i="10"/>
  <c r="J116" i="10"/>
  <c r="H116" i="10"/>
  <c r="J115" i="10"/>
  <c r="H115" i="10"/>
  <c r="J114" i="10"/>
  <c r="H114" i="10"/>
  <c r="J113" i="10"/>
  <c r="H113" i="10"/>
  <c r="J112" i="10"/>
  <c r="H112" i="10"/>
  <c r="J111" i="10"/>
  <c r="H111" i="10"/>
  <c r="J110" i="10"/>
  <c r="H110" i="10"/>
  <c r="J109" i="10"/>
  <c r="H109" i="10"/>
  <c r="J108" i="10"/>
  <c r="H108" i="10"/>
  <c r="J107" i="10"/>
  <c r="H107" i="10"/>
  <c r="J106" i="10"/>
  <c r="H106" i="10"/>
  <c r="J105" i="10"/>
  <c r="H105" i="10"/>
  <c r="J104" i="10"/>
  <c r="H104" i="10"/>
  <c r="J103" i="10"/>
  <c r="H103" i="10"/>
  <c r="J102" i="10"/>
  <c r="H102" i="10"/>
  <c r="J101" i="10"/>
  <c r="H101" i="10"/>
  <c r="J100" i="10"/>
  <c r="H100" i="10"/>
  <c r="J99" i="10"/>
  <c r="H99" i="10"/>
  <c r="J98" i="10"/>
  <c r="H98" i="10"/>
  <c r="J97" i="10"/>
  <c r="H97" i="10"/>
  <c r="J96" i="10"/>
  <c r="H96" i="10"/>
  <c r="J95" i="10"/>
  <c r="H95" i="10"/>
  <c r="J94" i="10"/>
  <c r="H94" i="10"/>
  <c r="J93" i="10"/>
  <c r="H93" i="10"/>
  <c r="J92" i="10"/>
  <c r="H92" i="10"/>
  <c r="J91" i="10"/>
  <c r="H91" i="10"/>
  <c r="J90" i="10"/>
  <c r="H90" i="10"/>
  <c r="J89" i="10"/>
  <c r="H89" i="10"/>
  <c r="J88" i="10"/>
  <c r="H88" i="10"/>
  <c r="J87" i="10"/>
  <c r="H87" i="10"/>
  <c r="J86" i="10"/>
  <c r="H86" i="10"/>
  <c r="J85" i="10"/>
  <c r="H85" i="10"/>
  <c r="J84" i="10"/>
  <c r="H84" i="10"/>
  <c r="J83" i="10"/>
  <c r="H83" i="10"/>
  <c r="J82" i="10"/>
  <c r="H82" i="10"/>
  <c r="J81" i="10"/>
  <c r="H81" i="10"/>
  <c r="J80" i="10"/>
  <c r="H80" i="10"/>
  <c r="J79" i="10"/>
  <c r="H79" i="10"/>
  <c r="J78" i="10"/>
  <c r="H78" i="10"/>
  <c r="J77" i="10"/>
  <c r="H77" i="10"/>
  <c r="J76" i="10"/>
  <c r="H76" i="10"/>
  <c r="J75" i="10"/>
  <c r="H75" i="10"/>
  <c r="J74" i="10"/>
  <c r="H74" i="10"/>
  <c r="J73" i="10"/>
  <c r="H73" i="10"/>
  <c r="J72" i="10"/>
  <c r="H72" i="10"/>
  <c r="J71" i="10"/>
  <c r="H71" i="10"/>
  <c r="J70" i="10"/>
  <c r="H70" i="10"/>
  <c r="J69" i="10"/>
  <c r="H69" i="10"/>
  <c r="J68" i="10"/>
  <c r="H68" i="10"/>
  <c r="J67" i="10"/>
  <c r="H67" i="10"/>
  <c r="J66" i="10"/>
  <c r="H66" i="10"/>
  <c r="J65" i="10"/>
  <c r="H65" i="10"/>
  <c r="J64" i="10"/>
  <c r="H64" i="10"/>
  <c r="J63" i="10"/>
  <c r="H63" i="10"/>
  <c r="J62" i="10"/>
  <c r="H62" i="10"/>
  <c r="J61" i="10"/>
  <c r="H61" i="10"/>
  <c r="J60" i="10"/>
  <c r="H60" i="10"/>
  <c r="J59" i="10"/>
  <c r="H59" i="10"/>
  <c r="J58" i="10"/>
  <c r="H58" i="10"/>
  <c r="J57" i="10"/>
  <c r="H57" i="10"/>
  <c r="J56" i="10"/>
  <c r="H56" i="10"/>
  <c r="J55" i="10"/>
  <c r="H55" i="10"/>
  <c r="J54" i="10"/>
  <c r="H54" i="10"/>
  <c r="J53" i="10"/>
  <c r="H53" i="10"/>
  <c r="J52" i="10"/>
  <c r="H52" i="10"/>
  <c r="J51" i="10"/>
  <c r="H51" i="10"/>
  <c r="J50" i="10"/>
  <c r="H50" i="10"/>
  <c r="J49" i="10"/>
  <c r="H49" i="10"/>
  <c r="J48" i="10"/>
  <c r="H48" i="10"/>
  <c r="J47" i="10"/>
  <c r="H47" i="10"/>
  <c r="J46" i="10"/>
  <c r="H46" i="10"/>
  <c r="J45" i="10"/>
  <c r="H45" i="10"/>
  <c r="J44" i="10"/>
  <c r="H44" i="10"/>
  <c r="J43" i="10"/>
  <c r="H43" i="10"/>
  <c r="J42" i="10"/>
  <c r="H42" i="10"/>
  <c r="J41" i="10"/>
  <c r="H41" i="10"/>
  <c r="J40" i="10"/>
  <c r="H40" i="10"/>
  <c r="J39" i="10"/>
  <c r="H39" i="10"/>
  <c r="J38" i="10"/>
  <c r="H38" i="10"/>
  <c r="J37" i="10"/>
  <c r="H37" i="10"/>
  <c r="J36" i="10"/>
  <c r="H36" i="10"/>
  <c r="J35" i="10"/>
  <c r="H35" i="10"/>
  <c r="J34" i="10"/>
  <c r="H34" i="10"/>
  <c r="J33" i="10"/>
  <c r="H33" i="10"/>
  <c r="J32" i="10"/>
  <c r="H32" i="10"/>
  <c r="J31" i="10"/>
  <c r="H31" i="10"/>
  <c r="J30" i="10"/>
  <c r="H30" i="10"/>
  <c r="J29" i="10"/>
  <c r="H29" i="10"/>
  <c r="J28" i="10"/>
  <c r="H28" i="10"/>
  <c r="J27" i="10"/>
  <c r="H27" i="10"/>
  <c r="J26" i="10"/>
  <c r="H26" i="10"/>
  <c r="J25" i="10"/>
  <c r="H25" i="10"/>
  <c r="J24" i="10"/>
  <c r="H24" i="10"/>
  <c r="J23" i="10"/>
  <c r="H23" i="10"/>
  <c r="J22" i="10"/>
  <c r="H22" i="10"/>
  <c r="J21" i="10"/>
  <c r="H21" i="10"/>
  <c r="J20" i="10"/>
  <c r="H20" i="10"/>
  <c r="J19" i="10"/>
  <c r="H19" i="10"/>
  <c r="J18" i="10"/>
  <c r="H18" i="10"/>
  <c r="J17" i="10"/>
  <c r="H17" i="10"/>
  <c r="J16" i="10"/>
  <c r="H16" i="10"/>
  <c r="J15" i="10"/>
  <c r="H15" i="10"/>
  <c r="J14" i="10"/>
  <c r="H14" i="10"/>
  <c r="J13" i="10"/>
  <c r="H13" i="10"/>
  <c r="J12" i="10"/>
  <c r="H12" i="10"/>
  <c r="J11" i="10"/>
  <c r="H11" i="10"/>
  <c r="J10" i="10"/>
  <c r="H10" i="10"/>
  <c r="J9" i="10"/>
  <c r="H9" i="10"/>
  <c r="J8" i="10"/>
  <c r="H8" i="10"/>
  <c r="J7" i="10"/>
  <c r="H7" i="10"/>
  <c r="J6" i="10"/>
  <c r="H6" i="10"/>
  <c r="J5" i="10"/>
  <c r="H5" i="10"/>
  <c r="J4" i="10"/>
  <c r="H4" i="10"/>
  <c r="J3" i="10"/>
  <c r="H3" i="10"/>
  <c r="N882" i="9"/>
  <c r="N881" i="9"/>
  <c r="N880" i="9"/>
  <c r="N879" i="9"/>
  <c r="N878" i="9"/>
  <c r="N877" i="9"/>
  <c r="N876" i="9"/>
  <c r="N875" i="9"/>
  <c r="N874" i="9"/>
  <c r="N873" i="9"/>
  <c r="N872" i="9"/>
  <c r="N871" i="9"/>
  <c r="N870" i="9"/>
  <c r="N869" i="9"/>
  <c r="N868" i="9"/>
  <c r="N867" i="9"/>
  <c r="N866" i="9"/>
  <c r="N865" i="9"/>
  <c r="N864" i="9"/>
  <c r="N863" i="9"/>
  <c r="N862" i="9"/>
  <c r="N861" i="9"/>
  <c r="N860" i="9"/>
  <c r="N859" i="9"/>
  <c r="N858" i="9"/>
  <c r="N857" i="9"/>
  <c r="N856" i="9"/>
  <c r="N855" i="9"/>
  <c r="N854" i="9"/>
  <c r="N853" i="9"/>
  <c r="N852" i="9"/>
  <c r="N851" i="9"/>
  <c r="N850" i="9"/>
  <c r="N849" i="9"/>
  <c r="N848" i="9"/>
  <c r="N847" i="9"/>
  <c r="N846" i="9"/>
  <c r="N845" i="9"/>
  <c r="N844" i="9"/>
  <c r="N843" i="9"/>
  <c r="N842" i="9"/>
  <c r="N841" i="9"/>
  <c r="N840" i="9"/>
  <c r="N839" i="9"/>
  <c r="N838" i="9"/>
  <c r="N837" i="9"/>
  <c r="N836" i="9"/>
  <c r="N835" i="9"/>
  <c r="N834" i="9"/>
  <c r="N833" i="9"/>
  <c r="N832" i="9"/>
  <c r="N831" i="9"/>
  <c r="N830" i="9"/>
  <c r="N829" i="9"/>
  <c r="N828" i="9"/>
  <c r="N827" i="9"/>
  <c r="N826" i="9"/>
  <c r="N825" i="9"/>
  <c r="N824" i="9"/>
  <c r="N823" i="9"/>
  <c r="N822" i="9"/>
  <c r="N821" i="9"/>
  <c r="N820" i="9"/>
  <c r="N819" i="9"/>
  <c r="N818" i="9"/>
  <c r="N817" i="9"/>
  <c r="N816" i="9"/>
  <c r="N815" i="9"/>
  <c r="N814" i="9"/>
  <c r="N813" i="9"/>
  <c r="N812" i="9"/>
  <c r="N811" i="9"/>
  <c r="N810" i="9"/>
  <c r="N809" i="9"/>
  <c r="N808" i="9"/>
  <c r="N807" i="9"/>
  <c r="N806" i="9"/>
  <c r="N805" i="9"/>
  <c r="N804" i="9"/>
  <c r="N803" i="9"/>
  <c r="N802" i="9"/>
  <c r="N801" i="9"/>
  <c r="N800" i="9"/>
  <c r="N799" i="9"/>
  <c r="N798" i="9"/>
  <c r="N797" i="9"/>
  <c r="N796" i="9"/>
  <c r="N795" i="9"/>
  <c r="N794" i="9"/>
  <c r="N793" i="9"/>
  <c r="N792" i="9"/>
  <c r="N791" i="9"/>
  <c r="N790" i="9"/>
  <c r="N789" i="9"/>
  <c r="N788" i="9"/>
  <c r="N787" i="9"/>
  <c r="N786" i="9"/>
  <c r="N785" i="9"/>
  <c r="N784" i="9"/>
  <c r="N783" i="9"/>
  <c r="N782" i="9"/>
  <c r="N781" i="9"/>
  <c r="N780" i="9"/>
  <c r="N779" i="9"/>
  <c r="N778" i="9"/>
  <c r="N777" i="9"/>
  <c r="N776" i="9"/>
  <c r="N775" i="9"/>
  <c r="N774" i="9"/>
  <c r="N773" i="9"/>
  <c r="N772" i="9"/>
  <c r="N771" i="9"/>
  <c r="N770" i="9"/>
  <c r="N769" i="9"/>
  <c r="N768" i="9"/>
  <c r="N767" i="9"/>
  <c r="N766" i="9"/>
  <c r="N765" i="9"/>
  <c r="N764" i="9"/>
  <c r="N763" i="9"/>
  <c r="N762" i="9"/>
  <c r="N761" i="9"/>
  <c r="N760" i="9"/>
  <c r="N759" i="9"/>
  <c r="N758" i="9"/>
  <c r="N757" i="9"/>
  <c r="N756" i="9"/>
  <c r="N755" i="9"/>
  <c r="N754" i="9"/>
  <c r="N753" i="9"/>
  <c r="N752" i="9"/>
  <c r="N751" i="9"/>
  <c r="N750" i="9"/>
  <c r="N749" i="9"/>
  <c r="N748" i="9"/>
  <c r="N747" i="9"/>
  <c r="N746" i="9"/>
  <c r="N745" i="9"/>
  <c r="N744" i="9"/>
  <c r="N743" i="9"/>
  <c r="N742" i="9"/>
  <c r="N741" i="9"/>
  <c r="N740" i="9"/>
  <c r="N739" i="9"/>
  <c r="N738" i="9"/>
  <c r="N737" i="9"/>
  <c r="N736" i="9"/>
  <c r="N735" i="9"/>
  <c r="N734" i="9"/>
  <c r="N733" i="9"/>
  <c r="N732" i="9"/>
  <c r="N731" i="9"/>
  <c r="N730" i="9"/>
  <c r="N729" i="9"/>
  <c r="N728" i="9"/>
  <c r="N727" i="9"/>
  <c r="N726" i="9"/>
  <c r="N725" i="9"/>
  <c r="N724" i="9"/>
  <c r="N723" i="9"/>
  <c r="N722" i="9"/>
  <c r="N721" i="9"/>
  <c r="N720" i="9"/>
  <c r="N719" i="9"/>
  <c r="N718" i="9"/>
  <c r="N717" i="9"/>
  <c r="N716" i="9"/>
  <c r="N715" i="9"/>
  <c r="N714" i="9"/>
  <c r="N713" i="9"/>
  <c r="N712" i="9"/>
  <c r="N711" i="9"/>
  <c r="N710" i="9"/>
  <c r="N709" i="9"/>
  <c r="N708" i="9"/>
  <c r="N707" i="9"/>
  <c r="N706" i="9"/>
  <c r="N705" i="9"/>
  <c r="N704" i="9"/>
  <c r="N703" i="9"/>
  <c r="N702" i="9"/>
  <c r="N701" i="9"/>
  <c r="N700" i="9"/>
  <c r="N699" i="9"/>
  <c r="N698" i="9"/>
  <c r="N697" i="9"/>
  <c r="N696" i="9"/>
  <c r="N695" i="9"/>
  <c r="N694" i="9"/>
  <c r="N693" i="9"/>
  <c r="N692" i="9"/>
  <c r="N691" i="9"/>
  <c r="N690" i="9"/>
  <c r="N689" i="9"/>
  <c r="N688" i="9"/>
  <c r="N687" i="9"/>
  <c r="N686" i="9"/>
  <c r="N685" i="9"/>
  <c r="N684" i="9"/>
  <c r="N683" i="9"/>
  <c r="N682" i="9"/>
  <c r="N681" i="9"/>
  <c r="N680" i="9"/>
  <c r="N679" i="9"/>
  <c r="N678" i="9"/>
  <c r="N677" i="9"/>
  <c r="N676" i="9"/>
  <c r="N675" i="9"/>
  <c r="N674" i="9"/>
  <c r="N673" i="9"/>
  <c r="N672" i="9"/>
  <c r="N671" i="9"/>
  <c r="N670" i="9"/>
  <c r="N669" i="9"/>
  <c r="N668" i="9"/>
  <c r="N667" i="9"/>
  <c r="N666" i="9"/>
  <c r="N665" i="9"/>
  <c r="N664" i="9"/>
  <c r="N663" i="9"/>
  <c r="N662" i="9"/>
  <c r="N661" i="9"/>
  <c r="N660" i="9"/>
  <c r="N659" i="9"/>
  <c r="N658" i="9"/>
  <c r="N657" i="9"/>
  <c r="N656" i="9"/>
  <c r="N655" i="9"/>
  <c r="N654" i="9"/>
  <c r="N653" i="9"/>
  <c r="N652" i="9"/>
  <c r="N651" i="9"/>
  <c r="N650" i="9"/>
  <c r="N649" i="9"/>
  <c r="N648" i="9"/>
  <c r="N647" i="9"/>
  <c r="N646" i="9"/>
  <c r="N645" i="9"/>
  <c r="N644" i="9"/>
  <c r="N643" i="9"/>
  <c r="N642" i="9"/>
  <c r="N641" i="9"/>
  <c r="N640" i="9"/>
  <c r="N639" i="9"/>
  <c r="N638" i="9"/>
  <c r="N637" i="9"/>
  <c r="N636" i="9"/>
  <c r="N635" i="9"/>
  <c r="N634" i="9"/>
  <c r="N633" i="9"/>
  <c r="N632" i="9"/>
  <c r="N631" i="9"/>
  <c r="N630" i="9"/>
  <c r="N629" i="9"/>
  <c r="N628" i="9"/>
  <c r="N627" i="9"/>
  <c r="N626" i="9"/>
  <c r="N625" i="9"/>
  <c r="N624" i="9"/>
  <c r="N623" i="9"/>
  <c r="N622" i="9"/>
  <c r="N621" i="9"/>
  <c r="N620" i="9"/>
  <c r="N619" i="9"/>
  <c r="N618" i="9"/>
  <c r="N617" i="9"/>
  <c r="N616" i="9"/>
  <c r="N615" i="9"/>
  <c r="N614" i="9"/>
  <c r="N613" i="9"/>
  <c r="N612" i="9"/>
  <c r="N611" i="9"/>
  <c r="N610" i="9"/>
  <c r="N609" i="9"/>
  <c r="N608" i="9"/>
  <c r="N607" i="9"/>
  <c r="N606" i="9"/>
  <c r="N605" i="9"/>
  <c r="N604" i="9"/>
  <c r="N603" i="9"/>
  <c r="N602" i="9"/>
  <c r="N601" i="9"/>
  <c r="N600" i="9"/>
  <c r="N599" i="9"/>
  <c r="N598" i="9"/>
  <c r="N597" i="9"/>
  <c r="N596" i="9"/>
  <c r="N595" i="9"/>
  <c r="N594" i="9"/>
  <c r="N593" i="9"/>
  <c r="N592" i="9"/>
  <c r="N591" i="9"/>
  <c r="N590" i="9"/>
  <c r="N589" i="9"/>
  <c r="N588" i="9"/>
  <c r="N587" i="9"/>
  <c r="N586" i="9"/>
  <c r="N585" i="9"/>
  <c r="N584" i="9"/>
  <c r="N583" i="9"/>
  <c r="N582" i="9"/>
  <c r="N581" i="9"/>
  <c r="N580" i="9"/>
  <c r="N579" i="9"/>
  <c r="N578" i="9"/>
  <c r="N577" i="9"/>
  <c r="N576" i="9"/>
  <c r="N575" i="9"/>
  <c r="N574" i="9"/>
  <c r="N573" i="9"/>
  <c r="N572" i="9"/>
  <c r="N571" i="9"/>
  <c r="N570" i="9"/>
  <c r="N569" i="9"/>
  <c r="N568" i="9"/>
  <c r="N567" i="9"/>
  <c r="N566" i="9"/>
  <c r="N565" i="9"/>
  <c r="N564" i="9"/>
  <c r="N563" i="9"/>
  <c r="N562" i="9"/>
  <c r="N561" i="9"/>
  <c r="N560" i="9"/>
  <c r="N559" i="9"/>
  <c r="N558" i="9"/>
  <c r="N557" i="9"/>
  <c r="N556" i="9"/>
  <c r="N555" i="9"/>
  <c r="N554" i="9"/>
  <c r="N553" i="9"/>
  <c r="N552" i="9"/>
  <c r="N551" i="9"/>
  <c r="N550" i="9"/>
  <c r="N549" i="9"/>
  <c r="N548" i="9"/>
  <c r="N547" i="9"/>
  <c r="N546" i="9"/>
  <c r="N545" i="9"/>
  <c r="N544" i="9"/>
  <c r="N543" i="9"/>
  <c r="N542" i="9"/>
  <c r="N541" i="9"/>
  <c r="N540" i="9"/>
  <c r="N539" i="9"/>
  <c r="N538" i="9"/>
  <c r="N537" i="9"/>
  <c r="N536" i="9"/>
  <c r="N535" i="9"/>
  <c r="N534" i="9"/>
  <c r="N533" i="9"/>
  <c r="N532" i="9"/>
  <c r="N531" i="9"/>
  <c r="N530" i="9"/>
  <c r="N529" i="9"/>
  <c r="N528" i="9"/>
  <c r="N527" i="9"/>
  <c r="N526" i="9"/>
  <c r="N525" i="9"/>
  <c r="N524" i="9"/>
  <c r="N523" i="9"/>
  <c r="N522" i="9"/>
  <c r="N521" i="9"/>
  <c r="N520" i="9"/>
  <c r="N519" i="9"/>
  <c r="N518" i="9"/>
  <c r="N517" i="9"/>
  <c r="N516" i="9"/>
  <c r="N515" i="9"/>
  <c r="N514" i="9"/>
  <c r="N513" i="9"/>
  <c r="N512" i="9"/>
  <c r="N511" i="9"/>
  <c r="N510" i="9"/>
  <c r="N509" i="9"/>
  <c r="N508" i="9"/>
  <c r="N507" i="9"/>
  <c r="N506" i="9"/>
  <c r="N505" i="9"/>
  <c r="N504" i="9"/>
  <c r="N503" i="9"/>
  <c r="N502" i="9"/>
  <c r="N501" i="9"/>
  <c r="N500" i="9"/>
  <c r="N499" i="9"/>
  <c r="N498" i="9"/>
  <c r="N497" i="9"/>
  <c r="N496" i="9"/>
  <c r="N495" i="9"/>
  <c r="N494" i="9"/>
  <c r="N493" i="9"/>
  <c r="N492" i="9"/>
  <c r="N491" i="9"/>
  <c r="N490" i="9"/>
  <c r="N489" i="9"/>
  <c r="N488" i="9"/>
  <c r="N487" i="9"/>
  <c r="N486" i="9"/>
  <c r="N485" i="9"/>
  <c r="N484" i="9"/>
  <c r="N483" i="9"/>
  <c r="N482" i="9"/>
  <c r="N481" i="9"/>
  <c r="N480" i="9"/>
  <c r="N479" i="9"/>
  <c r="N478" i="9"/>
  <c r="N477" i="9"/>
  <c r="N476" i="9"/>
  <c r="N475" i="9"/>
  <c r="N474" i="9"/>
  <c r="N473" i="9"/>
  <c r="N472" i="9"/>
  <c r="N471" i="9"/>
  <c r="N470" i="9"/>
  <c r="N469" i="9"/>
  <c r="N468" i="9"/>
  <c r="N467" i="9"/>
  <c r="N466" i="9"/>
  <c r="N465" i="9"/>
  <c r="N464" i="9"/>
  <c r="N463" i="9"/>
  <c r="N462" i="9"/>
  <c r="N461" i="9"/>
  <c r="N460" i="9"/>
  <c r="N459" i="9"/>
  <c r="N458" i="9"/>
  <c r="N457" i="9"/>
  <c r="N456" i="9"/>
  <c r="N455" i="9"/>
  <c r="N454" i="9"/>
  <c r="N453" i="9"/>
  <c r="N452" i="9"/>
  <c r="N451" i="9"/>
  <c r="N450" i="9"/>
  <c r="N449" i="9"/>
  <c r="N448" i="9"/>
  <c r="N447" i="9"/>
  <c r="N446" i="9"/>
  <c r="N445" i="9"/>
  <c r="N444" i="9"/>
  <c r="N443" i="9"/>
  <c r="N442" i="9"/>
  <c r="N441" i="9"/>
  <c r="N440" i="9"/>
  <c r="N439" i="9"/>
  <c r="N438" i="9"/>
  <c r="N437" i="9"/>
  <c r="N436" i="9"/>
  <c r="N435" i="9"/>
  <c r="N434" i="9"/>
  <c r="N433" i="9"/>
  <c r="N432" i="9"/>
  <c r="N431" i="9"/>
  <c r="N430" i="9"/>
  <c r="N429" i="9"/>
  <c r="N428" i="9"/>
  <c r="N427" i="9"/>
  <c r="N426" i="9"/>
  <c r="N425" i="9"/>
  <c r="N424" i="9"/>
  <c r="N423" i="9"/>
  <c r="N422" i="9"/>
  <c r="N421" i="9"/>
  <c r="N420" i="9"/>
  <c r="N419" i="9"/>
  <c r="N418" i="9"/>
  <c r="N417" i="9"/>
  <c r="N416" i="9"/>
  <c r="N415" i="9"/>
  <c r="N414" i="9"/>
  <c r="N413" i="9"/>
  <c r="N412" i="9"/>
  <c r="N411" i="9"/>
  <c r="N410" i="9"/>
  <c r="N409" i="9"/>
  <c r="N408" i="9"/>
  <c r="N407" i="9"/>
  <c r="N406" i="9"/>
  <c r="N405" i="9"/>
  <c r="N404" i="9"/>
  <c r="N403" i="9"/>
  <c r="N402" i="9"/>
  <c r="N401" i="9"/>
  <c r="N400" i="9"/>
  <c r="N399" i="9"/>
  <c r="N398" i="9"/>
  <c r="N397" i="9"/>
  <c r="N396" i="9"/>
  <c r="N395" i="9"/>
  <c r="N394" i="9"/>
  <c r="N393" i="9"/>
  <c r="N392" i="9"/>
  <c r="N391" i="9"/>
  <c r="N390" i="9"/>
  <c r="N389" i="9"/>
  <c r="N388" i="9"/>
  <c r="N387" i="9"/>
  <c r="N386" i="9"/>
  <c r="N385" i="9"/>
  <c r="N384" i="9"/>
  <c r="N383" i="9"/>
  <c r="N382" i="9"/>
  <c r="N381" i="9"/>
  <c r="N380" i="9"/>
  <c r="N379" i="9"/>
  <c r="N378" i="9"/>
  <c r="N377" i="9"/>
  <c r="N376" i="9"/>
  <c r="N375" i="9"/>
  <c r="N374" i="9"/>
  <c r="N373" i="9"/>
  <c r="N372" i="9"/>
  <c r="N371" i="9"/>
  <c r="N370" i="9"/>
  <c r="N369" i="9"/>
  <c r="N368" i="9"/>
  <c r="N367" i="9"/>
  <c r="N366" i="9"/>
  <c r="N365" i="9"/>
  <c r="N364" i="9"/>
  <c r="N363" i="9"/>
  <c r="N362" i="9"/>
  <c r="N361" i="9"/>
  <c r="N360" i="9"/>
  <c r="N359" i="9"/>
  <c r="N358" i="9"/>
  <c r="N357" i="9"/>
  <c r="N356" i="9"/>
  <c r="N355" i="9"/>
  <c r="N354" i="9"/>
  <c r="N353" i="9"/>
  <c r="N352" i="9"/>
  <c r="N351" i="9"/>
  <c r="N350" i="9"/>
  <c r="N349" i="9"/>
  <c r="N348" i="9"/>
  <c r="N347" i="9"/>
  <c r="N346" i="9"/>
  <c r="N345" i="9"/>
  <c r="N344" i="9"/>
  <c r="N343" i="9"/>
  <c r="N342" i="9"/>
  <c r="N341" i="9"/>
  <c r="N340" i="9"/>
  <c r="N339" i="9"/>
  <c r="N338" i="9"/>
  <c r="N337" i="9"/>
  <c r="N336" i="9"/>
  <c r="N335" i="9"/>
  <c r="N334" i="9"/>
  <c r="N333" i="9"/>
  <c r="N332" i="9"/>
  <c r="N331" i="9"/>
  <c r="N330" i="9"/>
  <c r="N329" i="9"/>
  <c r="N328" i="9"/>
  <c r="N327" i="9"/>
  <c r="N326" i="9"/>
  <c r="N325" i="9"/>
  <c r="N324" i="9"/>
  <c r="N323" i="9"/>
  <c r="N322" i="9"/>
  <c r="N321" i="9"/>
  <c r="N320" i="9"/>
  <c r="N319" i="9"/>
  <c r="N318" i="9"/>
  <c r="N317" i="9"/>
  <c r="N316" i="9"/>
  <c r="N315" i="9"/>
  <c r="N314" i="9"/>
  <c r="N313" i="9"/>
  <c r="N312" i="9"/>
  <c r="N311" i="9"/>
  <c r="N310" i="9"/>
  <c r="N309" i="9"/>
  <c r="N308" i="9"/>
  <c r="N307" i="9"/>
  <c r="N306" i="9"/>
  <c r="N305" i="9"/>
  <c r="N304" i="9"/>
  <c r="N303" i="9"/>
  <c r="N302" i="9"/>
  <c r="N301" i="9"/>
  <c r="N300" i="9"/>
  <c r="N299" i="9"/>
  <c r="N298" i="9"/>
  <c r="N297" i="9"/>
  <c r="N296" i="9"/>
  <c r="N295" i="9"/>
  <c r="N294" i="9"/>
  <c r="N293" i="9"/>
  <c r="N292" i="9"/>
  <c r="N291" i="9"/>
  <c r="N290" i="9"/>
  <c r="N289" i="9"/>
  <c r="N288" i="9"/>
  <c r="N287" i="9"/>
  <c r="N286" i="9"/>
  <c r="N285" i="9"/>
  <c r="N284" i="9"/>
  <c r="N283" i="9"/>
  <c r="N282" i="9"/>
  <c r="N281" i="9"/>
  <c r="N280" i="9"/>
  <c r="N279" i="9"/>
  <c r="N278" i="9"/>
  <c r="N277" i="9"/>
  <c r="N276" i="9"/>
  <c r="N275" i="9"/>
  <c r="N274" i="9"/>
  <c r="N273" i="9"/>
  <c r="N272" i="9"/>
  <c r="N271" i="9"/>
  <c r="N270" i="9"/>
  <c r="N269" i="9"/>
  <c r="N268" i="9"/>
  <c r="N267" i="9"/>
  <c r="N266" i="9"/>
  <c r="N265" i="9"/>
  <c r="N264" i="9"/>
  <c r="N263" i="9"/>
  <c r="N262" i="9"/>
  <c r="N261" i="9"/>
  <c r="N260" i="9"/>
  <c r="N259" i="9"/>
  <c r="N258" i="9"/>
  <c r="N257" i="9"/>
  <c r="N256" i="9"/>
  <c r="N255" i="9"/>
  <c r="N254" i="9"/>
  <c r="N253" i="9"/>
  <c r="N252" i="9"/>
  <c r="N251" i="9"/>
  <c r="N250" i="9"/>
  <c r="N249" i="9"/>
  <c r="N248" i="9"/>
  <c r="N247" i="9"/>
  <c r="N246" i="9"/>
  <c r="N245" i="9"/>
  <c r="N244" i="9"/>
  <c r="N243" i="9"/>
  <c r="N242" i="9"/>
  <c r="N241" i="9"/>
  <c r="N240" i="9"/>
  <c r="N239" i="9"/>
  <c r="N238" i="9"/>
  <c r="N237" i="9"/>
  <c r="N236" i="9"/>
  <c r="N235" i="9"/>
  <c r="N234" i="9"/>
  <c r="N233" i="9"/>
  <c r="N232" i="9"/>
  <c r="N231" i="9"/>
  <c r="N230" i="9"/>
  <c r="N229" i="9"/>
  <c r="N228" i="9"/>
  <c r="N227" i="9"/>
  <c r="N226" i="9"/>
  <c r="N225" i="9"/>
  <c r="N224" i="9"/>
  <c r="N223" i="9"/>
  <c r="N222" i="9"/>
  <c r="N221" i="9"/>
  <c r="N220" i="9"/>
  <c r="N219" i="9"/>
  <c r="N218" i="9"/>
  <c r="N217" i="9"/>
  <c r="N216" i="9"/>
  <c r="N215" i="9"/>
  <c r="N214" i="9"/>
  <c r="N213" i="9"/>
  <c r="N212" i="9"/>
  <c r="N211" i="9"/>
  <c r="N210" i="9"/>
  <c r="N209" i="9"/>
  <c r="N208" i="9"/>
  <c r="N207" i="9"/>
  <c r="N206" i="9"/>
  <c r="N205" i="9"/>
  <c r="N204" i="9"/>
  <c r="N203" i="9"/>
  <c r="N202" i="9"/>
  <c r="N201" i="9"/>
  <c r="N200" i="9"/>
  <c r="N199" i="9"/>
  <c r="N198" i="9"/>
  <c r="N197" i="9"/>
  <c r="N196" i="9"/>
  <c r="N195" i="9"/>
  <c r="N194" i="9"/>
  <c r="N193" i="9"/>
  <c r="N192" i="9"/>
  <c r="N191" i="9"/>
  <c r="N190" i="9"/>
  <c r="N189" i="9"/>
  <c r="N188" i="9"/>
  <c r="N187" i="9"/>
  <c r="N186" i="9"/>
  <c r="N185" i="9"/>
  <c r="N184" i="9"/>
  <c r="N183" i="9"/>
  <c r="N182" i="9"/>
  <c r="N181" i="9"/>
  <c r="N180" i="9"/>
  <c r="N179" i="9"/>
  <c r="N178" i="9"/>
  <c r="N177" i="9"/>
  <c r="N176" i="9"/>
  <c r="N175" i="9"/>
  <c r="N174" i="9"/>
  <c r="N173" i="9"/>
  <c r="N172" i="9"/>
  <c r="N171" i="9"/>
  <c r="N170" i="9"/>
  <c r="N169" i="9"/>
  <c r="N168" i="9"/>
  <c r="N167" i="9"/>
  <c r="N166" i="9"/>
  <c r="N165" i="9"/>
  <c r="N164" i="9"/>
  <c r="N163" i="9"/>
  <c r="N162" i="9"/>
  <c r="N161" i="9"/>
  <c r="N160" i="9"/>
  <c r="N159" i="9"/>
  <c r="N158" i="9"/>
  <c r="N157" i="9"/>
  <c r="N156" i="9"/>
  <c r="N155" i="9"/>
  <c r="N154" i="9"/>
  <c r="N153" i="9"/>
  <c r="N152" i="9"/>
  <c r="N151" i="9"/>
  <c r="N150" i="9"/>
  <c r="N149" i="9"/>
  <c r="N148" i="9"/>
  <c r="N147" i="9"/>
  <c r="N146" i="9"/>
  <c r="N145" i="9"/>
  <c r="N144" i="9"/>
  <c r="N143" i="9"/>
  <c r="N142" i="9"/>
  <c r="N141" i="9"/>
  <c r="N140" i="9"/>
  <c r="N139" i="9"/>
  <c r="N138" i="9"/>
  <c r="N137" i="9"/>
  <c r="N136" i="9"/>
  <c r="N135" i="9"/>
  <c r="N134" i="9"/>
  <c r="N133" i="9"/>
  <c r="N132" i="9"/>
  <c r="N131" i="9"/>
  <c r="N130" i="9"/>
  <c r="N129" i="9"/>
  <c r="N128" i="9"/>
  <c r="N127" i="9"/>
  <c r="N126" i="9"/>
  <c r="N125" i="9"/>
  <c r="N124" i="9"/>
  <c r="N123" i="9"/>
  <c r="N122" i="9"/>
  <c r="N121" i="9"/>
  <c r="N120" i="9"/>
  <c r="N119" i="9"/>
  <c r="N118" i="9"/>
  <c r="N117" i="9"/>
  <c r="N116" i="9"/>
  <c r="N115" i="9"/>
  <c r="N114" i="9"/>
  <c r="N113" i="9"/>
  <c r="N112" i="9"/>
  <c r="N111" i="9"/>
  <c r="N110" i="9"/>
  <c r="N109" i="9"/>
  <c r="N108" i="9"/>
  <c r="N107" i="9"/>
  <c r="N106" i="9"/>
  <c r="N105" i="9"/>
  <c r="N104" i="9"/>
  <c r="N103" i="9"/>
  <c r="N102" i="9"/>
  <c r="N101" i="9"/>
  <c r="N100" i="9"/>
  <c r="N99" i="9"/>
  <c r="N98" i="9"/>
  <c r="N97" i="9"/>
  <c r="N96" i="9"/>
  <c r="N95" i="9"/>
  <c r="N94" i="9"/>
  <c r="N93" i="9"/>
  <c r="N92" i="9"/>
  <c r="N91" i="9"/>
  <c r="N90" i="9"/>
  <c r="N89" i="9"/>
  <c r="N88" i="9"/>
  <c r="N87" i="9"/>
  <c r="N86" i="9"/>
  <c r="N85" i="9"/>
  <c r="N84" i="9"/>
  <c r="N83" i="9"/>
  <c r="N82" i="9"/>
  <c r="N81" i="9"/>
  <c r="N80" i="9"/>
  <c r="N79" i="9"/>
  <c r="N78" i="9"/>
  <c r="N77" i="9"/>
  <c r="N76" i="9"/>
  <c r="N75" i="9"/>
  <c r="N74" i="9"/>
  <c r="N73" i="9"/>
  <c r="N72" i="9"/>
  <c r="N71" i="9"/>
  <c r="N70" i="9"/>
  <c r="N69" i="9"/>
  <c r="N68" i="9"/>
  <c r="N67" i="9"/>
  <c r="N66" i="9"/>
  <c r="N65" i="9"/>
  <c r="N64" i="9"/>
  <c r="N63" i="9"/>
  <c r="N62" i="9"/>
  <c r="N61" i="9"/>
  <c r="N60" i="9"/>
  <c r="N59" i="9"/>
  <c r="N58" i="9"/>
  <c r="N57" i="9"/>
  <c r="N56" i="9"/>
  <c r="N55" i="9"/>
  <c r="N54" i="9"/>
  <c r="N53" i="9"/>
  <c r="N52" i="9"/>
  <c r="N51" i="9"/>
  <c r="N50" i="9"/>
  <c r="N49" i="9"/>
  <c r="N48" i="9"/>
  <c r="N47" i="9"/>
  <c r="N46" i="9"/>
  <c r="N45" i="9"/>
  <c r="N44" i="9"/>
  <c r="N43" i="9"/>
  <c r="N42" i="9"/>
  <c r="N41" i="9"/>
  <c r="N40" i="9"/>
  <c r="N39" i="9"/>
  <c r="N38" i="9"/>
  <c r="N37" i="9"/>
  <c r="N36" i="9"/>
  <c r="N35" i="9"/>
  <c r="N34" i="9"/>
  <c r="N33" i="9"/>
  <c r="N32" i="9"/>
  <c r="N31" i="9"/>
  <c r="N30" i="9"/>
  <c r="N29" i="9"/>
  <c r="N28" i="9"/>
  <c r="N27" i="9"/>
  <c r="N26" i="9"/>
  <c r="N25" i="9"/>
  <c r="N24" i="9"/>
  <c r="N23" i="9"/>
  <c r="N22" i="9"/>
  <c r="N21" i="9"/>
  <c r="N20" i="9"/>
  <c r="N19" i="9"/>
  <c r="N18" i="9"/>
  <c r="N17" i="9"/>
  <c r="N16" i="9"/>
  <c r="N15" i="9"/>
  <c r="N14" i="9"/>
  <c r="N13" i="9"/>
  <c r="N12" i="9"/>
  <c r="N11" i="9"/>
  <c r="N10" i="9"/>
  <c r="N9" i="9"/>
  <c r="N8" i="9"/>
  <c r="N7" i="9"/>
  <c r="N6" i="9"/>
  <c r="J882" i="9"/>
  <c r="H882" i="9"/>
  <c r="J881" i="9"/>
  <c r="H881" i="9"/>
  <c r="J880" i="9"/>
  <c r="H880" i="9"/>
  <c r="J879" i="9"/>
  <c r="H879" i="9"/>
  <c r="J878" i="9"/>
  <c r="H878" i="9"/>
  <c r="J877" i="9"/>
  <c r="H877" i="9"/>
  <c r="J876" i="9"/>
  <c r="H876" i="9"/>
  <c r="J875" i="9"/>
  <c r="H875" i="9"/>
  <c r="J874" i="9"/>
  <c r="H874" i="9"/>
  <c r="J873" i="9"/>
  <c r="H873" i="9"/>
  <c r="J872" i="9"/>
  <c r="H872" i="9"/>
  <c r="J871" i="9"/>
  <c r="H871" i="9"/>
  <c r="J870" i="9"/>
  <c r="H870" i="9"/>
  <c r="J869" i="9"/>
  <c r="H869" i="9"/>
  <c r="J868" i="9"/>
  <c r="H868" i="9"/>
  <c r="J867" i="9"/>
  <c r="H867" i="9"/>
  <c r="J866" i="9"/>
  <c r="H866" i="9"/>
  <c r="J865" i="9"/>
  <c r="H865" i="9"/>
  <c r="J864" i="9"/>
  <c r="H864" i="9"/>
  <c r="J863" i="9"/>
  <c r="H863" i="9"/>
  <c r="J862" i="9"/>
  <c r="H862" i="9"/>
  <c r="J861" i="9"/>
  <c r="H861" i="9"/>
  <c r="J860" i="9"/>
  <c r="H860" i="9"/>
  <c r="J859" i="9"/>
  <c r="H859" i="9"/>
  <c r="J858" i="9"/>
  <c r="H858" i="9"/>
  <c r="J857" i="9"/>
  <c r="H857" i="9"/>
  <c r="J856" i="9"/>
  <c r="H856" i="9"/>
  <c r="J855" i="9"/>
  <c r="H855" i="9"/>
  <c r="J854" i="9"/>
  <c r="H854" i="9"/>
  <c r="J853" i="9"/>
  <c r="H853" i="9"/>
  <c r="J852" i="9"/>
  <c r="H852" i="9"/>
  <c r="J851" i="9"/>
  <c r="H851" i="9"/>
  <c r="J850" i="9"/>
  <c r="H850" i="9"/>
  <c r="J849" i="9"/>
  <c r="H849" i="9"/>
  <c r="J848" i="9"/>
  <c r="H848" i="9"/>
  <c r="J847" i="9"/>
  <c r="H847" i="9"/>
  <c r="J846" i="9"/>
  <c r="H846" i="9"/>
  <c r="J845" i="9"/>
  <c r="H845" i="9"/>
  <c r="J844" i="9"/>
  <c r="H844" i="9"/>
  <c r="J843" i="9"/>
  <c r="H843" i="9"/>
  <c r="J842" i="9"/>
  <c r="H842" i="9"/>
  <c r="J841" i="9"/>
  <c r="H841" i="9"/>
  <c r="J840" i="9"/>
  <c r="H840" i="9"/>
  <c r="J839" i="9"/>
  <c r="H839" i="9"/>
  <c r="J838" i="9"/>
  <c r="H838" i="9"/>
  <c r="J837" i="9"/>
  <c r="H837" i="9"/>
  <c r="J836" i="9"/>
  <c r="H836" i="9"/>
  <c r="J835" i="9"/>
  <c r="H835" i="9"/>
  <c r="J834" i="9"/>
  <c r="H834" i="9"/>
  <c r="J833" i="9"/>
  <c r="H833" i="9"/>
  <c r="J832" i="9"/>
  <c r="H832" i="9"/>
  <c r="J831" i="9"/>
  <c r="H831" i="9"/>
  <c r="J830" i="9"/>
  <c r="H830" i="9"/>
  <c r="J829" i="9"/>
  <c r="H829" i="9"/>
  <c r="J828" i="9"/>
  <c r="H828" i="9"/>
  <c r="J827" i="9"/>
  <c r="H827" i="9"/>
  <c r="J826" i="9"/>
  <c r="H826" i="9"/>
  <c r="J825" i="9"/>
  <c r="J824" i="9"/>
  <c r="H824" i="9"/>
  <c r="J823" i="9"/>
  <c r="H823" i="9"/>
  <c r="J822" i="9"/>
  <c r="H822" i="9"/>
  <c r="J821" i="9"/>
  <c r="H821" i="9"/>
  <c r="J820" i="9"/>
  <c r="H820" i="9"/>
  <c r="J819" i="9"/>
  <c r="H819" i="9"/>
  <c r="J818" i="9"/>
  <c r="H818" i="9"/>
  <c r="J817" i="9"/>
  <c r="H817" i="9"/>
  <c r="J816" i="9"/>
  <c r="H816" i="9"/>
  <c r="J815" i="9"/>
  <c r="H815" i="9"/>
  <c r="J814" i="9"/>
  <c r="H814" i="9"/>
  <c r="J813" i="9"/>
  <c r="H813" i="9"/>
  <c r="J812" i="9"/>
  <c r="H812" i="9"/>
  <c r="J811" i="9"/>
  <c r="H811" i="9"/>
  <c r="J810" i="9"/>
  <c r="H810" i="9"/>
  <c r="J809" i="9"/>
  <c r="H809" i="9"/>
  <c r="J808" i="9"/>
  <c r="H808" i="9"/>
  <c r="J807" i="9"/>
  <c r="H807" i="9"/>
  <c r="J806" i="9"/>
  <c r="H806" i="9"/>
  <c r="J805" i="9"/>
  <c r="H805" i="9"/>
  <c r="J804" i="9"/>
  <c r="H804" i="9"/>
  <c r="J803" i="9"/>
  <c r="H803" i="9"/>
  <c r="J802" i="9"/>
  <c r="H802" i="9"/>
  <c r="J801" i="9"/>
  <c r="H801" i="9"/>
  <c r="J800" i="9"/>
  <c r="H800" i="9"/>
  <c r="J799" i="9"/>
  <c r="H799" i="9"/>
  <c r="J798" i="9"/>
  <c r="H798" i="9"/>
  <c r="J797" i="9"/>
  <c r="H797" i="9"/>
  <c r="J796" i="9"/>
  <c r="H796" i="9"/>
  <c r="J795" i="9"/>
  <c r="H795" i="9"/>
  <c r="J794" i="9"/>
  <c r="H794" i="9"/>
  <c r="J793" i="9"/>
  <c r="H793" i="9"/>
  <c r="J792" i="9"/>
  <c r="H792" i="9"/>
  <c r="J791" i="9"/>
  <c r="H791" i="9"/>
  <c r="J790" i="9"/>
  <c r="H790" i="9"/>
  <c r="J789" i="9"/>
  <c r="H789" i="9"/>
  <c r="J788" i="9"/>
  <c r="H788" i="9"/>
  <c r="J787" i="9"/>
  <c r="H787" i="9"/>
  <c r="J786" i="9"/>
  <c r="H786" i="9"/>
  <c r="J785" i="9"/>
  <c r="H785" i="9"/>
  <c r="J784" i="9"/>
  <c r="H784" i="9"/>
  <c r="J783" i="9"/>
  <c r="H783" i="9"/>
  <c r="J782" i="9"/>
  <c r="H782" i="9"/>
  <c r="J781" i="9"/>
  <c r="H781" i="9"/>
  <c r="J780" i="9"/>
  <c r="H780" i="9"/>
  <c r="J779" i="9"/>
  <c r="H779" i="9"/>
  <c r="J778" i="9"/>
  <c r="H778" i="9"/>
  <c r="J777" i="9"/>
  <c r="H777" i="9"/>
  <c r="J776" i="9"/>
  <c r="H776" i="9"/>
  <c r="J775" i="9"/>
  <c r="H775" i="9"/>
  <c r="J774" i="9"/>
  <c r="H774" i="9"/>
  <c r="J773" i="9"/>
  <c r="H773" i="9"/>
  <c r="J772" i="9"/>
  <c r="H772" i="9"/>
  <c r="J771" i="9"/>
  <c r="H771" i="9"/>
  <c r="J770" i="9"/>
  <c r="H770" i="9"/>
  <c r="J769" i="9"/>
  <c r="H769" i="9"/>
  <c r="J768" i="9"/>
  <c r="H768" i="9"/>
  <c r="J767" i="9"/>
  <c r="H767" i="9"/>
  <c r="J766" i="9"/>
  <c r="H766" i="9"/>
  <c r="J765" i="9"/>
  <c r="H765" i="9"/>
  <c r="J764" i="9"/>
  <c r="H764" i="9"/>
  <c r="J763" i="9"/>
  <c r="H763" i="9"/>
  <c r="J762" i="9"/>
  <c r="H762" i="9"/>
  <c r="J761" i="9"/>
  <c r="H761" i="9"/>
  <c r="J760" i="9"/>
  <c r="H760" i="9"/>
  <c r="J759" i="9"/>
  <c r="H759" i="9"/>
  <c r="J758" i="9"/>
  <c r="H758" i="9"/>
  <c r="J757" i="9"/>
  <c r="H757" i="9"/>
  <c r="J756" i="9"/>
  <c r="H756" i="9"/>
  <c r="J755" i="9"/>
  <c r="H755" i="9"/>
  <c r="J754" i="9"/>
  <c r="H754" i="9"/>
  <c r="J753" i="9"/>
  <c r="H753" i="9"/>
  <c r="J752" i="9"/>
  <c r="H752" i="9"/>
  <c r="J751" i="9"/>
  <c r="H751" i="9"/>
  <c r="J750" i="9"/>
  <c r="H750" i="9"/>
  <c r="J749" i="9"/>
  <c r="H749" i="9"/>
  <c r="J748" i="9"/>
  <c r="H748" i="9"/>
  <c r="J747" i="9"/>
  <c r="H747" i="9"/>
  <c r="J746" i="9"/>
  <c r="H746" i="9"/>
  <c r="J745" i="9"/>
  <c r="H745" i="9"/>
  <c r="J744" i="9"/>
  <c r="H744" i="9"/>
  <c r="J743" i="9"/>
  <c r="H743" i="9"/>
  <c r="J742" i="9"/>
  <c r="H742" i="9"/>
  <c r="J741" i="9"/>
  <c r="H741" i="9"/>
  <c r="J740" i="9"/>
  <c r="H740" i="9"/>
  <c r="J739" i="9"/>
  <c r="H739" i="9"/>
  <c r="J738" i="9"/>
  <c r="H738" i="9"/>
  <c r="J737" i="9"/>
  <c r="H737" i="9"/>
  <c r="J736" i="9"/>
  <c r="H736" i="9"/>
  <c r="J735" i="9"/>
  <c r="H735" i="9"/>
  <c r="J734" i="9"/>
  <c r="H734" i="9"/>
  <c r="J733" i="9"/>
  <c r="H733" i="9"/>
  <c r="J732" i="9"/>
  <c r="H732" i="9"/>
  <c r="J731" i="9"/>
  <c r="H731" i="9"/>
  <c r="J730" i="9"/>
  <c r="H730" i="9"/>
  <c r="J729" i="9"/>
  <c r="H729" i="9"/>
  <c r="J728" i="9"/>
  <c r="H728" i="9"/>
  <c r="J727" i="9"/>
  <c r="H727" i="9"/>
  <c r="J726" i="9"/>
  <c r="H726" i="9"/>
  <c r="J725" i="9"/>
  <c r="H725" i="9"/>
  <c r="J724" i="9"/>
  <c r="H724" i="9"/>
  <c r="J723" i="9"/>
  <c r="H723" i="9"/>
  <c r="J722" i="9"/>
  <c r="H722" i="9"/>
  <c r="J721" i="9"/>
  <c r="H721" i="9"/>
  <c r="J720" i="9"/>
  <c r="H720" i="9"/>
  <c r="J719" i="9"/>
  <c r="H719" i="9"/>
  <c r="J718" i="9"/>
  <c r="H718" i="9"/>
  <c r="J717" i="9"/>
  <c r="H717" i="9"/>
  <c r="J716" i="9"/>
  <c r="H716" i="9"/>
  <c r="J715" i="9"/>
  <c r="H715" i="9"/>
  <c r="J714" i="9"/>
  <c r="H714" i="9"/>
  <c r="J713" i="9"/>
  <c r="H713" i="9"/>
  <c r="J712" i="9"/>
  <c r="H712" i="9"/>
  <c r="J711" i="9"/>
  <c r="H711" i="9"/>
  <c r="J710" i="9"/>
  <c r="H710" i="9"/>
  <c r="J709" i="9"/>
  <c r="H709" i="9"/>
  <c r="J708" i="9"/>
  <c r="H708" i="9"/>
  <c r="J707" i="9"/>
  <c r="H707" i="9"/>
  <c r="J706" i="9"/>
  <c r="H706" i="9"/>
  <c r="J705" i="9"/>
  <c r="H705" i="9"/>
  <c r="J704" i="9"/>
  <c r="H704" i="9"/>
  <c r="J703" i="9"/>
  <c r="H703" i="9"/>
  <c r="J702" i="9"/>
  <c r="H702" i="9"/>
  <c r="J701" i="9"/>
  <c r="H701" i="9"/>
  <c r="J700" i="9"/>
  <c r="H700" i="9"/>
  <c r="J699" i="9"/>
  <c r="H699" i="9"/>
  <c r="J698" i="9"/>
  <c r="H698" i="9"/>
  <c r="J697" i="9"/>
  <c r="H697" i="9"/>
  <c r="J696" i="9"/>
  <c r="H696" i="9"/>
  <c r="J695" i="9"/>
  <c r="H695" i="9"/>
  <c r="J694" i="9"/>
  <c r="H694" i="9"/>
  <c r="J693" i="9"/>
  <c r="H693" i="9"/>
  <c r="J692" i="9"/>
  <c r="H692" i="9"/>
  <c r="J691" i="9"/>
  <c r="H691" i="9"/>
  <c r="J690" i="9"/>
  <c r="H690" i="9"/>
  <c r="J689" i="9"/>
  <c r="H689" i="9"/>
  <c r="J688" i="9"/>
  <c r="H688" i="9"/>
  <c r="J687" i="9"/>
  <c r="H687" i="9"/>
  <c r="J686" i="9"/>
  <c r="H686" i="9"/>
  <c r="J685" i="9"/>
  <c r="H685" i="9"/>
  <c r="J684" i="9"/>
  <c r="H684" i="9"/>
  <c r="J683" i="9"/>
  <c r="H683" i="9"/>
  <c r="J682" i="9"/>
  <c r="H682" i="9"/>
  <c r="J681" i="9"/>
  <c r="H681" i="9"/>
  <c r="J680" i="9"/>
  <c r="H680" i="9"/>
  <c r="J679" i="9"/>
  <c r="H679" i="9"/>
  <c r="J678" i="9"/>
  <c r="H678" i="9"/>
  <c r="J677" i="9"/>
  <c r="H677" i="9"/>
  <c r="J676" i="9"/>
  <c r="H676" i="9"/>
  <c r="J675" i="9"/>
  <c r="H675" i="9"/>
  <c r="J674" i="9"/>
  <c r="H674" i="9"/>
  <c r="J673" i="9"/>
  <c r="H673" i="9"/>
  <c r="J672" i="9"/>
  <c r="H672" i="9"/>
  <c r="J671" i="9"/>
  <c r="H671" i="9"/>
  <c r="J670" i="9"/>
  <c r="H670" i="9"/>
  <c r="J669" i="9"/>
  <c r="H669" i="9"/>
  <c r="J668" i="9"/>
  <c r="H668" i="9"/>
  <c r="J667" i="9"/>
  <c r="H667" i="9"/>
  <c r="J666" i="9"/>
  <c r="H666" i="9"/>
  <c r="J665" i="9"/>
  <c r="H665" i="9"/>
  <c r="J664" i="9"/>
  <c r="H664" i="9"/>
  <c r="J663" i="9"/>
  <c r="H663" i="9"/>
  <c r="J662" i="9"/>
  <c r="H662" i="9"/>
  <c r="J661" i="9"/>
  <c r="H661" i="9"/>
  <c r="J660" i="9"/>
  <c r="H660" i="9"/>
  <c r="J659" i="9"/>
  <c r="H659" i="9"/>
  <c r="J658" i="9"/>
  <c r="H658" i="9"/>
  <c r="J657" i="9"/>
  <c r="H657" i="9"/>
  <c r="J656" i="9"/>
  <c r="H656" i="9"/>
  <c r="J655" i="9"/>
  <c r="H655" i="9"/>
  <c r="J654" i="9"/>
  <c r="H654" i="9"/>
  <c r="J653" i="9"/>
  <c r="H653" i="9"/>
  <c r="J652" i="9"/>
  <c r="H652" i="9"/>
  <c r="J651" i="9"/>
  <c r="H651" i="9"/>
  <c r="J650" i="9"/>
  <c r="H650" i="9"/>
  <c r="J649" i="9"/>
  <c r="H649" i="9"/>
  <c r="J648" i="9"/>
  <c r="H648" i="9"/>
  <c r="J647" i="9"/>
  <c r="H647" i="9"/>
  <c r="J646" i="9"/>
  <c r="H646" i="9"/>
  <c r="J645" i="9"/>
  <c r="H645" i="9"/>
  <c r="J644" i="9"/>
  <c r="H644" i="9"/>
  <c r="J643" i="9"/>
  <c r="H643" i="9"/>
  <c r="J642" i="9"/>
  <c r="H642" i="9"/>
  <c r="J641" i="9"/>
  <c r="H641" i="9"/>
  <c r="J640" i="9"/>
  <c r="H640" i="9"/>
  <c r="J639" i="9"/>
  <c r="H639" i="9"/>
  <c r="J638" i="9"/>
  <c r="H638" i="9"/>
  <c r="J637" i="9"/>
  <c r="H637" i="9"/>
  <c r="J636" i="9"/>
  <c r="H636" i="9"/>
  <c r="J635" i="9"/>
  <c r="H635" i="9"/>
  <c r="J634" i="9"/>
  <c r="H634" i="9"/>
  <c r="J633" i="9"/>
  <c r="H633" i="9"/>
  <c r="J632" i="9"/>
  <c r="H632" i="9"/>
  <c r="J631" i="9"/>
  <c r="H631" i="9"/>
  <c r="J630" i="9"/>
  <c r="H630" i="9"/>
  <c r="J629" i="9"/>
  <c r="H629" i="9"/>
  <c r="J628" i="9"/>
  <c r="H628" i="9"/>
  <c r="J627" i="9"/>
  <c r="H627" i="9"/>
  <c r="J626" i="9"/>
  <c r="H626" i="9"/>
  <c r="J625" i="9"/>
  <c r="H625" i="9"/>
  <c r="J624" i="9"/>
  <c r="H624" i="9"/>
  <c r="J623" i="9"/>
  <c r="H623" i="9"/>
  <c r="J622" i="9"/>
  <c r="H622" i="9"/>
  <c r="J621" i="9"/>
  <c r="H621" i="9"/>
  <c r="J620" i="9"/>
  <c r="H620" i="9"/>
  <c r="J619" i="9"/>
  <c r="H619" i="9"/>
  <c r="J618" i="9"/>
  <c r="H618" i="9"/>
  <c r="J617" i="9"/>
  <c r="H617" i="9"/>
  <c r="J616" i="9"/>
  <c r="H616" i="9"/>
  <c r="J615" i="9"/>
  <c r="H615" i="9"/>
  <c r="J614" i="9"/>
  <c r="H614" i="9"/>
  <c r="J613" i="9"/>
  <c r="H613" i="9"/>
  <c r="J612" i="9"/>
  <c r="H612" i="9"/>
  <c r="J611" i="9"/>
  <c r="H611" i="9"/>
  <c r="J610" i="9"/>
  <c r="H610" i="9"/>
  <c r="J609" i="9"/>
  <c r="H609" i="9"/>
  <c r="J608" i="9"/>
  <c r="H608" i="9"/>
  <c r="J607" i="9"/>
  <c r="H607" i="9"/>
  <c r="J606" i="9"/>
  <c r="H606" i="9"/>
  <c r="J605" i="9"/>
  <c r="H605" i="9"/>
  <c r="J604" i="9"/>
  <c r="H604" i="9"/>
  <c r="J603" i="9"/>
  <c r="H603" i="9"/>
  <c r="J602" i="9"/>
  <c r="H602" i="9"/>
  <c r="J601" i="9"/>
  <c r="H601" i="9"/>
  <c r="J600" i="9"/>
  <c r="H600" i="9"/>
  <c r="J599" i="9"/>
  <c r="H599" i="9"/>
  <c r="J598" i="9"/>
  <c r="H598" i="9"/>
  <c r="J597" i="9"/>
  <c r="H597" i="9"/>
  <c r="J596" i="9"/>
  <c r="H596" i="9"/>
  <c r="J595" i="9"/>
  <c r="H595" i="9"/>
  <c r="J594" i="9"/>
  <c r="H594" i="9"/>
  <c r="J593" i="9"/>
  <c r="H593" i="9"/>
  <c r="J592" i="9"/>
  <c r="H592" i="9"/>
  <c r="J591" i="9"/>
  <c r="H591" i="9"/>
  <c r="J590" i="9"/>
  <c r="H590" i="9"/>
  <c r="J589" i="9"/>
  <c r="H589" i="9"/>
  <c r="J588" i="9"/>
  <c r="H588" i="9"/>
  <c r="J587" i="9"/>
  <c r="H587" i="9"/>
  <c r="J586" i="9"/>
  <c r="H586" i="9"/>
  <c r="J585" i="9"/>
  <c r="H585" i="9"/>
  <c r="J584" i="9"/>
  <c r="H584" i="9"/>
  <c r="J583" i="9"/>
  <c r="H583" i="9"/>
  <c r="J582" i="9"/>
  <c r="H582" i="9"/>
  <c r="J581" i="9"/>
  <c r="H581" i="9"/>
  <c r="J580" i="9"/>
  <c r="H580" i="9"/>
  <c r="J579" i="9"/>
  <c r="H579" i="9"/>
  <c r="J578" i="9"/>
  <c r="H578" i="9"/>
  <c r="J577" i="9"/>
  <c r="H577" i="9"/>
  <c r="J576" i="9"/>
  <c r="H576" i="9"/>
  <c r="J575" i="9"/>
  <c r="H575" i="9"/>
  <c r="J574" i="9"/>
  <c r="H574" i="9"/>
  <c r="J573" i="9"/>
  <c r="H573" i="9"/>
  <c r="J572" i="9"/>
  <c r="H572" i="9"/>
  <c r="J571" i="9"/>
  <c r="H571" i="9"/>
  <c r="J570" i="9"/>
  <c r="H570" i="9"/>
  <c r="J569" i="9"/>
  <c r="H569" i="9"/>
  <c r="J568" i="9"/>
  <c r="H568" i="9"/>
  <c r="J567" i="9"/>
  <c r="H567" i="9"/>
  <c r="J566" i="9"/>
  <c r="H566" i="9"/>
  <c r="J565" i="9"/>
  <c r="H565" i="9"/>
  <c r="J564" i="9"/>
  <c r="H564" i="9"/>
  <c r="J563" i="9"/>
  <c r="H563" i="9"/>
  <c r="J562" i="9"/>
  <c r="H562" i="9"/>
  <c r="J561" i="9"/>
  <c r="H561" i="9"/>
  <c r="J560" i="9"/>
  <c r="H560" i="9"/>
  <c r="J559" i="9"/>
  <c r="H559" i="9"/>
  <c r="J558" i="9"/>
  <c r="H558" i="9"/>
  <c r="J557" i="9"/>
  <c r="H557" i="9"/>
  <c r="J556" i="9"/>
  <c r="H556" i="9"/>
  <c r="J555" i="9"/>
  <c r="H555" i="9"/>
  <c r="J554" i="9"/>
  <c r="H554" i="9"/>
  <c r="J553" i="9"/>
  <c r="H553" i="9"/>
  <c r="J552" i="9"/>
  <c r="H552" i="9"/>
  <c r="J551" i="9"/>
  <c r="H551" i="9"/>
  <c r="J550" i="9"/>
  <c r="H550" i="9"/>
  <c r="J549" i="9"/>
  <c r="H549" i="9"/>
  <c r="J548" i="9"/>
  <c r="H548" i="9"/>
  <c r="J547" i="9"/>
  <c r="H547" i="9"/>
  <c r="J546" i="9"/>
  <c r="H546" i="9"/>
  <c r="J545" i="9"/>
  <c r="H545" i="9"/>
  <c r="J544" i="9"/>
  <c r="H544" i="9"/>
  <c r="J543" i="9"/>
  <c r="H543" i="9"/>
  <c r="J542" i="9"/>
  <c r="H542" i="9"/>
  <c r="J541" i="9"/>
  <c r="H541" i="9"/>
  <c r="J540" i="9"/>
  <c r="H540" i="9"/>
  <c r="J539" i="9"/>
  <c r="H539" i="9"/>
  <c r="J538" i="9"/>
  <c r="H538" i="9"/>
  <c r="J537" i="9"/>
  <c r="H537" i="9"/>
  <c r="J536" i="9"/>
  <c r="H536" i="9"/>
  <c r="J535" i="9"/>
  <c r="H535" i="9"/>
  <c r="J534" i="9"/>
  <c r="H534" i="9"/>
  <c r="J533" i="9"/>
  <c r="H533" i="9"/>
  <c r="J532" i="9"/>
  <c r="H532" i="9"/>
  <c r="J531" i="9"/>
  <c r="H531" i="9"/>
  <c r="J530" i="9"/>
  <c r="H530" i="9"/>
  <c r="J529" i="9"/>
  <c r="H529" i="9"/>
  <c r="J528" i="9"/>
  <c r="H528" i="9"/>
  <c r="J527" i="9"/>
  <c r="H527" i="9"/>
  <c r="J526" i="9"/>
  <c r="H526" i="9"/>
  <c r="J525" i="9"/>
  <c r="H525" i="9"/>
  <c r="J524" i="9"/>
  <c r="H524" i="9"/>
  <c r="J523" i="9"/>
  <c r="H523" i="9"/>
  <c r="J522" i="9"/>
  <c r="H522" i="9"/>
  <c r="J521" i="9"/>
  <c r="H521" i="9"/>
  <c r="J520" i="9"/>
  <c r="H520" i="9"/>
  <c r="J519" i="9"/>
  <c r="H519" i="9"/>
  <c r="J518" i="9"/>
  <c r="H518" i="9"/>
  <c r="J517" i="9"/>
  <c r="H517" i="9"/>
  <c r="J516" i="9"/>
  <c r="H516" i="9"/>
  <c r="J515" i="9"/>
  <c r="H515" i="9"/>
  <c r="J514" i="9"/>
  <c r="H514" i="9"/>
  <c r="J513" i="9"/>
  <c r="H513" i="9"/>
  <c r="J512" i="9"/>
  <c r="H512" i="9"/>
  <c r="J511" i="9"/>
  <c r="H511" i="9"/>
  <c r="J510" i="9"/>
  <c r="H510" i="9"/>
  <c r="J509" i="9"/>
  <c r="H509" i="9"/>
  <c r="J508" i="9"/>
  <c r="H508" i="9"/>
  <c r="J507" i="9"/>
  <c r="H507" i="9"/>
  <c r="J506" i="9"/>
  <c r="H506" i="9"/>
  <c r="J505" i="9"/>
  <c r="H505" i="9"/>
  <c r="J504" i="9"/>
  <c r="H504" i="9"/>
  <c r="J503" i="9"/>
  <c r="H503" i="9"/>
  <c r="J502" i="9"/>
  <c r="H502" i="9"/>
  <c r="J501" i="9"/>
  <c r="H501" i="9"/>
  <c r="J500" i="9"/>
  <c r="H500" i="9"/>
  <c r="J499" i="9"/>
  <c r="H499" i="9"/>
  <c r="J498" i="9"/>
  <c r="H498" i="9"/>
  <c r="J497" i="9"/>
  <c r="H497" i="9"/>
  <c r="J496" i="9"/>
  <c r="H496" i="9"/>
  <c r="J495" i="9"/>
  <c r="H495" i="9"/>
  <c r="J494" i="9"/>
  <c r="H494" i="9"/>
  <c r="J493" i="9"/>
  <c r="H493" i="9"/>
  <c r="J492" i="9"/>
  <c r="H492" i="9"/>
  <c r="J491" i="9"/>
  <c r="H491" i="9"/>
  <c r="J490" i="9"/>
  <c r="H490" i="9"/>
  <c r="J489" i="9"/>
  <c r="H489" i="9"/>
  <c r="J488" i="9"/>
  <c r="H488" i="9"/>
  <c r="J487" i="9"/>
  <c r="H487" i="9"/>
  <c r="J486" i="9"/>
  <c r="H486" i="9"/>
  <c r="J485" i="9"/>
  <c r="H485" i="9"/>
  <c r="J484" i="9"/>
  <c r="H484" i="9"/>
  <c r="J483" i="9"/>
  <c r="H483" i="9"/>
  <c r="J482" i="9"/>
  <c r="H482" i="9"/>
  <c r="J481" i="9"/>
  <c r="H481" i="9"/>
  <c r="J480" i="9"/>
  <c r="H480" i="9"/>
  <c r="J479" i="9"/>
  <c r="H479" i="9"/>
  <c r="J478" i="9"/>
  <c r="H478" i="9"/>
  <c r="J477" i="9"/>
  <c r="H477" i="9"/>
  <c r="J476" i="9"/>
  <c r="H476" i="9"/>
  <c r="J475" i="9"/>
  <c r="H475" i="9"/>
  <c r="J474" i="9"/>
  <c r="H474" i="9"/>
  <c r="J473" i="9"/>
  <c r="H473" i="9"/>
  <c r="J472" i="9"/>
  <c r="H472" i="9"/>
  <c r="J471" i="9"/>
  <c r="H471" i="9"/>
  <c r="J470" i="9"/>
  <c r="H470" i="9"/>
  <c r="J469" i="9"/>
  <c r="H469" i="9"/>
  <c r="J468" i="9"/>
  <c r="H468" i="9"/>
  <c r="J467" i="9"/>
  <c r="H467" i="9"/>
  <c r="J466" i="9"/>
  <c r="H466" i="9"/>
  <c r="J465" i="9"/>
  <c r="H465" i="9"/>
  <c r="J464" i="9"/>
  <c r="H464" i="9"/>
  <c r="J463" i="9"/>
  <c r="H463" i="9"/>
  <c r="J462" i="9"/>
  <c r="H462" i="9"/>
  <c r="J461" i="9"/>
  <c r="H461" i="9"/>
  <c r="J460" i="9"/>
  <c r="H460" i="9"/>
  <c r="J459" i="9"/>
  <c r="H459" i="9"/>
  <c r="J458" i="9"/>
  <c r="H458" i="9"/>
  <c r="J457" i="9"/>
  <c r="H457" i="9"/>
  <c r="J456" i="9"/>
  <c r="H456" i="9"/>
  <c r="J455" i="9"/>
  <c r="H455" i="9"/>
  <c r="J454" i="9"/>
  <c r="H454" i="9"/>
  <c r="J453" i="9"/>
  <c r="H453" i="9"/>
  <c r="J452" i="9"/>
  <c r="H452" i="9"/>
  <c r="J451" i="9"/>
  <c r="H451" i="9"/>
  <c r="J450" i="9"/>
  <c r="H450" i="9"/>
  <c r="J449" i="9"/>
  <c r="H449" i="9"/>
  <c r="J448" i="9"/>
  <c r="H448" i="9"/>
  <c r="J447" i="9"/>
  <c r="H447" i="9"/>
  <c r="J446" i="9"/>
  <c r="H446" i="9"/>
  <c r="J445" i="9"/>
  <c r="H445" i="9"/>
  <c r="J444" i="9"/>
  <c r="H444" i="9"/>
  <c r="J443" i="9"/>
  <c r="H443" i="9"/>
  <c r="J442" i="9"/>
  <c r="H442" i="9"/>
  <c r="J441" i="9"/>
  <c r="H441" i="9"/>
  <c r="J440" i="9"/>
  <c r="H440" i="9"/>
  <c r="J439" i="9"/>
  <c r="H439" i="9"/>
  <c r="J438" i="9"/>
  <c r="H438" i="9"/>
  <c r="J437" i="9"/>
  <c r="H437" i="9"/>
  <c r="J436" i="9"/>
  <c r="H436" i="9"/>
  <c r="J435" i="9"/>
  <c r="H435" i="9"/>
  <c r="J434" i="9"/>
  <c r="H434" i="9"/>
  <c r="J433" i="9"/>
  <c r="H433" i="9"/>
  <c r="J432" i="9"/>
  <c r="H432" i="9"/>
  <c r="J431" i="9"/>
  <c r="H431" i="9"/>
  <c r="J430" i="9"/>
  <c r="H430" i="9"/>
  <c r="J429" i="9"/>
  <c r="H429" i="9"/>
  <c r="J428" i="9"/>
  <c r="H428" i="9"/>
  <c r="J427" i="9"/>
  <c r="H427" i="9"/>
  <c r="J426" i="9"/>
  <c r="H426" i="9"/>
  <c r="J425" i="9"/>
  <c r="H425" i="9"/>
  <c r="J424" i="9"/>
  <c r="H424" i="9"/>
  <c r="J423" i="9"/>
  <c r="H423" i="9"/>
  <c r="J422" i="9"/>
  <c r="H422" i="9"/>
  <c r="J421" i="9"/>
  <c r="H421" i="9"/>
  <c r="J420" i="9"/>
  <c r="H420" i="9"/>
  <c r="J419" i="9"/>
  <c r="H419" i="9"/>
  <c r="J418" i="9"/>
  <c r="H418" i="9"/>
  <c r="J417" i="9"/>
  <c r="H417" i="9"/>
  <c r="J416" i="9"/>
  <c r="H416" i="9"/>
  <c r="J415" i="9"/>
  <c r="H415" i="9"/>
  <c r="J414" i="9"/>
  <c r="H414" i="9"/>
  <c r="J413" i="9"/>
  <c r="H413" i="9"/>
  <c r="J412" i="9"/>
  <c r="H412" i="9"/>
  <c r="J411" i="9"/>
  <c r="H411" i="9"/>
  <c r="J410" i="9"/>
  <c r="H410" i="9"/>
  <c r="J409" i="9"/>
  <c r="H409" i="9"/>
  <c r="J408" i="9"/>
  <c r="H408" i="9"/>
  <c r="J407" i="9"/>
  <c r="H407" i="9"/>
  <c r="J406" i="9"/>
  <c r="H406" i="9"/>
  <c r="J405" i="9"/>
  <c r="H405" i="9"/>
  <c r="J404" i="9"/>
  <c r="H404" i="9"/>
  <c r="J403" i="9"/>
  <c r="H403" i="9"/>
  <c r="J402" i="9"/>
  <c r="H402" i="9"/>
  <c r="J401" i="9"/>
  <c r="H401" i="9"/>
  <c r="J400" i="9"/>
  <c r="H400" i="9"/>
  <c r="J399" i="9"/>
  <c r="H399" i="9"/>
  <c r="J398" i="9"/>
  <c r="H398" i="9"/>
  <c r="J397" i="9"/>
  <c r="H397" i="9"/>
  <c r="J396" i="9"/>
  <c r="H396" i="9"/>
  <c r="J395" i="9"/>
  <c r="H395" i="9"/>
  <c r="J394" i="9"/>
  <c r="H394" i="9"/>
  <c r="J393" i="9"/>
  <c r="H393" i="9"/>
  <c r="J392" i="9"/>
  <c r="H392" i="9"/>
  <c r="J391" i="9"/>
  <c r="H391" i="9"/>
  <c r="J390" i="9"/>
  <c r="H390" i="9"/>
  <c r="J389" i="9"/>
  <c r="H389" i="9"/>
  <c r="J388" i="9"/>
  <c r="H388" i="9"/>
  <c r="J387" i="9"/>
  <c r="H387" i="9"/>
  <c r="J386" i="9"/>
  <c r="H386" i="9"/>
  <c r="J385" i="9"/>
  <c r="H385" i="9"/>
  <c r="J384" i="9"/>
  <c r="H384" i="9"/>
  <c r="J383" i="9"/>
  <c r="H383" i="9"/>
  <c r="J382" i="9"/>
  <c r="H382" i="9"/>
  <c r="J381" i="9"/>
  <c r="H381" i="9"/>
  <c r="J380" i="9"/>
  <c r="H380" i="9"/>
  <c r="J379" i="9"/>
  <c r="H379" i="9"/>
  <c r="J378" i="9"/>
  <c r="H378" i="9"/>
  <c r="J377" i="9"/>
  <c r="H377" i="9"/>
  <c r="J376" i="9"/>
  <c r="H376" i="9"/>
  <c r="J375" i="9"/>
  <c r="H375" i="9"/>
  <c r="J374" i="9"/>
  <c r="H374" i="9"/>
  <c r="J373" i="9"/>
  <c r="H373" i="9"/>
  <c r="J372" i="9"/>
  <c r="H372" i="9"/>
  <c r="J371" i="9"/>
  <c r="H371" i="9"/>
  <c r="J370" i="9"/>
  <c r="H370" i="9"/>
  <c r="J369" i="9"/>
  <c r="H369" i="9"/>
  <c r="J368" i="9"/>
  <c r="H368" i="9"/>
  <c r="J367" i="9"/>
  <c r="H367" i="9"/>
  <c r="J366" i="9"/>
  <c r="H366" i="9"/>
  <c r="J365" i="9"/>
  <c r="H365" i="9"/>
  <c r="J364" i="9"/>
  <c r="H364" i="9"/>
  <c r="J363" i="9"/>
  <c r="H363" i="9"/>
  <c r="J362" i="9"/>
  <c r="H362" i="9"/>
  <c r="J361" i="9"/>
  <c r="H361" i="9"/>
  <c r="J360" i="9"/>
  <c r="H360" i="9"/>
  <c r="J359" i="9"/>
  <c r="H359" i="9"/>
  <c r="J358" i="9"/>
  <c r="H358" i="9"/>
  <c r="J357" i="9"/>
  <c r="H357" i="9"/>
  <c r="J356" i="9"/>
  <c r="H356" i="9"/>
  <c r="J355" i="9"/>
  <c r="H355" i="9"/>
  <c r="J354" i="9"/>
  <c r="H354" i="9"/>
  <c r="J353" i="9"/>
  <c r="H353" i="9"/>
  <c r="J352" i="9"/>
  <c r="H352" i="9"/>
  <c r="J351" i="9"/>
  <c r="H351" i="9"/>
  <c r="J350" i="9"/>
  <c r="H350" i="9"/>
  <c r="J349" i="9"/>
  <c r="H349" i="9"/>
  <c r="J348" i="9"/>
  <c r="H348" i="9"/>
  <c r="J347" i="9"/>
  <c r="H347" i="9"/>
  <c r="J346" i="9"/>
  <c r="H346" i="9"/>
  <c r="J345" i="9"/>
  <c r="H345" i="9"/>
  <c r="J344" i="9"/>
  <c r="H344" i="9"/>
  <c r="J343" i="9"/>
  <c r="H343" i="9"/>
  <c r="J342" i="9"/>
  <c r="H342" i="9"/>
  <c r="J341" i="9"/>
  <c r="H341" i="9"/>
  <c r="J340" i="9"/>
  <c r="H340" i="9"/>
  <c r="J339" i="9"/>
  <c r="H339" i="9"/>
  <c r="J338" i="9"/>
  <c r="H338" i="9"/>
  <c r="J337" i="9"/>
  <c r="H337" i="9"/>
  <c r="J336" i="9"/>
  <c r="H336" i="9"/>
  <c r="J335" i="9"/>
  <c r="H335" i="9"/>
  <c r="J334" i="9"/>
  <c r="H334" i="9"/>
  <c r="J333" i="9"/>
  <c r="H333" i="9"/>
  <c r="J332" i="9"/>
  <c r="H332" i="9"/>
  <c r="J331" i="9"/>
  <c r="H331" i="9"/>
  <c r="J330" i="9"/>
  <c r="H330" i="9"/>
  <c r="J329" i="9"/>
  <c r="H329" i="9"/>
  <c r="J328" i="9"/>
  <c r="H328" i="9"/>
  <c r="J327" i="9"/>
  <c r="H327" i="9"/>
  <c r="J326" i="9"/>
  <c r="H326" i="9"/>
  <c r="J325" i="9"/>
  <c r="H325" i="9"/>
  <c r="J324" i="9"/>
  <c r="H324" i="9"/>
  <c r="J323" i="9"/>
  <c r="H323" i="9"/>
  <c r="J322" i="9"/>
  <c r="H322" i="9"/>
  <c r="J321" i="9"/>
  <c r="H321" i="9"/>
  <c r="J320" i="9"/>
  <c r="H320" i="9"/>
  <c r="J319" i="9"/>
  <c r="H319" i="9"/>
  <c r="J318" i="9"/>
  <c r="H318" i="9"/>
  <c r="J317" i="9"/>
  <c r="H317" i="9"/>
  <c r="J316" i="9"/>
  <c r="H316" i="9"/>
  <c r="J315" i="9"/>
  <c r="H315" i="9"/>
  <c r="J314" i="9"/>
  <c r="H314" i="9"/>
  <c r="J313" i="9"/>
  <c r="H313" i="9"/>
  <c r="J312" i="9"/>
  <c r="H312" i="9"/>
  <c r="J311" i="9"/>
  <c r="H311" i="9"/>
  <c r="J310" i="9"/>
  <c r="H310" i="9"/>
  <c r="J309" i="9"/>
  <c r="H309" i="9"/>
  <c r="J308" i="9"/>
  <c r="H308" i="9"/>
  <c r="J307" i="9"/>
  <c r="H307" i="9"/>
  <c r="J306" i="9"/>
  <c r="H306" i="9"/>
  <c r="J305" i="9"/>
  <c r="H305" i="9"/>
  <c r="J304" i="9"/>
  <c r="H304" i="9"/>
  <c r="J303" i="9"/>
  <c r="H303" i="9"/>
  <c r="J302" i="9"/>
  <c r="H302" i="9"/>
  <c r="J301" i="9"/>
  <c r="H301" i="9"/>
  <c r="J300" i="9"/>
  <c r="H300" i="9"/>
  <c r="J299" i="9"/>
  <c r="H299" i="9"/>
  <c r="J298" i="9"/>
  <c r="H298" i="9"/>
  <c r="J297" i="9"/>
  <c r="H297" i="9"/>
  <c r="J296" i="9"/>
  <c r="H296" i="9"/>
  <c r="J295" i="9"/>
  <c r="H295" i="9"/>
  <c r="J294" i="9"/>
  <c r="H294" i="9"/>
  <c r="J293" i="9"/>
  <c r="H293" i="9"/>
  <c r="J292" i="9"/>
  <c r="H292" i="9"/>
  <c r="J291" i="9"/>
  <c r="H291" i="9"/>
  <c r="J290" i="9"/>
  <c r="H290" i="9"/>
  <c r="J289" i="9"/>
  <c r="H289" i="9"/>
  <c r="J288" i="9"/>
  <c r="H288" i="9"/>
  <c r="J287" i="9"/>
  <c r="H287" i="9"/>
  <c r="J286" i="9"/>
  <c r="H286" i="9"/>
  <c r="J285" i="9"/>
  <c r="H285" i="9"/>
  <c r="J284" i="9"/>
  <c r="H284" i="9"/>
  <c r="J283" i="9"/>
  <c r="H283" i="9"/>
  <c r="J282" i="9"/>
  <c r="H282" i="9"/>
  <c r="J281" i="9"/>
  <c r="H281" i="9"/>
  <c r="J280" i="9"/>
  <c r="H280" i="9"/>
  <c r="J279" i="9"/>
  <c r="H279" i="9"/>
  <c r="J278" i="9"/>
  <c r="H278" i="9"/>
  <c r="J277" i="9"/>
  <c r="H277" i="9"/>
  <c r="J276" i="9"/>
  <c r="H276" i="9"/>
  <c r="J275" i="9"/>
  <c r="H275" i="9"/>
  <c r="J274" i="9"/>
  <c r="H274" i="9"/>
  <c r="J273" i="9"/>
  <c r="H273" i="9"/>
  <c r="J272" i="9"/>
  <c r="H272" i="9"/>
  <c r="J271" i="9"/>
  <c r="H271" i="9"/>
  <c r="J270" i="9"/>
  <c r="H270" i="9"/>
  <c r="J269" i="9"/>
  <c r="H269" i="9"/>
  <c r="J268" i="9"/>
  <c r="H268" i="9"/>
  <c r="J267" i="9"/>
  <c r="H267" i="9"/>
  <c r="J266" i="9"/>
  <c r="H266" i="9"/>
  <c r="J265" i="9"/>
  <c r="H265" i="9"/>
  <c r="J264" i="9"/>
  <c r="H264" i="9"/>
  <c r="J263" i="9"/>
  <c r="H263" i="9"/>
  <c r="J262" i="9"/>
  <c r="H262" i="9"/>
  <c r="J261" i="9"/>
  <c r="H261" i="9"/>
  <c r="J260" i="9"/>
  <c r="H260" i="9"/>
  <c r="J259" i="9"/>
  <c r="H259" i="9"/>
  <c r="J258" i="9"/>
  <c r="H258" i="9"/>
  <c r="J257" i="9"/>
  <c r="H257" i="9"/>
  <c r="J256" i="9"/>
  <c r="H256" i="9"/>
  <c r="J255" i="9"/>
  <c r="H255" i="9"/>
  <c r="J254" i="9"/>
  <c r="H254" i="9"/>
  <c r="J253" i="9"/>
  <c r="H253" i="9"/>
  <c r="J252" i="9"/>
  <c r="H252" i="9"/>
  <c r="J251" i="9"/>
  <c r="H251" i="9"/>
  <c r="J250" i="9"/>
  <c r="H250" i="9"/>
  <c r="J249" i="9"/>
  <c r="H249" i="9"/>
  <c r="J248" i="9"/>
  <c r="H248" i="9"/>
  <c r="J247" i="9"/>
  <c r="H247" i="9"/>
  <c r="J246" i="9"/>
  <c r="H246" i="9"/>
  <c r="J245" i="9"/>
  <c r="H245" i="9"/>
  <c r="J244" i="9"/>
  <c r="H244" i="9"/>
  <c r="J243" i="9"/>
  <c r="H243" i="9"/>
  <c r="J242" i="9"/>
  <c r="H242" i="9"/>
  <c r="J241" i="9"/>
  <c r="H241" i="9"/>
  <c r="J240" i="9"/>
  <c r="H240" i="9"/>
  <c r="J239" i="9"/>
  <c r="H239" i="9"/>
  <c r="J238" i="9"/>
  <c r="H238" i="9"/>
  <c r="J237" i="9"/>
  <c r="H237" i="9"/>
  <c r="J236" i="9"/>
  <c r="H236" i="9"/>
  <c r="J235" i="9"/>
  <c r="H235" i="9"/>
  <c r="J234" i="9"/>
  <c r="H234" i="9"/>
  <c r="J233" i="9"/>
  <c r="H233" i="9"/>
  <c r="J232" i="9"/>
  <c r="H232" i="9"/>
  <c r="J231" i="9"/>
  <c r="H231" i="9"/>
  <c r="J230" i="9"/>
  <c r="H230" i="9"/>
  <c r="J229" i="9"/>
  <c r="H229" i="9"/>
  <c r="J228" i="9"/>
  <c r="H228" i="9"/>
  <c r="J227" i="9"/>
  <c r="H227" i="9"/>
  <c r="J226" i="9"/>
  <c r="H226" i="9"/>
  <c r="J225" i="9"/>
  <c r="H225" i="9"/>
  <c r="J224" i="9"/>
  <c r="H224" i="9"/>
  <c r="J223" i="9"/>
  <c r="H223" i="9"/>
  <c r="J222" i="9"/>
  <c r="H222" i="9"/>
  <c r="J221" i="9"/>
  <c r="H221" i="9"/>
  <c r="J220" i="9"/>
  <c r="H220" i="9"/>
  <c r="J219" i="9"/>
  <c r="H219" i="9"/>
  <c r="J218" i="9"/>
  <c r="H218" i="9"/>
  <c r="J217" i="9"/>
  <c r="H217" i="9"/>
  <c r="J216" i="9"/>
  <c r="H216" i="9"/>
  <c r="J215" i="9"/>
  <c r="H215" i="9"/>
  <c r="J214" i="9"/>
  <c r="H214" i="9"/>
  <c r="J213" i="9"/>
  <c r="H213" i="9"/>
  <c r="J212" i="9"/>
  <c r="H212" i="9"/>
  <c r="J211" i="9"/>
  <c r="H211" i="9"/>
  <c r="J210" i="9"/>
  <c r="H210" i="9"/>
  <c r="J209" i="9"/>
  <c r="H209" i="9"/>
  <c r="J208" i="9"/>
  <c r="H208" i="9"/>
  <c r="J207" i="9"/>
  <c r="H207" i="9"/>
  <c r="J206" i="9"/>
  <c r="H206" i="9"/>
  <c r="J205" i="9"/>
  <c r="H205" i="9"/>
  <c r="J204" i="9"/>
  <c r="H204" i="9"/>
  <c r="J203" i="9"/>
  <c r="H203" i="9"/>
  <c r="J202" i="9"/>
  <c r="H202" i="9"/>
  <c r="J201" i="9"/>
  <c r="H201" i="9"/>
  <c r="J200" i="9"/>
  <c r="H200" i="9"/>
  <c r="J199" i="9"/>
  <c r="H199" i="9"/>
  <c r="J198" i="9"/>
  <c r="H198" i="9"/>
  <c r="J197" i="9"/>
  <c r="H197" i="9"/>
  <c r="J196" i="9"/>
  <c r="H196" i="9"/>
  <c r="J195" i="9"/>
  <c r="H195" i="9"/>
  <c r="J194" i="9"/>
  <c r="H194" i="9"/>
  <c r="J193" i="9"/>
  <c r="H193" i="9"/>
  <c r="J192" i="9"/>
  <c r="H192" i="9"/>
  <c r="J191" i="9"/>
  <c r="H191" i="9"/>
  <c r="J190" i="9"/>
  <c r="H190" i="9"/>
  <c r="J189" i="9"/>
  <c r="H189" i="9"/>
  <c r="J188" i="9"/>
  <c r="H188" i="9"/>
  <c r="J187" i="9"/>
  <c r="H187" i="9"/>
  <c r="J186" i="9"/>
  <c r="H186" i="9"/>
  <c r="J185" i="9"/>
  <c r="H185" i="9"/>
  <c r="J184" i="9"/>
  <c r="H184" i="9"/>
  <c r="J183" i="9"/>
  <c r="H183" i="9"/>
  <c r="J182" i="9"/>
  <c r="H182" i="9"/>
  <c r="J181" i="9"/>
  <c r="H181" i="9"/>
  <c r="J180" i="9"/>
  <c r="H180" i="9"/>
  <c r="J179" i="9"/>
  <c r="H179" i="9"/>
  <c r="J178" i="9"/>
  <c r="H178" i="9"/>
  <c r="J177" i="9"/>
  <c r="H177" i="9"/>
  <c r="J176" i="9"/>
  <c r="H176" i="9"/>
  <c r="J175" i="9"/>
  <c r="H175" i="9"/>
  <c r="J174" i="9"/>
  <c r="H174" i="9"/>
  <c r="J173" i="9"/>
  <c r="H173" i="9"/>
  <c r="J172" i="9"/>
  <c r="H172" i="9"/>
  <c r="J171" i="9"/>
  <c r="H171" i="9"/>
  <c r="J170" i="9"/>
  <c r="H170" i="9"/>
  <c r="J169" i="9"/>
  <c r="H169" i="9"/>
  <c r="J168" i="9"/>
  <c r="H168" i="9"/>
  <c r="J167" i="9"/>
  <c r="H167" i="9"/>
  <c r="J166" i="9"/>
  <c r="H166" i="9"/>
  <c r="J165" i="9"/>
  <c r="H165" i="9"/>
  <c r="J164" i="9"/>
  <c r="H164" i="9"/>
  <c r="J163" i="9"/>
  <c r="H163" i="9"/>
  <c r="J162" i="9"/>
  <c r="H162" i="9"/>
  <c r="J161" i="9"/>
  <c r="H161" i="9"/>
  <c r="J160" i="9"/>
  <c r="H160" i="9"/>
  <c r="J159" i="9"/>
  <c r="H159" i="9"/>
  <c r="J158" i="9"/>
  <c r="H158" i="9"/>
  <c r="J157" i="9"/>
  <c r="H157" i="9"/>
  <c r="J156" i="9"/>
  <c r="H156" i="9"/>
  <c r="J155" i="9"/>
  <c r="H155" i="9"/>
  <c r="J154" i="9"/>
  <c r="H154" i="9"/>
  <c r="J153" i="9"/>
  <c r="H153" i="9"/>
  <c r="J152" i="9"/>
  <c r="H152" i="9"/>
  <c r="J151" i="9"/>
  <c r="H151" i="9"/>
  <c r="J150" i="9"/>
  <c r="H150" i="9"/>
  <c r="J149" i="9"/>
  <c r="H149" i="9"/>
  <c r="J148" i="9"/>
  <c r="H148" i="9"/>
  <c r="J147" i="9"/>
  <c r="H147" i="9"/>
  <c r="J146" i="9"/>
  <c r="H146" i="9"/>
  <c r="J145" i="9"/>
  <c r="H145" i="9"/>
  <c r="J144" i="9"/>
  <c r="H144" i="9"/>
  <c r="J143" i="9"/>
  <c r="H143" i="9"/>
  <c r="J142" i="9"/>
  <c r="H142" i="9"/>
  <c r="J141" i="9"/>
  <c r="H141" i="9"/>
  <c r="J140" i="9"/>
  <c r="H140" i="9"/>
  <c r="J139" i="9"/>
  <c r="H139" i="9"/>
  <c r="J138" i="9"/>
  <c r="H138" i="9"/>
  <c r="J137" i="9"/>
  <c r="H137" i="9"/>
  <c r="J136" i="9"/>
  <c r="H136" i="9"/>
  <c r="J135" i="9"/>
  <c r="H135" i="9"/>
  <c r="J134" i="9"/>
  <c r="H134" i="9"/>
  <c r="J133" i="9"/>
  <c r="H133" i="9"/>
  <c r="J132" i="9"/>
  <c r="H132" i="9"/>
  <c r="J131" i="9"/>
  <c r="H131" i="9"/>
  <c r="J130" i="9"/>
  <c r="H130" i="9"/>
  <c r="J129" i="9"/>
  <c r="H129" i="9"/>
  <c r="J128" i="9"/>
  <c r="H128" i="9"/>
  <c r="J127" i="9"/>
  <c r="H127" i="9"/>
  <c r="J126" i="9"/>
  <c r="H126" i="9"/>
  <c r="J125" i="9"/>
  <c r="H125" i="9"/>
  <c r="J124" i="9"/>
  <c r="H124" i="9"/>
  <c r="J123" i="9"/>
  <c r="H123" i="9"/>
  <c r="J122" i="9"/>
  <c r="H122" i="9"/>
  <c r="J121" i="9"/>
  <c r="H121" i="9"/>
  <c r="J120" i="9"/>
  <c r="H120" i="9"/>
  <c r="J119" i="9"/>
  <c r="H119" i="9"/>
  <c r="J118" i="9"/>
  <c r="H118" i="9"/>
  <c r="J117" i="9"/>
  <c r="H117" i="9"/>
  <c r="J116" i="9"/>
  <c r="H116" i="9"/>
  <c r="J115" i="9"/>
  <c r="H115" i="9"/>
  <c r="J114" i="9"/>
  <c r="H114" i="9"/>
  <c r="J113" i="9"/>
  <c r="H113" i="9"/>
  <c r="J112" i="9"/>
  <c r="H112" i="9"/>
  <c r="J111" i="9"/>
  <c r="H111" i="9"/>
  <c r="J110" i="9"/>
  <c r="H110" i="9"/>
  <c r="J109" i="9"/>
  <c r="H109" i="9"/>
  <c r="J108" i="9"/>
  <c r="H108" i="9"/>
  <c r="J107" i="9"/>
  <c r="H107" i="9"/>
  <c r="J106" i="9"/>
  <c r="H106" i="9"/>
  <c r="J105" i="9"/>
  <c r="H105" i="9"/>
  <c r="J104" i="9"/>
  <c r="H104" i="9"/>
  <c r="J103" i="9"/>
  <c r="H103" i="9"/>
  <c r="J102" i="9"/>
  <c r="H102" i="9"/>
  <c r="J101" i="9"/>
  <c r="H101" i="9"/>
  <c r="J100" i="9"/>
  <c r="H100" i="9"/>
  <c r="J99" i="9"/>
  <c r="H99" i="9"/>
  <c r="J98" i="9"/>
  <c r="H98" i="9"/>
  <c r="J97" i="9"/>
  <c r="H97" i="9"/>
  <c r="J96" i="9"/>
  <c r="H96" i="9"/>
  <c r="J95" i="9"/>
  <c r="H95" i="9"/>
  <c r="J94" i="9"/>
  <c r="H94" i="9"/>
  <c r="O94" i="9" s="1"/>
  <c r="J93" i="9"/>
  <c r="H93" i="9"/>
  <c r="J92" i="9"/>
  <c r="H92" i="9"/>
  <c r="J91" i="9"/>
  <c r="H91" i="9"/>
  <c r="J90" i="9"/>
  <c r="H90" i="9"/>
  <c r="J89" i="9"/>
  <c r="H89" i="9"/>
  <c r="J88" i="9"/>
  <c r="H88" i="9"/>
  <c r="J87" i="9"/>
  <c r="H87" i="9"/>
  <c r="J86" i="9"/>
  <c r="H86" i="9"/>
  <c r="O86" i="9" s="1"/>
  <c r="J85" i="9"/>
  <c r="H85" i="9"/>
  <c r="J84" i="9"/>
  <c r="H84" i="9"/>
  <c r="J83" i="9"/>
  <c r="H83" i="9"/>
  <c r="J82" i="9"/>
  <c r="H82" i="9"/>
  <c r="O82" i="9" s="1"/>
  <c r="J81" i="9"/>
  <c r="H81" i="9"/>
  <c r="J80" i="9"/>
  <c r="H80" i="9"/>
  <c r="J79" i="9"/>
  <c r="H79" i="9"/>
  <c r="J78" i="9"/>
  <c r="H78" i="9"/>
  <c r="O78" i="9" s="1"/>
  <c r="J77" i="9"/>
  <c r="H77" i="9"/>
  <c r="J76" i="9"/>
  <c r="H76" i="9"/>
  <c r="J75" i="9"/>
  <c r="H75" i="9"/>
  <c r="J74" i="9"/>
  <c r="H74" i="9"/>
  <c r="O74" i="9" s="1"/>
  <c r="J73" i="9"/>
  <c r="H73" i="9"/>
  <c r="J72" i="9"/>
  <c r="H72" i="9"/>
  <c r="J71" i="9"/>
  <c r="H71" i="9"/>
  <c r="J70" i="9"/>
  <c r="H70" i="9"/>
  <c r="J69" i="9"/>
  <c r="H69" i="9"/>
  <c r="J68" i="9"/>
  <c r="H68" i="9"/>
  <c r="J67" i="9"/>
  <c r="H67" i="9"/>
  <c r="J66" i="9"/>
  <c r="H66" i="9"/>
  <c r="O66" i="9" s="1"/>
  <c r="J65" i="9"/>
  <c r="H65" i="9"/>
  <c r="J64" i="9"/>
  <c r="H64" i="9"/>
  <c r="J63" i="9"/>
  <c r="H63" i="9"/>
  <c r="J62" i="9"/>
  <c r="H62" i="9"/>
  <c r="O62" i="9" s="1"/>
  <c r="J61" i="9"/>
  <c r="H61" i="9"/>
  <c r="J60" i="9"/>
  <c r="H60" i="9"/>
  <c r="J59" i="9"/>
  <c r="H59" i="9"/>
  <c r="J58" i="9"/>
  <c r="H58" i="9"/>
  <c r="O58" i="9" s="1"/>
  <c r="J57" i="9"/>
  <c r="H57" i="9"/>
  <c r="J56" i="9"/>
  <c r="H56" i="9"/>
  <c r="J55" i="9"/>
  <c r="H55" i="9"/>
  <c r="J54" i="9"/>
  <c r="H54" i="9"/>
  <c r="J53" i="9"/>
  <c r="H53" i="9"/>
  <c r="J52" i="9"/>
  <c r="H52" i="9"/>
  <c r="J51" i="9"/>
  <c r="H51" i="9"/>
  <c r="J50" i="9"/>
  <c r="H50" i="9"/>
  <c r="O50" i="9" s="1"/>
  <c r="J49" i="9"/>
  <c r="H49" i="9"/>
  <c r="J48" i="9"/>
  <c r="H48" i="9"/>
  <c r="J47" i="9"/>
  <c r="H47" i="9"/>
  <c r="J46" i="9"/>
  <c r="H46" i="9"/>
  <c r="O46" i="9" s="1"/>
  <c r="J45" i="9"/>
  <c r="H45" i="9"/>
  <c r="J44" i="9"/>
  <c r="H44" i="9"/>
  <c r="J43" i="9"/>
  <c r="H43" i="9"/>
  <c r="J42" i="9"/>
  <c r="H42" i="9"/>
  <c r="J41" i="9"/>
  <c r="H41" i="9"/>
  <c r="J40" i="9"/>
  <c r="H40" i="9"/>
  <c r="J39" i="9"/>
  <c r="H39" i="9"/>
  <c r="J38" i="9"/>
  <c r="H38" i="9"/>
  <c r="J37" i="9"/>
  <c r="H37" i="9"/>
  <c r="J36" i="9"/>
  <c r="H36" i="9"/>
  <c r="J35" i="9"/>
  <c r="H35" i="9"/>
  <c r="J34" i="9"/>
  <c r="H34" i="9"/>
  <c r="O34" i="9" s="1"/>
  <c r="J33" i="9"/>
  <c r="H33" i="9"/>
  <c r="J32" i="9"/>
  <c r="H32" i="9"/>
  <c r="J31" i="9"/>
  <c r="H31" i="9"/>
  <c r="J30" i="9"/>
  <c r="H30" i="9"/>
  <c r="J29" i="9"/>
  <c r="H29" i="9"/>
  <c r="J28" i="9"/>
  <c r="H28" i="9"/>
  <c r="J27" i="9"/>
  <c r="H27" i="9"/>
  <c r="J26" i="9"/>
  <c r="H26" i="9"/>
  <c r="O26" i="9" s="1"/>
  <c r="J25" i="9"/>
  <c r="H25" i="9"/>
  <c r="J24" i="9"/>
  <c r="H24" i="9"/>
  <c r="J23" i="9"/>
  <c r="H23" i="9"/>
  <c r="J22" i="9"/>
  <c r="H22" i="9"/>
  <c r="O22" i="9" s="1"/>
  <c r="J21" i="9"/>
  <c r="H21" i="9"/>
  <c r="J20" i="9"/>
  <c r="H20" i="9"/>
  <c r="J19" i="9"/>
  <c r="H19" i="9"/>
  <c r="J18" i="9"/>
  <c r="H18" i="9"/>
  <c r="O18" i="9" s="1"/>
  <c r="J17" i="9"/>
  <c r="H17" i="9"/>
  <c r="J16" i="9"/>
  <c r="H16" i="9"/>
  <c r="J15" i="9"/>
  <c r="H15" i="9"/>
  <c r="J14" i="9"/>
  <c r="H14" i="9"/>
  <c r="O14" i="9" s="1"/>
  <c r="J13" i="9"/>
  <c r="H13" i="9"/>
  <c r="J12" i="9"/>
  <c r="H12" i="9"/>
  <c r="J11" i="9"/>
  <c r="H11" i="9"/>
  <c r="J10" i="9"/>
  <c r="H10" i="9"/>
  <c r="J9" i="9"/>
  <c r="H9" i="9"/>
  <c r="J8" i="9"/>
  <c r="H8" i="9"/>
  <c r="J7" i="9"/>
  <c r="H7" i="9"/>
  <c r="J6" i="9"/>
  <c r="H6" i="9"/>
  <c r="J568" i="8"/>
  <c r="H568" i="8"/>
  <c r="J567" i="8"/>
  <c r="H567" i="8"/>
  <c r="J566" i="8"/>
  <c r="H566" i="8"/>
  <c r="J565" i="8"/>
  <c r="H565" i="8"/>
  <c r="J564" i="8"/>
  <c r="H564" i="8"/>
  <c r="J563" i="8"/>
  <c r="H563" i="8"/>
  <c r="J562" i="8"/>
  <c r="H562" i="8"/>
  <c r="J561" i="8"/>
  <c r="H561" i="8"/>
  <c r="J560" i="8"/>
  <c r="H560" i="8"/>
  <c r="J559" i="8"/>
  <c r="H559" i="8"/>
  <c r="J558" i="8"/>
  <c r="H558" i="8"/>
  <c r="J557" i="8"/>
  <c r="H557" i="8"/>
  <c r="J556" i="8"/>
  <c r="H556" i="8"/>
  <c r="J555" i="8"/>
  <c r="H555" i="8"/>
  <c r="J554" i="8"/>
  <c r="H554" i="8"/>
  <c r="J553" i="8"/>
  <c r="H553" i="8"/>
  <c r="J552" i="8"/>
  <c r="H552" i="8"/>
  <c r="J551" i="8"/>
  <c r="H551" i="8"/>
  <c r="J550" i="8"/>
  <c r="H550" i="8"/>
  <c r="J549" i="8"/>
  <c r="H549" i="8"/>
  <c r="J548" i="8"/>
  <c r="H548" i="8"/>
  <c r="J547" i="8"/>
  <c r="H547" i="8"/>
  <c r="J546" i="8"/>
  <c r="H546" i="8"/>
  <c r="J545" i="8"/>
  <c r="H545" i="8"/>
  <c r="J544" i="8"/>
  <c r="H544" i="8"/>
  <c r="J543" i="8"/>
  <c r="H543" i="8"/>
  <c r="J542" i="8"/>
  <c r="H542" i="8"/>
  <c r="J541" i="8"/>
  <c r="H541" i="8"/>
  <c r="J540" i="8"/>
  <c r="H540" i="8"/>
  <c r="J539" i="8"/>
  <c r="H539" i="8"/>
  <c r="J538" i="8"/>
  <c r="H538" i="8"/>
  <c r="J537" i="8"/>
  <c r="H537" i="8"/>
  <c r="J536" i="8"/>
  <c r="H536" i="8"/>
  <c r="J535" i="8"/>
  <c r="H535" i="8"/>
  <c r="J534" i="8"/>
  <c r="H534" i="8"/>
  <c r="J533" i="8"/>
  <c r="H533" i="8"/>
  <c r="J532" i="8"/>
  <c r="H532" i="8"/>
  <c r="J531" i="8"/>
  <c r="H531" i="8"/>
  <c r="J530" i="8"/>
  <c r="H530" i="8"/>
  <c r="J529" i="8"/>
  <c r="H529" i="8"/>
  <c r="J528" i="8"/>
  <c r="H528" i="8"/>
  <c r="J527" i="8"/>
  <c r="H527" i="8"/>
  <c r="J526" i="8"/>
  <c r="H526" i="8"/>
  <c r="J525" i="8"/>
  <c r="H525" i="8"/>
  <c r="J524" i="8"/>
  <c r="H524" i="8"/>
  <c r="J523" i="8"/>
  <c r="H523" i="8"/>
  <c r="J522" i="8"/>
  <c r="H522" i="8"/>
  <c r="J521" i="8"/>
  <c r="H521" i="8"/>
  <c r="J520" i="8"/>
  <c r="H520" i="8"/>
  <c r="J519" i="8"/>
  <c r="H519" i="8"/>
  <c r="J518" i="8"/>
  <c r="H518" i="8"/>
  <c r="J517" i="8"/>
  <c r="H517" i="8"/>
  <c r="J516" i="8"/>
  <c r="H516" i="8"/>
  <c r="J515" i="8"/>
  <c r="H515" i="8"/>
  <c r="J514" i="8"/>
  <c r="H514" i="8"/>
  <c r="J513" i="8"/>
  <c r="H513" i="8"/>
  <c r="J512" i="8"/>
  <c r="H512" i="8"/>
  <c r="J511" i="8"/>
  <c r="H511" i="8"/>
  <c r="J510" i="8"/>
  <c r="H510" i="8"/>
  <c r="J509" i="8"/>
  <c r="H509" i="8"/>
  <c r="J508" i="8"/>
  <c r="H508" i="8"/>
  <c r="J507" i="8"/>
  <c r="H507" i="8"/>
  <c r="J506" i="8"/>
  <c r="H506" i="8"/>
  <c r="J505" i="8"/>
  <c r="H505" i="8"/>
  <c r="J504" i="8"/>
  <c r="H504" i="8"/>
  <c r="J503" i="8"/>
  <c r="H503" i="8"/>
  <c r="J502" i="8"/>
  <c r="H502" i="8"/>
  <c r="J501" i="8"/>
  <c r="H501" i="8"/>
  <c r="J500" i="8"/>
  <c r="H500" i="8"/>
  <c r="J499" i="8"/>
  <c r="H499" i="8"/>
  <c r="J498" i="8"/>
  <c r="H498" i="8"/>
  <c r="J497" i="8"/>
  <c r="H497" i="8"/>
  <c r="J496" i="8"/>
  <c r="H496" i="8"/>
  <c r="J495" i="8"/>
  <c r="H495" i="8"/>
  <c r="J494" i="8"/>
  <c r="H494" i="8"/>
  <c r="J493" i="8"/>
  <c r="H493" i="8"/>
  <c r="J492" i="8"/>
  <c r="H492" i="8"/>
  <c r="J491" i="8"/>
  <c r="H491" i="8"/>
  <c r="J490" i="8"/>
  <c r="H490" i="8"/>
  <c r="J489" i="8"/>
  <c r="H489" i="8"/>
  <c r="J488" i="8"/>
  <c r="H488" i="8"/>
  <c r="J487" i="8"/>
  <c r="H487" i="8"/>
  <c r="J486" i="8"/>
  <c r="H486" i="8"/>
  <c r="J485" i="8"/>
  <c r="H485" i="8"/>
  <c r="J484" i="8"/>
  <c r="H484" i="8"/>
  <c r="J483" i="8"/>
  <c r="H483" i="8"/>
  <c r="J482" i="8"/>
  <c r="H482" i="8"/>
  <c r="J481" i="8"/>
  <c r="H481" i="8"/>
  <c r="J480" i="8"/>
  <c r="H480" i="8"/>
  <c r="J479" i="8"/>
  <c r="H479" i="8"/>
  <c r="J478" i="8"/>
  <c r="H478" i="8"/>
  <c r="J477" i="8"/>
  <c r="H477" i="8"/>
  <c r="J476" i="8"/>
  <c r="H476" i="8"/>
  <c r="J475" i="8"/>
  <c r="H475" i="8"/>
  <c r="J474" i="8"/>
  <c r="H474" i="8"/>
  <c r="J473" i="8"/>
  <c r="H473" i="8"/>
  <c r="J472" i="8"/>
  <c r="H472" i="8"/>
  <c r="J471" i="8"/>
  <c r="H471" i="8"/>
  <c r="J470" i="8"/>
  <c r="H470" i="8"/>
  <c r="J469" i="8"/>
  <c r="H469" i="8"/>
  <c r="J468" i="8"/>
  <c r="H468" i="8"/>
  <c r="J467" i="8"/>
  <c r="H467" i="8"/>
  <c r="J466" i="8"/>
  <c r="H466" i="8"/>
  <c r="J465" i="8"/>
  <c r="H465" i="8"/>
  <c r="J464" i="8"/>
  <c r="H464" i="8"/>
  <c r="J463" i="8"/>
  <c r="H463" i="8"/>
  <c r="J462" i="8"/>
  <c r="H462" i="8"/>
  <c r="J461" i="8"/>
  <c r="H461" i="8"/>
  <c r="J460" i="8"/>
  <c r="H460" i="8"/>
  <c r="J459" i="8"/>
  <c r="H459" i="8"/>
  <c r="J458" i="8"/>
  <c r="H458" i="8"/>
  <c r="J457" i="8"/>
  <c r="H457" i="8"/>
  <c r="J456" i="8"/>
  <c r="H456" i="8"/>
  <c r="J455" i="8"/>
  <c r="H455" i="8"/>
  <c r="J454" i="8"/>
  <c r="H454" i="8"/>
  <c r="J453" i="8"/>
  <c r="H453" i="8"/>
  <c r="J452" i="8"/>
  <c r="H452" i="8"/>
  <c r="J451" i="8"/>
  <c r="H451" i="8"/>
  <c r="J450" i="8"/>
  <c r="H450" i="8"/>
  <c r="J449" i="8"/>
  <c r="H449" i="8"/>
  <c r="J448" i="8"/>
  <c r="H448" i="8"/>
  <c r="J447" i="8"/>
  <c r="H447" i="8"/>
  <c r="J446" i="8"/>
  <c r="H446" i="8"/>
  <c r="J445" i="8"/>
  <c r="H445" i="8"/>
  <c r="J444" i="8"/>
  <c r="H444" i="8"/>
  <c r="J443" i="8"/>
  <c r="H443" i="8"/>
  <c r="J442" i="8"/>
  <c r="H442" i="8"/>
  <c r="J441" i="8"/>
  <c r="H441" i="8"/>
  <c r="J440" i="8"/>
  <c r="H440" i="8"/>
  <c r="J439" i="8"/>
  <c r="H439" i="8"/>
  <c r="J438" i="8"/>
  <c r="H438" i="8"/>
  <c r="J437" i="8"/>
  <c r="H437" i="8"/>
  <c r="J436" i="8"/>
  <c r="H436" i="8"/>
  <c r="J435" i="8"/>
  <c r="H435" i="8"/>
  <c r="J434" i="8"/>
  <c r="H434" i="8"/>
  <c r="J433" i="8"/>
  <c r="H433" i="8"/>
  <c r="J432" i="8"/>
  <c r="H432" i="8"/>
  <c r="J431" i="8"/>
  <c r="H431" i="8"/>
  <c r="J430" i="8"/>
  <c r="H430" i="8"/>
  <c r="J429" i="8"/>
  <c r="H429" i="8"/>
  <c r="J428" i="8"/>
  <c r="H428" i="8"/>
  <c r="J427" i="8"/>
  <c r="H427" i="8"/>
  <c r="J426" i="8"/>
  <c r="H426" i="8"/>
  <c r="J425" i="8"/>
  <c r="H425" i="8"/>
  <c r="J424" i="8"/>
  <c r="H424" i="8"/>
  <c r="J423" i="8"/>
  <c r="H423" i="8"/>
  <c r="J422" i="8"/>
  <c r="H422" i="8"/>
  <c r="J421" i="8"/>
  <c r="H421" i="8"/>
  <c r="J420" i="8"/>
  <c r="H420" i="8"/>
  <c r="J419" i="8"/>
  <c r="H419" i="8"/>
  <c r="J418" i="8"/>
  <c r="H418" i="8"/>
  <c r="J417" i="8"/>
  <c r="H417" i="8"/>
  <c r="J416" i="8"/>
  <c r="H416" i="8"/>
  <c r="J415" i="8"/>
  <c r="H415" i="8"/>
  <c r="J414" i="8"/>
  <c r="H414" i="8"/>
  <c r="J413" i="8"/>
  <c r="H413" i="8"/>
  <c r="J412" i="8"/>
  <c r="H412" i="8"/>
  <c r="J411" i="8"/>
  <c r="H411" i="8"/>
  <c r="J410" i="8"/>
  <c r="H410" i="8"/>
  <c r="J409" i="8"/>
  <c r="H409" i="8"/>
  <c r="J408" i="8"/>
  <c r="H408" i="8"/>
  <c r="J407" i="8"/>
  <c r="H407" i="8"/>
  <c r="J406" i="8"/>
  <c r="H406" i="8"/>
  <c r="J405" i="8"/>
  <c r="H405" i="8"/>
  <c r="J404" i="8"/>
  <c r="H404" i="8"/>
  <c r="J403" i="8"/>
  <c r="H403" i="8"/>
  <c r="J402" i="8"/>
  <c r="H402" i="8"/>
  <c r="J401" i="8"/>
  <c r="H401" i="8"/>
  <c r="J400" i="8"/>
  <c r="H400" i="8"/>
  <c r="J399" i="8"/>
  <c r="H399" i="8"/>
  <c r="J398" i="8"/>
  <c r="H398" i="8"/>
  <c r="J397" i="8"/>
  <c r="H397" i="8"/>
  <c r="J396" i="8"/>
  <c r="H396" i="8"/>
  <c r="J395" i="8"/>
  <c r="H395" i="8"/>
  <c r="J394" i="8"/>
  <c r="H394" i="8"/>
  <c r="J393" i="8"/>
  <c r="H393" i="8"/>
  <c r="J392" i="8"/>
  <c r="H392" i="8"/>
  <c r="J391" i="8"/>
  <c r="H391" i="8"/>
  <c r="J390" i="8"/>
  <c r="H390" i="8"/>
  <c r="J389" i="8"/>
  <c r="H389" i="8"/>
  <c r="J388" i="8"/>
  <c r="H388" i="8"/>
  <c r="J387" i="8"/>
  <c r="H387" i="8"/>
  <c r="J386" i="8"/>
  <c r="H386" i="8"/>
  <c r="J385" i="8"/>
  <c r="H385" i="8"/>
  <c r="J384" i="8"/>
  <c r="H384" i="8"/>
  <c r="J383" i="8"/>
  <c r="H383" i="8"/>
  <c r="J382" i="8"/>
  <c r="H382" i="8"/>
  <c r="J381" i="8"/>
  <c r="H381" i="8"/>
  <c r="J380" i="8"/>
  <c r="H380" i="8"/>
  <c r="J379" i="8"/>
  <c r="H379" i="8"/>
  <c r="J378" i="8"/>
  <c r="H378" i="8"/>
  <c r="J377" i="8"/>
  <c r="H377" i="8"/>
  <c r="J376" i="8"/>
  <c r="H376" i="8"/>
  <c r="J375" i="8"/>
  <c r="H375" i="8"/>
  <c r="J374" i="8"/>
  <c r="H374" i="8"/>
  <c r="J373" i="8"/>
  <c r="H373" i="8"/>
  <c r="J372" i="8"/>
  <c r="H372" i="8"/>
  <c r="J371" i="8"/>
  <c r="H371" i="8"/>
  <c r="J370" i="8"/>
  <c r="H370" i="8"/>
  <c r="J369" i="8"/>
  <c r="H369" i="8"/>
  <c r="J368" i="8"/>
  <c r="H368" i="8"/>
  <c r="J367" i="8"/>
  <c r="H367" i="8"/>
  <c r="J366" i="8"/>
  <c r="H366" i="8"/>
  <c r="J365" i="8"/>
  <c r="H365" i="8"/>
  <c r="J364" i="8"/>
  <c r="H364" i="8"/>
  <c r="J363" i="8"/>
  <c r="H363" i="8"/>
  <c r="J362" i="8"/>
  <c r="H362" i="8"/>
  <c r="J361" i="8"/>
  <c r="H361" i="8"/>
  <c r="J360" i="8"/>
  <c r="H360" i="8"/>
  <c r="J359" i="8"/>
  <c r="H359" i="8"/>
  <c r="J358" i="8"/>
  <c r="H358" i="8"/>
  <c r="J357" i="8"/>
  <c r="H357" i="8"/>
  <c r="J356" i="8"/>
  <c r="H356" i="8"/>
  <c r="J355" i="8"/>
  <c r="H355" i="8"/>
  <c r="J354" i="8"/>
  <c r="H354" i="8"/>
  <c r="J353" i="8"/>
  <c r="H353" i="8"/>
  <c r="J352" i="8"/>
  <c r="H352" i="8"/>
  <c r="J351" i="8"/>
  <c r="H351" i="8"/>
  <c r="J350" i="8"/>
  <c r="H350" i="8"/>
  <c r="J349" i="8"/>
  <c r="H349" i="8"/>
  <c r="J348" i="8"/>
  <c r="H348" i="8"/>
  <c r="J347" i="8"/>
  <c r="H347" i="8"/>
  <c r="J346" i="8"/>
  <c r="H346" i="8"/>
  <c r="J345" i="8"/>
  <c r="H345" i="8"/>
  <c r="J344" i="8"/>
  <c r="H344" i="8"/>
  <c r="J343" i="8"/>
  <c r="H343" i="8"/>
  <c r="J342" i="8"/>
  <c r="H342" i="8"/>
  <c r="J341" i="8"/>
  <c r="H341" i="8"/>
  <c r="J340" i="8"/>
  <c r="H340" i="8"/>
  <c r="J339" i="8"/>
  <c r="H339" i="8"/>
  <c r="J338" i="8"/>
  <c r="H338" i="8"/>
  <c r="J337" i="8"/>
  <c r="H337" i="8"/>
  <c r="J336" i="8"/>
  <c r="H336" i="8"/>
  <c r="J335" i="8"/>
  <c r="H335" i="8"/>
  <c r="J334" i="8"/>
  <c r="H334" i="8"/>
  <c r="J333" i="8"/>
  <c r="H333" i="8"/>
  <c r="J332" i="8"/>
  <c r="H332" i="8"/>
  <c r="J331" i="8"/>
  <c r="H331" i="8"/>
  <c r="J330" i="8"/>
  <c r="H330" i="8"/>
  <c r="J329" i="8"/>
  <c r="H329" i="8"/>
  <c r="J328" i="8"/>
  <c r="H328" i="8"/>
  <c r="J327" i="8"/>
  <c r="H327" i="8"/>
  <c r="J326" i="8"/>
  <c r="H326" i="8"/>
  <c r="J325" i="8"/>
  <c r="H325" i="8"/>
  <c r="J324" i="8"/>
  <c r="H324" i="8"/>
  <c r="J323" i="8"/>
  <c r="H323" i="8"/>
  <c r="J322" i="8"/>
  <c r="H322" i="8"/>
  <c r="J321" i="8"/>
  <c r="H321" i="8"/>
  <c r="J320" i="8"/>
  <c r="H320" i="8"/>
  <c r="J319" i="8"/>
  <c r="H319" i="8"/>
  <c r="J318" i="8"/>
  <c r="H318" i="8"/>
  <c r="J317" i="8"/>
  <c r="H317" i="8"/>
  <c r="J316" i="8"/>
  <c r="H316" i="8"/>
  <c r="J315" i="8"/>
  <c r="H315" i="8"/>
  <c r="J314" i="8"/>
  <c r="H314" i="8"/>
  <c r="J313" i="8"/>
  <c r="H313" i="8"/>
  <c r="J312" i="8"/>
  <c r="H312" i="8"/>
  <c r="J311" i="8"/>
  <c r="H311" i="8"/>
  <c r="J310" i="8"/>
  <c r="H310" i="8"/>
  <c r="J309" i="8"/>
  <c r="H309" i="8"/>
  <c r="J308" i="8"/>
  <c r="H308" i="8"/>
  <c r="J307" i="8"/>
  <c r="H307" i="8"/>
  <c r="J306" i="8"/>
  <c r="H306" i="8"/>
  <c r="J305" i="8"/>
  <c r="H305" i="8"/>
  <c r="J304" i="8"/>
  <c r="H304" i="8"/>
  <c r="J303" i="8"/>
  <c r="H303" i="8"/>
  <c r="J302" i="8"/>
  <c r="H302" i="8"/>
  <c r="J301" i="8"/>
  <c r="H301" i="8"/>
  <c r="J300" i="8"/>
  <c r="H300" i="8"/>
  <c r="J299" i="8"/>
  <c r="H299" i="8"/>
  <c r="J298" i="8"/>
  <c r="H298" i="8"/>
  <c r="J297" i="8"/>
  <c r="H297" i="8"/>
  <c r="J296" i="8"/>
  <c r="H296" i="8"/>
  <c r="J295" i="8"/>
  <c r="H295" i="8"/>
  <c r="J294" i="8"/>
  <c r="H294" i="8"/>
  <c r="J293" i="8"/>
  <c r="H293" i="8"/>
  <c r="J292" i="8"/>
  <c r="H292" i="8"/>
  <c r="J291" i="8"/>
  <c r="H291" i="8"/>
  <c r="J290" i="8"/>
  <c r="H290" i="8"/>
  <c r="J289" i="8"/>
  <c r="H289" i="8"/>
  <c r="J288" i="8"/>
  <c r="H288" i="8"/>
  <c r="J287" i="8"/>
  <c r="H287" i="8"/>
  <c r="J286" i="8"/>
  <c r="H286" i="8"/>
  <c r="J285" i="8"/>
  <c r="H285" i="8"/>
  <c r="J284" i="8"/>
  <c r="H284" i="8"/>
  <c r="J283" i="8"/>
  <c r="H283" i="8"/>
  <c r="J282" i="8"/>
  <c r="H282" i="8"/>
  <c r="J281" i="8"/>
  <c r="H281" i="8"/>
  <c r="J280" i="8"/>
  <c r="H280" i="8"/>
  <c r="J279" i="8"/>
  <c r="H279" i="8"/>
  <c r="J278" i="8"/>
  <c r="H278" i="8"/>
  <c r="J277" i="8"/>
  <c r="H277" i="8"/>
  <c r="J276" i="8"/>
  <c r="H276" i="8"/>
  <c r="J275" i="8"/>
  <c r="H275" i="8"/>
  <c r="J274" i="8"/>
  <c r="H274" i="8"/>
  <c r="J273" i="8"/>
  <c r="H273" i="8"/>
  <c r="J272" i="8"/>
  <c r="H272" i="8"/>
  <c r="J271" i="8"/>
  <c r="H271" i="8"/>
  <c r="J270" i="8"/>
  <c r="H270" i="8"/>
  <c r="J269" i="8"/>
  <c r="H269" i="8"/>
  <c r="J268" i="8"/>
  <c r="H268" i="8"/>
  <c r="J267" i="8"/>
  <c r="H267" i="8"/>
  <c r="J266" i="8"/>
  <c r="H266" i="8"/>
  <c r="J265" i="8"/>
  <c r="H265" i="8"/>
  <c r="J264" i="8"/>
  <c r="H264" i="8"/>
  <c r="J263" i="8"/>
  <c r="H263" i="8"/>
  <c r="J262" i="8"/>
  <c r="H262" i="8"/>
  <c r="J261" i="8"/>
  <c r="H261" i="8"/>
  <c r="J260" i="8"/>
  <c r="H260" i="8"/>
  <c r="J259" i="8"/>
  <c r="H259" i="8"/>
  <c r="J258" i="8"/>
  <c r="H258" i="8"/>
  <c r="J257" i="8"/>
  <c r="H257" i="8"/>
  <c r="J256" i="8"/>
  <c r="H256" i="8"/>
  <c r="J255" i="8"/>
  <c r="H255" i="8"/>
  <c r="J254" i="8"/>
  <c r="H254" i="8"/>
  <c r="J253" i="8"/>
  <c r="H253" i="8"/>
  <c r="J252" i="8"/>
  <c r="H252" i="8"/>
  <c r="J251" i="8"/>
  <c r="H251" i="8"/>
  <c r="J250" i="8"/>
  <c r="H250" i="8"/>
  <c r="J249" i="8"/>
  <c r="H249" i="8"/>
  <c r="J248" i="8"/>
  <c r="H248" i="8"/>
  <c r="J247" i="8"/>
  <c r="H247" i="8"/>
  <c r="J246" i="8"/>
  <c r="H246" i="8"/>
  <c r="J245" i="8"/>
  <c r="H245" i="8"/>
  <c r="J244" i="8"/>
  <c r="H244" i="8"/>
  <c r="J243" i="8"/>
  <c r="H243" i="8"/>
  <c r="J242" i="8"/>
  <c r="H242" i="8"/>
  <c r="J241" i="8"/>
  <c r="H241" i="8"/>
  <c r="J240" i="8"/>
  <c r="H240" i="8"/>
  <c r="J239" i="8"/>
  <c r="H239" i="8"/>
  <c r="J238" i="8"/>
  <c r="H238" i="8"/>
  <c r="J237" i="8"/>
  <c r="H237" i="8"/>
  <c r="J236" i="8"/>
  <c r="H236" i="8"/>
  <c r="J235" i="8"/>
  <c r="H235" i="8"/>
  <c r="J234" i="8"/>
  <c r="H234" i="8"/>
  <c r="J233" i="8"/>
  <c r="H233" i="8"/>
  <c r="J232" i="8"/>
  <c r="H232" i="8"/>
  <c r="J231" i="8"/>
  <c r="H231" i="8"/>
  <c r="J230" i="8"/>
  <c r="H230" i="8"/>
  <c r="J229" i="8"/>
  <c r="H229" i="8"/>
  <c r="J228" i="8"/>
  <c r="H228" i="8"/>
  <c r="J227" i="8"/>
  <c r="H227" i="8"/>
  <c r="J226" i="8"/>
  <c r="H226" i="8"/>
  <c r="J225" i="8"/>
  <c r="H225" i="8"/>
  <c r="J224" i="8"/>
  <c r="H224" i="8"/>
  <c r="J223" i="8"/>
  <c r="H223" i="8"/>
  <c r="J222" i="8"/>
  <c r="H222" i="8"/>
  <c r="J221" i="8"/>
  <c r="H221" i="8"/>
  <c r="J220" i="8"/>
  <c r="H220" i="8"/>
  <c r="J219" i="8"/>
  <c r="H219" i="8"/>
  <c r="J218" i="8"/>
  <c r="H218" i="8"/>
  <c r="J217" i="8"/>
  <c r="H217" i="8"/>
  <c r="J216" i="8"/>
  <c r="H216" i="8"/>
  <c r="J215" i="8"/>
  <c r="H215" i="8"/>
  <c r="J214" i="8"/>
  <c r="H214" i="8"/>
  <c r="J213" i="8"/>
  <c r="H213" i="8"/>
  <c r="J212" i="8"/>
  <c r="H212" i="8"/>
  <c r="J211" i="8"/>
  <c r="H211" i="8"/>
  <c r="J210" i="8"/>
  <c r="H210" i="8"/>
  <c r="J209" i="8"/>
  <c r="H209" i="8"/>
  <c r="J208" i="8"/>
  <c r="H208" i="8"/>
  <c r="J207" i="8"/>
  <c r="H207" i="8"/>
  <c r="J206" i="8"/>
  <c r="H206" i="8"/>
  <c r="J205" i="8"/>
  <c r="H205" i="8"/>
  <c r="J204" i="8"/>
  <c r="H204" i="8"/>
  <c r="J203" i="8"/>
  <c r="H203" i="8"/>
  <c r="J202" i="8"/>
  <c r="H202" i="8"/>
  <c r="J201" i="8"/>
  <c r="H201" i="8"/>
  <c r="J200" i="8"/>
  <c r="H200" i="8"/>
  <c r="J199" i="8"/>
  <c r="H199" i="8"/>
  <c r="J198" i="8"/>
  <c r="H198" i="8"/>
  <c r="J197" i="8"/>
  <c r="H197" i="8"/>
  <c r="J196" i="8"/>
  <c r="H196" i="8"/>
  <c r="J195" i="8"/>
  <c r="H195" i="8"/>
  <c r="J194" i="8"/>
  <c r="H194" i="8"/>
  <c r="J193" i="8"/>
  <c r="H193" i="8"/>
  <c r="J192" i="8"/>
  <c r="H192" i="8"/>
  <c r="J191" i="8"/>
  <c r="H191" i="8"/>
  <c r="J190" i="8"/>
  <c r="H190" i="8"/>
  <c r="J189" i="8"/>
  <c r="H189" i="8"/>
  <c r="J188" i="8"/>
  <c r="H188" i="8"/>
  <c r="J187" i="8"/>
  <c r="H187" i="8"/>
  <c r="J186" i="8"/>
  <c r="H186" i="8"/>
  <c r="J185" i="8"/>
  <c r="H185" i="8"/>
  <c r="J184" i="8"/>
  <c r="H184" i="8"/>
  <c r="J183" i="8"/>
  <c r="H183" i="8"/>
  <c r="J182" i="8"/>
  <c r="H182" i="8"/>
  <c r="J181" i="8"/>
  <c r="H181" i="8"/>
  <c r="J180" i="8"/>
  <c r="H180" i="8"/>
  <c r="J179" i="8"/>
  <c r="H179" i="8"/>
  <c r="J178" i="8"/>
  <c r="H178" i="8"/>
  <c r="J177" i="8"/>
  <c r="H177" i="8"/>
  <c r="J176" i="8"/>
  <c r="H176" i="8"/>
  <c r="J175" i="8"/>
  <c r="H175" i="8"/>
  <c r="J174" i="8"/>
  <c r="H174" i="8"/>
  <c r="J173" i="8"/>
  <c r="H173" i="8"/>
  <c r="J172" i="8"/>
  <c r="H172" i="8"/>
  <c r="J171" i="8"/>
  <c r="H171" i="8"/>
  <c r="J170" i="8"/>
  <c r="H170" i="8"/>
  <c r="J169" i="8"/>
  <c r="H169" i="8"/>
  <c r="J168" i="8"/>
  <c r="H168" i="8"/>
  <c r="J167" i="8"/>
  <c r="H167" i="8"/>
  <c r="J166" i="8"/>
  <c r="H166" i="8"/>
  <c r="J165" i="8"/>
  <c r="H165" i="8"/>
  <c r="J164" i="8"/>
  <c r="H164" i="8"/>
  <c r="J163" i="8"/>
  <c r="H163" i="8"/>
  <c r="J162" i="8"/>
  <c r="H162" i="8"/>
  <c r="J161" i="8"/>
  <c r="H161" i="8"/>
  <c r="J160" i="8"/>
  <c r="H160" i="8"/>
  <c r="J159" i="8"/>
  <c r="H159" i="8"/>
  <c r="J158" i="8"/>
  <c r="H158" i="8"/>
  <c r="J157" i="8"/>
  <c r="H157" i="8"/>
  <c r="J156" i="8"/>
  <c r="H156" i="8"/>
  <c r="J155" i="8"/>
  <c r="H155" i="8"/>
  <c r="J154" i="8"/>
  <c r="H154" i="8"/>
  <c r="J153" i="8"/>
  <c r="H153" i="8"/>
  <c r="J152" i="8"/>
  <c r="H152" i="8"/>
  <c r="J151" i="8"/>
  <c r="H151" i="8"/>
  <c r="J150" i="8"/>
  <c r="H150" i="8"/>
  <c r="J149" i="8"/>
  <c r="H149" i="8"/>
  <c r="J148" i="8"/>
  <c r="H148" i="8"/>
  <c r="J147" i="8"/>
  <c r="H147" i="8"/>
  <c r="J146" i="8"/>
  <c r="H146" i="8"/>
  <c r="J145" i="8"/>
  <c r="H145" i="8"/>
  <c r="J144" i="8"/>
  <c r="H144" i="8"/>
  <c r="J143" i="8"/>
  <c r="H143" i="8"/>
  <c r="J142" i="8"/>
  <c r="H142" i="8"/>
  <c r="J141" i="8"/>
  <c r="H141" i="8"/>
  <c r="J140" i="8"/>
  <c r="H140" i="8"/>
  <c r="J139" i="8"/>
  <c r="H139" i="8"/>
  <c r="J138" i="8"/>
  <c r="H138" i="8"/>
  <c r="J137" i="8"/>
  <c r="H137" i="8"/>
  <c r="J136" i="8"/>
  <c r="H136" i="8"/>
  <c r="J135" i="8"/>
  <c r="H135" i="8"/>
  <c r="J134" i="8"/>
  <c r="H134" i="8"/>
  <c r="J133" i="8"/>
  <c r="H133" i="8"/>
  <c r="J132" i="8"/>
  <c r="H132" i="8"/>
  <c r="J131" i="8"/>
  <c r="H131" i="8"/>
  <c r="J130" i="8"/>
  <c r="H130" i="8"/>
  <c r="J129" i="8"/>
  <c r="H129" i="8"/>
  <c r="J128" i="8"/>
  <c r="H128" i="8"/>
  <c r="J127" i="8"/>
  <c r="H127" i="8"/>
  <c r="J126" i="8"/>
  <c r="H126" i="8"/>
  <c r="J125" i="8"/>
  <c r="H125" i="8"/>
  <c r="J124" i="8"/>
  <c r="H124" i="8"/>
  <c r="J123" i="8"/>
  <c r="H123" i="8"/>
  <c r="J122" i="8"/>
  <c r="H122" i="8"/>
  <c r="J121" i="8"/>
  <c r="H121" i="8"/>
  <c r="J120" i="8"/>
  <c r="H120" i="8"/>
  <c r="J119" i="8"/>
  <c r="H119" i="8"/>
  <c r="J118" i="8"/>
  <c r="H118" i="8"/>
  <c r="J117" i="8"/>
  <c r="H117" i="8"/>
  <c r="J116" i="8"/>
  <c r="H116" i="8"/>
  <c r="J115" i="8"/>
  <c r="H115" i="8"/>
  <c r="J114" i="8"/>
  <c r="H114" i="8"/>
  <c r="J113" i="8"/>
  <c r="H113" i="8"/>
  <c r="J112" i="8"/>
  <c r="H112" i="8"/>
  <c r="J111" i="8"/>
  <c r="H111" i="8"/>
  <c r="J110" i="8"/>
  <c r="H110" i="8"/>
  <c r="J109" i="8"/>
  <c r="H109" i="8"/>
  <c r="J108" i="8"/>
  <c r="H108" i="8"/>
  <c r="J107" i="8"/>
  <c r="H107" i="8"/>
  <c r="J106" i="8"/>
  <c r="H106" i="8"/>
  <c r="J105" i="8"/>
  <c r="H105" i="8"/>
  <c r="J104" i="8"/>
  <c r="H104" i="8"/>
  <c r="J103" i="8"/>
  <c r="H103" i="8"/>
  <c r="J102" i="8"/>
  <c r="H102" i="8"/>
  <c r="J101" i="8"/>
  <c r="H101" i="8"/>
  <c r="J100" i="8"/>
  <c r="H100" i="8"/>
  <c r="J99" i="8"/>
  <c r="H99" i="8"/>
  <c r="J98" i="8"/>
  <c r="H98" i="8"/>
  <c r="J97" i="8"/>
  <c r="H97" i="8"/>
  <c r="J96" i="8"/>
  <c r="H96" i="8"/>
  <c r="J95" i="8"/>
  <c r="H95" i="8"/>
  <c r="J94" i="8"/>
  <c r="H94" i="8"/>
  <c r="J93" i="8"/>
  <c r="H93" i="8"/>
  <c r="J92" i="8"/>
  <c r="H92" i="8"/>
  <c r="J91" i="8"/>
  <c r="H91" i="8"/>
  <c r="J90" i="8"/>
  <c r="H90" i="8"/>
  <c r="J89" i="8"/>
  <c r="H89" i="8"/>
  <c r="J88" i="8"/>
  <c r="H88" i="8"/>
  <c r="J87" i="8"/>
  <c r="H87" i="8"/>
  <c r="J86" i="8"/>
  <c r="H86" i="8"/>
  <c r="J85" i="8"/>
  <c r="H85" i="8"/>
  <c r="J84" i="8"/>
  <c r="H84" i="8"/>
  <c r="J83" i="8"/>
  <c r="H83" i="8"/>
  <c r="J82" i="8"/>
  <c r="H82" i="8"/>
  <c r="J81" i="8"/>
  <c r="H81" i="8"/>
  <c r="J80" i="8"/>
  <c r="H80" i="8"/>
  <c r="J79" i="8"/>
  <c r="H79" i="8"/>
  <c r="J78" i="8"/>
  <c r="H78" i="8"/>
  <c r="J77" i="8"/>
  <c r="H77" i="8"/>
  <c r="J76" i="8"/>
  <c r="H76" i="8"/>
  <c r="J75" i="8"/>
  <c r="H75" i="8"/>
  <c r="J74" i="8"/>
  <c r="H74" i="8"/>
  <c r="J73" i="8"/>
  <c r="H73" i="8"/>
  <c r="J72" i="8"/>
  <c r="H72" i="8"/>
  <c r="J71" i="8"/>
  <c r="H71" i="8"/>
  <c r="J70" i="8"/>
  <c r="H70" i="8"/>
  <c r="J69" i="8"/>
  <c r="H69" i="8"/>
  <c r="J68" i="8"/>
  <c r="H68" i="8"/>
  <c r="J67" i="8"/>
  <c r="H67" i="8"/>
  <c r="J66" i="8"/>
  <c r="H66" i="8"/>
  <c r="J65" i="8"/>
  <c r="H65" i="8"/>
  <c r="J64" i="8"/>
  <c r="H64" i="8"/>
  <c r="J63" i="8"/>
  <c r="H63" i="8"/>
  <c r="J62" i="8"/>
  <c r="H62" i="8"/>
  <c r="J61" i="8"/>
  <c r="H61" i="8"/>
  <c r="J60" i="8"/>
  <c r="H60" i="8"/>
  <c r="J59" i="8"/>
  <c r="H59" i="8"/>
  <c r="J58" i="8"/>
  <c r="H58" i="8"/>
  <c r="J57" i="8"/>
  <c r="H57" i="8"/>
  <c r="J56" i="8"/>
  <c r="H56" i="8"/>
  <c r="J55" i="8"/>
  <c r="H55" i="8"/>
  <c r="J54" i="8"/>
  <c r="H54" i="8"/>
  <c r="J53" i="8"/>
  <c r="H53" i="8"/>
  <c r="J52" i="8"/>
  <c r="H52" i="8"/>
  <c r="J51" i="8"/>
  <c r="H51" i="8"/>
  <c r="J50" i="8"/>
  <c r="H50" i="8"/>
  <c r="J49" i="8"/>
  <c r="H49" i="8"/>
  <c r="J48" i="8"/>
  <c r="H48" i="8"/>
  <c r="J47" i="8"/>
  <c r="H47" i="8"/>
  <c r="J46" i="8"/>
  <c r="H46" i="8"/>
  <c r="J45" i="8"/>
  <c r="H45" i="8"/>
  <c r="J44" i="8"/>
  <c r="H44" i="8"/>
  <c r="J43" i="8"/>
  <c r="H43" i="8"/>
  <c r="J42" i="8"/>
  <c r="H42" i="8"/>
  <c r="J41" i="8"/>
  <c r="H41" i="8"/>
  <c r="J40" i="8"/>
  <c r="H40" i="8"/>
  <c r="J39" i="8"/>
  <c r="H39" i="8"/>
  <c r="J38" i="8"/>
  <c r="H38" i="8"/>
  <c r="J37" i="8"/>
  <c r="H37" i="8"/>
  <c r="J36" i="8"/>
  <c r="H36" i="8"/>
  <c r="J35" i="8"/>
  <c r="H35" i="8"/>
  <c r="J34" i="8"/>
  <c r="H34" i="8"/>
  <c r="J33" i="8"/>
  <c r="H33" i="8"/>
  <c r="J32" i="8"/>
  <c r="H32" i="8"/>
  <c r="J31" i="8"/>
  <c r="H31" i="8"/>
  <c r="J30" i="8"/>
  <c r="H30" i="8"/>
  <c r="J29" i="8"/>
  <c r="H29" i="8"/>
  <c r="J28" i="8"/>
  <c r="H28" i="8"/>
  <c r="J27" i="8"/>
  <c r="H27" i="8"/>
  <c r="J26" i="8"/>
  <c r="H26" i="8"/>
  <c r="J25" i="8"/>
  <c r="H25" i="8"/>
  <c r="J24" i="8"/>
  <c r="H24" i="8"/>
  <c r="J23" i="8"/>
  <c r="H23" i="8"/>
  <c r="J22" i="8"/>
  <c r="H22" i="8"/>
  <c r="J21" i="8"/>
  <c r="H21" i="8"/>
  <c r="J20" i="8"/>
  <c r="H20" i="8"/>
  <c r="J19" i="8"/>
  <c r="H19" i="8"/>
  <c r="J18" i="8"/>
  <c r="H18" i="8"/>
  <c r="J17" i="8"/>
  <c r="H17" i="8"/>
  <c r="J16" i="8"/>
  <c r="H16" i="8"/>
  <c r="J15" i="8"/>
  <c r="H15" i="8"/>
  <c r="J14" i="8"/>
  <c r="H14" i="8"/>
  <c r="J13" i="8"/>
  <c r="H13" i="8"/>
  <c r="J12" i="8"/>
  <c r="H12" i="8"/>
  <c r="J11" i="8"/>
  <c r="H11" i="8"/>
  <c r="J10" i="8"/>
  <c r="H10" i="8"/>
  <c r="J9" i="8"/>
  <c r="H9" i="8"/>
  <c r="J8" i="8"/>
  <c r="H8" i="8"/>
  <c r="J7" i="8"/>
  <c r="H7" i="8"/>
  <c r="J6" i="8"/>
  <c r="H6" i="8"/>
  <c r="J5" i="8"/>
  <c r="H5" i="8"/>
  <c r="J4" i="8"/>
  <c r="H4" i="8"/>
  <c r="J3" i="8"/>
  <c r="H3" i="8"/>
  <c r="N569" i="8"/>
  <c r="N568" i="8"/>
  <c r="N567" i="8"/>
  <c r="N566" i="8"/>
  <c r="N565" i="8"/>
  <c r="N564" i="8"/>
  <c r="N563" i="8"/>
  <c r="N562" i="8"/>
  <c r="N561" i="8"/>
  <c r="N560" i="8"/>
  <c r="N559" i="8"/>
  <c r="N558" i="8"/>
  <c r="N557" i="8"/>
  <c r="N556" i="8"/>
  <c r="N555" i="8"/>
  <c r="N554" i="8"/>
  <c r="N553" i="8"/>
  <c r="N552" i="8"/>
  <c r="N551" i="8"/>
  <c r="N550" i="8"/>
  <c r="N549" i="8"/>
  <c r="N548" i="8"/>
  <c r="N547" i="8"/>
  <c r="N546" i="8"/>
  <c r="N545" i="8"/>
  <c r="N544" i="8"/>
  <c r="N543" i="8"/>
  <c r="N542" i="8"/>
  <c r="N541" i="8"/>
  <c r="N540" i="8"/>
  <c r="N539" i="8"/>
  <c r="N538" i="8"/>
  <c r="N537" i="8"/>
  <c r="N536" i="8"/>
  <c r="N535" i="8"/>
  <c r="N534" i="8"/>
  <c r="N533" i="8"/>
  <c r="N532" i="8"/>
  <c r="N531" i="8"/>
  <c r="N530" i="8"/>
  <c r="N529" i="8"/>
  <c r="N528" i="8"/>
  <c r="N527" i="8"/>
  <c r="N526" i="8"/>
  <c r="N525" i="8"/>
  <c r="N524" i="8"/>
  <c r="N523" i="8"/>
  <c r="N522" i="8"/>
  <c r="N521" i="8"/>
  <c r="N520" i="8"/>
  <c r="N519" i="8"/>
  <c r="N518" i="8"/>
  <c r="N517" i="8"/>
  <c r="N516" i="8"/>
  <c r="N515" i="8"/>
  <c r="N514" i="8"/>
  <c r="N513" i="8"/>
  <c r="N512" i="8"/>
  <c r="N511" i="8"/>
  <c r="N510" i="8"/>
  <c r="N509" i="8"/>
  <c r="N508" i="8"/>
  <c r="N507" i="8"/>
  <c r="N506" i="8"/>
  <c r="N505" i="8"/>
  <c r="N504" i="8"/>
  <c r="N503" i="8"/>
  <c r="N502" i="8"/>
  <c r="N501" i="8"/>
  <c r="N500" i="8"/>
  <c r="N499" i="8"/>
  <c r="N498" i="8"/>
  <c r="N497" i="8"/>
  <c r="N496" i="8"/>
  <c r="N495" i="8"/>
  <c r="N494" i="8"/>
  <c r="N493" i="8"/>
  <c r="N492" i="8"/>
  <c r="N491" i="8"/>
  <c r="N490" i="8"/>
  <c r="N489" i="8"/>
  <c r="N488" i="8"/>
  <c r="N487" i="8"/>
  <c r="N486" i="8"/>
  <c r="N485" i="8"/>
  <c r="N484" i="8"/>
  <c r="N483" i="8"/>
  <c r="N482" i="8"/>
  <c r="N481" i="8"/>
  <c r="N480" i="8"/>
  <c r="N479" i="8"/>
  <c r="N478" i="8"/>
  <c r="N477" i="8"/>
  <c r="N476" i="8"/>
  <c r="N475" i="8"/>
  <c r="N474" i="8"/>
  <c r="N473" i="8"/>
  <c r="N472" i="8"/>
  <c r="N471" i="8"/>
  <c r="N470" i="8"/>
  <c r="N469" i="8"/>
  <c r="N468" i="8"/>
  <c r="N467" i="8"/>
  <c r="N466" i="8"/>
  <c r="N465" i="8"/>
  <c r="N464" i="8"/>
  <c r="N463" i="8"/>
  <c r="N462" i="8"/>
  <c r="N461" i="8"/>
  <c r="N460" i="8"/>
  <c r="N459" i="8"/>
  <c r="N458" i="8"/>
  <c r="N457" i="8"/>
  <c r="N456" i="8"/>
  <c r="N455" i="8"/>
  <c r="N454" i="8"/>
  <c r="N453" i="8"/>
  <c r="N452" i="8"/>
  <c r="N451" i="8"/>
  <c r="N450" i="8"/>
  <c r="N449" i="8"/>
  <c r="N448" i="8"/>
  <c r="N447" i="8"/>
  <c r="N446" i="8"/>
  <c r="N445" i="8"/>
  <c r="N444" i="8"/>
  <c r="N443" i="8"/>
  <c r="N442" i="8"/>
  <c r="N441" i="8"/>
  <c r="N440" i="8"/>
  <c r="N439" i="8"/>
  <c r="N438" i="8"/>
  <c r="N437" i="8"/>
  <c r="N436" i="8"/>
  <c r="N435" i="8"/>
  <c r="N434" i="8"/>
  <c r="N433" i="8"/>
  <c r="N432" i="8"/>
  <c r="N431" i="8"/>
  <c r="N430" i="8"/>
  <c r="N429" i="8"/>
  <c r="N428" i="8"/>
  <c r="N427" i="8"/>
  <c r="N426" i="8"/>
  <c r="N425" i="8"/>
  <c r="N424" i="8"/>
  <c r="N423" i="8"/>
  <c r="N422" i="8"/>
  <c r="N421" i="8"/>
  <c r="N420" i="8"/>
  <c r="N419" i="8"/>
  <c r="N418" i="8"/>
  <c r="N417" i="8"/>
  <c r="N416" i="8"/>
  <c r="N415" i="8"/>
  <c r="N414" i="8"/>
  <c r="N413" i="8"/>
  <c r="N412" i="8"/>
  <c r="N411" i="8"/>
  <c r="N410" i="8"/>
  <c r="N409" i="8"/>
  <c r="N408" i="8"/>
  <c r="N407" i="8"/>
  <c r="N406" i="8"/>
  <c r="N405" i="8"/>
  <c r="N404" i="8"/>
  <c r="N403" i="8"/>
  <c r="N402" i="8"/>
  <c r="N401" i="8"/>
  <c r="N400" i="8"/>
  <c r="N399" i="8"/>
  <c r="N398" i="8"/>
  <c r="N397" i="8"/>
  <c r="N396" i="8"/>
  <c r="N395" i="8"/>
  <c r="N394" i="8"/>
  <c r="N393" i="8"/>
  <c r="N392" i="8"/>
  <c r="N391" i="8"/>
  <c r="N390" i="8"/>
  <c r="N389" i="8"/>
  <c r="N388" i="8"/>
  <c r="N387" i="8"/>
  <c r="N386" i="8"/>
  <c r="N385" i="8"/>
  <c r="N384" i="8"/>
  <c r="N383" i="8"/>
  <c r="N382" i="8"/>
  <c r="N381" i="8"/>
  <c r="N380" i="8"/>
  <c r="N379" i="8"/>
  <c r="N378" i="8"/>
  <c r="N377" i="8"/>
  <c r="N376" i="8"/>
  <c r="N375" i="8"/>
  <c r="N374" i="8"/>
  <c r="N373" i="8"/>
  <c r="N372" i="8"/>
  <c r="N371" i="8"/>
  <c r="N370" i="8"/>
  <c r="N369" i="8"/>
  <c r="N368" i="8"/>
  <c r="N367" i="8"/>
  <c r="N366" i="8"/>
  <c r="N365" i="8"/>
  <c r="N364" i="8"/>
  <c r="N363" i="8"/>
  <c r="N362" i="8"/>
  <c r="N361" i="8"/>
  <c r="N360" i="8"/>
  <c r="N359" i="8"/>
  <c r="N358" i="8"/>
  <c r="N357" i="8"/>
  <c r="N356" i="8"/>
  <c r="N355" i="8"/>
  <c r="N354" i="8"/>
  <c r="N353" i="8"/>
  <c r="N352" i="8"/>
  <c r="N351" i="8"/>
  <c r="N350" i="8"/>
  <c r="N349" i="8"/>
  <c r="N348" i="8"/>
  <c r="N347" i="8"/>
  <c r="N346" i="8"/>
  <c r="N345" i="8"/>
  <c r="N344" i="8"/>
  <c r="N343" i="8"/>
  <c r="N342" i="8"/>
  <c r="N341" i="8"/>
  <c r="N340" i="8"/>
  <c r="N339" i="8"/>
  <c r="N338" i="8"/>
  <c r="N337" i="8"/>
  <c r="N336" i="8"/>
  <c r="N335" i="8"/>
  <c r="N334" i="8"/>
  <c r="N333" i="8"/>
  <c r="N332" i="8"/>
  <c r="N331" i="8"/>
  <c r="N330" i="8"/>
  <c r="N329" i="8"/>
  <c r="N328" i="8"/>
  <c r="N327" i="8"/>
  <c r="N326" i="8"/>
  <c r="N325" i="8"/>
  <c r="N324" i="8"/>
  <c r="N323" i="8"/>
  <c r="N322" i="8"/>
  <c r="N321" i="8"/>
  <c r="N320" i="8"/>
  <c r="N319" i="8"/>
  <c r="N318" i="8"/>
  <c r="N317" i="8"/>
  <c r="N316" i="8"/>
  <c r="N315" i="8"/>
  <c r="N314" i="8"/>
  <c r="N313" i="8"/>
  <c r="N312" i="8"/>
  <c r="N311" i="8"/>
  <c r="N310" i="8"/>
  <c r="N309" i="8"/>
  <c r="N308" i="8"/>
  <c r="N307" i="8"/>
  <c r="N306" i="8"/>
  <c r="N305" i="8"/>
  <c r="N304" i="8"/>
  <c r="N303" i="8"/>
  <c r="N302" i="8"/>
  <c r="N301" i="8"/>
  <c r="N300" i="8"/>
  <c r="N299" i="8"/>
  <c r="N298" i="8"/>
  <c r="N297" i="8"/>
  <c r="N296" i="8"/>
  <c r="N295" i="8"/>
  <c r="N294" i="8"/>
  <c r="N293" i="8"/>
  <c r="N292" i="8"/>
  <c r="N291" i="8"/>
  <c r="N290" i="8"/>
  <c r="N289" i="8"/>
  <c r="N288" i="8"/>
  <c r="N287" i="8"/>
  <c r="N286" i="8"/>
  <c r="N285" i="8"/>
  <c r="N284" i="8"/>
  <c r="N283" i="8"/>
  <c r="N282" i="8"/>
  <c r="N281" i="8"/>
  <c r="N280" i="8"/>
  <c r="N279" i="8"/>
  <c r="N278" i="8"/>
  <c r="N277" i="8"/>
  <c r="N276" i="8"/>
  <c r="N275" i="8"/>
  <c r="N274" i="8"/>
  <c r="N273" i="8"/>
  <c r="N272" i="8"/>
  <c r="N271" i="8"/>
  <c r="N270" i="8"/>
  <c r="N269" i="8"/>
  <c r="N268" i="8"/>
  <c r="N267" i="8"/>
  <c r="N266" i="8"/>
  <c r="N265" i="8"/>
  <c r="N264" i="8"/>
  <c r="N263" i="8"/>
  <c r="N262" i="8"/>
  <c r="N261" i="8"/>
  <c r="N260" i="8"/>
  <c r="N259" i="8"/>
  <c r="N258" i="8"/>
  <c r="N257" i="8"/>
  <c r="N256" i="8"/>
  <c r="N255" i="8"/>
  <c r="N254" i="8"/>
  <c r="N253" i="8"/>
  <c r="N252" i="8"/>
  <c r="N251" i="8"/>
  <c r="N250" i="8"/>
  <c r="N249" i="8"/>
  <c r="N248" i="8"/>
  <c r="N247" i="8"/>
  <c r="N246" i="8"/>
  <c r="N245" i="8"/>
  <c r="N244" i="8"/>
  <c r="N243" i="8"/>
  <c r="N242" i="8"/>
  <c r="N241" i="8"/>
  <c r="N240" i="8"/>
  <c r="N239" i="8"/>
  <c r="N238" i="8"/>
  <c r="N237" i="8"/>
  <c r="N236" i="8"/>
  <c r="N235" i="8"/>
  <c r="N234" i="8"/>
  <c r="N233" i="8"/>
  <c r="N232" i="8"/>
  <c r="N231" i="8"/>
  <c r="N230" i="8"/>
  <c r="N229" i="8"/>
  <c r="N228" i="8"/>
  <c r="N227" i="8"/>
  <c r="N226" i="8"/>
  <c r="N225" i="8"/>
  <c r="N224" i="8"/>
  <c r="N223" i="8"/>
  <c r="N222" i="8"/>
  <c r="N221" i="8"/>
  <c r="N220" i="8"/>
  <c r="N219" i="8"/>
  <c r="N218" i="8"/>
  <c r="N217" i="8"/>
  <c r="N216" i="8"/>
  <c r="N215" i="8"/>
  <c r="N214" i="8"/>
  <c r="N213" i="8"/>
  <c r="N212" i="8"/>
  <c r="N211" i="8"/>
  <c r="N210" i="8"/>
  <c r="N209" i="8"/>
  <c r="N208" i="8"/>
  <c r="N207" i="8"/>
  <c r="N206" i="8"/>
  <c r="N205" i="8"/>
  <c r="N204" i="8"/>
  <c r="N203" i="8"/>
  <c r="N202" i="8"/>
  <c r="N201" i="8"/>
  <c r="N200" i="8"/>
  <c r="N199" i="8"/>
  <c r="N198" i="8"/>
  <c r="N197" i="8"/>
  <c r="N196" i="8"/>
  <c r="N195" i="8"/>
  <c r="N194" i="8"/>
  <c r="N193" i="8"/>
  <c r="N192" i="8"/>
  <c r="N191" i="8"/>
  <c r="N190" i="8"/>
  <c r="N189" i="8"/>
  <c r="N188" i="8"/>
  <c r="N187" i="8"/>
  <c r="N186" i="8"/>
  <c r="N185" i="8"/>
  <c r="N184" i="8"/>
  <c r="N183" i="8"/>
  <c r="N182" i="8"/>
  <c r="N181" i="8"/>
  <c r="N180" i="8"/>
  <c r="N179" i="8"/>
  <c r="N178" i="8"/>
  <c r="N177" i="8"/>
  <c r="N176" i="8"/>
  <c r="N175" i="8"/>
  <c r="N174" i="8"/>
  <c r="N173" i="8"/>
  <c r="N172" i="8"/>
  <c r="N171" i="8"/>
  <c r="N170" i="8"/>
  <c r="N169" i="8"/>
  <c r="N168" i="8"/>
  <c r="N167" i="8"/>
  <c r="N166" i="8"/>
  <c r="N165" i="8"/>
  <c r="N164" i="8"/>
  <c r="N163" i="8"/>
  <c r="N162" i="8"/>
  <c r="N161" i="8"/>
  <c r="N160" i="8"/>
  <c r="N159" i="8"/>
  <c r="N158" i="8"/>
  <c r="N157" i="8"/>
  <c r="N156" i="8"/>
  <c r="N155" i="8"/>
  <c r="N154" i="8"/>
  <c r="N153" i="8"/>
  <c r="N152" i="8"/>
  <c r="N151" i="8"/>
  <c r="N150" i="8"/>
  <c r="N149" i="8"/>
  <c r="N148" i="8"/>
  <c r="N147" i="8"/>
  <c r="N146" i="8"/>
  <c r="N145" i="8"/>
  <c r="N144" i="8"/>
  <c r="N143" i="8"/>
  <c r="N142" i="8"/>
  <c r="N141" i="8"/>
  <c r="N140" i="8"/>
  <c r="N139" i="8"/>
  <c r="N138" i="8"/>
  <c r="N137" i="8"/>
  <c r="N136" i="8"/>
  <c r="N135" i="8"/>
  <c r="N134" i="8"/>
  <c r="N133" i="8"/>
  <c r="N132" i="8"/>
  <c r="N131" i="8"/>
  <c r="N130" i="8"/>
  <c r="N129" i="8"/>
  <c r="N128" i="8"/>
  <c r="N127" i="8"/>
  <c r="N126" i="8"/>
  <c r="N125" i="8"/>
  <c r="N124" i="8"/>
  <c r="N123" i="8"/>
  <c r="N122" i="8"/>
  <c r="N121" i="8"/>
  <c r="N120" i="8"/>
  <c r="N119" i="8"/>
  <c r="N118" i="8"/>
  <c r="N117" i="8"/>
  <c r="N116" i="8"/>
  <c r="N115" i="8"/>
  <c r="N114" i="8"/>
  <c r="N113" i="8"/>
  <c r="N112" i="8"/>
  <c r="N111" i="8"/>
  <c r="N110" i="8"/>
  <c r="N109" i="8"/>
  <c r="N108" i="8"/>
  <c r="N107" i="8"/>
  <c r="N106" i="8"/>
  <c r="N105" i="8"/>
  <c r="N104" i="8"/>
  <c r="N103" i="8"/>
  <c r="N102" i="8"/>
  <c r="N101" i="8"/>
  <c r="N100" i="8"/>
  <c r="N99" i="8"/>
  <c r="N98" i="8"/>
  <c r="N97" i="8"/>
  <c r="N96" i="8"/>
  <c r="N95" i="8"/>
  <c r="N94" i="8"/>
  <c r="N93" i="8"/>
  <c r="N92" i="8"/>
  <c r="N91" i="8"/>
  <c r="N90" i="8"/>
  <c r="N89" i="8"/>
  <c r="N88" i="8"/>
  <c r="N87" i="8"/>
  <c r="N86" i="8"/>
  <c r="N85" i="8"/>
  <c r="N84" i="8"/>
  <c r="N83" i="8"/>
  <c r="N82" i="8"/>
  <c r="N81" i="8"/>
  <c r="N80" i="8"/>
  <c r="N79" i="8"/>
  <c r="N78" i="8"/>
  <c r="N77" i="8"/>
  <c r="N76" i="8"/>
  <c r="N75" i="8"/>
  <c r="N74" i="8"/>
  <c r="N73" i="8"/>
  <c r="N72" i="8"/>
  <c r="N71" i="8"/>
  <c r="N70" i="8"/>
  <c r="N69" i="8"/>
  <c r="N68" i="8"/>
  <c r="N67" i="8"/>
  <c r="N66" i="8"/>
  <c r="N65" i="8"/>
  <c r="N64" i="8"/>
  <c r="N63" i="8"/>
  <c r="N62" i="8"/>
  <c r="N61" i="8"/>
  <c r="N60" i="8"/>
  <c r="N59" i="8"/>
  <c r="N58" i="8"/>
  <c r="N57" i="8"/>
  <c r="N56" i="8"/>
  <c r="N55" i="8"/>
  <c r="N54" i="8"/>
  <c r="N53" i="8"/>
  <c r="N52" i="8"/>
  <c r="N51" i="8"/>
  <c r="N50" i="8"/>
  <c r="N49" i="8"/>
  <c r="N48" i="8"/>
  <c r="N47" i="8"/>
  <c r="N46" i="8"/>
  <c r="N45" i="8"/>
  <c r="N44" i="8"/>
  <c r="N43" i="8"/>
  <c r="N42" i="8"/>
  <c r="N41" i="8"/>
  <c r="N40" i="8"/>
  <c r="N39" i="8"/>
  <c r="N38" i="8"/>
  <c r="N37" i="8"/>
  <c r="N36" i="8"/>
  <c r="N35" i="8"/>
  <c r="N34" i="8"/>
  <c r="N33" i="8"/>
  <c r="N32" i="8"/>
  <c r="N31" i="8"/>
  <c r="N30" i="8"/>
  <c r="N29" i="8"/>
  <c r="N28" i="8"/>
  <c r="N27" i="8"/>
  <c r="N26" i="8"/>
  <c r="N25" i="8"/>
  <c r="N24" i="8"/>
  <c r="N23" i="8"/>
  <c r="N22" i="8"/>
  <c r="N21" i="8"/>
  <c r="N20" i="8"/>
  <c r="N19" i="8"/>
  <c r="N18" i="8"/>
  <c r="N17" i="8"/>
  <c r="N16" i="8"/>
  <c r="N15" i="8"/>
  <c r="N14" i="8"/>
  <c r="N13" i="8"/>
  <c r="N12" i="8"/>
  <c r="N11" i="8"/>
  <c r="N10" i="8"/>
  <c r="N9" i="8"/>
  <c r="N8" i="8"/>
  <c r="N7" i="8"/>
  <c r="N6" i="8"/>
  <c r="N5" i="8"/>
  <c r="N4" i="8"/>
  <c r="N3" i="8"/>
  <c r="J569" i="8"/>
  <c r="H569" i="8"/>
  <c r="N37" i="7"/>
  <c r="N36" i="7"/>
  <c r="N35" i="7"/>
  <c r="N34" i="7"/>
  <c r="N33" i="7"/>
  <c r="N32" i="7"/>
  <c r="N31" i="7"/>
  <c r="N30" i="7"/>
  <c r="N29" i="7"/>
  <c r="N28" i="7"/>
  <c r="N27" i="7"/>
  <c r="N26" i="7"/>
  <c r="N25" i="7"/>
  <c r="N24" i="7"/>
  <c r="N23" i="7"/>
  <c r="N22" i="7"/>
  <c r="N21" i="7"/>
  <c r="N20" i="7"/>
  <c r="N19" i="7"/>
  <c r="N18" i="7"/>
  <c r="N17" i="7"/>
  <c r="N16" i="7"/>
  <c r="N15" i="7"/>
  <c r="N14" i="7"/>
  <c r="N13" i="7"/>
  <c r="N12" i="7"/>
  <c r="N11" i="7"/>
  <c r="N10" i="7"/>
  <c r="N9" i="7"/>
  <c r="N8" i="7"/>
  <c r="N7" i="7"/>
  <c r="N6" i="7"/>
  <c r="J37" i="7"/>
  <c r="H37" i="7"/>
  <c r="J36" i="7"/>
  <c r="H36" i="7"/>
  <c r="J35" i="7"/>
  <c r="H35" i="7"/>
  <c r="J34" i="7"/>
  <c r="H34" i="7"/>
  <c r="J33" i="7"/>
  <c r="H33" i="7"/>
  <c r="J32" i="7"/>
  <c r="H32" i="7"/>
  <c r="J31" i="7"/>
  <c r="H31" i="7"/>
  <c r="J30" i="7"/>
  <c r="H30" i="7"/>
  <c r="J29" i="7"/>
  <c r="H29" i="7"/>
  <c r="J28" i="7"/>
  <c r="H28" i="7"/>
  <c r="J27" i="7"/>
  <c r="H27" i="7"/>
  <c r="J26" i="7"/>
  <c r="H26" i="7"/>
  <c r="J25" i="7"/>
  <c r="H25" i="7"/>
  <c r="J24" i="7"/>
  <c r="H24" i="7"/>
  <c r="J23" i="7"/>
  <c r="H23" i="7"/>
  <c r="J22" i="7"/>
  <c r="H22" i="7"/>
  <c r="J21" i="7"/>
  <c r="H21" i="7"/>
  <c r="J20" i="7"/>
  <c r="H20" i="7"/>
  <c r="J19" i="7"/>
  <c r="H19" i="7"/>
  <c r="J18" i="7"/>
  <c r="H18" i="7"/>
  <c r="J17" i="7"/>
  <c r="H17" i="7"/>
  <c r="J16" i="7"/>
  <c r="H16" i="7"/>
  <c r="J15" i="7"/>
  <c r="H15" i="7"/>
  <c r="J14" i="7"/>
  <c r="H14" i="7"/>
  <c r="J13" i="7"/>
  <c r="H13" i="7"/>
  <c r="J12" i="7"/>
  <c r="H12" i="7"/>
  <c r="J11" i="7"/>
  <c r="H11" i="7"/>
  <c r="J10" i="7"/>
  <c r="H10" i="7"/>
  <c r="J9" i="7"/>
  <c r="H9" i="7"/>
  <c r="J8" i="7"/>
  <c r="H8" i="7"/>
  <c r="J7" i="7"/>
  <c r="H7" i="7"/>
  <c r="J6" i="7"/>
  <c r="H6" i="7"/>
  <c r="N759" i="6"/>
  <c r="N758" i="6"/>
  <c r="N757" i="6"/>
  <c r="N756" i="6"/>
  <c r="N755" i="6"/>
  <c r="N754" i="6"/>
  <c r="N753" i="6"/>
  <c r="N752" i="6"/>
  <c r="N751" i="6"/>
  <c r="N750" i="6"/>
  <c r="N749" i="6"/>
  <c r="N748" i="6"/>
  <c r="N747" i="6"/>
  <c r="N746" i="6"/>
  <c r="N745" i="6"/>
  <c r="N744" i="6"/>
  <c r="N743" i="6"/>
  <c r="N742" i="6"/>
  <c r="N741" i="6"/>
  <c r="N740" i="6"/>
  <c r="N739" i="6"/>
  <c r="N738" i="6"/>
  <c r="N737" i="6"/>
  <c r="N736" i="6"/>
  <c r="N735" i="6"/>
  <c r="N734" i="6"/>
  <c r="N733" i="6"/>
  <c r="N732" i="6"/>
  <c r="N731" i="6"/>
  <c r="N730" i="6"/>
  <c r="N729" i="6"/>
  <c r="N728" i="6"/>
  <c r="N727" i="6"/>
  <c r="N726" i="6"/>
  <c r="N725" i="6"/>
  <c r="N724" i="6"/>
  <c r="N723" i="6"/>
  <c r="N722" i="6"/>
  <c r="N721" i="6"/>
  <c r="N720" i="6"/>
  <c r="N719" i="6"/>
  <c r="N718" i="6"/>
  <c r="N717" i="6"/>
  <c r="N716" i="6"/>
  <c r="N715" i="6"/>
  <c r="N714" i="6"/>
  <c r="N713" i="6"/>
  <c r="N712" i="6"/>
  <c r="N711" i="6"/>
  <c r="N710" i="6"/>
  <c r="N709" i="6"/>
  <c r="N708" i="6"/>
  <c r="N707" i="6"/>
  <c r="N706" i="6"/>
  <c r="N705" i="6"/>
  <c r="N704" i="6"/>
  <c r="N703" i="6"/>
  <c r="N702" i="6"/>
  <c r="N701" i="6"/>
  <c r="N700" i="6"/>
  <c r="N699" i="6"/>
  <c r="N698" i="6"/>
  <c r="N697" i="6"/>
  <c r="N696" i="6"/>
  <c r="N695" i="6"/>
  <c r="N694" i="6"/>
  <c r="N693" i="6"/>
  <c r="N692" i="6"/>
  <c r="N691" i="6"/>
  <c r="N690" i="6"/>
  <c r="N689" i="6"/>
  <c r="N688" i="6"/>
  <c r="N687" i="6"/>
  <c r="N686" i="6"/>
  <c r="N685" i="6"/>
  <c r="N684" i="6"/>
  <c r="N683" i="6"/>
  <c r="N682" i="6"/>
  <c r="N681" i="6"/>
  <c r="N680" i="6"/>
  <c r="N679" i="6"/>
  <c r="N678" i="6"/>
  <c r="N677" i="6"/>
  <c r="N676" i="6"/>
  <c r="N675" i="6"/>
  <c r="N674" i="6"/>
  <c r="N673" i="6"/>
  <c r="N672" i="6"/>
  <c r="N671" i="6"/>
  <c r="N670" i="6"/>
  <c r="N669" i="6"/>
  <c r="N668" i="6"/>
  <c r="N667" i="6"/>
  <c r="N666" i="6"/>
  <c r="N665" i="6"/>
  <c r="N664" i="6"/>
  <c r="N663" i="6"/>
  <c r="N662" i="6"/>
  <c r="N661" i="6"/>
  <c r="N660" i="6"/>
  <c r="N659" i="6"/>
  <c r="N658" i="6"/>
  <c r="N657" i="6"/>
  <c r="N656" i="6"/>
  <c r="N655" i="6"/>
  <c r="N654" i="6"/>
  <c r="N653" i="6"/>
  <c r="N652" i="6"/>
  <c r="N651" i="6"/>
  <c r="N650" i="6"/>
  <c r="N649" i="6"/>
  <c r="N648" i="6"/>
  <c r="N647" i="6"/>
  <c r="N646" i="6"/>
  <c r="N645" i="6"/>
  <c r="N644" i="6"/>
  <c r="N643" i="6"/>
  <c r="N642" i="6"/>
  <c r="N641" i="6"/>
  <c r="N640" i="6"/>
  <c r="N639" i="6"/>
  <c r="N638" i="6"/>
  <c r="N637" i="6"/>
  <c r="N636" i="6"/>
  <c r="N635" i="6"/>
  <c r="N634" i="6"/>
  <c r="N633" i="6"/>
  <c r="N632" i="6"/>
  <c r="N631" i="6"/>
  <c r="N630" i="6"/>
  <c r="N629" i="6"/>
  <c r="N628" i="6"/>
  <c r="N627" i="6"/>
  <c r="N626" i="6"/>
  <c r="N625" i="6"/>
  <c r="N624" i="6"/>
  <c r="N623" i="6"/>
  <c r="N622" i="6"/>
  <c r="N621" i="6"/>
  <c r="N620" i="6"/>
  <c r="N619" i="6"/>
  <c r="N618" i="6"/>
  <c r="N617" i="6"/>
  <c r="N616" i="6"/>
  <c r="N615" i="6"/>
  <c r="N614" i="6"/>
  <c r="N613" i="6"/>
  <c r="N612" i="6"/>
  <c r="N611" i="6"/>
  <c r="N610" i="6"/>
  <c r="N609" i="6"/>
  <c r="N608" i="6"/>
  <c r="N607" i="6"/>
  <c r="N606" i="6"/>
  <c r="N605" i="6"/>
  <c r="N604" i="6"/>
  <c r="N603" i="6"/>
  <c r="N602" i="6"/>
  <c r="N601" i="6"/>
  <c r="N600" i="6"/>
  <c r="N599" i="6"/>
  <c r="N598" i="6"/>
  <c r="N597" i="6"/>
  <c r="N596" i="6"/>
  <c r="N595" i="6"/>
  <c r="N594" i="6"/>
  <c r="N593" i="6"/>
  <c r="N592" i="6"/>
  <c r="N591" i="6"/>
  <c r="N590" i="6"/>
  <c r="N589" i="6"/>
  <c r="N588" i="6"/>
  <c r="N587" i="6"/>
  <c r="N586" i="6"/>
  <c r="N585" i="6"/>
  <c r="N584" i="6"/>
  <c r="N583" i="6"/>
  <c r="N582" i="6"/>
  <c r="N581" i="6"/>
  <c r="N580" i="6"/>
  <c r="N579" i="6"/>
  <c r="N578" i="6"/>
  <c r="N577" i="6"/>
  <c r="N576" i="6"/>
  <c r="N575" i="6"/>
  <c r="N574" i="6"/>
  <c r="N573" i="6"/>
  <c r="N572" i="6"/>
  <c r="N571" i="6"/>
  <c r="N570" i="6"/>
  <c r="N569" i="6"/>
  <c r="N568" i="6"/>
  <c r="N567" i="6"/>
  <c r="N566" i="6"/>
  <c r="N565" i="6"/>
  <c r="N564" i="6"/>
  <c r="N563" i="6"/>
  <c r="N562" i="6"/>
  <c r="N561" i="6"/>
  <c r="N560" i="6"/>
  <c r="N559" i="6"/>
  <c r="N558" i="6"/>
  <c r="N557" i="6"/>
  <c r="N556" i="6"/>
  <c r="N555" i="6"/>
  <c r="N554" i="6"/>
  <c r="N553" i="6"/>
  <c r="N552" i="6"/>
  <c r="N551" i="6"/>
  <c r="N550" i="6"/>
  <c r="N549" i="6"/>
  <c r="N548" i="6"/>
  <c r="N547" i="6"/>
  <c r="N546" i="6"/>
  <c r="N545" i="6"/>
  <c r="N544" i="6"/>
  <c r="N543" i="6"/>
  <c r="N542" i="6"/>
  <c r="N541" i="6"/>
  <c r="N540" i="6"/>
  <c r="N539" i="6"/>
  <c r="N538" i="6"/>
  <c r="N537" i="6"/>
  <c r="N536" i="6"/>
  <c r="N535" i="6"/>
  <c r="N534" i="6"/>
  <c r="N533" i="6"/>
  <c r="N532" i="6"/>
  <c r="N531" i="6"/>
  <c r="N530" i="6"/>
  <c r="N529" i="6"/>
  <c r="N528" i="6"/>
  <c r="N527" i="6"/>
  <c r="N526" i="6"/>
  <c r="N525" i="6"/>
  <c r="N524" i="6"/>
  <c r="N523" i="6"/>
  <c r="N522" i="6"/>
  <c r="N521" i="6"/>
  <c r="N520" i="6"/>
  <c r="N519" i="6"/>
  <c r="N518" i="6"/>
  <c r="N517" i="6"/>
  <c r="N516" i="6"/>
  <c r="N515" i="6"/>
  <c r="N514" i="6"/>
  <c r="N513" i="6"/>
  <c r="N512" i="6"/>
  <c r="N511" i="6"/>
  <c r="N510" i="6"/>
  <c r="N509" i="6"/>
  <c r="N508" i="6"/>
  <c r="N507" i="6"/>
  <c r="N506" i="6"/>
  <c r="N505" i="6"/>
  <c r="N504" i="6"/>
  <c r="N503" i="6"/>
  <c r="N502" i="6"/>
  <c r="N501" i="6"/>
  <c r="N500" i="6"/>
  <c r="N499" i="6"/>
  <c r="N498" i="6"/>
  <c r="N497" i="6"/>
  <c r="N496" i="6"/>
  <c r="N495" i="6"/>
  <c r="N494" i="6"/>
  <c r="N493" i="6"/>
  <c r="N492" i="6"/>
  <c r="N491" i="6"/>
  <c r="N490" i="6"/>
  <c r="N489" i="6"/>
  <c r="N488" i="6"/>
  <c r="N487" i="6"/>
  <c r="N486" i="6"/>
  <c r="N485" i="6"/>
  <c r="N484" i="6"/>
  <c r="N483" i="6"/>
  <c r="N482" i="6"/>
  <c r="N481" i="6"/>
  <c r="N480" i="6"/>
  <c r="N479" i="6"/>
  <c r="N478" i="6"/>
  <c r="N477" i="6"/>
  <c r="N476" i="6"/>
  <c r="N475" i="6"/>
  <c r="N474" i="6"/>
  <c r="N473" i="6"/>
  <c r="N472" i="6"/>
  <c r="N471" i="6"/>
  <c r="N470" i="6"/>
  <c r="N469" i="6"/>
  <c r="N468" i="6"/>
  <c r="N467" i="6"/>
  <c r="N466" i="6"/>
  <c r="N465" i="6"/>
  <c r="N464" i="6"/>
  <c r="N463" i="6"/>
  <c r="N462" i="6"/>
  <c r="N461" i="6"/>
  <c r="N460" i="6"/>
  <c r="N459" i="6"/>
  <c r="N458" i="6"/>
  <c r="N457" i="6"/>
  <c r="N456" i="6"/>
  <c r="N455" i="6"/>
  <c r="N454" i="6"/>
  <c r="N453" i="6"/>
  <c r="N452" i="6"/>
  <c r="N451" i="6"/>
  <c r="N450" i="6"/>
  <c r="N449" i="6"/>
  <c r="N448" i="6"/>
  <c r="N447" i="6"/>
  <c r="N446" i="6"/>
  <c r="N445" i="6"/>
  <c r="N444" i="6"/>
  <c r="N443" i="6"/>
  <c r="N442" i="6"/>
  <c r="N441" i="6"/>
  <c r="N440" i="6"/>
  <c r="N439" i="6"/>
  <c r="N438" i="6"/>
  <c r="N437" i="6"/>
  <c r="N436" i="6"/>
  <c r="N435" i="6"/>
  <c r="N434" i="6"/>
  <c r="N433" i="6"/>
  <c r="N432" i="6"/>
  <c r="N431" i="6"/>
  <c r="N430" i="6"/>
  <c r="N429" i="6"/>
  <c r="N428" i="6"/>
  <c r="N427" i="6"/>
  <c r="N426" i="6"/>
  <c r="N425" i="6"/>
  <c r="N424" i="6"/>
  <c r="N423" i="6"/>
  <c r="N422" i="6"/>
  <c r="N421" i="6"/>
  <c r="N420" i="6"/>
  <c r="N419" i="6"/>
  <c r="N418" i="6"/>
  <c r="N417" i="6"/>
  <c r="N416" i="6"/>
  <c r="N415" i="6"/>
  <c r="N414" i="6"/>
  <c r="N413" i="6"/>
  <c r="N412" i="6"/>
  <c r="N411" i="6"/>
  <c r="N410" i="6"/>
  <c r="N409" i="6"/>
  <c r="N408" i="6"/>
  <c r="N407" i="6"/>
  <c r="N406" i="6"/>
  <c r="N405" i="6"/>
  <c r="N404" i="6"/>
  <c r="N403" i="6"/>
  <c r="N402" i="6"/>
  <c r="N401" i="6"/>
  <c r="N400" i="6"/>
  <c r="N399" i="6"/>
  <c r="N398" i="6"/>
  <c r="N397" i="6"/>
  <c r="N396" i="6"/>
  <c r="N395" i="6"/>
  <c r="N394" i="6"/>
  <c r="N393" i="6"/>
  <c r="N392" i="6"/>
  <c r="N391" i="6"/>
  <c r="N390" i="6"/>
  <c r="N389" i="6"/>
  <c r="N388" i="6"/>
  <c r="N387" i="6"/>
  <c r="N386" i="6"/>
  <c r="N385" i="6"/>
  <c r="N384" i="6"/>
  <c r="N383" i="6"/>
  <c r="N382" i="6"/>
  <c r="N381" i="6"/>
  <c r="N380" i="6"/>
  <c r="N379" i="6"/>
  <c r="N378" i="6"/>
  <c r="N377" i="6"/>
  <c r="N376" i="6"/>
  <c r="N375" i="6"/>
  <c r="N374" i="6"/>
  <c r="N373" i="6"/>
  <c r="N372" i="6"/>
  <c r="N371" i="6"/>
  <c r="N370" i="6"/>
  <c r="N369" i="6"/>
  <c r="N368" i="6"/>
  <c r="N367" i="6"/>
  <c r="N366" i="6"/>
  <c r="N365" i="6"/>
  <c r="N364" i="6"/>
  <c r="N363" i="6"/>
  <c r="N362" i="6"/>
  <c r="N361" i="6"/>
  <c r="N360" i="6"/>
  <c r="N359" i="6"/>
  <c r="N358" i="6"/>
  <c r="N357" i="6"/>
  <c r="N356" i="6"/>
  <c r="N355" i="6"/>
  <c r="N354" i="6"/>
  <c r="N353" i="6"/>
  <c r="N352" i="6"/>
  <c r="N351" i="6"/>
  <c r="N350" i="6"/>
  <c r="N349" i="6"/>
  <c r="N348" i="6"/>
  <c r="N347" i="6"/>
  <c r="N346" i="6"/>
  <c r="N345" i="6"/>
  <c r="N344" i="6"/>
  <c r="N343" i="6"/>
  <c r="N342" i="6"/>
  <c r="N341" i="6"/>
  <c r="N340" i="6"/>
  <c r="N339" i="6"/>
  <c r="N338" i="6"/>
  <c r="N337" i="6"/>
  <c r="N336" i="6"/>
  <c r="N335" i="6"/>
  <c r="N334" i="6"/>
  <c r="N333" i="6"/>
  <c r="N332" i="6"/>
  <c r="N331" i="6"/>
  <c r="N330" i="6"/>
  <c r="N329" i="6"/>
  <c r="N328" i="6"/>
  <c r="N327" i="6"/>
  <c r="N326" i="6"/>
  <c r="N325" i="6"/>
  <c r="N324" i="6"/>
  <c r="N323" i="6"/>
  <c r="N322" i="6"/>
  <c r="N321" i="6"/>
  <c r="N320" i="6"/>
  <c r="N319" i="6"/>
  <c r="N318" i="6"/>
  <c r="N317" i="6"/>
  <c r="N316" i="6"/>
  <c r="N315" i="6"/>
  <c r="N314" i="6"/>
  <c r="N313" i="6"/>
  <c r="N312" i="6"/>
  <c r="N311" i="6"/>
  <c r="N310" i="6"/>
  <c r="N309" i="6"/>
  <c r="N308" i="6"/>
  <c r="N307" i="6"/>
  <c r="N306" i="6"/>
  <c r="N305" i="6"/>
  <c r="N304" i="6"/>
  <c r="N303" i="6"/>
  <c r="N302" i="6"/>
  <c r="N301" i="6"/>
  <c r="N300" i="6"/>
  <c r="N299" i="6"/>
  <c r="N298" i="6"/>
  <c r="N297" i="6"/>
  <c r="N296" i="6"/>
  <c r="N295" i="6"/>
  <c r="N294" i="6"/>
  <c r="N293" i="6"/>
  <c r="N292" i="6"/>
  <c r="N291" i="6"/>
  <c r="N290" i="6"/>
  <c r="N289" i="6"/>
  <c r="N288" i="6"/>
  <c r="N287" i="6"/>
  <c r="N286" i="6"/>
  <c r="N285" i="6"/>
  <c r="N284" i="6"/>
  <c r="N283" i="6"/>
  <c r="N282" i="6"/>
  <c r="N281" i="6"/>
  <c r="N280" i="6"/>
  <c r="N279" i="6"/>
  <c r="N278" i="6"/>
  <c r="N277" i="6"/>
  <c r="N276" i="6"/>
  <c r="N275" i="6"/>
  <c r="N274" i="6"/>
  <c r="N273" i="6"/>
  <c r="N272" i="6"/>
  <c r="N271" i="6"/>
  <c r="N270" i="6"/>
  <c r="N269" i="6"/>
  <c r="N268" i="6"/>
  <c r="N267" i="6"/>
  <c r="N266" i="6"/>
  <c r="N265" i="6"/>
  <c r="N264" i="6"/>
  <c r="N263" i="6"/>
  <c r="N262" i="6"/>
  <c r="N261" i="6"/>
  <c r="N260" i="6"/>
  <c r="N259" i="6"/>
  <c r="N258" i="6"/>
  <c r="N257" i="6"/>
  <c r="N256" i="6"/>
  <c r="N255" i="6"/>
  <c r="N254" i="6"/>
  <c r="N253" i="6"/>
  <c r="N252" i="6"/>
  <c r="N251" i="6"/>
  <c r="N250" i="6"/>
  <c r="N249" i="6"/>
  <c r="N248" i="6"/>
  <c r="N247" i="6"/>
  <c r="N246" i="6"/>
  <c r="N245" i="6"/>
  <c r="N244" i="6"/>
  <c r="N243" i="6"/>
  <c r="N242" i="6"/>
  <c r="N241" i="6"/>
  <c r="N240" i="6"/>
  <c r="N239" i="6"/>
  <c r="N238" i="6"/>
  <c r="N237" i="6"/>
  <c r="N236" i="6"/>
  <c r="N235" i="6"/>
  <c r="N234" i="6"/>
  <c r="N233" i="6"/>
  <c r="N232" i="6"/>
  <c r="N231" i="6"/>
  <c r="N230" i="6"/>
  <c r="N229" i="6"/>
  <c r="N228" i="6"/>
  <c r="N227" i="6"/>
  <c r="N226" i="6"/>
  <c r="N225" i="6"/>
  <c r="N224" i="6"/>
  <c r="N223" i="6"/>
  <c r="N222" i="6"/>
  <c r="N221" i="6"/>
  <c r="N220" i="6"/>
  <c r="N219" i="6"/>
  <c r="N218" i="6"/>
  <c r="N217" i="6"/>
  <c r="N216" i="6"/>
  <c r="N215" i="6"/>
  <c r="N214" i="6"/>
  <c r="N213" i="6"/>
  <c r="N212" i="6"/>
  <c r="N211" i="6"/>
  <c r="N210" i="6"/>
  <c r="N209" i="6"/>
  <c r="N208" i="6"/>
  <c r="N207" i="6"/>
  <c r="N206" i="6"/>
  <c r="N205" i="6"/>
  <c r="N204" i="6"/>
  <c r="N203" i="6"/>
  <c r="N202" i="6"/>
  <c r="N201" i="6"/>
  <c r="N200" i="6"/>
  <c r="N199" i="6"/>
  <c r="N198" i="6"/>
  <c r="N197" i="6"/>
  <c r="N196" i="6"/>
  <c r="N195" i="6"/>
  <c r="N194" i="6"/>
  <c r="N193" i="6"/>
  <c r="N192" i="6"/>
  <c r="N191" i="6"/>
  <c r="N190" i="6"/>
  <c r="N189" i="6"/>
  <c r="N188" i="6"/>
  <c r="N187" i="6"/>
  <c r="N186" i="6"/>
  <c r="N185" i="6"/>
  <c r="N184" i="6"/>
  <c r="N183" i="6"/>
  <c r="N182" i="6"/>
  <c r="N181" i="6"/>
  <c r="N180" i="6"/>
  <c r="N179" i="6"/>
  <c r="N178" i="6"/>
  <c r="N177" i="6"/>
  <c r="N176" i="6"/>
  <c r="N175" i="6"/>
  <c r="N174" i="6"/>
  <c r="N173" i="6"/>
  <c r="N172" i="6"/>
  <c r="N171" i="6"/>
  <c r="N170" i="6"/>
  <c r="N169" i="6"/>
  <c r="N168" i="6"/>
  <c r="N167" i="6"/>
  <c r="N166" i="6"/>
  <c r="N165" i="6"/>
  <c r="N164" i="6"/>
  <c r="N163" i="6"/>
  <c r="N162" i="6"/>
  <c r="N161" i="6"/>
  <c r="N160" i="6"/>
  <c r="N159" i="6"/>
  <c r="N158" i="6"/>
  <c r="N157" i="6"/>
  <c r="N156" i="6"/>
  <c r="N155" i="6"/>
  <c r="N154" i="6"/>
  <c r="N153" i="6"/>
  <c r="N152" i="6"/>
  <c r="N151" i="6"/>
  <c r="N150" i="6"/>
  <c r="N149" i="6"/>
  <c r="N148" i="6"/>
  <c r="N147" i="6"/>
  <c r="N146" i="6"/>
  <c r="N145" i="6"/>
  <c r="N144" i="6"/>
  <c r="N143" i="6"/>
  <c r="N142" i="6"/>
  <c r="N141" i="6"/>
  <c r="N140" i="6"/>
  <c r="N139" i="6"/>
  <c r="N138" i="6"/>
  <c r="N137" i="6"/>
  <c r="N136" i="6"/>
  <c r="N135" i="6"/>
  <c r="N134" i="6"/>
  <c r="N133" i="6"/>
  <c r="N132" i="6"/>
  <c r="N131" i="6"/>
  <c r="N130" i="6"/>
  <c r="N129" i="6"/>
  <c r="N128" i="6"/>
  <c r="N127" i="6"/>
  <c r="N126" i="6"/>
  <c r="N125" i="6"/>
  <c r="N124" i="6"/>
  <c r="N123" i="6"/>
  <c r="N122" i="6"/>
  <c r="N121" i="6"/>
  <c r="N120" i="6"/>
  <c r="N119" i="6"/>
  <c r="N118" i="6"/>
  <c r="N117" i="6"/>
  <c r="N116" i="6"/>
  <c r="N115" i="6"/>
  <c r="N114" i="6"/>
  <c r="N113" i="6"/>
  <c r="N112" i="6"/>
  <c r="N111" i="6"/>
  <c r="N110" i="6"/>
  <c r="N109" i="6"/>
  <c r="N108" i="6"/>
  <c r="N107" i="6"/>
  <c r="N106" i="6"/>
  <c r="N105" i="6"/>
  <c r="N104" i="6"/>
  <c r="N103" i="6"/>
  <c r="N102" i="6"/>
  <c r="N101" i="6"/>
  <c r="N100" i="6"/>
  <c r="N99" i="6"/>
  <c r="N98" i="6"/>
  <c r="N97" i="6"/>
  <c r="N96" i="6"/>
  <c r="N95" i="6"/>
  <c r="N94" i="6"/>
  <c r="N93" i="6"/>
  <c r="N92" i="6"/>
  <c r="N91" i="6"/>
  <c r="N90" i="6"/>
  <c r="N89" i="6"/>
  <c r="N88" i="6"/>
  <c r="N87" i="6"/>
  <c r="N86" i="6"/>
  <c r="N85" i="6"/>
  <c r="N84" i="6"/>
  <c r="N83" i="6"/>
  <c r="N82" i="6"/>
  <c r="N81" i="6"/>
  <c r="N80" i="6"/>
  <c r="N79" i="6"/>
  <c r="N78" i="6"/>
  <c r="N77" i="6"/>
  <c r="N76" i="6"/>
  <c r="N75" i="6"/>
  <c r="N74" i="6"/>
  <c r="N73" i="6"/>
  <c r="N72" i="6"/>
  <c r="N71" i="6"/>
  <c r="N70" i="6"/>
  <c r="N69" i="6"/>
  <c r="N68" i="6"/>
  <c r="N67" i="6"/>
  <c r="N66" i="6"/>
  <c r="N65" i="6"/>
  <c r="N64" i="6"/>
  <c r="N63" i="6"/>
  <c r="N62" i="6"/>
  <c r="N61" i="6"/>
  <c r="N60" i="6"/>
  <c r="N59" i="6"/>
  <c r="N58" i="6"/>
  <c r="N57" i="6"/>
  <c r="N56" i="6"/>
  <c r="N55" i="6"/>
  <c r="N54" i="6"/>
  <c r="N53" i="6"/>
  <c r="N52" i="6"/>
  <c r="N51" i="6"/>
  <c r="N50" i="6"/>
  <c r="N49" i="6"/>
  <c r="N48" i="6"/>
  <c r="N47" i="6"/>
  <c r="N46" i="6"/>
  <c r="N45" i="6"/>
  <c r="N44" i="6"/>
  <c r="N43" i="6"/>
  <c r="N42" i="6"/>
  <c r="N41" i="6"/>
  <c r="N40" i="6"/>
  <c r="N39" i="6"/>
  <c r="N38" i="6"/>
  <c r="N37" i="6"/>
  <c r="N36" i="6"/>
  <c r="N35" i="6"/>
  <c r="N34" i="6"/>
  <c r="N33" i="6"/>
  <c r="N32" i="6"/>
  <c r="N31" i="6"/>
  <c r="N30" i="6"/>
  <c r="N29" i="6"/>
  <c r="N28" i="6"/>
  <c r="N27" i="6"/>
  <c r="N26" i="6"/>
  <c r="N25" i="6"/>
  <c r="N24" i="6"/>
  <c r="N23" i="6"/>
  <c r="N22" i="6"/>
  <c r="N21" i="6"/>
  <c r="N20" i="6"/>
  <c r="N19" i="6"/>
  <c r="N18" i="6"/>
  <c r="N17" i="6"/>
  <c r="N16" i="6"/>
  <c r="N15" i="6"/>
  <c r="N14" i="6"/>
  <c r="N13" i="6"/>
  <c r="N12" i="6"/>
  <c r="N11" i="6"/>
  <c r="N10" i="6"/>
  <c r="N9" i="6"/>
  <c r="N8" i="6"/>
  <c r="N7" i="6"/>
  <c r="J759" i="6"/>
  <c r="H759" i="6"/>
  <c r="J758" i="6"/>
  <c r="H758" i="6"/>
  <c r="J757" i="6"/>
  <c r="H757" i="6"/>
  <c r="J756" i="6"/>
  <c r="H756" i="6"/>
  <c r="J755" i="6"/>
  <c r="H755" i="6"/>
  <c r="J754" i="6"/>
  <c r="H754" i="6"/>
  <c r="J753" i="6"/>
  <c r="H753" i="6"/>
  <c r="J752" i="6"/>
  <c r="H752" i="6"/>
  <c r="J751" i="6"/>
  <c r="H751" i="6"/>
  <c r="J750" i="6"/>
  <c r="H750" i="6"/>
  <c r="J749" i="6"/>
  <c r="H749" i="6"/>
  <c r="J748" i="6"/>
  <c r="H748" i="6"/>
  <c r="J747" i="6"/>
  <c r="H747" i="6"/>
  <c r="J746" i="6"/>
  <c r="H746" i="6"/>
  <c r="J745" i="6"/>
  <c r="H745" i="6"/>
  <c r="J744" i="6"/>
  <c r="H744" i="6"/>
  <c r="J743" i="6"/>
  <c r="H743" i="6"/>
  <c r="J742" i="6"/>
  <c r="H742" i="6"/>
  <c r="J741" i="6"/>
  <c r="H741" i="6"/>
  <c r="J740" i="6"/>
  <c r="H740" i="6"/>
  <c r="J739" i="6"/>
  <c r="H739" i="6"/>
  <c r="J738" i="6"/>
  <c r="H738" i="6"/>
  <c r="J737" i="6"/>
  <c r="H737" i="6"/>
  <c r="J736" i="6"/>
  <c r="H736" i="6"/>
  <c r="J735" i="6"/>
  <c r="H735" i="6"/>
  <c r="J734" i="6"/>
  <c r="H734" i="6"/>
  <c r="J733" i="6"/>
  <c r="H733" i="6"/>
  <c r="J732" i="6"/>
  <c r="H732" i="6"/>
  <c r="J731" i="6"/>
  <c r="H731" i="6"/>
  <c r="J730" i="6"/>
  <c r="H730" i="6"/>
  <c r="J729" i="6"/>
  <c r="H729" i="6"/>
  <c r="J728" i="6"/>
  <c r="H728" i="6"/>
  <c r="J727" i="6"/>
  <c r="H727" i="6"/>
  <c r="J726" i="6"/>
  <c r="H726" i="6"/>
  <c r="J725" i="6"/>
  <c r="H725" i="6"/>
  <c r="J724" i="6"/>
  <c r="H724" i="6"/>
  <c r="J723" i="6"/>
  <c r="H723" i="6"/>
  <c r="J722" i="6"/>
  <c r="H722" i="6"/>
  <c r="J721" i="6"/>
  <c r="H721" i="6"/>
  <c r="J720" i="6"/>
  <c r="H720" i="6"/>
  <c r="J719" i="6"/>
  <c r="H719" i="6"/>
  <c r="J718" i="6"/>
  <c r="H718" i="6"/>
  <c r="J717" i="6"/>
  <c r="H717" i="6"/>
  <c r="J716" i="6"/>
  <c r="H716" i="6"/>
  <c r="J715" i="6"/>
  <c r="H715" i="6"/>
  <c r="J714" i="6"/>
  <c r="H714" i="6"/>
  <c r="J713" i="6"/>
  <c r="H713" i="6"/>
  <c r="J712" i="6"/>
  <c r="H712" i="6"/>
  <c r="J711" i="6"/>
  <c r="H711" i="6"/>
  <c r="J710" i="6"/>
  <c r="H710" i="6"/>
  <c r="J709" i="6"/>
  <c r="H709" i="6"/>
  <c r="J708" i="6"/>
  <c r="H708" i="6"/>
  <c r="J707" i="6"/>
  <c r="H707" i="6"/>
  <c r="J706" i="6"/>
  <c r="H706" i="6"/>
  <c r="J705" i="6"/>
  <c r="H705" i="6"/>
  <c r="J704" i="6"/>
  <c r="H704" i="6"/>
  <c r="J703" i="6"/>
  <c r="H703" i="6"/>
  <c r="J702" i="6"/>
  <c r="H702" i="6"/>
  <c r="J701" i="6"/>
  <c r="H701" i="6"/>
  <c r="J700" i="6"/>
  <c r="H700" i="6"/>
  <c r="J699" i="6"/>
  <c r="H699" i="6"/>
  <c r="J698" i="6"/>
  <c r="H698" i="6"/>
  <c r="J697" i="6"/>
  <c r="H697" i="6"/>
  <c r="J696" i="6"/>
  <c r="H696" i="6"/>
  <c r="J695" i="6"/>
  <c r="H695" i="6"/>
  <c r="J694" i="6"/>
  <c r="H694" i="6"/>
  <c r="J693" i="6"/>
  <c r="H693" i="6"/>
  <c r="J692" i="6"/>
  <c r="H692" i="6"/>
  <c r="J691" i="6"/>
  <c r="H691" i="6"/>
  <c r="J690" i="6"/>
  <c r="H690" i="6"/>
  <c r="J689" i="6"/>
  <c r="H689" i="6"/>
  <c r="J688" i="6"/>
  <c r="H688" i="6"/>
  <c r="J687" i="6"/>
  <c r="H687" i="6"/>
  <c r="J686" i="6"/>
  <c r="H686" i="6"/>
  <c r="J685" i="6"/>
  <c r="H685" i="6"/>
  <c r="J684" i="6"/>
  <c r="H684" i="6"/>
  <c r="J683" i="6"/>
  <c r="H683" i="6"/>
  <c r="J682" i="6"/>
  <c r="H682" i="6"/>
  <c r="J681" i="6"/>
  <c r="H681" i="6"/>
  <c r="J680" i="6"/>
  <c r="H680" i="6"/>
  <c r="J679" i="6"/>
  <c r="H679" i="6"/>
  <c r="J678" i="6"/>
  <c r="H678" i="6"/>
  <c r="J677" i="6"/>
  <c r="H677" i="6"/>
  <c r="J676" i="6"/>
  <c r="H676" i="6"/>
  <c r="J675" i="6"/>
  <c r="H675" i="6"/>
  <c r="J674" i="6"/>
  <c r="H674" i="6"/>
  <c r="J673" i="6"/>
  <c r="H673" i="6"/>
  <c r="J672" i="6"/>
  <c r="H672" i="6"/>
  <c r="J671" i="6"/>
  <c r="H671" i="6"/>
  <c r="J670" i="6"/>
  <c r="H670" i="6"/>
  <c r="J669" i="6"/>
  <c r="H669" i="6"/>
  <c r="J668" i="6"/>
  <c r="H668" i="6"/>
  <c r="J667" i="6"/>
  <c r="H667" i="6"/>
  <c r="J666" i="6"/>
  <c r="H666" i="6"/>
  <c r="J665" i="6"/>
  <c r="H665" i="6"/>
  <c r="J664" i="6"/>
  <c r="H664" i="6"/>
  <c r="J663" i="6"/>
  <c r="H663" i="6"/>
  <c r="J662" i="6"/>
  <c r="H662" i="6"/>
  <c r="J661" i="6"/>
  <c r="H661" i="6"/>
  <c r="J660" i="6"/>
  <c r="H660" i="6"/>
  <c r="J659" i="6"/>
  <c r="H659" i="6"/>
  <c r="J658" i="6"/>
  <c r="H658" i="6"/>
  <c r="J657" i="6"/>
  <c r="H657" i="6"/>
  <c r="J656" i="6"/>
  <c r="H656" i="6"/>
  <c r="J655" i="6"/>
  <c r="H655" i="6"/>
  <c r="J654" i="6"/>
  <c r="H654" i="6"/>
  <c r="J653" i="6"/>
  <c r="H653" i="6"/>
  <c r="J652" i="6"/>
  <c r="H652" i="6"/>
  <c r="J651" i="6"/>
  <c r="H651" i="6"/>
  <c r="J650" i="6"/>
  <c r="H650" i="6"/>
  <c r="J649" i="6"/>
  <c r="H649" i="6"/>
  <c r="J648" i="6"/>
  <c r="H648" i="6"/>
  <c r="J647" i="6"/>
  <c r="H647" i="6"/>
  <c r="J646" i="6"/>
  <c r="H646" i="6"/>
  <c r="J645" i="6"/>
  <c r="H645" i="6"/>
  <c r="J644" i="6"/>
  <c r="H644" i="6"/>
  <c r="J643" i="6"/>
  <c r="H643" i="6"/>
  <c r="J642" i="6"/>
  <c r="H642" i="6"/>
  <c r="J641" i="6"/>
  <c r="H641" i="6"/>
  <c r="J640" i="6"/>
  <c r="H640" i="6"/>
  <c r="J639" i="6"/>
  <c r="H639" i="6"/>
  <c r="J638" i="6"/>
  <c r="H638" i="6"/>
  <c r="J637" i="6"/>
  <c r="H637" i="6"/>
  <c r="J636" i="6"/>
  <c r="H636" i="6"/>
  <c r="J635" i="6"/>
  <c r="H635" i="6"/>
  <c r="J634" i="6"/>
  <c r="H634" i="6"/>
  <c r="J633" i="6"/>
  <c r="H633" i="6"/>
  <c r="J632" i="6"/>
  <c r="H632" i="6"/>
  <c r="J631" i="6"/>
  <c r="H631" i="6"/>
  <c r="J630" i="6"/>
  <c r="H630" i="6"/>
  <c r="J629" i="6"/>
  <c r="H629" i="6"/>
  <c r="J628" i="6"/>
  <c r="H628" i="6"/>
  <c r="J627" i="6"/>
  <c r="H627" i="6"/>
  <c r="J626" i="6"/>
  <c r="H626" i="6"/>
  <c r="J625" i="6"/>
  <c r="H625" i="6"/>
  <c r="J624" i="6"/>
  <c r="H624" i="6"/>
  <c r="J623" i="6"/>
  <c r="H623" i="6"/>
  <c r="J622" i="6"/>
  <c r="H622" i="6"/>
  <c r="J621" i="6"/>
  <c r="H621" i="6"/>
  <c r="J620" i="6"/>
  <c r="H620" i="6"/>
  <c r="J619" i="6"/>
  <c r="H619" i="6"/>
  <c r="J618" i="6"/>
  <c r="H618" i="6"/>
  <c r="J617" i="6"/>
  <c r="H617" i="6"/>
  <c r="J616" i="6"/>
  <c r="H616" i="6"/>
  <c r="J615" i="6"/>
  <c r="H615" i="6"/>
  <c r="J614" i="6"/>
  <c r="H614" i="6"/>
  <c r="J613" i="6"/>
  <c r="H613" i="6"/>
  <c r="J612" i="6"/>
  <c r="H612" i="6"/>
  <c r="J611" i="6"/>
  <c r="H611" i="6"/>
  <c r="J610" i="6"/>
  <c r="H610" i="6"/>
  <c r="J609" i="6"/>
  <c r="H609" i="6"/>
  <c r="J608" i="6"/>
  <c r="H608" i="6"/>
  <c r="J607" i="6"/>
  <c r="H607" i="6"/>
  <c r="J606" i="6"/>
  <c r="H606" i="6"/>
  <c r="J605" i="6"/>
  <c r="H605" i="6"/>
  <c r="J604" i="6"/>
  <c r="H604" i="6"/>
  <c r="J603" i="6"/>
  <c r="H603" i="6"/>
  <c r="J602" i="6"/>
  <c r="H602" i="6"/>
  <c r="J601" i="6"/>
  <c r="H601" i="6"/>
  <c r="J600" i="6"/>
  <c r="H600" i="6"/>
  <c r="J599" i="6"/>
  <c r="H599" i="6"/>
  <c r="J598" i="6"/>
  <c r="H598" i="6"/>
  <c r="J597" i="6"/>
  <c r="H597" i="6"/>
  <c r="J596" i="6"/>
  <c r="H596" i="6"/>
  <c r="J595" i="6"/>
  <c r="H595" i="6"/>
  <c r="J594" i="6"/>
  <c r="H594" i="6"/>
  <c r="J593" i="6"/>
  <c r="H593" i="6"/>
  <c r="J592" i="6"/>
  <c r="H592" i="6"/>
  <c r="J591" i="6"/>
  <c r="H591" i="6"/>
  <c r="J590" i="6"/>
  <c r="H590" i="6"/>
  <c r="J589" i="6"/>
  <c r="H589" i="6"/>
  <c r="J588" i="6"/>
  <c r="H588" i="6"/>
  <c r="J587" i="6"/>
  <c r="H587" i="6"/>
  <c r="J586" i="6"/>
  <c r="H586" i="6"/>
  <c r="J585" i="6"/>
  <c r="H585" i="6"/>
  <c r="J584" i="6"/>
  <c r="H584" i="6"/>
  <c r="J583" i="6"/>
  <c r="H583" i="6"/>
  <c r="J582" i="6"/>
  <c r="H582" i="6"/>
  <c r="J581" i="6"/>
  <c r="H581" i="6"/>
  <c r="J580" i="6"/>
  <c r="H580" i="6"/>
  <c r="J579" i="6"/>
  <c r="H579" i="6"/>
  <c r="J578" i="6"/>
  <c r="H578" i="6"/>
  <c r="J577" i="6"/>
  <c r="H577" i="6"/>
  <c r="J576" i="6"/>
  <c r="H576" i="6"/>
  <c r="J575" i="6"/>
  <c r="H575" i="6"/>
  <c r="J574" i="6"/>
  <c r="H574" i="6"/>
  <c r="J573" i="6"/>
  <c r="H573" i="6"/>
  <c r="J572" i="6"/>
  <c r="H572" i="6"/>
  <c r="J571" i="6"/>
  <c r="H571" i="6"/>
  <c r="J570" i="6"/>
  <c r="H570" i="6"/>
  <c r="J569" i="6"/>
  <c r="H569" i="6"/>
  <c r="J568" i="6"/>
  <c r="H568" i="6"/>
  <c r="J567" i="6"/>
  <c r="H567" i="6"/>
  <c r="J566" i="6"/>
  <c r="H566" i="6"/>
  <c r="J565" i="6"/>
  <c r="H565" i="6"/>
  <c r="J564" i="6"/>
  <c r="H564" i="6"/>
  <c r="J563" i="6"/>
  <c r="H563" i="6"/>
  <c r="J562" i="6"/>
  <c r="H562" i="6"/>
  <c r="J561" i="6"/>
  <c r="H561" i="6"/>
  <c r="J560" i="6"/>
  <c r="H560" i="6"/>
  <c r="J559" i="6"/>
  <c r="H559" i="6"/>
  <c r="J558" i="6"/>
  <c r="H558" i="6"/>
  <c r="J557" i="6"/>
  <c r="H557" i="6"/>
  <c r="J556" i="6"/>
  <c r="H556" i="6"/>
  <c r="J555" i="6"/>
  <c r="H555" i="6"/>
  <c r="J554" i="6"/>
  <c r="H554" i="6"/>
  <c r="J553" i="6"/>
  <c r="H553" i="6"/>
  <c r="J552" i="6"/>
  <c r="H552" i="6"/>
  <c r="J551" i="6"/>
  <c r="H551" i="6"/>
  <c r="J550" i="6"/>
  <c r="H550" i="6"/>
  <c r="J549" i="6"/>
  <c r="H549" i="6"/>
  <c r="J548" i="6"/>
  <c r="H548" i="6"/>
  <c r="J547" i="6"/>
  <c r="H547" i="6"/>
  <c r="J546" i="6"/>
  <c r="H546" i="6"/>
  <c r="J545" i="6"/>
  <c r="H545" i="6"/>
  <c r="J544" i="6"/>
  <c r="H544" i="6"/>
  <c r="J543" i="6"/>
  <c r="H543" i="6"/>
  <c r="J542" i="6"/>
  <c r="H542" i="6"/>
  <c r="J541" i="6"/>
  <c r="H541" i="6"/>
  <c r="J540" i="6"/>
  <c r="H540" i="6"/>
  <c r="J539" i="6"/>
  <c r="H539" i="6"/>
  <c r="J538" i="6"/>
  <c r="H538" i="6"/>
  <c r="J537" i="6"/>
  <c r="H537" i="6"/>
  <c r="J536" i="6"/>
  <c r="H536" i="6"/>
  <c r="J535" i="6"/>
  <c r="H535" i="6"/>
  <c r="J534" i="6"/>
  <c r="H534" i="6"/>
  <c r="J533" i="6"/>
  <c r="H533" i="6"/>
  <c r="J532" i="6"/>
  <c r="H532" i="6"/>
  <c r="J531" i="6"/>
  <c r="H531" i="6"/>
  <c r="J530" i="6"/>
  <c r="H530" i="6"/>
  <c r="J529" i="6"/>
  <c r="H529" i="6"/>
  <c r="J528" i="6"/>
  <c r="H528" i="6"/>
  <c r="J527" i="6"/>
  <c r="H527" i="6"/>
  <c r="J526" i="6"/>
  <c r="H526" i="6"/>
  <c r="J525" i="6"/>
  <c r="H525" i="6"/>
  <c r="J524" i="6"/>
  <c r="H524" i="6"/>
  <c r="J523" i="6"/>
  <c r="H523" i="6"/>
  <c r="J522" i="6"/>
  <c r="H522" i="6"/>
  <c r="J521" i="6"/>
  <c r="H521" i="6"/>
  <c r="J520" i="6"/>
  <c r="H520" i="6"/>
  <c r="J519" i="6"/>
  <c r="H519" i="6"/>
  <c r="J518" i="6"/>
  <c r="H518" i="6"/>
  <c r="J517" i="6"/>
  <c r="H517" i="6"/>
  <c r="J516" i="6"/>
  <c r="H516" i="6"/>
  <c r="J515" i="6"/>
  <c r="H515" i="6"/>
  <c r="J514" i="6"/>
  <c r="H514" i="6"/>
  <c r="J513" i="6"/>
  <c r="H513" i="6"/>
  <c r="J512" i="6"/>
  <c r="H512" i="6"/>
  <c r="J511" i="6"/>
  <c r="H511" i="6"/>
  <c r="J510" i="6"/>
  <c r="H510" i="6"/>
  <c r="J509" i="6"/>
  <c r="H509" i="6"/>
  <c r="J508" i="6"/>
  <c r="H508" i="6"/>
  <c r="J507" i="6"/>
  <c r="H507" i="6"/>
  <c r="J506" i="6"/>
  <c r="H506" i="6"/>
  <c r="J505" i="6"/>
  <c r="H505" i="6"/>
  <c r="J504" i="6"/>
  <c r="H504" i="6"/>
  <c r="J503" i="6"/>
  <c r="H503" i="6"/>
  <c r="J502" i="6"/>
  <c r="H502" i="6"/>
  <c r="J501" i="6"/>
  <c r="H501" i="6"/>
  <c r="J500" i="6"/>
  <c r="H500" i="6"/>
  <c r="J499" i="6"/>
  <c r="H499" i="6"/>
  <c r="J498" i="6"/>
  <c r="H498" i="6"/>
  <c r="J497" i="6"/>
  <c r="H497" i="6"/>
  <c r="J496" i="6"/>
  <c r="H496" i="6"/>
  <c r="J495" i="6"/>
  <c r="H495" i="6"/>
  <c r="J494" i="6"/>
  <c r="H494" i="6"/>
  <c r="J493" i="6"/>
  <c r="H493" i="6"/>
  <c r="J492" i="6"/>
  <c r="H492" i="6"/>
  <c r="J491" i="6"/>
  <c r="H491" i="6"/>
  <c r="J490" i="6"/>
  <c r="H490" i="6"/>
  <c r="J489" i="6"/>
  <c r="H489" i="6"/>
  <c r="J488" i="6"/>
  <c r="H488" i="6"/>
  <c r="J487" i="6"/>
  <c r="H487" i="6"/>
  <c r="J486" i="6"/>
  <c r="H486" i="6"/>
  <c r="J485" i="6"/>
  <c r="H485" i="6"/>
  <c r="J484" i="6"/>
  <c r="H484" i="6"/>
  <c r="J483" i="6"/>
  <c r="H483" i="6"/>
  <c r="J482" i="6"/>
  <c r="H482" i="6"/>
  <c r="J481" i="6"/>
  <c r="H481" i="6"/>
  <c r="J480" i="6"/>
  <c r="H480" i="6"/>
  <c r="J479" i="6"/>
  <c r="H479" i="6"/>
  <c r="J478" i="6"/>
  <c r="H478" i="6"/>
  <c r="J477" i="6"/>
  <c r="H477" i="6"/>
  <c r="J476" i="6"/>
  <c r="H476" i="6"/>
  <c r="J475" i="6"/>
  <c r="H475" i="6"/>
  <c r="J474" i="6"/>
  <c r="H474" i="6"/>
  <c r="J473" i="6"/>
  <c r="H473" i="6"/>
  <c r="J472" i="6"/>
  <c r="H472" i="6"/>
  <c r="J471" i="6"/>
  <c r="H471" i="6"/>
  <c r="J470" i="6"/>
  <c r="H470" i="6"/>
  <c r="J469" i="6"/>
  <c r="H469" i="6"/>
  <c r="J468" i="6"/>
  <c r="H468" i="6"/>
  <c r="J467" i="6"/>
  <c r="H467" i="6"/>
  <c r="J466" i="6"/>
  <c r="H466" i="6"/>
  <c r="J465" i="6"/>
  <c r="H465" i="6"/>
  <c r="J464" i="6"/>
  <c r="H464" i="6"/>
  <c r="J463" i="6"/>
  <c r="H463" i="6"/>
  <c r="J462" i="6"/>
  <c r="H462" i="6"/>
  <c r="J461" i="6"/>
  <c r="H461" i="6"/>
  <c r="J460" i="6"/>
  <c r="H460" i="6"/>
  <c r="J459" i="6"/>
  <c r="H459" i="6"/>
  <c r="J458" i="6"/>
  <c r="H458" i="6"/>
  <c r="J457" i="6"/>
  <c r="H457" i="6"/>
  <c r="J456" i="6"/>
  <c r="H456" i="6"/>
  <c r="J455" i="6"/>
  <c r="H455" i="6"/>
  <c r="J454" i="6"/>
  <c r="H454" i="6"/>
  <c r="J453" i="6"/>
  <c r="H453" i="6"/>
  <c r="J452" i="6"/>
  <c r="H452" i="6"/>
  <c r="J451" i="6"/>
  <c r="H451" i="6"/>
  <c r="J450" i="6"/>
  <c r="H450" i="6"/>
  <c r="J449" i="6"/>
  <c r="H449" i="6"/>
  <c r="J448" i="6"/>
  <c r="H448" i="6"/>
  <c r="J447" i="6"/>
  <c r="H447" i="6"/>
  <c r="J446" i="6"/>
  <c r="H446" i="6"/>
  <c r="J445" i="6"/>
  <c r="H445" i="6"/>
  <c r="J444" i="6"/>
  <c r="H444" i="6"/>
  <c r="J443" i="6"/>
  <c r="H443" i="6"/>
  <c r="J442" i="6"/>
  <c r="H442" i="6"/>
  <c r="J441" i="6"/>
  <c r="H441" i="6"/>
  <c r="J440" i="6"/>
  <c r="H440" i="6"/>
  <c r="J439" i="6"/>
  <c r="H439" i="6"/>
  <c r="J438" i="6"/>
  <c r="H438" i="6"/>
  <c r="J437" i="6"/>
  <c r="H437" i="6"/>
  <c r="J436" i="6"/>
  <c r="H436" i="6"/>
  <c r="J435" i="6"/>
  <c r="H435" i="6"/>
  <c r="J434" i="6"/>
  <c r="H434" i="6"/>
  <c r="J433" i="6"/>
  <c r="H433" i="6"/>
  <c r="J432" i="6"/>
  <c r="H432" i="6"/>
  <c r="J431" i="6"/>
  <c r="H431" i="6"/>
  <c r="J430" i="6"/>
  <c r="H430" i="6"/>
  <c r="J429" i="6"/>
  <c r="H429" i="6"/>
  <c r="J428" i="6"/>
  <c r="H428" i="6"/>
  <c r="J427" i="6"/>
  <c r="H427" i="6"/>
  <c r="J426" i="6"/>
  <c r="H426" i="6"/>
  <c r="J425" i="6"/>
  <c r="H425" i="6"/>
  <c r="J424" i="6"/>
  <c r="H424" i="6"/>
  <c r="J423" i="6"/>
  <c r="H423" i="6"/>
  <c r="J422" i="6"/>
  <c r="H422" i="6"/>
  <c r="J421" i="6"/>
  <c r="H421" i="6"/>
  <c r="J420" i="6"/>
  <c r="H420" i="6"/>
  <c r="J419" i="6"/>
  <c r="H419" i="6"/>
  <c r="J418" i="6"/>
  <c r="H418" i="6"/>
  <c r="J417" i="6"/>
  <c r="H417" i="6"/>
  <c r="J416" i="6"/>
  <c r="H416" i="6"/>
  <c r="J415" i="6"/>
  <c r="H415" i="6"/>
  <c r="J414" i="6"/>
  <c r="H414" i="6"/>
  <c r="J413" i="6"/>
  <c r="H413" i="6"/>
  <c r="J412" i="6"/>
  <c r="H412" i="6"/>
  <c r="J411" i="6"/>
  <c r="H411" i="6"/>
  <c r="J410" i="6"/>
  <c r="H410" i="6"/>
  <c r="J409" i="6"/>
  <c r="H409" i="6"/>
  <c r="J408" i="6"/>
  <c r="H408" i="6"/>
  <c r="J407" i="6"/>
  <c r="H407" i="6"/>
  <c r="J406" i="6"/>
  <c r="H406" i="6"/>
  <c r="J405" i="6"/>
  <c r="H405" i="6"/>
  <c r="J404" i="6"/>
  <c r="H404" i="6"/>
  <c r="J403" i="6"/>
  <c r="H403" i="6"/>
  <c r="J402" i="6"/>
  <c r="H402" i="6"/>
  <c r="J401" i="6"/>
  <c r="H401" i="6"/>
  <c r="J400" i="6"/>
  <c r="H400" i="6"/>
  <c r="J399" i="6"/>
  <c r="H399" i="6"/>
  <c r="J398" i="6"/>
  <c r="H398" i="6"/>
  <c r="J397" i="6"/>
  <c r="H397" i="6"/>
  <c r="J396" i="6"/>
  <c r="H396" i="6"/>
  <c r="J395" i="6"/>
  <c r="H395" i="6"/>
  <c r="J394" i="6"/>
  <c r="H394" i="6"/>
  <c r="J393" i="6"/>
  <c r="H393" i="6"/>
  <c r="J392" i="6"/>
  <c r="H392" i="6"/>
  <c r="J391" i="6"/>
  <c r="H391" i="6"/>
  <c r="J390" i="6"/>
  <c r="H390" i="6"/>
  <c r="J389" i="6"/>
  <c r="H389" i="6"/>
  <c r="J388" i="6"/>
  <c r="H388" i="6"/>
  <c r="J387" i="6"/>
  <c r="H387" i="6"/>
  <c r="J386" i="6"/>
  <c r="H386" i="6"/>
  <c r="J385" i="6"/>
  <c r="H385" i="6"/>
  <c r="J384" i="6"/>
  <c r="H384" i="6"/>
  <c r="J383" i="6"/>
  <c r="H383" i="6"/>
  <c r="J382" i="6"/>
  <c r="H382" i="6"/>
  <c r="J381" i="6"/>
  <c r="H381" i="6"/>
  <c r="J380" i="6"/>
  <c r="H380" i="6"/>
  <c r="J379" i="6"/>
  <c r="H379" i="6"/>
  <c r="J378" i="6"/>
  <c r="H378" i="6"/>
  <c r="J377" i="6"/>
  <c r="H377" i="6"/>
  <c r="J376" i="6"/>
  <c r="H376" i="6"/>
  <c r="J375" i="6"/>
  <c r="H375" i="6"/>
  <c r="J374" i="6"/>
  <c r="H374" i="6"/>
  <c r="J373" i="6"/>
  <c r="H373" i="6"/>
  <c r="J372" i="6"/>
  <c r="H372" i="6"/>
  <c r="J371" i="6"/>
  <c r="H371" i="6"/>
  <c r="J370" i="6"/>
  <c r="H370" i="6"/>
  <c r="J369" i="6"/>
  <c r="H369" i="6"/>
  <c r="J368" i="6"/>
  <c r="H368" i="6"/>
  <c r="J367" i="6"/>
  <c r="H367" i="6"/>
  <c r="J366" i="6"/>
  <c r="H366" i="6"/>
  <c r="J365" i="6"/>
  <c r="H365" i="6"/>
  <c r="J364" i="6"/>
  <c r="H364" i="6"/>
  <c r="J363" i="6"/>
  <c r="H363" i="6"/>
  <c r="J362" i="6"/>
  <c r="H362" i="6"/>
  <c r="J361" i="6"/>
  <c r="H361" i="6"/>
  <c r="J360" i="6"/>
  <c r="H360" i="6"/>
  <c r="J359" i="6"/>
  <c r="H359" i="6"/>
  <c r="J358" i="6"/>
  <c r="H358" i="6"/>
  <c r="J357" i="6"/>
  <c r="H357" i="6"/>
  <c r="J356" i="6"/>
  <c r="H356" i="6"/>
  <c r="J355" i="6"/>
  <c r="H355" i="6"/>
  <c r="J354" i="6"/>
  <c r="H354" i="6"/>
  <c r="J353" i="6"/>
  <c r="H353" i="6"/>
  <c r="J352" i="6"/>
  <c r="H352" i="6"/>
  <c r="J351" i="6"/>
  <c r="H351" i="6"/>
  <c r="J350" i="6"/>
  <c r="H350" i="6"/>
  <c r="J349" i="6"/>
  <c r="H349" i="6"/>
  <c r="J348" i="6"/>
  <c r="H348" i="6"/>
  <c r="J347" i="6"/>
  <c r="H347" i="6"/>
  <c r="J346" i="6"/>
  <c r="H346" i="6"/>
  <c r="J345" i="6"/>
  <c r="H345" i="6"/>
  <c r="J344" i="6"/>
  <c r="H344" i="6"/>
  <c r="J343" i="6"/>
  <c r="H343" i="6"/>
  <c r="J342" i="6"/>
  <c r="H342" i="6"/>
  <c r="J341" i="6"/>
  <c r="H341" i="6"/>
  <c r="J340" i="6"/>
  <c r="H340" i="6"/>
  <c r="J339" i="6"/>
  <c r="H339" i="6"/>
  <c r="J338" i="6"/>
  <c r="H338" i="6"/>
  <c r="J337" i="6"/>
  <c r="H337" i="6"/>
  <c r="J336" i="6"/>
  <c r="H336" i="6"/>
  <c r="J335" i="6"/>
  <c r="H335" i="6"/>
  <c r="J334" i="6"/>
  <c r="H334" i="6"/>
  <c r="J333" i="6"/>
  <c r="H333" i="6"/>
  <c r="J332" i="6"/>
  <c r="H332" i="6"/>
  <c r="J331" i="6"/>
  <c r="H331" i="6"/>
  <c r="J330" i="6"/>
  <c r="H330" i="6"/>
  <c r="J329" i="6"/>
  <c r="H329" i="6"/>
  <c r="J328" i="6"/>
  <c r="H328" i="6"/>
  <c r="J327" i="6"/>
  <c r="H327" i="6"/>
  <c r="J326" i="6"/>
  <c r="H326" i="6"/>
  <c r="J325" i="6"/>
  <c r="H325" i="6"/>
  <c r="J324" i="6"/>
  <c r="H324" i="6"/>
  <c r="J323" i="6"/>
  <c r="H323" i="6"/>
  <c r="J322" i="6"/>
  <c r="H322" i="6"/>
  <c r="J321" i="6"/>
  <c r="H321" i="6"/>
  <c r="J320" i="6"/>
  <c r="H320" i="6"/>
  <c r="J319" i="6"/>
  <c r="H319" i="6"/>
  <c r="J318" i="6"/>
  <c r="H318" i="6"/>
  <c r="J317" i="6"/>
  <c r="H317" i="6"/>
  <c r="J316" i="6"/>
  <c r="H316" i="6"/>
  <c r="J315" i="6"/>
  <c r="H315" i="6"/>
  <c r="J314" i="6"/>
  <c r="H314" i="6"/>
  <c r="J313" i="6"/>
  <c r="H313" i="6"/>
  <c r="J312" i="6"/>
  <c r="H312" i="6"/>
  <c r="J311" i="6"/>
  <c r="H311" i="6"/>
  <c r="J310" i="6"/>
  <c r="H310" i="6"/>
  <c r="J309" i="6"/>
  <c r="H309" i="6"/>
  <c r="J308" i="6"/>
  <c r="H308" i="6"/>
  <c r="J307" i="6"/>
  <c r="H307" i="6"/>
  <c r="J306" i="6"/>
  <c r="H306" i="6"/>
  <c r="J305" i="6"/>
  <c r="H305" i="6"/>
  <c r="J304" i="6"/>
  <c r="H304" i="6"/>
  <c r="J303" i="6"/>
  <c r="H303" i="6"/>
  <c r="J302" i="6"/>
  <c r="H302" i="6"/>
  <c r="J301" i="6"/>
  <c r="H301" i="6"/>
  <c r="J300" i="6"/>
  <c r="H300" i="6"/>
  <c r="J299" i="6"/>
  <c r="H299" i="6"/>
  <c r="J298" i="6"/>
  <c r="H298" i="6"/>
  <c r="J297" i="6"/>
  <c r="H297" i="6"/>
  <c r="J296" i="6"/>
  <c r="H296" i="6"/>
  <c r="J295" i="6"/>
  <c r="H295" i="6"/>
  <c r="J294" i="6"/>
  <c r="H294" i="6"/>
  <c r="J293" i="6"/>
  <c r="H293" i="6"/>
  <c r="J292" i="6"/>
  <c r="H292" i="6"/>
  <c r="J291" i="6"/>
  <c r="H291" i="6"/>
  <c r="J290" i="6"/>
  <c r="H290" i="6"/>
  <c r="J289" i="6"/>
  <c r="H289" i="6"/>
  <c r="J288" i="6"/>
  <c r="H288" i="6"/>
  <c r="J287" i="6"/>
  <c r="H287" i="6"/>
  <c r="J286" i="6"/>
  <c r="H286" i="6"/>
  <c r="J285" i="6"/>
  <c r="H285" i="6"/>
  <c r="J284" i="6"/>
  <c r="H284" i="6"/>
  <c r="J283" i="6"/>
  <c r="H283" i="6"/>
  <c r="J282" i="6"/>
  <c r="H282" i="6"/>
  <c r="J281" i="6"/>
  <c r="H281" i="6"/>
  <c r="J280" i="6"/>
  <c r="H280" i="6"/>
  <c r="J279" i="6"/>
  <c r="H279" i="6"/>
  <c r="J278" i="6"/>
  <c r="H278" i="6"/>
  <c r="J277" i="6"/>
  <c r="H277" i="6"/>
  <c r="J276" i="6"/>
  <c r="H276" i="6"/>
  <c r="J275" i="6"/>
  <c r="H275" i="6"/>
  <c r="J274" i="6"/>
  <c r="H274" i="6"/>
  <c r="J273" i="6"/>
  <c r="H273" i="6"/>
  <c r="J272" i="6"/>
  <c r="H272" i="6"/>
  <c r="J271" i="6"/>
  <c r="H271" i="6"/>
  <c r="J270" i="6"/>
  <c r="H270" i="6"/>
  <c r="J269" i="6"/>
  <c r="H269" i="6"/>
  <c r="J268" i="6"/>
  <c r="H268" i="6"/>
  <c r="J267" i="6"/>
  <c r="H267" i="6"/>
  <c r="J266" i="6"/>
  <c r="H266" i="6"/>
  <c r="J265" i="6"/>
  <c r="H265" i="6"/>
  <c r="J264" i="6"/>
  <c r="H264" i="6"/>
  <c r="J263" i="6"/>
  <c r="H263" i="6"/>
  <c r="J262" i="6"/>
  <c r="H262" i="6"/>
  <c r="J261" i="6"/>
  <c r="H261" i="6"/>
  <c r="J260" i="6"/>
  <c r="H260" i="6"/>
  <c r="J259" i="6"/>
  <c r="H259" i="6"/>
  <c r="J258" i="6"/>
  <c r="H258" i="6"/>
  <c r="J257" i="6"/>
  <c r="H257" i="6"/>
  <c r="J256" i="6"/>
  <c r="H256" i="6"/>
  <c r="J255" i="6"/>
  <c r="H255" i="6"/>
  <c r="J254" i="6"/>
  <c r="H254" i="6"/>
  <c r="J253" i="6"/>
  <c r="H253" i="6"/>
  <c r="J252" i="6"/>
  <c r="H252" i="6"/>
  <c r="J251" i="6"/>
  <c r="H251" i="6"/>
  <c r="J250" i="6"/>
  <c r="H250" i="6"/>
  <c r="J249" i="6"/>
  <c r="H249" i="6"/>
  <c r="J248" i="6"/>
  <c r="H248" i="6"/>
  <c r="J247" i="6"/>
  <c r="H247" i="6"/>
  <c r="J246" i="6"/>
  <c r="H246" i="6"/>
  <c r="J245" i="6"/>
  <c r="H245" i="6"/>
  <c r="J244" i="6"/>
  <c r="H244" i="6"/>
  <c r="J243" i="6"/>
  <c r="H243" i="6"/>
  <c r="J242" i="6"/>
  <c r="H242" i="6"/>
  <c r="J241" i="6"/>
  <c r="H241" i="6"/>
  <c r="J240" i="6"/>
  <c r="H240" i="6"/>
  <c r="J239" i="6"/>
  <c r="H239" i="6"/>
  <c r="J238" i="6"/>
  <c r="H238" i="6"/>
  <c r="J237" i="6"/>
  <c r="H237" i="6"/>
  <c r="J236" i="6"/>
  <c r="H236" i="6"/>
  <c r="J235" i="6"/>
  <c r="H235" i="6"/>
  <c r="J234" i="6"/>
  <c r="H234" i="6"/>
  <c r="J233" i="6"/>
  <c r="H233" i="6"/>
  <c r="J232" i="6"/>
  <c r="H232" i="6"/>
  <c r="J231" i="6"/>
  <c r="H231" i="6"/>
  <c r="J230" i="6"/>
  <c r="H230" i="6"/>
  <c r="J229" i="6"/>
  <c r="H229" i="6"/>
  <c r="J228" i="6"/>
  <c r="H228" i="6"/>
  <c r="J227" i="6"/>
  <c r="H227" i="6"/>
  <c r="J226" i="6"/>
  <c r="H226" i="6"/>
  <c r="J225" i="6"/>
  <c r="H225" i="6"/>
  <c r="J224" i="6"/>
  <c r="H224" i="6"/>
  <c r="J223" i="6"/>
  <c r="H223" i="6"/>
  <c r="J222" i="6"/>
  <c r="H222" i="6"/>
  <c r="J221" i="6"/>
  <c r="H221" i="6"/>
  <c r="J220" i="6"/>
  <c r="H220" i="6"/>
  <c r="J219" i="6"/>
  <c r="H219" i="6"/>
  <c r="J218" i="6"/>
  <c r="H218" i="6"/>
  <c r="J217" i="6"/>
  <c r="H217" i="6"/>
  <c r="J216" i="6"/>
  <c r="H216" i="6"/>
  <c r="J215" i="6"/>
  <c r="H215" i="6"/>
  <c r="J214" i="6"/>
  <c r="H214" i="6"/>
  <c r="J213" i="6"/>
  <c r="H213" i="6"/>
  <c r="J212" i="6"/>
  <c r="H212" i="6"/>
  <c r="J211" i="6"/>
  <c r="H211" i="6"/>
  <c r="J210" i="6"/>
  <c r="H210" i="6"/>
  <c r="J209" i="6"/>
  <c r="H209" i="6"/>
  <c r="J208" i="6"/>
  <c r="H208" i="6"/>
  <c r="J207" i="6"/>
  <c r="H207" i="6"/>
  <c r="J206" i="6"/>
  <c r="H206" i="6"/>
  <c r="J205" i="6"/>
  <c r="H205" i="6"/>
  <c r="J204" i="6"/>
  <c r="H204" i="6"/>
  <c r="J203" i="6"/>
  <c r="H203" i="6"/>
  <c r="J202" i="6"/>
  <c r="H202" i="6"/>
  <c r="J201" i="6"/>
  <c r="H201" i="6"/>
  <c r="J200" i="6"/>
  <c r="H200" i="6"/>
  <c r="J199" i="6"/>
  <c r="H199" i="6"/>
  <c r="J198" i="6"/>
  <c r="H198" i="6"/>
  <c r="J197" i="6"/>
  <c r="H197" i="6"/>
  <c r="J196" i="6"/>
  <c r="H196" i="6"/>
  <c r="J195" i="6"/>
  <c r="H195" i="6"/>
  <c r="J194" i="6"/>
  <c r="H194" i="6"/>
  <c r="J193" i="6"/>
  <c r="H193" i="6"/>
  <c r="J192" i="6"/>
  <c r="H192" i="6"/>
  <c r="J191" i="6"/>
  <c r="H191" i="6"/>
  <c r="J190" i="6"/>
  <c r="H190" i="6"/>
  <c r="J189" i="6"/>
  <c r="H189" i="6"/>
  <c r="J188" i="6"/>
  <c r="H188" i="6"/>
  <c r="J187" i="6"/>
  <c r="H187" i="6"/>
  <c r="J186" i="6"/>
  <c r="H186" i="6"/>
  <c r="J185" i="6"/>
  <c r="H185" i="6"/>
  <c r="J184" i="6"/>
  <c r="H184" i="6"/>
  <c r="J183" i="6"/>
  <c r="H183" i="6"/>
  <c r="J182" i="6"/>
  <c r="H182" i="6"/>
  <c r="J181" i="6"/>
  <c r="H181" i="6"/>
  <c r="J180" i="6"/>
  <c r="H180" i="6"/>
  <c r="J179" i="6"/>
  <c r="H179" i="6"/>
  <c r="J178" i="6"/>
  <c r="H178" i="6"/>
  <c r="J177" i="6"/>
  <c r="H177" i="6"/>
  <c r="J176" i="6"/>
  <c r="H176" i="6"/>
  <c r="J175" i="6"/>
  <c r="H175" i="6"/>
  <c r="J174" i="6"/>
  <c r="H174" i="6"/>
  <c r="J173" i="6"/>
  <c r="H173" i="6"/>
  <c r="J172" i="6"/>
  <c r="H172" i="6"/>
  <c r="J171" i="6"/>
  <c r="H171" i="6"/>
  <c r="J170" i="6"/>
  <c r="H170" i="6"/>
  <c r="J169" i="6"/>
  <c r="H169" i="6"/>
  <c r="J168" i="6"/>
  <c r="H168" i="6"/>
  <c r="J167" i="6"/>
  <c r="H167" i="6"/>
  <c r="J166" i="6"/>
  <c r="H166" i="6"/>
  <c r="J165" i="6"/>
  <c r="H165" i="6"/>
  <c r="J164" i="6"/>
  <c r="H164" i="6"/>
  <c r="J163" i="6"/>
  <c r="H163" i="6"/>
  <c r="J162" i="6"/>
  <c r="H162" i="6"/>
  <c r="J161" i="6"/>
  <c r="H161" i="6"/>
  <c r="J160" i="6"/>
  <c r="H160" i="6"/>
  <c r="J159" i="6"/>
  <c r="H159" i="6"/>
  <c r="J158" i="6"/>
  <c r="H158" i="6"/>
  <c r="J157" i="6"/>
  <c r="H157" i="6"/>
  <c r="J156" i="6"/>
  <c r="H156" i="6"/>
  <c r="J155" i="6"/>
  <c r="H155" i="6"/>
  <c r="J154" i="6"/>
  <c r="H154" i="6"/>
  <c r="J153" i="6"/>
  <c r="H153" i="6"/>
  <c r="J152" i="6"/>
  <c r="H152" i="6"/>
  <c r="J151" i="6"/>
  <c r="H151" i="6"/>
  <c r="J150" i="6"/>
  <c r="H150" i="6"/>
  <c r="J149" i="6"/>
  <c r="H149" i="6"/>
  <c r="J148" i="6"/>
  <c r="H148" i="6"/>
  <c r="J147" i="6"/>
  <c r="H147" i="6"/>
  <c r="J146" i="6"/>
  <c r="H146" i="6"/>
  <c r="J145" i="6"/>
  <c r="H145" i="6"/>
  <c r="J144" i="6"/>
  <c r="H144" i="6"/>
  <c r="J143" i="6"/>
  <c r="H143" i="6"/>
  <c r="J142" i="6"/>
  <c r="H142" i="6"/>
  <c r="J141" i="6"/>
  <c r="H141" i="6"/>
  <c r="J140" i="6"/>
  <c r="H140" i="6"/>
  <c r="J139" i="6"/>
  <c r="H139" i="6"/>
  <c r="J138" i="6"/>
  <c r="H138" i="6"/>
  <c r="J137" i="6"/>
  <c r="H137" i="6"/>
  <c r="J136" i="6"/>
  <c r="H136" i="6"/>
  <c r="J135" i="6"/>
  <c r="H135" i="6"/>
  <c r="J134" i="6"/>
  <c r="H134" i="6"/>
  <c r="J133" i="6"/>
  <c r="H133" i="6"/>
  <c r="J132" i="6"/>
  <c r="H132" i="6"/>
  <c r="J131" i="6"/>
  <c r="H131" i="6"/>
  <c r="J130" i="6"/>
  <c r="H130" i="6"/>
  <c r="J129" i="6"/>
  <c r="H129" i="6"/>
  <c r="J128" i="6"/>
  <c r="H128" i="6"/>
  <c r="J127" i="6"/>
  <c r="H127" i="6"/>
  <c r="J126" i="6"/>
  <c r="H126" i="6"/>
  <c r="J125" i="6"/>
  <c r="H125" i="6"/>
  <c r="J124" i="6"/>
  <c r="H124" i="6"/>
  <c r="J123" i="6"/>
  <c r="H123" i="6"/>
  <c r="J122" i="6"/>
  <c r="H122" i="6"/>
  <c r="J121" i="6"/>
  <c r="H121" i="6"/>
  <c r="J120" i="6"/>
  <c r="H120" i="6"/>
  <c r="J119" i="6"/>
  <c r="H119" i="6"/>
  <c r="J118" i="6"/>
  <c r="H118" i="6"/>
  <c r="J117" i="6"/>
  <c r="H117" i="6"/>
  <c r="J116" i="6"/>
  <c r="H116" i="6"/>
  <c r="J115" i="6"/>
  <c r="H115" i="6"/>
  <c r="J114" i="6"/>
  <c r="H114" i="6"/>
  <c r="J113" i="6"/>
  <c r="H113" i="6"/>
  <c r="J112" i="6"/>
  <c r="H112" i="6"/>
  <c r="J111" i="6"/>
  <c r="H111" i="6"/>
  <c r="J110" i="6"/>
  <c r="H110" i="6"/>
  <c r="J109" i="6"/>
  <c r="H109" i="6"/>
  <c r="J108" i="6"/>
  <c r="H108" i="6"/>
  <c r="J107" i="6"/>
  <c r="H107" i="6"/>
  <c r="J106" i="6"/>
  <c r="H106" i="6"/>
  <c r="J105" i="6"/>
  <c r="H105" i="6"/>
  <c r="J104" i="6"/>
  <c r="H104" i="6"/>
  <c r="J103" i="6"/>
  <c r="H103" i="6"/>
  <c r="J102" i="6"/>
  <c r="H102" i="6"/>
  <c r="J101" i="6"/>
  <c r="H101" i="6"/>
  <c r="J100" i="6"/>
  <c r="H100" i="6"/>
  <c r="J99" i="6"/>
  <c r="H99" i="6"/>
  <c r="J98" i="6"/>
  <c r="H98" i="6"/>
  <c r="J97" i="6"/>
  <c r="H97" i="6"/>
  <c r="J96" i="6"/>
  <c r="H96" i="6"/>
  <c r="J95" i="6"/>
  <c r="H95" i="6"/>
  <c r="J94" i="6"/>
  <c r="H94" i="6"/>
  <c r="J93" i="6"/>
  <c r="H93" i="6"/>
  <c r="J92" i="6"/>
  <c r="H92" i="6"/>
  <c r="J91" i="6"/>
  <c r="H91" i="6"/>
  <c r="J90" i="6"/>
  <c r="H90" i="6"/>
  <c r="J89" i="6"/>
  <c r="H89" i="6"/>
  <c r="J88" i="6"/>
  <c r="H88" i="6"/>
  <c r="J87" i="6"/>
  <c r="H87" i="6"/>
  <c r="J86" i="6"/>
  <c r="H86" i="6"/>
  <c r="J85" i="6"/>
  <c r="H85" i="6"/>
  <c r="J84" i="6"/>
  <c r="H84" i="6"/>
  <c r="J83" i="6"/>
  <c r="H83" i="6"/>
  <c r="J82" i="6"/>
  <c r="H82" i="6"/>
  <c r="J81" i="6"/>
  <c r="H81" i="6"/>
  <c r="J80" i="6"/>
  <c r="H80" i="6"/>
  <c r="J79" i="6"/>
  <c r="H79" i="6"/>
  <c r="J78" i="6"/>
  <c r="H78" i="6"/>
  <c r="J77" i="6"/>
  <c r="H77" i="6"/>
  <c r="J76" i="6"/>
  <c r="H76" i="6"/>
  <c r="J75" i="6"/>
  <c r="H75" i="6"/>
  <c r="J74" i="6"/>
  <c r="H74" i="6"/>
  <c r="J73" i="6"/>
  <c r="H73" i="6"/>
  <c r="J72" i="6"/>
  <c r="H72" i="6"/>
  <c r="J71" i="6"/>
  <c r="H71" i="6"/>
  <c r="J70" i="6"/>
  <c r="H70" i="6"/>
  <c r="J69" i="6"/>
  <c r="H69" i="6"/>
  <c r="J68" i="6"/>
  <c r="H68" i="6"/>
  <c r="J67" i="6"/>
  <c r="H67" i="6"/>
  <c r="J66" i="6"/>
  <c r="H66" i="6"/>
  <c r="J65" i="6"/>
  <c r="H65" i="6"/>
  <c r="J64" i="6"/>
  <c r="H64" i="6"/>
  <c r="J63" i="6"/>
  <c r="H63" i="6"/>
  <c r="J62" i="6"/>
  <c r="H62" i="6"/>
  <c r="J61" i="6"/>
  <c r="H61" i="6"/>
  <c r="J60" i="6"/>
  <c r="H60" i="6"/>
  <c r="J59" i="6"/>
  <c r="H59" i="6"/>
  <c r="J58" i="6"/>
  <c r="H58" i="6"/>
  <c r="J57" i="6"/>
  <c r="H57" i="6"/>
  <c r="J56" i="6"/>
  <c r="H56" i="6"/>
  <c r="J55" i="6"/>
  <c r="H55" i="6"/>
  <c r="J54" i="6"/>
  <c r="H54" i="6"/>
  <c r="J53" i="6"/>
  <c r="H53" i="6"/>
  <c r="J52" i="6"/>
  <c r="H52" i="6"/>
  <c r="J51" i="6"/>
  <c r="H51" i="6"/>
  <c r="J50" i="6"/>
  <c r="H50" i="6"/>
  <c r="J49" i="6"/>
  <c r="H49" i="6"/>
  <c r="J48" i="6"/>
  <c r="H48" i="6"/>
  <c r="J47" i="6"/>
  <c r="H47" i="6"/>
  <c r="J46" i="6"/>
  <c r="H46" i="6"/>
  <c r="J45" i="6"/>
  <c r="H45" i="6"/>
  <c r="J44" i="6"/>
  <c r="H44" i="6"/>
  <c r="J43" i="6"/>
  <c r="H43" i="6"/>
  <c r="J42" i="6"/>
  <c r="H42" i="6"/>
  <c r="J41" i="6"/>
  <c r="H41" i="6"/>
  <c r="J40" i="6"/>
  <c r="H40" i="6"/>
  <c r="J39" i="6"/>
  <c r="H39" i="6"/>
  <c r="J38" i="6"/>
  <c r="H38" i="6"/>
  <c r="J37" i="6"/>
  <c r="H37" i="6"/>
  <c r="J36" i="6"/>
  <c r="H36" i="6"/>
  <c r="J35" i="6"/>
  <c r="H35" i="6"/>
  <c r="J34" i="6"/>
  <c r="H34" i="6"/>
  <c r="J33" i="6"/>
  <c r="H33" i="6"/>
  <c r="J32" i="6"/>
  <c r="H32" i="6"/>
  <c r="J31" i="6"/>
  <c r="H31" i="6"/>
  <c r="J30" i="6"/>
  <c r="H30" i="6"/>
  <c r="J29" i="6"/>
  <c r="H29" i="6"/>
  <c r="J28" i="6"/>
  <c r="H28" i="6"/>
  <c r="J27" i="6"/>
  <c r="H27" i="6"/>
  <c r="J26" i="6"/>
  <c r="H26" i="6"/>
  <c r="J25" i="6"/>
  <c r="H25" i="6"/>
  <c r="J24" i="6"/>
  <c r="H24" i="6"/>
  <c r="J23" i="6"/>
  <c r="H23" i="6"/>
  <c r="J22" i="6"/>
  <c r="H22" i="6"/>
  <c r="J21" i="6"/>
  <c r="H21" i="6"/>
  <c r="J20" i="6"/>
  <c r="H20" i="6"/>
  <c r="J19" i="6"/>
  <c r="H19" i="6"/>
  <c r="J18" i="6"/>
  <c r="H18" i="6"/>
  <c r="J17" i="6"/>
  <c r="H17" i="6"/>
  <c r="J16" i="6"/>
  <c r="H16" i="6"/>
  <c r="J15" i="6"/>
  <c r="H15" i="6"/>
  <c r="J14" i="6"/>
  <c r="H14" i="6"/>
  <c r="J13" i="6"/>
  <c r="H13" i="6"/>
  <c r="J12" i="6"/>
  <c r="H12" i="6"/>
  <c r="J11" i="6"/>
  <c r="H11" i="6"/>
  <c r="J10" i="6"/>
  <c r="H10" i="6"/>
  <c r="J9" i="6"/>
  <c r="H9" i="6"/>
  <c r="J8" i="6"/>
  <c r="H8" i="6"/>
  <c r="J7" i="6"/>
  <c r="H7" i="6"/>
  <c r="N1125" i="5"/>
  <c r="N1124" i="5"/>
  <c r="N1123" i="5"/>
  <c r="N1122" i="5"/>
  <c r="N1121" i="5"/>
  <c r="N1120" i="5"/>
  <c r="N1119" i="5"/>
  <c r="N1118" i="5"/>
  <c r="N1117" i="5"/>
  <c r="N1116" i="5"/>
  <c r="N1115" i="5"/>
  <c r="N1114" i="5"/>
  <c r="N1113" i="5"/>
  <c r="N1112" i="5"/>
  <c r="N1111" i="5"/>
  <c r="N1110" i="5"/>
  <c r="N1109" i="5"/>
  <c r="N1108" i="5"/>
  <c r="N1107" i="5"/>
  <c r="N1106" i="5"/>
  <c r="N1105" i="5"/>
  <c r="N1104" i="5"/>
  <c r="N1103" i="5"/>
  <c r="N1102" i="5"/>
  <c r="N1101" i="5"/>
  <c r="N1100" i="5"/>
  <c r="N1099" i="5"/>
  <c r="N1098" i="5"/>
  <c r="N1097" i="5"/>
  <c r="N1096" i="5"/>
  <c r="N1095" i="5"/>
  <c r="N1094" i="5"/>
  <c r="N1093" i="5"/>
  <c r="N1092" i="5"/>
  <c r="N1091" i="5"/>
  <c r="N1090" i="5"/>
  <c r="N1089" i="5"/>
  <c r="N1088" i="5"/>
  <c r="N1087" i="5"/>
  <c r="N1086" i="5"/>
  <c r="N1085" i="5"/>
  <c r="N1084" i="5"/>
  <c r="N1083" i="5"/>
  <c r="N1082" i="5"/>
  <c r="N1081" i="5"/>
  <c r="N1080" i="5"/>
  <c r="N1079" i="5"/>
  <c r="N1078" i="5"/>
  <c r="N1077" i="5"/>
  <c r="N1076" i="5"/>
  <c r="N1075" i="5"/>
  <c r="N1074" i="5"/>
  <c r="N1073" i="5"/>
  <c r="N1072" i="5"/>
  <c r="N1071" i="5"/>
  <c r="N1070" i="5"/>
  <c r="N1069" i="5"/>
  <c r="N1068" i="5"/>
  <c r="N1067" i="5"/>
  <c r="N1066" i="5"/>
  <c r="N1065" i="5"/>
  <c r="N1064" i="5"/>
  <c r="N1063" i="5"/>
  <c r="N1062" i="5"/>
  <c r="N1061" i="5"/>
  <c r="N1060" i="5"/>
  <c r="N1059" i="5"/>
  <c r="N1058" i="5"/>
  <c r="N1057" i="5"/>
  <c r="N1056" i="5"/>
  <c r="N1055" i="5"/>
  <c r="N1054" i="5"/>
  <c r="N1053" i="5"/>
  <c r="N1052" i="5"/>
  <c r="N1051" i="5"/>
  <c r="N1050" i="5"/>
  <c r="N1049" i="5"/>
  <c r="N1048" i="5"/>
  <c r="N1047" i="5"/>
  <c r="N1046" i="5"/>
  <c r="N1045" i="5"/>
  <c r="N1044" i="5"/>
  <c r="N1043" i="5"/>
  <c r="N1042" i="5"/>
  <c r="N1041" i="5"/>
  <c r="N1040" i="5"/>
  <c r="N1039" i="5"/>
  <c r="N1038" i="5"/>
  <c r="N1037" i="5"/>
  <c r="N1036" i="5"/>
  <c r="N1035" i="5"/>
  <c r="N1034" i="5"/>
  <c r="N1033" i="5"/>
  <c r="N1032" i="5"/>
  <c r="N1031" i="5"/>
  <c r="N1030" i="5"/>
  <c r="N1029" i="5"/>
  <c r="N1028" i="5"/>
  <c r="N1027" i="5"/>
  <c r="N1026" i="5"/>
  <c r="N1025" i="5"/>
  <c r="N1024" i="5"/>
  <c r="N1023" i="5"/>
  <c r="N1022" i="5"/>
  <c r="N1021" i="5"/>
  <c r="N1020" i="5"/>
  <c r="N1019" i="5"/>
  <c r="N1018" i="5"/>
  <c r="N1017" i="5"/>
  <c r="N1016" i="5"/>
  <c r="N1015" i="5"/>
  <c r="N1014" i="5"/>
  <c r="N1013" i="5"/>
  <c r="N1012" i="5"/>
  <c r="N1011" i="5"/>
  <c r="N1010" i="5"/>
  <c r="N1009" i="5"/>
  <c r="N1008" i="5"/>
  <c r="N1007" i="5"/>
  <c r="N1006" i="5"/>
  <c r="N1005" i="5"/>
  <c r="N1004" i="5"/>
  <c r="N1003" i="5"/>
  <c r="N1002" i="5"/>
  <c r="N1001" i="5"/>
  <c r="N1000" i="5"/>
  <c r="N999" i="5"/>
  <c r="N998" i="5"/>
  <c r="N997" i="5"/>
  <c r="N996" i="5"/>
  <c r="N995" i="5"/>
  <c r="N994" i="5"/>
  <c r="N993" i="5"/>
  <c r="N992" i="5"/>
  <c r="N991" i="5"/>
  <c r="N990" i="5"/>
  <c r="N989" i="5"/>
  <c r="N988" i="5"/>
  <c r="N987" i="5"/>
  <c r="N986" i="5"/>
  <c r="N985" i="5"/>
  <c r="N984" i="5"/>
  <c r="N983" i="5"/>
  <c r="N982" i="5"/>
  <c r="N981" i="5"/>
  <c r="N980" i="5"/>
  <c r="N979" i="5"/>
  <c r="N978" i="5"/>
  <c r="N977" i="5"/>
  <c r="N976" i="5"/>
  <c r="N975" i="5"/>
  <c r="N974" i="5"/>
  <c r="N973" i="5"/>
  <c r="N972" i="5"/>
  <c r="N971" i="5"/>
  <c r="N970" i="5"/>
  <c r="N969" i="5"/>
  <c r="N968" i="5"/>
  <c r="N967" i="5"/>
  <c r="N966" i="5"/>
  <c r="N965" i="5"/>
  <c r="N964" i="5"/>
  <c r="N963" i="5"/>
  <c r="N962" i="5"/>
  <c r="N961" i="5"/>
  <c r="N960" i="5"/>
  <c r="N959" i="5"/>
  <c r="N958" i="5"/>
  <c r="N957" i="5"/>
  <c r="N956" i="5"/>
  <c r="N955" i="5"/>
  <c r="N954" i="5"/>
  <c r="N953" i="5"/>
  <c r="N952" i="5"/>
  <c r="N951" i="5"/>
  <c r="N950" i="5"/>
  <c r="N949" i="5"/>
  <c r="N948" i="5"/>
  <c r="N947" i="5"/>
  <c r="N946" i="5"/>
  <c r="N945" i="5"/>
  <c r="N944" i="5"/>
  <c r="N943" i="5"/>
  <c r="N942" i="5"/>
  <c r="N941" i="5"/>
  <c r="N940" i="5"/>
  <c r="N939" i="5"/>
  <c r="N938" i="5"/>
  <c r="N937" i="5"/>
  <c r="N936" i="5"/>
  <c r="N935" i="5"/>
  <c r="N934" i="5"/>
  <c r="N933" i="5"/>
  <c r="N932" i="5"/>
  <c r="N931" i="5"/>
  <c r="N930" i="5"/>
  <c r="N929" i="5"/>
  <c r="N928" i="5"/>
  <c r="N927" i="5"/>
  <c r="N926" i="5"/>
  <c r="N925" i="5"/>
  <c r="N924" i="5"/>
  <c r="N923" i="5"/>
  <c r="N922" i="5"/>
  <c r="N921" i="5"/>
  <c r="N920" i="5"/>
  <c r="N919" i="5"/>
  <c r="N918" i="5"/>
  <c r="N917" i="5"/>
  <c r="N916" i="5"/>
  <c r="N915" i="5"/>
  <c r="N914" i="5"/>
  <c r="N913" i="5"/>
  <c r="N912" i="5"/>
  <c r="N911" i="5"/>
  <c r="N910" i="5"/>
  <c r="N909" i="5"/>
  <c r="N908" i="5"/>
  <c r="N907" i="5"/>
  <c r="N906" i="5"/>
  <c r="N905" i="5"/>
  <c r="N904" i="5"/>
  <c r="N903" i="5"/>
  <c r="N902" i="5"/>
  <c r="N901" i="5"/>
  <c r="N900" i="5"/>
  <c r="N899" i="5"/>
  <c r="N898" i="5"/>
  <c r="N897" i="5"/>
  <c r="N896" i="5"/>
  <c r="N895" i="5"/>
  <c r="N894" i="5"/>
  <c r="N893" i="5"/>
  <c r="N892" i="5"/>
  <c r="N891" i="5"/>
  <c r="N890" i="5"/>
  <c r="N889" i="5"/>
  <c r="N888" i="5"/>
  <c r="N887" i="5"/>
  <c r="N886" i="5"/>
  <c r="N885" i="5"/>
  <c r="N884" i="5"/>
  <c r="N883" i="5"/>
  <c r="N882" i="5"/>
  <c r="N881" i="5"/>
  <c r="N880" i="5"/>
  <c r="N879" i="5"/>
  <c r="N878" i="5"/>
  <c r="N877" i="5"/>
  <c r="N876" i="5"/>
  <c r="N875" i="5"/>
  <c r="N874" i="5"/>
  <c r="N873" i="5"/>
  <c r="N872" i="5"/>
  <c r="N871" i="5"/>
  <c r="N870" i="5"/>
  <c r="N869" i="5"/>
  <c r="N868" i="5"/>
  <c r="N867" i="5"/>
  <c r="N866" i="5"/>
  <c r="N865" i="5"/>
  <c r="N864" i="5"/>
  <c r="N863" i="5"/>
  <c r="N862" i="5"/>
  <c r="N861" i="5"/>
  <c r="N860" i="5"/>
  <c r="N859" i="5"/>
  <c r="N858" i="5"/>
  <c r="N857" i="5"/>
  <c r="N856" i="5"/>
  <c r="N855" i="5"/>
  <c r="N854" i="5"/>
  <c r="N853" i="5"/>
  <c r="N852" i="5"/>
  <c r="N851" i="5"/>
  <c r="N850" i="5"/>
  <c r="N849" i="5"/>
  <c r="N848" i="5"/>
  <c r="N847" i="5"/>
  <c r="N846" i="5"/>
  <c r="N845" i="5"/>
  <c r="N844" i="5"/>
  <c r="N843" i="5"/>
  <c r="N842" i="5"/>
  <c r="N841" i="5"/>
  <c r="N840" i="5"/>
  <c r="N839" i="5"/>
  <c r="N838" i="5"/>
  <c r="N837" i="5"/>
  <c r="N836" i="5"/>
  <c r="N835" i="5"/>
  <c r="N834" i="5"/>
  <c r="N833" i="5"/>
  <c r="N832" i="5"/>
  <c r="N831" i="5"/>
  <c r="N830" i="5"/>
  <c r="N829" i="5"/>
  <c r="N828" i="5"/>
  <c r="N827" i="5"/>
  <c r="N826" i="5"/>
  <c r="N825" i="5"/>
  <c r="N824" i="5"/>
  <c r="N823" i="5"/>
  <c r="N822" i="5"/>
  <c r="N821" i="5"/>
  <c r="N820" i="5"/>
  <c r="N819" i="5"/>
  <c r="N818" i="5"/>
  <c r="N817" i="5"/>
  <c r="N816" i="5"/>
  <c r="N815" i="5"/>
  <c r="N814" i="5"/>
  <c r="N813" i="5"/>
  <c r="N812" i="5"/>
  <c r="N811" i="5"/>
  <c r="N810" i="5"/>
  <c r="N809" i="5"/>
  <c r="N808" i="5"/>
  <c r="N807" i="5"/>
  <c r="N806" i="5"/>
  <c r="N805" i="5"/>
  <c r="N804" i="5"/>
  <c r="N803" i="5"/>
  <c r="N802" i="5"/>
  <c r="N801" i="5"/>
  <c r="N800" i="5"/>
  <c r="N799" i="5"/>
  <c r="N798" i="5"/>
  <c r="N797" i="5"/>
  <c r="N796" i="5"/>
  <c r="N795" i="5"/>
  <c r="N794" i="5"/>
  <c r="N793" i="5"/>
  <c r="N792" i="5"/>
  <c r="N791" i="5"/>
  <c r="N790" i="5"/>
  <c r="N789" i="5"/>
  <c r="N788" i="5"/>
  <c r="N787" i="5"/>
  <c r="N786" i="5"/>
  <c r="N785" i="5"/>
  <c r="N784" i="5"/>
  <c r="N783" i="5"/>
  <c r="N782" i="5"/>
  <c r="N781" i="5"/>
  <c r="N780" i="5"/>
  <c r="N779" i="5"/>
  <c r="N778" i="5"/>
  <c r="N777" i="5"/>
  <c r="N776" i="5"/>
  <c r="N775" i="5"/>
  <c r="N774" i="5"/>
  <c r="N773" i="5"/>
  <c r="N772" i="5"/>
  <c r="N771" i="5"/>
  <c r="N770" i="5"/>
  <c r="N769" i="5"/>
  <c r="N768" i="5"/>
  <c r="N767" i="5"/>
  <c r="N766" i="5"/>
  <c r="N765" i="5"/>
  <c r="N764" i="5"/>
  <c r="N763" i="5"/>
  <c r="N762" i="5"/>
  <c r="N761" i="5"/>
  <c r="N760" i="5"/>
  <c r="N759" i="5"/>
  <c r="N758" i="5"/>
  <c r="N757" i="5"/>
  <c r="N756" i="5"/>
  <c r="N755" i="5"/>
  <c r="N754" i="5"/>
  <c r="N753" i="5"/>
  <c r="N752" i="5"/>
  <c r="N751" i="5"/>
  <c r="N750" i="5"/>
  <c r="N749" i="5"/>
  <c r="N748" i="5"/>
  <c r="N747" i="5"/>
  <c r="N746" i="5"/>
  <c r="N745" i="5"/>
  <c r="N744" i="5"/>
  <c r="N743" i="5"/>
  <c r="N742" i="5"/>
  <c r="N741" i="5"/>
  <c r="N740" i="5"/>
  <c r="N739" i="5"/>
  <c r="N738" i="5"/>
  <c r="N737" i="5"/>
  <c r="N736" i="5"/>
  <c r="N735" i="5"/>
  <c r="N734" i="5"/>
  <c r="N733" i="5"/>
  <c r="N732" i="5"/>
  <c r="N731" i="5"/>
  <c r="N730" i="5"/>
  <c r="N729" i="5"/>
  <c r="N728" i="5"/>
  <c r="N727" i="5"/>
  <c r="N726" i="5"/>
  <c r="N725" i="5"/>
  <c r="N724" i="5"/>
  <c r="N723" i="5"/>
  <c r="N722" i="5"/>
  <c r="N721" i="5"/>
  <c r="N720" i="5"/>
  <c r="N719" i="5"/>
  <c r="N718" i="5"/>
  <c r="N717" i="5"/>
  <c r="N716" i="5"/>
  <c r="N715" i="5"/>
  <c r="N714" i="5"/>
  <c r="N713" i="5"/>
  <c r="N712" i="5"/>
  <c r="N711" i="5"/>
  <c r="N710" i="5"/>
  <c r="N709" i="5"/>
  <c r="N708" i="5"/>
  <c r="N707" i="5"/>
  <c r="N706" i="5"/>
  <c r="N705" i="5"/>
  <c r="N704" i="5"/>
  <c r="N703" i="5"/>
  <c r="N702" i="5"/>
  <c r="N701" i="5"/>
  <c r="N700" i="5"/>
  <c r="N699" i="5"/>
  <c r="N698" i="5"/>
  <c r="N697" i="5"/>
  <c r="N696" i="5"/>
  <c r="N695" i="5"/>
  <c r="N694" i="5"/>
  <c r="N693" i="5"/>
  <c r="N692" i="5"/>
  <c r="N691" i="5"/>
  <c r="N690" i="5"/>
  <c r="N689" i="5"/>
  <c r="N688" i="5"/>
  <c r="N687" i="5"/>
  <c r="N686" i="5"/>
  <c r="N685" i="5"/>
  <c r="N684" i="5"/>
  <c r="N683" i="5"/>
  <c r="N682" i="5"/>
  <c r="N681" i="5"/>
  <c r="N680" i="5"/>
  <c r="N679" i="5"/>
  <c r="N678" i="5"/>
  <c r="N677" i="5"/>
  <c r="N676" i="5"/>
  <c r="N675" i="5"/>
  <c r="N674" i="5"/>
  <c r="N673" i="5"/>
  <c r="N672" i="5"/>
  <c r="N671" i="5"/>
  <c r="N670" i="5"/>
  <c r="N669" i="5"/>
  <c r="N668" i="5"/>
  <c r="N667" i="5"/>
  <c r="N666" i="5"/>
  <c r="N665" i="5"/>
  <c r="N664" i="5"/>
  <c r="N663" i="5"/>
  <c r="N662" i="5"/>
  <c r="N661" i="5"/>
  <c r="N660" i="5"/>
  <c r="N659" i="5"/>
  <c r="N658" i="5"/>
  <c r="N657" i="5"/>
  <c r="N656" i="5"/>
  <c r="N655" i="5"/>
  <c r="N654" i="5"/>
  <c r="N653" i="5"/>
  <c r="N652" i="5"/>
  <c r="N651" i="5"/>
  <c r="N650" i="5"/>
  <c r="N649" i="5"/>
  <c r="N648" i="5"/>
  <c r="N647" i="5"/>
  <c r="N646" i="5"/>
  <c r="N645" i="5"/>
  <c r="N644" i="5"/>
  <c r="N643" i="5"/>
  <c r="N642" i="5"/>
  <c r="N641" i="5"/>
  <c r="N640" i="5"/>
  <c r="N639" i="5"/>
  <c r="N638" i="5"/>
  <c r="N637" i="5"/>
  <c r="N636" i="5"/>
  <c r="N635" i="5"/>
  <c r="N634" i="5"/>
  <c r="N633" i="5"/>
  <c r="N632" i="5"/>
  <c r="N631" i="5"/>
  <c r="N630" i="5"/>
  <c r="N629" i="5"/>
  <c r="N628" i="5"/>
  <c r="N627" i="5"/>
  <c r="N626" i="5"/>
  <c r="N625" i="5"/>
  <c r="N624" i="5"/>
  <c r="N623" i="5"/>
  <c r="N622" i="5"/>
  <c r="N621" i="5"/>
  <c r="N620" i="5"/>
  <c r="N619" i="5"/>
  <c r="N618" i="5"/>
  <c r="N617" i="5"/>
  <c r="N616" i="5"/>
  <c r="N615" i="5"/>
  <c r="N614" i="5"/>
  <c r="N613" i="5"/>
  <c r="N612" i="5"/>
  <c r="N611" i="5"/>
  <c r="N610" i="5"/>
  <c r="N609" i="5"/>
  <c r="N608" i="5"/>
  <c r="N607" i="5"/>
  <c r="N606" i="5"/>
  <c r="N605" i="5"/>
  <c r="N604" i="5"/>
  <c r="N603" i="5"/>
  <c r="N602" i="5"/>
  <c r="N601" i="5"/>
  <c r="N600" i="5"/>
  <c r="N599" i="5"/>
  <c r="N598" i="5"/>
  <c r="N597" i="5"/>
  <c r="N596" i="5"/>
  <c r="N595" i="5"/>
  <c r="N594" i="5"/>
  <c r="N593" i="5"/>
  <c r="N592" i="5"/>
  <c r="N591" i="5"/>
  <c r="N590" i="5"/>
  <c r="N589" i="5"/>
  <c r="N588" i="5"/>
  <c r="N587" i="5"/>
  <c r="N586" i="5"/>
  <c r="N585" i="5"/>
  <c r="N584" i="5"/>
  <c r="N583" i="5"/>
  <c r="N582" i="5"/>
  <c r="N581" i="5"/>
  <c r="N580" i="5"/>
  <c r="N579" i="5"/>
  <c r="N578" i="5"/>
  <c r="N577" i="5"/>
  <c r="N576" i="5"/>
  <c r="N575" i="5"/>
  <c r="N574" i="5"/>
  <c r="N573" i="5"/>
  <c r="N572" i="5"/>
  <c r="N571" i="5"/>
  <c r="N570" i="5"/>
  <c r="N569" i="5"/>
  <c r="N568" i="5"/>
  <c r="N567" i="5"/>
  <c r="N566" i="5"/>
  <c r="N565" i="5"/>
  <c r="N564" i="5"/>
  <c r="N563" i="5"/>
  <c r="N562" i="5"/>
  <c r="N561" i="5"/>
  <c r="N560" i="5"/>
  <c r="N559" i="5"/>
  <c r="N558" i="5"/>
  <c r="N557" i="5"/>
  <c r="N556" i="5"/>
  <c r="N555" i="5"/>
  <c r="N554" i="5"/>
  <c r="N553" i="5"/>
  <c r="N552" i="5"/>
  <c r="N551" i="5"/>
  <c r="N550" i="5"/>
  <c r="N549" i="5"/>
  <c r="N548" i="5"/>
  <c r="N547" i="5"/>
  <c r="N546" i="5"/>
  <c r="N545" i="5"/>
  <c r="N544" i="5"/>
  <c r="N543" i="5"/>
  <c r="N542" i="5"/>
  <c r="N541" i="5"/>
  <c r="N540" i="5"/>
  <c r="N539" i="5"/>
  <c r="N538" i="5"/>
  <c r="N537" i="5"/>
  <c r="N536" i="5"/>
  <c r="N535" i="5"/>
  <c r="N534" i="5"/>
  <c r="N533" i="5"/>
  <c r="N532" i="5"/>
  <c r="N531" i="5"/>
  <c r="N530" i="5"/>
  <c r="N529" i="5"/>
  <c r="N528" i="5"/>
  <c r="N527" i="5"/>
  <c r="N526" i="5"/>
  <c r="N525" i="5"/>
  <c r="N524" i="5"/>
  <c r="N523" i="5"/>
  <c r="N522" i="5"/>
  <c r="N521" i="5"/>
  <c r="N520" i="5"/>
  <c r="N519" i="5"/>
  <c r="N518" i="5"/>
  <c r="N517" i="5"/>
  <c r="N516" i="5"/>
  <c r="N515" i="5"/>
  <c r="N514" i="5"/>
  <c r="N513" i="5"/>
  <c r="N512" i="5"/>
  <c r="N511" i="5"/>
  <c r="N510" i="5"/>
  <c r="N509" i="5"/>
  <c r="N508" i="5"/>
  <c r="N507" i="5"/>
  <c r="N506" i="5"/>
  <c r="N505" i="5"/>
  <c r="N504" i="5"/>
  <c r="N503" i="5"/>
  <c r="N502" i="5"/>
  <c r="N501" i="5"/>
  <c r="N500" i="5"/>
  <c r="N499" i="5"/>
  <c r="N498" i="5"/>
  <c r="N497" i="5"/>
  <c r="N496" i="5"/>
  <c r="N495" i="5"/>
  <c r="N494" i="5"/>
  <c r="N493" i="5"/>
  <c r="N492" i="5"/>
  <c r="N491" i="5"/>
  <c r="N490" i="5"/>
  <c r="N489" i="5"/>
  <c r="N488" i="5"/>
  <c r="N487" i="5"/>
  <c r="N486" i="5"/>
  <c r="N485" i="5"/>
  <c r="N484" i="5"/>
  <c r="N483" i="5"/>
  <c r="N482" i="5"/>
  <c r="N481" i="5"/>
  <c r="N480" i="5"/>
  <c r="N479" i="5"/>
  <c r="N478" i="5"/>
  <c r="N477" i="5"/>
  <c r="N476" i="5"/>
  <c r="N475" i="5"/>
  <c r="N474" i="5"/>
  <c r="N473" i="5"/>
  <c r="N472" i="5"/>
  <c r="N471" i="5"/>
  <c r="N470" i="5"/>
  <c r="N469" i="5"/>
  <c r="N468" i="5"/>
  <c r="N467" i="5"/>
  <c r="N466" i="5"/>
  <c r="N465" i="5"/>
  <c r="N464" i="5"/>
  <c r="N463" i="5"/>
  <c r="N462" i="5"/>
  <c r="N461" i="5"/>
  <c r="N460" i="5"/>
  <c r="N459" i="5"/>
  <c r="N458" i="5"/>
  <c r="N457" i="5"/>
  <c r="N456" i="5"/>
  <c r="N455" i="5"/>
  <c r="N454" i="5"/>
  <c r="N453" i="5"/>
  <c r="N452" i="5"/>
  <c r="N451" i="5"/>
  <c r="N450" i="5"/>
  <c r="N449" i="5"/>
  <c r="N448" i="5"/>
  <c r="N447" i="5"/>
  <c r="N446" i="5"/>
  <c r="N445" i="5"/>
  <c r="N444" i="5"/>
  <c r="N443" i="5"/>
  <c r="N442" i="5"/>
  <c r="N441" i="5"/>
  <c r="N440" i="5"/>
  <c r="N439" i="5"/>
  <c r="N438" i="5"/>
  <c r="N437" i="5"/>
  <c r="N436" i="5"/>
  <c r="N435" i="5"/>
  <c r="N434" i="5"/>
  <c r="N433" i="5"/>
  <c r="N432" i="5"/>
  <c r="N431" i="5"/>
  <c r="N430" i="5"/>
  <c r="N429" i="5"/>
  <c r="N428" i="5"/>
  <c r="N427" i="5"/>
  <c r="N426" i="5"/>
  <c r="N425" i="5"/>
  <c r="N424" i="5"/>
  <c r="N423" i="5"/>
  <c r="N422" i="5"/>
  <c r="N421" i="5"/>
  <c r="N420" i="5"/>
  <c r="N419" i="5"/>
  <c r="N418" i="5"/>
  <c r="N417" i="5"/>
  <c r="N416" i="5"/>
  <c r="N415" i="5"/>
  <c r="N414" i="5"/>
  <c r="N413" i="5"/>
  <c r="N412" i="5"/>
  <c r="N411" i="5"/>
  <c r="N410" i="5"/>
  <c r="N409" i="5"/>
  <c r="N408" i="5"/>
  <c r="N407" i="5"/>
  <c r="N406" i="5"/>
  <c r="N405" i="5"/>
  <c r="N404" i="5"/>
  <c r="N403" i="5"/>
  <c r="N402" i="5"/>
  <c r="N401" i="5"/>
  <c r="N400" i="5"/>
  <c r="N399" i="5"/>
  <c r="N398" i="5"/>
  <c r="N397" i="5"/>
  <c r="N396" i="5"/>
  <c r="N395" i="5"/>
  <c r="N394" i="5"/>
  <c r="N393" i="5"/>
  <c r="N392" i="5"/>
  <c r="N391" i="5"/>
  <c r="N390" i="5"/>
  <c r="N389" i="5"/>
  <c r="N388" i="5"/>
  <c r="N387" i="5"/>
  <c r="N386" i="5"/>
  <c r="N385" i="5"/>
  <c r="N384" i="5"/>
  <c r="N383" i="5"/>
  <c r="N382" i="5"/>
  <c r="N381" i="5"/>
  <c r="N380" i="5"/>
  <c r="N379" i="5"/>
  <c r="N378" i="5"/>
  <c r="N377" i="5"/>
  <c r="N376" i="5"/>
  <c r="N375" i="5"/>
  <c r="N374" i="5"/>
  <c r="N373" i="5"/>
  <c r="N372" i="5"/>
  <c r="N371" i="5"/>
  <c r="N370" i="5"/>
  <c r="N369" i="5"/>
  <c r="N368" i="5"/>
  <c r="N367" i="5"/>
  <c r="N366" i="5"/>
  <c r="N365" i="5"/>
  <c r="N364" i="5"/>
  <c r="N363" i="5"/>
  <c r="N362" i="5"/>
  <c r="N361" i="5"/>
  <c r="N360" i="5"/>
  <c r="N359" i="5"/>
  <c r="N358" i="5"/>
  <c r="N357" i="5"/>
  <c r="N356" i="5"/>
  <c r="N355" i="5"/>
  <c r="N354" i="5"/>
  <c r="N353" i="5"/>
  <c r="N352" i="5"/>
  <c r="N351" i="5"/>
  <c r="N350" i="5"/>
  <c r="N349" i="5"/>
  <c r="N348" i="5"/>
  <c r="N347" i="5"/>
  <c r="N346" i="5"/>
  <c r="N345" i="5"/>
  <c r="N344" i="5"/>
  <c r="N343" i="5"/>
  <c r="N342" i="5"/>
  <c r="N341" i="5"/>
  <c r="N340" i="5"/>
  <c r="N339" i="5"/>
  <c r="N338" i="5"/>
  <c r="N337" i="5"/>
  <c r="N336" i="5"/>
  <c r="N335" i="5"/>
  <c r="N334" i="5"/>
  <c r="N333" i="5"/>
  <c r="N332" i="5"/>
  <c r="N331" i="5"/>
  <c r="N330" i="5"/>
  <c r="N329" i="5"/>
  <c r="N328" i="5"/>
  <c r="N327" i="5"/>
  <c r="N326" i="5"/>
  <c r="N325" i="5"/>
  <c r="N324" i="5"/>
  <c r="N323" i="5"/>
  <c r="N322" i="5"/>
  <c r="N321" i="5"/>
  <c r="N320" i="5"/>
  <c r="N319" i="5"/>
  <c r="N318" i="5"/>
  <c r="N317" i="5"/>
  <c r="N316" i="5"/>
  <c r="N315" i="5"/>
  <c r="N314" i="5"/>
  <c r="N313" i="5"/>
  <c r="N312" i="5"/>
  <c r="N311" i="5"/>
  <c r="N310" i="5"/>
  <c r="N309" i="5"/>
  <c r="N308" i="5"/>
  <c r="N307" i="5"/>
  <c r="N306" i="5"/>
  <c r="N305" i="5"/>
  <c r="N304" i="5"/>
  <c r="N303" i="5"/>
  <c r="N302" i="5"/>
  <c r="N301" i="5"/>
  <c r="N300" i="5"/>
  <c r="N299" i="5"/>
  <c r="N298" i="5"/>
  <c r="N297" i="5"/>
  <c r="N296" i="5"/>
  <c r="N295" i="5"/>
  <c r="N294" i="5"/>
  <c r="N293" i="5"/>
  <c r="N292" i="5"/>
  <c r="N291" i="5"/>
  <c r="N290" i="5"/>
  <c r="N289" i="5"/>
  <c r="N288" i="5"/>
  <c r="N287" i="5"/>
  <c r="N286" i="5"/>
  <c r="N285" i="5"/>
  <c r="N284" i="5"/>
  <c r="N283" i="5"/>
  <c r="N282" i="5"/>
  <c r="N281" i="5"/>
  <c r="N280" i="5"/>
  <c r="N279" i="5"/>
  <c r="N278" i="5"/>
  <c r="N277" i="5"/>
  <c r="N276" i="5"/>
  <c r="N275" i="5"/>
  <c r="N274" i="5"/>
  <c r="N273" i="5"/>
  <c r="N272" i="5"/>
  <c r="N271" i="5"/>
  <c r="N270" i="5"/>
  <c r="N269" i="5"/>
  <c r="N268" i="5"/>
  <c r="N267" i="5"/>
  <c r="N266" i="5"/>
  <c r="N265" i="5"/>
  <c r="N264" i="5"/>
  <c r="N263" i="5"/>
  <c r="N262" i="5"/>
  <c r="N261" i="5"/>
  <c r="N260" i="5"/>
  <c r="N259" i="5"/>
  <c r="N258" i="5"/>
  <c r="N257" i="5"/>
  <c r="N256" i="5"/>
  <c r="N255" i="5"/>
  <c r="N254" i="5"/>
  <c r="N253" i="5"/>
  <c r="N252" i="5"/>
  <c r="N251" i="5"/>
  <c r="N250" i="5"/>
  <c r="N249" i="5"/>
  <c r="N248" i="5"/>
  <c r="N247" i="5"/>
  <c r="N246" i="5"/>
  <c r="N245" i="5"/>
  <c r="N244" i="5"/>
  <c r="N243" i="5"/>
  <c r="N242" i="5"/>
  <c r="N241" i="5"/>
  <c r="N240" i="5"/>
  <c r="N239" i="5"/>
  <c r="N238" i="5"/>
  <c r="N237" i="5"/>
  <c r="N236" i="5"/>
  <c r="N235" i="5"/>
  <c r="N234" i="5"/>
  <c r="N233" i="5"/>
  <c r="N232" i="5"/>
  <c r="N231" i="5"/>
  <c r="N230" i="5"/>
  <c r="N229" i="5"/>
  <c r="N228" i="5"/>
  <c r="N227" i="5"/>
  <c r="N226" i="5"/>
  <c r="N225" i="5"/>
  <c r="N224" i="5"/>
  <c r="N223" i="5"/>
  <c r="N222" i="5"/>
  <c r="N221" i="5"/>
  <c r="N220" i="5"/>
  <c r="N219" i="5"/>
  <c r="N218" i="5"/>
  <c r="N217" i="5"/>
  <c r="N216" i="5"/>
  <c r="N215" i="5"/>
  <c r="N214" i="5"/>
  <c r="N213" i="5"/>
  <c r="N212" i="5"/>
  <c r="N211" i="5"/>
  <c r="N210" i="5"/>
  <c r="N209" i="5"/>
  <c r="N208" i="5"/>
  <c r="N207" i="5"/>
  <c r="N206" i="5"/>
  <c r="N205" i="5"/>
  <c r="N204" i="5"/>
  <c r="N203" i="5"/>
  <c r="N202" i="5"/>
  <c r="N201" i="5"/>
  <c r="N200" i="5"/>
  <c r="N199" i="5"/>
  <c r="N198" i="5"/>
  <c r="N197" i="5"/>
  <c r="N196" i="5"/>
  <c r="N195" i="5"/>
  <c r="N194" i="5"/>
  <c r="N193" i="5"/>
  <c r="N192" i="5"/>
  <c r="N191" i="5"/>
  <c r="N190" i="5"/>
  <c r="N189" i="5"/>
  <c r="N188" i="5"/>
  <c r="N187" i="5"/>
  <c r="N186" i="5"/>
  <c r="N185" i="5"/>
  <c r="N184" i="5"/>
  <c r="N183" i="5"/>
  <c r="N182" i="5"/>
  <c r="N181" i="5"/>
  <c r="N180" i="5"/>
  <c r="N179" i="5"/>
  <c r="N178" i="5"/>
  <c r="N177" i="5"/>
  <c r="N176" i="5"/>
  <c r="N175" i="5"/>
  <c r="N174" i="5"/>
  <c r="N173" i="5"/>
  <c r="N172" i="5"/>
  <c r="N171" i="5"/>
  <c r="N170" i="5"/>
  <c r="N169" i="5"/>
  <c r="N168" i="5"/>
  <c r="N167" i="5"/>
  <c r="N166" i="5"/>
  <c r="N165" i="5"/>
  <c r="N164" i="5"/>
  <c r="N163" i="5"/>
  <c r="N162" i="5"/>
  <c r="N161" i="5"/>
  <c r="N160" i="5"/>
  <c r="N159" i="5"/>
  <c r="N158" i="5"/>
  <c r="N157" i="5"/>
  <c r="N156" i="5"/>
  <c r="N155" i="5"/>
  <c r="N154" i="5"/>
  <c r="N153" i="5"/>
  <c r="N152" i="5"/>
  <c r="N151" i="5"/>
  <c r="N150" i="5"/>
  <c r="N149" i="5"/>
  <c r="N148" i="5"/>
  <c r="N147" i="5"/>
  <c r="N146" i="5"/>
  <c r="N145" i="5"/>
  <c r="N144" i="5"/>
  <c r="N143" i="5"/>
  <c r="N142" i="5"/>
  <c r="N141" i="5"/>
  <c r="N140" i="5"/>
  <c r="N139" i="5"/>
  <c r="N138" i="5"/>
  <c r="N137" i="5"/>
  <c r="N136" i="5"/>
  <c r="N135" i="5"/>
  <c r="N134" i="5"/>
  <c r="N133" i="5"/>
  <c r="N132" i="5"/>
  <c r="N131" i="5"/>
  <c r="N130" i="5"/>
  <c r="N129" i="5"/>
  <c r="N128" i="5"/>
  <c r="N127" i="5"/>
  <c r="N126" i="5"/>
  <c r="N125" i="5"/>
  <c r="N124" i="5"/>
  <c r="N123" i="5"/>
  <c r="N122" i="5"/>
  <c r="N121" i="5"/>
  <c r="N120" i="5"/>
  <c r="N119" i="5"/>
  <c r="N118" i="5"/>
  <c r="N117" i="5"/>
  <c r="N116" i="5"/>
  <c r="N115" i="5"/>
  <c r="N114" i="5"/>
  <c r="N113" i="5"/>
  <c r="N112" i="5"/>
  <c r="N111" i="5"/>
  <c r="N110" i="5"/>
  <c r="N109" i="5"/>
  <c r="N108" i="5"/>
  <c r="N107" i="5"/>
  <c r="N106" i="5"/>
  <c r="N105" i="5"/>
  <c r="N104" i="5"/>
  <c r="N103" i="5"/>
  <c r="N102" i="5"/>
  <c r="N101" i="5"/>
  <c r="N100" i="5"/>
  <c r="N99" i="5"/>
  <c r="N98" i="5"/>
  <c r="N97" i="5"/>
  <c r="N96" i="5"/>
  <c r="N95" i="5"/>
  <c r="N94" i="5"/>
  <c r="N93" i="5"/>
  <c r="N92" i="5"/>
  <c r="N91" i="5"/>
  <c r="N90" i="5"/>
  <c r="N89" i="5"/>
  <c r="N88" i="5"/>
  <c r="N87" i="5"/>
  <c r="N86" i="5"/>
  <c r="N85" i="5"/>
  <c r="N84" i="5"/>
  <c r="N83" i="5"/>
  <c r="N82" i="5"/>
  <c r="N81" i="5"/>
  <c r="N80" i="5"/>
  <c r="N79" i="5"/>
  <c r="N78" i="5"/>
  <c r="N77" i="5"/>
  <c r="N76" i="5"/>
  <c r="N75" i="5"/>
  <c r="N74" i="5"/>
  <c r="N73" i="5"/>
  <c r="N72" i="5"/>
  <c r="N71" i="5"/>
  <c r="N70" i="5"/>
  <c r="N69" i="5"/>
  <c r="N68" i="5"/>
  <c r="N67" i="5"/>
  <c r="N66" i="5"/>
  <c r="N65" i="5"/>
  <c r="N64" i="5"/>
  <c r="N63" i="5"/>
  <c r="N62" i="5"/>
  <c r="N61" i="5"/>
  <c r="N60" i="5"/>
  <c r="N59" i="5"/>
  <c r="N58" i="5"/>
  <c r="N57" i="5"/>
  <c r="N56" i="5"/>
  <c r="N55" i="5"/>
  <c r="N54" i="5"/>
  <c r="N53" i="5"/>
  <c r="N52" i="5"/>
  <c r="N51" i="5"/>
  <c r="N50" i="5"/>
  <c r="N49" i="5"/>
  <c r="N48" i="5"/>
  <c r="N47" i="5"/>
  <c r="N46" i="5"/>
  <c r="N45" i="5"/>
  <c r="N44" i="5"/>
  <c r="N43" i="5"/>
  <c r="N42" i="5"/>
  <c r="N41" i="5"/>
  <c r="N40" i="5"/>
  <c r="N39" i="5"/>
  <c r="N38" i="5"/>
  <c r="N37" i="5"/>
  <c r="N36" i="5"/>
  <c r="N35" i="5"/>
  <c r="N34" i="5"/>
  <c r="N33" i="5"/>
  <c r="N32" i="5"/>
  <c r="N31" i="5"/>
  <c r="N30" i="5"/>
  <c r="N29" i="5"/>
  <c r="N28" i="5"/>
  <c r="N27" i="5"/>
  <c r="N26" i="5"/>
  <c r="N25" i="5"/>
  <c r="N24" i="5"/>
  <c r="N23" i="5"/>
  <c r="N22" i="5"/>
  <c r="N21" i="5"/>
  <c r="N20" i="5"/>
  <c r="N19" i="5"/>
  <c r="N18" i="5"/>
  <c r="N17" i="5"/>
  <c r="N16" i="5"/>
  <c r="N15" i="5"/>
  <c r="N14" i="5"/>
  <c r="N13" i="5"/>
  <c r="N12" i="5"/>
  <c r="N11" i="5"/>
  <c r="N10" i="5"/>
  <c r="N9" i="5"/>
  <c r="N8" i="5"/>
  <c r="N7" i="5"/>
  <c r="N6" i="5"/>
  <c r="J1125" i="5"/>
  <c r="H1125" i="5"/>
  <c r="J1124" i="5"/>
  <c r="H1124" i="5"/>
  <c r="J1123" i="5"/>
  <c r="H1123" i="5"/>
  <c r="J1122" i="5"/>
  <c r="H1122" i="5"/>
  <c r="J1121" i="5"/>
  <c r="H1121" i="5"/>
  <c r="J1120" i="5"/>
  <c r="H1120" i="5"/>
  <c r="J1119" i="5"/>
  <c r="H1119" i="5"/>
  <c r="J1118" i="5"/>
  <c r="H1118" i="5"/>
  <c r="J1117" i="5"/>
  <c r="H1117" i="5"/>
  <c r="J1116" i="5"/>
  <c r="H1116" i="5"/>
  <c r="J1115" i="5"/>
  <c r="H1115" i="5"/>
  <c r="J1114" i="5"/>
  <c r="H1114" i="5"/>
  <c r="J1113" i="5"/>
  <c r="H1113" i="5"/>
  <c r="J1112" i="5"/>
  <c r="H1112" i="5"/>
  <c r="J1111" i="5"/>
  <c r="H1111" i="5"/>
  <c r="J1110" i="5"/>
  <c r="H1110" i="5"/>
  <c r="J1109" i="5"/>
  <c r="H1109" i="5"/>
  <c r="J1108" i="5"/>
  <c r="H1108" i="5"/>
  <c r="J1107" i="5"/>
  <c r="H1107" i="5"/>
  <c r="J1106" i="5"/>
  <c r="H1106" i="5"/>
  <c r="J1105" i="5"/>
  <c r="H1105" i="5"/>
  <c r="J1104" i="5"/>
  <c r="H1104" i="5"/>
  <c r="J1103" i="5"/>
  <c r="H1103" i="5"/>
  <c r="J1102" i="5"/>
  <c r="H1102" i="5"/>
  <c r="J1101" i="5"/>
  <c r="H1101" i="5"/>
  <c r="J1100" i="5"/>
  <c r="H1100" i="5"/>
  <c r="J1099" i="5"/>
  <c r="H1099" i="5"/>
  <c r="J1098" i="5"/>
  <c r="H1098" i="5"/>
  <c r="J1097" i="5"/>
  <c r="H1097" i="5"/>
  <c r="J1096" i="5"/>
  <c r="H1096" i="5"/>
  <c r="J1095" i="5"/>
  <c r="H1095" i="5"/>
  <c r="J1094" i="5"/>
  <c r="H1094" i="5"/>
  <c r="J1093" i="5"/>
  <c r="H1093" i="5"/>
  <c r="J1092" i="5"/>
  <c r="H1092" i="5"/>
  <c r="J1091" i="5"/>
  <c r="H1091" i="5"/>
  <c r="J1090" i="5"/>
  <c r="H1090" i="5"/>
  <c r="J1089" i="5"/>
  <c r="H1089" i="5"/>
  <c r="J1088" i="5"/>
  <c r="H1088" i="5"/>
  <c r="J1087" i="5"/>
  <c r="H1087" i="5"/>
  <c r="J1086" i="5"/>
  <c r="H1086" i="5"/>
  <c r="J1085" i="5"/>
  <c r="H1085" i="5"/>
  <c r="J1084" i="5"/>
  <c r="H1084" i="5"/>
  <c r="J1083" i="5"/>
  <c r="H1083" i="5"/>
  <c r="J1082" i="5"/>
  <c r="H1082" i="5"/>
  <c r="J1081" i="5"/>
  <c r="H1081" i="5"/>
  <c r="J1080" i="5"/>
  <c r="H1080" i="5"/>
  <c r="J1079" i="5"/>
  <c r="H1079" i="5"/>
  <c r="J1078" i="5"/>
  <c r="H1078" i="5"/>
  <c r="J1077" i="5"/>
  <c r="H1077" i="5"/>
  <c r="J1076" i="5"/>
  <c r="H1076" i="5"/>
  <c r="J1075" i="5"/>
  <c r="H1075" i="5"/>
  <c r="J1074" i="5"/>
  <c r="H1074" i="5"/>
  <c r="J1073" i="5"/>
  <c r="H1073" i="5"/>
  <c r="J1072" i="5"/>
  <c r="H1072" i="5"/>
  <c r="J1071" i="5"/>
  <c r="H1071" i="5"/>
  <c r="J1070" i="5"/>
  <c r="H1070" i="5"/>
  <c r="J1069" i="5"/>
  <c r="H1069" i="5"/>
  <c r="J1068" i="5"/>
  <c r="H1068" i="5"/>
  <c r="J1067" i="5"/>
  <c r="H1067" i="5"/>
  <c r="J1066" i="5"/>
  <c r="H1066" i="5"/>
  <c r="J1065" i="5"/>
  <c r="H1065" i="5"/>
  <c r="J1064" i="5"/>
  <c r="H1064" i="5"/>
  <c r="J1063" i="5"/>
  <c r="H1063" i="5"/>
  <c r="J1062" i="5"/>
  <c r="H1062" i="5"/>
  <c r="J1061" i="5"/>
  <c r="H1061" i="5"/>
  <c r="J1060" i="5"/>
  <c r="H1060" i="5"/>
  <c r="J1059" i="5"/>
  <c r="H1059" i="5"/>
  <c r="J1058" i="5"/>
  <c r="H1058" i="5"/>
  <c r="J1057" i="5"/>
  <c r="H1057" i="5"/>
  <c r="J1056" i="5"/>
  <c r="H1056" i="5"/>
  <c r="J1055" i="5"/>
  <c r="H1055" i="5"/>
  <c r="J1054" i="5"/>
  <c r="H1054" i="5"/>
  <c r="J1053" i="5"/>
  <c r="H1053" i="5"/>
  <c r="J1052" i="5"/>
  <c r="H1052" i="5"/>
  <c r="J1051" i="5"/>
  <c r="H1051" i="5"/>
  <c r="J1050" i="5"/>
  <c r="H1050" i="5"/>
  <c r="J1049" i="5"/>
  <c r="H1049" i="5"/>
  <c r="J1048" i="5"/>
  <c r="H1048" i="5"/>
  <c r="J1047" i="5"/>
  <c r="H1047" i="5"/>
  <c r="J1046" i="5"/>
  <c r="H1046" i="5"/>
  <c r="J1045" i="5"/>
  <c r="H1045" i="5"/>
  <c r="J1044" i="5"/>
  <c r="H1044" i="5"/>
  <c r="J1043" i="5"/>
  <c r="H1043" i="5"/>
  <c r="J1042" i="5"/>
  <c r="H1042" i="5"/>
  <c r="J1041" i="5"/>
  <c r="H1041" i="5"/>
  <c r="J1040" i="5"/>
  <c r="H1040" i="5"/>
  <c r="J1039" i="5"/>
  <c r="H1039" i="5"/>
  <c r="J1038" i="5"/>
  <c r="H1038" i="5"/>
  <c r="J1037" i="5"/>
  <c r="H1037" i="5"/>
  <c r="J1036" i="5"/>
  <c r="H1036" i="5"/>
  <c r="J1035" i="5"/>
  <c r="H1035" i="5"/>
  <c r="J1034" i="5"/>
  <c r="H1034" i="5"/>
  <c r="J1033" i="5"/>
  <c r="H1033" i="5"/>
  <c r="J1032" i="5"/>
  <c r="H1032" i="5"/>
  <c r="J1031" i="5"/>
  <c r="H1031" i="5"/>
  <c r="J1030" i="5"/>
  <c r="H1030" i="5"/>
  <c r="J1029" i="5"/>
  <c r="H1029" i="5"/>
  <c r="J1028" i="5"/>
  <c r="H1028" i="5"/>
  <c r="J1027" i="5"/>
  <c r="H1027" i="5"/>
  <c r="J1026" i="5"/>
  <c r="H1026" i="5"/>
  <c r="J1025" i="5"/>
  <c r="H1025" i="5"/>
  <c r="J1024" i="5"/>
  <c r="H1024" i="5"/>
  <c r="J1023" i="5"/>
  <c r="H1023" i="5"/>
  <c r="J1022" i="5"/>
  <c r="H1022" i="5"/>
  <c r="J1021" i="5"/>
  <c r="H1021" i="5"/>
  <c r="J1020" i="5"/>
  <c r="H1020" i="5"/>
  <c r="J1019" i="5"/>
  <c r="H1019" i="5"/>
  <c r="J1018" i="5"/>
  <c r="H1018" i="5"/>
  <c r="J1017" i="5"/>
  <c r="H1017" i="5"/>
  <c r="J1016" i="5"/>
  <c r="H1016" i="5"/>
  <c r="J1015" i="5"/>
  <c r="H1015" i="5"/>
  <c r="J1014" i="5"/>
  <c r="H1014" i="5"/>
  <c r="J1013" i="5"/>
  <c r="H1013" i="5"/>
  <c r="J1012" i="5"/>
  <c r="H1012" i="5"/>
  <c r="J1011" i="5"/>
  <c r="H1011" i="5"/>
  <c r="J1010" i="5"/>
  <c r="H1010" i="5"/>
  <c r="J1009" i="5"/>
  <c r="H1009" i="5"/>
  <c r="J1008" i="5"/>
  <c r="H1008" i="5"/>
  <c r="J1007" i="5"/>
  <c r="H1007" i="5"/>
  <c r="J1006" i="5"/>
  <c r="H1006" i="5"/>
  <c r="J1005" i="5"/>
  <c r="H1005" i="5"/>
  <c r="J1004" i="5"/>
  <c r="H1004" i="5"/>
  <c r="J1003" i="5"/>
  <c r="H1003" i="5"/>
  <c r="J1002" i="5"/>
  <c r="H1002" i="5"/>
  <c r="J1001" i="5"/>
  <c r="H1001" i="5"/>
  <c r="J1000" i="5"/>
  <c r="H1000" i="5"/>
  <c r="J999" i="5"/>
  <c r="H999" i="5"/>
  <c r="J998" i="5"/>
  <c r="H998" i="5"/>
  <c r="J997" i="5"/>
  <c r="H997" i="5"/>
  <c r="J996" i="5"/>
  <c r="H996" i="5"/>
  <c r="J995" i="5"/>
  <c r="H995" i="5"/>
  <c r="J994" i="5"/>
  <c r="H994" i="5"/>
  <c r="J993" i="5"/>
  <c r="H993" i="5"/>
  <c r="J992" i="5"/>
  <c r="H992" i="5"/>
  <c r="J991" i="5"/>
  <c r="H991" i="5"/>
  <c r="J990" i="5"/>
  <c r="H990" i="5"/>
  <c r="J989" i="5"/>
  <c r="H989" i="5"/>
  <c r="J988" i="5"/>
  <c r="H988" i="5"/>
  <c r="J987" i="5"/>
  <c r="H987" i="5"/>
  <c r="J986" i="5"/>
  <c r="H986" i="5"/>
  <c r="J985" i="5"/>
  <c r="H985" i="5"/>
  <c r="J984" i="5"/>
  <c r="H984" i="5"/>
  <c r="J983" i="5"/>
  <c r="H983" i="5"/>
  <c r="J982" i="5"/>
  <c r="H982" i="5"/>
  <c r="J981" i="5"/>
  <c r="H981" i="5"/>
  <c r="J980" i="5"/>
  <c r="H980" i="5"/>
  <c r="J979" i="5"/>
  <c r="H979" i="5"/>
  <c r="J978" i="5"/>
  <c r="H978" i="5"/>
  <c r="J977" i="5"/>
  <c r="H977" i="5"/>
  <c r="J976" i="5"/>
  <c r="H976" i="5"/>
  <c r="J975" i="5"/>
  <c r="H975" i="5"/>
  <c r="J974" i="5"/>
  <c r="H974" i="5"/>
  <c r="J973" i="5"/>
  <c r="H973" i="5"/>
  <c r="J972" i="5"/>
  <c r="H972" i="5"/>
  <c r="J971" i="5"/>
  <c r="H971" i="5"/>
  <c r="J970" i="5"/>
  <c r="H970" i="5"/>
  <c r="J969" i="5"/>
  <c r="H969" i="5"/>
  <c r="J968" i="5"/>
  <c r="H968" i="5"/>
  <c r="J967" i="5"/>
  <c r="H967" i="5"/>
  <c r="J966" i="5"/>
  <c r="H966" i="5"/>
  <c r="J965" i="5"/>
  <c r="H965" i="5"/>
  <c r="J964" i="5"/>
  <c r="H964" i="5"/>
  <c r="J963" i="5"/>
  <c r="H963" i="5"/>
  <c r="J962" i="5"/>
  <c r="H962" i="5"/>
  <c r="J961" i="5"/>
  <c r="H961" i="5"/>
  <c r="J960" i="5"/>
  <c r="H960" i="5"/>
  <c r="J959" i="5"/>
  <c r="H959" i="5"/>
  <c r="J958" i="5"/>
  <c r="H958" i="5"/>
  <c r="J957" i="5"/>
  <c r="H957" i="5"/>
  <c r="J956" i="5"/>
  <c r="H956" i="5"/>
  <c r="J955" i="5"/>
  <c r="H955" i="5"/>
  <c r="J954" i="5"/>
  <c r="H954" i="5"/>
  <c r="J953" i="5"/>
  <c r="H953" i="5"/>
  <c r="J952" i="5"/>
  <c r="H952" i="5"/>
  <c r="J951" i="5"/>
  <c r="H951" i="5"/>
  <c r="J950" i="5"/>
  <c r="H950" i="5"/>
  <c r="J949" i="5"/>
  <c r="H949" i="5"/>
  <c r="J948" i="5"/>
  <c r="H948" i="5"/>
  <c r="J947" i="5"/>
  <c r="H947" i="5"/>
  <c r="J946" i="5"/>
  <c r="H946" i="5"/>
  <c r="J945" i="5"/>
  <c r="H945" i="5"/>
  <c r="J944" i="5"/>
  <c r="H944" i="5"/>
  <c r="J943" i="5"/>
  <c r="H943" i="5"/>
  <c r="J942" i="5"/>
  <c r="H942" i="5"/>
  <c r="J941" i="5"/>
  <c r="H941" i="5"/>
  <c r="J940" i="5"/>
  <c r="H940" i="5"/>
  <c r="J939" i="5"/>
  <c r="H939" i="5"/>
  <c r="J938" i="5"/>
  <c r="H938" i="5"/>
  <c r="J937" i="5"/>
  <c r="H937" i="5"/>
  <c r="J936" i="5"/>
  <c r="H936" i="5"/>
  <c r="J935" i="5"/>
  <c r="H935" i="5"/>
  <c r="J934" i="5"/>
  <c r="H934" i="5"/>
  <c r="J933" i="5"/>
  <c r="H933" i="5"/>
  <c r="J932" i="5"/>
  <c r="H932" i="5"/>
  <c r="J931" i="5"/>
  <c r="H931" i="5"/>
  <c r="J930" i="5"/>
  <c r="H930" i="5"/>
  <c r="J929" i="5"/>
  <c r="H929" i="5"/>
  <c r="J928" i="5"/>
  <c r="H928" i="5"/>
  <c r="J927" i="5"/>
  <c r="H927" i="5"/>
  <c r="J926" i="5"/>
  <c r="H926" i="5"/>
  <c r="J925" i="5"/>
  <c r="H925" i="5"/>
  <c r="J924" i="5"/>
  <c r="H924" i="5"/>
  <c r="J923" i="5"/>
  <c r="H923" i="5"/>
  <c r="J922" i="5"/>
  <c r="H922" i="5"/>
  <c r="J921" i="5"/>
  <c r="H921" i="5"/>
  <c r="J920" i="5"/>
  <c r="H920" i="5"/>
  <c r="J919" i="5"/>
  <c r="H919" i="5"/>
  <c r="J918" i="5"/>
  <c r="H918" i="5"/>
  <c r="J917" i="5"/>
  <c r="H917" i="5"/>
  <c r="J916" i="5"/>
  <c r="H916" i="5"/>
  <c r="J915" i="5"/>
  <c r="H915" i="5"/>
  <c r="J914" i="5"/>
  <c r="H914" i="5"/>
  <c r="J913" i="5"/>
  <c r="H913" i="5"/>
  <c r="J912" i="5"/>
  <c r="H912" i="5"/>
  <c r="J911" i="5"/>
  <c r="H911" i="5"/>
  <c r="J910" i="5"/>
  <c r="H910" i="5"/>
  <c r="J909" i="5"/>
  <c r="H909" i="5"/>
  <c r="J908" i="5"/>
  <c r="H908" i="5"/>
  <c r="J907" i="5"/>
  <c r="H907" i="5"/>
  <c r="J906" i="5"/>
  <c r="H906" i="5"/>
  <c r="J905" i="5"/>
  <c r="H905" i="5"/>
  <c r="J904" i="5"/>
  <c r="H904" i="5"/>
  <c r="J903" i="5"/>
  <c r="H903" i="5"/>
  <c r="J902" i="5"/>
  <c r="H902" i="5"/>
  <c r="J901" i="5"/>
  <c r="H901" i="5"/>
  <c r="J900" i="5"/>
  <c r="H900" i="5"/>
  <c r="J899" i="5"/>
  <c r="H899" i="5"/>
  <c r="J898" i="5"/>
  <c r="H898" i="5"/>
  <c r="J897" i="5"/>
  <c r="H897" i="5"/>
  <c r="J896" i="5"/>
  <c r="H896" i="5"/>
  <c r="J895" i="5"/>
  <c r="H895" i="5"/>
  <c r="J894" i="5"/>
  <c r="H894" i="5"/>
  <c r="J893" i="5"/>
  <c r="H893" i="5"/>
  <c r="J892" i="5"/>
  <c r="H892" i="5"/>
  <c r="J891" i="5"/>
  <c r="H891" i="5"/>
  <c r="J890" i="5"/>
  <c r="H890" i="5"/>
  <c r="J889" i="5"/>
  <c r="H889" i="5"/>
  <c r="J888" i="5"/>
  <c r="H888" i="5"/>
  <c r="J887" i="5"/>
  <c r="H887" i="5"/>
  <c r="J886" i="5"/>
  <c r="H886" i="5"/>
  <c r="J885" i="5"/>
  <c r="H885" i="5"/>
  <c r="J884" i="5"/>
  <c r="H884" i="5"/>
  <c r="J883" i="5"/>
  <c r="H883" i="5"/>
  <c r="J882" i="5"/>
  <c r="H882" i="5"/>
  <c r="J881" i="5"/>
  <c r="H881" i="5"/>
  <c r="J880" i="5"/>
  <c r="H880" i="5"/>
  <c r="J879" i="5"/>
  <c r="H879" i="5"/>
  <c r="J878" i="5"/>
  <c r="H878" i="5"/>
  <c r="J877" i="5"/>
  <c r="H877" i="5"/>
  <c r="J876" i="5"/>
  <c r="H876" i="5"/>
  <c r="J875" i="5"/>
  <c r="H875" i="5"/>
  <c r="J874" i="5"/>
  <c r="H874" i="5"/>
  <c r="J873" i="5"/>
  <c r="H873" i="5"/>
  <c r="J872" i="5"/>
  <c r="H872" i="5"/>
  <c r="J871" i="5"/>
  <c r="H871" i="5"/>
  <c r="J870" i="5"/>
  <c r="H870" i="5"/>
  <c r="J869" i="5"/>
  <c r="H869" i="5"/>
  <c r="J868" i="5"/>
  <c r="H868" i="5"/>
  <c r="J867" i="5"/>
  <c r="H867" i="5"/>
  <c r="J866" i="5"/>
  <c r="H866" i="5"/>
  <c r="J865" i="5"/>
  <c r="H865" i="5"/>
  <c r="J864" i="5"/>
  <c r="H864" i="5"/>
  <c r="J863" i="5"/>
  <c r="H863" i="5"/>
  <c r="J862" i="5"/>
  <c r="H862" i="5"/>
  <c r="J861" i="5"/>
  <c r="H861" i="5"/>
  <c r="J860" i="5"/>
  <c r="H860" i="5"/>
  <c r="J859" i="5"/>
  <c r="H859" i="5"/>
  <c r="J858" i="5"/>
  <c r="H858" i="5"/>
  <c r="J857" i="5"/>
  <c r="H857" i="5"/>
  <c r="J856" i="5"/>
  <c r="H856" i="5"/>
  <c r="J855" i="5"/>
  <c r="H855" i="5"/>
  <c r="J854" i="5"/>
  <c r="H854" i="5"/>
  <c r="J853" i="5"/>
  <c r="H853" i="5"/>
  <c r="J852" i="5"/>
  <c r="H852" i="5"/>
  <c r="J851" i="5"/>
  <c r="H851" i="5"/>
  <c r="J850" i="5"/>
  <c r="H850" i="5"/>
  <c r="J849" i="5"/>
  <c r="H849" i="5"/>
  <c r="J848" i="5"/>
  <c r="H848" i="5"/>
  <c r="J847" i="5"/>
  <c r="H847" i="5"/>
  <c r="J846" i="5"/>
  <c r="H846" i="5"/>
  <c r="J845" i="5"/>
  <c r="H845" i="5"/>
  <c r="J844" i="5"/>
  <c r="H844" i="5"/>
  <c r="J843" i="5"/>
  <c r="H843" i="5"/>
  <c r="J842" i="5"/>
  <c r="H842" i="5"/>
  <c r="J841" i="5"/>
  <c r="H841" i="5"/>
  <c r="J840" i="5"/>
  <c r="H840" i="5"/>
  <c r="J839" i="5"/>
  <c r="H839" i="5"/>
  <c r="J838" i="5"/>
  <c r="H838" i="5"/>
  <c r="J837" i="5"/>
  <c r="H837" i="5"/>
  <c r="J836" i="5"/>
  <c r="H836" i="5"/>
  <c r="J835" i="5"/>
  <c r="H835" i="5"/>
  <c r="J834" i="5"/>
  <c r="H834" i="5"/>
  <c r="J833" i="5"/>
  <c r="H833" i="5"/>
  <c r="J832" i="5"/>
  <c r="H832" i="5"/>
  <c r="J831" i="5"/>
  <c r="H831" i="5"/>
  <c r="J830" i="5"/>
  <c r="H830" i="5"/>
  <c r="J829" i="5"/>
  <c r="H829" i="5"/>
  <c r="J828" i="5"/>
  <c r="H828" i="5"/>
  <c r="J827" i="5"/>
  <c r="H827" i="5"/>
  <c r="J826" i="5"/>
  <c r="H826" i="5"/>
  <c r="J825" i="5"/>
  <c r="H825" i="5"/>
  <c r="J824" i="5"/>
  <c r="H824" i="5"/>
  <c r="J823" i="5"/>
  <c r="H823" i="5"/>
  <c r="J822" i="5"/>
  <c r="H822" i="5"/>
  <c r="J821" i="5"/>
  <c r="H821" i="5"/>
  <c r="J820" i="5"/>
  <c r="H820" i="5"/>
  <c r="J819" i="5"/>
  <c r="H819" i="5"/>
  <c r="J818" i="5"/>
  <c r="H818" i="5"/>
  <c r="J817" i="5"/>
  <c r="H817" i="5"/>
  <c r="J816" i="5"/>
  <c r="H816" i="5"/>
  <c r="J815" i="5"/>
  <c r="H815" i="5"/>
  <c r="J814" i="5"/>
  <c r="H814" i="5"/>
  <c r="J813" i="5"/>
  <c r="H813" i="5"/>
  <c r="J812" i="5"/>
  <c r="H812" i="5"/>
  <c r="J811" i="5"/>
  <c r="H811" i="5"/>
  <c r="J810" i="5"/>
  <c r="H810" i="5"/>
  <c r="J809" i="5"/>
  <c r="H809" i="5"/>
  <c r="J808" i="5"/>
  <c r="H808" i="5"/>
  <c r="J807" i="5"/>
  <c r="H807" i="5"/>
  <c r="J806" i="5"/>
  <c r="H806" i="5"/>
  <c r="J805" i="5"/>
  <c r="H805" i="5"/>
  <c r="J804" i="5"/>
  <c r="H804" i="5"/>
  <c r="J803" i="5"/>
  <c r="H803" i="5"/>
  <c r="J802" i="5"/>
  <c r="H802" i="5"/>
  <c r="J801" i="5"/>
  <c r="H801" i="5"/>
  <c r="J800" i="5"/>
  <c r="H800" i="5"/>
  <c r="J799" i="5"/>
  <c r="H799" i="5"/>
  <c r="J798" i="5"/>
  <c r="H798" i="5"/>
  <c r="J797" i="5"/>
  <c r="H797" i="5"/>
  <c r="J796" i="5"/>
  <c r="H796" i="5"/>
  <c r="J795" i="5"/>
  <c r="H795" i="5"/>
  <c r="J794" i="5"/>
  <c r="H794" i="5"/>
  <c r="J793" i="5"/>
  <c r="H793" i="5"/>
  <c r="J792" i="5"/>
  <c r="H792" i="5"/>
  <c r="J791" i="5"/>
  <c r="H791" i="5"/>
  <c r="J790" i="5"/>
  <c r="H790" i="5"/>
  <c r="J789" i="5"/>
  <c r="H789" i="5"/>
  <c r="J788" i="5"/>
  <c r="H788" i="5"/>
  <c r="J787" i="5"/>
  <c r="H787" i="5"/>
  <c r="J786" i="5"/>
  <c r="H786" i="5"/>
  <c r="J785" i="5"/>
  <c r="H785" i="5"/>
  <c r="J784" i="5"/>
  <c r="H784" i="5"/>
  <c r="J783" i="5"/>
  <c r="H783" i="5"/>
  <c r="J782" i="5"/>
  <c r="H782" i="5"/>
  <c r="J781" i="5"/>
  <c r="H781" i="5"/>
  <c r="J780" i="5"/>
  <c r="H780" i="5"/>
  <c r="J779" i="5"/>
  <c r="H779" i="5"/>
  <c r="J778" i="5"/>
  <c r="H778" i="5"/>
  <c r="J777" i="5"/>
  <c r="H777" i="5"/>
  <c r="J776" i="5"/>
  <c r="H776" i="5"/>
  <c r="J775" i="5"/>
  <c r="H775" i="5"/>
  <c r="J774" i="5"/>
  <c r="H774" i="5"/>
  <c r="J773" i="5"/>
  <c r="H773" i="5"/>
  <c r="J772" i="5"/>
  <c r="H772" i="5"/>
  <c r="J771" i="5"/>
  <c r="H771" i="5"/>
  <c r="J770" i="5"/>
  <c r="H770" i="5"/>
  <c r="J769" i="5"/>
  <c r="H769" i="5"/>
  <c r="J768" i="5"/>
  <c r="H768" i="5"/>
  <c r="J767" i="5"/>
  <c r="H767" i="5"/>
  <c r="J766" i="5"/>
  <c r="H766" i="5"/>
  <c r="J765" i="5"/>
  <c r="H765" i="5"/>
  <c r="J764" i="5"/>
  <c r="H764" i="5"/>
  <c r="J763" i="5"/>
  <c r="H763" i="5"/>
  <c r="J762" i="5"/>
  <c r="H762" i="5"/>
  <c r="J761" i="5"/>
  <c r="H761" i="5"/>
  <c r="J760" i="5"/>
  <c r="H760" i="5"/>
  <c r="J759" i="5"/>
  <c r="H759" i="5"/>
  <c r="J758" i="5"/>
  <c r="H758" i="5"/>
  <c r="J757" i="5"/>
  <c r="H757" i="5"/>
  <c r="J756" i="5"/>
  <c r="H756" i="5"/>
  <c r="J755" i="5"/>
  <c r="H755" i="5"/>
  <c r="J754" i="5"/>
  <c r="H754" i="5"/>
  <c r="J753" i="5"/>
  <c r="H753" i="5"/>
  <c r="J752" i="5"/>
  <c r="H752" i="5"/>
  <c r="J751" i="5"/>
  <c r="H751" i="5"/>
  <c r="J750" i="5"/>
  <c r="H750" i="5"/>
  <c r="J749" i="5"/>
  <c r="H749" i="5"/>
  <c r="J748" i="5"/>
  <c r="H748" i="5"/>
  <c r="J747" i="5"/>
  <c r="H747" i="5"/>
  <c r="J746" i="5"/>
  <c r="H746" i="5"/>
  <c r="J745" i="5"/>
  <c r="H745" i="5"/>
  <c r="J744" i="5"/>
  <c r="H744" i="5"/>
  <c r="J743" i="5"/>
  <c r="H743" i="5"/>
  <c r="J742" i="5"/>
  <c r="H742" i="5"/>
  <c r="J741" i="5"/>
  <c r="H741" i="5"/>
  <c r="J740" i="5"/>
  <c r="H740" i="5"/>
  <c r="J739" i="5"/>
  <c r="H739" i="5"/>
  <c r="J738" i="5"/>
  <c r="H738" i="5"/>
  <c r="J737" i="5"/>
  <c r="H737" i="5"/>
  <c r="J736" i="5"/>
  <c r="H736" i="5"/>
  <c r="J735" i="5"/>
  <c r="H735" i="5"/>
  <c r="J734" i="5"/>
  <c r="H734" i="5"/>
  <c r="J733" i="5"/>
  <c r="H733" i="5"/>
  <c r="J732" i="5"/>
  <c r="H732" i="5"/>
  <c r="J731" i="5"/>
  <c r="H731" i="5"/>
  <c r="J730" i="5"/>
  <c r="H730" i="5"/>
  <c r="J729" i="5"/>
  <c r="H729" i="5"/>
  <c r="J728" i="5"/>
  <c r="H728" i="5"/>
  <c r="J727" i="5"/>
  <c r="H727" i="5"/>
  <c r="J726" i="5"/>
  <c r="H726" i="5"/>
  <c r="J725" i="5"/>
  <c r="H725" i="5"/>
  <c r="J724" i="5"/>
  <c r="H724" i="5"/>
  <c r="J723" i="5"/>
  <c r="H723" i="5"/>
  <c r="J722" i="5"/>
  <c r="H722" i="5"/>
  <c r="J721" i="5"/>
  <c r="H721" i="5"/>
  <c r="J720" i="5"/>
  <c r="H720" i="5"/>
  <c r="J719" i="5"/>
  <c r="H719" i="5"/>
  <c r="J718" i="5"/>
  <c r="H718" i="5"/>
  <c r="J717" i="5"/>
  <c r="H717" i="5"/>
  <c r="J716" i="5"/>
  <c r="H716" i="5"/>
  <c r="J715" i="5"/>
  <c r="H715" i="5"/>
  <c r="J714" i="5"/>
  <c r="H714" i="5"/>
  <c r="J713" i="5"/>
  <c r="H713" i="5"/>
  <c r="J712" i="5"/>
  <c r="H712" i="5"/>
  <c r="J711" i="5"/>
  <c r="H711" i="5"/>
  <c r="J710" i="5"/>
  <c r="H710" i="5"/>
  <c r="J709" i="5"/>
  <c r="H709" i="5"/>
  <c r="J708" i="5"/>
  <c r="H708" i="5"/>
  <c r="J707" i="5"/>
  <c r="H707" i="5"/>
  <c r="J706" i="5"/>
  <c r="H706" i="5"/>
  <c r="J705" i="5"/>
  <c r="H705" i="5"/>
  <c r="J704" i="5"/>
  <c r="H704" i="5"/>
  <c r="J703" i="5"/>
  <c r="H703" i="5"/>
  <c r="J702" i="5"/>
  <c r="H702" i="5"/>
  <c r="J701" i="5"/>
  <c r="H701" i="5"/>
  <c r="J700" i="5"/>
  <c r="H700" i="5"/>
  <c r="J699" i="5"/>
  <c r="H699" i="5"/>
  <c r="J698" i="5"/>
  <c r="H698" i="5"/>
  <c r="J697" i="5"/>
  <c r="H697" i="5"/>
  <c r="J696" i="5"/>
  <c r="H696" i="5"/>
  <c r="J695" i="5"/>
  <c r="H695" i="5"/>
  <c r="J694" i="5"/>
  <c r="H694" i="5"/>
  <c r="J693" i="5"/>
  <c r="H693" i="5"/>
  <c r="J692" i="5"/>
  <c r="H692" i="5"/>
  <c r="J691" i="5"/>
  <c r="H691" i="5"/>
  <c r="J690" i="5"/>
  <c r="H690" i="5"/>
  <c r="J689" i="5"/>
  <c r="H689" i="5"/>
  <c r="J688" i="5"/>
  <c r="H688" i="5"/>
  <c r="J687" i="5"/>
  <c r="H687" i="5"/>
  <c r="J686" i="5"/>
  <c r="H686" i="5"/>
  <c r="J685" i="5"/>
  <c r="H685" i="5"/>
  <c r="J684" i="5"/>
  <c r="H684" i="5"/>
  <c r="J683" i="5"/>
  <c r="H683" i="5"/>
  <c r="J682" i="5"/>
  <c r="H682" i="5"/>
  <c r="J681" i="5"/>
  <c r="H681" i="5"/>
  <c r="J680" i="5"/>
  <c r="H680" i="5"/>
  <c r="J679" i="5"/>
  <c r="H679" i="5"/>
  <c r="J678" i="5"/>
  <c r="H678" i="5"/>
  <c r="J677" i="5"/>
  <c r="H677" i="5"/>
  <c r="J676" i="5"/>
  <c r="H676" i="5"/>
  <c r="J675" i="5"/>
  <c r="H675" i="5"/>
  <c r="J674" i="5"/>
  <c r="H674" i="5"/>
  <c r="J673" i="5"/>
  <c r="H673" i="5"/>
  <c r="J672" i="5"/>
  <c r="H672" i="5"/>
  <c r="J671" i="5"/>
  <c r="H671" i="5"/>
  <c r="J670" i="5"/>
  <c r="H670" i="5"/>
  <c r="J669" i="5"/>
  <c r="H669" i="5"/>
  <c r="J668" i="5"/>
  <c r="H668" i="5"/>
  <c r="J667" i="5"/>
  <c r="H667" i="5"/>
  <c r="J666" i="5"/>
  <c r="H666" i="5"/>
  <c r="J665" i="5"/>
  <c r="H665" i="5"/>
  <c r="J664" i="5"/>
  <c r="H664" i="5"/>
  <c r="J663" i="5"/>
  <c r="H663" i="5"/>
  <c r="J662" i="5"/>
  <c r="H662" i="5"/>
  <c r="J661" i="5"/>
  <c r="H661" i="5"/>
  <c r="J660" i="5"/>
  <c r="H660" i="5"/>
  <c r="J659" i="5"/>
  <c r="H659" i="5"/>
  <c r="J658" i="5"/>
  <c r="H658" i="5"/>
  <c r="J657" i="5"/>
  <c r="H657" i="5"/>
  <c r="J656" i="5"/>
  <c r="H656" i="5"/>
  <c r="J655" i="5"/>
  <c r="H655" i="5"/>
  <c r="J654" i="5"/>
  <c r="H654" i="5"/>
  <c r="J653" i="5"/>
  <c r="H653" i="5"/>
  <c r="J652" i="5"/>
  <c r="H652" i="5"/>
  <c r="J651" i="5"/>
  <c r="H651" i="5"/>
  <c r="J650" i="5"/>
  <c r="H650" i="5"/>
  <c r="J649" i="5"/>
  <c r="H649" i="5"/>
  <c r="J648" i="5"/>
  <c r="H648" i="5"/>
  <c r="J647" i="5"/>
  <c r="H647" i="5"/>
  <c r="J646" i="5"/>
  <c r="H646" i="5"/>
  <c r="J645" i="5"/>
  <c r="H645" i="5"/>
  <c r="J644" i="5"/>
  <c r="H644" i="5"/>
  <c r="J643" i="5"/>
  <c r="H643" i="5"/>
  <c r="J642" i="5"/>
  <c r="H642" i="5"/>
  <c r="J641" i="5"/>
  <c r="H641" i="5"/>
  <c r="J640" i="5"/>
  <c r="H640" i="5"/>
  <c r="J639" i="5"/>
  <c r="H639" i="5"/>
  <c r="J638" i="5"/>
  <c r="H638" i="5"/>
  <c r="J637" i="5"/>
  <c r="H637" i="5"/>
  <c r="J636" i="5"/>
  <c r="H636" i="5"/>
  <c r="J635" i="5"/>
  <c r="H635" i="5"/>
  <c r="J634" i="5"/>
  <c r="H634" i="5"/>
  <c r="J633" i="5"/>
  <c r="H633" i="5"/>
  <c r="J632" i="5"/>
  <c r="H632" i="5"/>
  <c r="J631" i="5"/>
  <c r="H631" i="5"/>
  <c r="J630" i="5"/>
  <c r="H630" i="5"/>
  <c r="J629" i="5"/>
  <c r="H629" i="5"/>
  <c r="J628" i="5"/>
  <c r="H628" i="5"/>
  <c r="J627" i="5"/>
  <c r="H627" i="5"/>
  <c r="J626" i="5"/>
  <c r="H626" i="5"/>
  <c r="J625" i="5"/>
  <c r="H625" i="5"/>
  <c r="J624" i="5"/>
  <c r="H624" i="5"/>
  <c r="J623" i="5"/>
  <c r="H623" i="5"/>
  <c r="J622" i="5"/>
  <c r="H622" i="5"/>
  <c r="J621" i="5"/>
  <c r="H621" i="5"/>
  <c r="J620" i="5"/>
  <c r="H620" i="5"/>
  <c r="J619" i="5"/>
  <c r="H619" i="5"/>
  <c r="J618" i="5"/>
  <c r="H618" i="5"/>
  <c r="J617" i="5"/>
  <c r="H617" i="5"/>
  <c r="J616" i="5"/>
  <c r="H616" i="5"/>
  <c r="J615" i="5"/>
  <c r="H615" i="5"/>
  <c r="J614" i="5"/>
  <c r="H614" i="5"/>
  <c r="J613" i="5"/>
  <c r="H613" i="5"/>
  <c r="J612" i="5"/>
  <c r="H612" i="5"/>
  <c r="J611" i="5"/>
  <c r="H611" i="5"/>
  <c r="J610" i="5"/>
  <c r="H610" i="5"/>
  <c r="J609" i="5"/>
  <c r="H609" i="5"/>
  <c r="J608" i="5"/>
  <c r="H608" i="5"/>
  <c r="J607" i="5"/>
  <c r="H607" i="5"/>
  <c r="J606" i="5"/>
  <c r="H606" i="5"/>
  <c r="J605" i="5"/>
  <c r="H605" i="5"/>
  <c r="J604" i="5"/>
  <c r="H604" i="5"/>
  <c r="J603" i="5"/>
  <c r="H603" i="5"/>
  <c r="J602" i="5"/>
  <c r="H602" i="5"/>
  <c r="J601" i="5"/>
  <c r="H601" i="5"/>
  <c r="J600" i="5"/>
  <c r="H600" i="5"/>
  <c r="J599" i="5"/>
  <c r="H599" i="5"/>
  <c r="J598" i="5"/>
  <c r="H598" i="5"/>
  <c r="J597" i="5"/>
  <c r="H597" i="5"/>
  <c r="J596" i="5"/>
  <c r="H596" i="5"/>
  <c r="J595" i="5"/>
  <c r="H595" i="5"/>
  <c r="J594" i="5"/>
  <c r="H594" i="5"/>
  <c r="J593" i="5"/>
  <c r="H593" i="5"/>
  <c r="J592" i="5"/>
  <c r="H592" i="5"/>
  <c r="J591" i="5"/>
  <c r="H591" i="5"/>
  <c r="J590" i="5"/>
  <c r="H590" i="5"/>
  <c r="J589" i="5"/>
  <c r="H589" i="5"/>
  <c r="J588" i="5"/>
  <c r="H588" i="5"/>
  <c r="J587" i="5"/>
  <c r="H587" i="5"/>
  <c r="J586" i="5"/>
  <c r="H586" i="5"/>
  <c r="J585" i="5"/>
  <c r="H585" i="5"/>
  <c r="J584" i="5"/>
  <c r="H584" i="5"/>
  <c r="J583" i="5"/>
  <c r="H583" i="5"/>
  <c r="J582" i="5"/>
  <c r="H582" i="5"/>
  <c r="J581" i="5"/>
  <c r="H581" i="5"/>
  <c r="J580" i="5"/>
  <c r="H580" i="5"/>
  <c r="J579" i="5"/>
  <c r="H579" i="5"/>
  <c r="J578" i="5"/>
  <c r="H578" i="5"/>
  <c r="J577" i="5"/>
  <c r="H577" i="5"/>
  <c r="J576" i="5"/>
  <c r="H576" i="5"/>
  <c r="J575" i="5"/>
  <c r="H575" i="5"/>
  <c r="J574" i="5"/>
  <c r="H574" i="5"/>
  <c r="J573" i="5"/>
  <c r="H573" i="5"/>
  <c r="J572" i="5"/>
  <c r="H572" i="5"/>
  <c r="J571" i="5"/>
  <c r="H571" i="5"/>
  <c r="J570" i="5"/>
  <c r="H570" i="5"/>
  <c r="J569" i="5"/>
  <c r="H569" i="5"/>
  <c r="J568" i="5"/>
  <c r="H568" i="5"/>
  <c r="J567" i="5"/>
  <c r="H567" i="5"/>
  <c r="J566" i="5"/>
  <c r="H566" i="5"/>
  <c r="J565" i="5"/>
  <c r="H565" i="5"/>
  <c r="J564" i="5"/>
  <c r="H564" i="5"/>
  <c r="J563" i="5"/>
  <c r="H563" i="5"/>
  <c r="J562" i="5"/>
  <c r="H562" i="5"/>
  <c r="J561" i="5"/>
  <c r="H561" i="5"/>
  <c r="J560" i="5"/>
  <c r="H560" i="5"/>
  <c r="J559" i="5"/>
  <c r="H559" i="5"/>
  <c r="J558" i="5"/>
  <c r="H558" i="5"/>
  <c r="J557" i="5"/>
  <c r="H557" i="5"/>
  <c r="J556" i="5"/>
  <c r="H556" i="5"/>
  <c r="J555" i="5"/>
  <c r="H555" i="5"/>
  <c r="J554" i="5"/>
  <c r="H554" i="5"/>
  <c r="J553" i="5"/>
  <c r="H553" i="5"/>
  <c r="J552" i="5"/>
  <c r="H552" i="5"/>
  <c r="J551" i="5"/>
  <c r="H551" i="5"/>
  <c r="J550" i="5"/>
  <c r="H550" i="5"/>
  <c r="J549" i="5"/>
  <c r="H549" i="5"/>
  <c r="J548" i="5"/>
  <c r="H548" i="5"/>
  <c r="J547" i="5"/>
  <c r="H547" i="5"/>
  <c r="J546" i="5"/>
  <c r="H546" i="5"/>
  <c r="J545" i="5"/>
  <c r="H545" i="5"/>
  <c r="J544" i="5"/>
  <c r="H544" i="5"/>
  <c r="J543" i="5"/>
  <c r="H543" i="5"/>
  <c r="J542" i="5"/>
  <c r="H542" i="5"/>
  <c r="J541" i="5"/>
  <c r="H541" i="5"/>
  <c r="J540" i="5"/>
  <c r="H540" i="5"/>
  <c r="J539" i="5"/>
  <c r="H539" i="5"/>
  <c r="J538" i="5"/>
  <c r="H538" i="5"/>
  <c r="J537" i="5"/>
  <c r="H537" i="5"/>
  <c r="J536" i="5"/>
  <c r="H536" i="5"/>
  <c r="J535" i="5"/>
  <c r="H535" i="5"/>
  <c r="J534" i="5"/>
  <c r="H534" i="5"/>
  <c r="J533" i="5"/>
  <c r="H533" i="5"/>
  <c r="J532" i="5"/>
  <c r="H532" i="5"/>
  <c r="J531" i="5"/>
  <c r="H531" i="5"/>
  <c r="J530" i="5"/>
  <c r="H530" i="5"/>
  <c r="J529" i="5"/>
  <c r="H529" i="5"/>
  <c r="J528" i="5"/>
  <c r="H528" i="5"/>
  <c r="J527" i="5"/>
  <c r="H527" i="5"/>
  <c r="J526" i="5"/>
  <c r="H526" i="5"/>
  <c r="J525" i="5"/>
  <c r="H525" i="5"/>
  <c r="J524" i="5"/>
  <c r="H524" i="5"/>
  <c r="J523" i="5"/>
  <c r="H523" i="5"/>
  <c r="J522" i="5"/>
  <c r="H522" i="5"/>
  <c r="J521" i="5"/>
  <c r="H521" i="5"/>
  <c r="J520" i="5"/>
  <c r="H520" i="5"/>
  <c r="J519" i="5"/>
  <c r="H519" i="5"/>
  <c r="J518" i="5"/>
  <c r="H518" i="5"/>
  <c r="J517" i="5"/>
  <c r="H517" i="5"/>
  <c r="J516" i="5"/>
  <c r="H516" i="5"/>
  <c r="J515" i="5"/>
  <c r="H515" i="5"/>
  <c r="J514" i="5"/>
  <c r="H514" i="5"/>
  <c r="J513" i="5"/>
  <c r="H513" i="5"/>
  <c r="J512" i="5"/>
  <c r="H512" i="5"/>
  <c r="J511" i="5"/>
  <c r="H511" i="5"/>
  <c r="J510" i="5"/>
  <c r="H510" i="5"/>
  <c r="J509" i="5"/>
  <c r="H509" i="5"/>
  <c r="J508" i="5"/>
  <c r="H508" i="5"/>
  <c r="J507" i="5"/>
  <c r="H507" i="5"/>
  <c r="J506" i="5"/>
  <c r="H506" i="5"/>
  <c r="J505" i="5"/>
  <c r="H505" i="5"/>
  <c r="J504" i="5"/>
  <c r="H504" i="5"/>
  <c r="J503" i="5"/>
  <c r="H503" i="5"/>
  <c r="J502" i="5"/>
  <c r="H502" i="5"/>
  <c r="J501" i="5"/>
  <c r="H501" i="5"/>
  <c r="J500" i="5"/>
  <c r="H500" i="5"/>
  <c r="J499" i="5"/>
  <c r="H499" i="5"/>
  <c r="J498" i="5"/>
  <c r="H498" i="5"/>
  <c r="J497" i="5"/>
  <c r="H497" i="5"/>
  <c r="J496" i="5"/>
  <c r="H496" i="5"/>
  <c r="J495" i="5"/>
  <c r="H495" i="5"/>
  <c r="J494" i="5"/>
  <c r="H494" i="5"/>
  <c r="J493" i="5"/>
  <c r="H493" i="5"/>
  <c r="J492" i="5"/>
  <c r="H492" i="5"/>
  <c r="J491" i="5"/>
  <c r="H491" i="5"/>
  <c r="J490" i="5"/>
  <c r="H490" i="5"/>
  <c r="J489" i="5"/>
  <c r="H489" i="5"/>
  <c r="J488" i="5"/>
  <c r="H488" i="5"/>
  <c r="J487" i="5"/>
  <c r="H487" i="5"/>
  <c r="J486" i="5"/>
  <c r="H486" i="5"/>
  <c r="J485" i="5"/>
  <c r="H485" i="5"/>
  <c r="J484" i="5"/>
  <c r="H484" i="5"/>
  <c r="J483" i="5"/>
  <c r="H483" i="5"/>
  <c r="J482" i="5"/>
  <c r="H482" i="5"/>
  <c r="J481" i="5"/>
  <c r="H481" i="5"/>
  <c r="J480" i="5"/>
  <c r="H480" i="5"/>
  <c r="J479" i="5"/>
  <c r="H479" i="5"/>
  <c r="J478" i="5"/>
  <c r="H478" i="5"/>
  <c r="J477" i="5"/>
  <c r="H477" i="5"/>
  <c r="J476" i="5"/>
  <c r="H476" i="5"/>
  <c r="J475" i="5"/>
  <c r="H475" i="5"/>
  <c r="J474" i="5"/>
  <c r="H474" i="5"/>
  <c r="J473" i="5"/>
  <c r="H473" i="5"/>
  <c r="J472" i="5"/>
  <c r="H472" i="5"/>
  <c r="J471" i="5"/>
  <c r="H471" i="5"/>
  <c r="J470" i="5"/>
  <c r="H470" i="5"/>
  <c r="J469" i="5"/>
  <c r="H469" i="5"/>
  <c r="J468" i="5"/>
  <c r="H468" i="5"/>
  <c r="J467" i="5"/>
  <c r="H467" i="5"/>
  <c r="J466" i="5"/>
  <c r="H466" i="5"/>
  <c r="J465" i="5"/>
  <c r="H465" i="5"/>
  <c r="J464" i="5"/>
  <c r="H464" i="5"/>
  <c r="J463" i="5"/>
  <c r="H463" i="5"/>
  <c r="J462" i="5"/>
  <c r="H462" i="5"/>
  <c r="J461" i="5"/>
  <c r="H461" i="5"/>
  <c r="J460" i="5"/>
  <c r="H460" i="5"/>
  <c r="J459" i="5"/>
  <c r="H459" i="5"/>
  <c r="J458" i="5"/>
  <c r="H458" i="5"/>
  <c r="J457" i="5"/>
  <c r="H457" i="5"/>
  <c r="J456" i="5"/>
  <c r="H456" i="5"/>
  <c r="J455" i="5"/>
  <c r="H455" i="5"/>
  <c r="J454" i="5"/>
  <c r="H454" i="5"/>
  <c r="J453" i="5"/>
  <c r="H453" i="5"/>
  <c r="J452" i="5"/>
  <c r="H452" i="5"/>
  <c r="J451" i="5"/>
  <c r="H451" i="5"/>
  <c r="J450" i="5"/>
  <c r="H450" i="5"/>
  <c r="J449" i="5"/>
  <c r="H449" i="5"/>
  <c r="J448" i="5"/>
  <c r="H448" i="5"/>
  <c r="J447" i="5"/>
  <c r="H447" i="5"/>
  <c r="J446" i="5"/>
  <c r="H446" i="5"/>
  <c r="J445" i="5"/>
  <c r="H445" i="5"/>
  <c r="J444" i="5"/>
  <c r="H444" i="5"/>
  <c r="J443" i="5"/>
  <c r="H443" i="5"/>
  <c r="J442" i="5"/>
  <c r="H442" i="5"/>
  <c r="J441" i="5"/>
  <c r="H441" i="5"/>
  <c r="J440" i="5"/>
  <c r="H440" i="5"/>
  <c r="J439" i="5"/>
  <c r="H439" i="5"/>
  <c r="J438" i="5"/>
  <c r="H438" i="5"/>
  <c r="J437" i="5"/>
  <c r="H437" i="5"/>
  <c r="J436" i="5"/>
  <c r="H436" i="5"/>
  <c r="J435" i="5"/>
  <c r="H435" i="5"/>
  <c r="J434" i="5"/>
  <c r="H434" i="5"/>
  <c r="J433" i="5"/>
  <c r="H433" i="5"/>
  <c r="J432" i="5"/>
  <c r="H432" i="5"/>
  <c r="J431" i="5"/>
  <c r="H431" i="5"/>
  <c r="J430" i="5"/>
  <c r="H430" i="5"/>
  <c r="J429" i="5"/>
  <c r="H429" i="5"/>
  <c r="J428" i="5"/>
  <c r="H428" i="5"/>
  <c r="J427" i="5"/>
  <c r="H427" i="5"/>
  <c r="J426" i="5"/>
  <c r="H426" i="5"/>
  <c r="J425" i="5"/>
  <c r="H425" i="5"/>
  <c r="J424" i="5"/>
  <c r="H424" i="5"/>
  <c r="J423" i="5"/>
  <c r="H423" i="5"/>
  <c r="J422" i="5"/>
  <c r="H422" i="5"/>
  <c r="J421" i="5"/>
  <c r="H421" i="5"/>
  <c r="J420" i="5"/>
  <c r="H420" i="5"/>
  <c r="J419" i="5"/>
  <c r="H419" i="5"/>
  <c r="J418" i="5"/>
  <c r="H418" i="5"/>
  <c r="J417" i="5"/>
  <c r="H417" i="5"/>
  <c r="J416" i="5"/>
  <c r="H416" i="5"/>
  <c r="J415" i="5"/>
  <c r="H415" i="5"/>
  <c r="J414" i="5"/>
  <c r="H414" i="5"/>
  <c r="J413" i="5"/>
  <c r="H413" i="5"/>
  <c r="J412" i="5"/>
  <c r="H412" i="5"/>
  <c r="J411" i="5"/>
  <c r="H411" i="5"/>
  <c r="J410" i="5"/>
  <c r="H410" i="5"/>
  <c r="J409" i="5"/>
  <c r="H409" i="5"/>
  <c r="J408" i="5"/>
  <c r="H408" i="5"/>
  <c r="J407" i="5"/>
  <c r="H407" i="5"/>
  <c r="J406" i="5"/>
  <c r="H406" i="5"/>
  <c r="J405" i="5"/>
  <c r="H405" i="5"/>
  <c r="J404" i="5"/>
  <c r="H404" i="5"/>
  <c r="J403" i="5"/>
  <c r="H403" i="5"/>
  <c r="J402" i="5"/>
  <c r="H402" i="5"/>
  <c r="J401" i="5"/>
  <c r="H401" i="5"/>
  <c r="J400" i="5"/>
  <c r="H400" i="5"/>
  <c r="J399" i="5"/>
  <c r="H399" i="5"/>
  <c r="J398" i="5"/>
  <c r="H398" i="5"/>
  <c r="J397" i="5"/>
  <c r="H397" i="5"/>
  <c r="J396" i="5"/>
  <c r="H396" i="5"/>
  <c r="J395" i="5"/>
  <c r="H395" i="5"/>
  <c r="J394" i="5"/>
  <c r="H394" i="5"/>
  <c r="J393" i="5"/>
  <c r="H393" i="5"/>
  <c r="J392" i="5"/>
  <c r="H392" i="5"/>
  <c r="J391" i="5"/>
  <c r="H391" i="5"/>
  <c r="J390" i="5"/>
  <c r="H390" i="5"/>
  <c r="J389" i="5"/>
  <c r="H389" i="5"/>
  <c r="J388" i="5"/>
  <c r="H388" i="5"/>
  <c r="J387" i="5"/>
  <c r="H387" i="5"/>
  <c r="J386" i="5"/>
  <c r="H386" i="5"/>
  <c r="J385" i="5"/>
  <c r="H385" i="5"/>
  <c r="J384" i="5"/>
  <c r="H384" i="5"/>
  <c r="J383" i="5"/>
  <c r="H383" i="5"/>
  <c r="J382" i="5"/>
  <c r="H382" i="5"/>
  <c r="J381" i="5"/>
  <c r="H381" i="5"/>
  <c r="J380" i="5"/>
  <c r="H380" i="5"/>
  <c r="J379" i="5"/>
  <c r="H379" i="5"/>
  <c r="J378" i="5"/>
  <c r="H378" i="5"/>
  <c r="J377" i="5"/>
  <c r="H377" i="5"/>
  <c r="J376" i="5"/>
  <c r="H376" i="5"/>
  <c r="J375" i="5"/>
  <c r="H375" i="5"/>
  <c r="J374" i="5"/>
  <c r="H374" i="5"/>
  <c r="J373" i="5"/>
  <c r="H373" i="5"/>
  <c r="J372" i="5"/>
  <c r="H372" i="5"/>
  <c r="J371" i="5"/>
  <c r="H371" i="5"/>
  <c r="J370" i="5"/>
  <c r="H370" i="5"/>
  <c r="J369" i="5"/>
  <c r="H369" i="5"/>
  <c r="J368" i="5"/>
  <c r="H368" i="5"/>
  <c r="J367" i="5"/>
  <c r="H367" i="5"/>
  <c r="J366" i="5"/>
  <c r="H366" i="5"/>
  <c r="J365" i="5"/>
  <c r="H365" i="5"/>
  <c r="J364" i="5"/>
  <c r="H364" i="5"/>
  <c r="J363" i="5"/>
  <c r="H363" i="5"/>
  <c r="J362" i="5"/>
  <c r="H362" i="5"/>
  <c r="J361" i="5"/>
  <c r="H361" i="5"/>
  <c r="J360" i="5"/>
  <c r="H360" i="5"/>
  <c r="J359" i="5"/>
  <c r="H359" i="5"/>
  <c r="J358" i="5"/>
  <c r="H358" i="5"/>
  <c r="J357" i="5"/>
  <c r="H357" i="5"/>
  <c r="J356" i="5"/>
  <c r="H356" i="5"/>
  <c r="J355" i="5"/>
  <c r="H355" i="5"/>
  <c r="J354" i="5"/>
  <c r="H354" i="5"/>
  <c r="J353" i="5"/>
  <c r="H353" i="5"/>
  <c r="J352" i="5"/>
  <c r="H352" i="5"/>
  <c r="J351" i="5"/>
  <c r="H351" i="5"/>
  <c r="J350" i="5"/>
  <c r="H350" i="5"/>
  <c r="J349" i="5"/>
  <c r="H349" i="5"/>
  <c r="J348" i="5"/>
  <c r="H348" i="5"/>
  <c r="J347" i="5"/>
  <c r="H347" i="5"/>
  <c r="J346" i="5"/>
  <c r="H346" i="5"/>
  <c r="J345" i="5"/>
  <c r="H345" i="5"/>
  <c r="J344" i="5"/>
  <c r="H344" i="5"/>
  <c r="J343" i="5"/>
  <c r="H343" i="5"/>
  <c r="J342" i="5"/>
  <c r="H342" i="5"/>
  <c r="J341" i="5"/>
  <c r="H341" i="5"/>
  <c r="J340" i="5"/>
  <c r="H340" i="5"/>
  <c r="J339" i="5"/>
  <c r="H339" i="5"/>
  <c r="J338" i="5"/>
  <c r="H338" i="5"/>
  <c r="J337" i="5"/>
  <c r="H337" i="5"/>
  <c r="J336" i="5"/>
  <c r="H336" i="5"/>
  <c r="J335" i="5"/>
  <c r="H335" i="5"/>
  <c r="J334" i="5"/>
  <c r="H334" i="5"/>
  <c r="J333" i="5"/>
  <c r="H333" i="5"/>
  <c r="J332" i="5"/>
  <c r="H332" i="5"/>
  <c r="J331" i="5"/>
  <c r="H331" i="5"/>
  <c r="J330" i="5"/>
  <c r="H330" i="5"/>
  <c r="J329" i="5"/>
  <c r="H329" i="5"/>
  <c r="J328" i="5"/>
  <c r="H328" i="5"/>
  <c r="J327" i="5"/>
  <c r="H327" i="5"/>
  <c r="J326" i="5"/>
  <c r="H326" i="5"/>
  <c r="J325" i="5"/>
  <c r="H325" i="5"/>
  <c r="J324" i="5"/>
  <c r="H324" i="5"/>
  <c r="J323" i="5"/>
  <c r="H323" i="5"/>
  <c r="J322" i="5"/>
  <c r="H322" i="5"/>
  <c r="J321" i="5"/>
  <c r="H321" i="5"/>
  <c r="J320" i="5"/>
  <c r="H320" i="5"/>
  <c r="J319" i="5"/>
  <c r="H319" i="5"/>
  <c r="J318" i="5"/>
  <c r="H318" i="5"/>
  <c r="J317" i="5"/>
  <c r="H317" i="5"/>
  <c r="J316" i="5"/>
  <c r="H316" i="5"/>
  <c r="J315" i="5"/>
  <c r="H315" i="5"/>
  <c r="J314" i="5"/>
  <c r="H314" i="5"/>
  <c r="J313" i="5"/>
  <c r="H313" i="5"/>
  <c r="J312" i="5"/>
  <c r="H312" i="5"/>
  <c r="J311" i="5"/>
  <c r="H311" i="5"/>
  <c r="J310" i="5"/>
  <c r="H310" i="5"/>
  <c r="J309" i="5"/>
  <c r="H309" i="5"/>
  <c r="J308" i="5"/>
  <c r="H308" i="5"/>
  <c r="J307" i="5"/>
  <c r="H307" i="5"/>
  <c r="J306" i="5"/>
  <c r="H306" i="5"/>
  <c r="J305" i="5"/>
  <c r="H305" i="5"/>
  <c r="J304" i="5"/>
  <c r="H304" i="5"/>
  <c r="J303" i="5"/>
  <c r="H303" i="5"/>
  <c r="J302" i="5"/>
  <c r="H302" i="5"/>
  <c r="J301" i="5"/>
  <c r="H301" i="5"/>
  <c r="J300" i="5"/>
  <c r="H300" i="5"/>
  <c r="J299" i="5"/>
  <c r="H299" i="5"/>
  <c r="J298" i="5"/>
  <c r="H298" i="5"/>
  <c r="J297" i="5"/>
  <c r="H297" i="5"/>
  <c r="J296" i="5"/>
  <c r="H296" i="5"/>
  <c r="J295" i="5"/>
  <c r="H295" i="5"/>
  <c r="J294" i="5"/>
  <c r="H294" i="5"/>
  <c r="J293" i="5"/>
  <c r="H293" i="5"/>
  <c r="J292" i="5"/>
  <c r="H292" i="5"/>
  <c r="J291" i="5"/>
  <c r="H291" i="5"/>
  <c r="J290" i="5"/>
  <c r="H290" i="5"/>
  <c r="J289" i="5"/>
  <c r="H289" i="5"/>
  <c r="J288" i="5"/>
  <c r="H288" i="5"/>
  <c r="J287" i="5"/>
  <c r="H287" i="5"/>
  <c r="J286" i="5"/>
  <c r="H286" i="5"/>
  <c r="J285" i="5"/>
  <c r="H285" i="5"/>
  <c r="J284" i="5"/>
  <c r="H284" i="5"/>
  <c r="J283" i="5"/>
  <c r="H283" i="5"/>
  <c r="J282" i="5"/>
  <c r="H282" i="5"/>
  <c r="J281" i="5"/>
  <c r="H281" i="5"/>
  <c r="J280" i="5"/>
  <c r="H280" i="5"/>
  <c r="J279" i="5"/>
  <c r="H279" i="5"/>
  <c r="J278" i="5"/>
  <c r="H278" i="5"/>
  <c r="J277" i="5"/>
  <c r="H277" i="5"/>
  <c r="J276" i="5"/>
  <c r="H276" i="5"/>
  <c r="J275" i="5"/>
  <c r="H275" i="5"/>
  <c r="J274" i="5"/>
  <c r="H274" i="5"/>
  <c r="J273" i="5"/>
  <c r="H273" i="5"/>
  <c r="J272" i="5"/>
  <c r="H272" i="5"/>
  <c r="J271" i="5"/>
  <c r="H271" i="5"/>
  <c r="J270" i="5"/>
  <c r="H270" i="5"/>
  <c r="J269" i="5"/>
  <c r="H269" i="5"/>
  <c r="J268" i="5"/>
  <c r="H268" i="5"/>
  <c r="J267" i="5"/>
  <c r="H267" i="5"/>
  <c r="J266" i="5"/>
  <c r="H266" i="5"/>
  <c r="J265" i="5"/>
  <c r="H265" i="5"/>
  <c r="J264" i="5"/>
  <c r="H264" i="5"/>
  <c r="J263" i="5"/>
  <c r="H263" i="5"/>
  <c r="J262" i="5"/>
  <c r="H262" i="5"/>
  <c r="J261" i="5"/>
  <c r="H261" i="5"/>
  <c r="J260" i="5"/>
  <c r="H260" i="5"/>
  <c r="J259" i="5"/>
  <c r="H259" i="5"/>
  <c r="J258" i="5"/>
  <c r="H258" i="5"/>
  <c r="J257" i="5"/>
  <c r="H257" i="5"/>
  <c r="J256" i="5"/>
  <c r="H256" i="5"/>
  <c r="J255" i="5"/>
  <c r="H255" i="5"/>
  <c r="J254" i="5"/>
  <c r="H254" i="5"/>
  <c r="J253" i="5"/>
  <c r="H253" i="5"/>
  <c r="J252" i="5"/>
  <c r="H252" i="5"/>
  <c r="J251" i="5"/>
  <c r="H251" i="5"/>
  <c r="J250" i="5"/>
  <c r="H250" i="5"/>
  <c r="J249" i="5"/>
  <c r="H249" i="5"/>
  <c r="J248" i="5"/>
  <c r="H248" i="5"/>
  <c r="J247" i="5"/>
  <c r="H247" i="5"/>
  <c r="J246" i="5"/>
  <c r="H246" i="5"/>
  <c r="J245" i="5"/>
  <c r="H245" i="5"/>
  <c r="J244" i="5"/>
  <c r="H244" i="5"/>
  <c r="J243" i="5"/>
  <c r="H243" i="5"/>
  <c r="J242" i="5"/>
  <c r="H242" i="5"/>
  <c r="J241" i="5"/>
  <c r="H241" i="5"/>
  <c r="J240" i="5"/>
  <c r="H240" i="5"/>
  <c r="J239" i="5"/>
  <c r="H239" i="5"/>
  <c r="J238" i="5"/>
  <c r="H238" i="5"/>
  <c r="J237" i="5"/>
  <c r="H237" i="5"/>
  <c r="J236" i="5"/>
  <c r="H236" i="5"/>
  <c r="J235" i="5"/>
  <c r="H235" i="5"/>
  <c r="J234" i="5"/>
  <c r="H234" i="5"/>
  <c r="J233" i="5"/>
  <c r="H233" i="5"/>
  <c r="J232" i="5"/>
  <c r="H232" i="5"/>
  <c r="J231" i="5"/>
  <c r="H231" i="5"/>
  <c r="J230" i="5"/>
  <c r="H230" i="5"/>
  <c r="J229" i="5"/>
  <c r="H229" i="5"/>
  <c r="J228" i="5"/>
  <c r="H228" i="5"/>
  <c r="J227" i="5"/>
  <c r="H227" i="5"/>
  <c r="J226" i="5"/>
  <c r="H226" i="5"/>
  <c r="J225" i="5"/>
  <c r="H225" i="5"/>
  <c r="J224" i="5"/>
  <c r="H224" i="5"/>
  <c r="J223" i="5"/>
  <c r="H223" i="5"/>
  <c r="J222" i="5"/>
  <c r="H222" i="5"/>
  <c r="J221" i="5"/>
  <c r="H221" i="5"/>
  <c r="J220" i="5"/>
  <c r="H220" i="5"/>
  <c r="J219" i="5"/>
  <c r="H219" i="5"/>
  <c r="J218" i="5"/>
  <c r="H218" i="5"/>
  <c r="J217" i="5"/>
  <c r="H217" i="5"/>
  <c r="J216" i="5"/>
  <c r="H216" i="5"/>
  <c r="J215" i="5"/>
  <c r="H215" i="5"/>
  <c r="J214" i="5"/>
  <c r="H214" i="5"/>
  <c r="J213" i="5"/>
  <c r="H213" i="5"/>
  <c r="J212" i="5"/>
  <c r="H212" i="5"/>
  <c r="J211" i="5"/>
  <c r="H211" i="5"/>
  <c r="J210" i="5"/>
  <c r="H210" i="5"/>
  <c r="J209" i="5"/>
  <c r="H209" i="5"/>
  <c r="J208" i="5"/>
  <c r="H208" i="5"/>
  <c r="J207" i="5"/>
  <c r="H207" i="5"/>
  <c r="J206" i="5"/>
  <c r="H206" i="5"/>
  <c r="J205" i="5"/>
  <c r="H205" i="5"/>
  <c r="J204" i="5"/>
  <c r="H204" i="5"/>
  <c r="J203" i="5"/>
  <c r="H203" i="5"/>
  <c r="J202" i="5"/>
  <c r="H202" i="5"/>
  <c r="J201" i="5"/>
  <c r="H201" i="5"/>
  <c r="J200" i="5"/>
  <c r="H200" i="5"/>
  <c r="J199" i="5"/>
  <c r="H199" i="5"/>
  <c r="J198" i="5"/>
  <c r="H198" i="5"/>
  <c r="J197" i="5"/>
  <c r="H197" i="5"/>
  <c r="J196" i="5"/>
  <c r="H196" i="5"/>
  <c r="J195" i="5"/>
  <c r="H195" i="5"/>
  <c r="J194" i="5"/>
  <c r="H194" i="5"/>
  <c r="J193" i="5"/>
  <c r="H193" i="5"/>
  <c r="J192" i="5"/>
  <c r="H192" i="5"/>
  <c r="J191" i="5"/>
  <c r="H191" i="5"/>
  <c r="J190" i="5"/>
  <c r="H190" i="5"/>
  <c r="J189" i="5"/>
  <c r="H189" i="5"/>
  <c r="J188" i="5"/>
  <c r="H188" i="5"/>
  <c r="J187" i="5"/>
  <c r="H187" i="5"/>
  <c r="J186" i="5"/>
  <c r="H186" i="5"/>
  <c r="J185" i="5"/>
  <c r="H185" i="5"/>
  <c r="J184" i="5"/>
  <c r="H184" i="5"/>
  <c r="J183" i="5"/>
  <c r="H183" i="5"/>
  <c r="J182" i="5"/>
  <c r="H182" i="5"/>
  <c r="J181" i="5"/>
  <c r="H181" i="5"/>
  <c r="J180" i="5"/>
  <c r="H180" i="5"/>
  <c r="J179" i="5"/>
  <c r="H179" i="5"/>
  <c r="J178" i="5"/>
  <c r="H178" i="5"/>
  <c r="J177" i="5"/>
  <c r="H177" i="5"/>
  <c r="J176" i="5"/>
  <c r="H176" i="5"/>
  <c r="J175" i="5"/>
  <c r="H175" i="5"/>
  <c r="J174" i="5"/>
  <c r="H174" i="5"/>
  <c r="J173" i="5"/>
  <c r="H173" i="5"/>
  <c r="J172" i="5"/>
  <c r="H172" i="5"/>
  <c r="J171" i="5"/>
  <c r="H171" i="5"/>
  <c r="J170" i="5"/>
  <c r="H170" i="5"/>
  <c r="J169" i="5"/>
  <c r="H169" i="5"/>
  <c r="J168" i="5"/>
  <c r="H168" i="5"/>
  <c r="J167" i="5"/>
  <c r="H167" i="5"/>
  <c r="J166" i="5"/>
  <c r="H166" i="5"/>
  <c r="J165" i="5"/>
  <c r="H165" i="5"/>
  <c r="J164" i="5"/>
  <c r="H164" i="5"/>
  <c r="J163" i="5"/>
  <c r="H163" i="5"/>
  <c r="J162" i="5"/>
  <c r="H162" i="5"/>
  <c r="J161" i="5"/>
  <c r="H161" i="5"/>
  <c r="J160" i="5"/>
  <c r="H160" i="5"/>
  <c r="J159" i="5"/>
  <c r="H159" i="5"/>
  <c r="J158" i="5"/>
  <c r="H158" i="5"/>
  <c r="J157" i="5"/>
  <c r="H157" i="5"/>
  <c r="J156" i="5"/>
  <c r="H156" i="5"/>
  <c r="J155" i="5"/>
  <c r="H155" i="5"/>
  <c r="J154" i="5"/>
  <c r="H154" i="5"/>
  <c r="J153" i="5"/>
  <c r="H153" i="5"/>
  <c r="J152" i="5"/>
  <c r="H152" i="5"/>
  <c r="J151" i="5"/>
  <c r="H151" i="5"/>
  <c r="J150" i="5"/>
  <c r="H150" i="5"/>
  <c r="J149" i="5"/>
  <c r="H149" i="5"/>
  <c r="J148" i="5"/>
  <c r="H148" i="5"/>
  <c r="J147" i="5"/>
  <c r="H147" i="5"/>
  <c r="J146" i="5"/>
  <c r="H146" i="5"/>
  <c r="J145" i="5"/>
  <c r="H145" i="5"/>
  <c r="J144" i="5"/>
  <c r="H144" i="5"/>
  <c r="J143" i="5"/>
  <c r="H143" i="5"/>
  <c r="J142" i="5"/>
  <c r="H142" i="5"/>
  <c r="J141" i="5"/>
  <c r="H141" i="5"/>
  <c r="J140" i="5"/>
  <c r="H140" i="5"/>
  <c r="J139" i="5"/>
  <c r="H139" i="5"/>
  <c r="J138" i="5"/>
  <c r="H138" i="5"/>
  <c r="J137" i="5"/>
  <c r="H137" i="5"/>
  <c r="J136" i="5"/>
  <c r="H136" i="5"/>
  <c r="J135" i="5"/>
  <c r="H135" i="5"/>
  <c r="J134" i="5"/>
  <c r="H134" i="5"/>
  <c r="J133" i="5"/>
  <c r="H133" i="5"/>
  <c r="J132" i="5"/>
  <c r="H132" i="5"/>
  <c r="J131" i="5"/>
  <c r="H131" i="5"/>
  <c r="J130" i="5"/>
  <c r="H130" i="5"/>
  <c r="J129" i="5"/>
  <c r="H129" i="5"/>
  <c r="J128" i="5"/>
  <c r="H128" i="5"/>
  <c r="J127" i="5"/>
  <c r="H127" i="5"/>
  <c r="J126" i="5"/>
  <c r="H126" i="5"/>
  <c r="J125" i="5"/>
  <c r="H125" i="5"/>
  <c r="J124" i="5"/>
  <c r="H124" i="5"/>
  <c r="J123" i="5"/>
  <c r="H123" i="5"/>
  <c r="J122" i="5"/>
  <c r="H122" i="5"/>
  <c r="J121" i="5"/>
  <c r="H121" i="5"/>
  <c r="J120" i="5"/>
  <c r="H120" i="5"/>
  <c r="J119" i="5"/>
  <c r="H119" i="5"/>
  <c r="J118" i="5"/>
  <c r="H118" i="5"/>
  <c r="J117" i="5"/>
  <c r="H117" i="5"/>
  <c r="J116" i="5"/>
  <c r="H116" i="5"/>
  <c r="J115" i="5"/>
  <c r="H115" i="5"/>
  <c r="J114" i="5"/>
  <c r="H114" i="5"/>
  <c r="J113" i="5"/>
  <c r="H113" i="5"/>
  <c r="J112" i="5"/>
  <c r="H112" i="5"/>
  <c r="J111" i="5"/>
  <c r="H111" i="5"/>
  <c r="J110" i="5"/>
  <c r="H110" i="5"/>
  <c r="J109" i="5"/>
  <c r="H109" i="5"/>
  <c r="J108" i="5"/>
  <c r="H108" i="5"/>
  <c r="J107" i="5"/>
  <c r="H107" i="5"/>
  <c r="J106" i="5"/>
  <c r="H106" i="5"/>
  <c r="J105" i="5"/>
  <c r="H105" i="5"/>
  <c r="J104" i="5"/>
  <c r="H104" i="5"/>
  <c r="J103" i="5"/>
  <c r="H103" i="5"/>
  <c r="J102" i="5"/>
  <c r="H102" i="5"/>
  <c r="J101" i="5"/>
  <c r="H101" i="5"/>
  <c r="J100" i="5"/>
  <c r="H100" i="5"/>
  <c r="J99" i="5"/>
  <c r="H99" i="5"/>
  <c r="J98" i="5"/>
  <c r="H98" i="5"/>
  <c r="J97" i="5"/>
  <c r="H97" i="5"/>
  <c r="J96" i="5"/>
  <c r="H96" i="5"/>
  <c r="J95" i="5"/>
  <c r="H95" i="5"/>
  <c r="J94" i="5"/>
  <c r="H94" i="5"/>
  <c r="J93" i="5"/>
  <c r="H93" i="5"/>
  <c r="J92" i="5"/>
  <c r="H92" i="5"/>
  <c r="J91" i="5"/>
  <c r="H91" i="5"/>
  <c r="J90" i="5"/>
  <c r="H90" i="5"/>
  <c r="J89" i="5"/>
  <c r="H89" i="5"/>
  <c r="J88" i="5"/>
  <c r="H88" i="5"/>
  <c r="J87" i="5"/>
  <c r="H87" i="5"/>
  <c r="J86" i="5"/>
  <c r="H86" i="5"/>
  <c r="J85" i="5"/>
  <c r="H85" i="5"/>
  <c r="J84" i="5"/>
  <c r="H84" i="5"/>
  <c r="J83" i="5"/>
  <c r="H83" i="5"/>
  <c r="J82" i="5"/>
  <c r="H82" i="5"/>
  <c r="J81" i="5"/>
  <c r="H81" i="5"/>
  <c r="J80" i="5"/>
  <c r="H80" i="5"/>
  <c r="J79" i="5"/>
  <c r="H79" i="5"/>
  <c r="J78" i="5"/>
  <c r="H78" i="5"/>
  <c r="J77" i="5"/>
  <c r="H77" i="5"/>
  <c r="J76" i="5"/>
  <c r="H76" i="5"/>
  <c r="J75" i="5"/>
  <c r="H75" i="5"/>
  <c r="J74" i="5"/>
  <c r="H74" i="5"/>
  <c r="J73" i="5"/>
  <c r="H73" i="5"/>
  <c r="J72" i="5"/>
  <c r="H72" i="5"/>
  <c r="J71" i="5"/>
  <c r="H71" i="5"/>
  <c r="J70" i="5"/>
  <c r="H70" i="5"/>
  <c r="J69" i="5"/>
  <c r="H69" i="5"/>
  <c r="J68" i="5"/>
  <c r="H68" i="5"/>
  <c r="J67" i="5"/>
  <c r="H67" i="5"/>
  <c r="J66" i="5"/>
  <c r="H66" i="5"/>
  <c r="J65" i="5"/>
  <c r="H65" i="5"/>
  <c r="J64" i="5"/>
  <c r="H64" i="5"/>
  <c r="J63" i="5"/>
  <c r="H63" i="5"/>
  <c r="J62" i="5"/>
  <c r="H62" i="5"/>
  <c r="J61" i="5"/>
  <c r="H61" i="5"/>
  <c r="J60" i="5"/>
  <c r="H60" i="5"/>
  <c r="J59" i="5"/>
  <c r="H59" i="5"/>
  <c r="J58" i="5"/>
  <c r="H58" i="5"/>
  <c r="J57" i="5"/>
  <c r="H57" i="5"/>
  <c r="J56" i="5"/>
  <c r="H56" i="5"/>
  <c r="J55" i="5"/>
  <c r="H55" i="5"/>
  <c r="J54" i="5"/>
  <c r="H54" i="5"/>
  <c r="J53" i="5"/>
  <c r="H53" i="5"/>
  <c r="J52" i="5"/>
  <c r="H52" i="5"/>
  <c r="J51" i="5"/>
  <c r="H51" i="5"/>
  <c r="J50" i="5"/>
  <c r="H50" i="5"/>
  <c r="J49" i="5"/>
  <c r="H49" i="5"/>
  <c r="J48" i="5"/>
  <c r="H48" i="5"/>
  <c r="J47" i="5"/>
  <c r="H47" i="5"/>
  <c r="J46" i="5"/>
  <c r="H46" i="5"/>
  <c r="J45" i="5"/>
  <c r="H45" i="5"/>
  <c r="J44" i="5"/>
  <c r="H44" i="5"/>
  <c r="J43" i="5"/>
  <c r="H43" i="5"/>
  <c r="J42" i="5"/>
  <c r="H42" i="5"/>
  <c r="J41" i="5"/>
  <c r="H41" i="5"/>
  <c r="J40" i="5"/>
  <c r="H40" i="5"/>
  <c r="J39" i="5"/>
  <c r="H39" i="5"/>
  <c r="J38" i="5"/>
  <c r="H38" i="5"/>
  <c r="J37" i="5"/>
  <c r="H37" i="5"/>
  <c r="J36" i="5"/>
  <c r="H36" i="5"/>
  <c r="J35" i="5"/>
  <c r="H35" i="5"/>
  <c r="J34" i="5"/>
  <c r="H34" i="5"/>
  <c r="J33" i="5"/>
  <c r="H33" i="5"/>
  <c r="J32" i="5"/>
  <c r="H32" i="5"/>
  <c r="J31" i="5"/>
  <c r="H31" i="5"/>
  <c r="J30" i="5"/>
  <c r="H30" i="5"/>
  <c r="J29" i="5"/>
  <c r="H29" i="5"/>
  <c r="J28" i="5"/>
  <c r="H28" i="5"/>
  <c r="J27" i="5"/>
  <c r="H27" i="5"/>
  <c r="J26" i="5"/>
  <c r="H26" i="5"/>
  <c r="J25" i="5"/>
  <c r="H25" i="5"/>
  <c r="J24" i="5"/>
  <c r="H24" i="5"/>
  <c r="J23" i="5"/>
  <c r="H23" i="5"/>
  <c r="J22" i="5"/>
  <c r="H22" i="5"/>
  <c r="J21" i="5"/>
  <c r="H21" i="5"/>
  <c r="J20" i="5"/>
  <c r="H20" i="5"/>
  <c r="J19" i="5"/>
  <c r="H19" i="5"/>
  <c r="J18" i="5"/>
  <c r="H18" i="5"/>
  <c r="J17" i="5"/>
  <c r="H17" i="5"/>
  <c r="J16" i="5"/>
  <c r="H16" i="5"/>
  <c r="J15" i="5"/>
  <c r="H15" i="5"/>
  <c r="J14" i="5"/>
  <c r="H14" i="5"/>
  <c r="J13" i="5"/>
  <c r="H13" i="5"/>
  <c r="J12" i="5"/>
  <c r="H12" i="5"/>
  <c r="J11" i="5"/>
  <c r="H11" i="5"/>
  <c r="J10" i="5"/>
  <c r="H10" i="5"/>
  <c r="J9" i="5"/>
  <c r="H9" i="5"/>
  <c r="J8" i="5"/>
  <c r="H8" i="5"/>
  <c r="J7" i="5"/>
  <c r="H7" i="5"/>
  <c r="J6" i="5"/>
  <c r="H6" i="5"/>
  <c r="N23" i="4"/>
  <c r="N22" i="4"/>
  <c r="N21" i="4"/>
  <c r="N20" i="4"/>
  <c r="N19" i="4"/>
  <c r="N18" i="4"/>
  <c r="N17" i="4"/>
  <c r="N16" i="4"/>
  <c r="N15" i="4"/>
  <c r="N14" i="4"/>
  <c r="N13" i="4"/>
  <c r="N12" i="4"/>
  <c r="N11" i="4"/>
  <c r="N10" i="4"/>
  <c r="N9" i="4"/>
  <c r="N8" i="4"/>
  <c r="N7" i="4"/>
  <c r="J23" i="4"/>
  <c r="J22" i="4"/>
  <c r="J21" i="4"/>
  <c r="J20" i="4"/>
  <c r="J19" i="4"/>
  <c r="J18" i="4"/>
  <c r="J17" i="4"/>
  <c r="J16" i="4"/>
  <c r="J15" i="4"/>
  <c r="J14" i="4"/>
  <c r="J13" i="4"/>
  <c r="J12" i="4"/>
  <c r="J11" i="4"/>
  <c r="J10" i="4"/>
  <c r="J9" i="4"/>
  <c r="J8" i="4"/>
  <c r="J7" i="4"/>
  <c r="H23" i="4"/>
  <c r="H22" i="4"/>
  <c r="H21" i="4"/>
  <c r="H20" i="4"/>
  <c r="H19" i="4"/>
  <c r="H18" i="4"/>
  <c r="H17" i="4"/>
  <c r="H16" i="4"/>
  <c r="H15" i="4"/>
  <c r="H14" i="4"/>
  <c r="H13" i="4"/>
  <c r="H12" i="4"/>
  <c r="H11" i="4"/>
  <c r="H10" i="4"/>
  <c r="H9" i="4"/>
  <c r="H8" i="4"/>
  <c r="H7" i="4"/>
  <c r="N6" i="4"/>
  <c r="J6" i="4"/>
  <c r="H6" i="4"/>
  <c r="N6" i="3"/>
  <c r="J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 i="3"/>
  <c r="O10" i="4" l="1"/>
  <c r="P10" i="4" s="1"/>
  <c r="Q10" i="4" s="1"/>
  <c r="O14" i="4"/>
  <c r="O22" i="4"/>
  <c r="O11" i="4"/>
  <c r="P11" i="4" s="1"/>
  <c r="Q11" i="4" s="1"/>
  <c r="O18" i="4"/>
  <c r="P18" i="4" s="1"/>
  <c r="Q18" i="4" s="1"/>
  <c r="O15" i="4"/>
  <c r="P15" i="4" s="1"/>
  <c r="Q15" i="4" s="1"/>
  <c r="O9" i="4"/>
  <c r="P9" i="4" s="1"/>
  <c r="Q9" i="4" s="1"/>
  <c r="O13" i="4"/>
  <c r="P13" i="4" s="1"/>
  <c r="Q13" i="4" s="1"/>
  <c r="O17" i="4"/>
  <c r="P17" i="4" s="1"/>
  <c r="Q17" i="4" s="1"/>
  <c r="O21" i="4"/>
  <c r="P21" i="4" s="1"/>
  <c r="Q21" i="4" s="1"/>
  <c r="O7" i="4"/>
  <c r="P7" i="4" s="1"/>
  <c r="Q7" i="4" s="1"/>
  <c r="O19" i="4"/>
  <c r="P19" i="4" s="1"/>
  <c r="Q19" i="4" s="1"/>
  <c r="O23" i="4"/>
  <c r="P23" i="4" s="1"/>
  <c r="Q23" i="4" s="1"/>
  <c r="O16" i="4"/>
  <c r="P16" i="4" s="1"/>
  <c r="Q16" i="4" s="1"/>
  <c r="O42" i="9"/>
  <c r="P42" i="9" s="1"/>
  <c r="Q42" i="9" s="1"/>
  <c r="O90" i="9"/>
  <c r="P90" i="9" s="1"/>
  <c r="Q90" i="9" s="1"/>
  <c r="O54" i="9"/>
  <c r="P54" i="9" s="1"/>
  <c r="Q54" i="9" s="1"/>
  <c r="P217" i="11"/>
  <c r="Q217" i="11" s="1"/>
  <c r="P261" i="11"/>
  <c r="Q261" i="11" s="1"/>
  <c r="P265" i="11"/>
  <c r="Q265" i="11" s="1"/>
  <c r="P269" i="11"/>
  <c r="Q269" i="11" s="1"/>
  <c r="P273" i="11"/>
  <c r="Q273" i="11" s="1"/>
  <c r="P277" i="11"/>
  <c r="Q277" i="11" s="1"/>
  <c r="P285" i="11"/>
  <c r="Q285" i="11" s="1"/>
  <c r="P289" i="11"/>
  <c r="Q289" i="11" s="1"/>
  <c r="P293" i="11"/>
  <c r="Q293" i="11" s="1"/>
  <c r="N38" i="7"/>
  <c r="I14" i="13" s="1"/>
  <c r="O9" i="7"/>
  <c r="P9" i="7" s="1"/>
  <c r="Q9" i="7" s="1"/>
  <c r="O13" i="7"/>
  <c r="P13" i="7" s="1"/>
  <c r="Q13" i="7" s="1"/>
  <c r="O17" i="7"/>
  <c r="P17" i="7" s="1"/>
  <c r="Q17" i="7" s="1"/>
  <c r="O21" i="7"/>
  <c r="P21" i="7" s="1"/>
  <c r="Q21" i="7" s="1"/>
  <c r="O25" i="7"/>
  <c r="P25" i="7" s="1"/>
  <c r="Q25" i="7" s="1"/>
  <c r="O29" i="7"/>
  <c r="P29" i="7" s="1"/>
  <c r="Q29" i="7" s="1"/>
  <c r="O33" i="7"/>
  <c r="P33" i="7" s="1"/>
  <c r="Q33" i="7" s="1"/>
  <c r="O37" i="7"/>
  <c r="P37" i="7" s="1"/>
  <c r="Q37" i="7" s="1"/>
  <c r="O734" i="9"/>
  <c r="P734" i="9" s="1"/>
  <c r="Q734" i="9" s="1"/>
  <c r="O774" i="9"/>
  <c r="P774" i="9" s="1"/>
  <c r="Q774" i="9" s="1"/>
  <c r="N24" i="4"/>
  <c r="I11" i="13" s="1"/>
  <c r="O814" i="9"/>
  <c r="P814" i="9" s="1"/>
  <c r="Q814" i="9" s="1"/>
  <c r="O10" i="9"/>
  <c r="P10" i="9" s="1"/>
  <c r="Q10" i="9" s="1"/>
  <c r="P82" i="9"/>
  <c r="Q82" i="9" s="1"/>
  <c r="P86" i="9"/>
  <c r="Q86" i="9" s="1"/>
  <c r="O8" i="4"/>
  <c r="P8" i="4" s="1"/>
  <c r="Q8" i="4" s="1"/>
  <c r="O12" i="4"/>
  <c r="P12" i="4" s="1"/>
  <c r="Q12" i="4" s="1"/>
  <c r="O20" i="4"/>
  <c r="P20" i="4" s="1"/>
  <c r="Q20" i="4" s="1"/>
  <c r="O6" i="4"/>
  <c r="P14" i="4"/>
  <c r="Q14" i="4" s="1"/>
  <c r="P22" i="4"/>
  <c r="Q22" i="4" s="1"/>
  <c r="O300" i="6"/>
  <c r="P300" i="6" s="1"/>
  <c r="Q300" i="6" s="1"/>
  <c r="O304" i="6"/>
  <c r="P304" i="6" s="1"/>
  <c r="Q304" i="6" s="1"/>
  <c r="O308" i="6"/>
  <c r="P308" i="6" s="1"/>
  <c r="Q308" i="6" s="1"/>
  <c r="O312" i="6"/>
  <c r="P312" i="6" s="1"/>
  <c r="Q312" i="6" s="1"/>
  <c r="O332" i="6"/>
  <c r="P332" i="6" s="1"/>
  <c r="Q332" i="6" s="1"/>
  <c r="O336" i="6"/>
  <c r="P336" i="6" s="1"/>
  <c r="Q336" i="6" s="1"/>
  <c r="O340" i="6"/>
  <c r="P340" i="6" s="1"/>
  <c r="Q340" i="6" s="1"/>
  <c r="O356" i="6"/>
  <c r="P356" i="6" s="1"/>
  <c r="Q356" i="6" s="1"/>
  <c r="O360" i="6"/>
  <c r="P360" i="6" s="1"/>
  <c r="Q360" i="6" s="1"/>
  <c r="O364" i="6"/>
  <c r="P364" i="6" s="1"/>
  <c r="Q364" i="6" s="1"/>
  <c r="O368" i="6"/>
  <c r="P368" i="6" s="1"/>
  <c r="Q368" i="6" s="1"/>
  <c r="O376" i="6"/>
  <c r="P376" i="6" s="1"/>
  <c r="Q376" i="6" s="1"/>
  <c r="O380" i="6"/>
  <c r="P380" i="6" s="1"/>
  <c r="Q380" i="6" s="1"/>
  <c r="P18" i="9"/>
  <c r="Q18" i="9" s="1"/>
  <c r="P26" i="9"/>
  <c r="Q26" i="9" s="1"/>
  <c r="P34" i="9"/>
  <c r="Q34" i="9" s="1"/>
  <c r="P50" i="9"/>
  <c r="Q50" i="9" s="1"/>
  <c r="P58" i="9"/>
  <c r="Q58" i="9" s="1"/>
  <c r="P66" i="9"/>
  <c r="Q66" i="9" s="1"/>
  <c r="P74" i="9"/>
  <c r="Q74" i="9" s="1"/>
  <c r="P14" i="9"/>
  <c r="Q14" i="9" s="1"/>
  <c r="P22" i="9"/>
  <c r="Q22" i="9" s="1"/>
  <c r="P46" i="9"/>
  <c r="Q46" i="9" s="1"/>
  <c r="P62" i="9"/>
  <c r="Q62" i="9" s="1"/>
  <c r="P78" i="9"/>
  <c r="Q78" i="9" s="1"/>
  <c r="P94" i="9"/>
  <c r="Q94" i="9" s="1"/>
  <c r="O123" i="8"/>
  <c r="P123" i="8" s="1"/>
  <c r="Q123" i="8" s="1"/>
  <c r="O175" i="8"/>
  <c r="P175" i="8" s="1"/>
  <c r="Q175" i="8" s="1"/>
  <c r="O205" i="8"/>
  <c r="P205" i="8" s="1"/>
  <c r="Q205" i="8" s="1"/>
  <c r="O289" i="8"/>
  <c r="P289" i="8" s="1"/>
  <c r="Q289" i="8" s="1"/>
  <c r="O369" i="8"/>
  <c r="P369" i="8" s="1"/>
  <c r="Q369" i="8" s="1"/>
  <c r="O178" i="8"/>
  <c r="P178" i="8" s="1"/>
  <c r="Q178" i="8" s="1"/>
  <c r="O581" i="3"/>
  <c r="P581" i="3" s="1"/>
  <c r="Q581" i="3" s="1"/>
  <c r="O577" i="3"/>
  <c r="P577" i="3" s="1"/>
  <c r="Q577" i="3" s="1"/>
  <c r="O573" i="3"/>
  <c r="P573" i="3" s="1"/>
  <c r="Q573" i="3" s="1"/>
  <c r="O369" i="3"/>
  <c r="P369" i="3" s="1"/>
  <c r="Q369" i="3" s="1"/>
  <c r="O361" i="3"/>
  <c r="P361" i="3" s="1"/>
  <c r="Q361" i="3" s="1"/>
  <c r="O353" i="3"/>
  <c r="P353" i="3" s="1"/>
  <c r="Q353" i="3" s="1"/>
  <c r="O349" i="3"/>
  <c r="P349" i="3" s="1"/>
  <c r="Q349" i="3" s="1"/>
  <c r="O345" i="3"/>
  <c r="P345" i="3" s="1"/>
  <c r="Q345" i="3" s="1"/>
  <c r="O341" i="3"/>
  <c r="P341" i="3" s="1"/>
  <c r="Q341" i="3" s="1"/>
  <c r="O337" i="3"/>
  <c r="P337" i="3" s="1"/>
  <c r="Q337" i="3" s="1"/>
  <c r="O329" i="3"/>
  <c r="P329" i="3" s="1"/>
  <c r="Q329" i="3" s="1"/>
  <c r="O325" i="3"/>
  <c r="P325" i="3" s="1"/>
  <c r="Q325" i="3" s="1"/>
  <c r="O321" i="3"/>
  <c r="P321" i="3" s="1"/>
  <c r="Q321" i="3" s="1"/>
  <c r="O317" i="3"/>
  <c r="P317" i="3" s="1"/>
  <c r="Q317" i="3" s="1"/>
  <c r="O309" i="3"/>
  <c r="P309" i="3" s="1"/>
  <c r="Q309" i="3" s="1"/>
  <c r="O305" i="3"/>
  <c r="P305" i="3" s="1"/>
  <c r="Q305" i="3" s="1"/>
  <c r="O301" i="3"/>
  <c r="P301" i="3" s="1"/>
  <c r="Q301" i="3" s="1"/>
  <c r="O297" i="3"/>
  <c r="P297" i="3" s="1"/>
  <c r="Q297" i="3" s="1"/>
  <c r="O293" i="3"/>
  <c r="P293" i="3" s="1"/>
  <c r="Q293" i="3" s="1"/>
  <c r="O289" i="3"/>
  <c r="P289" i="3" s="1"/>
  <c r="Q289" i="3" s="1"/>
  <c r="O285" i="3"/>
  <c r="P285" i="3" s="1"/>
  <c r="Q285" i="3" s="1"/>
  <c r="O281" i="3"/>
  <c r="P281" i="3" s="1"/>
  <c r="Q281" i="3" s="1"/>
  <c r="O273" i="3"/>
  <c r="P273" i="3" s="1"/>
  <c r="Q273" i="3" s="1"/>
  <c r="O265" i="3"/>
  <c r="P265" i="3" s="1"/>
  <c r="Q265" i="3" s="1"/>
  <c r="O261" i="3"/>
  <c r="P261" i="3" s="1"/>
  <c r="Q261" i="3" s="1"/>
  <c r="O257" i="3"/>
  <c r="P257" i="3" s="1"/>
  <c r="Q257" i="3" s="1"/>
  <c r="O253" i="3"/>
  <c r="P253" i="3" s="1"/>
  <c r="Q253" i="3" s="1"/>
  <c r="O245" i="3"/>
  <c r="P245" i="3" s="1"/>
  <c r="Q245" i="3" s="1"/>
  <c r="O241" i="3"/>
  <c r="P241" i="3" s="1"/>
  <c r="Q241" i="3" s="1"/>
  <c r="O237" i="3"/>
  <c r="P237" i="3" s="1"/>
  <c r="Q237" i="3" s="1"/>
  <c r="O233" i="3"/>
  <c r="P233" i="3" s="1"/>
  <c r="Q233" i="3" s="1"/>
  <c r="O229" i="3"/>
  <c r="P229" i="3" s="1"/>
  <c r="Q229" i="3" s="1"/>
  <c r="O225" i="3"/>
  <c r="P225" i="3" s="1"/>
  <c r="Q225" i="3" s="1"/>
  <c r="O221" i="3"/>
  <c r="P221" i="3" s="1"/>
  <c r="Q221" i="3" s="1"/>
  <c r="O217" i="3"/>
  <c r="P217" i="3" s="1"/>
  <c r="Q217" i="3" s="1"/>
  <c r="O213" i="3"/>
  <c r="P213" i="3" s="1"/>
  <c r="Q213" i="3" s="1"/>
  <c r="O209" i="3"/>
  <c r="P209" i="3" s="1"/>
  <c r="Q209" i="3" s="1"/>
  <c r="O201" i="3"/>
  <c r="P201" i="3" s="1"/>
  <c r="Q201" i="3" s="1"/>
  <c r="O197" i="3"/>
  <c r="P197" i="3" s="1"/>
  <c r="Q197" i="3" s="1"/>
  <c r="O193" i="3"/>
  <c r="P193" i="3" s="1"/>
  <c r="Q193" i="3" s="1"/>
  <c r="O189" i="3"/>
  <c r="P189" i="3" s="1"/>
  <c r="Q189" i="3" s="1"/>
  <c r="O181" i="3"/>
  <c r="P181" i="3" s="1"/>
  <c r="Q181" i="3" s="1"/>
  <c r="O177" i="3"/>
  <c r="P177" i="3" s="1"/>
  <c r="Q177" i="3" s="1"/>
  <c r="O173" i="3"/>
  <c r="P173" i="3" s="1"/>
  <c r="Q173" i="3" s="1"/>
  <c r="O169" i="3"/>
  <c r="P169" i="3" s="1"/>
  <c r="Q169" i="3" s="1"/>
  <c r="O165" i="3"/>
  <c r="P165" i="3" s="1"/>
  <c r="Q165" i="3" s="1"/>
  <c r="O161" i="3"/>
  <c r="P161" i="3" s="1"/>
  <c r="Q161" i="3" s="1"/>
  <c r="O157" i="3"/>
  <c r="P157" i="3" s="1"/>
  <c r="Q157" i="3" s="1"/>
  <c r="O153" i="3"/>
  <c r="P153" i="3" s="1"/>
  <c r="Q153" i="3" s="1"/>
  <c r="O149" i="3"/>
  <c r="P149" i="3" s="1"/>
  <c r="Q149" i="3" s="1"/>
  <c r="O145" i="3"/>
  <c r="P145" i="3" s="1"/>
  <c r="Q145" i="3" s="1"/>
  <c r="O137" i="3"/>
  <c r="P137" i="3" s="1"/>
  <c r="Q137" i="3" s="1"/>
  <c r="O133" i="3"/>
  <c r="P133" i="3" s="1"/>
  <c r="Q133" i="3" s="1"/>
  <c r="O125" i="3"/>
  <c r="P125" i="3" s="1"/>
  <c r="Q125" i="3" s="1"/>
  <c r="O121" i="3"/>
  <c r="P121" i="3" s="1"/>
  <c r="Q121" i="3" s="1"/>
  <c r="O117" i="3"/>
  <c r="P117" i="3" s="1"/>
  <c r="Q117" i="3" s="1"/>
  <c r="O113" i="3"/>
  <c r="P113" i="3" s="1"/>
  <c r="Q113" i="3" s="1"/>
  <c r="O109" i="3"/>
  <c r="P109" i="3" s="1"/>
  <c r="Q109" i="3" s="1"/>
  <c r="O105" i="3"/>
  <c r="P105" i="3" s="1"/>
  <c r="Q105" i="3" s="1"/>
  <c r="O101" i="3"/>
  <c r="P101" i="3" s="1"/>
  <c r="Q101" i="3" s="1"/>
  <c r="O97" i="3"/>
  <c r="P97" i="3" s="1"/>
  <c r="Q97" i="3" s="1"/>
  <c r="O89" i="3"/>
  <c r="P89" i="3" s="1"/>
  <c r="Q89" i="3" s="1"/>
  <c r="O85" i="3"/>
  <c r="P85" i="3" s="1"/>
  <c r="Q85" i="3" s="1"/>
  <c r="O77" i="3"/>
  <c r="P77" i="3" s="1"/>
  <c r="Q77" i="3" s="1"/>
  <c r="O73" i="3"/>
  <c r="P73" i="3" s="1"/>
  <c r="Q73" i="3" s="1"/>
  <c r="O69" i="3"/>
  <c r="P69" i="3" s="1"/>
  <c r="Q69" i="3" s="1"/>
  <c r="O61" i="3"/>
  <c r="P61" i="3" s="1"/>
  <c r="Q61" i="3" s="1"/>
  <c r="O41" i="3"/>
  <c r="P41" i="3" s="1"/>
  <c r="Q41" i="3" s="1"/>
  <c r="O37" i="3"/>
  <c r="P37" i="3" s="1"/>
  <c r="Q37" i="3" s="1"/>
  <c r="O33" i="3"/>
  <c r="P33" i="3" s="1"/>
  <c r="Q33" i="3" s="1"/>
  <c r="O29" i="3"/>
  <c r="P29" i="3" s="1"/>
  <c r="Q29" i="3" s="1"/>
  <c r="O25" i="3"/>
  <c r="P25" i="3" s="1"/>
  <c r="Q25" i="3" s="1"/>
  <c r="O17" i="3"/>
  <c r="P17" i="3" s="1"/>
  <c r="Q17" i="3" s="1"/>
  <c r="O13" i="3"/>
  <c r="P13" i="3" s="1"/>
  <c r="Q13" i="3" s="1"/>
  <c r="O9" i="3"/>
  <c r="P9" i="3" s="1"/>
  <c r="Q9" i="3" s="1"/>
  <c r="O286" i="10"/>
  <c r="P286" i="10" s="1"/>
  <c r="Q286" i="10" s="1"/>
  <c r="O290" i="10"/>
  <c r="P290" i="10" s="1"/>
  <c r="Q290" i="10" s="1"/>
  <c r="O294" i="10"/>
  <c r="P294" i="10" s="1"/>
  <c r="Q294" i="10" s="1"/>
  <c r="O302" i="10"/>
  <c r="P302" i="10" s="1"/>
  <c r="Q302" i="10" s="1"/>
  <c r="O298" i="10"/>
  <c r="P298" i="10" s="1"/>
  <c r="Q298" i="10" s="1"/>
  <c r="O8" i="10"/>
  <c r="P8" i="10" s="1"/>
  <c r="Q8" i="10" s="1"/>
  <c r="O16" i="10"/>
  <c r="P16" i="10" s="1"/>
  <c r="Q16" i="10" s="1"/>
  <c r="O24" i="10"/>
  <c r="P24" i="10" s="1"/>
  <c r="Q24" i="10" s="1"/>
  <c r="O32" i="10"/>
  <c r="P32" i="10" s="1"/>
  <c r="Q32" i="10" s="1"/>
  <c r="O40" i="10"/>
  <c r="P40" i="10" s="1"/>
  <c r="Q40" i="10" s="1"/>
  <c r="O48" i="10"/>
  <c r="P48" i="10" s="1"/>
  <c r="Q48" i="10" s="1"/>
  <c r="O186" i="11"/>
  <c r="P186" i="11" s="1"/>
  <c r="Q186" i="11" s="1"/>
  <c r="O194" i="11"/>
  <c r="P194" i="11" s="1"/>
  <c r="Q194" i="11" s="1"/>
  <c r="O202" i="11"/>
  <c r="P202" i="11" s="1"/>
  <c r="Q202" i="11" s="1"/>
  <c r="O17" i="11"/>
  <c r="P17" i="11" s="1"/>
  <c r="Q17" i="11" s="1"/>
  <c r="O93" i="11"/>
  <c r="P93" i="11" s="1"/>
  <c r="Q93" i="11" s="1"/>
  <c r="O141" i="11"/>
  <c r="P141" i="11" s="1"/>
  <c r="Q141" i="11" s="1"/>
  <c r="O260" i="11"/>
  <c r="P260" i="11" s="1"/>
  <c r="Q260" i="11" s="1"/>
  <c r="N2089" i="2"/>
  <c r="I9" i="13" s="1"/>
  <c r="O257" i="11"/>
  <c r="P257" i="11" s="1"/>
  <c r="Q257" i="11" s="1"/>
  <c r="O61" i="11"/>
  <c r="P61" i="11" s="1"/>
  <c r="Q61" i="11" s="1"/>
  <c r="O18" i="11"/>
  <c r="P18" i="11" s="1"/>
  <c r="Q18" i="11" s="1"/>
  <c r="O22" i="11"/>
  <c r="P22" i="11" s="1"/>
  <c r="Q22" i="11" s="1"/>
  <c r="O26" i="11"/>
  <c r="P26" i="11" s="1"/>
  <c r="Q26" i="11" s="1"/>
  <c r="O30" i="11"/>
  <c r="P30" i="11" s="1"/>
  <c r="Q30" i="11" s="1"/>
  <c r="O38" i="11"/>
  <c r="P38" i="11" s="1"/>
  <c r="Q38" i="11" s="1"/>
  <c r="O42" i="11"/>
  <c r="P42" i="11" s="1"/>
  <c r="Q42" i="11" s="1"/>
  <c r="O189" i="11"/>
  <c r="P189" i="11" s="1"/>
  <c r="Q189" i="11" s="1"/>
  <c r="O205" i="11"/>
  <c r="P205" i="11" s="1"/>
  <c r="Q205" i="11" s="1"/>
  <c r="O212" i="11"/>
  <c r="P212" i="11" s="1"/>
  <c r="Q212" i="11" s="1"/>
  <c r="O125" i="11"/>
  <c r="P125" i="11" s="1"/>
  <c r="Q125" i="11" s="1"/>
  <c r="O133" i="11"/>
  <c r="P133" i="11" s="1"/>
  <c r="Q133" i="11" s="1"/>
  <c r="O228" i="11"/>
  <c r="P228" i="11" s="1"/>
  <c r="Q228" i="11" s="1"/>
  <c r="O5" i="11"/>
  <c r="P5" i="11" s="1"/>
  <c r="Q5" i="11" s="1"/>
  <c r="O9" i="11"/>
  <c r="P9" i="11" s="1"/>
  <c r="Q9" i="11" s="1"/>
  <c r="O13" i="11"/>
  <c r="P13" i="11" s="1"/>
  <c r="Q13" i="11" s="1"/>
  <c r="O149" i="11"/>
  <c r="P149" i="11" s="1"/>
  <c r="Q149" i="11" s="1"/>
  <c r="O157" i="11"/>
  <c r="P157" i="11" s="1"/>
  <c r="Q157" i="11" s="1"/>
  <c r="O165" i="11"/>
  <c r="P165" i="11" s="1"/>
  <c r="Q165" i="11" s="1"/>
  <c r="O173" i="11"/>
  <c r="P173" i="11" s="1"/>
  <c r="Q173" i="11" s="1"/>
  <c r="O181" i="11"/>
  <c r="P181" i="11" s="1"/>
  <c r="Q181" i="11" s="1"/>
  <c r="O225" i="11"/>
  <c r="P225" i="11" s="1"/>
  <c r="Q225" i="11" s="1"/>
  <c r="O229" i="11"/>
  <c r="P229" i="11" s="1"/>
  <c r="Q229" i="11" s="1"/>
  <c r="O233" i="11"/>
  <c r="P233" i="11" s="1"/>
  <c r="Q233" i="11" s="1"/>
  <c r="O237" i="11"/>
  <c r="P237" i="11" s="1"/>
  <c r="Q237" i="11" s="1"/>
  <c r="O241" i="11"/>
  <c r="P241" i="11" s="1"/>
  <c r="Q241" i="11" s="1"/>
  <c r="O245" i="11"/>
  <c r="P245" i="11" s="1"/>
  <c r="Q245" i="11" s="1"/>
  <c r="O249" i="11"/>
  <c r="P249" i="11" s="1"/>
  <c r="Q249" i="11" s="1"/>
  <c r="O253" i="11"/>
  <c r="P253" i="11" s="1"/>
  <c r="Q253" i="11" s="1"/>
  <c r="O297" i="11"/>
  <c r="P297" i="11" s="1"/>
  <c r="Q297" i="11" s="1"/>
  <c r="O301" i="11"/>
  <c r="P301" i="11" s="1"/>
  <c r="Q301" i="11" s="1"/>
  <c r="O305" i="11"/>
  <c r="P305" i="11" s="1"/>
  <c r="Q305" i="11" s="1"/>
  <c r="O309" i="11"/>
  <c r="P309" i="11" s="1"/>
  <c r="Q309" i="11" s="1"/>
  <c r="O313" i="11"/>
  <c r="P313" i="11" s="1"/>
  <c r="Q313" i="11" s="1"/>
  <c r="O317" i="11"/>
  <c r="P317" i="11" s="1"/>
  <c r="Q317" i="11" s="1"/>
  <c r="O109" i="11"/>
  <c r="P109" i="11" s="1"/>
  <c r="Q109" i="11" s="1"/>
  <c r="O14" i="11"/>
  <c r="P14" i="11" s="1"/>
  <c r="Q14" i="11" s="1"/>
  <c r="O21" i="11"/>
  <c r="P21" i="11" s="1"/>
  <c r="Q21" i="11" s="1"/>
  <c r="O25" i="11"/>
  <c r="P25" i="11" s="1"/>
  <c r="Q25" i="11" s="1"/>
  <c r="O29" i="11"/>
  <c r="P29" i="11" s="1"/>
  <c r="Q29" i="11" s="1"/>
  <c r="O33" i="11"/>
  <c r="P33" i="11" s="1"/>
  <c r="Q33" i="11" s="1"/>
  <c r="O41" i="11"/>
  <c r="P41" i="11" s="1"/>
  <c r="Q41" i="11" s="1"/>
  <c r="O45" i="11"/>
  <c r="P45" i="11" s="1"/>
  <c r="Q45" i="11" s="1"/>
  <c r="O49" i="11"/>
  <c r="P49" i="11" s="1"/>
  <c r="Q49" i="11" s="1"/>
  <c r="O57" i="11"/>
  <c r="P57" i="11" s="1"/>
  <c r="Q57" i="11" s="1"/>
  <c r="O278" i="10"/>
  <c r="P278" i="10" s="1"/>
  <c r="Q278" i="10" s="1"/>
  <c r="O282" i="10"/>
  <c r="P282" i="10" s="1"/>
  <c r="Q282" i="10" s="1"/>
  <c r="O3" i="10"/>
  <c r="P3" i="10" s="1"/>
  <c r="Q3" i="10" s="1"/>
  <c r="O5" i="10"/>
  <c r="P5" i="10" s="1"/>
  <c r="Q5" i="10" s="1"/>
  <c r="O7" i="10"/>
  <c r="P7" i="10" s="1"/>
  <c r="Q7" i="10" s="1"/>
  <c r="O9" i="10"/>
  <c r="P9" i="10" s="1"/>
  <c r="Q9" i="10" s="1"/>
  <c r="O11" i="10"/>
  <c r="P11" i="10" s="1"/>
  <c r="Q11" i="10" s="1"/>
  <c r="O13" i="10"/>
  <c r="P13" i="10" s="1"/>
  <c r="Q13" i="10" s="1"/>
  <c r="O15" i="10"/>
  <c r="P15" i="10" s="1"/>
  <c r="Q15" i="10" s="1"/>
  <c r="O17" i="10"/>
  <c r="P17" i="10" s="1"/>
  <c r="Q17" i="10" s="1"/>
  <c r="O19" i="10"/>
  <c r="P19" i="10" s="1"/>
  <c r="Q19" i="10" s="1"/>
  <c r="O21" i="10"/>
  <c r="P21" i="10" s="1"/>
  <c r="Q21" i="10" s="1"/>
  <c r="O23" i="10"/>
  <c r="P23" i="10" s="1"/>
  <c r="Q23" i="10" s="1"/>
  <c r="O25" i="10"/>
  <c r="P25" i="10" s="1"/>
  <c r="Q25" i="10" s="1"/>
  <c r="O27" i="10"/>
  <c r="P27" i="10" s="1"/>
  <c r="Q27" i="10" s="1"/>
  <c r="O29" i="10"/>
  <c r="P29" i="10" s="1"/>
  <c r="Q29" i="10" s="1"/>
  <c r="O31" i="10"/>
  <c r="P31" i="10" s="1"/>
  <c r="Q31" i="10" s="1"/>
  <c r="O33" i="10"/>
  <c r="P33" i="10" s="1"/>
  <c r="Q33" i="10" s="1"/>
  <c r="O35" i="10"/>
  <c r="P35" i="10" s="1"/>
  <c r="Q35" i="10" s="1"/>
  <c r="O37" i="10"/>
  <c r="P37" i="10" s="1"/>
  <c r="Q37" i="10" s="1"/>
  <c r="O39" i="10"/>
  <c r="P39" i="10" s="1"/>
  <c r="Q39" i="10" s="1"/>
  <c r="O41" i="10"/>
  <c r="P41" i="10" s="1"/>
  <c r="Q41" i="10" s="1"/>
  <c r="O43" i="10"/>
  <c r="P43" i="10" s="1"/>
  <c r="Q43" i="10" s="1"/>
  <c r="O45" i="10"/>
  <c r="P45" i="10" s="1"/>
  <c r="Q45" i="10" s="1"/>
  <c r="O47" i="10"/>
  <c r="P47" i="10" s="1"/>
  <c r="Q47" i="10" s="1"/>
  <c r="O49" i="10"/>
  <c r="P49" i="10" s="1"/>
  <c r="Q49" i="10" s="1"/>
  <c r="O51" i="10"/>
  <c r="P51" i="10" s="1"/>
  <c r="Q51" i="10" s="1"/>
  <c r="O53" i="10"/>
  <c r="P53" i="10" s="1"/>
  <c r="Q53" i="10" s="1"/>
  <c r="O57" i="10"/>
  <c r="P57" i="10" s="1"/>
  <c r="Q57" i="10" s="1"/>
  <c r="O61" i="10"/>
  <c r="P61" i="10" s="1"/>
  <c r="Q61" i="10" s="1"/>
  <c r="O65" i="10"/>
  <c r="P65" i="10" s="1"/>
  <c r="Q65" i="10" s="1"/>
  <c r="O69" i="10"/>
  <c r="P69" i="10" s="1"/>
  <c r="Q69" i="10" s="1"/>
  <c r="O73" i="10"/>
  <c r="P73" i="10" s="1"/>
  <c r="Q73" i="10" s="1"/>
  <c r="O77" i="10"/>
  <c r="P77" i="10" s="1"/>
  <c r="Q77" i="10" s="1"/>
  <c r="O81" i="10"/>
  <c r="P81" i="10" s="1"/>
  <c r="Q81" i="10" s="1"/>
  <c r="O85" i="10"/>
  <c r="P85" i="10" s="1"/>
  <c r="Q85" i="10" s="1"/>
  <c r="O89" i="10"/>
  <c r="P89" i="10" s="1"/>
  <c r="Q89" i="10" s="1"/>
  <c r="O93" i="10"/>
  <c r="P93" i="10" s="1"/>
  <c r="Q93" i="10" s="1"/>
  <c r="O97" i="10"/>
  <c r="P97" i="10" s="1"/>
  <c r="Q97" i="10" s="1"/>
  <c r="O101" i="10"/>
  <c r="P101" i="10" s="1"/>
  <c r="Q101" i="10" s="1"/>
  <c r="O105" i="10"/>
  <c r="P105" i="10" s="1"/>
  <c r="Q105" i="10" s="1"/>
  <c r="O109" i="10"/>
  <c r="P109" i="10" s="1"/>
  <c r="Q109" i="10" s="1"/>
  <c r="O113" i="10"/>
  <c r="P113" i="10" s="1"/>
  <c r="Q113" i="10" s="1"/>
  <c r="O117" i="10"/>
  <c r="P117" i="10" s="1"/>
  <c r="Q117" i="10" s="1"/>
  <c r="O121" i="10"/>
  <c r="P121" i="10" s="1"/>
  <c r="Q121" i="10" s="1"/>
  <c r="O125" i="10"/>
  <c r="P125" i="10" s="1"/>
  <c r="Q125" i="10" s="1"/>
  <c r="O129" i="10"/>
  <c r="P129" i="10" s="1"/>
  <c r="Q129" i="10" s="1"/>
  <c r="O133" i="10"/>
  <c r="P133" i="10" s="1"/>
  <c r="Q133" i="10" s="1"/>
  <c r="O137" i="10"/>
  <c r="P137" i="10" s="1"/>
  <c r="Q137" i="10" s="1"/>
  <c r="O141" i="10"/>
  <c r="P141" i="10" s="1"/>
  <c r="Q141" i="10" s="1"/>
  <c r="O145" i="10"/>
  <c r="P145" i="10" s="1"/>
  <c r="Q145" i="10" s="1"/>
  <c r="O149" i="10"/>
  <c r="P149" i="10" s="1"/>
  <c r="Q149" i="10" s="1"/>
  <c r="O153" i="10"/>
  <c r="P153" i="10" s="1"/>
  <c r="Q153" i="10" s="1"/>
  <c r="O157" i="10"/>
  <c r="P157" i="10" s="1"/>
  <c r="Q157" i="10" s="1"/>
  <c r="O161" i="10"/>
  <c r="P161" i="10" s="1"/>
  <c r="Q161" i="10" s="1"/>
  <c r="O165" i="10"/>
  <c r="P165" i="10" s="1"/>
  <c r="Q165" i="10" s="1"/>
  <c r="O169" i="10"/>
  <c r="P169" i="10" s="1"/>
  <c r="Q169" i="10" s="1"/>
  <c r="O173" i="10"/>
  <c r="P173" i="10" s="1"/>
  <c r="Q173" i="10" s="1"/>
  <c r="O177" i="10"/>
  <c r="P177" i="10" s="1"/>
  <c r="Q177" i="10" s="1"/>
  <c r="O181" i="10"/>
  <c r="P181" i="10" s="1"/>
  <c r="Q181" i="10" s="1"/>
  <c r="O183" i="10"/>
  <c r="P183" i="10" s="1"/>
  <c r="Q183" i="10" s="1"/>
  <c r="O185" i="10"/>
  <c r="P185" i="10" s="1"/>
  <c r="Q185" i="10" s="1"/>
  <c r="O187" i="10"/>
  <c r="P187" i="10" s="1"/>
  <c r="Q187" i="10" s="1"/>
  <c r="O189" i="10"/>
  <c r="P189" i="10" s="1"/>
  <c r="Q189" i="10" s="1"/>
  <c r="O191" i="10"/>
  <c r="P191" i="10" s="1"/>
  <c r="Q191" i="10" s="1"/>
  <c r="O193" i="10"/>
  <c r="P193" i="10" s="1"/>
  <c r="Q193" i="10" s="1"/>
  <c r="O195" i="10"/>
  <c r="P195" i="10" s="1"/>
  <c r="Q195" i="10" s="1"/>
  <c r="O197" i="10"/>
  <c r="P197" i="10" s="1"/>
  <c r="Q197" i="10" s="1"/>
  <c r="O199" i="10"/>
  <c r="P199" i="10" s="1"/>
  <c r="Q199" i="10" s="1"/>
  <c r="O201" i="10"/>
  <c r="P201" i="10" s="1"/>
  <c r="Q201" i="10" s="1"/>
  <c r="O203" i="10"/>
  <c r="P203" i="10" s="1"/>
  <c r="Q203" i="10" s="1"/>
  <c r="O205" i="10"/>
  <c r="P205" i="10" s="1"/>
  <c r="Q205" i="10" s="1"/>
  <c r="O207" i="10"/>
  <c r="P207" i="10" s="1"/>
  <c r="Q207" i="10" s="1"/>
  <c r="O209" i="10"/>
  <c r="P209" i="10" s="1"/>
  <c r="Q209" i="10" s="1"/>
  <c r="O211" i="10"/>
  <c r="P211" i="10" s="1"/>
  <c r="Q211" i="10" s="1"/>
  <c r="O213" i="10"/>
  <c r="P213" i="10" s="1"/>
  <c r="Q213" i="10" s="1"/>
  <c r="O215" i="10"/>
  <c r="P215" i="10" s="1"/>
  <c r="Q215" i="10" s="1"/>
  <c r="O217" i="10"/>
  <c r="P217" i="10" s="1"/>
  <c r="Q217" i="10" s="1"/>
  <c r="O219" i="10"/>
  <c r="P219" i="10" s="1"/>
  <c r="Q219" i="10" s="1"/>
  <c r="O221" i="10"/>
  <c r="P221" i="10" s="1"/>
  <c r="Q221" i="10" s="1"/>
  <c r="O223" i="10"/>
  <c r="P223" i="10" s="1"/>
  <c r="Q223" i="10" s="1"/>
  <c r="O225" i="10"/>
  <c r="P225" i="10" s="1"/>
  <c r="Q225" i="10" s="1"/>
  <c r="O227" i="10"/>
  <c r="P227" i="10" s="1"/>
  <c r="Q227" i="10" s="1"/>
  <c r="O229" i="10"/>
  <c r="P229" i="10" s="1"/>
  <c r="Q229" i="10" s="1"/>
  <c r="O231" i="10"/>
  <c r="P231" i="10" s="1"/>
  <c r="Q231" i="10" s="1"/>
  <c r="O233" i="10"/>
  <c r="P233" i="10" s="1"/>
  <c r="Q233" i="10" s="1"/>
  <c r="O235" i="10"/>
  <c r="P235" i="10" s="1"/>
  <c r="Q235" i="10" s="1"/>
  <c r="O237" i="10"/>
  <c r="P237" i="10" s="1"/>
  <c r="Q237" i="10" s="1"/>
  <c r="O239" i="10"/>
  <c r="P239" i="10" s="1"/>
  <c r="Q239" i="10" s="1"/>
  <c r="O241" i="10"/>
  <c r="P241" i="10" s="1"/>
  <c r="Q241" i="10" s="1"/>
  <c r="O243" i="10"/>
  <c r="P243" i="10" s="1"/>
  <c r="Q243" i="10" s="1"/>
  <c r="O245" i="10"/>
  <c r="P245" i="10" s="1"/>
  <c r="Q245" i="10" s="1"/>
  <c r="O247" i="10"/>
  <c r="P247" i="10" s="1"/>
  <c r="Q247" i="10" s="1"/>
  <c r="O249" i="10"/>
  <c r="P249" i="10" s="1"/>
  <c r="Q249" i="10" s="1"/>
  <c r="O251" i="10"/>
  <c r="P251" i="10" s="1"/>
  <c r="Q251" i="10" s="1"/>
  <c r="O253" i="10"/>
  <c r="P253" i="10" s="1"/>
  <c r="Q253" i="10" s="1"/>
  <c r="O255" i="10"/>
  <c r="P255" i="10" s="1"/>
  <c r="Q255" i="10" s="1"/>
  <c r="O257" i="10"/>
  <c r="P257" i="10" s="1"/>
  <c r="Q257" i="10" s="1"/>
  <c r="O259" i="10"/>
  <c r="P259" i="10" s="1"/>
  <c r="Q259" i="10" s="1"/>
  <c r="O261" i="10"/>
  <c r="P261" i="10" s="1"/>
  <c r="Q261" i="10" s="1"/>
  <c r="O263" i="10"/>
  <c r="P263" i="10" s="1"/>
  <c r="Q263" i="10" s="1"/>
  <c r="O265" i="10"/>
  <c r="P265" i="10" s="1"/>
  <c r="Q265" i="10" s="1"/>
  <c r="O267" i="10"/>
  <c r="P267" i="10" s="1"/>
  <c r="Q267" i="10" s="1"/>
  <c r="O269" i="10"/>
  <c r="P269" i="10" s="1"/>
  <c r="Q269" i="10" s="1"/>
  <c r="O271" i="10"/>
  <c r="P271" i="10" s="1"/>
  <c r="Q271" i="10" s="1"/>
  <c r="O273" i="10"/>
  <c r="P273" i="10" s="1"/>
  <c r="Q273" i="10" s="1"/>
  <c r="O57" i="8"/>
  <c r="P57" i="8" s="1"/>
  <c r="Q57" i="8" s="1"/>
  <c r="O173" i="8"/>
  <c r="P173" i="8" s="1"/>
  <c r="Q173" i="8" s="1"/>
  <c r="O311" i="8"/>
  <c r="P311" i="8" s="1"/>
  <c r="Q311" i="8" s="1"/>
  <c r="O323" i="8"/>
  <c r="P323" i="8" s="1"/>
  <c r="Q323" i="8" s="1"/>
  <c r="O343" i="8"/>
  <c r="P343" i="8" s="1"/>
  <c r="Q343" i="8" s="1"/>
  <c r="O395" i="8"/>
  <c r="P395" i="8" s="1"/>
  <c r="Q395" i="8" s="1"/>
  <c r="O423" i="8"/>
  <c r="P423" i="8" s="1"/>
  <c r="Q423" i="8" s="1"/>
  <c r="O82" i="8"/>
  <c r="P82" i="8" s="1"/>
  <c r="Q82" i="8" s="1"/>
  <c r="O342" i="8"/>
  <c r="P342" i="8" s="1"/>
  <c r="Q342" i="8" s="1"/>
  <c r="L14" i="13"/>
  <c r="O42" i="5"/>
  <c r="P42" i="5" s="1"/>
  <c r="Q42" i="5" s="1"/>
  <c r="O46" i="5"/>
  <c r="P46" i="5" s="1"/>
  <c r="Q46" i="5" s="1"/>
  <c r="O78" i="5"/>
  <c r="P78" i="5" s="1"/>
  <c r="Q78" i="5" s="1"/>
  <c r="O90" i="5"/>
  <c r="P90" i="5" s="1"/>
  <c r="Q90" i="5" s="1"/>
  <c r="O126" i="5"/>
  <c r="P126" i="5" s="1"/>
  <c r="Q126" i="5" s="1"/>
  <c r="O170" i="5"/>
  <c r="P170" i="5" s="1"/>
  <c r="Q170" i="5" s="1"/>
  <c r="O186" i="5"/>
  <c r="P186" i="5" s="1"/>
  <c r="Q186" i="5" s="1"/>
  <c r="O190" i="5"/>
  <c r="P190" i="5" s="1"/>
  <c r="Q190" i="5" s="1"/>
  <c r="O194" i="5"/>
  <c r="P194" i="5" s="1"/>
  <c r="Q194" i="5" s="1"/>
  <c r="O834" i="5"/>
  <c r="P834" i="5" s="1"/>
  <c r="Q834" i="5" s="1"/>
  <c r="O838" i="5"/>
  <c r="P838" i="5" s="1"/>
  <c r="Q838" i="5" s="1"/>
  <c r="O842" i="5"/>
  <c r="P842" i="5" s="1"/>
  <c r="Q842" i="5" s="1"/>
  <c r="O866" i="5"/>
  <c r="P866" i="5" s="1"/>
  <c r="Q866" i="5" s="1"/>
  <c r="O878" i="5"/>
  <c r="P878" i="5" s="1"/>
  <c r="Q878" i="5" s="1"/>
  <c r="O882" i="5"/>
  <c r="P882" i="5" s="1"/>
  <c r="Q882" i="5" s="1"/>
  <c r="O886" i="5"/>
  <c r="P886" i="5" s="1"/>
  <c r="Q886" i="5" s="1"/>
  <c r="O898" i="5"/>
  <c r="P898" i="5" s="1"/>
  <c r="Q898" i="5" s="1"/>
  <c r="O902" i="5"/>
  <c r="P902" i="5" s="1"/>
  <c r="Q902" i="5" s="1"/>
  <c r="O906" i="5"/>
  <c r="P906" i="5" s="1"/>
  <c r="Q906" i="5" s="1"/>
  <c r="O934" i="5"/>
  <c r="P934" i="5" s="1"/>
  <c r="Q934" i="5" s="1"/>
  <c r="O938" i="5"/>
  <c r="P938" i="5" s="1"/>
  <c r="Q938" i="5" s="1"/>
  <c r="O942" i="5"/>
  <c r="P942" i="5" s="1"/>
  <c r="Q942" i="5" s="1"/>
  <c r="O946" i="5"/>
  <c r="P946" i="5" s="1"/>
  <c r="Q946" i="5" s="1"/>
  <c r="O950" i="5"/>
  <c r="P950" i="5" s="1"/>
  <c r="Q950" i="5" s="1"/>
  <c r="O604" i="3"/>
  <c r="P604" i="3" s="1"/>
  <c r="Q604" i="3" s="1"/>
  <c r="O584" i="3"/>
  <c r="P584" i="3" s="1"/>
  <c r="Q584" i="3" s="1"/>
  <c r="O568" i="3"/>
  <c r="P568" i="3" s="1"/>
  <c r="Q568" i="3" s="1"/>
  <c r="O564" i="3"/>
  <c r="P564" i="3" s="1"/>
  <c r="Q564" i="3" s="1"/>
  <c r="O560" i="3"/>
  <c r="P560" i="3" s="1"/>
  <c r="Q560" i="3" s="1"/>
  <c r="O352" i="3"/>
  <c r="P352" i="3" s="1"/>
  <c r="Q352" i="3" s="1"/>
  <c r="O332" i="3"/>
  <c r="P332" i="3" s="1"/>
  <c r="Q332" i="3" s="1"/>
  <c r="O324" i="3"/>
  <c r="P324" i="3" s="1"/>
  <c r="Q324" i="3" s="1"/>
  <c r="O320" i="3"/>
  <c r="P320" i="3" s="1"/>
  <c r="Q320" i="3" s="1"/>
  <c r="O312" i="3"/>
  <c r="P312" i="3" s="1"/>
  <c r="Q312" i="3" s="1"/>
  <c r="O300" i="3"/>
  <c r="P300" i="3" s="1"/>
  <c r="Q300" i="3" s="1"/>
  <c r="O292" i="3"/>
  <c r="P292" i="3" s="1"/>
  <c r="Q292" i="3" s="1"/>
  <c r="O288" i="3"/>
  <c r="P288" i="3" s="1"/>
  <c r="Q288" i="3" s="1"/>
  <c r="O280" i="3"/>
  <c r="P280" i="3" s="1"/>
  <c r="Q280" i="3" s="1"/>
  <c r="O268" i="3"/>
  <c r="P268" i="3" s="1"/>
  <c r="Q268" i="3" s="1"/>
  <c r="O260" i="3"/>
  <c r="P260" i="3" s="1"/>
  <c r="Q260" i="3" s="1"/>
  <c r="O256" i="3"/>
  <c r="P256" i="3" s="1"/>
  <c r="Q256" i="3" s="1"/>
  <c r="O248" i="3"/>
  <c r="P248" i="3" s="1"/>
  <c r="Q248" i="3" s="1"/>
  <c r="O236" i="3"/>
  <c r="P236" i="3" s="1"/>
  <c r="Q236" i="3" s="1"/>
  <c r="O228" i="3"/>
  <c r="P228" i="3" s="1"/>
  <c r="Q228" i="3" s="1"/>
  <c r="O224" i="3"/>
  <c r="P224" i="3" s="1"/>
  <c r="Q224" i="3" s="1"/>
  <c r="O216" i="3"/>
  <c r="P216" i="3" s="1"/>
  <c r="Q216" i="3" s="1"/>
  <c r="O204" i="3"/>
  <c r="P204" i="3" s="1"/>
  <c r="Q204" i="3" s="1"/>
  <c r="O196" i="3"/>
  <c r="P196" i="3" s="1"/>
  <c r="Q196" i="3" s="1"/>
  <c r="O192" i="3"/>
  <c r="P192" i="3" s="1"/>
  <c r="Q192" i="3" s="1"/>
  <c r="O184" i="3"/>
  <c r="P184" i="3" s="1"/>
  <c r="Q184" i="3" s="1"/>
  <c r="O172" i="3"/>
  <c r="P172" i="3" s="1"/>
  <c r="Q172" i="3" s="1"/>
  <c r="O164" i="3"/>
  <c r="P164" i="3" s="1"/>
  <c r="Q164" i="3" s="1"/>
  <c r="O160" i="3"/>
  <c r="P160" i="3" s="1"/>
  <c r="Q160" i="3" s="1"/>
  <c r="O386" i="12"/>
  <c r="P386" i="12" s="1"/>
  <c r="Q386" i="12" s="1"/>
  <c r="O726" i="12"/>
  <c r="P726" i="12" s="1"/>
  <c r="Q726" i="12" s="1"/>
  <c r="O274" i="12"/>
  <c r="P274" i="12" s="1"/>
  <c r="Q274" i="12" s="1"/>
  <c r="O290" i="12"/>
  <c r="P290" i="12" s="1"/>
  <c r="Q290" i="12" s="1"/>
  <c r="O364" i="12"/>
  <c r="P364" i="12" s="1"/>
  <c r="Q364" i="12" s="1"/>
  <c r="O410" i="12"/>
  <c r="P410" i="12" s="1"/>
  <c r="Q410" i="12" s="1"/>
  <c r="O474" i="12"/>
  <c r="P474" i="12" s="1"/>
  <c r="Q474" i="12" s="1"/>
  <c r="O630" i="12"/>
  <c r="P630" i="12" s="1"/>
  <c r="Q630" i="12" s="1"/>
  <c r="O138" i="12"/>
  <c r="P138" i="12" s="1"/>
  <c r="Q138" i="12" s="1"/>
  <c r="O146" i="12"/>
  <c r="P146" i="12" s="1"/>
  <c r="Q146" i="12" s="1"/>
  <c r="O154" i="12"/>
  <c r="P154" i="12" s="1"/>
  <c r="Q154" i="12" s="1"/>
  <c r="O160" i="12"/>
  <c r="P160" i="12" s="1"/>
  <c r="Q160" i="12" s="1"/>
  <c r="O162" i="12"/>
  <c r="P162" i="12" s="1"/>
  <c r="Q162" i="12" s="1"/>
  <c r="O164" i="12"/>
  <c r="P164" i="12" s="1"/>
  <c r="Q164" i="12" s="1"/>
  <c r="O168" i="12"/>
  <c r="P168" i="12" s="1"/>
  <c r="Q168" i="12" s="1"/>
  <c r="O170" i="12"/>
  <c r="P170" i="12" s="1"/>
  <c r="Q170" i="12" s="1"/>
  <c r="O172" i="12"/>
  <c r="P172" i="12" s="1"/>
  <c r="Q172" i="12" s="1"/>
  <c r="O176" i="12"/>
  <c r="P176" i="12" s="1"/>
  <c r="Q176" i="12" s="1"/>
  <c r="O180" i="12"/>
  <c r="P180" i="12" s="1"/>
  <c r="Q180" i="12" s="1"/>
  <c r="O184" i="12"/>
  <c r="P184" i="12" s="1"/>
  <c r="Q184" i="12" s="1"/>
  <c r="O186" i="12"/>
  <c r="P186" i="12" s="1"/>
  <c r="Q186" i="12" s="1"/>
  <c r="O188" i="12"/>
  <c r="P188" i="12" s="1"/>
  <c r="Q188" i="12" s="1"/>
  <c r="O192" i="12"/>
  <c r="P192" i="12" s="1"/>
  <c r="Q192" i="12" s="1"/>
  <c r="O196" i="12"/>
  <c r="P196" i="12" s="1"/>
  <c r="Q196" i="12" s="1"/>
  <c r="O200" i="12"/>
  <c r="P200" i="12" s="1"/>
  <c r="Q200" i="12" s="1"/>
  <c r="O204" i="12"/>
  <c r="P204" i="12" s="1"/>
  <c r="Q204" i="12" s="1"/>
  <c r="O208" i="12"/>
  <c r="P208" i="12" s="1"/>
  <c r="Q208" i="12" s="1"/>
  <c r="O210" i="12"/>
  <c r="P210" i="12" s="1"/>
  <c r="Q210" i="12" s="1"/>
  <c r="O226" i="12"/>
  <c r="P226" i="12" s="1"/>
  <c r="Q226" i="12" s="1"/>
  <c r="O244" i="12"/>
  <c r="P244" i="12" s="1"/>
  <c r="Q244" i="12" s="1"/>
  <c r="O248" i="12"/>
  <c r="P248" i="12" s="1"/>
  <c r="Q248" i="12" s="1"/>
  <c r="O252" i="12"/>
  <c r="P252" i="12" s="1"/>
  <c r="Q252" i="12" s="1"/>
  <c r="O256" i="12"/>
  <c r="P256" i="12" s="1"/>
  <c r="Q256" i="12" s="1"/>
  <c r="O260" i="12"/>
  <c r="P260" i="12" s="1"/>
  <c r="Q260" i="12" s="1"/>
  <c r="O264" i="12"/>
  <c r="P264" i="12" s="1"/>
  <c r="Q264" i="12" s="1"/>
  <c r="O266" i="12"/>
  <c r="P266" i="12" s="1"/>
  <c r="Q266" i="12" s="1"/>
  <c r="O268" i="12"/>
  <c r="P268" i="12" s="1"/>
  <c r="Q268" i="12" s="1"/>
  <c r="O270" i="12"/>
  <c r="P270" i="12" s="1"/>
  <c r="Q270" i="12" s="1"/>
  <c r="O276" i="12"/>
  <c r="P276" i="12" s="1"/>
  <c r="Q276" i="12" s="1"/>
  <c r="O280" i="12"/>
  <c r="P280" i="12" s="1"/>
  <c r="Q280" i="12" s="1"/>
  <c r="O282" i="12"/>
  <c r="P282" i="12" s="1"/>
  <c r="Q282" i="12" s="1"/>
  <c r="O284" i="12"/>
  <c r="P284" i="12" s="1"/>
  <c r="Q284" i="12" s="1"/>
  <c r="O286" i="12"/>
  <c r="P286" i="12" s="1"/>
  <c r="Q286" i="12" s="1"/>
  <c r="O292" i="12"/>
  <c r="P292" i="12" s="1"/>
  <c r="Q292" i="12" s="1"/>
  <c r="O296" i="12"/>
  <c r="P296" i="12" s="1"/>
  <c r="Q296" i="12" s="1"/>
  <c r="O298" i="12"/>
  <c r="P298" i="12" s="1"/>
  <c r="Q298" i="12" s="1"/>
  <c r="O300" i="12"/>
  <c r="P300" i="12" s="1"/>
  <c r="Q300" i="12" s="1"/>
  <c r="O302" i="12"/>
  <c r="P302" i="12" s="1"/>
  <c r="Q302" i="12" s="1"/>
  <c r="O306" i="12"/>
  <c r="P306" i="12" s="1"/>
  <c r="Q306" i="12" s="1"/>
  <c r="O310" i="12"/>
  <c r="P310" i="12" s="1"/>
  <c r="Q310" i="12" s="1"/>
  <c r="O314" i="12"/>
  <c r="P314" i="12" s="1"/>
  <c r="Q314" i="12" s="1"/>
  <c r="O316" i="12"/>
  <c r="P316" i="12" s="1"/>
  <c r="Q316" i="12" s="1"/>
  <c r="O318" i="12"/>
  <c r="P318" i="12" s="1"/>
  <c r="Q318" i="12" s="1"/>
  <c r="O320" i="12"/>
  <c r="P320" i="12" s="1"/>
  <c r="Q320" i="12" s="1"/>
  <c r="O322" i="12"/>
  <c r="P322" i="12" s="1"/>
  <c r="Q322" i="12" s="1"/>
  <c r="O324" i="12"/>
  <c r="P324" i="12" s="1"/>
  <c r="Q324" i="12" s="1"/>
  <c r="O326" i="12"/>
  <c r="P326" i="12" s="1"/>
  <c r="Q326" i="12" s="1"/>
  <c r="O328" i="12"/>
  <c r="P328" i="12" s="1"/>
  <c r="Q328" i="12" s="1"/>
  <c r="O330" i="12"/>
  <c r="P330" i="12" s="1"/>
  <c r="Q330" i="12" s="1"/>
  <c r="O332" i="12"/>
  <c r="P332" i="12" s="1"/>
  <c r="Q332" i="12" s="1"/>
  <c r="O334" i="12"/>
  <c r="P334" i="12" s="1"/>
  <c r="Q334" i="12" s="1"/>
  <c r="O336" i="12"/>
  <c r="P336" i="12" s="1"/>
  <c r="Q336" i="12" s="1"/>
  <c r="O338" i="12"/>
  <c r="P338" i="12" s="1"/>
  <c r="Q338" i="12" s="1"/>
  <c r="O340" i="12"/>
  <c r="P340" i="12" s="1"/>
  <c r="Q340" i="12" s="1"/>
  <c r="O344" i="12"/>
  <c r="P344" i="12" s="1"/>
  <c r="Q344" i="12" s="1"/>
  <c r="O556" i="12"/>
  <c r="P556" i="12" s="1"/>
  <c r="Q556" i="12" s="1"/>
  <c r="O9" i="12"/>
  <c r="P9" i="12" s="1"/>
  <c r="Q9" i="12" s="1"/>
  <c r="O13" i="12"/>
  <c r="P13" i="12" s="1"/>
  <c r="Q13" i="12" s="1"/>
  <c r="O17" i="12"/>
  <c r="P17" i="12" s="1"/>
  <c r="Q17" i="12" s="1"/>
  <c r="O21" i="12"/>
  <c r="P21" i="12" s="1"/>
  <c r="Q21" i="12" s="1"/>
  <c r="O29" i="12"/>
  <c r="P29" i="12" s="1"/>
  <c r="Q29" i="12" s="1"/>
  <c r="O33" i="12"/>
  <c r="P33" i="12" s="1"/>
  <c r="Q33" i="12" s="1"/>
  <c r="O37" i="12"/>
  <c r="P37" i="12" s="1"/>
  <c r="Q37" i="12" s="1"/>
  <c r="O41" i="12"/>
  <c r="P41" i="12" s="1"/>
  <c r="Q41" i="12" s="1"/>
  <c r="O53" i="12"/>
  <c r="P53" i="12" s="1"/>
  <c r="Q53" i="12" s="1"/>
  <c r="O57" i="12"/>
  <c r="P57" i="12" s="1"/>
  <c r="Q57" i="12" s="1"/>
  <c r="O61" i="12"/>
  <c r="P61" i="12" s="1"/>
  <c r="Q61" i="12" s="1"/>
  <c r="O69" i="12"/>
  <c r="P69" i="12" s="1"/>
  <c r="Q69" i="12" s="1"/>
  <c r="O73" i="12"/>
  <c r="P73" i="12" s="1"/>
  <c r="Q73" i="12" s="1"/>
  <c r="O77" i="12"/>
  <c r="P77" i="12" s="1"/>
  <c r="Q77" i="12" s="1"/>
  <c r="O81" i="12"/>
  <c r="P81" i="12" s="1"/>
  <c r="Q81" i="12" s="1"/>
  <c r="O85" i="12"/>
  <c r="P85" i="12" s="1"/>
  <c r="Q85" i="12" s="1"/>
  <c r="O93" i="12"/>
  <c r="P93" i="12" s="1"/>
  <c r="Q93" i="12" s="1"/>
  <c r="O101" i="12"/>
  <c r="P101" i="12" s="1"/>
  <c r="Q101" i="12" s="1"/>
  <c r="O105" i="12"/>
  <c r="P105" i="12" s="1"/>
  <c r="Q105" i="12" s="1"/>
  <c r="O109" i="12"/>
  <c r="P109" i="12" s="1"/>
  <c r="Q109" i="12" s="1"/>
  <c r="O113" i="12"/>
  <c r="P113" i="12" s="1"/>
  <c r="Q113" i="12" s="1"/>
  <c r="O117" i="12"/>
  <c r="P117" i="12" s="1"/>
  <c r="Q117" i="12" s="1"/>
  <c r="O135" i="12"/>
  <c r="P135" i="12" s="1"/>
  <c r="Q135" i="12" s="1"/>
  <c r="O143" i="12"/>
  <c r="P143" i="12" s="1"/>
  <c r="Q143" i="12" s="1"/>
  <c r="O167" i="12"/>
  <c r="P167" i="12" s="1"/>
  <c r="Q167" i="12" s="1"/>
  <c r="O175" i="12"/>
  <c r="P175" i="12" s="1"/>
  <c r="Q175" i="12" s="1"/>
  <c r="O183" i="12"/>
  <c r="P183" i="12" s="1"/>
  <c r="Q183" i="12" s="1"/>
  <c r="O191" i="12"/>
  <c r="P191" i="12" s="1"/>
  <c r="Q191" i="12" s="1"/>
  <c r="O199" i="12"/>
  <c r="P199" i="12" s="1"/>
  <c r="Q199" i="12" s="1"/>
  <c r="O207" i="12"/>
  <c r="P207" i="12" s="1"/>
  <c r="Q207" i="12" s="1"/>
  <c r="O223" i="12"/>
  <c r="P223" i="12" s="1"/>
  <c r="Q223" i="12" s="1"/>
  <c r="O309" i="12"/>
  <c r="P309" i="12" s="1"/>
  <c r="Q309" i="12" s="1"/>
  <c r="O317" i="12"/>
  <c r="P317" i="12" s="1"/>
  <c r="Q317" i="12" s="1"/>
  <c r="O325" i="12"/>
  <c r="P325" i="12" s="1"/>
  <c r="Q325" i="12" s="1"/>
  <c r="O333" i="12"/>
  <c r="P333" i="12" s="1"/>
  <c r="Q333" i="12" s="1"/>
  <c r="O337" i="12"/>
  <c r="P337" i="12" s="1"/>
  <c r="Q337" i="12" s="1"/>
  <c r="O341" i="12"/>
  <c r="P341" i="12" s="1"/>
  <c r="Q341" i="12" s="1"/>
  <c r="O345" i="12"/>
  <c r="P345" i="12" s="1"/>
  <c r="Q345" i="12" s="1"/>
  <c r="O349" i="12"/>
  <c r="P349" i="12" s="1"/>
  <c r="Q349" i="12" s="1"/>
  <c r="O353" i="12"/>
  <c r="P353" i="12" s="1"/>
  <c r="Q353" i="12" s="1"/>
  <c r="O357" i="12"/>
  <c r="P357" i="12" s="1"/>
  <c r="Q357" i="12" s="1"/>
  <c r="O361" i="12"/>
  <c r="P361" i="12" s="1"/>
  <c r="Q361" i="12" s="1"/>
  <c r="O365" i="12"/>
  <c r="P365" i="12" s="1"/>
  <c r="Q365" i="12" s="1"/>
  <c r="O369" i="12"/>
  <c r="P369" i="12" s="1"/>
  <c r="Q369" i="12" s="1"/>
  <c r="O373" i="12"/>
  <c r="P373" i="12" s="1"/>
  <c r="Q373" i="12" s="1"/>
  <c r="O346" i="12"/>
  <c r="P346" i="12" s="1"/>
  <c r="Q346" i="12" s="1"/>
  <c r="O350" i="12"/>
  <c r="P350" i="12" s="1"/>
  <c r="Q350" i="12" s="1"/>
  <c r="O354" i="12"/>
  <c r="P354" i="12" s="1"/>
  <c r="Q354" i="12" s="1"/>
  <c r="O356" i="12"/>
  <c r="P356" i="12" s="1"/>
  <c r="Q356" i="12" s="1"/>
  <c r="O360" i="12"/>
  <c r="P360" i="12" s="1"/>
  <c r="Q360" i="12" s="1"/>
  <c r="O366" i="12"/>
  <c r="P366" i="12" s="1"/>
  <c r="Q366" i="12" s="1"/>
  <c r="O370" i="12"/>
  <c r="P370" i="12" s="1"/>
  <c r="Q370" i="12" s="1"/>
  <c r="O374" i="12"/>
  <c r="P374" i="12" s="1"/>
  <c r="Q374" i="12" s="1"/>
  <c r="O378" i="12"/>
  <c r="P378" i="12" s="1"/>
  <c r="Q378" i="12" s="1"/>
  <c r="O382" i="12"/>
  <c r="P382" i="12" s="1"/>
  <c r="Q382" i="12" s="1"/>
  <c r="O388" i="12"/>
  <c r="P388" i="12" s="1"/>
  <c r="Q388" i="12" s="1"/>
  <c r="O396" i="12"/>
  <c r="P396" i="12" s="1"/>
  <c r="Q396" i="12" s="1"/>
  <c r="O412" i="12"/>
  <c r="P412" i="12" s="1"/>
  <c r="Q412" i="12" s="1"/>
  <c r="O414" i="12"/>
  <c r="P414" i="12" s="1"/>
  <c r="Q414" i="12" s="1"/>
  <c r="O418" i="12"/>
  <c r="P418" i="12" s="1"/>
  <c r="Q418" i="12" s="1"/>
  <c r="O422" i="12"/>
  <c r="P422" i="12" s="1"/>
  <c r="Q422" i="12" s="1"/>
  <c r="O428" i="12"/>
  <c r="P428" i="12" s="1"/>
  <c r="Q428" i="12" s="1"/>
  <c r="O436" i="12"/>
  <c r="P436" i="12" s="1"/>
  <c r="Q436" i="12" s="1"/>
  <c r="O438" i="12"/>
  <c r="P438" i="12" s="1"/>
  <c r="Q438" i="12" s="1"/>
  <c r="O442" i="12"/>
  <c r="P442" i="12" s="1"/>
  <c r="Q442" i="12" s="1"/>
  <c r="O446" i="12"/>
  <c r="P446" i="12" s="1"/>
  <c r="Q446" i="12" s="1"/>
  <c r="O450" i="12"/>
  <c r="P450" i="12" s="1"/>
  <c r="Q450" i="12" s="1"/>
  <c r="O454" i="12"/>
  <c r="P454" i="12" s="1"/>
  <c r="Q454" i="12" s="1"/>
  <c r="O458" i="12"/>
  <c r="P458" i="12" s="1"/>
  <c r="Q458" i="12" s="1"/>
  <c r="O462" i="12"/>
  <c r="P462" i="12" s="1"/>
  <c r="Q462" i="12" s="1"/>
  <c r="O466" i="12"/>
  <c r="P466" i="12" s="1"/>
  <c r="Q466" i="12" s="1"/>
  <c r="O470" i="12"/>
  <c r="P470" i="12" s="1"/>
  <c r="Q470" i="12" s="1"/>
  <c r="O476" i="12"/>
  <c r="P476" i="12" s="1"/>
  <c r="Q476" i="12" s="1"/>
  <c r="O484" i="12"/>
  <c r="P484" i="12" s="1"/>
  <c r="Q484" i="12" s="1"/>
  <c r="O490" i="12"/>
  <c r="P490" i="12" s="1"/>
  <c r="Q490" i="12" s="1"/>
  <c r="O492" i="12"/>
  <c r="P492" i="12" s="1"/>
  <c r="Q492" i="12" s="1"/>
  <c r="O500" i="12"/>
  <c r="P500" i="12" s="1"/>
  <c r="Q500" i="12" s="1"/>
  <c r="O508" i="12"/>
  <c r="P508" i="12" s="1"/>
  <c r="Q508" i="12" s="1"/>
  <c r="O518" i="12"/>
  <c r="P518" i="12" s="1"/>
  <c r="Q518" i="12" s="1"/>
  <c r="O522" i="12"/>
  <c r="P522" i="12" s="1"/>
  <c r="Q522" i="12" s="1"/>
  <c r="O526" i="12"/>
  <c r="P526" i="12" s="1"/>
  <c r="Q526" i="12" s="1"/>
  <c r="O530" i="12"/>
  <c r="P530" i="12" s="1"/>
  <c r="Q530" i="12" s="1"/>
  <c r="O534" i="12"/>
  <c r="P534" i="12" s="1"/>
  <c r="Q534" i="12" s="1"/>
  <c r="O538" i="12"/>
  <c r="P538" i="12" s="1"/>
  <c r="Q538" i="12" s="1"/>
  <c r="O548" i="12"/>
  <c r="P548" i="12" s="1"/>
  <c r="Q548" i="12" s="1"/>
  <c r="O554" i="12"/>
  <c r="P554" i="12" s="1"/>
  <c r="Q554" i="12" s="1"/>
  <c r="O558" i="12"/>
  <c r="P558" i="12" s="1"/>
  <c r="Q558" i="12" s="1"/>
  <c r="O562" i="12"/>
  <c r="P562" i="12" s="1"/>
  <c r="Q562" i="12" s="1"/>
  <c r="O590" i="12"/>
  <c r="P590" i="12" s="1"/>
  <c r="Q590" i="12" s="1"/>
  <c r="O594" i="12"/>
  <c r="P594" i="12" s="1"/>
  <c r="Q594" i="12" s="1"/>
  <c r="O622" i="12"/>
  <c r="P622" i="12" s="1"/>
  <c r="Q622" i="12" s="1"/>
  <c r="O626" i="12"/>
  <c r="P626" i="12" s="1"/>
  <c r="Q626" i="12" s="1"/>
  <c r="O646" i="12"/>
  <c r="P646" i="12" s="1"/>
  <c r="Q646" i="12" s="1"/>
  <c r="O650" i="12"/>
  <c r="P650" i="12" s="1"/>
  <c r="Q650" i="12" s="1"/>
  <c r="O654" i="12"/>
  <c r="P654" i="12" s="1"/>
  <c r="Q654" i="12" s="1"/>
  <c r="O658" i="12"/>
  <c r="P658" i="12" s="1"/>
  <c r="Q658" i="12" s="1"/>
  <c r="O678" i="12"/>
  <c r="P678" i="12" s="1"/>
  <c r="Q678" i="12" s="1"/>
  <c r="O682" i="12"/>
  <c r="P682" i="12" s="1"/>
  <c r="Q682" i="12" s="1"/>
  <c r="O686" i="12"/>
  <c r="P686" i="12" s="1"/>
  <c r="Q686" i="12" s="1"/>
  <c r="O690" i="12"/>
  <c r="P690" i="12" s="1"/>
  <c r="Q690" i="12" s="1"/>
  <c r="O694" i="12"/>
  <c r="P694" i="12" s="1"/>
  <c r="Q694" i="12" s="1"/>
  <c r="O698" i="12"/>
  <c r="P698" i="12" s="1"/>
  <c r="Q698" i="12" s="1"/>
  <c r="O702" i="12"/>
  <c r="P702" i="12" s="1"/>
  <c r="Q702" i="12" s="1"/>
  <c r="O706" i="12"/>
  <c r="P706" i="12" s="1"/>
  <c r="Q706" i="12" s="1"/>
  <c r="O710" i="12"/>
  <c r="P710" i="12" s="1"/>
  <c r="Q710" i="12" s="1"/>
  <c r="O714" i="12"/>
  <c r="P714" i="12" s="1"/>
  <c r="Q714" i="12" s="1"/>
  <c r="O718" i="12"/>
  <c r="P718" i="12" s="1"/>
  <c r="Q718" i="12" s="1"/>
  <c r="O722" i="12"/>
  <c r="P722" i="12" s="1"/>
  <c r="Q722" i="12" s="1"/>
  <c r="O232" i="12"/>
  <c r="P232" i="12" s="1"/>
  <c r="Q232" i="12" s="1"/>
  <c r="O272" i="12"/>
  <c r="P272" i="12" s="1"/>
  <c r="Q272" i="12" s="1"/>
  <c r="O58" i="12"/>
  <c r="P58" i="12" s="1"/>
  <c r="Q58" i="12" s="1"/>
  <c r="O288" i="12"/>
  <c r="P288" i="12" s="1"/>
  <c r="Q288" i="12" s="1"/>
  <c r="O362" i="12"/>
  <c r="P362" i="12" s="1"/>
  <c r="Q362" i="12" s="1"/>
  <c r="O550" i="12"/>
  <c r="P550" i="12" s="1"/>
  <c r="Q550" i="12" s="1"/>
  <c r="O381" i="12"/>
  <c r="P381" i="12" s="1"/>
  <c r="Q381" i="12" s="1"/>
  <c r="O385" i="12"/>
  <c r="P385" i="12" s="1"/>
  <c r="Q385" i="12" s="1"/>
  <c r="O389" i="12"/>
  <c r="P389" i="12" s="1"/>
  <c r="Q389" i="12" s="1"/>
  <c r="O393" i="12"/>
  <c r="P393" i="12" s="1"/>
  <c r="Q393" i="12" s="1"/>
  <c r="O397" i="12"/>
  <c r="P397" i="12" s="1"/>
  <c r="Q397" i="12" s="1"/>
  <c r="O405" i="12"/>
  <c r="P405" i="12" s="1"/>
  <c r="Q405" i="12" s="1"/>
  <c r="O409" i="12"/>
  <c r="P409" i="12" s="1"/>
  <c r="Q409" i="12" s="1"/>
  <c r="O413" i="12"/>
  <c r="P413" i="12" s="1"/>
  <c r="Q413" i="12" s="1"/>
  <c r="O417" i="12"/>
  <c r="P417" i="12" s="1"/>
  <c r="Q417" i="12" s="1"/>
  <c r="O421" i="12"/>
  <c r="P421" i="12" s="1"/>
  <c r="Q421" i="12" s="1"/>
  <c r="O425" i="12"/>
  <c r="P425" i="12" s="1"/>
  <c r="Q425" i="12" s="1"/>
  <c r="O429" i="12"/>
  <c r="P429" i="12" s="1"/>
  <c r="Q429" i="12" s="1"/>
  <c r="O433" i="12"/>
  <c r="P433" i="12" s="1"/>
  <c r="Q433" i="12" s="1"/>
  <c r="O437" i="12"/>
  <c r="P437" i="12" s="1"/>
  <c r="Q437" i="12" s="1"/>
  <c r="O445" i="12"/>
  <c r="P445" i="12" s="1"/>
  <c r="Q445" i="12" s="1"/>
  <c r="O449" i="12"/>
  <c r="P449" i="12" s="1"/>
  <c r="Q449" i="12" s="1"/>
  <c r="O453" i="12"/>
  <c r="P453" i="12" s="1"/>
  <c r="Q453" i="12" s="1"/>
  <c r="O457" i="12"/>
  <c r="P457" i="12" s="1"/>
  <c r="Q457" i="12" s="1"/>
  <c r="O461" i="12"/>
  <c r="P461" i="12" s="1"/>
  <c r="Q461" i="12" s="1"/>
  <c r="O469" i="12"/>
  <c r="P469" i="12" s="1"/>
  <c r="Q469" i="12" s="1"/>
  <c r="O473" i="12"/>
  <c r="P473" i="12" s="1"/>
  <c r="Q473" i="12" s="1"/>
  <c r="O477" i="12"/>
  <c r="P477" i="12" s="1"/>
  <c r="Q477" i="12" s="1"/>
  <c r="O481" i="12"/>
  <c r="P481" i="12" s="1"/>
  <c r="Q481" i="12" s="1"/>
  <c r="O485" i="12"/>
  <c r="P485" i="12" s="1"/>
  <c r="Q485" i="12" s="1"/>
  <c r="O489" i="12"/>
  <c r="P489" i="12" s="1"/>
  <c r="Q489" i="12" s="1"/>
  <c r="O493" i="12"/>
  <c r="P493" i="12" s="1"/>
  <c r="Q493" i="12" s="1"/>
  <c r="O497" i="12"/>
  <c r="P497" i="12" s="1"/>
  <c r="Q497" i="12" s="1"/>
  <c r="O501" i="12"/>
  <c r="P501" i="12" s="1"/>
  <c r="Q501" i="12" s="1"/>
  <c r="O509" i="12"/>
  <c r="P509" i="12" s="1"/>
  <c r="Q509" i="12" s="1"/>
  <c r="O513" i="12"/>
  <c r="P513" i="12" s="1"/>
  <c r="Q513" i="12" s="1"/>
  <c r="O517" i="12"/>
  <c r="P517" i="12" s="1"/>
  <c r="Q517" i="12" s="1"/>
  <c r="O521" i="12"/>
  <c r="P521" i="12" s="1"/>
  <c r="Q521" i="12" s="1"/>
  <c r="O525" i="12"/>
  <c r="P525" i="12" s="1"/>
  <c r="Q525" i="12" s="1"/>
  <c r="O533" i="12"/>
  <c r="P533" i="12" s="1"/>
  <c r="Q533" i="12" s="1"/>
  <c r="O537" i="12"/>
  <c r="P537" i="12" s="1"/>
  <c r="Q537" i="12" s="1"/>
  <c r="O541" i="12"/>
  <c r="P541" i="12" s="1"/>
  <c r="Q541" i="12" s="1"/>
  <c r="O545" i="12"/>
  <c r="P545" i="12" s="1"/>
  <c r="Q545" i="12" s="1"/>
  <c r="O549" i="12"/>
  <c r="P549" i="12" s="1"/>
  <c r="Q549" i="12" s="1"/>
  <c r="O553" i="12"/>
  <c r="P553" i="12" s="1"/>
  <c r="Q553" i="12" s="1"/>
  <c r="O557" i="12"/>
  <c r="P557" i="12" s="1"/>
  <c r="Q557" i="12" s="1"/>
  <c r="O561" i="12"/>
  <c r="P561" i="12" s="1"/>
  <c r="Q561" i="12" s="1"/>
  <c r="O565" i="12"/>
  <c r="P565" i="12" s="1"/>
  <c r="Q565" i="12" s="1"/>
  <c r="O573" i="12"/>
  <c r="P573" i="12" s="1"/>
  <c r="Q573" i="12" s="1"/>
  <c r="O575" i="12"/>
  <c r="P575" i="12" s="1"/>
  <c r="Q575" i="12" s="1"/>
  <c r="O579" i="12"/>
  <c r="P579" i="12" s="1"/>
  <c r="Q579" i="12" s="1"/>
  <c r="O583" i="12"/>
  <c r="P583" i="12" s="1"/>
  <c r="Q583" i="12" s="1"/>
  <c r="O585" i="12"/>
  <c r="P585" i="12" s="1"/>
  <c r="Q585" i="12" s="1"/>
  <c r="O587" i="12"/>
  <c r="P587" i="12" s="1"/>
  <c r="Q587" i="12" s="1"/>
  <c r="O589" i="12"/>
  <c r="P589" i="12" s="1"/>
  <c r="Q589" i="12" s="1"/>
  <c r="O591" i="12"/>
  <c r="P591" i="12" s="1"/>
  <c r="Q591" i="12" s="1"/>
  <c r="O595" i="12"/>
  <c r="P595" i="12" s="1"/>
  <c r="Q595" i="12" s="1"/>
  <c r="O599" i="12"/>
  <c r="P599" i="12" s="1"/>
  <c r="Q599" i="12" s="1"/>
  <c r="O601" i="12"/>
  <c r="P601" i="12" s="1"/>
  <c r="Q601" i="12" s="1"/>
  <c r="O603" i="12"/>
  <c r="P603" i="12" s="1"/>
  <c r="Q603" i="12" s="1"/>
  <c r="O611" i="12"/>
  <c r="P611" i="12" s="1"/>
  <c r="Q611" i="12" s="1"/>
  <c r="O615" i="12"/>
  <c r="P615" i="12" s="1"/>
  <c r="Q615" i="12" s="1"/>
  <c r="O619" i="12"/>
  <c r="P619" i="12" s="1"/>
  <c r="Q619" i="12" s="1"/>
  <c r="O621" i="12"/>
  <c r="P621" i="12" s="1"/>
  <c r="Q621" i="12" s="1"/>
  <c r="O627" i="12"/>
  <c r="P627" i="12" s="1"/>
  <c r="Q627" i="12" s="1"/>
  <c r="O631" i="12"/>
  <c r="P631" i="12" s="1"/>
  <c r="Q631" i="12" s="1"/>
  <c r="O635" i="12"/>
  <c r="P635" i="12" s="1"/>
  <c r="Q635" i="12" s="1"/>
  <c r="O637" i="12"/>
  <c r="P637" i="12" s="1"/>
  <c r="Q637" i="12" s="1"/>
  <c r="O639" i="12"/>
  <c r="P639" i="12" s="1"/>
  <c r="Q639" i="12" s="1"/>
  <c r="O643" i="12"/>
  <c r="P643" i="12" s="1"/>
  <c r="Q643" i="12" s="1"/>
  <c r="O647" i="12"/>
  <c r="P647" i="12" s="1"/>
  <c r="Q647" i="12" s="1"/>
  <c r="O651" i="12"/>
  <c r="P651" i="12" s="1"/>
  <c r="Q651" i="12" s="1"/>
  <c r="O653" i="12"/>
  <c r="P653" i="12" s="1"/>
  <c r="Q653" i="12" s="1"/>
  <c r="O655" i="12"/>
  <c r="P655" i="12" s="1"/>
  <c r="Q655" i="12" s="1"/>
  <c r="O659" i="12"/>
  <c r="P659" i="12" s="1"/>
  <c r="Q659" i="12" s="1"/>
  <c r="O663" i="12"/>
  <c r="P663" i="12" s="1"/>
  <c r="Q663" i="12" s="1"/>
  <c r="O667" i="12"/>
  <c r="P667" i="12" s="1"/>
  <c r="Q667" i="12" s="1"/>
  <c r="O669" i="12"/>
  <c r="P669" i="12" s="1"/>
  <c r="Q669" i="12" s="1"/>
  <c r="O671" i="12"/>
  <c r="P671" i="12" s="1"/>
  <c r="Q671" i="12" s="1"/>
  <c r="O675" i="12"/>
  <c r="P675" i="12" s="1"/>
  <c r="Q675" i="12" s="1"/>
  <c r="O679" i="12"/>
  <c r="P679" i="12" s="1"/>
  <c r="Q679" i="12" s="1"/>
  <c r="O685" i="12"/>
  <c r="P685" i="12" s="1"/>
  <c r="Q685" i="12" s="1"/>
  <c r="O687" i="12"/>
  <c r="P687" i="12" s="1"/>
  <c r="Q687" i="12" s="1"/>
  <c r="O691" i="12"/>
  <c r="P691" i="12" s="1"/>
  <c r="Q691" i="12" s="1"/>
  <c r="O695" i="12"/>
  <c r="P695" i="12" s="1"/>
  <c r="Q695" i="12" s="1"/>
  <c r="O699" i="12"/>
  <c r="P699" i="12" s="1"/>
  <c r="Q699" i="12" s="1"/>
  <c r="O701" i="12"/>
  <c r="P701" i="12" s="1"/>
  <c r="Q701" i="12" s="1"/>
  <c r="O703" i="12"/>
  <c r="P703" i="12" s="1"/>
  <c r="Q703" i="12" s="1"/>
  <c r="O705" i="12"/>
  <c r="P705" i="12" s="1"/>
  <c r="Q705" i="12" s="1"/>
  <c r="O707" i="12"/>
  <c r="P707" i="12" s="1"/>
  <c r="Q707" i="12" s="1"/>
  <c r="O735" i="12"/>
  <c r="P735" i="12" s="1"/>
  <c r="Q735" i="12" s="1"/>
  <c r="O209" i="12"/>
  <c r="P209" i="12" s="1"/>
  <c r="Q209" i="12" s="1"/>
  <c r="O269" i="12"/>
  <c r="P269" i="12" s="1"/>
  <c r="Q269" i="12" s="1"/>
  <c r="O275" i="12"/>
  <c r="P275" i="12" s="1"/>
  <c r="Q275" i="12" s="1"/>
  <c r="O301" i="12"/>
  <c r="P301" i="12" s="1"/>
  <c r="Q301" i="12" s="1"/>
  <c r="O128" i="12"/>
  <c r="P128" i="12" s="1"/>
  <c r="Q128" i="12" s="1"/>
  <c r="O132" i="12"/>
  <c r="P132" i="12" s="1"/>
  <c r="Q132" i="12" s="1"/>
  <c r="O136" i="12"/>
  <c r="P136" i="12" s="1"/>
  <c r="Q136" i="12" s="1"/>
  <c r="O140" i="12"/>
  <c r="P140" i="12" s="1"/>
  <c r="Q140" i="12" s="1"/>
  <c r="O144" i="12"/>
  <c r="P144" i="12" s="1"/>
  <c r="Q144" i="12" s="1"/>
  <c r="O148" i="12"/>
  <c r="P148" i="12" s="1"/>
  <c r="Q148" i="12" s="1"/>
  <c r="O152" i="12"/>
  <c r="P152" i="12" s="1"/>
  <c r="Q152" i="12" s="1"/>
  <c r="O156" i="12"/>
  <c r="P156" i="12" s="1"/>
  <c r="Q156" i="12" s="1"/>
  <c r="O194" i="12"/>
  <c r="P194" i="12" s="1"/>
  <c r="Q194" i="12" s="1"/>
  <c r="O202" i="12"/>
  <c r="P202" i="12" s="1"/>
  <c r="Q202" i="12" s="1"/>
  <c r="O212" i="12"/>
  <c r="P212" i="12" s="1"/>
  <c r="Q212" i="12" s="1"/>
  <c r="O216" i="12"/>
  <c r="P216" i="12" s="1"/>
  <c r="Q216" i="12" s="1"/>
  <c r="O220" i="12"/>
  <c r="P220" i="12" s="1"/>
  <c r="Q220" i="12" s="1"/>
  <c r="O228" i="12"/>
  <c r="P228" i="12" s="1"/>
  <c r="Q228" i="12" s="1"/>
  <c r="O236" i="12"/>
  <c r="P236" i="12" s="1"/>
  <c r="Q236" i="12" s="1"/>
  <c r="O240" i="12"/>
  <c r="P240" i="12" s="1"/>
  <c r="Q240" i="12" s="1"/>
  <c r="O278" i="12"/>
  <c r="P278" i="12" s="1"/>
  <c r="Q278" i="12" s="1"/>
  <c r="O294" i="12"/>
  <c r="P294" i="12" s="1"/>
  <c r="Q294" i="12" s="1"/>
  <c r="O304" i="12"/>
  <c r="P304" i="12" s="1"/>
  <c r="Q304" i="12" s="1"/>
  <c r="O308" i="12"/>
  <c r="P308" i="12" s="1"/>
  <c r="Q308" i="12" s="1"/>
  <c r="O312" i="12"/>
  <c r="P312" i="12" s="1"/>
  <c r="Q312" i="12" s="1"/>
  <c r="O486" i="12"/>
  <c r="P486" i="12" s="1"/>
  <c r="Q486" i="12" s="1"/>
  <c r="O514" i="12"/>
  <c r="P514" i="12" s="1"/>
  <c r="Q514" i="12" s="1"/>
  <c r="O114" i="12"/>
  <c r="P114" i="12" s="1"/>
  <c r="Q114" i="12" s="1"/>
  <c r="O121" i="12"/>
  <c r="P121" i="12" s="1"/>
  <c r="Q121" i="12" s="1"/>
  <c r="O125" i="12"/>
  <c r="P125" i="12" s="1"/>
  <c r="Q125" i="12" s="1"/>
  <c r="O249" i="12"/>
  <c r="P249" i="12" s="1"/>
  <c r="Q249" i="12" s="1"/>
  <c r="O617" i="12"/>
  <c r="P617" i="12" s="1"/>
  <c r="Q617" i="12" s="1"/>
  <c r="O285" i="12"/>
  <c r="P285" i="12" s="1"/>
  <c r="Q285" i="12" s="1"/>
  <c r="O291" i="12"/>
  <c r="P291" i="12" s="1"/>
  <c r="Q291" i="12" s="1"/>
  <c r="O38" i="12"/>
  <c r="P38" i="12" s="1"/>
  <c r="Q38" i="12" s="1"/>
  <c r="O45" i="12"/>
  <c r="P45" i="12" s="1"/>
  <c r="Q45" i="12" s="1"/>
  <c r="O257" i="12"/>
  <c r="P257" i="12" s="1"/>
  <c r="Q257" i="12" s="1"/>
  <c r="O267" i="12"/>
  <c r="P267" i="12" s="1"/>
  <c r="Q267" i="12" s="1"/>
  <c r="O277" i="12"/>
  <c r="P277" i="12" s="1"/>
  <c r="Q277" i="12" s="1"/>
  <c r="O283" i="12"/>
  <c r="P283" i="12" s="1"/>
  <c r="Q283" i="12" s="1"/>
  <c r="O293" i="12"/>
  <c r="P293" i="12" s="1"/>
  <c r="Q293" i="12" s="1"/>
  <c r="O299" i="12"/>
  <c r="P299" i="12" s="1"/>
  <c r="Q299" i="12" s="1"/>
  <c r="O335" i="12"/>
  <c r="P335" i="12" s="1"/>
  <c r="Q335" i="12" s="1"/>
  <c r="O723" i="12"/>
  <c r="P723" i="12" s="1"/>
  <c r="Q723" i="12" s="1"/>
  <c r="O342" i="12"/>
  <c r="P342" i="12" s="1"/>
  <c r="Q342" i="12" s="1"/>
  <c r="O348" i="12"/>
  <c r="P348" i="12" s="1"/>
  <c r="Q348" i="12" s="1"/>
  <c r="O352" i="12"/>
  <c r="P352" i="12" s="1"/>
  <c r="Q352" i="12" s="1"/>
  <c r="O358" i="12"/>
  <c r="P358" i="12" s="1"/>
  <c r="Q358" i="12" s="1"/>
  <c r="O372" i="12"/>
  <c r="P372" i="12" s="1"/>
  <c r="Q372" i="12" s="1"/>
  <c r="O380" i="12"/>
  <c r="P380" i="12" s="1"/>
  <c r="Q380" i="12" s="1"/>
  <c r="O390" i="12"/>
  <c r="P390" i="12" s="1"/>
  <c r="Q390" i="12" s="1"/>
  <c r="O394" i="12"/>
  <c r="P394" i="12" s="1"/>
  <c r="Q394" i="12" s="1"/>
  <c r="O398" i="12"/>
  <c r="P398" i="12" s="1"/>
  <c r="Q398" i="12" s="1"/>
  <c r="O402" i="12"/>
  <c r="P402" i="12" s="1"/>
  <c r="Q402" i="12" s="1"/>
  <c r="O406" i="12"/>
  <c r="P406" i="12" s="1"/>
  <c r="Q406" i="12" s="1"/>
  <c r="O420" i="12"/>
  <c r="P420" i="12" s="1"/>
  <c r="Q420" i="12" s="1"/>
  <c r="O426" i="12"/>
  <c r="P426" i="12" s="1"/>
  <c r="Q426" i="12" s="1"/>
  <c r="O430" i="12"/>
  <c r="P430" i="12" s="1"/>
  <c r="Q430" i="12" s="1"/>
  <c r="O434" i="12"/>
  <c r="P434" i="12" s="1"/>
  <c r="Q434" i="12" s="1"/>
  <c r="O444" i="12"/>
  <c r="P444" i="12" s="1"/>
  <c r="Q444" i="12" s="1"/>
  <c r="O452" i="12"/>
  <c r="P452" i="12" s="1"/>
  <c r="Q452" i="12" s="1"/>
  <c r="O460" i="12"/>
  <c r="P460" i="12" s="1"/>
  <c r="Q460" i="12" s="1"/>
  <c r="O478" i="12"/>
  <c r="P478" i="12" s="1"/>
  <c r="Q478" i="12" s="1"/>
  <c r="O482" i="12"/>
  <c r="P482" i="12" s="1"/>
  <c r="Q482" i="12" s="1"/>
  <c r="O494" i="12"/>
  <c r="P494" i="12" s="1"/>
  <c r="Q494" i="12" s="1"/>
  <c r="O498" i="12"/>
  <c r="P498" i="12" s="1"/>
  <c r="Q498" i="12" s="1"/>
  <c r="O502" i="12"/>
  <c r="P502" i="12" s="1"/>
  <c r="Q502" i="12" s="1"/>
  <c r="O506" i="12"/>
  <c r="P506" i="12" s="1"/>
  <c r="Q506" i="12" s="1"/>
  <c r="O510" i="12"/>
  <c r="P510" i="12" s="1"/>
  <c r="Q510" i="12" s="1"/>
  <c r="O516" i="12"/>
  <c r="P516" i="12" s="1"/>
  <c r="Q516" i="12" s="1"/>
  <c r="O524" i="12"/>
  <c r="P524" i="12" s="1"/>
  <c r="Q524" i="12" s="1"/>
  <c r="O540" i="12"/>
  <c r="P540" i="12" s="1"/>
  <c r="Q540" i="12" s="1"/>
  <c r="O542" i="12"/>
  <c r="P542" i="12" s="1"/>
  <c r="Q542" i="12" s="1"/>
  <c r="O546" i="12"/>
  <c r="P546" i="12" s="1"/>
  <c r="Q546" i="12" s="1"/>
  <c r="O564" i="12"/>
  <c r="P564" i="12" s="1"/>
  <c r="Q564" i="12" s="1"/>
  <c r="O566" i="12"/>
  <c r="P566" i="12" s="1"/>
  <c r="Q566" i="12" s="1"/>
  <c r="O570" i="12"/>
  <c r="P570" i="12" s="1"/>
  <c r="Q570" i="12" s="1"/>
  <c r="O574" i="12"/>
  <c r="P574" i="12" s="1"/>
  <c r="Q574" i="12" s="1"/>
  <c r="O582" i="12"/>
  <c r="P582" i="12" s="1"/>
  <c r="Q582" i="12" s="1"/>
  <c r="O586" i="12"/>
  <c r="P586" i="12" s="1"/>
  <c r="Q586" i="12" s="1"/>
  <c r="O598" i="12"/>
  <c r="P598" i="12" s="1"/>
  <c r="Q598" i="12" s="1"/>
  <c r="O602" i="12"/>
  <c r="P602" i="12" s="1"/>
  <c r="Q602" i="12" s="1"/>
  <c r="O606" i="12"/>
  <c r="P606" i="12" s="1"/>
  <c r="Q606" i="12" s="1"/>
  <c r="O610" i="12"/>
  <c r="P610" i="12" s="1"/>
  <c r="Q610" i="12" s="1"/>
  <c r="O614" i="12"/>
  <c r="P614" i="12" s="1"/>
  <c r="Q614" i="12" s="1"/>
  <c r="O618" i="12"/>
  <c r="P618" i="12" s="1"/>
  <c r="Q618" i="12" s="1"/>
  <c r="O634" i="12"/>
  <c r="P634" i="12" s="1"/>
  <c r="Q634" i="12" s="1"/>
  <c r="O638" i="12"/>
  <c r="P638" i="12" s="1"/>
  <c r="Q638" i="12" s="1"/>
  <c r="O642" i="12"/>
  <c r="P642" i="12" s="1"/>
  <c r="Q642" i="12" s="1"/>
  <c r="O662" i="12"/>
  <c r="P662" i="12" s="1"/>
  <c r="Q662" i="12" s="1"/>
  <c r="O666" i="12"/>
  <c r="P666" i="12" s="1"/>
  <c r="Q666" i="12" s="1"/>
  <c r="O670" i="12"/>
  <c r="P670" i="12" s="1"/>
  <c r="Q670" i="12" s="1"/>
  <c r="O674" i="12"/>
  <c r="P674" i="12" s="1"/>
  <c r="Q674" i="12" s="1"/>
  <c r="O730" i="12"/>
  <c r="P730" i="12" s="1"/>
  <c r="Q730" i="12" s="1"/>
  <c r="O734" i="12"/>
  <c r="P734" i="12" s="1"/>
  <c r="Q734" i="12" s="1"/>
  <c r="O738" i="12"/>
  <c r="P738" i="12" s="1"/>
  <c r="Q738" i="12" s="1"/>
  <c r="O189" i="12"/>
  <c r="P189" i="12" s="1"/>
  <c r="Q189" i="12" s="1"/>
  <c r="O233" i="12"/>
  <c r="P233" i="12" s="1"/>
  <c r="Q233" i="12" s="1"/>
  <c r="O265" i="12"/>
  <c r="P265" i="12" s="1"/>
  <c r="Q265" i="12" s="1"/>
  <c r="O273" i="12"/>
  <c r="P273" i="12" s="1"/>
  <c r="Q273" i="12" s="1"/>
  <c r="O281" i="12"/>
  <c r="P281" i="12" s="1"/>
  <c r="Q281" i="12" s="1"/>
  <c r="O289" i="12"/>
  <c r="P289" i="12" s="1"/>
  <c r="Q289" i="12" s="1"/>
  <c r="O297" i="12"/>
  <c r="P297" i="12" s="1"/>
  <c r="Q297" i="12" s="1"/>
  <c r="O18" i="12"/>
  <c r="P18" i="12" s="1"/>
  <c r="Q18" i="12" s="1"/>
  <c r="O25" i="12"/>
  <c r="P25" i="12" s="1"/>
  <c r="Q25" i="12" s="1"/>
  <c r="O82" i="12"/>
  <c r="P82" i="12" s="1"/>
  <c r="Q82" i="12" s="1"/>
  <c r="O127" i="12"/>
  <c r="P127" i="12" s="1"/>
  <c r="Q127" i="12" s="1"/>
  <c r="O173" i="12"/>
  <c r="P173" i="12" s="1"/>
  <c r="Q173" i="12" s="1"/>
  <c r="O241" i="12"/>
  <c r="P241" i="12" s="1"/>
  <c r="Q241" i="12" s="1"/>
  <c r="O271" i="12"/>
  <c r="P271" i="12" s="1"/>
  <c r="Q271" i="12" s="1"/>
  <c r="O279" i="12"/>
  <c r="P279" i="12" s="1"/>
  <c r="Q279" i="12" s="1"/>
  <c r="O287" i="12"/>
  <c r="P287" i="12" s="1"/>
  <c r="Q287" i="12" s="1"/>
  <c r="O295" i="12"/>
  <c r="P295" i="12" s="1"/>
  <c r="Q295" i="12" s="1"/>
  <c r="O343" i="12"/>
  <c r="P343" i="12" s="1"/>
  <c r="Q343" i="12" s="1"/>
  <c r="O178" i="12"/>
  <c r="P178" i="12" s="1"/>
  <c r="Q178" i="12" s="1"/>
  <c r="O218" i="12"/>
  <c r="P218" i="12" s="1"/>
  <c r="Q218" i="12" s="1"/>
  <c r="O578" i="12"/>
  <c r="P578" i="12" s="1"/>
  <c r="Q578" i="12" s="1"/>
  <c r="O26" i="12"/>
  <c r="P26" i="12" s="1"/>
  <c r="Q26" i="12" s="1"/>
  <c r="O50" i="12"/>
  <c r="P50" i="12" s="1"/>
  <c r="Q50" i="12" s="1"/>
  <c r="O70" i="12"/>
  <c r="P70" i="12" s="1"/>
  <c r="Q70" i="12" s="1"/>
  <c r="O98" i="12"/>
  <c r="P98" i="12" s="1"/>
  <c r="Q98" i="12" s="1"/>
  <c r="O122" i="12"/>
  <c r="P122" i="12" s="1"/>
  <c r="Q122" i="12" s="1"/>
  <c r="O145" i="12"/>
  <c r="P145" i="12" s="1"/>
  <c r="Q145" i="12" s="1"/>
  <c r="O193" i="12"/>
  <c r="P193" i="12" s="1"/>
  <c r="Q193" i="12" s="1"/>
  <c r="O225" i="12"/>
  <c r="P225" i="12" s="1"/>
  <c r="Q225" i="12" s="1"/>
  <c r="O319" i="12"/>
  <c r="P319" i="12" s="1"/>
  <c r="Q319" i="12" s="1"/>
  <c r="O327" i="12"/>
  <c r="P327" i="12" s="1"/>
  <c r="Q327" i="12" s="1"/>
  <c r="O683" i="12"/>
  <c r="P683" i="12" s="1"/>
  <c r="Q683" i="12" s="1"/>
  <c r="O141" i="12"/>
  <c r="P141" i="12" s="1"/>
  <c r="Q141" i="12" s="1"/>
  <c r="O305" i="12"/>
  <c r="P305" i="12" s="1"/>
  <c r="Q305" i="12" s="1"/>
  <c r="O130" i="12"/>
  <c r="P130" i="12" s="1"/>
  <c r="Q130" i="12" s="1"/>
  <c r="O224" i="12"/>
  <c r="P224" i="12" s="1"/>
  <c r="Q224" i="12" s="1"/>
  <c r="O404" i="12"/>
  <c r="P404" i="12" s="1"/>
  <c r="Q404" i="12" s="1"/>
  <c r="O468" i="12"/>
  <c r="P468" i="12" s="1"/>
  <c r="Q468" i="12" s="1"/>
  <c r="O532" i="12"/>
  <c r="P532" i="12" s="1"/>
  <c r="Q532" i="12" s="1"/>
  <c r="O22" i="12"/>
  <c r="P22" i="12" s="1"/>
  <c r="Q22" i="12" s="1"/>
  <c r="O42" i="12"/>
  <c r="P42" i="12" s="1"/>
  <c r="Q42" i="12" s="1"/>
  <c r="O66" i="12"/>
  <c r="P66" i="12" s="1"/>
  <c r="Q66" i="12" s="1"/>
  <c r="O90" i="12"/>
  <c r="P90" i="12" s="1"/>
  <c r="Q90" i="12" s="1"/>
  <c r="O118" i="12"/>
  <c r="P118" i="12" s="1"/>
  <c r="Q118" i="12" s="1"/>
  <c r="O303" i="12"/>
  <c r="P303" i="12" s="1"/>
  <c r="Q303" i="12" s="1"/>
  <c r="O321" i="12"/>
  <c r="P321" i="12" s="1"/>
  <c r="Q321" i="12" s="1"/>
  <c r="O49" i="12"/>
  <c r="P49" i="12" s="1"/>
  <c r="Q49" i="12" s="1"/>
  <c r="O65" i="12"/>
  <c r="P65" i="12" s="1"/>
  <c r="Q65" i="12" s="1"/>
  <c r="O89" i="12"/>
  <c r="P89" i="12" s="1"/>
  <c r="Q89" i="12" s="1"/>
  <c r="O97" i="12"/>
  <c r="P97" i="12" s="1"/>
  <c r="Q97" i="12" s="1"/>
  <c r="O151" i="12"/>
  <c r="P151" i="12" s="1"/>
  <c r="Q151" i="12" s="1"/>
  <c r="O159" i="12"/>
  <c r="P159" i="12" s="1"/>
  <c r="Q159" i="12" s="1"/>
  <c r="O215" i="12"/>
  <c r="P215" i="12" s="1"/>
  <c r="Q215" i="12" s="1"/>
  <c r="O313" i="12"/>
  <c r="P313" i="12" s="1"/>
  <c r="Q313" i="12" s="1"/>
  <c r="O329" i="12"/>
  <c r="P329" i="12" s="1"/>
  <c r="Q329" i="12" s="1"/>
  <c r="O377" i="12"/>
  <c r="P377" i="12" s="1"/>
  <c r="Q377" i="12" s="1"/>
  <c r="O401" i="12"/>
  <c r="P401" i="12" s="1"/>
  <c r="Q401" i="12" s="1"/>
  <c r="O441" i="12"/>
  <c r="P441" i="12" s="1"/>
  <c r="Q441" i="12" s="1"/>
  <c r="O465" i="12"/>
  <c r="P465" i="12" s="1"/>
  <c r="Q465" i="12" s="1"/>
  <c r="O505" i="12"/>
  <c r="P505" i="12" s="1"/>
  <c r="Q505" i="12" s="1"/>
  <c r="O529" i="12"/>
  <c r="P529" i="12" s="1"/>
  <c r="Q529" i="12" s="1"/>
  <c r="O569" i="12"/>
  <c r="P569" i="12" s="1"/>
  <c r="Q569" i="12" s="1"/>
  <c r="O605" i="12"/>
  <c r="P605" i="12" s="1"/>
  <c r="Q605" i="12" s="1"/>
  <c r="O607" i="12"/>
  <c r="P607" i="12" s="1"/>
  <c r="Q607" i="12" s="1"/>
  <c r="O623" i="12"/>
  <c r="P623" i="12" s="1"/>
  <c r="Q623" i="12" s="1"/>
  <c r="O633" i="12"/>
  <c r="P633" i="12" s="1"/>
  <c r="Q633" i="12" s="1"/>
  <c r="O649" i="12"/>
  <c r="P649" i="12" s="1"/>
  <c r="Q649" i="12" s="1"/>
  <c r="O665" i="12"/>
  <c r="P665" i="12" s="1"/>
  <c r="Q665" i="12" s="1"/>
  <c r="O681" i="12"/>
  <c r="P681" i="12" s="1"/>
  <c r="Q681" i="12" s="1"/>
  <c r="O689" i="12"/>
  <c r="P689" i="12" s="1"/>
  <c r="Q689" i="12" s="1"/>
  <c r="N741" i="12"/>
  <c r="I19" i="13" s="1"/>
  <c r="O10" i="12"/>
  <c r="P10" i="12" s="1"/>
  <c r="Q10" i="12" s="1"/>
  <c r="O34" i="12"/>
  <c r="P34" i="12" s="1"/>
  <c r="Q34" i="12" s="1"/>
  <c r="O54" i="12"/>
  <c r="P54" i="12" s="1"/>
  <c r="Q54" i="12" s="1"/>
  <c r="O74" i="12"/>
  <c r="P74" i="12" s="1"/>
  <c r="Q74" i="12" s="1"/>
  <c r="O102" i="12"/>
  <c r="P102" i="12" s="1"/>
  <c r="Q102" i="12" s="1"/>
  <c r="O129" i="12"/>
  <c r="P129" i="12" s="1"/>
  <c r="Q129" i="12" s="1"/>
  <c r="O161" i="12"/>
  <c r="P161" i="12" s="1"/>
  <c r="Q161" i="12" s="1"/>
  <c r="O205" i="12"/>
  <c r="P205" i="12" s="1"/>
  <c r="Q205" i="12" s="1"/>
  <c r="O307" i="12"/>
  <c r="P307" i="12" s="1"/>
  <c r="Q307" i="12" s="1"/>
  <c r="O323" i="12"/>
  <c r="P323" i="12" s="1"/>
  <c r="Q323" i="12" s="1"/>
  <c r="O719" i="12"/>
  <c r="P719" i="12" s="1"/>
  <c r="Q719" i="12" s="1"/>
  <c r="O311" i="12"/>
  <c r="P311" i="12" s="1"/>
  <c r="Q311" i="12" s="1"/>
  <c r="O355" i="12"/>
  <c r="P355" i="12" s="1"/>
  <c r="Q355" i="12" s="1"/>
  <c r="O572" i="12"/>
  <c r="P572" i="12" s="1"/>
  <c r="Q572" i="12" s="1"/>
  <c r="O576" i="12"/>
  <c r="P576" i="12" s="1"/>
  <c r="Q576" i="12" s="1"/>
  <c r="O727" i="12"/>
  <c r="P727" i="12" s="1"/>
  <c r="Q727" i="12" s="1"/>
  <c r="O739" i="12"/>
  <c r="P739" i="12" s="1"/>
  <c r="Q739" i="12" s="1"/>
  <c r="O86" i="12"/>
  <c r="P86" i="12" s="1"/>
  <c r="Q86" i="12" s="1"/>
  <c r="O106" i="12"/>
  <c r="P106" i="12" s="1"/>
  <c r="Q106" i="12" s="1"/>
  <c r="O157" i="12"/>
  <c r="P157" i="12" s="1"/>
  <c r="Q157" i="12" s="1"/>
  <c r="O177" i="12"/>
  <c r="P177" i="12" s="1"/>
  <c r="Q177" i="12" s="1"/>
  <c r="O221" i="12"/>
  <c r="P221" i="12" s="1"/>
  <c r="Q221" i="12" s="1"/>
  <c r="O339" i="12"/>
  <c r="P339" i="12" s="1"/>
  <c r="Q339" i="12" s="1"/>
  <c r="O351" i="12"/>
  <c r="P351" i="12" s="1"/>
  <c r="Q351" i="12" s="1"/>
  <c r="O359" i="12"/>
  <c r="P359" i="12" s="1"/>
  <c r="Q359" i="12" s="1"/>
  <c r="O715" i="12"/>
  <c r="P715" i="12" s="1"/>
  <c r="Q715" i="12" s="1"/>
  <c r="O14" i="12"/>
  <c r="P14" i="12" s="1"/>
  <c r="Q14" i="12" s="1"/>
  <c r="O30" i="12"/>
  <c r="P30" i="12" s="1"/>
  <c r="Q30" i="12" s="1"/>
  <c r="O46" i="12"/>
  <c r="P46" i="12" s="1"/>
  <c r="Q46" i="12" s="1"/>
  <c r="O62" i="12"/>
  <c r="P62" i="12" s="1"/>
  <c r="Q62" i="12" s="1"/>
  <c r="O78" i="12"/>
  <c r="P78" i="12" s="1"/>
  <c r="Q78" i="12" s="1"/>
  <c r="O94" i="12"/>
  <c r="P94" i="12" s="1"/>
  <c r="Q94" i="12" s="1"/>
  <c r="O110" i="12"/>
  <c r="P110" i="12" s="1"/>
  <c r="Q110" i="12" s="1"/>
  <c r="O133" i="12"/>
  <c r="P133" i="12" s="1"/>
  <c r="Q133" i="12" s="1"/>
  <c r="O137" i="12"/>
  <c r="P137" i="12" s="1"/>
  <c r="Q137" i="12" s="1"/>
  <c r="O149" i="12"/>
  <c r="P149" i="12" s="1"/>
  <c r="Q149" i="12" s="1"/>
  <c r="O153" i="12"/>
  <c r="P153" i="12" s="1"/>
  <c r="Q153" i="12" s="1"/>
  <c r="O165" i="12"/>
  <c r="P165" i="12" s="1"/>
  <c r="Q165" i="12" s="1"/>
  <c r="O169" i="12"/>
  <c r="P169" i="12" s="1"/>
  <c r="Q169" i="12" s="1"/>
  <c r="O181" i="12"/>
  <c r="P181" i="12" s="1"/>
  <c r="Q181" i="12" s="1"/>
  <c r="O185" i="12"/>
  <c r="P185" i="12" s="1"/>
  <c r="Q185" i="12" s="1"/>
  <c r="O197" i="12"/>
  <c r="P197" i="12" s="1"/>
  <c r="Q197" i="12" s="1"/>
  <c r="O201" i="12"/>
  <c r="P201" i="12" s="1"/>
  <c r="Q201" i="12" s="1"/>
  <c r="O213" i="12"/>
  <c r="P213" i="12" s="1"/>
  <c r="Q213" i="12" s="1"/>
  <c r="O217" i="12"/>
  <c r="P217" i="12" s="1"/>
  <c r="Q217" i="12" s="1"/>
  <c r="O229" i="12"/>
  <c r="P229" i="12" s="1"/>
  <c r="Q229" i="12" s="1"/>
  <c r="O237" i="12"/>
  <c r="P237" i="12" s="1"/>
  <c r="Q237" i="12" s="1"/>
  <c r="O245" i="12"/>
  <c r="P245" i="12" s="1"/>
  <c r="Q245" i="12" s="1"/>
  <c r="O253" i="12"/>
  <c r="P253" i="12" s="1"/>
  <c r="Q253" i="12" s="1"/>
  <c r="O261" i="12"/>
  <c r="P261" i="12" s="1"/>
  <c r="Q261" i="12" s="1"/>
  <c r="O315" i="12"/>
  <c r="P315" i="12" s="1"/>
  <c r="Q315" i="12" s="1"/>
  <c r="O331" i="12"/>
  <c r="P331" i="12" s="1"/>
  <c r="Q331" i="12" s="1"/>
  <c r="O347" i="12"/>
  <c r="P347" i="12" s="1"/>
  <c r="Q347" i="12" s="1"/>
  <c r="O363" i="12"/>
  <c r="P363" i="12" s="1"/>
  <c r="Q363" i="12" s="1"/>
  <c r="O711" i="12"/>
  <c r="P711" i="12" s="1"/>
  <c r="Q711" i="12" s="1"/>
  <c r="O731" i="12"/>
  <c r="P731" i="12" s="1"/>
  <c r="Q731" i="12" s="1"/>
  <c r="O117" i="11"/>
  <c r="P117" i="11" s="1"/>
  <c r="Q117" i="11" s="1"/>
  <c r="O197" i="11"/>
  <c r="P197" i="11" s="1"/>
  <c r="Q197" i="11" s="1"/>
  <c r="O244" i="11"/>
  <c r="P244" i="11" s="1"/>
  <c r="Q244" i="11" s="1"/>
  <c r="O37" i="11"/>
  <c r="P37" i="11" s="1"/>
  <c r="Q37" i="11" s="1"/>
  <c r="O69" i="11"/>
  <c r="P69" i="11" s="1"/>
  <c r="Q69" i="11" s="1"/>
  <c r="O77" i="11"/>
  <c r="P77" i="11" s="1"/>
  <c r="Q77" i="11" s="1"/>
  <c r="O85" i="11"/>
  <c r="P85" i="11" s="1"/>
  <c r="Q85" i="11" s="1"/>
  <c r="O101" i="11"/>
  <c r="P101" i="11" s="1"/>
  <c r="Q101" i="11" s="1"/>
  <c r="O220" i="11"/>
  <c r="P220" i="11" s="1"/>
  <c r="Q220" i="11" s="1"/>
  <c r="O53" i="11"/>
  <c r="P53" i="11" s="1"/>
  <c r="Q53" i="11" s="1"/>
  <c r="O219" i="11"/>
  <c r="P219" i="11" s="1"/>
  <c r="Q219" i="11" s="1"/>
  <c r="O287" i="11"/>
  <c r="P287" i="11" s="1"/>
  <c r="Q287" i="11" s="1"/>
  <c r="O523" i="11"/>
  <c r="P523" i="11" s="1"/>
  <c r="Q523" i="11" s="1"/>
  <c r="O587" i="11"/>
  <c r="P587" i="11" s="1"/>
  <c r="Q587" i="11" s="1"/>
  <c r="O63" i="11"/>
  <c r="P63" i="11" s="1"/>
  <c r="Q63" i="11" s="1"/>
  <c r="O67" i="11"/>
  <c r="P67" i="11" s="1"/>
  <c r="Q67" i="11" s="1"/>
  <c r="O71" i="11"/>
  <c r="P71" i="11" s="1"/>
  <c r="Q71" i="11" s="1"/>
  <c r="O75" i="11"/>
  <c r="P75" i="11" s="1"/>
  <c r="Q75" i="11" s="1"/>
  <c r="O79" i="11"/>
  <c r="P79" i="11" s="1"/>
  <c r="Q79" i="11" s="1"/>
  <c r="O83" i="11"/>
  <c r="P83" i="11" s="1"/>
  <c r="Q83" i="11" s="1"/>
  <c r="O87" i="11"/>
  <c r="P87" i="11" s="1"/>
  <c r="Q87" i="11" s="1"/>
  <c r="O91" i="11"/>
  <c r="P91" i="11" s="1"/>
  <c r="Q91" i="11" s="1"/>
  <c r="O95" i="11"/>
  <c r="P95" i="11" s="1"/>
  <c r="Q95" i="11" s="1"/>
  <c r="O99" i="11"/>
  <c r="P99" i="11" s="1"/>
  <c r="Q99" i="11" s="1"/>
  <c r="O103" i="11"/>
  <c r="P103" i="11" s="1"/>
  <c r="Q103" i="11" s="1"/>
  <c r="O107" i="11"/>
  <c r="P107" i="11" s="1"/>
  <c r="Q107" i="11" s="1"/>
  <c r="O111" i="11"/>
  <c r="P111" i="11" s="1"/>
  <c r="Q111" i="11" s="1"/>
  <c r="O115" i="11"/>
  <c r="P115" i="11" s="1"/>
  <c r="Q115" i="11" s="1"/>
  <c r="O119" i="11"/>
  <c r="P119" i="11" s="1"/>
  <c r="Q119" i="11" s="1"/>
  <c r="O123" i="11"/>
  <c r="P123" i="11" s="1"/>
  <c r="Q123" i="11" s="1"/>
  <c r="O127" i="11"/>
  <c r="P127" i="11" s="1"/>
  <c r="Q127" i="11" s="1"/>
  <c r="O131" i="11"/>
  <c r="P131" i="11" s="1"/>
  <c r="Q131" i="11" s="1"/>
  <c r="O135" i="11"/>
  <c r="P135" i="11" s="1"/>
  <c r="Q135" i="11" s="1"/>
  <c r="O139" i="11"/>
  <c r="P139" i="11" s="1"/>
  <c r="Q139" i="11" s="1"/>
  <c r="O143" i="11"/>
  <c r="P143" i="11" s="1"/>
  <c r="Q143" i="11" s="1"/>
  <c r="O147" i="11"/>
  <c r="P147" i="11" s="1"/>
  <c r="Q147" i="11" s="1"/>
  <c r="O151" i="11"/>
  <c r="P151" i="11" s="1"/>
  <c r="Q151" i="11" s="1"/>
  <c r="O155" i="11"/>
  <c r="P155" i="11" s="1"/>
  <c r="Q155" i="11" s="1"/>
  <c r="O159" i="11"/>
  <c r="P159" i="11" s="1"/>
  <c r="Q159" i="11" s="1"/>
  <c r="O163" i="11"/>
  <c r="P163" i="11" s="1"/>
  <c r="Q163" i="11" s="1"/>
  <c r="O167" i="11"/>
  <c r="P167" i="11" s="1"/>
  <c r="Q167" i="11" s="1"/>
  <c r="O171" i="11"/>
  <c r="P171" i="11" s="1"/>
  <c r="Q171" i="11" s="1"/>
  <c r="O175" i="11"/>
  <c r="P175" i="11" s="1"/>
  <c r="Q175" i="11" s="1"/>
  <c r="O179" i="11"/>
  <c r="P179" i="11" s="1"/>
  <c r="Q179" i="11" s="1"/>
  <c r="O183" i="11"/>
  <c r="P183" i="11" s="1"/>
  <c r="Q183" i="11" s="1"/>
  <c r="O187" i="11"/>
  <c r="P187" i="11" s="1"/>
  <c r="Q187" i="11" s="1"/>
  <c r="O191" i="11"/>
  <c r="P191" i="11" s="1"/>
  <c r="Q191" i="11" s="1"/>
  <c r="O195" i="11"/>
  <c r="P195" i="11" s="1"/>
  <c r="Q195" i="11" s="1"/>
  <c r="O199" i="11"/>
  <c r="P199" i="11" s="1"/>
  <c r="Q199" i="11" s="1"/>
  <c r="O203" i="11"/>
  <c r="P203" i="11" s="1"/>
  <c r="Q203" i="11" s="1"/>
  <c r="O207" i="11"/>
  <c r="P207" i="11" s="1"/>
  <c r="Q207" i="11" s="1"/>
  <c r="O210" i="11"/>
  <c r="P210" i="11" s="1"/>
  <c r="Q210" i="11" s="1"/>
  <c r="O214" i="11"/>
  <c r="P214" i="11" s="1"/>
  <c r="Q214" i="11" s="1"/>
  <c r="O218" i="11"/>
  <c r="P218" i="11" s="1"/>
  <c r="Q218" i="11" s="1"/>
  <c r="O222" i="11"/>
  <c r="P222" i="11" s="1"/>
  <c r="Q222" i="11" s="1"/>
  <c r="O226" i="11"/>
  <c r="P226" i="11" s="1"/>
  <c r="Q226" i="11" s="1"/>
  <c r="O230" i="11"/>
  <c r="P230" i="11" s="1"/>
  <c r="Q230" i="11" s="1"/>
  <c r="O234" i="11"/>
  <c r="P234" i="11" s="1"/>
  <c r="Q234" i="11" s="1"/>
  <c r="O238" i="11"/>
  <c r="P238" i="11" s="1"/>
  <c r="Q238" i="11" s="1"/>
  <c r="O242" i="11"/>
  <c r="P242" i="11" s="1"/>
  <c r="Q242" i="11" s="1"/>
  <c r="O246" i="11"/>
  <c r="P246" i="11" s="1"/>
  <c r="Q246" i="11" s="1"/>
  <c r="O250" i="11"/>
  <c r="P250" i="11" s="1"/>
  <c r="Q250" i="11" s="1"/>
  <c r="O254" i="11"/>
  <c r="P254" i="11" s="1"/>
  <c r="Q254" i="11" s="1"/>
  <c r="O258" i="11"/>
  <c r="P258" i="11" s="1"/>
  <c r="Q258" i="11" s="1"/>
  <c r="O262" i="11"/>
  <c r="P262" i="11" s="1"/>
  <c r="Q262" i="11" s="1"/>
  <c r="O266" i="11"/>
  <c r="P266" i="11" s="1"/>
  <c r="Q266" i="11" s="1"/>
  <c r="O270" i="11"/>
  <c r="P270" i="11" s="1"/>
  <c r="Q270" i="11" s="1"/>
  <c r="O274" i="11"/>
  <c r="P274" i="11" s="1"/>
  <c r="Q274" i="11" s="1"/>
  <c r="O278" i="11"/>
  <c r="P278" i="11" s="1"/>
  <c r="Q278" i="11" s="1"/>
  <c r="O282" i="11"/>
  <c r="P282" i="11" s="1"/>
  <c r="Q282" i="11" s="1"/>
  <c r="O286" i="11"/>
  <c r="P286" i="11" s="1"/>
  <c r="Q286" i="11" s="1"/>
  <c r="O290" i="11"/>
  <c r="P290" i="11" s="1"/>
  <c r="Q290" i="11" s="1"/>
  <c r="O294" i="11"/>
  <c r="P294" i="11" s="1"/>
  <c r="Q294" i="11" s="1"/>
  <c r="O298" i="11"/>
  <c r="P298" i="11" s="1"/>
  <c r="Q298" i="11" s="1"/>
  <c r="O302" i="11"/>
  <c r="P302" i="11" s="1"/>
  <c r="Q302" i="11" s="1"/>
  <c r="O306" i="11"/>
  <c r="P306" i="11" s="1"/>
  <c r="Q306" i="11" s="1"/>
  <c r="O310" i="11"/>
  <c r="P310" i="11" s="1"/>
  <c r="Q310" i="11" s="1"/>
  <c r="O314" i="11"/>
  <c r="P314" i="11" s="1"/>
  <c r="Q314" i="11" s="1"/>
  <c r="O318" i="11"/>
  <c r="P318" i="11" s="1"/>
  <c r="Q318" i="11" s="1"/>
  <c r="O322" i="11"/>
  <c r="P322" i="11" s="1"/>
  <c r="Q322" i="11" s="1"/>
  <c r="O326" i="11"/>
  <c r="P326" i="11" s="1"/>
  <c r="Q326" i="11" s="1"/>
  <c r="O330" i="11"/>
  <c r="P330" i="11" s="1"/>
  <c r="Q330" i="11" s="1"/>
  <c r="O334" i="11"/>
  <c r="P334" i="11" s="1"/>
  <c r="Q334" i="11" s="1"/>
  <c r="O338" i="11"/>
  <c r="P338" i="11" s="1"/>
  <c r="Q338" i="11" s="1"/>
  <c r="O342" i="11"/>
  <c r="P342" i="11" s="1"/>
  <c r="Q342" i="11" s="1"/>
  <c r="O346" i="11"/>
  <c r="P346" i="11" s="1"/>
  <c r="Q346" i="11" s="1"/>
  <c r="O350" i="11"/>
  <c r="P350" i="11" s="1"/>
  <c r="Q350" i="11" s="1"/>
  <c r="O354" i="11"/>
  <c r="P354" i="11" s="1"/>
  <c r="Q354" i="11" s="1"/>
  <c r="O358" i="11"/>
  <c r="P358" i="11" s="1"/>
  <c r="Q358" i="11" s="1"/>
  <c r="O366" i="11"/>
  <c r="P366" i="11" s="1"/>
  <c r="Q366" i="11" s="1"/>
  <c r="O370" i="11"/>
  <c r="P370" i="11" s="1"/>
  <c r="Q370" i="11" s="1"/>
  <c r="O374" i="11"/>
  <c r="P374" i="11" s="1"/>
  <c r="Q374" i="11" s="1"/>
  <c r="O378" i="11"/>
  <c r="P378" i="11" s="1"/>
  <c r="Q378" i="11" s="1"/>
  <c r="O382" i="11"/>
  <c r="P382" i="11" s="1"/>
  <c r="Q382" i="11" s="1"/>
  <c r="O386" i="11"/>
  <c r="P386" i="11" s="1"/>
  <c r="Q386" i="11" s="1"/>
  <c r="O390" i="11"/>
  <c r="P390" i="11" s="1"/>
  <c r="Q390" i="11" s="1"/>
  <c r="O394" i="11"/>
  <c r="P394" i="11" s="1"/>
  <c r="Q394" i="11" s="1"/>
  <c r="O398" i="11"/>
  <c r="P398" i="11" s="1"/>
  <c r="Q398" i="11" s="1"/>
  <c r="O402" i="11"/>
  <c r="P402" i="11" s="1"/>
  <c r="Q402" i="11" s="1"/>
  <c r="O406" i="11"/>
  <c r="P406" i="11" s="1"/>
  <c r="Q406" i="11" s="1"/>
  <c r="O410" i="11"/>
  <c r="P410" i="11" s="1"/>
  <c r="Q410" i="11" s="1"/>
  <c r="O414" i="11"/>
  <c r="P414" i="11" s="1"/>
  <c r="Q414" i="11" s="1"/>
  <c r="O418" i="11"/>
  <c r="P418" i="11" s="1"/>
  <c r="Q418" i="11" s="1"/>
  <c r="O422" i="11"/>
  <c r="P422" i="11" s="1"/>
  <c r="Q422" i="11" s="1"/>
  <c r="O426" i="11"/>
  <c r="P426" i="11" s="1"/>
  <c r="Q426" i="11" s="1"/>
  <c r="O430" i="11"/>
  <c r="P430" i="11" s="1"/>
  <c r="Q430" i="11" s="1"/>
  <c r="O434" i="11"/>
  <c r="P434" i="11" s="1"/>
  <c r="Q434" i="11" s="1"/>
  <c r="O438" i="11"/>
  <c r="P438" i="11" s="1"/>
  <c r="Q438" i="11" s="1"/>
  <c r="O442" i="11"/>
  <c r="P442" i="11" s="1"/>
  <c r="Q442" i="11" s="1"/>
  <c r="O446" i="11"/>
  <c r="P446" i="11" s="1"/>
  <c r="Q446" i="11" s="1"/>
  <c r="O450" i="11"/>
  <c r="P450" i="11" s="1"/>
  <c r="Q450" i="11" s="1"/>
  <c r="O454" i="11"/>
  <c r="P454" i="11" s="1"/>
  <c r="Q454" i="11" s="1"/>
  <c r="O458" i="11"/>
  <c r="P458" i="11" s="1"/>
  <c r="Q458" i="11" s="1"/>
  <c r="O462" i="11"/>
  <c r="P462" i="11" s="1"/>
  <c r="Q462" i="11" s="1"/>
  <c r="O466" i="11"/>
  <c r="P466" i="11" s="1"/>
  <c r="Q466" i="11" s="1"/>
  <c r="O470" i="11"/>
  <c r="P470" i="11" s="1"/>
  <c r="Q470" i="11" s="1"/>
  <c r="O474" i="11"/>
  <c r="P474" i="11" s="1"/>
  <c r="Q474" i="11" s="1"/>
  <c r="O478" i="11"/>
  <c r="P478" i="11" s="1"/>
  <c r="Q478" i="11" s="1"/>
  <c r="O482" i="11"/>
  <c r="P482" i="11" s="1"/>
  <c r="Q482" i="11" s="1"/>
  <c r="O486" i="11"/>
  <c r="P486" i="11" s="1"/>
  <c r="Q486" i="11" s="1"/>
  <c r="O490" i="11"/>
  <c r="P490" i="11" s="1"/>
  <c r="Q490" i="11" s="1"/>
  <c r="O492" i="11"/>
  <c r="P492" i="11" s="1"/>
  <c r="Q492" i="11" s="1"/>
  <c r="O494" i="11"/>
  <c r="P494" i="11" s="1"/>
  <c r="Q494" i="11" s="1"/>
  <c r="O498" i="11"/>
  <c r="P498" i="11" s="1"/>
  <c r="Q498" i="11" s="1"/>
  <c r="O502" i="11"/>
  <c r="P502" i="11" s="1"/>
  <c r="Q502" i="11" s="1"/>
  <c r="O506" i="11"/>
  <c r="P506" i="11" s="1"/>
  <c r="Q506" i="11" s="1"/>
  <c r="O510" i="11"/>
  <c r="P510" i="11" s="1"/>
  <c r="Q510" i="11" s="1"/>
  <c r="O514" i="11"/>
  <c r="P514" i="11" s="1"/>
  <c r="Q514" i="11" s="1"/>
  <c r="O518" i="11"/>
  <c r="P518" i="11" s="1"/>
  <c r="Q518" i="11" s="1"/>
  <c r="O520" i="11"/>
  <c r="P520" i="11" s="1"/>
  <c r="Q520" i="11" s="1"/>
  <c r="O522" i="11"/>
  <c r="P522" i="11" s="1"/>
  <c r="Q522" i="11" s="1"/>
  <c r="O524" i="11"/>
  <c r="P524" i="11" s="1"/>
  <c r="Q524" i="11" s="1"/>
  <c r="O526" i="11"/>
  <c r="P526" i="11" s="1"/>
  <c r="Q526" i="11" s="1"/>
  <c r="O528" i="11"/>
  <c r="P528" i="11" s="1"/>
  <c r="Q528" i="11" s="1"/>
  <c r="O530" i="11"/>
  <c r="P530" i="11" s="1"/>
  <c r="Q530" i="11" s="1"/>
  <c r="O532" i="11"/>
  <c r="P532" i="11" s="1"/>
  <c r="Q532" i="11" s="1"/>
  <c r="O534" i="11"/>
  <c r="P534" i="11" s="1"/>
  <c r="Q534" i="11" s="1"/>
  <c r="O536" i="11"/>
  <c r="P536" i="11" s="1"/>
  <c r="Q536" i="11" s="1"/>
  <c r="O538" i="11"/>
  <c r="P538" i="11" s="1"/>
  <c r="Q538" i="11" s="1"/>
  <c r="O540" i="11"/>
  <c r="P540" i="11" s="1"/>
  <c r="Q540" i="11" s="1"/>
  <c r="O542" i="11"/>
  <c r="P542" i="11" s="1"/>
  <c r="Q542" i="11" s="1"/>
  <c r="O544" i="11"/>
  <c r="P544" i="11" s="1"/>
  <c r="Q544" i="11" s="1"/>
  <c r="O546" i="11"/>
  <c r="P546" i="11" s="1"/>
  <c r="Q546" i="11" s="1"/>
  <c r="O548" i="11"/>
  <c r="P548" i="11" s="1"/>
  <c r="Q548" i="11" s="1"/>
  <c r="O550" i="11"/>
  <c r="P550" i="11" s="1"/>
  <c r="Q550" i="11" s="1"/>
  <c r="O552" i="11"/>
  <c r="P552" i="11" s="1"/>
  <c r="Q552" i="11" s="1"/>
  <c r="O554" i="11"/>
  <c r="P554" i="11" s="1"/>
  <c r="Q554" i="11" s="1"/>
  <c r="O556" i="11"/>
  <c r="P556" i="11" s="1"/>
  <c r="Q556" i="11" s="1"/>
  <c r="O558" i="11"/>
  <c r="P558" i="11" s="1"/>
  <c r="Q558" i="11" s="1"/>
  <c r="O560" i="11"/>
  <c r="P560" i="11" s="1"/>
  <c r="Q560" i="11" s="1"/>
  <c r="O562" i="11"/>
  <c r="P562" i="11" s="1"/>
  <c r="Q562" i="11" s="1"/>
  <c r="O564" i="11"/>
  <c r="P564" i="11" s="1"/>
  <c r="Q564" i="11" s="1"/>
  <c r="O566" i="11"/>
  <c r="P566" i="11" s="1"/>
  <c r="Q566" i="11" s="1"/>
  <c r="O568" i="11"/>
  <c r="P568" i="11" s="1"/>
  <c r="Q568" i="11" s="1"/>
  <c r="O570" i="11"/>
  <c r="P570" i="11" s="1"/>
  <c r="Q570" i="11" s="1"/>
  <c r="O572" i="11"/>
  <c r="P572" i="11" s="1"/>
  <c r="Q572" i="11" s="1"/>
  <c r="O574" i="11"/>
  <c r="P574" i="11" s="1"/>
  <c r="Q574" i="11" s="1"/>
  <c r="O576" i="11"/>
  <c r="P576" i="11" s="1"/>
  <c r="Q576" i="11" s="1"/>
  <c r="O578" i="11"/>
  <c r="P578" i="11" s="1"/>
  <c r="Q578" i="11" s="1"/>
  <c r="O580" i="11"/>
  <c r="P580" i="11" s="1"/>
  <c r="Q580" i="11" s="1"/>
  <c r="O582" i="11"/>
  <c r="P582" i="11" s="1"/>
  <c r="Q582" i="11" s="1"/>
  <c r="O584" i="11"/>
  <c r="P584" i="11" s="1"/>
  <c r="Q584" i="11" s="1"/>
  <c r="O586" i="11"/>
  <c r="P586" i="11" s="1"/>
  <c r="Q586" i="11" s="1"/>
  <c r="O588" i="11"/>
  <c r="P588" i="11" s="1"/>
  <c r="Q588" i="11" s="1"/>
  <c r="O590" i="11"/>
  <c r="P590" i="11" s="1"/>
  <c r="Q590" i="11" s="1"/>
  <c r="O592" i="11"/>
  <c r="P592" i="11" s="1"/>
  <c r="Q592" i="11" s="1"/>
  <c r="O594" i="11"/>
  <c r="P594" i="11" s="1"/>
  <c r="Q594" i="11" s="1"/>
  <c r="O596" i="11"/>
  <c r="P596" i="11" s="1"/>
  <c r="Q596" i="11" s="1"/>
  <c r="O598" i="11"/>
  <c r="P598" i="11" s="1"/>
  <c r="Q598" i="11" s="1"/>
  <c r="O600" i="11"/>
  <c r="P600" i="11" s="1"/>
  <c r="Q600" i="11" s="1"/>
  <c r="O602" i="11"/>
  <c r="P602" i="11" s="1"/>
  <c r="Q602" i="11" s="1"/>
  <c r="O604" i="11"/>
  <c r="P604" i="11" s="1"/>
  <c r="Q604" i="11" s="1"/>
  <c r="O606" i="11"/>
  <c r="P606" i="11" s="1"/>
  <c r="Q606" i="11" s="1"/>
  <c r="O608" i="11"/>
  <c r="P608" i="11" s="1"/>
  <c r="Q608" i="11" s="1"/>
  <c r="O610" i="11"/>
  <c r="P610" i="11" s="1"/>
  <c r="Q610" i="11" s="1"/>
  <c r="O612" i="11"/>
  <c r="P612" i="11" s="1"/>
  <c r="Q612" i="11" s="1"/>
  <c r="O614" i="11"/>
  <c r="P614" i="11" s="1"/>
  <c r="Q614" i="11" s="1"/>
  <c r="O616" i="11"/>
  <c r="P616" i="11" s="1"/>
  <c r="Q616" i="11" s="1"/>
  <c r="O618" i="11"/>
  <c r="P618" i="11" s="1"/>
  <c r="Q618" i="11" s="1"/>
  <c r="O620" i="11"/>
  <c r="P620" i="11" s="1"/>
  <c r="Q620" i="11" s="1"/>
  <c r="O622" i="11"/>
  <c r="P622" i="11" s="1"/>
  <c r="Q622" i="11" s="1"/>
  <c r="O626" i="11"/>
  <c r="P626" i="11" s="1"/>
  <c r="Q626" i="11" s="1"/>
  <c r="O630" i="11"/>
  <c r="P630" i="11" s="1"/>
  <c r="Q630" i="11" s="1"/>
  <c r="O634" i="11"/>
  <c r="P634" i="11" s="1"/>
  <c r="Q634" i="11" s="1"/>
  <c r="O638" i="11"/>
  <c r="P638" i="11" s="1"/>
  <c r="Q638" i="11" s="1"/>
  <c r="O642" i="11"/>
  <c r="P642" i="11" s="1"/>
  <c r="Q642" i="11" s="1"/>
  <c r="O646" i="11"/>
  <c r="P646" i="11" s="1"/>
  <c r="Q646" i="11" s="1"/>
  <c r="O650" i="11"/>
  <c r="P650" i="11" s="1"/>
  <c r="Q650" i="11" s="1"/>
  <c r="O654" i="11"/>
  <c r="P654" i="11" s="1"/>
  <c r="Q654" i="11" s="1"/>
  <c r="O658" i="11"/>
  <c r="P658" i="11" s="1"/>
  <c r="Q658" i="11" s="1"/>
  <c r="O469" i="11"/>
  <c r="P469" i="11" s="1"/>
  <c r="Q469" i="11" s="1"/>
  <c r="O473" i="11"/>
  <c r="P473" i="11" s="1"/>
  <c r="Q473" i="11" s="1"/>
  <c r="O477" i="11"/>
  <c r="P477" i="11" s="1"/>
  <c r="Q477" i="11" s="1"/>
  <c r="O481" i="11"/>
  <c r="P481" i="11" s="1"/>
  <c r="Q481" i="11" s="1"/>
  <c r="O485" i="11"/>
  <c r="P485" i="11" s="1"/>
  <c r="Q485" i="11" s="1"/>
  <c r="O489" i="11"/>
  <c r="P489" i="11" s="1"/>
  <c r="Q489" i="11" s="1"/>
  <c r="O122" i="11"/>
  <c r="P122" i="11" s="1"/>
  <c r="Q122" i="11" s="1"/>
  <c r="O28" i="11"/>
  <c r="P28" i="11" s="1"/>
  <c r="Q28" i="11" s="1"/>
  <c r="O405" i="11"/>
  <c r="P405" i="11" s="1"/>
  <c r="Q405" i="11" s="1"/>
  <c r="O6" i="11"/>
  <c r="P6" i="11" s="1"/>
  <c r="Q6" i="11" s="1"/>
  <c r="O10" i="11"/>
  <c r="P10" i="11" s="1"/>
  <c r="Q10" i="11" s="1"/>
  <c r="O46" i="11"/>
  <c r="P46" i="11" s="1"/>
  <c r="Q46" i="11" s="1"/>
  <c r="O50" i="11"/>
  <c r="P50" i="11" s="1"/>
  <c r="Q50" i="11" s="1"/>
  <c r="O54" i="11"/>
  <c r="P54" i="11" s="1"/>
  <c r="Q54" i="11" s="1"/>
  <c r="O66" i="11"/>
  <c r="P66" i="11" s="1"/>
  <c r="Q66" i="11" s="1"/>
  <c r="O74" i="11"/>
  <c r="P74" i="11" s="1"/>
  <c r="Q74" i="11" s="1"/>
  <c r="O82" i="11"/>
  <c r="P82" i="11" s="1"/>
  <c r="Q82" i="11" s="1"/>
  <c r="O90" i="11"/>
  <c r="P90" i="11" s="1"/>
  <c r="Q90" i="11" s="1"/>
  <c r="O98" i="11"/>
  <c r="P98" i="11" s="1"/>
  <c r="Q98" i="11" s="1"/>
  <c r="O106" i="11"/>
  <c r="P106" i="11" s="1"/>
  <c r="Q106" i="11" s="1"/>
  <c r="O114" i="11"/>
  <c r="P114" i="11" s="1"/>
  <c r="Q114" i="11" s="1"/>
  <c r="O130" i="11"/>
  <c r="P130" i="11" s="1"/>
  <c r="Q130" i="11" s="1"/>
  <c r="O138" i="11"/>
  <c r="P138" i="11" s="1"/>
  <c r="Q138" i="11" s="1"/>
  <c r="O146" i="11"/>
  <c r="P146" i="11" s="1"/>
  <c r="Q146" i="11" s="1"/>
  <c r="O154" i="11"/>
  <c r="P154" i="11" s="1"/>
  <c r="Q154" i="11" s="1"/>
  <c r="O162" i="11"/>
  <c r="P162" i="11" s="1"/>
  <c r="Q162" i="11" s="1"/>
  <c r="O170" i="11"/>
  <c r="P170" i="11" s="1"/>
  <c r="Q170" i="11" s="1"/>
  <c r="O178" i="11"/>
  <c r="P178" i="11" s="1"/>
  <c r="Q178" i="11" s="1"/>
  <c r="O321" i="11"/>
  <c r="P321" i="11" s="1"/>
  <c r="Q321" i="11" s="1"/>
  <c r="O325" i="11"/>
  <c r="P325" i="11" s="1"/>
  <c r="Q325" i="11" s="1"/>
  <c r="O329" i="11"/>
  <c r="P329" i="11" s="1"/>
  <c r="Q329" i="11" s="1"/>
  <c r="O333" i="11"/>
  <c r="P333" i="11" s="1"/>
  <c r="Q333" i="11" s="1"/>
  <c r="O337" i="11"/>
  <c r="P337" i="11" s="1"/>
  <c r="Q337" i="11" s="1"/>
  <c r="O341" i="11"/>
  <c r="P341" i="11" s="1"/>
  <c r="Q341" i="11" s="1"/>
  <c r="O349" i="11"/>
  <c r="P349" i="11" s="1"/>
  <c r="Q349" i="11" s="1"/>
  <c r="O353" i="11"/>
  <c r="P353" i="11" s="1"/>
  <c r="Q353" i="11" s="1"/>
  <c r="O357" i="11"/>
  <c r="P357" i="11" s="1"/>
  <c r="Q357" i="11" s="1"/>
  <c r="O361" i="11"/>
  <c r="P361" i="11" s="1"/>
  <c r="Q361" i="11" s="1"/>
  <c r="O365" i="11"/>
  <c r="P365" i="11" s="1"/>
  <c r="Q365" i="11" s="1"/>
  <c r="O373" i="11"/>
  <c r="P373" i="11" s="1"/>
  <c r="Q373" i="11" s="1"/>
  <c r="O377" i="11"/>
  <c r="P377" i="11" s="1"/>
  <c r="Q377" i="11" s="1"/>
  <c r="O381" i="11"/>
  <c r="P381" i="11" s="1"/>
  <c r="Q381" i="11" s="1"/>
  <c r="O385" i="11"/>
  <c r="P385" i="11" s="1"/>
  <c r="Q385" i="11" s="1"/>
  <c r="O389" i="11"/>
  <c r="P389" i="11" s="1"/>
  <c r="Q389" i="11" s="1"/>
  <c r="O393" i="11"/>
  <c r="P393" i="11" s="1"/>
  <c r="Q393" i="11" s="1"/>
  <c r="O397" i="11"/>
  <c r="P397" i="11" s="1"/>
  <c r="Q397" i="11" s="1"/>
  <c r="O401" i="11"/>
  <c r="P401" i="11" s="1"/>
  <c r="Q401" i="11" s="1"/>
  <c r="O409" i="11"/>
  <c r="P409" i="11" s="1"/>
  <c r="Q409" i="11" s="1"/>
  <c r="O413" i="11"/>
  <c r="P413" i="11" s="1"/>
  <c r="Q413" i="11" s="1"/>
  <c r="O417" i="11"/>
  <c r="P417" i="11" s="1"/>
  <c r="Q417" i="11" s="1"/>
  <c r="O421" i="11"/>
  <c r="P421" i="11" s="1"/>
  <c r="Q421" i="11" s="1"/>
  <c r="O425" i="11"/>
  <c r="P425" i="11" s="1"/>
  <c r="Q425" i="11" s="1"/>
  <c r="O429" i="11"/>
  <c r="P429" i="11" s="1"/>
  <c r="Q429" i="11" s="1"/>
  <c r="O437" i="11"/>
  <c r="P437" i="11" s="1"/>
  <c r="Q437" i="11" s="1"/>
  <c r="O441" i="11"/>
  <c r="P441" i="11" s="1"/>
  <c r="Q441" i="11" s="1"/>
  <c r="O445" i="11"/>
  <c r="P445" i="11" s="1"/>
  <c r="Q445" i="11" s="1"/>
  <c r="O449" i="11"/>
  <c r="P449" i="11" s="1"/>
  <c r="Q449" i="11" s="1"/>
  <c r="O453" i="11"/>
  <c r="P453" i="11" s="1"/>
  <c r="Q453" i="11" s="1"/>
  <c r="O457" i="11"/>
  <c r="P457" i="11" s="1"/>
  <c r="Q457" i="11" s="1"/>
  <c r="O461" i="11"/>
  <c r="P461" i="11" s="1"/>
  <c r="Q461" i="11" s="1"/>
  <c r="O465" i="11"/>
  <c r="P465" i="11" s="1"/>
  <c r="Q465" i="11" s="1"/>
  <c r="O491" i="11"/>
  <c r="P491" i="11" s="1"/>
  <c r="Q491" i="11" s="1"/>
  <c r="O92" i="11"/>
  <c r="P92" i="11" s="1"/>
  <c r="Q92" i="11" s="1"/>
  <c r="O351" i="11"/>
  <c r="P351" i="11" s="1"/>
  <c r="Q351" i="11" s="1"/>
  <c r="O375" i="11"/>
  <c r="P375" i="11" s="1"/>
  <c r="Q375" i="11" s="1"/>
  <c r="O156" i="11"/>
  <c r="P156" i="11" s="1"/>
  <c r="Q156" i="11" s="1"/>
  <c r="O439" i="11"/>
  <c r="P439" i="11" s="1"/>
  <c r="Q439" i="11" s="1"/>
  <c r="N443" i="10"/>
  <c r="I17" i="13" s="1"/>
  <c r="O52" i="10"/>
  <c r="P52" i="10" s="1"/>
  <c r="Q52" i="10" s="1"/>
  <c r="O56" i="10"/>
  <c r="P56" i="10" s="1"/>
  <c r="Q56" i="10" s="1"/>
  <c r="O60" i="10"/>
  <c r="P60" i="10" s="1"/>
  <c r="Q60" i="10" s="1"/>
  <c r="O116" i="10"/>
  <c r="P116" i="10" s="1"/>
  <c r="Q116" i="10" s="1"/>
  <c r="O124" i="10"/>
  <c r="P124" i="10" s="1"/>
  <c r="Q124" i="10" s="1"/>
  <c r="O132" i="10"/>
  <c r="P132" i="10" s="1"/>
  <c r="Q132" i="10" s="1"/>
  <c r="O276" i="10"/>
  <c r="P276" i="10" s="1"/>
  <c r="Q276" i="10" s="1"/>
  <c r="O280" i="10"/>
  <c r="P280" i="10" s="1"/>
  <c r="Q280" i="10" s="1"/>
  <c r="O284" i="10"/>
  <c r="P284" i="10" s="1"/>
  <c r="Q284" i="10" s="1"/>
  <c r="O288" i="10"/>
  <c r="P288" i="10" s="1"/>
  <c r="Q288" i="10" s="1"/>
  <c r="O292" i="10"/>
  <c r="P292" i="10" s="1"/>
  <c r="Q292" i="10" s="1"/>
  <c r="O296" i="10"/>
  <c r="P296" i="10" s="1"/>
  <c r="Q296" i="10" s="1"/>
  <c r="O300" i="10"/>
  <c r="P300" i="10" s="1"/>
  <c r="Q300" i="10" s="1"/>
  <c r="O304" i="10"/>
  <c r="P304" i="10" s="1"/>
  <c r="Q304" i="10" s="1"/>
  <c r="O308" i="10"/>
  <c r="P308" i="10" s="1"/>
  <c r="Q308" i="10" s="1"/>
  <c r="O312" i="10"/>
  <c r="P312" i="10" s="1"/>
  <c r="Q312" i="10" s="1"/>
  <c r="O316" i="10"/>
  <c r="P316" i="10" s="1"/>
  <c r="Q316" i="10" s="1"/>
  <c r="O320" i="10"/>
  <c r="P320" i="10" s="1"/>
  <c r="Q320" i="10" s="1"/>
  <c r="O324" i="10"/>
  <c r="P324" i="10" s="1"/>
  <c r="Q324" i="10" s="1"/>
  <c r="O328" i="10"/>
  <c r="P328" i="10" s="1"/>
  <c r="Q328" i="10" s="1"/>
  <c r="O332" i="10"/>
  <c r="P332" i="10" s="1"/>
  <c r="Q332" i="10" s="1"/>
  <c r="O336" i="10"/>
  <c r="P336" i="10" s="1"/>
  <c r="Q336" i="10" s="1"/>
  <c r="O340" i="10"/>
  <c r="P340" i="10" s="1"/>
  <c r="Q340" i="10" s="1"/>
  <c r="O344" i="10"/>
  <c r="P344" i="10" s="1"/>
  <c r="Q344" i="10" s="1"/>
  <c r="O348" i="10"/>
  <c r="P348" i="10" s="1"/>
  <c r="Q348" i="10" s="1"/>
  <c r="O352" i="10"/>
  <c r="P352" i="10" s="1"/>
  <c r="Q352" i="10" s="1"/>
  <c r="O356" i="10"/>
  <c r="P356" i="10" s="1"/>
  <c r="Q356" i="10" s="1"/>
  <c r="O360" i="10"/>
  <c r="P360" i="10" s="1"/>
  <c r="Q360" i="10" s="1"/>
  <c r="O364" i="10"/>
  <c r="P364" i="10" s="1"/>
  <c r="Q364" i="10" s="1"/>
  <c r="O368" i="10"/>
  <c r="P368" i="10" s="1"/>
  <c r="Q368" i="10" s="1"/>
  <c r="O372" i="10"/>
  <c r="P372" i="10" s="1"/>
  <c r="Q372" i="10" s="1"/>
  <c r="O376" i="10"/>
  <c r="P376" i="10" s="1"/>
  <c r="Q376" i="10" s="1"/>
  <c r="O380" i="10"/>
  <c r="P380" i="10" s="1"/>
  <c r="Q380" i="10" s="1"/>
  <c r="O384" i="10"/>
  <c r="P384" i="10" s="1"/>
  <c r="Q384" i="10" s="1"/>
  <c r="O388" i="10"/>
  <c r="P388" i="10" s="1"/>
  <c r="Q388" i="10" s="1"/>
  <c r="O392" i="10"/>
  <c r="P392" i="10" s="1"/>
  <c r="Q392" i="10" s="1"/>
  <c r="O396" i="10"/>
  <c r="P396" i="10" s="1"/>
  <c r="Q396" i="10" s="1"/>
  <c r="O400" i="10"/>
  <c r="P400" i="10" s="1"/>
  <c r="Q400" i="10" s="1"/>
  <c r="O404" i="10"/>
  <c r="P404" i="10" s="1"/>
  <c r="Q404" i="10" s="1"/>
  <c r="O408" i="10"/>
  <c r="P408" i="10" s="1"/>
  <c r="Q408" i="10" s="1"/>
  <c r="O412" i="10"/>
  <c r="P412" i="10" s="1"/>
  <c r="Q412" i="10" s="1"/>
  <c r="O416" i="10"/>
  <c r="P416" i="10" s="1"/>
  <c r="Q416" i="10" s="1"/>
  <c r="O420" i="10"/>
  <c r="P420" i="10" s="1"/>
  <c r="Q420" i="10" s="1"/>
  <c r="O424" i="10"/>
  <c r="P424" i="10" s="1"/>
  <c r="Q424" i="10" s="1"/>
  <c r="O428" i="10"/>
  <c r="P428" i="10" s="1"/>
  <c r="Q428" i="10" s="1"/>
  <c r="O432" i="10"/>
  <c r="P432" i="10" s="1"/>
  <c r="Q432" i="10" s="1"/>
  <c r="O436" i="10"/>
  <c r="P436" i="10" s="1"/>
  <c r="Q436" i="10" s="1"/>
  <c r="O440" i="10"/>
  <c r="P440" i="10" s="1"/>
  <c r="Q440" i="10" s="1"/>
  <c r="O58" i="10"/>
  <c r="P58" i="10" s="1"/>
  <c r="Q58" i="10" s="1"/>
  <c r="O194" i="10"/>
  <c r="P194" i="10" s="1"/>
  <c r="Q194" i="10" s="1"/>
  <c r="O38" i="8"/>
  <c r="P38" i="8" s="1"/>
  <c r="Q38" i="8" s="1"/>
  <c r="O54" i="8"/>
  <c r="P54" i="8" s="1"/>
  <c r="Q54" i="8" s="1"/>
  <c r="O90" i="8"/>
  <c r="P90" i="8" s="1"/>
  <c r="Q90" i="8" s="1"/>
  <c r="O158" i="8"/>
  <c r="P158" i="8" s="1"/>
  <c r="Q158" i="8" s="1"/>
  <c r="O212" i="8"/>
  <c r="P212" i="8" s="1"/>
  <c r="Q212" i="8" s="1"/>
  <c r="O242" i="8"/>
  <c r="P242" i="8" s="1"/>
  <c r="Q242" i="8" s="1"/>
  <c r="O306" i="8"/>
  <c r="P306" i="8" s="1"/>
  <c r="Q306" i="8" s="1"/>
  <c r="O59" i="8"/>
  <c r="P59" i="8" s="1"/>
  <c r="Q59" i="8" s="1"/>
  <c r="O230" i="8"/>
  <c r="P230" i="8" s="1"/>
  <c r="Q230" i="8" s="1"/>
  <c r="O66" i="8"/>
  <c r="P66" i="8" s="1"/>
  <c r="Q66" i="8" s="1"/>
  <c r="O122" i="8"/>
  <c r="P122" i="8" s="1"/>
  <c r="Q122" i="8" s="1"/>
  <c r="O134" i="8"/>
  <c r="P134" i="8" s="1"/>
  <c r="Q134" i="8" s="1"/>
  <c r="O220" i="8"/>
  <c r="P220" i="8" s="1"/>
  <c r="Q220" i="8" s="1"/>
  <c r="O398" i="8"/>
  <c r="P398" i="8" s="1"/>
  <c r="Q398" i="8" s="1"/>
  <c r="O11" i="8"/>
  <c r="P11" i="8" s="1"/>
  <c r="Q11" i="8" s="1"/>
  <c r="O14" i="8"/>
  <c r="P14" i="8" s="1"/>
  <c r="Q14" i="8" s="1"/>
  <c r="O350" i="8"/>
  <c r="P350" i="8" s="1"/>
  <c r="Q350" i="8" s="1"/>
  <c r="O378" i="8"/>
  <c r="P378" i="8" s="1"/>
  <c r="Q378" i="8" s="1"/>
  <c r="O27" i="8"/>
  <c r="P27" i="8" s="1"/>
  <c r="Q27" i="8" s="1"/>
  <c r="O455" i="8"/>
  <c r="P455" i="8" s="1"/>
  <c r="Q455" i="8" s="1"/>
  <c r="O186" i="8"/>
  <c r="P186" i="8" s="1"/>
  <c r="Q186" i="8" s="1"/>
  <c r="O75" i="8"/>
  <c r="P75" i="8" s="1"/>
  <c r="Q75" i="8" s="1"/>
  <c r="O234" i="8"/>
  <c r="P234" i="8" s="1"/>
  <c r="Q234" i="8" s="1"/>
  <c r="O30" i="8"/>
  <c r="P30" i="8" s="1"/>
  <c r="Q30" i="8" s="1"/>
  <c r="O102" i="8"/>
  <c r="P102" i="8" s="1"/>
  <c r="Q102" i="8" s="1"/>
  <c r="O58" i="8"/>
  <c r="P58" i="8" s="1"/>
  <c r="Q58" i="8" s="1"/>
  <c r="O228" i="8"/>
  <c r="P228" i="8" s="1"/>
  <c r="Q228" i="8" s="1"/>
  <c r="O282" i="8"/>
  <c r="P282" i="8" s="1"/>
  <c r="Q282" i="8" s="1"/>
  <c r="O73" i="8"/>
  <c r="P73" i="8" s="1"/>
  <c r="Q73" i="8" s="1"/>
  <c r="O91" i="8"/>
  <c r="P91" i="8" s="1"/>
  <c r="Q91" i="8" s="1"/>
  <c r="O106" i="8"/>
  <c r="P106" i="8" s="1"/>
  <c r="Q106" i="8" s="1"/>
  <c r="O139" i="8"/>
  <c r="P139" i="8" s="1"/>
  <c r="Q139" i="8" s="1"/>
  <c r="O162" i="8"/>
  <c r="P162" i="8" s="1"/>
  <c r="Q162" i="8" s="1"/>
  <c r="O199" i="8"/>
  <c r="P199" i="8" s="1"/>
  <c r="Q199" i="8" s="1"/>
  <c r="O218" i="8"/>
  <c r="P218" i="8" s="1"/>
  <c r="Q218" i="8" s="1"/>
  <c r="O279" i="8"/>
  <c r="P279" i="8" s="1"/>
  <c r="Q279" i="8" s="1"/>
  <c r="O291" i="8"/>
  <c r="P291" i="8" s="1"/>
  <c r="Q291" i="8" s="1"/>
  <c r="O321" i="8"/>
  <c r="P321" i="8" s="1"/>
  <c r="Q321" i="8" s="1"/>
  <c r="O363" i="8"/>
  <c r="P363" i="8" s="1"/>
  <c r="Q363" i="8" s="1"/>
  <c r="O487" i="8"/>
  <c r="P487" i="8" s="1"/>
  <c r="Q487" i="8" s="1"/>
  <c r="O519" i="8"/>
  <c r="P519" i="8" s="1"/>
  <c r="Q519" i="8" s="1"/>
  <c r="O18" i="8"/>
  <c r="P18" i="8" s="1"/>
  <c r="Q18" i="8" s="1"/>
  <c r="O224" i="8"/>
  <c r="P224" i="8" s="1"/>
  <c r="Q224" i="8" s="1"/>
  <c r="O254" i="8"/>
  <c r="P254" i="8" s="1"/>
  <c r="Q254" i="8" s="1"/>
  <c r="O70" i="8"/>
  <c r="P70" i="8" s="1"/>
  <c r="Q70" i="8" s="1"/>
  <c r="O544" i="8"/>
  <c r="P544" i="8" s="1"/>
  <c r="Q544" i="8" s="1"/>
  <c r="O548" i="8"/>
  <c r="P548" i="8" s="1"/>
  <c r="Q548" i="8" s="1"/>
  <c r="O552" i="8"/>
  <c r="P552" i="8" s="1"/>
  <c r="Q552" i="8" s="1"/>
  <c r="O556" i="8"/>
  <c r="P556" i="8" s="1"/>
  <c r="Q556" i="8" s="1"/>
  <c r="O560" i="8"/>
  <c r="P560" i="8" s="1"/>
  <c r="Q560" i="8" s="1"/>
  <c r="O564" i="8"/>
  <c r="P564" i="8" s="1"/>
  <c r="Q564" i="8" s="1"/>
  <c r="O568" i="8"/>
  <c r="P568" i="8" s="1"/>
  <c r="Q568" i="8" s="1"/>
  <c r="O6" i="8"/>
  <c r="P6" i="8" s="1"/>
  <c r="Q6" i="8" s="1"/>
  <c r="O10" i="8"/>
  <c r="P10" i="8" s="1"/>
  <c r="Q10" i="8" s="1"/>
  <c r="O26" i="8"/>
  <c r="P26" i="8" s="1"/>
  <c r="Q26" i="8" s="1"/>
  <c r="O42" i="8"/>
  <c r="P42" i="8" s="1"/>
  <c r="Q42" i="8" s="1"/>
  <c r="O46" i="8"/>
  <c r="P46" i="8" s="1"/>
  <c r="Q46" i="8" s="1"/>
  <c r="O50" i="8"/>
  <c r="P50" i="8" s="1"/>
  <c r="Q50" i="8" s="1"/>
  <c r="O62" i="8"/>
  <c r="P62" i="8" s="1"/>
  <c r="Q62" i="8" s="1"/>
  <c r="O78" i="8"/>
  <c r="P78" i="8" s="1"/>
  <c r="Q78" i="8" s="1"/>
  <c r="O94" i="8"/>
  <c r="P94" i="8" s="1"/>
  <c r="Q94" i="8" s="1"/>
  <c r="O98" i="8"/>
  <c r="P98" i="8" s="1"/>
  <c r="Q98" i="8" s="1"/>
  <c r="O114" i="8"/>
  <c r="P114" i="8" s="1"/>
  <c r="Q114" i="8" s="1"/>
  <c r="O118" i="8"/>
  <c r="P118" i="8" s="1"/>
  <c r="Q118" i="8" s="1"/>
  <c r="O126" i="8"/>
  <c r="P126" i="8" s="1"/>
  <c r="Q126" i="8" s="1"/>
  <c r="O130" i="8"/>
  <c r="P130" i="8" s="1"/>
  <c r="Q130" i="8" s="1"/>
  <c r="O142" i="8"/>
  <c r="P142" i="8" s="1"/>
  <c r="Q142" i="8" s="1"/>
  <c r="O146" i="8"/>
  <c r="P146" i="8" s="1"/>
  <c r="Q146" i="8" s="1"/>
  <c r="O150" i="8"/>
  <c r="P150" i="8" s="1"/>
  <c r="Q150" i="8" s="1"/>
  <c r="O154" i="8"/>
  <c r="P154" i="8" s="1"/>
  <c r="Q154" i="8" s="1"/>
  <c r="O170" i="8"/>
  <c r="P170" i="8" s="1"/>
  <c r="Q170" i="8" s="1"/>
  <c r="O174" i="8"/>
  <c r="P174" i="8" s="1"/>
  <c r="Q174" i="8" s="1"/>
  <c r="O190" i="8"/>
  <c r="P190" i="8" s="1"/>
  <c r="Q190" i="8" s="1"/>
  <c r="O194" i="8"/>
  <c r="P194" i="8" s="1"/>
  <c r="Q194" i="8" s="1"/>
  <c r="O198" i="8"/>
  <c r="P198" i="8" s="1"/>
  <c r="Q198" i="8" s="1"/>
  <c r="O204" i="8"/>
  <c r="P204" i="8" s="1"/>
  <c r="Q204" i="8" s="1"/>
  <c r="O206" i="8"/>
  <c r="P206" i="8" s="1"/>
  <c r="Q206" i="8" s="1"/>
  <c r="O214" i="8"/>
  <c r="P214" i="8" s="1"/>
  <c r="Q214" i="8" s="1"/>
  <c r="O216" i="8"/>
  <c r="P216" i="8" s="1"/>
  <c r="Q216" i="8" s="1"/>
  <c r="O222" i="8"/>
  <c r="P222" i="8" s="1"/>
  <c r="Q222" i="8" s="1"/>
  <c r="O226" i="8"/>
  <c r="P226" i="8" s="1"/>
  <c r="Q226" i="8" s="1"/>
  <c r="O238" i="8"/>
  <c r="P238" i="8" s="1"/>
  <c r="Q238" i="8" s="1"/>
  <c r="O250" i="8"/>
  <c r="P250" i="8" s="1"/>
  <c r="Q250" i="8" s="1"/>
  <c r="O262" i="8"/>
  <c r="P262" i="8" s="1"/>
  <c r="Q262" i="8" s="1"/>
  <c r="O266" i="8"/>
  <c r="P266" i="8" s="1"/>
  <c r="Q266" i="8" s="1"/>
  <c r="O270" i="8"/>
  <c r="P270" i="8" s="1"/>
  <c r="Q270" i="8" s="1"/>
  <c r="O274" i="8"/>
  <c r="P274" i="8" s="1"/>
  <c r="Q274" i="8" s="1"/>
  <c r="O278" i="8"/>
  <c r="P278" i="8" s="1"/>
  <c r="Q278" i="8" s="1"/>
  <c r="O290" i="8"/>
  <c r="P290" i="8" s="1"/>
  <c r="Q290" i="8" s="1"/>
  <c r="O294" i="8"/>
  <c r="P294" i="8" s="1"/>
  <c r="Q294" i="8" s="1"/>
  <c r="O298" i="8"/>
  <c r="P298" i="8" s="1"/>
  <c r="Q298" i="8" s="1"/>
  <c r="O302" i="8"/>
  <c r="P302" i="8" s="1"/>
  <c r="Q302" i="8" s="1"/>
  <c r="O314" i="8"/>
  <c r="P314" i="8" s="1"/>
  <c r="Q314" i="8" s="1"/>
  <c r="O318" i="8"/>
  <c r="P318" i="8" s="1"/>
  <c r="Q318" i="8" s="1"/>
  <c r="O322" i="8"/>
  <c r="P322" i="8" s="1"/>
  <c r="Q322" i="8" s="1"/>
  <c r="O326" i="8"/>
  <c r="P326" i="8" s="1"/>
  <c r="Q326" i="8" s="1"/>
  <c r="O330" i="8"/>
  <c r="P330" i="8" s="1"/>
  <c r="Q330" i="8" s="1"/>
  <c r="O334" i="8"/>
  <c r="P334" i="8" s="1"/>
  <c r="Q334" i="8" s="1"/>
  <c r="O338" i="8"/>
  <c r="P338" i="8" s="1"/>
  <c r="Q338" i="8" s="1"/>
  <c r="O346" i="8"/>
  <c r="P346" i="8" s="1"/>
  <c r="Q346" i="8" s="1"/>
  <c r="O354" i="8"/>
  <c r="P354" i="8" s="1"/>
  <c r="Q354" i="8" s="1"/>
  <c r="O358" i="8"/>
  <c r="P358" i="8" s="1"/>
  <c r="Q358" i="8" s="1"/>
  <c r="O362" i="8"/>
  <c r="P362" i="8" s="1"/>
  <c r="Q362" i="8" s="1"/>
  <c r="O366" i="8"/>
  <c r="P366" i="8" s="1"/>
  <c r="Q366" i="8" s="1"/>
  <c r="O374" i="8"/>
  <c r="P374" i="8" s="1"/>
  <c r="Q374" i="8" s="1"/>
  <c r="O382" i="8"/>
  <c r="P382" i="8" s="1"/>
  <c r="Q382" i="8" s="1"/>
  <c r="O386" i="8"/>
  <c r="P386" i="8" s="1"/>
  <c r="Q386" i="8" s="1"/>
  <c r="O390" i="8"/>
  <c r="P390" i="8" s="1"/>
  <c r="Q390" i="8" s="1"/>
  <c r="O394" i="8"/>
  <c r="P394" i="8" s="1"/>
  <c r="Q394" i="8" s="1"/>
  <c r="O8" i="9"/>
  <c r="P8" i="9" s="1"/>
  <c r="Q8" i="9" s="1"/>
  <c r="O16" i="9"/>
  <c r="P16" i="9" s="1"/>
  <c r="Q16" i="9" s="1"/>
  <c r="O24" i="9"/>
  <c r="P24" i="9" s="1"/>
  <c r="Q24" i="9" s="1"/>
  <c r="O28" i="9"/>
  <c r="P28" i="9" s="1"/>
  <c r="Q28" i="9" s="1"/>
  <c r="O36" i="9"/>
  <c r="P36" i="9" s="1"/>
  <c r="Q36" i="9" s="1"/>
  <c r="O40" i="9"/>
  <c r="P40" i="9" s="1"/>
  <c r="Q40" i="9" s="1"/>
  <c r="O48" i="9"/>
  <c r="P48" i="9" s="1"/>
  <c r="Q48" i="9" s="1"/>
  <c r="O56" i="9"/>
  <c r="P56" i="9" s="1"/>
  <c r="Q56" i="9" s="1"/>
  <c r="O60" i="9"/>
  <c r="P60" i="9" s="1"/>
  <c r="Q60" i="9" s="1"/>
  <c r="O68" i="9"/>
  <c r="P68" i="9" s="1"/>
  <c r="Q68" i="9" s="1"/>
  <c r="O72" i="9"/>
  <c r="P72" i="9" s="1"/>
  <c r="Q72" i="9" s="1"/>
  <c r="O80" i="9"/>
  <c r="P80" i="9" s="1"/>
  <c r="Q80" i="9" s="1"/>
  <c r="O88" i="9"/>
  <c r="P88" i="9" s="1"/>
  <c r="Q88" i="9" s="1"/>
  <c r="O92" i="9"/>
  <c r="P92" i="9" s="1"/>
  <c r="Q92" i="9" s="1"/>
  <c r="O732" i="9"/>
  <c r="P732" i="9" s="1"/>
  <c r="Q732" i="9" s="1"/>
  <c r="O752" i="9"/>
  <c r="P752" i="9" s="1"/>
  <c r="Q752" i="9" s="1"/>
  <c r="O780" i="9"/>
  <c r="P780" i="9" s="1"/>
  <c r="Q780" i="9" s="1"/>
  <c r="O808" i="9"/>
  <c r="P808" i="9" s="1"/>
  <c r="Q808" i="9" s="1"/>
  <c r="O97" i="9"/>
  <c r="P97" i="9" s="1"/>
  <c r="Q97" i="9" s="1"/>
  <c r="O99" i="9"/>
  <c r="P99" i="9" s="1"/>
  <c r="Q99" i="9" s="1"/>
  <c r="O101" i="9"/>
  <c r="P101" i="9" s="1"/>
  <c r="Q101" i="9" s="1"/>
  <c r="O103" i="9"/>
  <c r="P103" i="9" s="1"/>
  <c r="Q103" i="9" s="1"/>
  <c r="O105" i="9"/>
  <c r="P105" i="9" s="1"/>
  <c r="Q105" i="9" s="1"/>
  <c r="O107" i="9"/>
  <c r="P107" i="9" s="1"/>
  <c r="Q107" i="9" s="1"/>
  <c r="O109" i="9"/>
  <c r="P109" i="9" s="1"/>
  <c r="Q109" i="9" s="1"/>
  <c r="O111" i="9"/>
  <c r="P111" i="9" s="1"/>
  <c r="Q111" i="9" s="1"/>
  <c r="O113" i="9"/>
  <c r="P113" i="9" s="1"/>
  <c r="Q113" i="9" s="1"/>
  <c r="O115" i="9"/>
  <c r="P115" i="9" s="1"/>
  <c r="Q115" i="9" s="1"/>
  <c r="O117" i="9"/>
  <c r="P117" i="9" s="1"/>
  <c r="Q117" i="9" s="1"/>
  <c r="O121" i="9"/>
  <c r="P121" i="9" s="1"/>
  <c r="Q121" i="9" s="1"/>
  <c r="O123" i="9"/>
  <c r="P123" i="9" s="1"/>
  <c r="Q123" i="9" s="1"/>
  <c r="O125" i="9"/>
  <c r="P125" i="9" s="1"/>
  <c r="Q125" i="9" s="1"/>
  <c r="O127" i="9"/>
  <c r="P127" i="9" s="1"/>
  <c r="Q127" i="9" s="1"/>
  <c r="O129" i="9"/>
  <c r="P129" i="9" s="1"/>
  <c r="Q129" i="9" s="1"/>
  <c r="O131" i="9"/>
  <c r="P131" i="9" s="1"/>
  <c r="Q131" i="9" s="1"/>
  <c r="O133" i="9"/>
  <c r="P133" i="9" s="1"/>
  <c r="Q133" i="9" s="1"/>
  <c r="O135" i="9"/>
  <c r="P135" i="9" s="1"/>
  <c r="Q135" i="9" s="1"/>
  <c r="O137" i="9"/>
  <c r="P137" i="9" s="1"/>
  <c r="Q137" i="9" s="1"/>
  <c r="O139" i="9"/>
  <c r="P139" i="9" s="1"/>
  <c r="Q139" i="9" s="1"/>
  <c r="O141" i="9"/>
  <c r="P141" i="9" s="1"/>
  <c r="Q141" i="9" s="1"/>
  <c r="O143" i="9"/>
  <c r="P143" i="9" s="1"/>
  <c r="Q143" i="9" s="1"/>
  <c r="O145" i="9"/>
  <c r="P145" i="9" s="1"/>
  <c r="Q145" i="9" s="1"/>
  <c r="O147" i="9"/>
  <c r="P147" i="9" s="1"/>
  <c r="Q147" i="9" s="1"/>
  <c r="O149" i="9"/>
  <c r="P149" i="9" s="1"/>
  <c r="Q149" i="9" s="1"/>
  <c r="O151" i="9"/>
  <c r="P151" i="9" s="1"/>
  <c r="Q151" i="9" s="1"/>
  <c r="O153" i="9"/>
  <c r="P153" i="9" s="1"/>
  <c r="Q153" i="9" s="1"/>
  <c r="O155" i="9"/>
  <c r="P155" i="9" s="1"/>
  <c r="Q155" i="9" s="1"/>
  <c r="O157" i="9"/>
  <c r="P157" i="9" s="1"/>
  <c r="Q157" i="9" s="1"/>
  <c r="O159" i="9"/>
  <c r="P159" i="9" s="1"/>
  <c r="Q159" i="9" s="1"/>
  <c r="O161" i="9"/>
  <c r="P161" i="9" s="1"/>
  <c r="Q161" i="9" s="1"/>
  <c r="O163" i="9"/>
  <c r="P163" i="9" s="1"/>
  <c r="Q163" i="9" s="1"/>
  <c r="O165" i="9"/>
  <c r="P165" i="9" s="1"/>
  <c r="Q165" i="9" s="1"/>
  <c r="O167" i="9"/>
  <c r="P167" i="9" s="1"/>
  <c r="Q167" i="9" s="1"/>
  <c r="O169" i="9"/>
  <c r="P169" i="9" s="1"/>
  <c r="Q169" i="9" s="1"/>
  <c r="O171" i="9"/>
  <c r="P171" i="9" s="1"/>
  <c r="Q171" i="9" s="1"/>
  <c r="O173" i="9"/>
  <c r="P173" i="9" s="1"/>
  <c r="Q173" i="9" s="1"/>
  <c r="O175" i="9"/>
  <c r="P175" i="9" s="1"/>
  <c r="Q175" i="9" s="1"/>
  <c r="O177" i="9"/>
  <c r="P177" i="9" s="1"/>
  <c r="Q177" i="9" s="1"/>
  <c r="O179" i="9"/>
  <c r="P179" i="9" s="1"/>
  <c r="Q179" i="9" s="1"/>
  <c r="O181" i="9"/>
  <c r="P181" i="9" s="1"/>
  <c r="Q181" i="9" s="1"/>
  <c r="O183" i="9"/>
  <c r="P183" i="9" s="1"/>
  <c r="Q183" i="9" s="1"/>
  <c r="O185" i="9"/>
  <c r="P185" i="9" s="1"/>
  <c r="Q185" i="9" s="1"/>
  <c r="O187" i="9"/>
  <c r="P187" i="9" s="1"/>
  <c r="Q187" i="9" s="1"/>
  <c r="O189" i="9"/>
  <c r="P189" i="9" s="1"/>
  <c r="Q189" i="9" s="1"/>
  <c r="O191" i="9"/>
  <c r="P191" i="9" s="1"/>
  <c r="Q191" i="9" s="1"/>
  <c r="O193" i="9"/>
  <c r="P193" i="9" s="1"/>
  <c r="Q193" i="9" s="1"/>
  <c r="O195" i="9"/>
  <c r="P195" i="9" s="1"/>
  <c r="Q195" i="9" s="1"/>
  <c r="O199" i="9"/>
  <c r="P199" i="9" s="1"/>
  <c r="Q199" i="9" s="1"/>
  <c r="O201" i="9"/>
  <c r="P201" i="9" s="1"/>
  <c r="Q201" i="9" s="1"/>
  <c r="O203" i="9"/>
  <c r="P203" i="9" s="1"/>
  <c r="Q203" i="9" s="1"/>
  <c r="O205" i="9"/>
  <c r="P205" i="9" s="1"/>
  <c r="Q205" i="9" s="1"/>
  <c r="O207" i="9"/>
  <c r="P207" i="9" s="1"/>
  <c r="Q207" i="9" s="1"/>
  <c r="O209" i="9"/>
  <c r="P209" i="9" s="1"/>
  <c r="Q209" i="9" s="1"/>
  <c r="O211" i="9"/>
  <c r="P211" i="9" s="1"/>
  <c r="Q211" i="9" s="1"/>
  <c r="O213" i="9"/>
  <c r="P213" i="9" s="1"/>
  <c r="Q213" i="9" s="1"/>
  <c r="O215" i="9"/>
  <c r="P215" i="9" s="1"/>
  <c r="Q215" i="9" s="1"/>
  <c r="O217" i="9"/>
  <c r="P217" i="9" s="1"/>
  <c r="Q217" i="9" s="1"/>
  <c r="O219" i="9"/>
  <c r="P219" i="9" s="1"/>
  <c r="Q219" i="9" s="1"/>
  <c r="O221" i="9"/>
  <c r="P221" i="9" s="1"/>
  <c r="Q221" i="9" s="1"/>
  <c r="O223" i="9"/>
  <c r="P223" i="9" s="1"/>
  <c r="Q223" i="9" s="1"/>
  <c r="O225" i="9"/>
  <c r="P225" i="9" s="1"/>
  <c r="Q225" i="9" s="1"/>
  <c r="O227" i="9"/>
  <c r="P227" i="9" s="1"/>
  <c r="Q227" i="9" s="1"/>
  <c r="O229" i="9"/>
  <c r="P229" i="9" s="1"/>
  <c r="Q229" i="9" s="1"/>
  <c r="O231" i="9"/>
  <c r="P231" i="9" s="1"/>
  <c r="Q231" i="9" s="1"/>
  <c r="O233" i="9"/>
  <c r="P233" i="9" s="1"/>
  <c r="Q233" i="9" s="1"/>
  <c r="O235" i="9"/>
  <c r="P235" i="9" s="1"/>
  <c r="Q235" i="9" s="1"/>
  <c r="O237" i="9"/>
  <c r="P237" i="9" s="1"/>
  <c r="Q237" i="9" s="1"/>
  <c r="O239" i="9"/>
  <c r="P239" i="9" s="1"/>
  <c r="Q239" i="9" s="1"/>
  <c r="O241" i="9"/>
  <c r="P241" i="9" s="1"/>
  <c r="Q241" i="9" s="1"/>
  <c r="O243" i="9"/>
  <c r="P243" i="9" s="1"/>
  <c r="Q243" i="9" s="1"/>
  <c r="O245" i="9"/>
  <c r="P245" i="9" s="1"/>
  <c r="Q245" i="9" s="1"/>
  <c r="O247" i="9"/>
  <c r="P247" i="9" s="1"/>
  <c r="Q247" i="9" s="1"/>
  <c r="O249" i="9"/>
  <c r="P249" i="9" s="1"/>
  <c r="Q249" i="9" s="1"/>
  <c r="O251" i="9"/>
  <c r="P251" i="9" s="1"/>
  <c r="Q251" i="9" s="1"/>
  <c r="O253" i="9"/>
  <c r="P253" i="9" s="1"/>
  <c r="Q253" i="9" s="1"/>
  <c r="O255" i="9"/>
  <c r="P255" i="9" s="1"/>
  <c r="Q255" i="9" s="1"/>
  <c r="O257" i="9"/>
  <c r="P257" i="9" s="1"/>
  <c r="Q257" i="9" s="1"/>
  <c r="O259" i="9"/>
  <c r="P259" i="9" s="1"/>
  <c r="Q259" i="9" s="1"/>
  <c r="O261" i="9"/>
  <c r="P261" i="9" s="1"/>
  <c r="Q261" i="9" s="1"/>
  <c r="O263" i="9"/>
  <c r="P263" i="9" s="1"/>
  <c r="Q263" i="9" s="1"/>
  <c r="O265" i="9"/>
  <c r="P265" i="9" s="1"/>
  <c r="Q265" i="9" s="1"/>
  <c r="O267" i="9"/>
  <c r="P267" i="9" s="1"/>
  <c r="Q267" i="9" s="1"/>
  <c r="O269" i="9"/>
  <c r="P269" i="9" s="1"/>
  <c r="Q269" i="9" s="1"/>
  <c r="O271" i="9"/>
  <c r="P271" i="9" s="1"/>
  <c r="Q271" i="9" s="1"/>
  <c r="O275" i="9"/>
  <c r="P275" i="9" s="1"/>
  <c r="Q275" i="9" s="1"/>
  <c r="O277" i="9"/>
  <c r="P277" i="9" s="1"/>
  <c r="Q277" i="9" s="1"/>
  <c r="O279" i="9"/>
  <c r="P279" i="9" s="1"/>
  <c r="Q279" i="9" s="1"/>
  <c r="O281" i="9"/>
  <c r="P281" i="9" s="1"/>
  <c r="Q281" i="9" s="1"/>
  <c r="O283" i="9"/>
  <c r="P283" i="9" s="1"/>
  <c r="Q283" i="9" s="1"/>
  <c r="O285" i="9"/>
  <c r="P285" i="9" s="1"/>
  <c r="Q285" i="9" s="1"/>
  <c r="O287" i="9"/>
  <c r="P287" i="9" s="1"/>
  <c r="Q287" i="9" s="1"/>
  <c r="O289" i="9"/>
  <c r="P289" i="9" s="1"/>
  <c r="Q289" i="9" s="1"/>
  <c r="O291" i="9"/>
  <c r="P291" i="9" s="1"/>
  <c r="Q291" i="9" s="1"/>
  <c r="O293" i="9"/>
  <c r="P293" i="9" s="1"/>
  <c r="Q293" i="9" s="1"/>
  <c r="O295" i="9"/>
  <c r="P295" i="9" s="1"/>
  <c r="Q295" i="9" s="1"/>
  <c r="O297" i="9"/>
  <c r="P297" i="9" s="1"/>
  <c r="Q297" i="9" s="1"/>
  <c r="O299" i="9"/>
  <c r="P299" i="9" s="1"/>
  <c r="Q299" i="9" s="1"/>
  <c r="O301" i="9"/>
  <c r="P301" i="9" s="1"/>
  <c r="Q301" i="9" s="1"/>
  <c r="O303" i="9"/>
  <c r="P303" i="9" s="1"/>
  <c r="Q303" i="9" s="1"/>
  <c r="O305" i="9"/>
  <c r="P305" i="9" s="1"/>
  <c r="Q305" i="9" s="1"/>
  <c r="O307" i="9"/>
  <c r="P307" i="9" s="1"/>
  <c r="Q307" i="9" s="1"/>
  <c r="O309" i="9"/>
  <c r="P309" i="9" s="1"/>
  <c r="Q309" i="9" s="1"/>
  <c r="O311" i="9"/>
  <c r="P311" i="9" s="1"/>
  <c r="Q311" i="9" s="1"/>
  <c r="O313" i="9"/>
  <c r="P313" i="9" s="1"/>
  <c r="Q313" i="9" s="1"/>
  <c r="O315" i="9"/>
  <c r="P315" i="9" s="1"/>
  <c r="Q315" i="9" s="1"/>
  <c r="O317" i="9"/>
  <c r="P317" i="9" s="1"/>
  <c r="Q317" i="9" s="1"/>
  <c r="O319" i="9"/>
  <c r="P319" i="9" s="1"/>
  <c r="Q319" i="9" s="1"/>
  <c r="O321" i="9"/>
  <c r="P321" i="9" s="1"/>
  <c r="Q321" i="9" s="1"/>
  <c r="O323" i="9"/>
  <c r="P323" i="9" s="1"/>
  <c r="Q323" i="9" s="1"/>
  <c r="O325" i="9"/>
  <c r="P325" i="9" s="1"/>
  <c r="Q325" i="9" s="1"/>
  <c r="O327" i="9"/>
  <c r="P327" i="9" s="1"/>
  <c r="Q327" i="9" s="1"/>
  <c r="O329" i="9"/>
  <c r="P329" i="9" s="1"/>
  <c r="Q329" i="9" s="1"/>
  <c r="O331" i="9"/>
  <c r="P331" i="9" s="1"/>
  <c r="Q331" i="9" s="1"/>
  <c r="O333" i="9"/>
  <c r="P333" i="9" s="1"/>
  <c r="Q333" i="9" s="1"/>
  <c r="O335" i="9"/>
  <c r="P335" i="9" s="1"/>
  <c r="Q335" i="9" s="1"/>
  <c r="O337" i="9"/>
  <c r="P337" i="9" s="1"/>
  <c r="Q337" i="9" s="1"/>
  <c r="O339" i="9"/>
  <c r="P339" i="9" s="1"/>
  <c r="Q339" i="9" s="1"/>
  <c r="O343" i="9"/>
  <c r="P343" i="9" s="1"/>
  <c r="Q343" i="9" s="1"/>
  <c r="O345" i="9"/>
  <c r="P345" i="9" s="1"/>
  <c r="Q345" i="9" s="1"/>
  <c r="O347" i="9"/>
  <c r="P347" i="9" s="1"/>
  <c r="Q347" i="9" s="1"/>
  <c r="O349" i="9"/>
  <c r="P349" i="9" s="1"/>
  <c r="Q349" i="9" s="1"/>
  <c r="O351" i="9"/>
  <c r="P351" i="9" s="1"/>
  <c r="Q351" i="9" s="1"/>
  <c r="O353" i="9"/>
  <c r="P353" i="9" s="1"/>
  <c r="Q353" i="9" s="1"/>
  <c r="O355" i="9"/>
  <c r="P355" i="9" s="1"/>
  <c r="Q355" i="9" s="1"/>
  <c r="O357" i="9"/>
  <c r="P357" i="9" s="1"/>
  <c r="Q357" i="9" s="1"/>
  <c r="O359" i="9"/>
  <c r="P359" i="9" s="1"/>
  <c r="Q359" i="9" s="1"/>
  <c r="O361" i="9"/>
  <c r="P361" i="9" s="1"/>
  <c r="Q361" i="9" s="1"/>
  <c r="O363" i="9"/>
  <c r="P363" i="9" s="1"/>
  <c r="Q363" i="9" s="1"/>
  <c r="O365" i="9"/>
  <c r="P365" i="9" s="1"/>
  <c r="Q365" i="9" s="1"/>
  <c r="O367" i="9"/>
  <c r="P367" i="9" s="1"/>
  <c r="Q367" i="9" s="1"/>
  <c r="O369" i="9"/>
  <c r="P369" i="9" s="1"/>
  <c r="Q369" i="9" s="1"/>
  <c r="O371" i="9"/>
  <c r="P371" i="9" s="1"/>
  <c r="Q371" i="9" s="1"/>
  <c r="O373" i="9"/>
  <c r="P373" i="9" s="1"/>
  <c r="Q373" i="9" s="1"/>
  <c r="O375" i="9"/>
  <c r="P375" i="9" s="1"/>
  <c r="Q375" i="9" s="1"/>
  <c r="O377" i="9"/>
  <c r="P377" i="9" s="1"/>
  <c r="Q377" i="9" s="1"/>
  <c r="O379" i="9"/>
  <c r="P379" i="9" s="1"/>
  <c r="Q379" i="9" s="1"/>
  <c r="O381" i="9"/>
  <c r="P381" i="9" s="1"/>
  <c r="Q381" i="9" s="1"/>
  <c r="O383" i="9"/>
  <c r="P383" i="9" s="1"/>
  <c r="Q383" i="9" s="1"/>
  <c r="O385" i="9"/>
  <c r="P385" i="9" s="1"/>
  <c r="Q385" i="9" s="1"/>
  <c r="O387" i="9"/>
  <c r="P387" i="9" s="1"/>
  <c r="Q387" i="9" s="1"/>
  <c r="O389" i="9"/>
  <c r="P389" i="9" s="1"/>
  <c r="Q389" i="9" s="1"/>
  <c r="O391" i="9"/>
  <c r="P391" i="9" s="1"/>
  <c r="Q391" i="9" s="1"/>
  <c r="O393" i="9"/>
  <c r="P393" i="9" s="1"/>
  <c r="Q393" i="9" s="1"/>
  <c r="O395" i="9"/>
  <c r="P395" i="9" s="1"/>
  <c r="Q395" i="9" s="1"/>
  <c r="O397" i="9"/>
  <c r="P397" i="9" s="1"/>
  <c r="Q397" i="9" s="1"/>
  <c r="O399" i="9"/>
  <c r="P399" i="9" s="1"/>
  <c r="Q399" i="9" s="1"/>
  <c r="O401" i="9"/>
  <c r="P401" i="9" s="1"/>
  <c r="Q401" i="9" s="1"/>
  <c r="O403" i="9"/>
  <c r="P403" i="9" s="1"/>
  <c r="Q403" i="9" s="1"/>
  <c r="O405" i="9"/>
  <c r="P405" i="9" s="1"/>
  <c r="Q405" i="9" s="1"/>
  <c r="O407" i="9"/>
  <c r="P407" i="9" s="1"/>
  <c r="Q407" i="9" s="1"/>
  <c r="O409" i="9"/>
  <c r="P409" i="9" s="1"/>
  <c r="Q409" i="9" s="1"/>
  <c r="O411" i="9"/>
  <c r="P411" i="9" s="1"/>
  <c r="Q411" i="9" s="1"/>
  <c r="O413" i="9"/>
  <c r="P413" i="9" s="1"/>
  <c r="Q413" i="9" s="1"/>
  <c r="O415" i="9"/>
  <c r="P415" i="9" s="1"/>
  <c r="Q415" i="9" s="1"/>
  <c r="O417" i="9"/>
  <c r="P417" i="9" s="1"/>
  <c r="Q417" i="9" s="1"/>
  <c r="O419" i="9"/>
  <c r="P419" i="9" s="1"/>
  <c r="Q419" i="9" s="1"/>
  <c r="O421" i="9"/>
  <c r="P421" i="9" s="1"/>
  <c r="Q421" i="9" s="1"/>
  <c r="O423" i="9"/>
  <c r="P423" i="9" s="1"/>
  <c r="Q423" i="9" s="1"/>
  <c r="O427" i="9"/>
  <c r="P427" i="9" s="1"/>
  <c r="Q427" i="9" s="1"/>
  <c r="O429" i="9"/>
  <c r="P429" i="9" s="1"/>
  <c r="Q429" i="9" s="1"/>
  <c r="O431" i="9"/>
  <c r="P431" i="9" s="1"/>
  <c r="Q431" i="9" s="1"/>
  <c r="O433" i="9"/>
  <c r="P433" i="9" s="1"/>
  <c r="Q433" i="9" s="1"/>
  <c r="O435" i="9"/>
  <c r="P435" i="9" s="1"/>
  <c r="Q435" i="9" s="1"/>
  <c r="O437" i="9"/>
  <c r="P437" i="9" s="1"/>
  <c r="Q437" i="9" s="1"/>
  <c r="O439" i="9"/>
  <c r="P439" i="9" s="1"/>
  <c r="Q439" i="9" s="1"/>
  <c r="O441" i="9"/>
  <c r="P441" i="9" s="1"/>
  <c r="Q441" i="9" s="1"/>
  <c r="O443" i="9"/>
  <c r="P443" i="9" s="1"/>
  <c r="Q443" i="9" s="1"/>
  <c r="O445" i="9"/>
  <c r="P445" i="9" s="1"/>
  <c r="Q445" i="9" s="1"/>
  <c r="O447" i="9"/>
  <c r="P447" i="9" s="1"/>
  <c r="Q447" i="9" s="1"/>
  <c r="O449" i="9"/>
  <c r="P449" i="9" s="1"/>
  <c r="Q449" i="9" s="1"/>
  <c r="O451" i="9"/>
  <c r="P451" i="9" s="1"/>
  <c r="Q451" i="9" s="1"/>
  <c r="O453" i="9"/>
  <c r="P453" i="9" s="1"/>
  <c r="Q453" i="9" s="1"/>
  <c r="O455" i="9"/>
  <c r="P455" i="9" s="1"/>
  <c r="Q455" i="9" s="1"/>
  <c r="O459" i="9"/>
  <c r="P459" i="9" s="1"/>
  <c r="Q459" i="9" s="1"/>
  <c r="O461" i="9"/>
  <c r="P461" i="9" s="1"/>
  <c r="Q461" i="9" s="1"/>
  <c r="O463" i="9"/>
  <c r="P463" i="9" s="1"/>
  <c r="Q463" i="9" s="1"/>
  <c r="O465" i="9"/>
  <c r="P465" i="9" s="1"/>
  <c r="Q465" i="9" s="1"/>
  <c r="O467" i="9"/>
  <c r="P467" i="9" s="1"/>
  <c r="Q467" i="9" s="1"/>
  <c r="O471" i="9"/>
  <c r="P471" i="9" s="1"/>
  <c r="Q471" i="9" s="1"/>
  <c r="O473" i="9"/>
  <c r="P473" i="9" s="1"/>
  <c r="Q473" i="9" s="1"/>
  <c r="O475" i="9"/>
  <c r="P475" i="9" s="1"/>
  <c r="Q475" i="9" s="1"/>
  <c r="O477" i="9"/>
  <c r="P477" i="9" s="1"/>
  <c r="Q477" i="9" s="1"/>
  <c r="O479" i="9"/>
  <c r="P479" i="9" s="1"/>
  <c r="Q479" i="9" s="1"/>
  <c r="O481" i="9"/>
  <c r="P481" i="9" s="1"/>
  <c r="Q481" i="9" s="1"/>
  <c r="O483" i="9"/>
  <c r="P483" i="9" s="1"/>
  <c r="Q483" i="9" s="1"/>
  <c r="O485" i="9"/>
  <c r="P485" i="9" s="1"/>
  <c r="Q485" i="9" s="1"/>
  <c r="O487" i="9"/>
  <c r="P487" i="9" s="1"/>
  <c r="Q487" i="9" s="1"/>
  <c r="O489" i="9"/>
  <c r="P489" i="9" s="1"/>
  <c r="Q489" i="9" s="1"/>
  <c r="O491" i="9"/>
  <c r="P491" i="9" s="1"/>
  <c r="Q491" i="9" s="1"/>
  <c r="O493" i="9"/>
  <c r="P493" i="9" s="1"/>
  <c r="Q493" i="9" s="1"/>
  <c r="O495" i="9"/>
  <c r="P495" i="9" s="1"/>
  <c r="Q495" i="9" s="1"/>
  <c r="O497" i="9"/>
  <c r="P497" i="9" s="1"/>
  <c r="Q497" i="9" s="1"/>
  <c r="O499" i="9"/>
  <c r="P499" i="9" s="1"/>
  <c r="Q499" i="9" s="1"/>
  <c r="O501" i="9"/>
  <c r="P501" i="9" s="1"/>
  <c r="Q501" i="9" s="1"/>
  <c r="O503" i="9"/>
  <c r="P503" i="9" s="1"/>
  <c r="Q503" i="9" s="1"/>
  <c r="O505" i="9"/>
  <c r="P505" i="9" s="1"/>
  <c r="Q505" i="9" s="1"/>
  <c r="O507" i="9"/>
  <c r="P507" i="9" s="1"/>
  <c r="Q507" i="9" s="1"/>
  <c r="O509" i="9"/>
  <c r="P509" i="9" s="1"/>
  <c r="Q509" i="9" s="1"/>
  <c r="O511" i="9"/>
  <c r="P511" i="9" s="1"/>
  <c r="Q511" i="9" s="1"/>
  <c r="O513" i="9"/>
  <c r="P513" i="9" s="1"/>
  <c r="Q513" i="9" s="1"/>
  <c r="O515" i="9"/>
  <c r="P515" i="9" s="1"/>
  <c r="Q515" i="9" s="1"/>
  <c r="O517" i="9"/>
  <c r="P517" i="9" s="1"/>
  <c r="Q517" i="9" s="1"/>
  <c r="O519" i="9"/>
  <c r="P519" i="9" s="1"/>
  <c r="Q519" i="9" s="1"/>
  <c r="O521" i="9"/>
  <c r="P521" i="9" s="1"/>
  <c r="Q521" i="9" s="1"/>
  <c r="O523" i="9"/>
  <c r="P523" i="9" s="1"/>
  <c r="Q523" i="9" s="1"/>
  <c r="O525" i="9"/>
  <c r="P525" i="9" s="1"/>
  <c r="Q525" i="9" s="1"/>
  <c r="O527" i="9"/>
  <c r="P527" i="9" s="1"/>
  <c r="Q527" i="9" s="1"/>
  <c r="O529" i="9"/>
  <c r="P529" i="9" s="1"/>
  <c r="Q529" i="9" s="1"/>
  <c r="O531" i="9"/>
  <c r="P531" i="9" s="1"/>
  <c r="Q531" i="9" s="1"/>
  <c r="O533" i="9"/>
  <c r="P533" i="9" s="1"/>
  <c r="Q533" i="9" s="1"/>
  <c r="O535" i="9"/>
  <c r="P535" i="9" s="1"/>
  <c r="Q535" i="9" s="1"/>
  <c r="O537" i="9"/>
  <c r="P537" i="9" s="1"/>
  <c r="Q537" i="9" s="1"/>
  <c r="O539" i="9"/>
  <c r="P539" i="9" s="1"/>
  <c r="Q539" i="9" s="1"/>
  <c r="O541" i="9"/>
  <c r="P541" i="9" s="1"/>
  <c r="Q541" i="9" s="1"/>
  <c r="O543" i="9"/>
  <c r="P543" i="9" s="1"/>
  <c r="Q543" i="9" s="1"/>
  <c r="O545" i="9"/>
  <c r="P545" i="9" s="1"/>
  <c r="Q545" i="9" s="1"/>
  <c r="O457" i="9"/>
  <c r="P457" i="9" s="1"/>
  <c r="Q457" i="9" s="1"/>
  <c r="O273" i="9"/>
  <c r="P273" i="9" s="1"/>
  <c r="Q273" i="9" s="1"/>
  <c r="O197" i="9"/>
  <c r="P197" i="9" s="1"/>
  <c r="Q197" i="9" s="1"/>
  <c r="O740" i="9"/>
  <c r="P740" i="9" s="1"/>
  <c r="Q740" i="9" s="1"/>
  <c r="O744" i="9"/>
  <c r="P744" i="9" s="1"/>
  <c r="Q744" i="9" s="1"/>
  <c r="O754" i="9"/>
  <c r="P754" i="9" s="1"/>
  <c r="Q754" i="9" s="1"/>
  <c r="O762" i="9"/>
  <c r="P762" i="9" s="1"/>
  <c r="Q762" i="9" s="1"/>
  <c r="O776" i="9"/>
  <c r="P776" i="9" s="1"/>
  <c r="Q776" i="9" s="1"/>
  <c r="O782" i="9"/>
  <c r="P782" i="9" s="1"/>
  <c r="Q782" i="9" s="1"/>
  <c r="O786" i="9"/>
  <c r="P786" i="9" s="1"/>
  <c r="Q786" i="9" s="1"/>
  <c r="O798" i="9"/>
  <c r="P798" i="9" s="1"/>
  <c r="Q798" i="9" s="1"/>
  <c r="O806" i="9"/>
  <c r="P806" i="9" s="1"/>
  <c r="Q806" i="9" s="1"/>
  <c r="O816" i="9"/>
  <c r="P816" i="9" s="1"/>
  <c r="Q816" i="9" s="1"/>
  <c r="O828" i="9"/>
  <c r="P828" i="9" s="1"/>
  <c r="Q828" i="9" s="1"/>
  <c r="O868" i="9"/>
  <c r="P868" i="9" s="1"/>
  <c r="Q868" i="9" s="1"/>
  <c r="O120" i="9"/>
  <c r="P120" i="9" s="1"/>
  <c r="Q120" i="9" s="1"/>
  <c r="O128" i="9"/>
  <c r="P128" i="9" s="1"/>
  <c r="Q128" i="9" s="1"/>
  <c r="O152" i="9"/>
  <c r="P152" i="9" s="1"/>
  <c r="Q152" i="9" s="1"/>
  <c r="O172" i="9"/>
  <c r="P172" i="9" s="1"/>
  <c r="Q172" i="9" s="1"/>
  <c r="O760" i="9"/>
  <c r="P760" i="9" s="1"/>
  <c r="Q760" i="9" s="1"/>
  <c r="O770" i="9"/>
  <c r="P770" i="9" s="1"/>
  <c r="Q770" i="9" s="1"/>
  <c r="O784" i="9"/>
  <c r="P784" i="9" s="1"/>
  <c r="Q784" i="9" s="1"/>
  <c r="O792" i="9"/>
  <c r="P792" i="9" s="1"/>
  <c r="Q792" i="9" s="1"/>
  <c r="O796" i="9"/>
  <c r="P796" i="9" s="1"/>
  <c r="Q796" i="9" s="1"/>
  <c r="O804" i="9"/>
  <c r="P804" i="9" s="1"/>
  <c r="Q804" i="9" s="1"/>
  <c r="O826" i="9"/>
  <c r="P826" i="9" s="1"/>
  <c r="Q826" i="9" s="1"/>
  <c r="O830" i="9"/>
  <c r="P830" i="9" s="1"/>
  <c r="Q830" i="9" s="1"/>
  <c r="O834" i="9"/>
  <c r="P834" i="9" s="1"/>
  <c r="Q834" i="9" s="1"/>
  <c r="O852" i="9"/>
  <c r="P852" i="9" s="1"/>
  <c r="Q852" i="9" s="1"/>
  <c r="O96" i="9"/>
  <c r="P96" i="9" s="1"/>
  <c r="Q96" i="9" s="1"/>
  <c r="O108" i="9"/>
  <c r="P108" i="9" s="1"/>
  <c r="Q108" i="9" s="1"/>
  <c r="O116" i="9"/>
  <c r="P116" i="9" s="1"/>
  <c r="Q116" i="9" s="1"/>
  <c r="O140" i="9"/>
  <c r="P140" i="9" s="1"/>
  <c r="Q140" i="9" s="1"/>
  <c r="O148" i="9"/>
  <c r="P148" i="9" s="1"/>
  <c r="Q148" i="9" s="1"/>
  <c r="O160" i="9"/>
  <c r="P160" i="9" s="1"/>
  <c r="Q160" i="9" s="1"/>
  <c r="O624" i="9"/>
  <c r="P624" i="9" s="1"/>
  <c r="Q624" i="9" s="1"/>
  <c r="O64" i="9"/>
  <c r="P64" i="9" s="1"/>
  <c r="Q64" i="9" s="1"/>
  <c r="O32" i="9"/>
  <c r="P32" i="9" s="1"/>
  <c r="Q32" i="9" s="1"/>
  <c r="O102" i="9"/>
  <c r="P102" i="9" s="1"/>
  <c r="Q102" i="9" s="1"/>
  <c r="O110" i="9"/>
  <c r="P110" i="9" s="1"/>
  <c r="Q110" i="9" s="1"/>
  <c r="O134" i="9"/>
  <c r="P134" i="9" s="1"/>
  <c r="Q134" i="9" s="1"/>
  <c r="O142" i="9"/>
  <c r="P142" i="9" s="1"/>
  <c r="Q142" i="9" s="1"/>
  <c r="O166" i="9"/>
  <c r="P166" i="9" s="1"/>
  <c r="Q166" i="9" s="1"/>
  <c r="O174" i="9"/>
  <c r="P174" i="9" s="1"/>
  <c r="Q174" i="9" s="1"/>
  <c r="O186" i="9"/>
  <c r="P186" i="9" s="1"/>
  <c r="Q186" i="9" s="1"/>
  <c r="O194" i="9"/>
  <c r="P194" i="9" s="1"/>
  <c r="Q194" i="9" s="1"/>
  <c r="O202" i="9"/>
  <c r="P202" i="9" s="1"/>
  <c r="Q202" i="9" s="1"/>
  <c r="O218" i="9"/>
  <c r="P218" i="9" s="1"/>
  <c r="Q218" i="9" s="1"/>
  <c r="O226" i="9"/>
  <c r="P226" i="9" s="1"/>
  <c r="Q226" i="9" s="1"/>
  <c r="O234" i="9"/>
  <c r="P234" i="9" s="1"/>
  <c r="Q234" i="9" s="1"/>
  <c r="O238" i="9"/>
  <c r="P238" i="9" s="1"/>
  <c r="Q238" i="9" s="1"/>
  <c r="O262" i="9"/>
  <c r="P262" i="9" s="1"/>
  <c r="Q262" i="9" s="1"/>
  <c r="O266" i="9"/>
  <c r="P266" i="9" s="1"/>
  <c r="Q266" i="9" s="1"/>
  <c r="O282" i="9"/>
  <c r="P282" i="9" s="1"/>
  <c r="Q282" i="9" s="1"/>
  <c r="O314" i="9"/>
  <c r="P314" i="9" s="1"/>
  <c r="Q314" i="9" s="1"/>
  <c r="O434" i="9"/>
  <c r="P434" i="9" s="1"/>
  <c r="Q434" i="9" s="1"/>
  <c r="O466" i="9"/>
  <c r="P466" i="9" s="1"/>
  <c r="Q466" i="9" s="1"/>
  <c r="O474" i="9"/>
  <c r="P474" i="9" s="1"/>
  <c r="Q474" i="9" s="1"/>
  <c r="O486" i="9"/>
  <c r="P486" i="9" s="1"/>
  <c r="Q486" i="9" s="1"/>
  <c r="O562" i="9"/>
  <c r="P562" i="9" s="1"/>
  <c r="Q562" i="9" s="1"/>
  <c r="O618" i="9"/>
  <c r="P618" i="9" s="1"/>
  <c r="Q618" i="9" s="1"/>
  <c r="O630" i="9"/>
  <c r="P630" i="9" s="1"/>
  <c r="Q630" i="9" s="1"/>
  <c r="O634" i="9"/>
  <c r="P634" i="9" s="1"/>
  <c r="Q634" i="9" s="1"/>
  <c r="O650" i="9"/>
  <c r="P650" i="9" s="1"/>
  <c r="Q650" i="9" s="1"/>
  <c r="O674" i="9"/>
  <c r="P674" i="9" s="1"/>
  <c r="Q674" i="9" s="1"/>
  <c r="O682" i="9"/>
  <c r="P682" i="9" s="1"/>
  <c r="Q682" i="9" s="1"/>
  <c r="O710" i="9"/>
  <c r="P710" i="9" s="1"/>
  <c r="Q710" i="9" s="1"/>
  <c r="O836" i="9"/>
  <c r="P836" i="9" s="1"/>
  <c r="Q836" i="9" s="1"/>
  <c r="O547" i="9"/>
  <c r="P547" i="9" s="1"/>
  <c r="Q547" i="9" s="1"/>
  <c r="O549" i="9"/>
  <c r="P549" i="9" s="1"/>
  <c r="Q549" i="9" s="1"/>
  <c r="O551" i="9"/>
  <c r="P551" i="9" s="1"/>
  <c r="Q551" i="9" s="1"/>
  <c r="O553" i="9"/>
  <c r="P553" i="9" s="1"/>
  <c r="Q553" i="9" s="1"/>
  <c r="O555" i="9"/>
  <c r="P555" i="9" s="1"/>
  <c r="Q555" i="9" s="1"/>
  <c r="O557" i="9"/>
  <c r="P557" i="9" s="1"/>
  <c r="Q557" i="9" s="1"/>
  <c r="O559" i="9"/>
  <c r="P559" i="9" s="1"/>
  <c r="Q559" i="9" s="1"/>
  <c r="O561" i="9"/>
  <c r="P561" i="9" s="1"/>
  <c r="Q561" i="9" s="1"/>
  <c r="O563" i="9"/>
  <c r="P563" i="9" s="1"/>
  <c r="Q563" i="9" s="1"/>
  <c r="O565" i="9"/>
  <c r="P565" i="9" s="1"/>
  <c r="Q565" i="9" s="1"/>
  <c r="O567" i="9"/>
  <c r="P567" i="9" s="1"/>
  <c r="Q567" i="9" s="1"/>
  <c r="O569" i="9"/>
  <c r="P569" i="9" s="1"/>
  <c r="Q569" i="9" s="1"/>
  <c r="O571" i="9"/>
  <c r="P571" i="9" s="1"/>
  <c r="Q571" i="9" s="1"/>
  <c r="O573" i="9"/>
  <c r="P573" i="9" s="1"/>
  <c r="Q573" i="9" s="1"/>
  <c r="O575" i="9"/>
  <c r="P575" i="9" s="1"/>
  <c r="Q575" i="9" s="1"/>
  <c r="O577" i="9"/>
  <c r="P577" i="9" s="1"/>
  <c r="Q577" i="9" s="1"/>
  <c r="O579" i="9"/>
  <c r="P579" i="9" s="1"/>
  <c r="Q579" i="9" s="1"/>
  <c r="O581" i="9"/>
  <c r="P581" i="9" s="1"/>
  <c r="Q581" i="9" s="1"/>
  <c r="O583" i="9"/>
  <c r="P583" i="9" s="1"/>
  <c r="Q583" i="9" s="1"/>
  <c r="O585" i="9"/>
  <c r="P585" i="9" s="1"/>
  <c r="Q585" i="9" s="1"/>
  <c r="O587" i="9"/>
  <c r="P587" i="9" s="1"/>
  <c r="Q587" i="9" s="1"/>
  <c r="O589" i="9"/>
  <c r="P589" i="9" s="1"/>
  <c r="Q589" i="9" s="1"/>
  <c r="O591" i="9"/>
  <c r="P591" i="9" s="1"/>
  <c r="Q591" i="9" s="1"/>
  <c r="O593" i="9"/>
  <c r="P593" i="9" s="1"/>
  <c r="Q593" i="9" s="1"/>
  <c r="O595" i="9"/>
  <c r="P595" i="9" s="1"/>
  <c r="Q595" i="9" s="1"/>
  <c r="O599" i="9"/>
  <c r="P599" i="9" s="1"/>
  <c r="Q599" i="9" s="1"/>
  <c r="O601" i="9"/>
  <c r="P601" i="9" s="1"/>
  <c r="Q601" i="9" s="1"/>
  <c r="O603" i="9"/>
  <c r="P603" i="9" s="1"/>
  <c r="Q603" i="9" s="1"/>
  <c r="O605" i="9"/>
  <c r="P605" i="9" s="1"/>
  <c r="Q605" i="9" s="1"/>
  <c r="O609" i="9"/>
  <c r="P609" i="9" s="1"/>
  <c r="Q609" i="9" s="1"/>
  <c r="O611" i="9"/>
  <c r="P611" i="9" s="1"/>
  <c r="Q611" i="9" s="1"/>
  <c r="O613" i="9"/>
  <c r="P613" i="9" s="1"/>
  <c r="Q613" i="9" s="1"/>
  <c r="O615" i="9"/>
  <c r="P615" i="9" s="1"/>
  <c r="Q615" i="9" s="1"/>
  <c r="O617" i="9"/>
  <c r="P617" i="9" s="1"/>
  <c r="Q617" i="9" s="1"/>
  <c r="O619" i="9"/>
  <c r="P619" i="9" s="1"/>
  <c r="Q619" i="9" s="1"/>
  <c r="O621" i="9"/>
  <c r="P621" i="9" s="1"/>
  <c r="Q621" i="9" s="1"/>
  <c r="O623" i="9"/>
  <c r="P623" i="9" s="1"/>
  <c r="Q623" i="9" s="1"/>
  <c r="O625" i="9"/>
  <c r="P625" i="9" s="1"/>
  <c r="Q625" i="9" s="1"/>
  <c r="O627" i="9"/>
  <c r="P627" i="9" s="1"/>
  <c r="Q627" i="9" s="1"/>
  <c r="O629" i="9"/>
  <c r="P629" i="9" s="1"/>
  <c r="Q629" i="9" s="1"/>
  <c r="O631" i="9"/>
  <c r="P631" i="9" s="1"/>
  <c r="Q631" i="9" s="1"/>
  <c r="O633" i="9"/>
  <c r="P633" i="9" s="1"/>
  <c r="Q633" i="9" s="1"/>
  <c r="O635" i="9"/>
  <c r="P635" i="9" s="1"/>
  <c r="Q635" i="9" s="1"/>
  <c r="O637" i="9"/>
  <c r="P637" i="9" s="1"/>
  <c r="Q637" i="9" s="1"/>
  <c r="O639" i="9"/>
  <c r="P639" i="9" s="1"/>
  <c r="Q639" i="9" s="1"/>
  <c r="O641" i="9"/>
  <c r="P641" i="9" s="1"/>
  <c r="Q641" i="9" s="1"/>
  <c r="O643" i="9"/>
  <c r="P643" i="9" s="1"/>
  <c r="Q643" i="9" s="1"/>
  <c r="O645" i="9"/>
  <c r="P645" i="9" s="1"/>
  <c r="Q645" i="9" s="1"/>
  <c r="O647" i="9"/>
  <c r="P647" i="9" s="1"/>
  <c r="Q647" i="9" s="1"/>
  <c r="O649" i="9"/>
  <c r="P649" i="9" s="1"/>
  <c r="Q649" i="9" s="1"/>
  <c r="O651" i="9"/>
  <c r="P651" i="9" s="1"/>
  <c r="Q651" i="9" s="1"/>
  <c r="O653" i="9"/>
  <c r="P653" i="9" s="1"/>
  <c r="Q653" i="9" s="1"/>
  <c r="O655" i="9"/>
  <c r="P655" i="9" s="1"/>
  <c r="Q655" i="9" s="1"/>
  <c r="O657" i="9"/>
  <c r="P657" i="9" s="1"/>
  <c r="Q657" i="9" s="1"/>
  <c r="O659" i="9"/>
  <c r="P659" i="9" s="1"/>
  <c r="Q659" i="9" s="1"/>
  <c r="O661" i="9"/>
  <c r="P661" i="9" s="1"/>
  <c r="Q661" i="9" s="1"/>
  <c r="O663" i="9"/>
  <c r="P663" i="9" s="1"/>
  <c r="Q663" i="9" s="1"/>
  <c r="O665" i="9"/>
  <c r="P665" i="9" s="1"/>
  <c r="Q665" i="9" s="1"/>
  <c r="O667" i="9"/>
  <c r="P667" i="9" s="1"/>
  <c r="Q667" i="9" s="1"/>
  <c r="O669" i="9"/>
  <c r="P669" i="9" s="1"/>
  <c r="Q669" i="9" s="1"/>
  <c r="O671" i="9"/>
  <c r="P671" i="9" s="1"/>
  <c r="Q671" i="9" s="1"/>
  <c r="O673" i="9"/>
  <c r="P673" i="9" s="1"/>
  <c r="Q673" i="9" s="1"/>
  <c r="O675" i="9"/>
  <c r="P675" i="9" s="1"/>
  <c r="Q675" i="9" s="1"/>
  <c r="O677" i="9"/>
  <c r="P677" i="9" s="1"/>
  <c r="Q677" i="9" s="1"/>
  <c r="O679" i="9"/>
  <c r="P679" i="9" s="1"/>
  <c r="Q679" i="9" s="1"/>
  <c r="O681" i="9"/>
  <c r="P681" i="9" s="1"/>
  <c r="Q681" i="9" s="1"/>
  <c r="O683" i="9"/>
  <c r="P683" i="9" s="1"/>
  <c r="Q683" i="9" s="1"/>
  <c r="O685" i="9"/>
  <c r="P685" i="9" s="1"/>
  <c r="Q685" i="9" s="1"/>
  <c r="O687" i="9"/>
  <c r="P687" i="9" s="1"/>
  <c r="Q687" i="9" s="1"/>
  <c r="O689" i="9"/>
  <c r="P689" i="9" s="1"/>
  <c r="Q689" i="9" s="1"/>
  <c r="O691" i="9"/>
  <c r="P691" i="9" s="1"/>
  <c r="Q691" i="9" s="1"/>
  <c r="O693" i="9"/>
  <c r="P693" i="9" s="1"/>
  <c r="Q693" i="9" s="1"/>
  <c r="O695" i="9"/>
  <c r="P695" i="9" s="1"/>
  <c r="Q695" i="9" s="1"/>
  <c r="O697" i="9"/>
  <c r="P697" i="9" s="1"/>
  <c r="Q697" i="9" s="1"/>
  <c r="O699" i="9"/>
  <c r="P699" i="9" s="1"/>
  <c r="Q699" i="9" s="1"/>
  <c r="O701" i="9"/>
  <c r="P701" i="9" s="1"/>
  <c r="Q701" i="9" s="1"/>
  <c r="O703" i="9"/>
  <c r="P703" i="9" s="1"/>
  <c r="Q703" i="9" s="1"/>
  <c r="O705" i="9"/>
  <c r="P705" i="9" s="1"/>
  <c r="Q705" i="9" s="1"/>
  <c r="O707" i="9"/>
  <c r="P707" i="9" s="1"/>
  <c r="Q707" i="9" s="1"/>
  <c r="O709" i="9"/>
  <c r="P709" i="9" s="1"/>
  <c r="Q709" i="9" s="1"/>
  <c r="O711" i="9"/>
  <c r="P711" i="9" s="1"/>
  <c r="Q711" i="9" s="1"/>
  <c r="O713" i="9"/>
  <c r="P713" i="9" s="1"/>
  <c r="Q713" i="9" s="1"/>
  <c r="O30" i="9"/>
  <c r="P30" i="9" s="1"/>
  <c r="Q30" i="9" s="1"/>
  <c r="O425" i="9"/>
  <c r="P425" i="9" s="1"/>
  <c r="Q425" i="9" s="1"/>
  <c r="O469" i="9"/>
  <c r="P469" i="9" s="1"/>
  <c r="Q469" i="9" s="1"/>
  <c r="O597" i="9"/>
  <c r="P597" i="9" s="1"/>
  <c r="Q597" i="9" s="1"/>
  <c r="N883" i="9"/>
  <c r="I16" i="13" s="1"/>
  <c r="O93" i="9"/>
  <c r="P93" i="9" s="1"/>
  <c r="Q93" i="9" s="1"/>
  <c r="O462" i="9"/>
  <c r="P462" i="9" s="1"/>
  <c r="Q462" i="9" s="1"/>
  <c r="O721" i="9"/>
  <c r="P721" i="9" s="1"/>
  <c r="Q721" i="9" s="1"/>
  <c r="O777" i="9"/>
  <c r="P777" i="9" s="1"/>
  <c r="Q777" i="9" s="1"/>
  <c r="O817" i="9"/>
  <c r="P817" i="9" s="1"/>
  <c r="Q817" i="9" s="1"/>
  <c r="O9" i="9"/>
  <c r="P9" i="9" s="1"/>
  <c r="Q9" i="9" s="1"/>
  <c r="O21" i="9"/>
  <c r="P21" i="9" s="1"/>
  <c r="Q21" i="9" s="1"/>
  <c r="O41" i="9"/>
  <c r="P41" i="9" s="1"/>
  <c r="Q41" i="9" s="1"/>
  <c r="O53" i="9"/>
  <c r="P53" i="9" s="1"/>
  <c r="Q53" i="9" s="1"/>
  <c r="O73" i="9"/>
  <c r="P73" i="9" s="1"/>
  <c r="Q73" i="9" s="1"/>
  <c r="O85" i="9"/>
  <c r="P85" i="9" s="1"/>
  <c r="Q85" i="9" s="1"/>
  <c r="O406" i="9"/>
  <c r="P406" i="9" s="1"/>
  <c r="Q406" i="9" s="1"/>
  <c r="O502" i="9"/>
  <c r="P502" i="9" s="1"/>
  <c r="Q502" i="9" s="1"/>
  <c r="O765" i="9"/>
  <c r="P765" i="9" s="1"/>
  <c r="Q765" i="9" s="1"/>
  <c r="O12" i="9"/>
  <c r="P12" i="9" s="1"/>
  <c r="Q12" i="9" s="1"/>
  <c r="O20" i="9"/>
  <c r="P20" i="9" s="1"/>
  <c r="Q20" i="9" s="1"/>
  <c r="O44" i="9"/>
  <c r="P44" i="9" s="1"/>
  <c r="Q44" i="9" s="1"/>
  <c r="O52" i="9"/>
  <c r="P52" i="9" s="1"/>
  <c r="Q52" i="9" s="1"/>
  <c r="O76" i="9"/>
  <c r="P76" i="9" s="1"/>
  <c r="Q76" i="9" s="1"/>
  <c r="O84" i="9"/>
  <c r="P84" i="9" s="1"/>
  <c r="Q84" i="9" s="1"/>
  <c r="O714" i="9"/>
  <c r="P714" i="9" s="1"/>
  <c r="Q714" i="9" s="1"/>
  <c r="O716" i="9"/>
  <c r="P716" i="9" s="1"/>
  <c r="Q716" i="9" s="1"/>
  <c r="O718" i="9"/>
  <c r="P718" i="9" s="1"/>
  <c r="Q718" i="9" s="1"/>
  <c r="O720" i="9"/>
  <c r="P720" i="9" s="1"/>
  <c r="Q720" i="9" s="1"/>
  <c r="O722" i="9"/>
  <c r="P722" i="9" s="1"/>
  <c r="Q722" i="9" s="1"/>
  <c r="O724" i="9"/>
  <c r="P724" i="9" s="1"/>
  <c r="Q724" i="9" s="1"/>
  <c r="O726" i="9"/>
  <c r="P726" i="9" s="1"/>
  <c r="Q726" i="9" s="1"/>
  <c r="O728" i="9"/>
  <c r="P728" i="9" s="1"/>
  <c r="Q728" i="9" s="1"/>
  <c r="O730" i="9"/>
  <c r="P730" i="9" s="1"/>
  <c r="Q730" i="9" s="1"/>
  <c r="O736" i="9"/>
  <c r="P736" i="9" s="1"/>
  <c r="Q736" i="9" s="1"/>
  <c r="O738" i="9"/>
  <c r="P738" i="9" s="1"/>
  <c r="Q738" i="9" s="1"/>
  <c r="O742" i="9"/>
  <c r="P742" i="9" s="1"/>
  <c r="Q742" i="9" s="1"/>
  <c r="O748" i="9"/>
  <c r="P748" i="9" s="1"/>
  <c r="Q748" i="9" s="1"/>
  <c r="O750" i="9"/>
  <c r="P750" i="9" s="1"/>
  <c r="Q750" i="9" s="1"/>
  <c r="O764" i="9"/>
  <c r="P764" i="9" s="1"/>
  <c r="Q764" i="9" s="1"/>
  <c r="O766" i="9"/>
  <c r="P766" i="9" s="1"/>
  <c r="Q766" i="9" s="1"/>
  <c r="O772" i="9"/>
  <c r="P772" i="9" s="1"/>
  <c r="Q772" i="9" s="1"/>
  <c r="O794" i="9"/>
  <c r="P794" i="9" s="1"/>
  <c r="Q794" i="9" s="1"/>
  <c r="O802" i="9"/>
  <c r="P802" i="9" s="1"/>
  <c r="Q802" i="9" s="1"/>
  <c r="O818" i="9"/>
  <c r="P818" i="9" s="1"/>
  <c r="Q818" i="9" s="1"/>
  <c r="O824" i="9"/>
  <c r="P824" i="9" s="1"/>
  <c r="Q824" i="9" s="1"/>
  <c r="O844" i="9"/>
  <c r="P844" i="9" s="1"/>
  <c r="Q844" i="9" s="1"/>
  <c r="O860" i="9"/>
  <c r="P860" i="9" s="1"/>
  <c r="Q860" i="9" s="1"/>
  <c r="O876" i="9"/>
  <c r="P876" i="9" s="1"/>
  <c r="Q876" i="9" s="1"/>
  <c r="O13" i="9"/>
  <c r="P13" i="9" s="1"/>
  <c r="Q13" i="9" s="1"/>
  <c r="O33" i="9"/>
  <c r="P33" i="9" s="1"/>
  <c r="Q33" i="9" s="1"/>
  <c r="O45" i="9"/>
  <c r="P45" i="9" s="1"/>
  <c r="Q45" i="9" s="1"/>
  <c r="O65" i="9"/>
  <c r="P65" i="9" s="1"/>
  <c r="Q65" i="9" s="1"/>
  <c r="O77" i="9"/>
  <c r="P77" i="9" s="1"/>
  <c r="Q77" i="9" s="1"/>
  <c r="O100" i="9"/>
  <c r="P100" i="9" s="1"/>
  <c r="Q100" i="9" s="1"/>
  <c r="O112" i="9"/>
  <c r="P112" i="9" s="1"/>
  <c r="Q112" i="9" s="1"/>
  <c r="O126" i="9"/>
  <c r="P126" i="9" s="1"/>
  <c r="Q126" i="9" s="1"/>
  <c r="O132" i="9"/>
  <c r="P132" i="9" s="1"/>
  <c r="Q132" i="9" s="1"/>
  <c r="O144" i="9"/>
  <c r="P144" i="9" s="1"/>
  <c r="Q144" i="9" s="1"/>
  <c r="O158" i="9"/>
  <c r="P158" i="9" s="1"/>
  <c r="Q158" i="9" s="1"/>
  <c r="O164" i="9"/>
  <c r="P164" i="9" s="1"/>
  <c r="Q164" i="9" s="1"/>
  <c r="O176" i="9"/>
  <c r="P176" i="9" s="1"/>
  <c r="Q176" i="9" s="1"/>
  <c r="O206" i="9"/>
  <c r="P206" i="9" s="1"/>
  <c r="Q206" i="9" s="1"/>
  <c r="O214" i="9"/>
  <c r="P214" i="9" s="1"/>
  <c r="Q214" i="9" s="1"/>
  <c r="O222" i="9"/>
  <c r="P222" i="9" s="1"/>
  <c r="Q222" i="9" s="1"/>
  <c r="O274" i="9"/>
  <c r="P274" i="9" s="1"/>
  <c r="Q274" i="9" s="1"/>
  <c r="O570" i="9"/>
  <c r="P570" i="9" s="1"/>
  <c r="Q570" i="9" s="1"/>
  <c r="O598" i="9"/>
  <c r="P598" i="9" s="1"/>
  <c r="Q598" i="9" s="1"/>
  <c r="O602" i="9"/>
  <c r="P602" i="9" s="1"/>
  <c r="Q602" i="9" s="1"/>
  <c r="O698" i="9"/>
  <c r="P698" i="9" s="1"/>
  <c r="Q698" i="9" s="1"/>
  <c r="O702" i="9"/>
  <c r="P702" i="9" s="1"/>
  <c r="Q702" i="9" s="1"/>
  <c r="O853" i="9"/>
  <c r="P853" i="9" s="1"/>
  <c r="Q853" i="9" s="1"/>
  <c r="O857" i="9"/>
  <c r="P857" i="9" s="1"/>
  <c r="Q857" i="9" s="1"/>
  <c r="O861" i="9"/>
  <c r="P861" i="9" s="1"/>
  <c r="Q861" i="9" s="1"/>
  <c r="O865" i="9"/>
  <c r="P865" i="9" s="1"/>
  <c r="Q865" i="9" s="1"/>
  <c r="O119" i="9"/>
  <c r="P119" i="9" s="1"/>
  <c r="Q119" i="9" s="1"/>
  <c r="O17" i="9"/>
  <c r="P17" i="9" s="1"/>
  <c r="Q17" i="9" s="1"/>
  <c r="O29" i="9"/>
  <c r="P29" i="9" s="1"/>
  <c r="Q29" i="9" s="1"/>
  <c r="O49" i="9"/>
  <c r="P49" i="9" s="1"/>
  <c r="Q49" i="9" s="1"/>
  <c r="O61" i="9"/>
  <c r="P61" i="9" s="1"/>
  <c r="Q61" i="9" s="1"/>
  <c r="O81" i="9"/>
  <c r="P81" i="9" s="1"/>
  <c r="Q81" i="9" s="1"/>
  <c r="O821" i="9"/>
  <c r="P821" i="9" s="1"/>
  <c r="Q821" i="9" s="1"/>
  <c r="O6" i="9"/>
  <c r="P6" i="9" s="1"/>
  <c r="Q6" i="9" s="1"/>
  <c r="O38" i="9"/>
  <c r="P38" i="9" s="1"/>
  <c r="Q38" i="9" s="1"/>
  <c r="O70" i="9"/>
  <c r="P70" i="9" s="1"/>
  <c r="Q70" i="9" s="1"/>
  <c r="O318" i="9"/>
  <c r="P318" i="9" s="1"/>
  <c r="Q318" i="9" s="1"/>
  <c r="O334" i="9"/>
  <c r="P334" i="9" s="1"/>
  <c r="Q334" i="9" s="1"/>
  <c r="O590" i="9"/>
  <c r="P590" i="9" s="1"/>
  <c r="Q590" i="9" s="1"/>
  <c r="O833" i="9"/>
  <c r="P833" i="9" s="1"/>
  <c r="Q833" i="9" s="1"/>
  <c r="O812" i="9"/>
  <c r="P812" i="9" s="1"/>
  <c r="Q812" i="9" s="1"/>
  <c r="O25" i="9"/>
  <c r="P25" i="9" s="1"/>
  <c r="Q25" i="9" s="1"/>
  <c r="O37" i="9"/>
  <c r="P37" i="9" s="1"/>
  <c r="Q37" i="9" s="1"/>
  <c r="O57" i="9"/>
  <c r="P57" i="9" s="1"/>
  <c r="Q57" i="9" s="1"/>
  <c r="O69" i="9"/>
  <c r="P69" i="9" s="1"/>
  <c r="Q69" i="9" s="1"/>
  <c r="O89" i="9"/>
  <c r="P89" i="9" s="1"/>
  <c r="Q89" i="9" s="1"/>
  <c r="O104" i="9"/>
  <c r="P104" i="9" s="1"/>
  <c r="Q104" i="9" s="1"/>
  <c r="O118" i="9"/>
  <c r="P118" i="9" s="1"/>
  <c r="Q118" i="9" s="1"/>
  <c r="O124" i="9"/>
  <c r="P124" i="9" s="1"/>
  <c r="Q124" i="9" s="1"/>
  <c r="O136" i="9"/>
  <c r="P136" i="9" s="1"/>
  <c r="Q136" i="9" s="1"/>
  <c r="O150" i="9"/>
  <c r="P150" i="9" s="1"/>
  <c r="Q150" i="9" s="1"/>
  <c r="O156" i="9"/>
  <c r="P156" i="9" s="1"/>
  <c r="Q156" i="9" s="1"/>
  <c r="O168" i="9"/>
  <c r="P168" i="9" s="1"/>
  <c r="Q168" i="9" s="1"/>
  <c r="O182" i="9"/>
  <c r="P182" i="9" s="1"/>
  <c r="Q182" i="9" s="1"/>
  <c r="O190" i="9"/>
  <c r="P190" i="9" s="1"/>
  <c r="Q190" i="9" s="1"/>
  <c r="O254" i="9"/>
  <c r="P254" i="9" s="1"/>
  <c r="Q254" i="9" s="1"/>
  <c r="O306" i="9"/>
  <c r="P306" i="9" s="1"/>
  <c r="Q306" i="9" s="1"/>
  <c r="O494" i="9"/>
  <c r="P494" i="9" s="1"/>
  <c r="Q494" i="9" s="1"/>
  <c r="O518" i="9"/>
  <c r="P518" i="9" s="1"/>
  <c r="Q518" i="9" s="1"/>
  <c r="O530" i="9"/>
  <c r="P530" i="9" s="1"/>
  <c r="Q530" i="9" s="1"/>
  <c r="O534" i="9"/>
  <c r="P534" i="9" s="1"/>
  <c r="Q534" i="9" s="1"/>
  <c r="O785" i="9"/>
  <c r="P785" i="9" s="1"/>
  <c r="Q785" i="9" s="1"/>
  <c r="O270" i="9"/>
  <c r="P270" i="9" s="1"/>
  <c r="Q270" i="9" s="1"/>
  <c r="O298" i="9"/>
  <c r="P298" i="9" s="1"/>
  <c r="Q298" i="9" s="1"/>
  <c r="O326" i="9"/>
  <c r="P326" i="9" s="1"/>
  <c r="Q326" i="9" s="1"/>
  <c r="O338" i="9"/>
  <c r="P338" i="9" s="1"/>
  <c r="Q338" i="9" s="1"/>
  <c r="O410" i="9"/>
  <c r="P410" i="9" s="1"/>
  <c r="Q410" i="9" s="1"/>
  <c r="O418" i="9"/>
  <c r="P418" i="9" s="1"/>
  <c r="Q418" i="9" s="1"/>
  <c r="O450" i="9"/>
  <c r="P450" i="9" s="1"/>
  <c r="Q450" i="9" s="1"/>
  <c r="O454" i="9"/>
  <c r="P454" i="9" s="1"/>
  <c r="Q454" i="9" s="1"/>
  <c r="O594" i="9"/>
  <c r="P594" i="9" s="1"/>
  <c r="Q594" i="9" s="1"/>
  <c r="O610" i="9"/>
  <c r="P610" i="9" s="1"/>
  <c r="Q610" i="9" s="1"/>
  <c r="O616" i="9"/>
  <c r="P616" i="9" s="1"/>
  <c r="Q616" i="9" s="1"/>
  <c r="O622" i="9"/>
  <c r="P622" i="9" s="1"/>
  <c r="Q622" i="9" s="1"/>
  <c r="O638" i="9"/>
  <c r="P638" i="9" s="1"/>
  <c r="Q638" i="9" s="1"/>
  <c r="O656" i="9"/>
  <c r="P656" i="9" s="1"/>
  <c r="Q656" i="9" s="1"/>
  <c r="O662" i="9"/>
  <c r="P662" i="9" s="1"/>
  <c r="Q662" i="9" s="1"/>
  <c r="O666" i="9"/>
  <c r="P666" i="9" s="1"/>
  <c r="Q666" i="9" s="1"/>
  <c r="O690" i="9"/>
  <c r="P690" i="9" s="1"/>
  <c r="Q690" i="9" s="1"/>
  <c r="O725" i="9"/>
  <c r="P725" i="9" s="1"/>
  <c r="Q725" i="9" s="1"/>
  <c r="O733" i="9"/>
  <c r="P733" i="9" s="1"/>
  <c r="Q733" i="9" s="1"/>
  <c r="O741" i="9"/>
  <c r="P741" i="9" s="1"/>
  <c r="Q741" i="9" s="1"/>
  <c r="O757" i="9"/>
  <c r="P757" i="9" s="1"/>
  <c r="Q757" i="9" s="1"/>
  <c r="O769" i="9"/>
  <c r="P769" i="9" s="1"/>
  <c r="Q769" i="9" s="1"/>
  <c r="O809" i="9"/>
  <c r="P809" i="9" s="1"/>
  <c r="Q809" i="9" s="1"/>
  <c r="O837" i="9"/>
  <c r="P837" i="9" s="1"/>
  <c r="Q837" i="9" s="1"/>
  <c r="O841" i="9"/>
  <c r="P841" i="9" s="1"/>
  <c r="Q841" i="9" s="1"/>
  <c r="O845" i="9"/>
  <c r="P845" i="9" s="1"/>
  <c r="Q845" i="9" s="1"/>
  <c r="O849" i="9"/>
  <c r="P849" i="9" s="1"/>
  <c r="Q849" i="9" s="1"/>
  <c r="O869" i="9"/>
  <c r="P869" i="9" s="1"/>
  <c r="Q869" i="9" s="1"/>
  <c r="O873" i="9"/>
  <c r="P873" i="9" s="1"/>
  <c r="Q873" i="9" s="1"/>
  <c r="O877" i="9"/>
  <c r="P877" i="9" s="1"/>
  <c r="Q877" i="9" s="1"/>
  <c r="O881" i="9"/>
  <c r="P881" i="9" s="1"/>
  <c r="Q881" i="9" s="1"/>
  <c r="O330" i="9"/>
  <c r="P330" i="9" s="1"/>
  <c r="Q330" i="9" s="1"/>
  <c r="O442" i="9"/>
  <c r="P442" i="9" s="1"/>
  <c r="Q442" i="9" s="1"/>
  <c r="O470" i="9"/>
  <c r="P470" i="9" s="1"/>
  <c r="Q470" i="9" s="1"/>
  <c r="O482" i="9"/>
  <c r="P482" i="9" s="1"/>
  <c r="Q482" i="9" s="1"/>
  <c r="O526" i="9"/>
  <c r="P526" i="9" s="1"/>
  <c r="Q526" i="9" s="1"/>
  <c r="O538" i="9"/>
  <c r="P538" i="9" s="1"/>
  <c r="Q538" i="9" s="1"/>
  <c r="O546" i="9"/>
  <c r="P546" i="9" s="1"/>
  <c r="Q546" i="9" s="1"/>
  <c r="O578" i="9"/>
  <c r="P578" i="9" s="1"/>
  <c r="Q578" i="9" s="1"/>
  <c r="O582" i="9"/>
  <c r="P582" i="9" s="1"/>
  <c r="Q582" i="9" s="1"/>
  <c r="O632" i="9"/>
  <c r="P632" i="9" s="1"/>
  <c r="Q632" i="9" s="1"/>
  <c r="O642" i="9"/>
  <c r="P642" i="9" s="1"/>
  <c r="Q642" i="9" s="1"/>
  <c r="O648" i="9"/>
  <c r="P648" i="9" s="1"/>
  <c r="Q648" i="9" s="1"/>
  <c r="O654" i="9"/>
  <c r="P654" i="9" s="1"/>
  <c r="Q654" i="9" s="1"/>
  <c r="O670" i="9"/>
  <c r="P670" i="9" s="1"/>
  <c r="Q670" i="9" s="1"/>
  <c r="O694" i="9"/>
  <c r="P694" i="9" s="1"/>
  <c r="Q694" i="9" s="1"/>
  <c r="O773" i="9"/>
  <c r="P773" i="9" s="1"/>
  <c r="Q773" i="9" s="1"/>
  <c r="O801" i="9"/>
  <c r="P801" i="9" s="1"/>
  <c r="Q801" i="9" s="1"/>
  <c r="O829" i="9"/>
  <c r="P829" i="9" s="1"/>
  <c r="Q829" i="9" s="1"/>
  <c r="O746" i="9"/>
  <c r="P746" i="9" s="1"/>
  <c r="Q746" i="9" s="1"/>
  <c r="O756" i="9"/>
  <c r="P756" i="9" s="1"/>
  <c r="Q756" i="9" s="1"/>
  <c r="O758" i="9"/>
  <c r="P758" i="9" s="1"/>
  <c r="Q758" i="9" s="1"/>
  <c r="O768" i="9"/>
  <c r="P768" i="9" s="1"/>
  <c r="Q768" i="9" s="1"/>
  <c r="O778" i="9"/>
  <c r="P778" i="9" s="1"/>
  <c r="Q778" i="9" s="1"/>
  <c r="O788" i="9"/>
  <c r="P788" i="9" s="1"/>
  <c r="Q788" i="9" s="1"/>
  <c r="O790" i="9"/>
  <c r="P790" i="9" s="1"/>
  <c r="Q790" i="9" s="1"/>
  <c r="O800" i="9"/>
  <c r="P800" i="9" s="1"/>
  <c r="Q800" i="9" s="1"/>
  <c r="O810" i="9"/>
  <c r="P810" i="9" s="1"/>
  <c r="Q810" i="9" s="1"/>
  <c r="O820" i="9"/>
  <c r="P820" i="9" s="1"/>
  <c r="Q820" i="9" s="1"/>
  <c r="O822" i="9"/>
  <c r="P822" i="9" s="1"/>
  <c r="Q822" i="9" s="1"/>
  <c r="O832" i="9"/>
  <c r="P832" i="9" s="1"/>
  <c r="Q832" i="9" s="1"/>
  <c r="O840" i="9"/>
  <c r="P840" i="9" s="1"/>
  <c r="Q840" i="9" s="1"/>
  <c r="O848" i="9"/>
  <c r="P848" i="9" s="1"/>
  <c r="Q848" i="9" s="1"/>
  <c r="O856" i="9"/>
  <c r="P856" i="9" s="1"/>
  <c r="Q856" i="9" s="1"/>
  <c r="O864" i="9"/>
  <c r="P864" i="9" s="1"/>
  <c r="Q864" i="9" s="1"/>
  <c r="O872" i="9"/>
  <c r="P872" i="9" s="1"/>
  <c r="Q872" i="9" s="1"/>
  <c r="O880" i="9"/>
  <c r="P880" i="9" s="1"/>
  <c r="Q880" i="9" s="1"/>
  <c r="O95" i="9"/>
  <c r="P95" i="9" s="1"/>
  <c r="Q95" i="9" s="1"/>
  <c r="O98" i="9"/>
  <c r="P98" i="9" s="1"/>
  <c r="Q98" i="9" s="1"/>
  <c r="O106" i="9"/>
  <c r="P106" i="9" s="1"/>
  <c r="Q106" i="9" s="1"/>
  <c r="O114" i="9"/>
  <c r="P114" i="9" s="1"/>
  <c r="Q114" i="9" s="1"/>
  <c r="O122" i="9"/>
  <c r="P122" i="9" s="1"/>
  <c r="Q122" i="9" s="1"/>
  <c r="O130" i="9"/>
  <c r="P130" i="9" s="1"/>
  <c r="Q130" i="9" s="1"/>
  <c r="O138" i="9"/>
  <c r="P138" i="9" s="1"/>
  <c r="Q138" i="9" s="1"/>
  <c r="O146" i="9"/>
  <c r="P146" i="9" s="1"/>
  <c r="Q146" i="9" s="1"/>
  <c r="O154" i="9"/>
  <c r="P154" i="9" s="1"/>
  <c r="Q154" i="9" s="1"/>
  <c r="O162" i="9"/>
  <c r="P162" i="9" s="1"/>
  <c r="Q162" i="9" s="1"/>
  <c r="O170" i="9"/>
  <c r="P170" i="9" s="1"/>
  <c r="Q170" i="9" s="1"/>
  <c r="O178" i="9"/>
  <c r="P178" i="9" s="1"/>
  <c r="Q178" i="9" s="1"/>
  <c r="O198" i="9"/>
  <c r="P198" i="9" s="1"/>
  <c r="Q198" i="9" s="1"/>
  <c r="O210" i="9"/>
  <c r="P210" i="9" s="1"/>
  <c r="Q210" i="9" s="1"/>
  <c r="O230" i="9"/>
  <c r="P230" i="9" s="1"/>
  <c r="Q230" i="9" s="1"/>
  <c r="O242" i="9"/>
  <c r="P242" i="9" s="1"/>
  <c r="Q242" i="9" s="1"/>
  <c r="O250" i="9"/>
  <c r="P250" i="9" s="1"/>
  <c r="Q250" i="9" s="1"/>
  <c r="O286" i="9"/>
  <c r="P286" i="9" s="1"/>
  <c r="Q286" i="9" s="1"/>
  <c r="O294" i="9"/>
  <c r="P294" i="9" s="1"/>
  <c r="Q294" i="9" s="1"/>
  <c r="O302" i="9"/>
  <c r="P302" i="9" s="1"/>
  <c r="Q302" i="9" s="1"/>
  <c r="O422" i="9"/>
  <c r="P422" i="9" s="1"/>
  <c r="Q422" i="9" s="1"/>
  <c r="O430" i="9"/>
  <c r="P430" i="9" s="1"/>
  <c r="Q430" i="9" s="1"/>
  <c r="O438" i="9"/>
  <c r="P438" i="9" s="1"/>
  <c r="Q438" i="9" s="1"/>
  <c r="O498" i="9"/>
  <c r="P498" i="9" s="1"/>
  <c r="Q498" i="9" s="1"/>
  <c r="O506" i="9"/>
  <c r="P506" i="9" s="1"/>
  <c r="Q506" i="9" s="1"/>
  <c r="O514" i="9"/>
  <c r="P514" i="9" s="1"/>
  <c r="Q514" i="9" s="1"/>
  <c r="O550" i="9"/>
  <c r="P550" i="9" s="1"/>
  <c r="Q550" i="9" s="1"/>
  <c r="O558" i="9"/>
  <c r="P558" i="9" s="1"/>
  <c r="Q558" i="9" s="1"/>
  <c r="O566" i="9"/>
  <c r="P566" i="9" s="1"/>
  <c r="Q566" i="9" s="1"/>
  <c r="O608" i="9"/>
  <c r="P608" i="9" s="1"/>
  <c r="Q608" i="9" s="1"/>
  <c r="O614" i="9"/>
  <c r="P614" i="9" s="1"/>
  <c r="Q614" i="9" s="1"/>
  <c r="O626" i="9"/>
  <c r="P626" i="9" s="1"/>
  <c r="Q626" i="9" s="1"/>
  <c r="O640" i="9"/>
  <c r="P640" i="9" s="1"/>
  <c r="Q640" i="9" s="1"/>
  <c r="O646" i="9"/>
  <c r="P646" i="9" s="1"/>
  <c r="Q646" i="9" s="1"/>
  <c r="O658" i="9"/>
  <c r="P658" i="9" s="1"/>
  <c r="Q658" i="9" s="1"/>
  <c r="O706" i="9"/>
  <c r="P706" i="9" s="1"/>
  <c r="Q706" i="9" s="1"/>
  <c r="O737" i="9"/>
  <c r="P737" i="9" s="1"/>
  <c r="Q737" i="9" s="1"/>
  <c r="O745" i="9"/>
  <c r="P745" i="9" s="1"/>
  <c r="Q745" i="9" s="1"/>
  <c r="O753" i="9"/>
  <c r="P753" i="9" s="1"/>
  <c r="Q753" i="9" s="1"/>
  <c r="O789" i="9"/>
  <c r="P789" i="9" s="1"/>
  <c r="Q789" i="9" s="1"/>
  <c r="O797" i="9"/>
  <c r="P797" i="9" s="1"/>
  <c r="Q797" i="9" s="1"/>
  <c r="O805" i="9"/>
  <c r="P805" i="9" s="1"/>
  <c r="Q805" i="9" s="1"/>
  <c r="O246" i="9"/>
  <c r="P246" i="9" s="1"/>
  <c r="Q246" i="9" s="1"/>
  <c r="O258" i="9"/>
  <c r="P258" i="9" s="1"/>
  <c r="Q258" i="9" s="1"/>
  <c r="O278" i="9"/>
  <c r="P278" i="9" s="1"/>
  <c r="Q278" i="9" s="1"/>
  <c r="O290" i="9"/>
  <c r="P290" i="9" s="1"/>
  <c r="Q290" i="9" s="1"/>
  <c r="O310" i="9"/>
  <c r="P310" i="9" s="1"/>
  <c r="Q310" i="9" s="1"/>
  <c r="O322" i="9"/>
  <c r="P322" i="9" s="1"/>
  <c r="Q322" i="9" s="1"/>
  <c r="O414" i="9"/>
  <c r="P414" i="9" s="1"/>
  <c r="Q414" i="9" s="1"/>
  <c r="O426" i="9"/>
  <c r="P426" i="9" s="1"/>
  <c r="Q426" i="9" s="1"/>
  <c r="O446" i="9"/>
  <c r="P446" i="9" s="1"/>
  <c r="Q446" i="9" s="1"/>
  <c r="O458" i="9"/>
  <c r="P458" i="9" s="1"/>
  <c r="Q458" i="9" s="1"/>
  <c r="O478" i="9"/>
  <c r="P478" i="9" s="1"/>
  <c r="Q478" i="9" s="1"/>
  <c r="O490" i="9"/>
  <c r="P490" i="9" s="1"/>
  <c r="Q490" i="9" s="1"/>
  <c r="O510" i="9"/>
  <c r="P510" i="9" s="1"/>
  <c r="Q510" i="9" s="1"/>
  <c r="O522" i="9"/>
  <c r="P522" i="9" s="1"/>
  <c r="Q522" i="9" s="1"/>
  <c r="O542" i="9"/>
  <c r="P542" i="9" s="1"/>
  <c r="Q542" i="9" s="1"/>
  <c r="O554" i="9"/>
  <c r="P554" i="9" s="1"/>
  <c r="Q554" i="9" s="1"/>
  <c r="O574" i="9"/>
  <c r="P574" i="9" s="1"/>
  <c r="Q574" i="9" s="1"/>
  <c r="O586" i="9"/>
  <c r="P586" i="9" s="1"/>
  <c r="Q586" i="9" s="1"/>
  <c r="O606" i="9"/>
  <c r="P606" i="9" s="1"/>
  <c r="Q606" i="9" s="1"/>
  <c r="O612" i="9"/>
  <c r="P612" i="9" s="1"/>
  <c r="Q612" i="9" s="1"/>
  <c r="O620" i="9"/>
  <c r="P620" i="9" s="1"/>
  <c r="Q620" i="9" s="1"/>
  <c r="O628" i="9"/>
  <c r="P628" i="9" s="1"/>
  <c r="Q628" i="9" s="1"/>
  <c r="O636" i="9"/>
  <c r="P636" i="9" s="1"/>
  <c r="Q636" i="9" s="1"/>
  <c r="O644" i="9"/>
  <c r="P644" i="9" s="1"/>
  <c r="Q644" i="9" s="1"/>
  <c r="O652" i="9"/>
  <c r="P652" i="9" s="1"/>
  <c r="Q652" i="9" s="1"/>
  <c r="O660" i="9"/>
  <c r="P660" i="9" s="1"/>
  <c r="Q660" i="9" s="1"/>
  <c r="O678" i="9"/>
  <c r="P678" i="9" s="1"/>
  <c r="Q678" i="9" s="1"/>
  <c r="O686" i="9"/>
  <c r="P686" i="9" s="1"/>
  <c r="Q686" i="9" s="1"/>
  <c r="O729" i="9"/>
  <c r="P729" i="9" s="1"/>
  <c r="Q729" i="9" s="1"/>
  <c r="O749" i="9"/>
  <c r="P749" i="9" s="1"/>
  <c r="Q749" i="9" s="1"/>
  <c r="O761" i="9"/>
  <c r="P761" i="9" s="1"/>
  <c r="Q761" i="9" s="1"/>
  <c r="O781" i="9"/>
  <c r="P781" i="9" s="1"/>
  <c r="Q781" i="9" s="1"/>
  <c r="O793" i="9"/>
  <c r="P793" i="9" s="1"/>
  <c r="Q793" i="9" s="1"/>
  <c r="O813" i="9"/>
  <c r="P813" i="9" s="1"/>
  <c r="Q813" i="9" s="1"/>
  <c r="O825" i="9"/>
  <c r="P825" i="9" s="1"/>
  <c r="Q825" i="9" s="1"/>
  <c r="O412" i="5"/>
  <c r="P412" i="5" s="1"/>
  <c r="Q412" i="5" s="1"/>
  <c r="O416" i="5"/>
  <c r="P416" i="5" s="1"/>
  <c r="Q416" i="5" s="1"/>
  <c r="O436" i="5"/>
  <c r="P436" i="5" s="1"/>
  <c r="Q436" i="5" s="1"/>
  <c r="O440" i="5"/>
  <c r="P440" i="5" s="1"/>
  <c r="Q440" i="5" s="1"/>
  <c r="O444" i="5"/>
  <c r="P444" i="5" s="1"/>
  <c r="Q444" i="5" s="1"/>
  <c r="O508" i="5"/>
  <c r="P508" i="5" s="1"/>
  <c r="Q508" i="5" s="1"/>
  <c r="O512" i="5"/>
  <c r="P512" i="5" s="1"/>
  <c r="Q512" i="5" s="1"/>
  <c r="O516" i="5"/>
  <c r="P516" i="5" s="1"/>
  <c r="Q516" i="5" s="1"/>
  <c r="O520" i="5"/>
  <c r="P520" i="5" s="1"/>
  <c r="Q520" i="5" s="1"/>
  <c r="O524" i="5"/>
  <c r="P524" i="5" s="1"/>
  <c r="Q524" i="5" s="1"/>
  <c r="O528" i="5"/>
  <c r="P528" i="5" s="1"/>
  <c r="Q528" i="5" s="1"/>
  <c r="O536" i="5"/>
  <c r="P536" i="5" s="1"/>
  <c r="Q536" i="5" s="1"/>
  <c r="O540" i="5"/>
  <c r="P540" i="5" s="1"/>
  <c r="Q540" i="5" s="1"/>
  <c r="O544" i="5"/>
  <c r="P544" i="5" s="1"/>
  <c r="Q544" i="5" s="1"/>
  <c r="O548" i="5"/>
  <c r="P548" i="5" s="1"/>
  <c r="Q548" i="5" s="1"/>
  <c r="O552" i="5"/>
  <c r="P552" i="5" s="1"/>
  <c r="Q552" i="5" s="1"/>
  <c r="O556" i="5"/>
  <c r="P556" i="5" s="1"/>
  <c r="Q556" i="5" s="1"/>
  <c r="O616" i="5"/>
  <c r="P616" i="5" s="1"/>
  <c r="Q616" i="5" s="1"/>
  <c r="O812" i="5"/>
  <c r="P812" i="5" s="1"/>
  <c r="Q812" i="5" s="1"/>
  <c r="O836" i="5"/>
  <c r="P836" i="5" s="1"/>
  <c r="Q836" i="5" s="1"/>
  <c r="O840" i="5"/>
  <c r="P840" i="5" s="1"/>
  <c r="Q840" i="5" s="1"/>
  <c r="O880" i="5"/>
  <c r="P880" i="5" s="1"/>
  <c r="Q880" i="5" s="1"/>
  <c r="O884" i="5"/>
  <c r="P884" i="5" s="1"/>
  <c r="Q884" i="5" s="1"/>
  <c r="O896" i="5"/>
  <c r="P896" i="5" s="1"/>
  <c r="Q896" i="5" s="1"/>
  <c r="O900" i="5"/>
  <c r="P900" i="5" s="1"/>
  <c r="Q900" i="5" s="1"/>
  <c r="O904" i="5"/>
  <c r="P904" i="5" s="1"/>
  <c r="Q904" i="5" s="1"/>
  <c r="O936" i="5"/>
  <c r="P936" i="5" s="1"/>
  <c r="Q936" i="5" s="1"/>
  <c r="O940" i="5"/>
  <c r="P940" i="5" s="1"/>
  <c r="Q940" i="5" s="1"/>
  <c r="O944" i="5"/>
  <c r="P944" i="5" s="1"/>
  <c r="Q944" i="5" s="1"/>
  <c r="O948" i="5"/>
  <c r="P948" i="5" s="1"/>
  <c r="Q948" i="5" s="1"/>
  <c r="O996" i="5"/>
  <c r="P996" i="5" s="1"/>
  <c r="Q996" i="5" s="1"/>
  <c r="O1000" i="5"/>
  <c r="P1000" i="5" s="1"/>
  <c r="Q1000" i="5" s="1"/>
  <c r="O1004" i="5"/>
  <c r="P1004" i="5" s="1"/>
  <c r="Q1004" i="5" s="1"/>
  <c r="O1052" i="5"/>
  <c r="P1052" i="5" s="1"/>
  <c r="Q1052" i="5" s="1"/>
  <c r="N1126" i="5"/>
  <c r="I12" i="13" s="1"/>
  <c r="O30" i="3"/>
  <c r="P30" i="3" s="1"/>
  <c r="Q30" i="3" s="1"/>
  <c r="O26" i="3"/>
  <c r="P26" i="3" s="1"/>
  <c r="Q26" i="3" s="1"/>
  <c r="O22" i="3"/>
  <c r="P22" i="3" s="1"/>
  <c r="Q22" i="3" s="1"/>
  <c r="O18" i="3"/>
  <c r="P18" i="3" s="1"/>
  <c r="Q18" i="3" s="1"/>
  <c r="O14" i="3"/>
  <c r="P14" i="3" s="1"/>
  <c r="Q14" i="3" s="1"/>
  <c r="O10" i="3"/>
  <c r="P10" i="3" s="1"/>
  <c r="Q10" i="3" s="1"/>
  <c r="N611" i="3"/>
  <c r="I10" i="13" s="1"/>
  <c r="O90" i="3"/>
  <c r="P90" i="3" s="1"/>
  <c r="Q90" i="3" s="1"/>
  <c r="O328" i="6"/>
  <c r="P328" i="6" s="1"/>
  <c r="Q328" i="6" s="1"/>
  <c r="N760" i="6"/>
  <c r="I13" i="13" s="1"/>
  <c r="O7" i="8"/>
  <c r="P7" i="8" s="1"/>
  <c r="Q7" i="8" s="1"/>
  <c r="O19" i="8"/>
  <c r="P19" i="8" s="1"/>
  <c r="Q19" i="8" s="1"/>
  <c r="O31" i="8"/>
  <c r="P31" i="8" s="1"/>
  <c r="Q31" i="8" s="1"/>
  <c r="O71" i="8"/>
  <c r="P71" i="8" s="1"/>
  <c r="Q71" i="8" s="1"/>
  <c r="O83" i="8"/>
  <c r="P83" i="8" s="1"/>
  <c r="Q83" i="8" s="1"/>
  <c r="O95" i="8"/>
  <c r="P95" i="8" s="1"/>
  <c r="Q95" i="8" s="1"/>
  <c r="O135" i="8"/>
  <c r="P135" i="8" s="1"/>
  <c r="Q135" i="8" s="1"/>
  <c r="O147" i="8"/>
  <c r="P147" i="8" s="1"/>
  <c r="Q147" i="8" s="1"/>
  <c r="O179" i="8"/>
  <c r="P179" i="8" s="1"/>
  <c r="Q179" i="8" s="1"/>
  <c r="O229" i="8"/>
  <c r="P229" i="8" s="1"/>
  <c r="Q229" i="8" s="1"/>
  <c r="O235" i="8"/>
  <c r="P235" i="8" s="1"/>
  <c r="Q235" i="8" s="1"/>
  <c r="O241" i="8"/>
  <c r="P241" i="8" s="1"/>
  <c r="Q241" i="8" s="1"/>
  <c r="O247" i="8"/>
  <c r="P247" i="8" s="1"/>
  <c r="Q247" i="8" s="1"/>
  <c r="O253" i="8"/>
  <c r="P253" i="8" s="1"/>
  <c r="Q253" i="8" s="1"/>
  <c r="O259" i="8"/>
  <c r="P259" i="8" s="1"/>
  <c r="Q259" i="8" s="1"/>
  <c r="O275" i="8"/>
  <c r="P275" i="8" s="1"/>
  <c r="Q275" i="8" s="1"/>
  <c r="O281" i="8"/>
  <c r="P281" i="8" s="1"/>
  <c r="Q281" i="8" s="1"/>
  <c r="O287" i="8"/>
  <c r="P287" i="8" s="1"/>
  <c r="Q287" i="8" s="1"/>
  <c r="O22" i="8"/>
  <c r="P22" i="8" s="1"/>
  <c r="Q22" i="8" s="1"/>
  <c r="O110" i="8"/>
  <c r="P110" i="8" s="1"/>
  <c r="Q110" i="8" s="1"/>
  <c r="O166" i="8"/>
  <c r="P166" i="8" s="1"/>
  <c r="Q166" i="8" s="1"/>
  <c r="O182" i="8"/>
  <c r="P182" i="8" s="1"/>
  <c r="Q182" i="8" s="1"/>
  <c r="O246" i="8"/>
  <c r="P246" i="8" s="1"/>
  <c r="Q246" i="8" s="1"/>
  <c r="O258" i="8"/>
  <c r="P258" i="8" s="1"/>
  <c r="Q258" i="8" s="1"/>
  <c r="O370" i="8"/>
  <c r="P370" i="8" s="1"/>
  <c r="Q370" i="8" s="1"/>
  <c r="O3" i="8"/>
  <c r="P3" i="8" s="1"/>
  <c r="Q3" i="8" s="1"/>
  <c r="N570" i="8"/>
  <c r="I15" i="13" s="1"/>
  <c r="O210" i="8"/>
  <c r="P210" i="8" s="1"/>
  <c r="Q210" i="8" s="1"/>
  <c r="O248" i="8"/>
  <c r="P248" i="8" s="1"/>
  <c r="Q248" i="8" s="1"/>
  <c r="O252" i="8"/>
  <c r="P252" i="8" s="1"/>
  <c r="Q252" i="8" s="1"/>
  <c r="O424" i="8"/>
  <c r="P424" i="8" s="1"/>
  <c r="Q424" i="8" s="1"/>
  <c r="O428" i="8"/>
  <c r="P428" i="8" s="1"/>
  <c r="Q428" i="8" s="1"/>
  <c r="O432" i="8"/>
  <c r="P432" i="8" s="1"/>
  <c r="Q432" i="8" s="1"/>
  <c r="O436" i="8"/>
  <c r="P436" i="8" s="1"/>
  <c r="Q436" i="8" s="1"/>
  <c r="O440" i="8"/>
  <c r="P440" i="8" s="1"/>
  <c r="Q440" i="8" s="1"/>
  <c r="O444" i="8"/>
  <c r="P444" i="8" s="1"/>
  <c r="Q444" i="8" s="1"/>
  <c r="O448" i="8"/>
  <c r="P448" i="8" s="1"/>
  <c r="Q448" i="8" s="1"/>
  <c r="O452" i="8"/>
  <c r="P452" i="8" s="1"/>
  <c r="Q452" i="8" s="1"/>
  <c r="O34" i="8"/>
  <c r="P34" i="8" s="1"/>
  <c r="Q34" i="8" s="1"/>
  <c r="O74" i="8"/>
  <c r="P74" i="8" s="1"/>
  <c r="Q74" i="8" s="1"/>
  <c r="O86" i="8"/>
  <c r="P86" i="8" s="1"/>
  <c r="Q86" i="8" s="1"/>
  <c r="O138" i="8"/>
  <c r="P138" i="8" s="1"/>
  <c r="Q138" i="8" s="1"/>
  <c r="O200" i="8"/>
  <c r="P200" i="8" s="1"/>
  <c r="Q200" i="8" s="1"/>
  <c r="O208" i="8"/>
  <c r="P208" i="8" s="1"/>
  <c r="Q208" i="8" s="1"/>
  <c r="O286" i="8"/>
  <c r="P286" i="8" s="1"/>
  <c r="Q286" i="8" s="1"/>
  <c r="O310" i="8"/>
  <c r="P310" i="8" s="1"/>
  <c r="Q310" i="8" s="1"/>
  <c r="O236" i="8"/>
  <c r="P236" i="8" s="1"/>
  <c r="Q236" i="8" s="1"/>
  <c r="O260" i="8"/>
  <c r="P260" i="8" s="1"/>
  <c r="Q260" i="8" s="1"/>
  <c r="O264" i="8"/>
  <c r="P264" i="8" s="1"/>
  <c r="Q264" i="8" s="1"/>
  <c r="O456" i="8"/>
  <c r="P456" i="8" s="1"/>
  <c r="Q456" i="8" s="1"/>
  <c r="O460" i="8"/>
  <c r="P460" i="8" s="1"/>
  <c r="Q460" i="8" s="1"/>
  <c r="O464" i="8"/>
  <c r="P464" i="8" s="1"/>
  <c r="Q464" i="8" s="1"/>
  <c r="O468" i="8"/>
  <c r="P468" i="8" s="1"/>
  <c r="Q468" i="8" s="1"/>
  <c r="O472" i="8"/>
  <c r="P472" i="8" s="1"/>
  <c r="Q472" i="8" s="1"/>
  <c r="O476" i="8"/>
  <c r="P476" i="8" s="1"/>
  <c r="Q476" i="8" s="1"/>
  <c r="O480" i="8"/>
  <c r="P480" i="8" s="1"/>
  <c r="Q480" i="8" s="1"/>
  <c r="O484" i="8"/>
  <c r="P484" i="8" s="1"/>
  <c r="Q484" i="8" s="1"/>
  <c r="O43" i="8"/>
  <c r="P43" i="8" s="1"/>
  <c r="Q43" i="8" s="1"/>
  <c r="O107" i="8"/>
  <c r="P107" i="8" s="1"/>
  <c r="Q107" i="8" s="1"/>
  <c r="O191" i="8"/>
  <c r="P191" i="8" s="1"/>
  <c r="Q191" i="8" s="1"/>
  <c r="O240" i="8"/>
  <c r="P240" i="8" s="1"/>
  <c r="Q240" i="8" s="1"/>
  <c r="O488" i="8"/>
  <c r="P488" i="8" s="1"/>
  <c r="Q488" i="8" s="1"/>
  <c r="O492" i="8"/>
  <c r="P492" i="8" s="1"/>
  <c r="Q492" i="8" s="1"/>
  <c r="O496" i="8"/>
  <c r="P496" i="8" s="1"/>
  <c r="Q496" i="8" s="1"/>
  <c r="O500" i="8"/>
  <c r="P500" i="8" s="1"/>
  <c r="Q500" i="8" s="1"/>
  <c r="O504" i="8"/>
  <c r="P504" i="8" s="1"/>
  <c r="Q504" i="8" s="1"/>
  <c r="O508" i="8"/>
  <c r="P508" i="8" s="1"/>
  <c r="Q508" i="8" s="1"/>
  <c r="O512" i="8"/>
  <c r="P512" i="8" s="1"/>
  <c r="Q512" i="8" s="1"/>
  <c r="O516" i="8"/>
  <c r="P516" i="8" s="1"/>
  <c r="Q516" i="8" s="1"/>
  <c r="O15" i="8"/>
  <c r="P15" i="8" s="1"/>
  <c r="Q15" i="8" s="1"/>
  <c r="O23" i="8"/>
  <c r="P23" i="8" s="1"/>
  <c r="Q23" i="8" s="1"/>
  <c r="O35" i="8"/>
  <c r="P35" i="8" s="1"/>
  <c r="Q35" i="8" s="1"/>
  <c r="O39" i="8"/>
  <c r="P39" i="8" s="1"/>
  <c r="Q39" i="8" s="1"/>
  <c r="O47" i="8"/>
  <c r="P47" i="8" s="1"/>
  <c r="Q47" i="8" s="1"/>
  <c r="O51" i="8"/>
  <c r="P51" i="8" s="1"/>
  <c r="Q51" i="8" s="1"/>
  <c r="O55" i="8"/>
  <c r="P55" i="8" s="1"/>
  <c r="Q55" i="8" s="1"/>
  <c r="O63" i="8"/>
  <c r="P63" i="8" s="1"/>
  <c r="Q63" i="8" s="1"/>
  <c r="O67" i="8"/>
  <c r="P67" i="8" s="1"/>
  <c r="Q67" i="8" s="1"/>
  <c r="O79" i="8"/>
  <c r="P79" i="8" s="1"/>
  <c r="Q79" i="8" s="1"/>
  <c r="O87" i="8"/>
  <c r="P87" i="8" s="1"/>
  <c r="Q87" i="8" s="1"/>
  <c r="O99" i="8"/>
  <c r="P99" i="8" s="1"/>
  <c r="Q99" i="8" s="1"/>
  <c r="O103" i="8"/>
  <c r="P103" i="8" s="1"/>
  <c r="Q103" i="8" s="1"/>
  <c r="O111" i="8"/>
  <c r="P111" i="8" s="1"/>
  <c r="Q111" i="8" s="1"/>
  <c r="O115" i="8"/>
  <c r="P115" i="8" s="1"/>
  <c r="Q115" i="8" s="1"/>
  <c r="O119" i="8"/>
  <c r="P119" i="8" s="1"/>
  <c r="Q119" i="8" s="1"/>
  <c r="O127" i="8"/>
  <c r="P127" i="8" s="1"/>
  <c r="Q127" i="8" s="1"/>
  <c r="O131" i="8"/>
  <c r="P131" i="8" s="1"/>
  <c r="Q131" i="8" s="1"/>
  <c r="O143" i="8"/>
  <c r="P143" i="8" s="1"/>
  <c r="Q143" i="8" s="1"/>
  <c r="O151" i="8"/>
  <c r="P151" i="8" s="1"/>
  <c r="Q151" i="8" s="1"/>
  <c r="O155" i="8"/>
  <c r="P155" i="8" s="1"/>
  <c r="Q155" i="8" s="1"/>
  <c r="O159" i="8"/>
  <c r="P159" i="8" s="1"/>
  <c r="Q159" i="8" s="1"/>
  <c r="O163" i="8"/>
  <c r="P163" i="8" s="1"/>
  <c r="Q163" i="8" s="1"/>
  <c r="O167" i="8"/>
  <c r="P167" i="8" s="1"/>
  <c r="Q167" i="8" s="1"/>
  <c r="O171" i="8"/>
  <c r="P171" i="8" s="1"/>
  <c r="Q171" i="8" s="1"/>
  <c r="O183" i="8"/>
  <c r="P183" i="8" s="1"/>
  <c r="Q183" i="8" s="1"/>
  <c r="O187" i="8"/>
  <c r="P187" i="8" s="1"/>
  <c r="Q187" i="8" s="1"/>
  <c r="O195" i="8"/>
  <c r="P195" i="8" s="1"/>
  <c r="Q195" i="8" s="1"/>
  <c r="O203" i="8"/>
  <c r="P203" i="8" s="1"/>
  <c r="Q203" i="8" s="1"/>
  <c r="O225" i="8"/>
  <c r="P225" i="8" s="1"/>
  <c r="Q225" i="8" s="1"/>
  <c r="O227" i="8"/>
  <c r="P227" i="8" s="1"/>
  <c r="Q227" i="8" s="1"/>
  <c r="O231" i="8"/>
  <c r="P231" i="8" s="1"/>
  <c r="Q231" i="8" s="1"/>
  <c r="O233" i="8"/>
  <c r="P233" i="8" s="1"/>
  <c r="Q233" i="8" s="1"/>
  <c r="O237" i="8"/>
  <c r="P237" i="8" s="1"/>
  <c r="Q237" i="8" s="1"/>
  <c r="O239" i="8"/>
  <c r="P239" i="8" s="1"/>
  <c r="Q239" i="8" s="1"/>
  <c r="O243" i="8"/>
  <c r="P243" i="8" s="1"/>
  <c r="Q243" i="8" s="1"/>
  <c r="O245" i="8"/>
  <c r="P245" i="8" s="1"/>
  <c r="Q245" i="8" s="1"/>
  <c r="O249" i="8"/>
  <c r="P249" i="8" s="1"/>
  <c r="Q249" i="8" s="1"/>
  <c r="O251" i="8"/>
  <c r="P251" i="8" s="1"/>
  <c r="Q251" i="8" s="1"/>
  <c r="O255" i="8"/>
  <c r="P255" i="8" s="1"/>
  <c r="Q255" i="8" s="1"/>
  <c r="O257" i="8"/>
  <c r="P257" i="8" s="1"/>
  <c r="Q257" i="8" s="1"/>
  <c r="O261" i="8"/>
  <c r="P261" i="8" s="1"/>
  <c r="Q261" i="8" s="1"/>
  <c r="O263" i="8"/>
  <c r="P263" i="8" s="1"/>
  <c r="Q263" i="8" s="1"/>
  <c r="O265" i="8"/>
  <c r="P265" i="8" s="1"/>
  <c r="Q265" i="8" s="1"/>
  <c r="O267" i="8"/>
  <c r="P267" i="8" s="1"/>
  <c r="Q267" i="8" s="1"/>
  <c r="O271" i="8"/>
  <c r="P271" i="8" s="1"/>
  <c r="Q271" i="8" s="1"/>
  <c r="O273" i="8"/>
  <c r="P273" i="8" s="1"/>
  <c r="Q273" i="8" s="1"/>
  <c r="O283" i="8"/>
  <c r="P283" i="8" s="1"/>
  <c r="Q283" i="8" s="1"/>
  <c r="O295" i="8"/>
  <c r="P295" i="8" s="1"/>
  <c r="Q295" i="8" s="1"/>
  <c r="O297" i="8"/>
  <c r="P297" i="8" s="1"/>
  <c r="Q297" i="8" s="1"/>
  <c r="O299" i="8"/>
  <c r="P299" i="8" s="1"/>
  <c r="Q299" i="8" s="1"/>
  <c r="O303" i="8"/>
  <c r="P303" i="8" s="1"/>
  <c r="Q303" i="8" s="1"/>
  <c r="O305" i="8"/>
  <c r="P305" i="8" s="1"/>
  <c r="Q305" i="8" s="1"/>
  <c r="O307" i="8"/>
  <c r="P307" i="8" s="1"/>
  <c r="Q307" i="8" s="1"/>
  <c r="O313" i="8"/>
  <c r="P313" i="8" s="1"/>
  <c r="Q313" i="8" s="1"/>
  <c r="O315" i="8"/>
  <c r="P315" i="8" s="1"/>
  <c r="Q315" i="8" s="1"/>
  <c r="O319" i="8"/>
  <c r="P319" i="8" s="1"/>
  <c r="Q319" i="8" s="1"/>
  <c r="O327" i="8"/>
  <c r="P327" i="8" s="1"/>
  <c r="Q327" i="8" s="1"/>
  <c r="O329" i="8"/>
  <c r="P329" i="8" s="1"/>
  <c r="Q329" i="8" s="1"/>
  <c r="O331" i="8"/>
  <c r="P331" i="8" s="1"/>
  <c r="Q331" i="8" s="1"/>
  <c r="O335" i="8"/>
  <c r="P335" i="8" s="1"/>
  <c r="Q335" i="8" s="1"/>
  <c r="O337" i="8"/>
  <c r="P337" i="8" s="1"/>
  <c r="Q337" i="8" s="1"/>
  <c r="O339" i="8"/>
  <c r="P339" i="8" s="1"/>
  <c r="Q339" i="8" s="1"/>
  <c r="O345" i="8"/>
  <c r="P345" i="8" s="1"/>
  <c r="Q345" i="8" s="1"/>
  <c r="O349" i="8"/>
  <c r="P349" i="8" s="1"/>
  <c r="Q349" i="8" s="1"/>
  <c r="O353" i="8"/>
  <c r="P353" i="8" s="1"/>
  <c r="Q353" i="8" s="1"/>
  <c r="O357" i="8"/>
  <c r="P357" i="8" s="1"/>
  <c r="Q357" i="8" s="1"/>
  <c r="O361" i="8"/>
  <c r="P361" i="8" s="1"/>
  <c r="Q361" i="8" s="1"/>
  <c r="O365" i="8"/>
  <c r="P365" i="8" s="1"/>
  <c r="Q365" i="8" s="1"/>
  <c r="O373" i="8"/>
  <c r="P373" i="8" s="1"/>
  <c r="Q373" i="8" s="1"/>
  <c r="O377" i="8"/>
  <c r="P377" i="8" s="1"/>
  <c r="Q377" i="8" s="1"/>
  <c r="O381" i="8"/>
  <c r="P381" i="8" s="1"/>
  <c r="Q381" i="8" s="1"/>
  <c r="O385" i="8"/>
  <c r="P385" i="8" s="1"/>
  <c r="Q385" i="8" s="1"/>
  <c r="O389" i="8"/>
  <c r="P389" i="8" s="1"/>
  <c r="Q389" i="8" s="1"/>
  <c r="O393" i="8"/>
  <c r="P393" i="8" s="1"/>
  <c r="Q393" i="8" s="1"/>
  <c r="O397" i="8"/>
  <c r="P397" i="8" s="1"/>
  <c r="Q397" i="8" s="1"/>
  <c r="O403" i="8"/>
  <c r="P403" i="8" s="1"/>
  <c r="Q403" i="8" s="1"/>
  <c r="O407" i="8"/>
  <c r="P407" i="8" s="1"/>
  <c r="Q407" i="8" s="1"/>
  <c r="O411" i="8"/>
  <c r="P411" i="8" s="1"/>
  <c r="Q411" i="8" s="1"/>
  <c r="O415" i="8"/>
  <c r="P415" i="8" s="1"/>
  <c r="Q415" i="8" s="1"/>
  <c r="O419" i="8"/>
  <c r="P419" i="8" s="1"/>
  <c r="Q419" i="8" s="1"/>
  <c r="O427" i="8"/>
  <c r="P427" i="8" s="1"/>
  <c r="Q427" i="8" s="1"/>
  <c r="O431" i="8"/>
  <c r="P431" i="8" s="1"/>
  <c r="Q431" i="8" s="1"/>
  <c r="O435" i="8"/>
  <c r="P435" i="8" s="1"/>
  <c r="Q435" i="8" s="1"/>
  <c r="O439" i="8"/>
  <c r="P439" i="8" s="1"/>
  <c r="Q439" i="8" s="1"/>
  <c r="O443" i="8"/>
  <c r="P443" i="8" s="1"/>
  <c r="Q443" i="8" s="1"/>
  <c r="O447" i="8"/>
  <c r="P447" i="8" s="1"/>
  <c r="Q447" i="8" s="1"/>
  <c r="O451" i="8"/>
  <c r="P451" i="8" s="1"/>
  <c r="Q451" i="8" s="1"/>
  <c r="O459" i="8"/>
  <c r="P459" i="8" s="1"/>
  <c r="Q459" i="8" s="1"/>
  <c r="O463" i="8"/>
  <c r="P463" i="8" s="1"/>
  <c r="Q463" i="8" s="1"/>
  <c r="O467" i="8"/>
  <c r="P467" i="8" s="1"/>
  <c r="Q467" i="8" s="1"/>
  <c r="O471" i="8"/>
  <c r="P471" i="8" s="1"/>
  <c r="Q471" i="8" s="1"/>
  <c r="O475" i="8"/>
  <c r="P475" i="8" s="1"/>
  <c r="Q475" i="8" s="1"/>
  <c r="O479" i="8"/>
  <c r="P479" i="8" s="1"/>
  <c r="Q479" i="8" s="1"/>
  <c r="O483" i="8"/>
  <c r="P483" i="8" s="1"/>
  <c r="Q483" i="8" s="1"/>
  <c r="O491" i="8"/>
  <c r="P491" i="8" s="1"/>
  <c r="Q491" i="8" s="1"/>
  <c r="O495" i="8"/>
  <c r="P495" i="8" s="1"/>
  <c r="Q495" i="8" s="1"/>
  <c r="O499" i="8"/>
  <c r="P499" i="8" s="1"/>
  <c r="Q499" i="8" s="1"/>
  <c r="O503" i="8"/>
  <c r="P503" i="8" s="1"/>
  <c r="Q503" i="8" s="1"/>
  <c r="O507" i="8"/>
  <c r="P507" i="8" s="1"/>
  <c r="Q507" i="8" s="1"/>
  <c r="O511" i="8"/>
  <c r="P511" i="8" s="1"/>
  <c r="Q511" i="8" s="1"/>
  <c r="O515" i="8"/>
  <c r="P515" i="8" s="1"/>
  <c r="Q515" i="8" s="1"/>
  <c r="O523" i="8"/>
  <c r="P523" i="8" s="1"/>
  <c r="Q523" i="8" s="1"/>
  <c r="O527" i="8"/>
  <c r="P527" i="8" s="1"/>
  <c r="Q527" i="8" s="1"/>
  <c r="O531" i="8"/>
  <c r="P531" i="8" s="1"/>
  <c r="Q531" i="8" s="1"/>
  <c r="O535" i="8"/>
  <c r="P535" i="8" s="1"/>
  <c r="Q535" i="8" s="1"/>
  <c r="O539" i="8"/>
  <c r="P539" i="8" s="1"/>
  <c r="Q539" i="8" s="1"/>
  <c r="O543" i="8"/>
  <c r="P543" i="8" s="1"/>
  <c r="Q543" i="8" s="1"/>
  <c r="O547" i="8"/>
  <c r="P547" i="8" s="1"/>
  <c r="Q547" i="8" s="1"/>
  <c r="O551" i="8"/>
  <c r="P551" i="8" s="1"/>
  <c r="Q551" i="8" s="1"/>
  <c r="O555" i="8"/>
  <c r="P555" i="8" s="1"/>
  <c r="Q555" i="8" s="1"/>
  <c r="O559" i="8"/>
  <c r="P559" i="8" s="1"/>
  <c r="Q559" i="8" s="1"/>
  <c r="O563" i="8"/>
  <c r="P563" i="8" s="1"/>
  <c r="Q563" i="8" s="1"/>
  <c r="O567" i="8"/>
  <c r="P567" i="8" s="1"/>
  <c r="Q567" i="8" s="1"/>
  <c r="O41" i="8"/>
  <c r="P41" i="8" s="1"/>
  <c r="Q41" i="8" s="1"/>
  <c r="O232" i="8"/>
  <c r="P232" i="8" s="1"/>
  <c r="Q232" i="8" s="1"/>
  <c r="O244" i="8"/>
  <c r="P244" i="8" s="1"/>
  <c r="Q244" i="8" s="1"/>
  <c r="O256" i="8"/>
  <c r="P256" i="8" s="1"/>
  <c r="Q256" i="8" s="1"/>
  <c r="O404" i="8"/>
  <c r="P404" i="8" s="1"/>
  <c r="Q404" i="8" s="1"/>
  <c r="O408" i="8"/>
  <c r="P408" i="8" s="1"/>
  <c r="Q408" i="8" s="1"/>
  <c r="O412" i="8"/>
  <c r="P412" i="8" s="1"/>
  <c r="Q412" i="8" s="1"/>
  <c r="O416" i="8"/>
  <c r="P416" i="8" s="1"/>
  <c r="Q416" i="8" s="1"/>
  <c r="O420" i="8"/>
  <c r="P420" i="8" s="1"/>
  <c r="Q420" i="8" s="1"/>
  <c r="O520" i="8"/>
  <c r="P520" i="8" s="1"/>
  <c r="Q520" i="8" s="1"/>
  <c r="O524" i="8"/>
  <c r="P524" i="8" s="1"/>
  <c r="Q524" i="8" s="1"/>
  <c r="O528" i="8"/>
  <c r="P528" i="8" s="1"/>
  <c r="Q528" i="8" s="1"/>
  <c r="O532" i="8"/>
  <c r="P532" i="8" s="1"/>
  <c r="Q532" i="8" s="1"/>
  <c r="O536" i="8"/>
  <c r="P536" i="8" s="1"/>
  <c r="Q536" i="8" s="1"/>
  <c r="O540" i="8"/>
  <c r="P540" i="8" s="1"/>
  <c r="Q540" i="8" s="1"/>
  <c r="O202" i="10"/>
  <c r="P202" i="10" s="1"/>
  <c r="Q202" i="10" s="1"/>
  <c r="O297" i="10"/>
  <c r="P297" i="10" s="1"/>
  <c r="Q297" i="10" s="1"/>
  <c r="O64" i="10"/>
  <c r="P64" i="10" s="1"/>
  <c r="Q64" i="10" s="1"/>
  <c r="O68" i="10"/>
  <c r="P68" i="10" s="1"/>
  <c r="Q68" i="10" s="1"/>
  <c r="O72" i="10"/>
  <c r="P72" i="10" s="1"/>
  <c r="Q72" i="10" s="1"/>
  <c r="O76" i="10"/>
  <c r="P76" i="10" s="1"/>
  <c r="Q76" i="10" s="1"/>
  <c r="O80" i="10"/>
  <c r="P80" i="10" s="1"/>
  <c r="Q80" i="10" s="1"/>
  <c r="O84" i="10"/>
  <c r="P84" i="10" s="1"/>
  <c r="Q84" i="10" s="1"/>
  <c r="O88" i="10"/>
  <c r="P88" i="10" s="1"/>
  <c r="Q88" i="10" s="1"/>
  <c r="O92" i="10"/>
  <c r="P92" i="10" s="1"/>
  <c r="Q92" i="10" s="1"/>
  <c r="O96" i="10"/>
  <c r="P96" i="10" s="1"/>
  <c r="Q96" i="10" s="1"/>
  <c r="O100" i="10"/>
  <c r="P100" i="10" s="1"/>
  <c r="Q100" i="10" s="1"/>
  <c r="O104" i="10"/>
  <c r="P104" i="10" s="1"/>
  <c r="Q104" i="10" s="1"/>
  <c r="O108" i="10"/>
  <c r="P108" i="10" s="1"/>
  <c r="Q108" i="10" s="1"/>
  <c r="O112" i="10"/>
  <c r="P112" i="10" s="1"/>
  <c r="Q112" i="10" s="1"/>
  <c r="O120" i="10"/>
  <c r="P120" i="10" s="1"/>
  <c r="Q120" i="10" s="1"/>
  <c r="O128" i="10"/>
  <c r="P128" i="10" s="1"/>
  <c r="Q128" i="10" s="1"/>
  <c r="O136" i="10"/>
  <c r="P136" i="10" s="1"/>
  <c r="Q136" i="10" s="1"/>
  <c r="O4" i="10"/>
  <c r="P4" i="10" s="1"/>
  <c r="Q4" i="10" s="1"/>
  <c r="O12" i="10"/>
  <c r="P12" i="10" s="1"/>
  <c r="Q12" i="10" s="1"/>
  <c r="O20" i="10"/>
  <c r="P20" i="10" s="1"/>
  <c r="Q20" i="10" s="1"/>
  <c r="O28" i="10"/>
  <c r="P28" i="10" s="1"/>
  <c r="Q28" i="10" s="1"/>
  <c r="O36" i="10"/>
  <c r="P36" i="10" s="1"/>
  <c r="Q36" i="10" s="1"/>
  <c r="O44" i="10"/>
  <c r="P44" i="10" s="1"/>
  <c r="Q44" i="10" s="1"/>
  <c r="O54" i="10"/>
  <c r="P54" i="10" s="1"/>
  <c r="Q54" i="10" s="1"/>
  <c r="O62" i="10"/>
  <c r="P62" i="10" s="1"/>
  <c r="Q62" i="10" s="1"/>
  <c r="O66" i="10"/>
  <c r="P66" i="10" s="1"/>
  <c r="Q66" i="10" s="1"/>
  <c r="O70" i="10"/>
  <c r="P70" i="10" s="1"/>
  <c r="Q70" i="10" s="1"/>
  <c r="O74" i="10"/>
  <c r="P74" i="10" s="1"/>
  <c r="Q74" i="10" s="1"/>
  <c r="O78" i="10"/>
  <c r="P78" i="10" s="1"/>
  <c r="Q78" i="10" s="1"/>
  <c r="O82" i="10"/>
  <c r="P82" i="10" s="1"/>
  <c r="Q82" i="10" s="1"/>
  <c r="O86" i="10"/>
  <c r="P86" i="10" s="1"/>
  <c r="Q86" i="10" s="1"/>
  <c r="O90" i="10"/>
  <c r="P90" i="10" s="1"/>
  <c r="Q90" i="10" s="1"/>
  <c r="O94" i="10"/>
  <c r="P94" i="10" s="1"/>
  <c r="Q94" i="10" s="1"/>
  <c r="O98" i="10"/>
  <c r="P98" i="10" s="1"/>
  <c r="Q98" i="10" s="1"/>
  <c r="O102" i="10"/>
  <c r="P102" i="10" s="1"/>
  <c r="Q102" i="10" s="1"/>
  <c r="O106" i="10"/>
  <c r="P106" i="10" s="1"/>
  <c r="Q106" i="10" s="1"/>
  <c r="O110" i="10"/>
  <c r="P110" i="10" s="1"/>
  <c r="Q110" i="10" s="1"/>
  <c r="O114" i="10"/>
  <c r="P114" i="10" s="1"/>
  <c r="Q114" i="10" s="1"/>
  <c r="O122" i="10"/>
  <c r="P122" i="10" s="1"/>
  <c r="Q122" i="10" s="1"/>
  <c r="O130" i="10"/>
  <c r="P130" i="10" s="1"/>
  <c r="Q130" i="10" s="1"/>
  <c r="O138" i="10"/>
  <c r="P138" i="10" s="1"/>
  <c r="Q138" i="10" s="1"/>
  <c r="O146" i="10"/>
  <c r="P146" i="10" s="1"/>
  <c r="Q146" i="10" s="1"/>
  <c r="O154" i="10"/>
  <c r="P154" i="10" s="1"/>
  <c r="Q154" i="10" s="1"/>
  <c r="O162" i="10"/>
  <c r="P162" i="10" s="1"/>
  <c r="Q162" i="10" s="1"/>
  <c r="O170" i="10"/>
  <c r="P170" i="10" s="1"/>
  <c r="Q170" i="10" s="1"/>
  <c r="O178" i="10"/>
  <c r="P178" i="10" s="1"/>
  <c r="Q178" i="10" s="1"/>
  <c r="O210" i="10"/>
  <c r="P210" i="10" s="1"/>
  <c r="Q210" i="10" s="1"/>
  <c r="O238" i="10"/>
  <c r="P238" i="10" s="1"/>
  <c r="Q238" i="10" s="1"/>
  <c r="O277" i="10"/>
  <c r="P277" i="10" s="1"/>
  <c r="Q277" i="10" s="1"/>
  <c r="O186" i="10"/>
  <c r="P186" i="10" s="1"/>
  <c r="Q186" i="10" s="1"/>
  <c r="O218" i="10"/>
  <c r="P218" i="10" s="1"/>
  <c r="Q218" i="10" s="1"/>
  <c r="O246" i="10"/>
  <c r="P246" i="10" s="1"/>
  <c r="Q246" i="10" s="1"/>
  <c r="O184" i="10"/>
  <c r="P184" i="10" s="1"/>
  <c r="Q184" i="10" s="1"/>
  <c r="O192" i="10"/>
  <c r="P192" i="10" s="1"/>
  <c r="Q192" i="10" s="1"/>
  <c r="O200" i="10"/>
  <c r="P200" i="10" s="1"/>
  <c r="Q200" i="10" s="1"/>
  <c r="O208" i="10"/>
  <c r="P208" i="10" s="1"/>
  <c r="Q208" i="10" s="1"/>
  <c r="O226" i="10"/>
  <c r="P226" i="10" s="1"/>
  <c r="Q226" i="10" s="1"/>
  <c r="O234" i="10"/>
  <c r="P234" i="10" s="1"/>
  <c r="Q234" i="10" s="1"/>
  <c r="O254" i="10"/>
  <c r="P254" i="10" s="1"/>
  <c r="Q254" i="10" s="1"/>
  <c r="O262" i="10"/>
  <c r="P262" i="10" s="1"/>
  <c r="Q262" i="10" s="1"/>
  <c r="O285" i="10"/>
  <c r="P285" i="10" s="1"/>
  <c r="Q285" i="10" s="1"/>
  <c r="O305" i="10"/>
  <c r="P305" i="10" s="1"/>
  <c r="Q305" i="10" s="1"/>
  <c r="O313" i="10"/>
  <c r="P313" i="10" s="1"/>
  <c r="Q313" i="10" s="1"/>
  <c r="O321" i="10"/>
  <c r="P321" i="10" s="1"/>
  <c r="Q321" i="10" s="1"/>
  <c r="O333" i="10"/>
  <c r="P333" i="10" s="1"/>
  <c r="Q333" i="10" s="1"/>
  <c r="O337" i="10"/>
  <c r="P337" i="10" s="1"/>
  <c r="Q337" i="10" s="1"/>
  <c r="O349" i="10"/>
  <c r="P349" i="10" s="1"/>
  <c r="Q349" i="10" s="1"/>
  <c r="O118" i="10"/>
  <c r="P118" i="10" s="1"/>
  <c r="Q118" i="10" s="1"/>
  <c r="O126" i="10"/>
  <c r="P126" i="10" s="1"/>
  <c r="Q126" i="10" s="1"/>
  <c r="O134" i="10"/>
  <c r="P134" i="10" s="1"/>
  <c r="Q134" i="10" s="1"/>
  <c r="O142" i="10"/>
  <c r="P142" i="10" s="1"/>
  <c r="Q142" i="10" s="1"/>
  <c r="O150" i="10"/>
  <c r="P150" i="10" s="1"/>
  <c r="Q150" i="10" s="1"/>
  <c r="O158" i="10"/>
  <c r="P158" i="10" s="1"/>
  <c r="Q158" i="10" s="1"/>
  <c r="O166" i="10"/>
  <c r="P166" i="10" s="1"/>
  <c r="Q166" i="10" s="1"/>
  <c r="O174" i="10"/>
  <c r="P174" i="10" s="1"/>
  <c r="Q174" i="10" s="1"/>
  <c r="O182" i="10"/>
  <c r="P182" i="10" s="1"/>
  <c r="Q182" i="10" s="1"/>
  <c r="O190" i="10"/>
  <c r="P190" i="10" s="1"/>
  <c r="Q190" i="10" s="1"/>
  <c r="O198" i="10"/>
  <c r="P198" i="10" s="1"/>
  <c r="Q198" i="10" s="1"/>
  <c r="O206" i="10"/>
  <c r="P206" i="10" s="1"/>
  <c r="Q206" i="10" s="1"/>
  <c r="O214" i="10"/>
  <c r="P214" i="10" s="1"/>
  <c r="Q214" i="10" s="1"/>
  <c r="O242" i="10"/>
  <c r="P242" i="10" s="1"/>
  <c r="Q242" i="10" s="1"/>
  <c r="O250" i="10"/>
  <c r="P250" i="10" s="1"/>
  <c r="Q250" i="10" s="1"/>
  <c r="O270" i="10"/>
  <c r="P270" i="10" s="1"/>
  <c r="Q270" i="10" s="1"/>
  <c r="O281" i="10"/>
  <c r="P281" i="10" s="1"/>
  <c r="Q281" i="10" s="1"/>
  <c r="O293" i="10"/>
  <c r="P293" i="10" s="1"/>
  <c r="Q293" i="10" s="1"/>
  <c r="O188" i="10"/>
  <c r="P188" i="10" s="1"/>
  <c r="Q188" i="10" s="1"/>
  <c r="O196" i="10"/>
  <c r="P196" i="10" s="1"/>
  <c r="Q196" i="10" s="1"/>
  <c r="O204" i="10"/>
  <c r="P204" i="10" s="1"/>
  <c r="Q204" i="10" s="1"/>
  <c r="O222" i="10"/>
  <c r="P222" i="10" s="1"/>
  <c r="Q222" i="10" s="1"/>
  <c r="O230" i="10"/>
  <c r="P230" i="10" s="1"/>
  <c r="Q230" i="10" s="1"/>
  <c r="O258" i="10"/>
  <c r="P258" i="10" s="1"/>
  <c r="Q258" i="10" s="1"/>
  <c r="O266" i="10"/>
  <c r="P266" i="10" s="1"/>
  <c r="Q266" i="10" s="1"/>
  <c r="O289" i="10"/>
  <c r="P289" i="10" s="1"/>
  <c r="Q289" i="10" s="1"/>
  <c r="O301" i="10"/>
  <c r="P301" i="10" s="1"/>
  <c r="Q301" i="10" s="1"/>
  <c r="O309" i="10"/>
  <c r="P309" i="10" s="1"/>
  <c r="Q309" i="10" s="1"/>
  <c r="O317" i="10"/>
  <c r="P317" i="10" s="1"/>
  <c r="Q317" i="10" s="1"/>
  <c r="O325" i="10"/>
  <c r="P325" i="10" s="1"/>
  <c r="Q325" i="10" s="1"/>
  <c r="O329" i="10"/>
  <c r="P329" i="10" s="1"/>
  <c r="Q329" i="10" s="1"/>
  <c r="O341" i="10"/>
  <c r="P341" i="10" s="1"/>
  <c r="Q341" i="10" s="1"/>
  <c r="O345" i="10"/>
  <c r="P345" i="10" s="1"/>
  <c r="Q345" i="10" s="1"/>
  <c r="O357" i="10"/>
  <c r="P357" i="10" s="1"/>
  <c r="Q357" i="10" s="1"/>
  <c r="O365" i="10"/>
  <c r="P365" i="10" s="1"/>
  <c r="Q365" i="10" s="1"/>
  <c r="O373" i="10"/>
  <c r="P373" i="10" s="1"/>
  <c r="Q373" i="10" s="1"/>
  <c r="O381" i="10"/>
  <c r="P381" i="10" s="1"/>
  <c r="Q381" i="10" s="1"/>
  <c r="O389" i="10"/>
  <c r="P389" i="10" s="1"/>
  <c r="Q389" i="10" s="1"/>
  <c r="O397" i="10"/>
  <c r="P397" i="10" s="1"/>
  <c r="Q397" i="10" s="1"/>
  <c r="O405" i="10"/>
  <c r="P405" i="10" s="1"/>
  <c r="Q405" i="10" s="1"/>
  <c r="O413" i="10"/>
  <c r="P413" i="10" s="1"/>
  <c r="Q413" i="10" s="1"/>
  <c r="O421" i="10"/>
  <c r="P421" i="10" s="1"/>
  <c r="Q421" i="10" s="1"/>
  <c r="O429" i="10"/>
  <c r="P429" i="10" s="1"/>
  <c r="Q429" i="10" s="1"/>
  <c r="O437" i="10"/>
  <c r="P437" i="10" s="1"/>
  <c r="Q437" i="10" s="1"/>
  <c r="O353" i="10"/>
  <c r="P353" i="10" s="1"/>
  <c r="Q353" i="10" s="1"/>
  <c r="O361" i="10"/>
  <c r="P361" i="10" s="1"/>
  <c r="Q361" i="10" s="1"/>
  <c r="O369" i="10"/>
  <c r="P369" i="10" s="1"/>
  <c r="Q369" i="10" s="1"/>
  <c r="O377" i="10"/>
  <c r="P377" i="10" s="1"/>
  <c r="Q377" i="10" s="1"/>
  <c r="O385" i="10"/>
  <c r="P385" i="10" s="1"/>
  <c r="Q385" i="10" s="1"/>
  <c r="O393" i="10"/>
  <c r="P393" i="10" s="1"/>
  <c r="Q393" i="10" s="1"/>
  <c r="O401" i="10"/>
  <c r="P401" i="10" s="1"/>
  <c r="Q401" i="10" s="1"/>
  <c r="O409" i="10"/>
  <c r="P409" i="10" s="1"/>
  <c r="Q409" i="10" s="1"/>
  <c r="O417" i="10"/>
  <c r="P417" i="10" s="1"/>
  <c r="Q417" i="10" s="1"/>
  <c r="O425" i="10"/>
  <c r="P425" i="10" s="1"/>
  <c r="Q425" i="10" s="1"/>
  <c r="O433" i="10"/>
  <c r="P433" i="10" s="1"/>
  <c r="Q433" i="10" s="1"/>
  <c r="O441" i="10"/>
  <c r="P441" i="10" s="1"/>
  <c r="Q441" i="10" s="1"/>
  <c r="O113" i="11"/>
  <c r="P113" i="11" s="1"/>
  <c r="Q113" i="11" s="1"/>
  <c r="O136" i="11"/>
  <c r="P136" i="11" s="1"/>
  <c r="Q136" i="11" s="1"/>
  <c r="O177" i="11"/>
  <c r="P177" i="11" s="1"/>
  <c r="Q177" i="11" s="1"/>
  <c r="O200" i="11"/>
  <c r="P200" i="11" s="1"/>
  <c r="Q200" i="11" s="1"/>
  <c r="O72" i="11"/>
  <c r="P72" i="11" s="1"/>
  <c r="Q72" i="11" s="1"/>
  <c r="O20" i="11"/>
  <c r="P20" i="11" s="1"/>
  <c r="Q20" i="11" s="1"/>
  <c r="O52" i="11"/>
  <c r="P52" i="11" s="1"/>
  <c r="Q52" i="11" s="1"/>
  <c r="O76" i="11"/>
  <c r="P76" i="11" s="1"/>
  <c r="Q76" i="11" s="1"/>
  <c r="O97" i="11"/>
  <c r="P97" i="11" s="1"/>
  <c r="Q97" i="11" s="1"/>
  <c r="O120" i="11"/>
  <c r="P120" i="11" s="1"/>
  <c r="Q120" i="11" s="1"/>
  <c r="O140" i="11"/>
  <c r="P140" i="11" s="1"/>
  <c r="Q140" i="11" s="1"/>
  <c r="O161" i="11"/>
  <c r="P161" i="11" s="1"/>
  <c r="Q161" i="11" s="1"/>
  <c r="O184" i="11"/>
  <c r="P184" i="11" s="1"/>
  <c r="Q184" i="11" s="1"/>
  <c r="O204" i="11"/>
  <c r="P204" i="11" s="1"/>
  <c r="Q204" i="11" s="1"/>
  <c r="O271" i="11"/>
  <c r="P271" i="11" s="1"/>
  <c r="Q271" i="11" s="1"/>
  <c r="O335" i="11"/>
  <c r="P335" i="11" s="1"/>
  <c r="Q335" i="11" s="1"/>
  <c r="O423" i="11"/>
  <c r="P423" i="11" s="1"/>
  <c r="Q423" i="11" s="1"/>
  <c r="O487" i="11"/>
  <c r="P487" i="11" s="1"/>
  <c r="Q487" i="11" s="1"/>
  <c r="O281" i="11"/>
  <c r="P281" i="11" s="1"/>
  <c r="Q281" i="11" s="1"/>
  <c r="O345" i="11"/>
  <c r="P345" i="11" s="1"/>
  <c r="Q345" i="11" s="1"/>
  <c r="O369" i="11"/>
  <c r="P369" i="11" s="1"/>
  <c r="Q369" i="11" s="1"/>
  <c r="O433" i="11"/>
  <c r="P433" i="11" s="1"/>
  <c r="Q433" i="11" s="1"/>
  <c r="O12" i="11"/>
  <c r="P12" i="11" s="1"/>
  <c r="Q12" i="11" s="1"/>
  <c r="O44" i="11"/>
  <c r="P44" i="11" s="1"/>
  <c r="Q44" i="11" s="1"/>
  <c r="O60" i="11"/>
  <c r="P60" i="11" s="1"/>
  <c r="Q60" i="11" s="1"/>
  <c r="O81" i="11"/>
  <c r="P81" i="11" s="1"/>
  <c r="Q81" i="11" s="1"/>
  <c r="O104" i="11"/>
  <c r="P104" i="11" s="1"/>
  <c r="Q104" i="11" s="1"/>
  <c r="O124" i="11"/>
  <c r="P124" i="11" s="1"/>
  <c r="Q124" i="11" s="1"/>
  <c r="O145" i="11"/>
  <c r="P145" i="11" s="1"/>
  <c r="Q145" i="11" s="1"/>
  <c r="O168" i="11"/>
  <c r="P168" i="11" s="1"/>
  <c r="Q168" i="11" s="1"/>
  <c r="O188" i="11"/>
  <c r="P188" i="11" s="1"/>
  <c r="Q188" i="11" s="1"/>
  <c r="O319" i="11"/>
  <c r="P319" i="11" s="1"/>
  <c r="Q319" i="11" s="1"/>
  <c r="O407" i="11"/>
  <c r="P407" i="11" s="1"/>
  <c r="Q407" i="11" s="1"/>
  <c r="O471" i="11"/>
  <c r="P471" i="11" s="1"/>
  <c r="Q471" i="11" s="1"/>
  <c r="O503" i="11"/>
  <c r="P503" i="11" s="1"/>
  <c r="Q503" i="11" s="1"/>
  <c r="O563" i="11"/>
  <c r="P563" i="11" s="1"/>
  <c r="Q563" i="11" s="1"/>
  <c r="O34" i="11"/>
  <c r="P34" i="11" s="1"/>
  <c r="Q34" i="11" s="1"/>
  <c r="O58" i="11"/>
  <c r="P58" i="11" s="1"/>
  <c r="Q58" i="11" s="1"/>
  <c r="O4" i="11"/>
  <c r="P4" i="11" s="1"/>
  <c r="Q4" i="11" s="1"/>
  <c r="O36" i="11"/>
  <c r="P36" i="11" s="1"/>
  <c r="Q36" i="11" s="1"/>
  <c r="O65" i="11"/>
  <c r="P65" i="11" s="1"/>
  <c r="Q65" i="11" s="1"/>
  <c r="O88" i="11"/>
  <c r="P88" i="11" s="1"/>
  <c r="Q88" i="11" s="1"/>
  <c r="O108" i="11"/>
  <c r="P108" i="11" s="1"/>
  <c r="Q108" i="11" s="1"/>
  <c r="O129" i="11"/>
  <c r="P129" i="11" s="1"/>
  <c r="Q129" i="11" s="1"/>
  <c r="O152" i="11"/>
  <c r="P152" i="11" s="1"/>
  <c r="Q152" i="11" s="1"/>
  <c r="O172" i="11"/>
  <c r="P172" i="11" s="1"/>
  <c r="Q172" i="11" s="1"/>
  <c r="O215" i="11"/>
  <c r="P215" i="11" s="1"/>
  <c r="Q215" i="11" s="1"/>
  <c r="O303" i="11"/>
  <c r="P303" i="11" s="1"/>
  <c r="Q303" i="11" s="1"/>
  <c r="O391" i="11"/>
  <c r="P391" i="11" s="1"/>
  <c r="Q391" i="11" s="1"/>
  <c r="O455" i="11"/>
  <c r="P455" i="11" s="1"/>
  <c r="Q455" i="11" s="1"/>
  <c r="O515" i="11"/>
  <c r="P515" i="11" s="1"/>
  <c r="Q515" i="11" s="1"/>
  <c r="O543" i="11"/>
  <c r="P543" i="11" s="1"/>
  <c r="Q543" i="11" s="1"/>
  <c r="O571" i="11"/>
  <c r="P571" i="11" s="1"/>
  <c r="Q571" i="11" s="1"/>
  <c r="N661" i="11"/>
  <c r="I18" i="13" s="1"/>
  <c r="O8" i="11"/>
  <c r="P8" i="11" s="1"/>
  <c r="Q8" i="11" s="1"/>
  <c r="O24" i="11"/>
  <c r="P24" i="11" s="1"/>
  <c r="Q24" i="11" s="1"/>
  <c r="O40" i="11"/>
  <c r="P40" i="11" s="1"/>
  <c r="Q40" i="11" s="1"/>
  <c r="O56" i="11"/>
  <c r="P56" i="11" s="1"/>
  <c r="Q56" i="11" s="1"/>
  <c r="O248" i="11"/>
  <c r="P248" i="11" s="1"/>
  <c r="Q248" i="11" s="1"/>
  <c r="O283" i="11"/>
  <c r="P283" i="11" s="1"/>
  <c r="Q283" i="11" s="1"/>
  <c r="O299" i="11"/>
  <c r="P299" i="11" s="1"/>
  <c r="Q299" i="11" s="1"/>
  <c r="O315" i="11"/>
  <c r="P315" i="11" s="1"/>
  <c r="Q315" i="11" s="1"/>
  <c r="O331" i="11"/>
  <c r="P331" i="11" s="1"/>
  <c r="Q331" i="11" s="1"/>
  <c r="O347" i="11"/>
  <c r="P347" i="11" s="1"/>
  <c r="Q347" i="11" s="1"/>
  <c r="O371" i="11"/>
  <c r="P371" i="11" s="1"/>
  <c r="Q371" i="11" s="1"/>
  <c r="O387" i="11"/>
  <c r="P387" i="11" s="1"/>
  <c r="Q387" i="11" s="1"/>
  <c r="O403" i="11"/>
  <c r="P403" i="11" s="1"/>
  <c r="Q403" i="11" s="1"/>
  <c r="O419" i="11"/>
  <c r="P419" i="11" s="1"/>
  <c r="Q419" i="11" s="1"/>
  <c r="O435" i="11"/>
  <c r="P435" i="11" s="1"/>
  <c r="Q435" i="11" s="1"/>
  <c r="O451" i="11"/>
  <c r="P451" i="11" s="1"/>
  <c r="Q451" i="11" s="1"/>
  <c r="O467" i="11"/>
  <c r="P467" i="11" s="1"/>
  <c r="Q467" i="11" s="1"/>
  <c r="O483" i="11"/>
  <c r="P483" i="11" s="1"/>
  <c r="Q483" i="11" s="1"/>
  <c r="O495" i="11"/>
  <c r="P495" i="11" s="1"/>
  <c r="Q495" i="11" s="1"/>
  <c r="O507" i="11"/>
  <c r="P507" i="11" s="1"/>
  <c r="Q507" i="11" s="1"/>
  <c r="O531" i="11"/>
  <c r="P531" i="11" s="1"/>
  <c r="Q531" i="11" s="1"/>
  <c r="O539" i="11"/>
  <c r="P539" i="11" s="1"/>
  <c r="Q539" i="11" s="1"/>
  <c r="O551" i="11"/>
  <c r="P551" i="11" s="1"/>
  <c r="Q551" i="11" s="1"/>
  <c r="O559" i="11"/>
  <c r="P559" i="11" s="1"/>
  <c r="Q559" i="11" s="1"/>
  <c r="O579" i="11"/>
  <c r="P579" i="11" s="1"/>
  <c r="Q579" i="11" s="1"/>
  <c r="O631" i="11"/>
  <c r="P631" i="11" s="1"/>
  <c r="Q631" i="11" s="1"/>
  <c r="O64" i="11"/>
  <c r="P64" i="11" s="1"/>
  <c r="Q64" i="11" s="1"/>
  <c r="O68" i="11"/>
  <c r="P68" i="11" s="1"/>
  <c r="Q68" i="11" s="1"/>
  <c r="O73" i="11"/>
  <c r="P73" i="11" s="1"/>
  <c r="Q73" i="11" s="1"/>
  <c r="O80" i="11"/>
  <c r="P80" i="11" s="1"/>
  <c r="Q80" i="11" s="1"/>
  <c r="O84" i="11"/>
  <c r="P84" i="11" s="1"/>
  <c r="Q84" i="11" s="1"/>
  <c r="O89" i="11"/>
  <c r="P89" i="11" s="1"/>
  <c r="Q89" i="11" s="1"/>
  <c r="O96" i="11"/>
  <c r="P96" i="11" s="1"/>
  <c r="Q96" i="11" s="1"/>
  <c r="O100" i="11"/>
  <c r="P100" i="11" s="1"/>
  <c r="Q100" i="11" s="1"/>
  <c r="O105" i="11"/>
  <c r="P105" i="11" s="1"/>
  <c r="Q105" i="11" s="1"/>
  <c r="O112" i="11"/>
  <c r="P112" i="11" s="1"/>
  <c r="Q112" i="11" s="1"/>
  <c r="O116" i="11"/>
  <c r="P116" i="11" s="1"/>
  <c r="Q116" i="11" s="1"/>
  <c r="O121" i="11"/>
  <c r="P121" i="11" s="1"/>
  <c r="Q121" i="11" s="1"/>
  <c r="O128" i="11"/>
  <c r="P128" i="11" s="1"/>
  <c r="Q128" i="11" s="1"/>
  <c r="O132" i="11"/>
  <c r="P132" i="11" s="1"/>
  <c r="Q132" i="11" s="1"/>
  <c r="O137" i="11"/>
  <c r="P137" i="11" s="1"/>
  <c r="Q137" i="11" s="1"/>
  <c r="O144" i="11"/>
  <c r="P144" i="11" s="1"/>
  <c r="Q144" i="11" s="1"/>
  <c r="O148" i="11"/>
  <c r="P148" i="11" s="1"/>
  <c r="Q148" i="11" s="1"/>
  <c r="O153" i="11"/>
  <c r="P153" i="11" s="1"/>
  <c r="Q153" i="11" s="1"/>
  <c r="O160" i="11"/>
  <c r="P160" i="11" s="1"/>
  <c r="Q160" i="11" s="1"/>
  <c r="O164" i="11"/>
  <c r="P164" i="11" s="1"/>
  <c r="Q164" i="11" s="1"/>
  <c r="O169" i="11"/>
  <c r="P169" i="11" s="1"/>
  <c r="Q169" i="11" s="1"/>
  <c r="O176" i="11"/>
  <c r="P176" i="11" s="1"/>
  <c r="Q176" i="11" s="1"/>
  <c r="O180" i="11"/>
  <c r="P180" i="11" s="1"/>
  <c r="Q180" i="11" s="1"/>
  <c r="O192" i="11"/>
  <c r="P192" i="11" s="1"/>
  <c r="Q192" i="11" s="1"/>
  <c r="O196" i="11"/>
  <c r="P196" i="11" s="1"/>
  <c r="Q196" i="11" s="1"/>
  <c r="O208" i="11"/>
  <c r="P208" i="11" s="1"/>
  <c r="Q208" i="11" s="1"/>
  <c r="O211" i="11"/>
  <c r="P211" i="11" s="1"/>
  <c r="Q211" i="11" s="1"/>
  <c r="O223" i="11"/>
  <c r="P223" i="11" s="1"/>
  <c r="Q223" i="11" s="1"/>
  <c r="O227" i="11"/>
  <c r="P227" i="11" s="1"/>
  <c r="Q227" i="11" s="1"/>
  <c r="O279" i="11"/>
  <c r="P279" i="11" s="1"/>
  <c r="Q279" i="11" s="1"/>
  <c r="O295" i="11"/>
  <c r="P295" i="11" s="1"/>
  <c r="Q295" i="11" s="1"/>
  <c r="O311" i="11"/>
  <c r="P311" i="11" s="1"/>
  <c r="Q311" i="11" s="1"/>
  <c r="O327" i="11"/>
  <c r="P327" i="11" s="1"/>
  <c r="Q327" i="11" s="1"/>
  <c r="O343" i="11"/>
  <c r="P343" i="11" s="1"/>
  <c r="Q343" i="11" s="1"/>
  <c r="O359" i="11"/>
  <c r="P359" i="11" s="1"/>
  <c r="Q359" i="11" s="1"/>
  <c r="O362" i="11"/>
  <c r="P362" i="11" s="1"/>
  <c r="Q362" i="11" s="1"/>
  <c r="O367" i="11"/>
  <c r="P367" i="11" s="1"/>
  <c r="Q367" i="11" s="1"/>
  <c r="O383" i="11"/>
  <c r="P383" i="11" s="1"/>
  <c r="Q383" i="11" s="1"/>
  <c r="O399" i="11"/>
  <c r="P399" i="11" s="1"/>
  <c r="Q399" i="11" s="1"/>
  <c r="O415" i="11"/>
  <c r="P415" i="11" s="1"/>
  <c r="Q415" i="11" s="1"/>
  <c r="O431" i="11"/>
  <c r="P431" i="11" s="1"/>
  <c r="Q431" i="11" s="1"/>
  <c r="O447" i="11"/>
  <c r="P447" i="11" s="1"/>
  <c r="Q447" i="11" s="1"/>
  <c r="O463" i="11"/>
  <c r="P463" i="11" s="1"/>
  <c r="Q463" i="11" s="1"/>
  <c r="O479" i="11"/>
  <c r="P479" i="11" s="1"/>
  <c r="Q479" i="11" s="1"/>
  <c r="O499" i="11"/>
  <c r="P499" i="11" s="1"/>
  <c r="Q499" i="11" s="1"/>
  <c r="O519" i="11"/>
  <c r="P519" i="11" s="1"/>
  <c r="Q519" i="11" s="1"/>
  <c r="O527" i="11"/>
  <c r="P527" i="11" s="1"/>
  <c r="Q527" i="11" s="1"/>
  <c r="O567" i="11"/>
  <c r="P567" i="11" s="1"/>
  <c r="Q567" i="11" s="1"/>
  <c r="O16" i="11"/>
  <c r="P16" i="11" s="1"/>
  <c r="Q16" i="11" s="1"/>
  <c r="O32" i="11"/>
  <c r="P32" i="11" s="1"/>
  <c r="Q32" i="11" s="1"/>
  <c r="O48" i="11"/>
  <c r="P48" i="11" s="1"/>
  <c r="Q48" i="11" s="1"/>
  <c r="O232" i="11"/>
  <c r="P232" i="11" s="1"/>
  <c r="Q232" i="11" s="1"/>
  <c r="O291" i="11"/>
  <c r="P291" i="11" s="1"/>
  <c r="Q291" i="11" s="1"/>
  <c r="O307" i="11"/>
  <c r="P307" i="11" s="1"/>
  <c r="Q307" i="11" s="1"/>
  <c r="O323" i="11"/>
  <c r="P323" i="11" s="1"/>
  <c r="Q323" i="11" s="1"/>
  <c r="O339" i="11"/>
  <c r="P339" i="11" s="1"/>
  <c r="Q339" i="11" s="1"/>
  <c r="O355" i="11"/>
  <c r="P355" i="11" s="1"/>
  <c r="Q355" i="11" s="1"/>
  <c r="O363" i="11"/>
  <c r="P363" i="11" s="1"/>
  <c r="Q363" i="11" s="1"/>
  <c r="O379" i="11"/>
  <c r="P379" i="11" s="1"/>
  <c r="Q379" i="11" s="1"/>
  <c r="O395" i="11"/>
  <c r="P395" i="11" s="1"/>
  <c r="Q395" i="11" s="1"/>
  <c r="O411" i="11"/>
  <c r="P411" i="11" s="1"/>
  <c r="Q411" i="11" s="1"/>
  <c r="O427" i="11"/>
  <c r="P427" i="11" s="1"/>
  <c r="Q427" i="11" s="1"/>
  <c r="O443" i="11"/>
  <c r="P443" i="11" s="1"/>
  <c r="Q443" i="11" s="1"/>
  <c r="O459" i="11"/>
  <c r="P459" i="11" s="1"/>
  <c r="Q459" i="11" s="1"/>
  <c r="O475" i="11"/>
  <c r="P475" i="11" s="1"/>
  <c r="Q475" i="11" s="1"/>
  <c r="O511" i="11"/>
  <c r="P511" i="11" s="1"/>
  <c r="Q511" i="11" s="1"/>
  <c r="O535" i="11"/>
  <c r="P535" i="11" s="1"/>
  <c r="Q535" i="11" s="1"/>
  <c r="O547" i="11"/>
  <c r="P547" i="11" s="1"/>
  <c r="Q547" i="11" s="1"/>
  <c r="O555" i="11"/>
  <c r="P555" i="11" s="1"/>
  <c r="Q555" i="11" s="1"/>
  <c r="O575" i="11"/>
  <c r="P575" i="11" s="1"/>
  <c r="Q575" i="11" s="1"/>
  <c r="O583" i="11"/>
  <c r="P583" i="11" s="1"/>
  <c r="Q583" i="11" s="1"/>
  <c r="O607" i="11"/>
  <c r="P607" i="11" s="1"/>
  <c r="Q607" i="11" s="1"/>
  <c r="O651" i="11"/>
  <c r="P651" i="11" s="1"/>
  <c r="Q651" i="11" s="1"/>
  <c r="O595" i="11"/>
  <c r="P595" i="11" s="1"/>
  <c r="Q595" i="11" s="1"/>
  <c r="O603" i="11"/>
  <c r="P603" i="11" s="1"/>
  <c r="Q603" i="11" s="1"/>
  <c r="O615" i="11"/>
  <c r="P615" i="11" s="1"/>
  <c r="Q615" i="11" s="1"/>
  <c r="O623" i="11"/>
  <c r="P623" i="11" s="1"/>
  <c r="Q623" i="11" s="1"/>
  <c r="O643" i="11"/>
  <c r="P643" i="11" s="1"/>
  <c r="Q643" i="11" s="1"/>
  <c r="O655" i="11"/>
  <c r="P655" i="11" s="1"/>
  <c r="Q655" i="11" s="1"/>
  <c r="O591" i="11"/>
  <c r="P591" i="11" s="1"/>
  <c r="Q591" i="11" s="1"/>
  <c r="O635" i="11"/>
  <c r="P635" i="11" s="1"/>
  <c r="Q635" i="11" s="1"/>
  <c r="O647" i="11"/>
  <c r="P647" i="11" s="1"/>
  <c r="Q647" i="11" s="1"/>
  <c r="O599" i="11"/>
  <c r="P599" i="11" s="1"/>
  <c r="Q599" i="11" s="1"/>
  <c r="O611" i="11"/>
  <c r="P611" i="11" s="1"/>
  <c r="Q611" i="11" s="1"/>
  <c r="O619" i="11"/>
  <c r="P619" i="11" s="1"/>
  <c r="Q619" i="11" s="1"/>
  <c r="O627" i="11"/>
  <c r="P627" i="11" s="1"/>
  <c r="Q627" i="11" s="1"/>
  <c r="O639" i="11"/>
  <c r="P639" i="11" s="1"/>
  <c r="Q639" i="11" s="1"/>
  <c r="O659" i="11"/>
  <c r="P659" i="11" s="1"/>
  <c r="Q659" i="11" s="1"/>
  <c r="G20" i="13"/>
  <c r="H20" i="13"/>
  <c r="O7" i="7"/>
  <c r="P7" i="7" s="1"/>
  <c r="Q7" i="7" s="1"/>
  <c r="O11" i="7"/>
  <c r="P11" i="7" s="1"/>
  <c r="Q11" i="7" s="1"/>
  <c r="O15" i="7"/>
  <c r="P15" i="7" s="1"/>
  <c r="Q15" i="7" s="1"/>
  <c r="O19" i="7"/>
  <c r="P19" i="7" s="1"/>
  <c r="Q19" i="7" s="1"/>
  <c r="O23" i="7"/>
  <c r="P23" i="7" s="1"/>
  <c r="Q23" i="7" s="1"/>
  <c r="O27" i="7"/>
  <c r="P27" i="7" s="1"/>
  <c r="Q27" i="7" s="1"/>
  <c r="O31" i="7"/>
  <c r="P31" i="7" s="1"/>
  <c r="Q31" i="7" s="1"/>
  <c r="O35" i="7"/>
  <c r="P35" i="7" s="1"/>
  <c r="Q35" i="7" s="1"/>
  <c r="O12" i="7"/>
  <c r="P12" i="7" s="1"/>
  <c r="Q12" i="7" s="1"/>
  <c r="O20" i="7"/>
  <c r="P20" i="7" s="1"/>
  <c r="Q20" i="7" s="1"/>
  <c r="O28" i="7"/>
  <c r="P28" i="7" s="1"/>
  <c r="Q28" i="7" s="1"/>
  <c r="O36" i="7"/>
  <c r="P36" i="7" s="1"/>
  <c r="Q36" i="7" s="1"/>
  <c r="O8" i="7"/>
  <c r="P8" i="7" s="1"/>
  <c r="Q8" i="7" s="1"/>
  <c r="O16" i="7"/>
  <c r="P16" i="7" s="1"/>
  <c r="Q16" i="7" s="1"/>
  <c r="O24" i="7"/>
  <c r="P24" i="7" s="1"/>
  <c r="Q24" i="7" s="1"/>
  <c r="O32" i="7"/>
  <c r="P32" i="7" s="1"/>
  <c r="Q32" i="7" s="1"/>
  <c r="O41" i="5"/>
  <c r="P41" i="5" s="1"/>
  <c r="Q41" i="5" s="1"/>
  <c r="O45" i="5"/>
  <c r="P45" i="5" s="1"/>
  <c r="Q45" i="5" s="1"/>
  <c r="O77" i="5"/>
  <c r="P77" i="5" s="1"/>
  <c r="Q77" i="5" s="1"/>
  <c r="O125" i="5"/>
  <c r="P125" i="5" s="1"/>
  <c r="Q125" i="5" s="1"/>
  <c r="O169" i="5"/>
  <c r="P169" i="5" s="1"/>
  <c r="Q169" i="5" s="1"/>
  <c r="O189" i="5"/>
  <c r="P189" i="5" s="1"/>
  <c r="Q189" i="5" s="1"/>
  <c r="O193" i="5"/>
  <c r="P193" i="5" s="1"/>
  <c r="Q193" i="5" s="1"/>
  <c r="O209" i="5"/>
  <c r="P209" i="5" s="1"/>
  <c r="Q209" i="5" s="1"/>
  <c r="O213" i="5"/>
  <c r="P213" i="5" s="1"/>
  <c r="Q213" i="5" s="1"/>
  <c r="O217" i="5"/>
  <c r="P217" i="5" s="1"/>
  <c r="Q217" i="5" s="1"/>
  <c r="O253" i="5"/>
  <c r="P253" i="5" s="1"/>
  <c r="Q253" i="5" s="1"/>
  <c r="O255" i="5"/>
  <c r="P255" i="5" s="1"/>
  <c r="Q255" i="5" s="1"/>
  <c r="O299" i="5"/>
  <c r="P299" i="5" s="1"/>
  <c r="Q299" i="5" s="1"/>
  <c r="O301" i="5"/>
  <c r="P301" i="5" s="1"/>
  <c r="Q301" i="5" s="1"/>
  <c r="O303" i="5"/>
  <c r="P303" i="5" s="1"/>
  <c r="Q303" i="5" s="1"/>
  <c r="O305" i="5"/>
  <c r="P305" i="5" s="1"/>
  <c r="Q305" i="5" s="1"/>
  <c r="O307" i="5"/>
  <c r="P307" i="5" s="1"/>
  <c r="Q307" i="5" s="1"/>
  <c r="O309" i="5"/>
  <c r="P309" i="5" s="1"/>
  <c r="Q309" i="5" s="1"/>
  <c r="O311" i="5"/>
  <c r="P311" i="5" s="1"/>
  <c r="Q311" i="5" s="1"/>
  <c r="O325" i="5"/>
  <c r="P325" i="5" s="1"/>
  <c r="Q325" i="5" s="1"/>
  <c r="O327" i="5"/>
  <c r="P327" i="5" s="1"/>
  <c r="Q327" i="5" s="1"/>
  <c r="O329" i="5"/>
  <c r="P329" i="5" s="1"/>
  <c r="Q329" i="5" s="1"/>
  <c r="O331" i="5"/>
  <c r="P331" i="5" s="1"/>
  <c r="Q331" i="5" s="1"/>
  <c r="O333" i="5"/>
  <c r="P333" i="5" s="1"/>
  <c r="Q333" i="5" s="1"/>
  <c r="O349" i="5"/>
  <c r="P349" i="5" s="1"/>
  <c r="Q349" i="5" s="1"/>
  <c r="O351" i="5"/>
  <c r="P351" i="5" s="1"/>
  <c r="Q351" i="5" s="1"/>
  <c r="O353" i="5"/>
  <c r="P353" i="5" s="1"/>
  <c r="Q353" i="5" s="1"/>
  <c r="O355" i="5"/>
  <c r="P355" i="5" s="1"/>
  <c r="Q355" i="5" s="1"/>
  <c r="O357" i="5"/>
  <c r="P357" i="5" s="1"/>
  <c r="Q357" i="5" s="1"/>
  <c r="O359" i="5"/>
  <c r="P359" i="5" s="1"/>
  <c r="Q359" i="5" s="1"/>
  <c r="O361" i="5"/>
  <c r="P361" i="5" s="1"/>
  <c r="Q361" i="5" s="1"/>
  <c r="O363" i="5"/>
  <c r="P363" i="5" s="1"/>
  <c r="Q363" i="5" s="1"/>
  <c r="O365" i="5"/>
  <c r="P365" i="5" s="1"/>
  <c r="Q365" i="5" s="1"/>
  <c r="O367" i="5"/>
  <c r="P367" i="5" s="1"/>
  <c r="Q367" i="5" s="1"/>
  <c r="O369" i="5"/>
  <c r="P369" i="5" s="1"/>
  <c r="Q369" i="5" s="1"/>
  <c r="O371" i="5"/>
  <c r="P371" i="5" s="1"/>
  <c r="Q371" i="5" s="1"/>
  <c r="O373" i="5"/>
  <c r="P373" i="5" s="1"/>
  <c r="Q373" i="5" s="1"/>
  <c r="O375" i="5"/>
  <c r="P375" i="5" s="1"/>
  <c r="Q375" i="5" s="1"/>
  <c r="O435" i="5"/>
  <c r="P435" i="5" s="1"/>
  <c r="Q435" i="5" s="1"/>
  <c r="O439" i="5"/>
  <c r="P439" i="5" s="1"/>
  <c r="Q439" i="5" s="1"/>
  <c r="O443" i="5"/>
  <c r="P443" i="5" s="1"/>
  <c r="Q443" i="5" s="1"/>
  <c r="O507" i="5"/>
  <c r="P507" i="5" s="1"/>
  <c r="Q507" i="5" s="1"/>
  <c r="O511" i="5"/>
  <c r="P511" i="5" s="1"/>
  <c r="Q511" i="5" s="1"/>
  <c r="O515" i="5"/>
  <c r="P515" i="5" s="1"/>
  <c r="Q515" i="5" s="1"/>
  <c r="O519" i="5"/>
  <c r="P519" i="5" s="1"/>
  <c r="Q519" i="5" s="1"/>
  <c r="O523" i="5"/>
  <c r="P523" i="5" s="1"/>
  <c r="Q523" i="5" s="1"/>
  <c r="O527" i="5"/>
  <c r="P527" i="5" s="1"/>
  <c r="Q527" i="5" s="1"/>
  <c r="O531" i="5"/>
  <c r="P531" i="5" s="1"/>
  <c r="Q531" i="5" s="1"/>
  <c r="O539" i="5"/>
  <c r="P539" i="5" s="1"/>
  <c r="Q539" i="5" s="1"/>
  <c r="O543" i="5"/>
  <c r="P543" i="5" s="1"/>
  <c r="Q543" i="5" s="1"/>
  <c r="O547" i="5"/>
  <c r="P547" i="5" s="1"/>
  <c r="Q547" i="5" s="1"/>
  <c r="O551" i="5"/>
  <c r="P551" i="5" s="1"/>
  <c r="Q551" i="5" s="1"/>
  <c r="O555" i="5"/>
  <c r="P555" i="5" s="1"/>
  <c r="Q555" i="5" s="1"/>
  <c r="O607" i="5"/>
  <c r="P607" i="5" s="1"/>
  <c r="Q607" i="5" s="1"/>
  <c r="O629" i="5"/>
  <c r="P629" i="5" s="1"/>
  <c r="Q629" i="5" s="1"/>
  <c r="O631" i="5"/>
  <c r="P631" i="5" s="1"/>
  <c r="Q631" i="5" s="1"/>
  <c r="O633" i="5"/>
  <c r="P633" i="5" s="1"/>
  <c r="Q633" i="5" s="1"/>
  <c r="O641" i="5"/>
  <c r="P641" i="5" s="1"/>
  <c r="Q641" i="5" s="1"/>
  <c r="O653" i="5"/>
  <c r="P653" i="5" s="1"/>
  <c r="Q653" i="5" s="1"/>
  <c r="O657" i="5"/>
  <c r="P657" i="5" s="1"/>
  <c r="Q657" i="5" s="1"/>
  <c r="O685" i="5"/>
  <c r="P685" i="5" s="1"/>
  <c r="Q685" i="5" s="1"/>
  <c r="O749" i="5"/>
  <c r="P749" i="5" s="1"/>
  <c r="Q749" i="5" s="1"/>
  <c r="O753" i="5"/>
  <c r="P753" i="5" s="1"/>
  <c r="Q753" i="5" s="1"/>
  <c r="O757" i="5"/>
  <c r="P757" i="5" s="1"/>
  <c r="Q757" i="5" s="1"/>
  <c r="O761" i="5"/>
  <c r="P761" i="5" s="1"/>
  <c r="Q761" i="5" s="1"/>
  <c r="O837" i="5"/>
  <c r="P837" i="5" s="1"/>
  <c r="Q837" i="5" s="1"/>
  <c r="O841" i="5"/>
  <c r="P841" i="5" s="1"/>
  <c r="Q841" i="5" s="1"/>
  <c r="O995" i="5"/>
  <c r="P995" i="5" s="1"/>
  <c r="Q995" i="5" s="1"/>
  <c r="O999" i="5"/>
  <c r="P999" i="5" s="1"/>
  <c r="Q999" i="5" s="1"/>
  <c r="O1003" i="5"/>
  <c r="P1003" i="5" s="1"/>
  <c r="Q1003" i="5" s="1"/>
  <c r="O1051" i="5"/>
  <c r="P1051" i="5" s="1"/>
  <c r="Q1051" i="5" s="1"/>
  <c r="O1071" i="5"/>
  <c r="P1071" i="5" s="1"/>
  <c r="Q1071" i="5" s="1"/>
  <c r="O1075" i="5"/>
  <c r="P1075" i="5" s="1"/>
  <c r="Q1075" i="5" s="1"/>
  <c r="O1083" i="5"/>
  <c r="P1083" i="5" s="1"/>
  <c r="Q1083" i="5" s="1"/>
  <c r="O1091" i="5"/>
  <c r="P1091" i="5" s="1"/>
  <c r="Q1091" i="5" s="1"/>
  <c r="O1119" i="5"/>
  <c r="P1119" i="5" s="1"/>
  <c r="Q1119" i="5" s="1"/>
  <c r="O8" i="5"/>
  <c r="P8" i="5" s="1"/>
  <c r="Q8" i="5" s="1"/>
  <c r="O12" i="5"/>
  <c r="P12" i="5" s="1"/>
  <c r="Q12" i="5" s="1"/>
  <c r="O16" i="5"/>
  <c r="P16" i="5" s="1"/>
  <c r="Q16" i="5" s="1"/>
  <c r="O22" i="5"/>
  <c r="P22" i="5" s="1"/>
  <c r="Q22" i="5" s="1"/>
  <c r="O26" i="5"/>
  <c r="P26" i="5" s="1"/>
  <c r="Q26" i="5" s="1"/>
  <c r="O30" i="5"/>
  <c r="P30" i="5" s="1"/>
  <c r="Q30" i="5" s="1"/>
  <c r="O34" i="5"/>
  <c r="P34" i="5" s="1"/>
  <c r="Q34" i="5" s="1"/>
  <c r="O38" i="5"/>
  <c r="P38" i="5" s="1"/>
  <c r="Q38" i="5" s="1"/>
  <c r="O50" i="5"/>
  <c r="P50" i="5" s="1"/>
  <c r="Q50" i="5" s="1"/>
  <c r="O54" i="5"/>
  <c r="P54" i="5" s="1"/>
  <c r="Q54" i="5" s="1"/>
  <c r="O58" i="5"/>
  <c r="P58" i="5" s="1"/>
  <c r="Q58" i="5" s="1"/>
  <c r="O62" i="5"/>
  <c r="P62" i="5" s="1"/>
  <c r="Q62" i="5" s="1"/>
  <c r="O66" i="5"/>
  <c r="P66" i="5" s="1"/>
  <c r="Q66" i="5" s="1"/>
  <c r="O70" i="5"/>
  <c r="P70" i="5" s="1"/>
  <c r="Q70" i="5" s="1"/>
  <c r="O74" i="5"/>
  <c r="P74" i="5" s="1"/>
  <c r="Q74" i="5" s="1"/>
  <c r="O82" i="5"/>
  <c r="P82" i="5" s="1"/>
  <c r="Q82" i="5" s="1"/>
  <c r="O86" i="5"/>
  <c r="P86" i="5" s="1"/>
  <c r="Q86" i="5" s="1"/>
  <c r="O94" i="5"/>
  <c r="P94" i="5" s="1"/>
  <c r="Q94" i="5" s="1"/>
  <c r="O98" i="5"/>
  <c r="P98" i="5" s="1"/>
  <c r="Q98" i="5" s="1"/>
  <c r="O102" i="5"/>
  <c r="P102" i="5" s="1"/>
  <c r="Q102" i="5" s="1"/>
  <c r="O106" i="5"/>
  <c r="P106" i="5" s="1"/>
  <c r="Q106" i="5" s="1"/>
  <c r="O110" i="5"/>
  <c r="P110" i="5" s="1"/>
  <c r="Q110" i="5" s="1"/>
  <c r="O114" i="5"/>
  <c r="P114" i="5" s="1"/>
  <c r="Q114" i="5" s="1"/>
  <c r="O118" i="5"/>
  <c r="P118" i="5" s="1"/>
  <c r="Q118" i="5" s="1"/>
  <c r="O122" i="5"/>
  <c r="P122" i="5" s="1"/>
  <c r="Q122" i="5" s="1"/>
  <c r="O130" i="5"/>
  <c r="P130" i="5" s="1"/>
  <c r="Q130" i="5" s="1"/>
  <c r="O134" i="5"/>
  <c r="P134" i="5" s="1"/>
  <c r="Q134" i="5" s="1"/>
  <c r="O138" i="5"/>
  <c r="P138" i="5" s="1"/>
  <c r="Q138" i="5" s="1"/>
  <c r="O142" i="5"/>
  <c r="P142" i="5" s="1"/>
  <c r="Q142" i="5" s="1"/>
  <c r="O146" i="5"/>
  <c r="P146" i="5" s="1"/>
  <c r="Q146" i="5" s="1"/>
  <c r="O150" i="5"/>
  <c r="P150" i="5" s="1"/>
  <c r="Q150" i="5" s="1"/>
  <c r="O154" i="5"/>
  <c r="P154" i="5" s="1"/>
  <c r="Q154" i="5" s="1"/>
  <c r="O158" i="5"/>
  <c r="P158" i="5" s="1"/>
  <c r="Q158" i="5" s="1"/>
  <c r="O162" i="5"/>
  <c r="P162" i="5" s="1"/>
  <c r="Q162" i="5" s="1"/>
  <c r="O166" i="5"/>
  <c r="P166" i="5" s="1"/>
  <c r="Q166" i="5" s="1"/>
  <c r="O174" i="5"/>
  <c r="P174" i="5" s="1"/>
  <c r="Q174" i="5" s="1"/>
  <c r="O178" i="5"/>
  <c r="P178" i="5" s="1"/>
  <c r="Q178" i="5" s="1"/>
  <c r="O182" i="5"/>
  <c r="P182" i="5" s="1"/>
  <c r="Q182" i="5" s="1"/>
  <c r="O198" i="5"/>
  <c r="P198" i="5" s="1"/>
  <c r="Q198" i="5" s="1"/>
  <c r="O202" i="5"/>
  <c r="P202" i="5" s="1"/>
  <c r="Q202" i="5" s="1"/>
  <c r="O396" i="5"/>
  <c r="P396" i="5" s="1"/>
  <c r="Q396" i="5" s="1"/>
  <c r="O398" i="5"/>
  <c r="P398" i="5" s="1"/>
  <c r="Q398" i="5" s="1"/>
  <c r="O400" i="5"/>
  <c r="P400" i="5" s="1"/>
  <c r="Q400" i="5" s="1"/>
  <c r="O402" i="5"/>
  <c r="P402" i="5" s="1"/>
  <c r="Q402" i="5" s="1"/>
  <c r="O404" i="5"/>
  <c r="P404" i="5" s="1"/>
  <c r="Q404" i="5" s="1"/>
  <c r="O408" i="5"/>
  <c r="P408" i="5" s="1"/>
  <c r="Q408" i="5" s="1"/>
  <c r="O420" i="5"/>
  <c r="P420" i="5" s="1"/>
  <c r="Q420" i="5" s="1"/>
  <c r="O424" i="5"/>
  <c r="P424" i="5" s="1"/>
  <c r="Q424" i="5" s="1"/>
  <c r="O428" i="5"/>
  <c r="P428" i="5" s="1"/>
  <c r="Q428" i="5" s="1"/>
  <c r="O432" i="5"/>
  <c r="P432" i="5" s="1"/>
  <c r="Q432" i="5" s="1"/>
  <c r="O448" i="5"/>
  <c r="P448" i="5" s="1"/>
  <c r="Q448" i="5" s="1"/>
  <c r="O452" i="5"/>
  <c r="P452" i="5" s="1"/>
  <c r="Q452" i="5" s="1"/>
  <c r="O456" i="5"/>
  <c r="P456" i="5" s="1"/>
  <c r="Q456" i="5" s="1"/>
  <c r="O460" i="5"/>
  <c r="P460" i="5" s="1"/>
  <c r="Q460" i="5" s="1"/>
  <c r="O464" i="5"/>
  <c r="P464" i="5" s="1"/>
  <c r="Q464" i="5" s="1"/>
  <c r="O468" i="5"/>
  <c r="P468" i="5" s="1"/>
  <c r="Q468" i="5" s="1"/>
  <c r="O472" i="5"/>
  <c r="P472" i="5" s="1"/>
  <c r="Q472" i="5" s="1"/>
  <c r="O476" i="5"/>
  <c r="P476" i="5" s="1"/>
  <c r="Q476" i="5" s="1"/>
  <c r="O480" i="5"/>
  <c r="P480" i="5" s="1"/>
  <c r="Q480" i="5" s="1"/>
  <c r="O484" i="5"/>
  <c r="P484" i="5" s="1"/>
  <c r="Q484" i="5" s="1"/>
  <c r="O488" i="5"/>
  <c r="P488" i="5" s="1"/>
  <c r="Q488" i="5" s="1"/>
  <c r="O492" i="5"/>
  <c r="P492" i="5" s="1"/>
  <c r="Q492" i="5" s="1"/>
  <c r="O496" i="5"/>
  <c r="P496" i="5" s="1"/>
  <c r="Q496" i="5" s="1"/>
  <c r="O500" i="5"/>
  <c r="P500" i="5" s="1"/>
  <c r="Q500" i="5" s="1"/>
  <c r="O9" i="5"/>
  <c r="P9" i="5" s="1"/>
  <c r="Q9" i="5" s="1"/>
  <c r="O13" i="5"/>
  <c r="P13" i="5" s="1"/>
  <c r="Q13" i="5" s="1"/>
  <c r="O17" i="5"/>
  <c r="P17" i="5" s="1"/>
  <c r="Q17" i="5" s="1"/>
  <c r="O21" i="5"/>
  <c r="P21" i="5" s="1"/>
  <c r="Q21" i="5" s="1"/>
  <c r="O25" i="5"/>
  <c r="P25" i="5" s="1"/>
  <c r="Q25" i="5" s="1"/>
  <c r="O29" i="5"/>
  <c r="P29" i="5" s="1"/>
  <c r="Q29" i="5" s="1"/>
  <c r="O33" i="5"/>
  <c r="P33" i="5" s="1"/>
  <c r="Q33" i="5" s="1"/>
  <c r="O37" i="5"/>
  <c r="P37" i="5" s="1"/>
  <c r="Q37" i="5" s="1"/>
  <c r="O49" i="5"/>
  <c r="P49" i="5" s="1"/>
  <c r="Q49" i="5" s="1"/>
  <c r="O53" i="5"/>
  <c r="P53" i="5" s="1"/>
  <c r="Q53" i="5" s="1"/>
  <c r="O57" i="5"/>
  <c r="P57" i="5" s="1"/>
  <c r="Q57" i="5" s="1"/>
  <c r="O61" i="5"/>
  <c r="P61" i="5" s="1"/>
  <c r="Q61" i="5" s="1"/>
  <c r="O65" i="5"/>
  <c r="P65" i="5" s="1"/>
  <c r="Q65" i="5" s="1"/>
  <c r="O69" i="5"/>
  <c r="P69" i="5" s="1"/>
  <c r="Q69" i="5" s="1"/>
  <c r="O73" i="5"/>
  <c r="P73" i="5" s="1"/>
  <c r="Q73" i="5" s="1"/>
  <c r="O81" i="5"/>
  <c r="P81" i="5" s="1"/>
  <c r="Q81" i="5" s="1"/>
  <c r="O85" i="5"/>
  <c r="P85" i="5" s="1"/>
  <c r="Q85" i="5" s="1"/>
  <c r="O89" i="5"/>
  <c r="P89" i="5" s="1"/>
  <c r="Q89" i="5" s="1"/>
  <c r="O93" i="5"/>
  <c r="P93" i="5" s="1"/>
  <c r="Q93" i="5" s="1"/>
  <c r="O97" i="5"/>
  <c r="P97" i="5" s="1"/>
  <c r="Q97" i="5" s="1"/>
  <c r="O101" i="5"/>
  <c r="P101" i="5" s="1"/>
  <c r="Q101" i="5" s="1"/>
  <c r="O105" i="5"/>
  <c r="P105" i="5" s="1"/>
  <c r="Q105" i="5" s="1"/>
  <c r="O109" i="5"/>
  <c r="P109" i="5" s="1"/>
  <c r="Q109" i="5" s="1"/>
  <c r="O113" i="5"/>
  <c r="P113" i="5" s="1"/>
  <c r="Q113" i="5" s="1"/>
  <c r="O117" i="5"/>
  <c r="P117" i="5" s="1"/>
  <c r="Q117" i="5" s="1"/>
  <c r="O121" i="5"/>
  <c r="P121" i="5" s="1"/>
  <c r="Q121" i="5" s="1"/>
  <c r="O129" i="5"/>
  <c r="P129" i="5" s="1"/>
  <c r="Q129" i="5" s="1"/>
  <c r="O133" i="5"/>
  <c r="P133" i="5" s="1"/>
  <c r="Q133" i="5" s="1"/>
  <c r="O137" i="5"/>
  <c r="P137" i="5" s="1"/>
  <c r="Q137" i="5" s="1"/>
  <c r="O141" i="5"/>
  <c r="P141" i="5" s="1"/>
  <c r="Q141" i="5" s="1"/>
  <c r="O145" i="5"/>
  <c r="P145" i="5" s="1"/>
  <c r="Q145" i="5" s="1"/>
  <c r="O149" i="5"/>
  <c r="P149" i="5" s="1"/>
  <c r="Q149" i="5" s="1"/>
  <c r="O153" i="5"/>
  <c r="P153" i="5" s="1"/>
  <c r="Q153" i="5" s="1"/>
  <c r="O157" i="5"/>
  <c r="P157" i="5" s="1"/>
  <c r="Q157" i="5" s="1"/>
  <c r="O161" i="5"/>
  <c r="P161" i="5" s="1"/>
  <c r="Q161" i="5" s="1"/>
  <c r="O165" i="5"/>
  <c r="P165" i="5" s="1"/>
  <c r="Q165" i="5" s="1"/>
  <c r="O173" i="5"/>
  <c r="P173" i="5" s="1"/>
  <c r="Q173" i="5" s="1"/>
  <c r="O177" i="5"/>
  <c r="P177" i="5" s="1"/>
  <c r="Q177" i="5" s="1"/>
  <c r="O181" i="5"/>
  <c r="P181" i="5" s="1"/>
  <c r="Q181" i="5" s="1"/>
  <c r="O185" i="5"/>
  <c r="P185" i="5" s="1"/>
  <c r="Q185" i="5" s="1"/>
  <c r="O197" i="5"/>
  <c r="P197" i="5" s="1"/>
  <c r="Q197" i="5" s="1"/>
  <c r="O201" i="5"/>
  <c r="P201" i="5" s="1"/>
  <c r="Q201" i="5" s="1"/>
  <c r="O205" i="5"/>
  <c r="P205" i="5" s="1"/>
  <c r="Q205" i="5" s="1"/>
  <c r="O221" i="5"/>
  <c r="P221" i="5" s="1"/>
  <c r="Q221" i="5" s="1"/>
  <c r="O225" i="5"/>
  <c r="P225" i="5" s="1"/>
  <c r="Q225" i="5" s="1"/>
  <c r="O229" i="5"/>
  <c r="P229" i="5" s="1"/>
  <c r="Q229" i="5" s="1"/>
  <c r="O233" i="5"/>
  <c r="P233" i="5" s="1"/>
  <c r="Q233" i="5" s="1"/>
  <c r="O237" i="5"/>
  <c r="P237" i="5" s="1"/>
  <c r="Q237" i="5" s="1"/>
  <c r="O241" i="5"/>
  <c r="P241" i="5" s="1"/>
  <c r="Q241" i="5" s="1"/>
  <c r="O245" i="5"/>
  <c r="P245" i="5" s="1"/>
  <c r="Q245" i="5" s="1"/>
  <c r="O249" i="5"/>
  <c r="P249" i="5" s="1"/>
  <c r="Q249" i="5" s="1"/>
  <c r="O257" i="5"/>
  <c r="P257" i="5" s="1"/>
  <c r="Q257" i="5" s="1"/>
  <c r="O259" i="5"/>
  <c r="P259" i="5" s="1"/>
  <c r="Q259" i="5" s="1"/>
  <c r="O261" i="5"/>
  <c r="P261" i="5" s="1"/>
  <c r="Q261" i="5" s="1"/>
  <c r="O263" i="5"/>
  <c r="P263" i="5" s="1"/>
  <c r="Q263" i="5" s="1"/>
  <c r="O265" i="5"/>
  <c r="P265" i="5" s="1"/>
  <c r="Q265" i="5" s="1"/>
  <c r="O267" i="5"/>
  <c r="P267" i="5" s="1"/>
  <c r="Q267" i="5" s="1"/>
  <c r="O269" i="5"/>
  <c r="P269" i="5" s="1"/>
  <c r="Q269" i="5" s="1"/>
  <c r="O271" i="5"/>
  <c r="P271" i="5" s="1"/>
  <c r="Q271" i="5" s="1"/>
  <c r="O273" i="5"/>
  <c r="P273" i="5" s="1"/>
  <c r="Q273" i="5" s="1"/>
  <c r="O275" i="5"/>
  <c r="P275" i="5" s="1"/>
  <c r="Q275" i="5" s="1"/>
  <c r="O277" i="5"/>
  <c r="P277" i="5" s="1"/>
  <c r="Q277" i="5" s="1"/>
  <c r="O279" i="5"/>
  <c r="P279" i="5" s="1"/>
  <c r="Q279" i="5" s="1"/>
  <c r="O281" i="5"/>
  <c r="P281" i="5" s="1"/>
  <c r="Q281" i="5" s="1"/>
  <c r="O283" i="5"/>
  <c r="P283" i="5" s="1"/>
  <c r="Q283" i="5" s="1"/>
  <c r="O285" i="5"/>
  <c r="P285" i="5" s="1"/>
  <c r="Q285" i="5" s="1"/>
  <c r="O287" i="5"/>
  <c r="P287" i="5" s="1"/>
  <c r="Q287" i="5" s="1"/>
  <c r="O289" i="5"/>
  <c r="P289" i="5" s="1"/>
  <c r="Q289" i="5" s="1"/>
  <c r="O291" i="5"/>
  <c r="P291" i="5" s="1"/>
  <c r="Q291" i="5" s="1"/>
  <c r="O293" i="5"/>
  <c r="P293" i="5" s="1"/>
  <c r="Q293" i="5" s="1"/>
  <c r="O295" i="5"/>
  <c r="P295" i="5" s="1"/>
  <c r="Q295" i="5" s="1"/>
  <c r="O297" i="5"/>
  <c r="P297" i="5" s="1"/>
  <c r="Q297" i="5" s="1"/>
  <c r="O313" i="5"/>
  <c r="P313" i="5" s="1"/>
  <c r="Q313" i="5" s="1"/>
  <c r="O315" i="5"/>
  <c r="P315" i="5" s="1"/>
  <c r="Q315" i="5" s="1"/>
  <c r="O317" i="5"/>
  <c r="P317" i="5" s="1"/>
  <c r="Q317" i="5" s="1"/>
  <c r="O319" i="5"/>
  <c r="P319" i="5" s="1"/>
  <c r="Q319" i="5" s="1"/>
  <c r="O321" i="5"/>
  <c r="P321" i="5" s="1"/>
  <c r="Q321" i="5" s="1"/>
  <c r="O323" i="5"/>
  <c r="P323" i="5" s="1"/>
  <c r="Q323" i="5" s="1"/>
  <c r="O335" i="5"/>
  <c r="P335" i="5" s="1"/>
  <c r="Q335" i="5" s="1"/>
  <c r="O337" i="5"/>
  <c r="P337" i="5" s="1"/>
  <c r="Q337" i="5" s="1"/>
  <c r="O339" i="5"/>
  <c r="P339" i="5" s="1"/>
  <c r="Q339" i="5" s="1"/>
  <c r="O341" i="5"/>
  <c r="P341" i="5" s="1"/>
  <c r="Q341" i="5" s="1"/>
  <c r="O343" i="5"/>
  <c r="P343" i="5" s="1"/>
  <c r="Q343" i="5" s="1"/>
  <c r="O345" i="5"/>
  <c r="P345" i="5" s="1"/>
  <c r="Q345" i="5" s="1"/>
  <c r="O347" i="5"/>
  <c r="P347" i="5" s="1"/>
  <c r="Q347" i="5" s="1"/>
  <c r="O377" i="5"/>
  <c r="P377" i="5" s="1"/>
  <c r="Q377" i="5" s="1"/>
  <c r="O379" i="5"/>
  <c r="P379" i="5" s="1"/>
  <c r="Q379" i="5" s="1"/>
  <c r="O381" i="5"/>
  <c r="P381" i="5" s="1"/>
  <c r="Q381" i="5" s="1"/>
  <c r="O383" i="5"/>
  <c r="P383" i="5" s="1"/>
  <c r="Q383" i="5" s="1"/>
  <c r="O385" i="5"/>
  <c r="P385" i="5" s="1"/>
  <c r="Q385" i="5" s="1"/>
  <c r="O387" i="5"/>
  <c r="P387" i="5" s="1"/>
  <c r="Q387" i="5" s="1"/>
  <c r="O389" i="5"/>
  <c r="P389" i="5" s="1"/>
  <c r="Q389" i="5" s="1"/>
  <c r="O391" i="5"/>
  <c r="P391" i="5" s="1"/>
  <c r="Q391" i="5" s="1"/>
  <c r="O393" i="5"/>
  <c r="P393" i="5" s="1"/>
  <c r="Q393" i="5" s="1"/>
  <c r="O395" i="5"/>
  <c r="P395" i="5" s="1"/>
  <c r="Q395" i="5" s="1"/>
  <c r="O399" i="5"/>
  <c r="P399" i="5" s="1"/>
  <c r="Q399" i="5" s="1"/>
  <c r="O403" i="5"/>
  <c r="P403" i="5" s="1"/>
  <c r="Q403" i="5" s="1"/>
  <c r="O447" i="5"/>
  <c r="P447" i="5" s="1"/>
  <c r="Q447" i="5" s="1"/>
  <c r="O451" i="5"/>
  <c r="P451" i="5" s="1"/>
  <c r="Q451" i="5" s="1"/>
  <c r="O455" i="5"/>
  <c r="P455" i="5" s="1"/>
  <c r="Q455" i="5" s="1"/>
  <c r="O459" i="5"/>
  <c r="P459" i="5" s="1"/>
  <c r="Q459" i="5" s="1"/>
  <c r="O463" i="5"/>
  <c r="P463" i="5" s="1"/>
  <c r="Q463" i="5" s="1"/>
  <c r="O467" i="5"/>
  <c r="P467" i="5" s="1"/>
  <c r="Q467" i="5" s="1"/>
  <c r="O471" i="5"/>
  <c r="P471" i="5" s="1"/>
  <c r="Q471" i="5" s="1"/>
  <c r="O475" i="5"/>
  <c r="P475" i="5" s="1"/>
  <c r="Q475" i="5" s="1"/>
  <c r="O479" i="5"/>
  <c r="P479" i="5" s="1"/>
  <c r="Q479" i="5" s="1"/>
  <c r="O483" i="5"/>
  <c r="P483" i="5" s="1"/>
  <c r="Q483" i="5" s="1"/>
  <c r="O487" i="5"/>
  <c r="P487" i="5" s="1"/>
  <c r="Q487" i="5" s="1"/>
  <c r="O491" i="5"/>
  <c r="P491" i="5" s="1"/>
  <c r="Q491" i="5" s="1"/>
  <c r="O495" i="5"/>
  <c r="P495" i="5" s="1"/>
  <c r="Q495" i="5" s="1"/>
  <c r="O499" i="5"/>
  <c r="P499" i="5" s="1"/>
  <c r="Q499" i="5" s="1"/>
  <c r="O503" i="5"/>
  <c r="P503" i="5" s="1"/>
  <c r="Q503" i="5" s="1"/>
  <c r="O535" i="5"/>
  <c r="P535" i="5" s="1"/>
  <c r="Q535" i="5" s="1"/>
  <c r="O559" i="5"/>
  <c r="P559" i="5" s="1"/>
  <c r="Q559" i="5" s="1"/>
  <c r="O563" i="5"/>
  <c r="P563" i="5" s="1"/>
  <c r="Q563" i="5" s="1"/>
  <c r="O567" i="5"/>
  <c r="P567" i="5" s="1"/>
  <c r="Q567" i="5" s="1"/>
  <c r="O571" i="5"/>
  <c r="P571" i="5" s="1"/>
  <c r="Q571" i="5" s="1"/>
  <c r="O575" i="5"/>
  <c r="P575" i="5" s="1"/>
  <c r="Q575" i="5" s="1"/>
  <c r="O579" i="5"/>
  <c r="P579" i="5" s="1"/>
  <c r="Q579" i="5" s="1"/>
  <c r="O504" i="5"/>
  <c r="P504" i="5" s="1"/>
  <c r="Q504" i="5" s="1"/>
  <c r="O532" i="5"/>
  <c r="P532" i="5" s="1"/>
  <c r="Q532" i="5" s="1"/>
  <c r="O560" i="5"/>
  <c r="P560" i="5" s="1"/>
  <c r="Q560" i="5" s="1"/>
  <c r="O564" i="5"/>
  <c r="P564" i="5" s="1"/>
  <c r="Q564" i="5" s="1"/>
  <c r="O568" i="5"/>
  <c r="P568" i="5" s="1"/>
  <c r="Q568" i="5" s="1"/>
  <c r="O572" i="5"/>
  <c r="P572" i="5" s="1"/>
  <c r="Q572" i="5" s="1"/>
  <c r="O576" i="5"/>
  <c r="P576" i="5" s="1"/>
  <c r="Q576" i="5" s="1"/>
  <c r="O580" i="5"/>
  <c r="P580" i="5" s="1"/>
  <c r="Q580" i="5" s="1"/>
  <c r="O584" i="5"/>
  <c r="P584" i="5" s="1"/>
  <c r="Q584" i="5" s="1"/>
  <c r="O588" i="5"/>
  <c r="P588" i="5" s="1"/>
  <c r="Q588" i="5" s="1"/>
  <c r="O592" i="5"/>
  <c r="P592" i="5" s="1"/>
  <c r="Q592" i="5" s="1"/>
  <c r="O596" i="5"/>
  <c r="P596" i="5" s="1"/>
  <c r="Q596" i="5" s="1"/>
  <c r="O600" i="5"/>
  <c r="P600" i="5" s="1"/>
  <c r="Q600" i="5" s="1"/>
  <c r="O604" i="5"/>
  <c r="P604" i="5" s="1"/>
  <c r="Q604" i="5" s="1"/>
  <c r="O608" i="5"/>
  <c r="P608" i="5" s="1"/>
  <c r="Q608" i="5" s="1"/>
  <c r="O612" i="5"/>
  <c r="P612" i="5" s="1"/>
  <c r="Q612" i="5" s="1"/>
  <c r="O620" i="5"/>
  <c r="P620" i="5" s="1"/>
  <c r="Q620" i="5" s="1"/>
  <c r="O628" i="5"/>
  <c r="P628" i="5" s="1"/>
  <c r="Q628" i="5" s="1"/>
  <c r="O792" i="5"/>
  <c r="P792" i="5" s="1"/>
  <c r="Q792" i="5" s="1"/>
  <c r="O796" i="5"/>
  <c r="P796" i="5" s="1"/>
  <c r="Q796" i="5" s="1"/>
  <c r="O800" i="5"/>
  <c r="P800" i="5" s="1"/>
  <c r="Q800" i="5" s="1"/>
  <c r="O804" i="5"/>
  <c r="P804" i="5" s="1"/>
  <c r="Q804" i="5" s="1"/>
  <c r="O808" i="5"/>
  <c r="P808" i="5" s="1"/>
  <c r="Q808" i="5" s="1"/>
  <c r="O816" i="5"/>
  <c r="P816" i="5" s="1"/>
  <c r="Q816" i="5" s="1"/>
  <c r="O820" i="5"/>
  <c r="P820" i="5" s="1"/>
  <c r="Q820" i="5" s="1"/>
  <c r="O824" i="5"/>
  <c r="P824" i="5" s="1"/>
  <c r="Q824" i="5" s="1"/>
  <c r="O828" i="5"/>
  <c r="P828" i="5" s="1"/>
  <c r="Q828" i="5" s="1"/>
  <c r="O832" i="5"/>
  <c r="P832" i="5" s="1"/>
  <c r="Q832" i="5" s="1"/>
  <c r="O844" i="5"/>
  <c r="P844" i="5" s="1"/>
  <c r="Q844" i="5" s="1"/>
  <c r="O846" i="5"/>
  <c r="P846" i="5" s="1"/>
  <c r="Q846" i="5" s="1"/>
  <c r="O848" i="5"/>
  <c r="P848" i="5" s="1"/>
  <c r="Q848" i="5" s="1"/>
  <c r="O850" i="5"/>
  <c r="P850" i="5" s="1"/>
  <c r="Q850" i="5" s="1"/>
  <c r="O852" i="5"/>
  <c r="P852" i="5" s="1"/>
  <c r="Q852" i="5" s="1"/>
  <c r="O854" i="5"/>
  <c r="P854" i="5" s="1"/>
  <c r="Q854" i="5" s="1"/>
  <c r="O856" i="5"/>
  <c r="P856" i="5" s="1"/>
  <c r="Q856" i="5" s="1"/>
  <c r="O858" i="5"/>
  <c r="P858" i="5" s="1"/>
  <c r="Q858" i="5" s="1"/>
  <c r="O860" i="5"/>
  <c r="P860" i="5" s="1"/>
  <c r="Q860" i="5" s="1"/>
  <c r="O862" i="5"/>
  <c r="P862" i="5" s="1"/>
  <c r="Q862" i="5" s="1"/>
  <c r="O864" i="5"/>
  <c r="P864" i="5" s="1"/>
  <c r="Q864" i="5" s="1"/>
  <c r="O868" i="5"/>
  <c r="P868" i="5" s="1"/>
  <c r="Q868" i="5" s="1"/>
  <c r="O870" i="5"/>
  <c r="P870" i="5" s="1"/>
  <c r="Q870" i="5" s="1"/>
  <c r="O872" i="5"/>
  <c r="P872" i="5" s="1"/>
  <c r="Q872" i="5" s="1"/>
  <c r="O874" i="5"/>
  <c r="P874" i="5" s="1"/>
  <c r="Q874" i="5" s="1"/>
  <c r="O876" i="5"/>
  <c r="P876" i="5" s="1"/>
  <c r="Q876" i="5" s="1"/>
  <c r="O888" i="5"/>
  <c r="P888" i="5" s="1"/>
  <c r="Q888" i="5" s="1"/>
  <c r="O890" i="5"/>
  <c r="P890" i="5" s="1"/>
  <c r="Q890" i="5" s="1"/>
  <c r="O892" i="5"/>
  <c r="P892" i="5" s="1"/>
  <c r="Q892" i="5" s="1"/>
  <c r="O894" i="5"/>
  <c r="P894" i="5" s="1"/>
  <c r="Q894" i="5" s="1"/>
  <c r="O908" i="5"/>
  <c r="P908" i="5" s="1"/>
  <c r="Q908" i="5" s="1"/>
  <c r="O910" i="5"/>
  <c r="P910" i="5" s="1"/>
  <c r="Q910" i="5" s="1"/>
  <c r="O912" i="5"/>
  <c r="P912" i="5" s="1"/>
  <c r="Q912" i="5" s="1"/>
  <c r="O914" i="5"/>
  <c r="P914" i="5" s="1"/>
  <c r="Q914" i="5" s="1"/>
  <c r="O916" i="5"/>
  <c r="P916" i="5" s="1"/>
  <c r="Q916" i="5" s="1"/>
  <c r="O918" i="5"/>
  <c r="P918" i="5" s="1"/>
  <c r="Q918" i="5" s="1"/>
  <c r="O920" i="5"/>
  <c r="P920" i="5" s="1"/>
  <c r="Q920" i="5" s="1"/>
  <c r="O922" i="5"/>
  <c r="P922" i="5" s="1"/>
  <c r="Q922" i="5" s="1"/>
  <c r="O924" i="5"/>
  <c r="P924" i="5" s="1"/>
  <c r="Q924" i="5" s="1"/>
  <c r="O926" i="5"/>
  <c r="P926" i="5" s="1"/>
  <c r="Q926" i="5" s="1"/>
  <c r="O928" i="5"/>
  <c r="P928" i="5" s="1"/>
  <c r="Q928" i="5" s="1"/>
  <c r="O930" i="5"/>
  <c r="P930" i="5" s="1"/>
  <c r="Q930" i="5" s="1"/>
  <c r="O932" i="5"/>
  <c r="P932" i="5" s="1"/>
  <c r="Q932" i="5" s="1"/>
  <c r="O952" i="5"/>
  <c r="P952" i="5" s="1"/>
  <c r="Q952" i="5" s="1"/>
  <c r="O954" i="5"/>
  <c r="P954" i="5" s="1"/>
  <c r="Q954" i="5" s="1"/>
  <c r="O956" i="5"/>
  <c r="P956" i="5" s="1"/>
  <c r="Q956" i="5" s="1"/>
  <c r="O960" i="5"/>
  <c r="P960" i="5" s="1"/>
  <c r="Q960" i="5" s="1"/>
  <c r="O964" i="5"/>
  <c r="P964" i="5" s="1"/>
  <c r="Q964" i="5" s="1"/>
  <c r="O968" i="5"/>
  <c r="P968" i="5" s="1"/>
  <c r="Q968" i="5" s="1"/>
  <c r="O972" i="5"/>
  <c r="P972" i="5" s="1"/>
  <c r="Q972" i="5" s="1"/>
  <c r="O976" i="5"/>
  <c r="P976" i="5" s="1"/>
  <c r="Q976" i="5" s="1"/>
  <c r="O980" i="5"/>
  <c r="P980" i="5" s="1"/>
  <c r="Q980" i="5" s="1"/>
  <c r="O984" i="5"/>
  <c r="P984" i="5" s="1"/>
  <c r="Q984" i="5" s="1"/>
  <c r="O988" i="5"/>
  <c r="P988" i="5" s="1"/>
  <c r="Q988" i="5" s="1"/>
  <c r="O992" i="5"/>
  <c r="P992" i="5" s="1"/>
  <c r="Q992" i="5" s="1"/>
  <c r="O1008" i="5"/>
  <c r="P1008" i="5" s="1"/>
  <c r="Q1008" i="5" s="1"/>
  <c r="O1012" i="5"/>
  <c r="P1012" i="5" s="1"/>
  <c r="Q1012" i="5" s="1"/>
  <c r="O1016" i="5"/>
  <c r="P1016" i="5" s="1"/>
  <c r="Q1016" i="5" s="1"/>
  <c r="O1020" i="5"/>
  <c r="P1020" i="5" s="1"/>
  <c r="Q1020" i="5" s="1"/>
  <c r="O1024" i="5"/>
  <c r="P1024" i="5" s="1"/>
  <c r="Q1024" i="5" s="1"/>
  <c r="O1028" i="5"/>
  <c r="P1028" i="5" s="1"/>
  <c r="Q1028" i="5" s="1"/>
  <c r="O1032" i="5"/>
  <c r="P1032" i="5" s="1"/>
  <c r="Q1032" i="5" s="1"/>
  <c r="O1036" i="5"/>
  <c r="P1036" i="5" s="1"/>
  <c r="Q1036" i="5" s="1"/>
  <c r="O1040" i="5"/>
  <c r="P1040" i="5" s="1"/>
  <c r="Q1040" i="5" s="1"/>
  <c r="O1044" i="5"/>
  <c r="P1044" i="5" s="1"/>
  <c r="Q1044" i="5" s="1"/>
  <c r="O1048" i="5"/>
  <c r="P1048" i="5" s="1"/>
  <c r="Q1048" i="5" s="1"/>
  <c r="O583" i="5"/>
  <c r="P583" i="5" s="1"/>
  <c r="Q583" i="5" s="1"/>
  <c r="O587" i="5"/>
  <c r="P587" i="5" s="1"/>
  <c r="Q587" i="5" s="1"/>
  <c r="O591" i="5"/>
  <c r="P591" i="5" s="1"/>
  <c r="Q591" i="5" s="1"/>
  <c r="O595" i="5"/>
  <c r="P595" i="5" s="1"/>
  <c r="Q595" i="5" s="1"/>
  <c r="O599" i="5"/>
  <c r="P599" i="5" s="1"/>
  <c r="Q599" i="5" s="1"/>
  <c r="O603" i="5"/>
  <c r="P603" i="5" s="1"/>
  <c r="Q603" i="5" s="1"/>
  <c r="O611" i="5"/>
  <c r="P611" i="5" s="1"/>
  <c r="Q611" i="5" s="1"/>
  <c r="O615" i="5"/>
  <c r="P615" i="5" s="1"/>
  <c r="Q615" i="5" s="1"/>
  <c r="O619" i="5"/>
  <c r="P619" i="5" s="1"/>
  <c r="Q619" i="5" s="1"/>
  <c r="O623" i="5"/>
  <c r="P623" i="5" s="1"/>
  <c r="Q623" i="5" s="1"/>
  <c r="O625" i="5"/>
  <c r="P625" i="5" s="1"/>
  <c r="Q625" i="5" s="1"/>
  <c r="O637" i="5"/>
  <c r="P637" i="5" s="1"/>
  <c r="Q637" i="5" s="1"/>
  <c r="O645" i="5"/>
  <c r="P645" i="5" s="1"/>
  <c r="Q645" i="5" s="1"/>
  <c r="O649" i="5"/>
  <c r="P649" i="5" s="1"/>
  <c r="Q649" i="5" s="1"/>
  <c r="O661" i="5"/>
  <c r="P661" i="5" s="1"/>
  <c r="Q661" i="5" s="1"/>
  <c r="O665" i="5"/>
  <c r="P665" i="5" s="1"/>
  <c r="Q665" i="5" s="1"/>
  <c r="O669" i="5"/>
  <c r="P669" i="5" s="1"/>
  <c r="Q669" i="5" s="1"/>
  <c r="O673" i="5"/>
  <c r="P673" i="5" s="1"/>
  <c r="Q673" i="5" s="1"/>
  <c r="O677" i="5"/>
  <c r="P677" i="5" s="1"/>
  <c r="Q677" i="5" s="1"/>
  <c r="O681" i="5"/>
  <c r="P681" i="5" s="1"/>
  <c r="Q681" i="5" s="1"/>
  <c r="O689" i="5"/>
  <c r="P689" i="5" s="1"/>
  <c r="Q689" i="5" s="1"/>
  <c r="O693" i="5"/>
  <c r="P693" i="5" s="1"/>
  <c r="Q693" i="5" s="1"/>
  <c r="O697" i="5"/>
  <c r="P697" i="5" s="1"/>
  <c r="Q697" i="5" s="1"/>
  <c r="O701" i="5"/>
  <c r="P701" i="5" s="1"/>
  <c r="Q701" i="5" s="1"/>
  <c r="O705" i="5"/>
  <c r="P705" i="5" s="1"/>
  <c r="Q705" i="5" s="1"/>
  <c r="O709" i="5"/>
  <c r="P709" i="5" s="1"/>
  <c r="Q709" i="5" s="1"/>
  <c r="O713" i="5"/>
  <c r="P713" i="5" s="1"/>
  <c r="Q713" i="5" s="1"/>
  <c r="O717" i="5"/>
  <c r="P717" i="5" s="1"/>
  <c r="Q717" i="5" s="1"/>
  <c r="O721" i="5"/>
  <c r="P721" i="5" s="1"/>
  <c r="Q721" i="5" s="1"/>
  <c r="O725" i="5"/>
  <c r="P725" i="5" s="1"/>
  <c r="Q725" i="5" s="1"/>
  <c r="O729" i="5"/>
  <c r="P729" i="5" s="1"/>
  <c r="Q729" i="5" s="1"/>
  <c r="O733" i="5"/>
  <c r="P733" i="5" s="1"/>
  <c r="Q733" i="5" s="1"/>
  <c r="O737" i="5"/>
  <c r="P737" i="5" s="1"/>
  <c r="Q737" i="5" s="1"/>
  <c r="O741" i="5"/>
  <c r="P741" i="5" s="1"/>
  <c r="Q741" i="5" s="1"/>
  <c r="O745" i="5"/>
  <c r="P745" i="5" s="1"/>
  <c r="Q745" i="5" s="1"/>
  <c r="O765" i="5"/>
  <c r="P765" i="5" s="1"/>
  <c r="Q765" i="5" s="1"/>
  <c r="O769" i="5"/>
  <c r="P769" i="5" s="1"/>
  <c r="Q769" i="5" s="1"/>
  <c r="O773" i="5"/>
  <c r="P773" i="5" s="1"/>
  <c r="Q773" i="5" s="1"/>
  <c r="O777" i="5"/>
  <c r="P777" i="5" s="1"/>
  <c r="Q777" i="5" s="1"/>
  <c r="O781" i="5"/>
  <c r="P781" i="5" s="1"/>
  <c r="Q781" i="5" s="1"/>
  <c r="O785" i="5"/>
  <c r="P785" i="5" s="1"/>
  <c r="Q785" i="5" s="1"/>
  <c r="O789" i="5"/>
  <c r="P789" i="5" s="1"/>
  <c r="Q789" i="5" s="1"/>
  <c r="O793" i="5"/>
  <c r="P793" i="5" s="1"/>
  <c r="Q793" i="5" s="1"/>
  <c r="O797" i="5"/>
  <c r="P797" i="5" s="1"/>
  <c r="Q797" i="5" s="1"/>
  <c r="O801" i="5"/>
  <c r="P801" i="5" s="1"/>
  <c r="Q801" i="5" s="1"/>
  <c r="O805" i="5"/>
  <c r="P805" i="5" s="1"/>
  <c r="Q805" i="5" s="1"/>
  <c r="O809" i="5"/>
  <c r="P809" i="5" s="1"/>
  <c r="Q809" i="5" s="1"/>
  <c r="O813" i="5"/>
  <c r="P813" i="5" s="1"/>
  <c r="Q813" i="5" s="1"/>
  <c r="O817" i="5"/>
  <c r="P817" i="5" s="1"/>
  <c r="Q817" i="5" s="1"/>
  <c r="O821" i="5"/>
  <c r="P821" i="5" s="1"/>
  <c r="Q821" i="5" s="1"/>
  <c r="O825" i="5"/>
  <c r="P825" i="5" s="1"/>
  <c r="Q825" i="5" s="1"/>
  <c r="O829" i="5"/>
  <c r="P829" i="5" s="1"/>
  <c r="Q829" i="5" s="1"/>
  <c r="O833" i="5"/>
  <c r="P833" i="5" s="1"/>
  <c r="Q833" i="5" s="1"/>
  <c r="O845" i="5"/>
  <c r="P845" i="5" s="1"/>
  <c r="Q845" i="5" s="1"/>
  <c r="O975" i="5"/>
  <c r="P975" i="5" s="1"/>
  <c r="Q975" i="5" s="1"/>
  <c r="O979" i="5"/>
  <c r="P979" i="5" s="1"/>
  <c r="Q979" i="5" s="1"/>
  <c r="O983" i="5"/>
  <c r="P983" i="5" s="1"/>
  <c r="Q983" i="5" s="1"/>
  <c r="O987" i="5"/>
  <c r="P987" i="5" s="1"/>
  <c r="Q987" i="5" s="1"/>
  <c r="O991" i="5"/>
  <c r="P991" i="5" s="1"/>
  <c r="Q991" i="5" s="1"/>
  <c r="O1007" i="5"/>
  <c r="P1007" i="5" s="1"/>
  <c r="Q1007" i="5" s="1"/>
  <c r="O1009" i="5"/>
  <c r="P1009" i="5" s="1"/>
  <c r="Q1009" i="5" s="1"/>
  <c r="O1011" i="5"/>
  <c r="P1011" i="5" s="1"/>
  <c r="Q1011" i="5" s="1"/>
  <c r="O1013" i="5"/>
  <c r="P1013" i="5" s="1"/>
  <c r="Q1013" i="5" s="1"/>
  <c r="O1015" i="5"/>
  <c r="P1015" i="5" s="1"/>
  <c r="Q1015" i="5" s="1"/>
  <c r="O1019" i="5"/>
  <c r="P1019" i="5" s="1"/>
  <c r="Q1019" i="5" s="1"/>
  <c r="O1023" i="5"/>
  <c r="P1023" i="5" s="1"/>
  <c r="Q1023" i="5" s="1"/>
  <c r="O1027" i="5"/>
  <c r="P1027" i="5" s="1"/>
  <c r="Q1027" i="5" s="1"/>
  <c r="O1031" i="5"/>
  <c r="P1031" i="5" s="1"/>
  <c r="Q1031" i="5" s="1"/>
  <c r="O1035" i="5"/>
  <c r="P1035" i="5" s="1"/>
  <c r="Q1035" i="5" s="1"/>
  <c r="O1039" i="5"/>
  <c r="P1039" i="5" s="1"/>
  <c r="Q1039" i="5" s="1"/>
  <c r="O1043" i="5"/>
  <c r="P1043" i="5" s="1"/>
  <c r="Q1043" i="5" s="1"/>
  <c r="O1047" i="5"/>
  <c r="P1047" i="5" s="1"/>
  <c r="Q1047" i="5" s="1"/>
  <c r="O1055" i="5"/>
  <c r="P1055" i="5" s="1"/>
  <c r="Q1055" i="5" s="1"/>
  <c r="O1059" i="5"/>
  <c r="P1059" i="5" s="1"/>
  <c r="Q1059" i="5" s="1"/>
  <c r="O1063" i="5"/>
  <c r="P1063" i="5" s="1"/>
  <c r="Q1063" i="5" s="1"/>
  <c r="O1067" i="5"/>
  <c r="P1067" i="5" s="1"/>
  <c r="Q1067" i="5" s="1"/>
  <c r="O1079" i="5"/>
  <c r="P1079" i="5" s="1"/>
  <c r="Q1079" i="5" s="1"/>
  <c r="O1087" i="5"/>
  <c r="P1087" i="5" s="1"/>
  <c r="Q1087" i="5" s="1"/>
  <c r="O1095" i="5"/>
  <c r="P1095" i="5" s="1"/>
  <c r="Q1095" i="5" s="1"/>
  <c r="O1099" i="5"/>
  <c r="P1099" i="5" s="1"/>
  <c r="Q1099" i="5" s="1"/>
  <c r="O1103" i="5"/>
  <c r="P1103" i="5" s="1"/>
  <c r="Q1103" i="5" s="1"/>
  <c r="O1107" i="5"/>
  <c r="P1107" i="5" s="1"/>
  <c r="Q1107" i="5" s="1"/>
  <c r="O1111" i="5"/>
  <c r="P1111" i="5" s="1"/>
  <c r="Q1111" i="5" s="1"/>
  <c r="O1115" i="5"/>
  <c r="P1115" i="5" s="1"/>
  <c r="Q1115" i="5" s="1"/>
  <c r="O1123" i="5"/>
  <c r="P1123" i="5" s="1"/>
  <c r="Q1123" i="5" s="1"/>
  <c r="O10" i="5"/>
  <c r="P10" i="5" s="1"/>
  <c r="Q10" i="5" s="1"/>
  <c r="O31" i="5"/>
  <c r="P31" i="5" s="1"/>
  <c r="Q31" i="5" s="1"/>
  <c r="O47" i="5"/>
  <c r="P47" i="5" s="1"/>
  <c r="Q47" i="5" s="1"/>
  <c r="O63" i="5"/>
  <c r="P63" i="5" s="1"/>
  <c r="Q63" i="5" s="1"/>
  <c r="O79" i="5"/>
  <c r="P79" i="5" s="1"/>
  <c r="Q79" i="5" s="1"/>
  <c r="O95" i="5"/>
  <c r="P95" i="5" s="1"/>
  <c r="Q95" i="5" s="1"/>
  <c r="O111" i="5"/>
  <c r="P111" i="5" s="1"/>
  <c r="Q111" i="5" s="1"/>
  <c r="O127" i="5"/>
  <c r="P127" i="5" s="1"/>
  <c r="Q127" i="5" s="1"/>
  <c r="O143" i="5"/>
  <c r="P143" i="5" s="1"/>
  <c r="Q143" i="5" s="1"/>
  <c r="O159" i="5"/>
  <c r="P159" i="5" s="1"/>
  <c r="Q159" i="5" s="1"/>
  <c r="O175" i="5"/>
  <c r="P175" i="5" s="1"/>
  <c r="Q175" i="5" s="1"/>
  <c r="O191" i="5"/>
  <c r="P191" i="5" s="1"/>
  <c r="Q191" i="5" s="1"/>
  <c r="O214" i="5"/>
  <c r="P214" i="5" s="1"/>
  <c r="Q214" i="5" s="1"/>
  <c r="O226" i="5"/>
  <c r="P226" i="5" s="1"/>
  <c r="Q226" i="5" s="1"/>
  <c r="O246" i="5"/>
  <c r="P246" i="5" s="1"/>
  <c r="Q246" i="5" s="1"/>
  <c r="O1056" i="5"/>
  <c r="P1056" i="5" s="1"/>
  <c r="Q1056" i="5" s="1"/>
  <c r="O1060" i="5"/>
  <c r="P1060" i="5" s="1"/>
  <c r="Q1060" i="5" s="1"/>
  <c r="O6" i="5"/>
  <c r="P6" i="5" s="1"/>
  <c r="Q6" i="5" s="1"/>
  <c r="O27" i="5"/>
  <c r="P27" i="5" s="1"/>
  <c r="Q27" i="5" s="1"/>
  <c r="O43" i="5"/>
  <c r="P43" i="5" s="1"/>
  <c r="Q43" i="5" s="1"/>
  <c r="O59" i="5"/>
  <c r="P59" i="5" s="1"/>
  <c r="Q59" i="5" s="1"/>
  <c r="O75" i="5"/>
  <c r="P75" i="5" s="1"/>
  <c r="Q75" i="5" s="1"/>
  <c r="O91" i="5"/>
  <c r="P91" i="5" s="1"/>
  <c r="Q91" i="5" s="1"/>
  <c r="O107" i="5"/>
  <c r="P107" i="5" s="1"/>
  <c r="Q107" i="5" s="1"/>
  <c r="O123" i="5"/>
  <c r="P123" i="5" s="1"/>
  <c r="Q123" i="5" s="1"/>
  <c r="O139" i="5"/>
  <c r="P139" i="5" s="1"/>
  <c r="Q139" i="5" s="1"/>
  <c r="O155" i="5"/>
  <c r="P155" i="5" s="1"/>
  <c r="Q155" i="5" s="1"/>
  <c r="O171" i="5"/>
  <c r="P171" i="5" s="1"/>
  <c r="Q171" i="5" s="1"/>
  <c r="O187" i="5"/>
  <c r="P187" i="5" s="1"/>
  <c r="Q187" i="5" s="1"/>
  <c r="O206" i="5"/>
  <c r="P206" i="5" s="1"/>
  <c r="Q206" i="5" s="1"/>
  <c r="O218" i="5"/>
  <c r="P218" i="5" s="1"/>
  <c r="Q218" i="5" s="1"/>
  <c r="O238" i="5"/>
  <c r="P238" i="5" s="1"/>
  <c r="Q238" i="5" s="1"/>
  <c r="O250" i="5"/>
  <c r="P250" i="5" s="1"/>
  <c r="Q250" i="5" s="1"/>
  <c r="O254" i="5"/>
  <c r="P254" i="5" s="1"/>
  <c r="Q254" i="5" s="1"/>
  <c r="O18" i="5"/>
  <c r="P18" i="5" s="1"/>
  <c r="Q18" i="5" s="1"/>
  <c r="O23" i="5"/>
  <c r="P23" i="5" s="1"/>
  <c r="Q23" i="5" s="1"/>
  <c r="O39" i="5"/>
  <c r="P39" i="5" s="1"/>
  <c r="Q39" i="5" s="1"/>
  <c r="O55" i="5"/>
  <c r="P55" i="5" s="1"/>
  <c r="Q55" i="5" s="1"/>
  <c r="O71" i="5"/>
  <c r="P71" i="5" s="1"/>
  <c r="Q71" i="5" s="1"/>
  <c r="O87" i="5"/>
  <c r="P87" i="5" s="1"/>
  <c r="Q87" i="5" s="1"/>
  <c r="O103" i="5"/>
  <c r="P103" i="5" s="1"/>
  <c r="Q103" i="5" s="1"/>
  <c r="O119" i="5"/>
  <c r="P119" i="5" s="1"/>
  <c r="Q119" i="5" s="1"/>
  <c r="O135" i="5"/>
  <c r="P135" i="5" s="1"/>
  <c r="Q135" i="5" s="1"/>
  <c r="O151" i="5"/>
  <c r="P151" i="5" s="1"/>
  <c r="Q151" i="5" s="1"/>
  <c r="O167" i="5"/>
  <c r="P167" i="5" s="1"/>
  <c r="Q167" i="5" s="1"/>
  <c r="O183" i="5"/>
  <c r="P183" i="5" s="1"/>
  <c r="Q183" i="5" s="1"/>
  <c r="O199" i="5"/>
  <c r="P199" i="5" s="1"/>
  <c r="Q199" i="5" s="1"/>
  <c r="O210" i="5"/>
  <c r="P210" i="5" s="1"/>
  <c r="Q210" i="5" s="1"/>
  <c r="O230" i="5"/>
  <c r="P230" i="5" s="1"/>
  <c r="Q230" i="5" s="1"/>
  <c r="O242" i="5"/>
  <c r="P242" i="5" s="1"/>
  <c r="Q242" i="5" s="1"/>
  <c r="O258" i="5"/>
  <c r="P258" i="5" s="1"/>
  <c r="Q258" i="5" s="1"/>
  <c r="O14" i="5"/>
  <c r="P14" i="5" s="1"/>
  <c r="Q14" i="5" s="1"/>
  <c r="O19" i="5"/>
  <c r="P19" i="5" s="1"/>
  <c r="Q19" i="5" s="1"/>
  <c r="O35" i="5"/>
  <c r="P35" i="5" s="1"/>
  <c r="Q35" i="5" s="1"/>
  <c r="O51" i="5"/>
  <c r="P51" i="5" s="1"/>
  <c r="Q51" i="5" s="1"/>
  <c r="O67" i="5"/>
  <c r="P67" i="5" s="1"/>
  <c r="Q67" i="5" s="1"/>
  <c r="O83" i="5"/>
  <c r="P83" i="5" s="1"/>
  <c r="Q83" i="5" s="1"/>
  <c r="O99" i="5"/>
  <c r="P99" i="5" s="1"/>
  <c r="Q99" i="5" s="1"/>
  <c r="O115" i="5"/>
  <c r="P115" i="5" s="1"/>
  <c r="Q115" i="5" s="1"/>
  <c r="O131" i="5"/>
  <c r="P131" i="5" s="1"/>
  <c r="Q131" i="5" s="1"/>
  <c r="O147" i="5"/>
  <c r="P147" i="5" s="1"/>
  <c r="Q147" i="5" s="1"/>
  <c r="O163" i="5"/>
  <c r="P163" i="5" s="1"/>
  <c r="Q163" i="5" s="1"/>
  <c r="O179" i="5"/>
  <c r="P179" i="5" s="1"/>
  <c r="Q179" i="5" s="1"/>
  <c r="O195" i="5"/>
  <c r="P195" i="5" s="1"/>
  <c r="Q195" i="5" s="1"/>
  <c r="O222" i="5"/>
  <c r="P222" i="5" s="1"/>
  <c r="Q222" i="5" s="1"/>
  <c r="O234" i="5"/>
  <c r="P234" i="5" s="1"/>
  <c r="Q234" i="5" s="1"/>
  <c r="O278" i="5"/>
  <c r="P278" i="5" s="1"/>
  <c r="Q278" i="5" s="1"/>
  <c r="O310" i="5"/>
  <c r="P310" i="5" s="1"/>
  <c r="Q310" i="5" s="1"/>
  <c r="O342" i="5"/>
  <c r="P342" i="5" s="1"/>
  <c r="Q342" i="5" s="1"/>
  <c r="O374" i="5"/>
  <c r="P374" i="5" s="1"/>
  <c r="Q374" i="5" s="1"/>
  <c r="O401" i="5"/>
  <c r="P401" i="5" s="1"/>
  <c r="Q401" i="5" s="1"/>
  <c r="O409" i="5"/>
  <c r="P409" i="5" s="1"/>
  <c r="Q409" i="5" s="1"/>
  <c r="O425" i="5"/>
  <c r="P425" i="5" s="1"/>
  <c r="Q425" i="5" s="1"/>
  <c r="O441" i="5"/>
  <c r="P441" i="5" s="1"/>
  <c r="Q441" i="5" s="1"/>
  <c r="O457" i="5"/>
  <c r="P457" i="5" s="1"/>
  <c r="Q457" i="5" s="1"/>
  <c r="O473" i="5"/>
  <c r="P473" i="5" s="1"/>
  <c r="Q473" i="5" s="1"/>
  <c r="O489" i="5"/>
  <c r="P489" i="5" s="1"/>
  <c r="Q489" i="5" s="1"/>
  <c r="O505" i="5"/>
  <c r="P505" i="5" s="1"/>
  <c r="Q505" i="5" s="1"/>
  <c r="O266" i="5"/>
  <c r="P266" i="5" s="1"/>
  <c r="Q266" i="5" s="1"/>
  <c r="O274" i="5"/>
  <c r="P274" i="5" s="1"/>
  <c r="Q274" i="5" s="1"/>
  <c r="O286" i="5"/>
  <c r="P286" i="5" s="1"/>
  <c r="Q286" i="5" s="1"/>
  <c r="O298" i="5"/>
  <c r="P298" i="5" s="1"/>
  <c r="Q298" i="5" s="1"/>
  <c r="O306" i="5"/>
  <c r="P306" i="5" s="1"/>
  <c r="Q306" i="5" s="1"/>
  <c r="O318" i="5"/>
  <c r="P318" i="5" s="1"/>
  <c r="Q318" i="5" s="1"/>
  <c r="O330" i="5"/>
  <c r="P330" i="5" s="1"/>
  <c r="Q330" i="5" s="1"/>
  <c r="O338" i="5"/>
  <c r="P338" i="5" s="1"/>
  <c r="Q338" i="5" s="1"/>
  <c r="O350" i="5"/>
  <c r="P350" i="5" s="1"/>
  <c r="Q350" i="5" s="1"/>
  <c r="O362" i="5"/>
  <c r="P362" i="5" s="1"/>
  <c r="Q362" i="5" s="1"/>
  <c r="O370" i="5"/>
  <c r="P370" i="5" s="1"/>
  <c r="Q370" i="5" s="1"/>
  <c r="O382" i="5"/>
  <c r="P382" i="5" s="1"/>
  <c r="Q382" i="5" s="1"/>
  <c r="O394" i="5"/>
  <c r="P394" i="5" s="1"/>
  <c r="Q394" i="5" s="1"/>
  <c r="O405" i="5"/>
  <c r="P405" i="5" s="1"/>
  <c r="Q405" i="5" s="1"/>
  <c r="O421" i="5"/>
  <c r="P421" i="5" s="1"/>
  <c r="Q421" i="5" s="1"/>
  <c r="O437" i="5"/>
  <c r="P437" i="5" s="1"/>
  <c r="Q437" i="5" s="1"/>
  <c r="O453" i="5"/>
  <c r="P453" i="5" s="1"/>
  <c r="Q453" i="5" s="1"/>
  <c r="O469" i="5"/>
  <c r="P469" i="5" s="1"/>
  <c r="Q469" i="5" s="1"/>
  <c r="O485" i="5"/>
  <c r="P485" i="5" s="1"/>
  <c r="Q485" i="5" s="1"/>
  <c r="O501" i="5"/>
  <c r="P501" i="5" s="1"/>
  <c r="Q501" i="5" s="1"/>
  <c r="O517" i="5"/>
  <c r="P517" i="5" s="1"/>
  <c r="Q517" i="5" s="1"/>
  <c r="O525" i="5"/>
  <c r="P525" i="5" s="1"/>
  <c r="Q525" i="5" s="1"/>
  <c r="O262" i="5"/>
  <c r="P262" i="5" s="1"/>
  <c r="Q262" i="5" s="1"/>
  <c r="O294" i="5"/>
  <c r="P294" i="5" s="1"/>
  <c r="Q294" i="5" s="1"/>
  <c r="O326" i="5"/>
  <c r="P326" i="5" s="1"/>
  <c r="Q326" i="5" s="1"/>
  <c r="O358" i="5"/>
  <c r="P358" i="5" s="1"/>
  <c r="Q358" i="5" s="1"/>
  <c r="O390" i="5"/>
  <c r="P390" i="5" s="1"/>
  <c r="Q390" i="5" s="1"/>
  <c r="O417" i="5"/>
  <c r="P417" i="5" s="1"/>
  <c r="Q417" i="5" s="1"/>
  <c r="O433" i="5"/>
  <c r="P433" i="5" s="1"/>
  <c r="Q433" i="5" s="1"/>
  <c r="O449" i="5"/>
  <c r="P449" i="5" s="1"/>
  <c r="Q449" i="5" s="1"/>
  <c r="O465" i="5"/>
  <c r="P465" i="5" s="1"/>
  <c r="Q465" i="5" s="1"/>
  <c r="O481" i="5"/>
  <c r="P481" i="5" s="1"/>
  <c r="Q481" i="5" s="1"/>
  <c r="O497" i="5"/>
  <c r="P497" i="5" s="1"/>
  <c r="Q497" i="5" s="1"/>
  <c r="O513" i="5"/>
  <c r="P513" i="5" s="1"/>
  <c r="Q513" i="5" s="1"/>
  <c r="O270" i="5"/>
  <c r="P270" i="5" s="1"/>
  <c r="Q270" i="5" s="1"/>
  <c r="O282" i="5"/>
  <c r="P282" i="5" s="1"/>
  <c r="Q282" i="5" s="1"/>
  <c r="O290" i="5"/>
  <c r="P290" i="5" s="1"/>
  <c r="Q290" i="5" s="1"/>
  <c r="O302" i="5"/>
  <c r="P302" i="5" s="1"/>
  <c r="Q302" i="5" s="1"/>
  <c r="O314" i="5"/>
  <c r="P314" i="5" s="1"/>
  <c r="Q314" i="5" s="1"/>
  <c r="O322" i="5"/>
  <c r="P322" i="5" s="1"/>
  <c r="Q322" i="5" s="1"/>
  <c r="O334" i="5"/>
  <c r="P334" i="5" s="1"/>
  <c r="Q334" i="5" s="1"/>
  <c r="O346" i="5"/>
  <c r="P346" i="5" s="1"/>
  <c r="Q346" i="5" s="1"/>
  <c r="O354" i="5"/>
  <c r="P354" i="5" s="1"/>
  <c r="Q354" i="5" s="1"/>
  <c r="O366" i="5"/>
  <c r="P366" i="5" s="1"/>
  <c r="Q366" i="5" s="1"/>
  <c r="O378" i="5"/>
  <c r="P378" i="5" s="1"/>
  <c r="Q378" i="5" s="1"/>
  <c r="O386" i="5"/>
  <c r="P386" i="5" s="1"/>
  <c r="Q386" i="5" s="1"/>
  <c r="O397" i="5"/>
  <c r="P397" i="5" s="1"/>
  <c r="Q397" i="5" s="1"/>
  <c r="O413" i="5"/>
  <c r="P413" i="5" s="1"/>
  <c r="Q413" i="5" s="1"/>
  <c r="O429" i="5"/>
  <c r="P429" i="5" s="1"/>
  <c r="Q429" i="5" s="1"/>
  <c r="O445" i="5"/>
  <c r="P445" i="5" s="1"/>
  <c r="Q445" i="5" s="1"/>
  <c r="O461" i="5"/>
  <c r="P461" i="5" s="1"/>
  <c r="Q461" i="5" s="1"/>
  <c r="O477" i="5"/>
  <c r="P477" i="5" s="1"/>
  <c r="Q477" i="5" s="1"/>
  <c r="O493" i="5"/>
  <c r="P493" i="5" s="1"/>
  <c r="Q493" i="5" s="1"/>
  <c r="O509" i="5"/>
  <c r="P509" i="5" s="1"/>
  <c r="Q509" i="5" s="1"/>
  <c r="O533" i="5"/>
  <c r="P533" i="5" s="1"/>
  <c r="Q533" i="5" s="1"/>
  <c r="O529" i="5"/>
  <c r="P529" i="5" s="1"/>
  <c r="Q529" i="5" s="1"/>
  <c r="O545" i="5"/>
  <c r="P545" i="5" s="1"/>
  <c r="Q545" i="5" s="1"/>
  <c r="O626" i="5"/>
  <c r="P626" i="5" s="1"/>
  <c r="Q626" i="5" s="1"/>
  <c r="O630" i="5"/>
  <c r="P630" i="5" s="1"/>
  <c r="Q630" i="5" s="1"/>
  <c r="O638" i="5"/>
  <c r="P638" i="5" s="1"/>
  <c r="Q638" i="5" s="1"/>
  <c r="O646" i="5"/>
  <c r="P646" i="5" s="1"/>
  <c r="Q646" i="5" s="1"/>
  <c r="O654" i="5"/>
  <c r="P654" i="5" s="1"/>
  <c r="Q654" i="5" s="1"/>
  <c r="O662" i="5"/>
  <c r="P662" i="5" s="1"/>
  <c r="Q662" i="5" s="1"/>
  <c r="O670" i="5"/>
  <c r="P670" i="5" s="1"/>
  <c r="Q670" i="5" s="1"/>
  <c r="O678" i="5"/>
  <c r="P678" i="5" s="1"/>
  <c r="Q678" i="5" s="1"/>
  <c r="O686" i="5"/>
  <c r="P686" i="5" s="1"/>
  <c r="Q686" i="5" s="1"/>
  <c r="O694" i="5"/>
  <c r="P694" i="5" s="1"/>
  <c r="Q694" i="5" s="1"/>
  <c r="O702" i="5"/>
  <c r="P702" i="5" s="1"/>
  <c r="Q702" i="5" s="1"/>
  <c r="O710" i="5"/>
  <c r="P710" i="5" s="1"/>
  <c r="Q710" i="5" s="1"/>
  <c r="O718" i="5"/>
  <c r="P718" i="5" s="1"/>
  <c r="Q718" i="5" s="1"/>
  <c r="O726" i="5"/>
  <c r="P726" i="5" s="1"/>
  <c r="Q726" i="5" s="1"/>
  <c r="O734" i="5"/>
  <c r="P734" i="5" s="1"/>
  <c r="Q734" i="5" s="1"/>
  <c r="O754" i="5"/>
  <c r="P754" i="5" s="1"/>
  <c r="Q754" i="5" s="1"/>
  <c r="O766" i="5"/>
  <c r="P766" i="5" s="1"/>
  <c r="Q766" i="5" s="1"/>
  <c r="O778" i="5"/>
  <c r="P778" i="5" s="1"/>
  <c r="Q778" i="5" s="1"/>
  <c r="O802" i="5"/>
  <c r="P802" i="5" s="1"/>
  <c r="Q802" i="5" s="1"/>
  <c r="O818" i="5"/>
  <c r="P818" i="5" s="1"/>
  <c r="Q818" i="5" s="1"/>
  <c r="O541" i="5"/>
  <c r="P541" i="5" s="1"/>
  <c r="Q541" i="5" s="1"/>
  <c r="O746" i="5"/>
  <c r="P746" i="5" s="1"/>
  <c r="Q746" i="5" s="1"/>
  <c r="O758" i="5"/>
  <c r="P758" i="5" s="1"/>
  <c r="Q758" i="5" s="1"/>
  <c r="O782" i="5"/>
  <c r="P782" i="5" s="1"/>
  <c r="Q782" i="5" s="1"/>
  <c r="O798" i="5"/>
  <c r="P798" i="5" s="1"/>
  <c r="Q798" i="5" s="1"/>
  <c r="O814" i="5"/>
  <c r="P814" i="5" s="1"/>
  <c r="Q814" i="5" s="1"/>
  <c r="O521" i="5"/>
  <c r="P521" i="5" s="1"/>
  <c r="Q521" i="5" s="1"/>
  <c r="O537" i="5"/>
  <c r="P537" i="5" s="1"/>
  <c r="Q537" i="5" s="1"/>
  <c r="O634" i="5"/>
  <c r="P634" i="5" s="1"/>
  <c r="Q634" i="5" s="1"/>
  <c r="O642" i="5"/>
  <c r="P642" i="5" s="1"/>
  <c r="Q642" i="5" s="1"/>
  <c r="O650" i="5"/>
  <c r="P650" i="5" s="1"/>
  <c r="Q650" i="5" s="1"/>
  <c r="O658" i="5"/>
  <c r="P658" i="5" s="1"/>
  <c r="Q658" i="5" s="1"/>
  <c r="O666" i="5"/>
  <c r="P666" i="5" s="1"/>
  <c r="Q666" i="5" s="1"/>
  <c r="O674" i="5"/>
  <c r="P674" i="5" s="1"/>
  <c r="Q674" i="5" s="1"/>
  <c r="O682" i="5"/>
  <c r="P682" i="5" s="1"/>
  <c r="Q682" i="5" s="1"/>
  <c r="O690" i="5"/>
  <c r="P690" i="5" s="1"/>
  <c r="Q690" i="5" s="1"/>
  <c r="O698" i="5"/>
  <c r="P698" i="5" s="1"/>
  <c r="Q698" i="5" s="1"/>
  <c r="O706" i="5"/>
  <c r="P706" i="5" s="1"/>
  <c r="Q706" i="5" s="1"/>
  <c r="O714" i="5"/>
  <c r="P714" i="5" s="1"/>
  <c r="Q714" i="5" s="1"/>
  <c r="O722" i="5"/>
  <c r="P722" i="5" s="1"/>
  <c r="Q722" i="5" s="1"/>
  <c r="O730" i="5"/>
  <c r="P730" i="5" s="1"/>
  <c r="Q730" i="5" s="1"/>
  <c r="O738" i="5"/>
  <c r="P738" i="5" s="1"/>
  <c r="Q738" i="5" s="1"/>
  <c r="O750" i="5"/>
  <c r="P750" i="5" s="1"/>
  <c r="Q750" i="5" s="1"/>
  <c r="O770" i="5"/>
  <c r="P770" i="5" s="1"/>
  <c r="Q770" i="5" s="1"/>
  <c r="O786" i="5"/>
  <c r="P786" i="5" s="1"/>
  <c r="Q786" i="5" s="1"/>
  <c r="O794" i="5"/>
  <c r="P794" i="5" s="1"/>
  <c r="Q794" i="5" s="1"/>
  <c r="O810" i="5"/>
  <c r="P810" i="5" s="1"/>
  <c r="Q810" i="5" s="1"/>
  <c r="O742" i="5"/>
  <c r="P742" i="5" s="1"/>
  <c r="Q742" i="5" s="1"/>
  <c r="O762" i="5"/>
  <c r="P762" i="5" s="1"/>
  <c r="Q762" i="5" s="1"/>
  <c r="O774" i="5"/>
  <c r="P774" i="5" s="1"/>
  <c r="Q774" i="5" s="1"/>
  <c r="O790" i="5"/>
  <c r="P790" i="5" s="1"/>
  <c r="Q790" i="5" s="1"/>
  <c r="O806" i="5"/>
  <c r="P806" i="5" s="1"/>
  <c r="Q806" i="5" s="1"/>
  <c r="O822" i="5"/>
  <c r="P822" i="5" s="1"/>
  <c r="Q822" i="5" s="1"/>
  <c r="O861" i="5"/>
  <c r="P861" i="5" s="1"/>
  <c r="Q861" i="5" s="1"/>
  <c r="O869" i="5"/>
  <c r="P869" i="5" s="1"/>
  <c r="Q869" i="5" s="1"/>
  <c r="O889" i="5"/>
  <c r="P889" i="5" s="1"/>
  <c r="Q889" i="5" s="1"/>
  <c r="O897" i="5"/>
  <c r="P897" i="5" s="1"/>
  <c r="Q897" i="5" s="1"/>
  <c r="O925" i="5"/>
  <c r="P925" i="5" s="1"/>
  <c r="Q925" i="5" s="1"/>
  <c r="O933" i="5"/>
  <c r="P933" i="5" s="1"/>
  <c r="Q933" i="5" s="1"/>
  <c r="O953" i="5"/>
  <c r="P953" i="5" s="1"/>
  <c r="Q953" i="5" s="1"/>
  <c r="O969" i="5"/>
  <c r="P969" i="5" s="1"/>
  <c r="Q969" i="5" s="1"/>
  <c r="O985" i="5"/>
  <c r="P985" i="5" s="1"/>
  <c r="Q985" i="5" s="1"/>
  <c r="O1001" i="5"/>
  <c r="P1001" i="5" s="1"/>
  <c r="Q1001" i="5" s="1"/>
  <c r="O1017" i="5"/>
  <c r="P1017" i="5" s="1"/>
  <c r="Q1017" i="5" s="1"/>
  <c r="O1033" i="5"/>
  <c r="P1033" i="5" s="1"/>
  <c r="Q1033" i="5" s="1"/>
  <c r="O1049" i="5"/>
  <c r="P1049" i="5" s="1"/>
  <c r="Q1049" i="5" s="1"/>
  <c r="O830" i="5"/>
  <c r="P830" i="5" s="1"/>
  <c r="Q830" i="5" s="1"/>
  <c r="O849" i="5"/>
  <c r="P849" i="5" s="1"/>
  <c r="Q849" i="5" s="1"/>
  <c r="O877" i="5"/>
  <c r="P877" i="5" s="1"/>
  <c r="Q877" i="5" s="1"/>
  <c r="O885" i="5"/>
  <c r="P885" i="5" s="1"/>
  <c r="Q885" i="5" s="1"/>
  <c r="O905" i="5"/>
  <c r="P905" i="5" s="1"/>
  <c r="Q905" i="5" s="1"/>
  <c r="O913" i="5"/>
  <c r="P913" i="5" s="1"/>
  <c r="Q913" i="5" s="1"/>
  <c r="O941" i="5"/>
  <c r="P941" i="5" s="1"/>
  <c r="Q941" i="5" s="1"/>
  <c r="O949" i="5"/>
  <c r="P949" i="5" s="1"/>
  <c r="Q949" i="5" s="1"/>
  <c r="O965" i="5"/>
  <c r="P965" i="5" s="1"/>
  <c r="Q965" i="5" s="1"/>
  <c r="O981" i="5"/>
  <c r="P981" i="5" s="1"/>
  <c r="Q981" i="5" s="1"/>
  <c r="O997" i="5"/>
  <c r="P997" i="5" s="1"/>
  <c r="Q997" i="5" s="1"/>
  <c r="O1029" i="5"/>
  <c r="P1029" i="5" s="1"/>
  <c r="Q1029" i="5" s="1"/>
  <c r="O1045" i="5"/>
  <c r="P1045" i="5" s="1"/>
  <c r="Q1045" i="5" s="1"/>
  <c r="O1061" i="5"/>
  <c r="P1061" i="5" s="1"/>
  <c r="Q1061" i="5" s="1"/>
  <c r="O1064" i="5"/>
  <c r="P1064" i="5" s="1"/>
  <c r="Q1064" i="5" s="1"/>
  <c r="O1072" i="5"/>
  <c r="P1072" i="5" s="1"/>
  <c r="Q1072" i="5" s="1"/>
  <c r="O1080" i="5"/>
  <c r="P1080" i="5" s="1"/>
  <c r="Q1080" i="5" s="1"/>
  <c r="O1088" i="5"/>
  <c r="P1088" i="5" s="1"/>
  <c r="Q1088" i="5" s="1"/>
  <c r="O1096" i="5"/>
  <c r="P1096" i="5" s="1"/>
  <c r="Q1096" i="5" s="1"/>
  <c r="O1104" i="5"/>
  <c r="P1104" i="5" s="1"/>
  <c r="Q1104" i="5" s="1"/>
  <c r="O1112" i="5"/>
  <c r="P1112" i="5" s="1"/>
  <c r="Q1112" i="5" s="1"/>
  <c r="O1120" i="5"/>
  <c r="P1120" i="5" s="1"/>
  <c r="Q1120" i="5" s="1"/>
  <c r="O826" i="5"/>
  <c r="P826" i="5" s="1"/>
  <c r="Q826" i="5" s="1"/>
  <c r="O857" i="5"/>
  <c r="P857" i="5" s="1"/>
  <c r="Q857" i="5" s="1"/>
  <c r="O865" i="5"/>
  <c r="P865" i="5" s="1"/>
  <c r="Q865" i="5" s="1"/>
  <c r="O893" i="5"/>
  <c r="P893" i="5" s="1"/>
  <c r="Q893" i="5" s="1"/>
  <c r="O901" i="5"/>
  <c r="P901" i="5" s="1"/>
  <c r="Q901" i="5" s="1"/>
  <c r="O921" i="5"/>
  <c r="P921" i="5" s="1"/>
  <c r="Q921" i="5" s="1"/>
  <c r="O929" i="5"/>
  <c r="P929" i="5" s="1"/>
  <c r="Q929" i="5" s="1"/>
  <c r="O961" i="5"/>
  <c r="P961" i="5" s="1"/>
  <c r="Q961" i="5" s="1"/>
  <c r="O977" i="5"/>
  <c r="P977" i="5" s="1"/>
  <c r="Q977" i="5" s="1"/>
  <c r="O993" i="5"/>
  <c r="P993" i="5" s="1"/>
  <c r="Q993" i="5" s="1"/>
  <c r="O1025" i="5"/>
  <c r="P1025" i="5" s="1"/>
  <c r="Q1025" i="5" s="1"/>
  <c r="O1041" i="5"/>
  <c r="P1041" i="5" s="1"/>
  <c r="Q1041" i="5" s="1"/>
  <c r="O1057" i="5"/>
  <c r="P1057" i="5" s="1"/>
  <c r="Q1057" i="5" s="1"/>
  <c r="O853" i="5"/>
  <c r="P853" i="5" s="1"/>
  <c r="Q853" i="5" s="1"/>
  <c r="O873" i="5"/>
  <c r="P873" i="5" s="1"/>
  <c r="Q873" i="5" s="1"/>
  <c r="O881" i="5"/>
  <c r="P881" i="5" s="1"/>
  <c r="Q881" i="5" s="1"/>
  <c r="O909" i="5"/>
  <c r="P909" i="5" s="1"/>
  <c r="Q909" i="5" s="1"/>
  <c r="O917" i="5"/>
  <c r="P917" i="5" s="1"/>
  <c r="Q917" i="5" s="1"/>
  <c r="O937" i="5"/>
  <c r="P937" i="5" s="1"/>
  <c r="Q937" i="5" s="1"/>
  <c r="O945" i="5"/>
  <c r="P945" i="5" s="1"/>
  <c r="Q945" i="5" s="1"/>
  <c r="O957" i="5"/>
  <c r="P957" i="5" s="1"/>
  <c r="Q957" i="5" s="1"/>
  <c r="O973" i="5"/>
  <c r="P973" i="5" s="1"/>
  <c r="Q973" i="5" s="1"/>
  <c r="O989" i="5"/>
  <c r="P989" i="5" s="1"/>
  <c r="Q989" i="5" s="1"/>
  <c r="O1005" i="5"/>
  <c r="P1005" i="5" s="1"/>
  <c r="Q1005" i="5" s="1"/>
  <c r="O1021" i="5"/>
  <c r="P1021" i="5" s="1"/>
  <c r="Q1021" i="5" s="1"/>
  <c r="O1037" i="5"/>
  <c r="P1037" i="5" s="1"/>
  <c r="Q1037" i="5" s="1"/>
  <c r="O1053" i="5"/>
  <c r="P1053" i="5" s="1"/>
  <c r="Q1053" i="5" s="1"/>
  <c r="O1068" i="5"/>
  <c r="P1068" i="5" s="1"/>
  <c r="Q1068" i="5" s="1"/>
  <c r="O1076" i="5"/>
  <c r="P1076" i="5" s="1"/>
  <c r="Q1076" i="5" s="1"/>
  <c r="O1084" i="5"/>
  <c r="P1084" i="5" s="1"/>
  <c r="Q1084" i="5" s="1"/>
  <c r="O1092" i="5"/>
  <c r="P1092" i="5" s="1"/>
  <c r="Q1092" i="5" s="1"/>
  <c r="O1100" i="5"/>
  <c r="P1100" i="5" s="1"/>
  <c r="Q1100" i="5" s="1"/>
  <c r="O1108" i="5"/>
  <c r="P1108" i="5" s="1"/>
  <c r="Q1108" i="5" s="1"/>
  <c r="O1116" i="5"/>
  <c r="P1116" i="5" s="1"/>
  <c r="Q1116" i="5" s="1"/>
  <c r="O1124" i="5"/>
  <c r="P1124" i="5" s="1"/>
  <c r="Q1124" i="5" s="1"/>
  <c r="O6" i="3"/>
  <c r="P6" i="3" s="1"/>
  <c r="Q6" i="3" s="1"/>
  <c r="O374" i="3"/>
  <c r="P374" i="3" s="1"/>
  <c r="Q374" i="3" s="1"/>
  <c r="O86" i="3"/>
  <c r="P86" i="3" s="1"/>
  <c r="Q86" i="3" s="1"/>
  <c r="O82" i="3"/>
  <c r="P82" i="3" s="1"/>
  <c r="Q82" i="3" s="1"/>
  <c r="O78" i="3"/>
  <c r="P78" i="3" s="1"/>
  <c r="Q78" i="3" s="1"/>
  <c r="O74" i="3"/>
  <c r="P74" i="3" s="1"/>
  <c r="Q74" i="3" s="1"/>
  <c r="O70" i="3"/>
  <c r="P70" i="3" s="1"/>
  <c r="Q70" i="3" s="1"/>
  <c r="O66" i="3"/>
  <c r="P66" i="3" s="1"/>
  <c r="Q66" i="3" s="1"/>
  <c r="O62" i="3"/>
  <c r="P62" i="3" s="1"/>
  <c r="Q62" i="3" s="1"/>
  <c r="O58" i="3"/>
  <c r="P58" i="3" s="1"/>
  <c r="Q58" i="3" s="1"/>
  <c r="O54" i="3"/>
  <c r="P54" i="3" s="1"/>
  <c r="Q54" i="3" s="1"/>
  <c r="O50" i="3"/>
  <c r="P50" i="3" s="1"/>
  <c r="Q50" i="3" s="1"/>
  <c r="O46" i="3"/>
  <c r="P46" i="3" s="1"/>
  <c r="Q46" i="3" s="1"/>
  <c r="O515" i="3"/>
  <c r="P515" i="3" s="1"/>
  <c r="Q515" i="3" s="1"/>
  <c r="O475" i="3"/>
  <c r="P475" i="3" s="1"/>
  <c r="Q475" i="3" s="1"/>
  <c r="O395" i="3"/>
  <c r="P395" i="3" s="1"/>
  <c r="Q395" i="3" s="1"/>
  <c r="O375" i="3"/>
  <c r="P375" i="3" s="1"/>
  <c r="Q375" i="3" s="1"/>
  <c r="O366" i="3"/>
  <c r="P366" i="3" s="1"/>
  <c r="Q366" i="3" s="1"/>
  <c r="O358" i="3"/>
  <c r="P358" i="3" s="1"/>
  <c r="Q358" i="3" s="1"/>
  <c r="O42" i="3"/>
  <c r="P42" i="3" s="1"/>
  <c r="Q42" i="3" s="1"/>
  <c r="O38" i="3"/>
  <c r="P38" i="3" s="1"/>
  <c r="Q38" i="3" s="1"/>
  <c r="O34" i="3"/>
  <c r="P34" i="3" s="1"/>
  <c r="Q34" i="3" s="1"/>
  <c r="O549" i="3"/>
  <c r="P549" i="3" s="1"/>
  <c r="Q549" i="3" s="1"/>
  <c r="O541" i="3"/>
  <c r="P541" i="3" s="1"/>
  <c r="Q541" i="3" s="1"/>
  <c r="O537" i="3"/>
  <c r="P537" i="3" s="1"/>
  <c r="Q537" i="3" s="1"/>
  <c r="O533" i="3"/>
  <c r="P533" i="3" s="1"/>
  <c r="Q533" i="3" s="1"/>
  <c r="O529" i="3"/>
  <c r="P529" i="3" s="1"/>
  <c r="Q529" i="3" s="1"/>
  <c r="O525" i="3"/>
  <c r="P525" i="3" s="1"/>
  <c r="Q525" i="3" s="1"/>
  <c r="O517" i="3"/>
  <c r="P517" i="3" s="1"/>
  <c r="Q517" i="3" s="1"/>
  <c r="O493" i="3"/>
  <c r="P493" i="3" s="1"/>
  <c r="Q493" i="3" s="1"/>
  <c r="O489" i="3"/>
  <c r="P489" i="3" s="1"/>
  <c r="Q489" i="3" s="1"/>
  <c r="O485" i="3"/>
  <c r="P485" i="3" s="1"/>
  <c r="Q485" i="3" s="1"/>
  <c r="O481" i="3"/>
  <c r="P481" i="3" s="1"/>
  <c r="Q481" i="3" s="1"/>
  <c r="O477" i="3"/>
  <c r="P477" i="3" s="1"/>
  <c r="Q477" i="3" s="1"/>
  <c r="O473" i="3"/>
  <c r="P473" i="3" s="1"/>
  <c r="Q473" i="3" s="1"/>
  <c r="O469" i="3"/>
  <c r="P469" i="3" s="1"/>
  <c r="Q469" i="3" s="1"/>
  <c r="O401" i="3"/>
  <c r="P401" i="3" s="1"/>
  <c r="Q401" i="3" s="1"/>
  <c r="O393" i="3"/>
  <c r="P393" i="3" s="1"/>
  <c r="Q393" i="3" s="1"/>
  <c r="O385" i="3"/>
  <c r="P385" i="3" s="1"/>
  <c r="Q385" i="3" s="1"/>
  <c r="O377" i="3"/>
  <c r="P377" i="3" s="1"/>
  <c r="Q377" i="3" s="1"/>
  <c r="O57" i="3"/>
  <c r="P57" i="3" s="1"/>
  <c r="Q57" i="3" s="1"/>
  <c r="O53" i="3"/>
  <c r="P53" i="3" s="1"/>
  <c r="Q53" i="3" s="1"/>
  <c r="O45" i="3"/>
  <c r="P45" i="3" s="1"/>
  <c r="Q45" i="3" s="1"/>
  <c r="O103" i="3"/>
  <c r="P103" i="3" s="1"/>
  <c r="Q103" i="3" s="1"/>
  <c r="O111" i="3"/>
  <c r="P111" i="3" s="1"/>
  <c r="Q111" i="3" s="1"/>
  <c r="O127" i="3"/>
  <c r="P127" i="3" s="1"/>
  <c r="Q127" i="3" s="1"/>
  <c r="O135" i="3"/>
  <c r="P135" i="3" s="1"/>
  <c r="Q135" i="3" s="1"/>
  <c r="O143" i="3"/>
  <c r="P143" i="3" s="1"/>
  <c r="Q143" i="3" s="1"/>
  <c r="O151" i="3"/>
  <c r="P151" i="3" s="1"/>
  <c r="Q151" i="3" s="1"/>
  <c r="O159" i="3"/>
  <c r="P159" i="3" s="1"/>
  <c r="Q159" i="3" s="1"/>
  <c r="O171" i="3"/>
  <c r="P171" i="3" s="1"/>
  <c r="Q171" i="3" s="1"/>
  <c r="O175" i="3"/>
  <c r="P175" i="3" s="1"/>
  <c r="Q175" i="3" s="1"/>
  <c r="O187" i="3"/>
  <c r="P187" i="3" s="1"/>
  <c r="Q187" i="3" s="1"/>
  <c r="O191" i="3"/>
  <c r="P191" i="3" s="1"/>
  <c r="Q191" i="3" s="1"/>
  <c r="O203" i="3"/>
  <c r="P203" i="3" s="1"/>
  <c r="Q203" i="3" s="1"/>
  <c r="O207" i="3"/>
  <c r="P207" i="3" s="1"/>
  <c r="Q207" i="3" s="1"/>
  <c r="O219" i="3"/>
  <c r="P219" i="3" s="1"/>
  <c r="Q219" i="3" s="1"/>
  <c r="O223" i="3"/>
  <c r="P223" i="3" s="1"/>
  <c r="Q223" i="3" s="1"/>
  <c r="O235" i="3"/>
  <c r="P235" i="3" s="1"/>
  <c r="Q235" i="3" s="1"/>
  <c r="O239" i="3"/>
  <c r="P239" i="3" s="1"/>
  <c r="Q239" i="3" s="1"/>
  <c r="O251" i="3"/>
  <c r="P251" i="3" s="1"/>
  <c r="Q251" i="3" s="1"/>
  <c r="O255" i="3"/>
  <c r="P255" i="3" s="1"/>
  <c r="Q255" i="3" s="1"/>
  <c r="O267" i="3"/>
  <c r="P267" i="3" s="1"/>
  <c r="Q267" i="3" s="1"/>
  <c r="O271" i="3"/>
  <c r="P271" i="3" s="1"/>
  <c r="Q271" i="3" s="1"/>
  <c r="O458" i="3"/>
  <c r="P458" i="3" s="1"/>
  <c r="Q458" i="3" s="1"/>
  <c r="O450" i="3"/>
  <c r="P450" i="3" s="1"/>
  <c r="Q450" i="3" s="1"/>
  <c r="O442" i="3"/>
  <c r="P442" i="3" s="1"/>
  <c r="Q442" i="3" s="1"/>
  <c r="O434" i="3"/>
  <c r="P434" i="3" s="1"/>
  <c r="Q434" i="3" s="1"/>
  <c r="O398" i="3"/>
  <c r="P398" i="3" s="1"/>
  <c r="Q398" i="3" s="1"/>
  <c r="O382" i="3"/>
  <c r="P382" i="3" s="1"/>
  <c r="Q382" i="3" s="1"/>
  <c r="O98" i="3"/>
  <c r="P98" i="3" s="1"/>
  <c r="Q98" i="3" s="1"/>
  <c r="O94" i="3"/>
  <c r="P94" i="3" s="1"/>
  <c r="Q94" i="3" s="1"/>
  <c r="O445" i="3"/>
  <c r="P445" i="3" s="1"/>
  <c r="Q445" i="3" s="1"/>
  <c r="O461" i="3"/>
  <c r="P461" i="3" s="1"/>
  <c r="Q461" i="3" s="1"/>
  <c r="O601" i="3"/>
  <c r="P601" i="3" s="1"/>
  <c r="Q601" i="3" s="1"/>
  <c r="O277" i="3"/>
  <c r="P277" i="3" s="1"/>
  <c r="Q277" i="3" s="1"/>
  <c r="O565" i="3"/>
  <c r="P565" i="3" s="1"/>
  <c r="Q565" i="3" s="1"/>
  <c r="O600" i="3"/>
  <c r="P600" i="3" s="1"/>
  <c r="Q600" i="3" s="1"/>
  <c r="O592" i="3"/>
  <c r="P592" i="3" s="1"/>
  <c r="Q592" i="3" s="1"/>
  <c r="O580" i="3"/>
  <c r="P580" i="3" s="1"/>
  <c r="Q580" i="3" s="1"/>
  <c r="O576" i="3"/>
  <c r="P576" i="3" s="1"/>
  <c r="Q576" i="3" s="1"/>
  <c r="O572" i="3"/>
  <c r="P572" i="3" s="1"/>
  <c r="Q572" i="3" s="1"/>
  <c r="O532" i="3"/>
  <c r="P532" i="3" s="1"/>
  <c r="Q532" i="3" s="1"/>
  <c r="O528" i="3"/>
  <c r="P528" i="3" s="1"/>
  <c r="Q528" i="3" s="1"/>
  <c r="O520" i="3"/>
  <c r="P520" i="3" s="1"/>
  <c r="Q520" i="3" s="1"/>
  <c r="O500" i="3"/>
  <c r="P500" i="3" s="1"/>
  <c r="Q500" i="3" s="1"/>
  <c r="O480" i="3"/>
  <c r="P480" i="3" s="1"/>
  <c r="Q480" i="3" s="1"/>
  <c r="O456" i="3"/>
  <c r="P456" i="3" s="1"/>
  <c r="Q456" i="3" s="1"/>
  <c r="O452" i="3"/>
  <c r="P452" i="3" s="1"/>
  <c r="Q452" i="3" s="1"/>
  <c r="O444" i="3"/>
  <c r="P444" i="3" s="1"/>
  <c r="Q444" i="3" s="1"/>
  <c r="O436" i="3"/>
  <c r="P436" i="3" s="1"/>
  <c r="Q436" i="3" s="1"/>
  <c r="O424" i="3"/>
  <c r="P424" i="3" s="1"/>
  <c r="Q424" i="3" s="1"/>
  <c r="O420" i="3"/>
  <c r="P420" i="3" s="1"/>
  <c r="Q420" i="3" s="1"/>
  <c r="O93" i="3"/>
  <c r="P93" i="3" s="1"/>
  <c r="Q93" i="3" s="1"/>
  <c r="O158" i="3"/>
  <c r="P158" i="3" s="1"/>
  <c r="Q158" i="3" s="1"/>
  <c r="O119" i="3"/>
  <c r="P119" i="3" s="1"/>
  <c r="Q119" i="3" s="1"/>
  <c r="O287" i="3"/>
  <c r="P287" i="3" s="1"/>
  <c r="Q287" i="3" s="1"/>
  <c r="O303" i="3"/>
  <c r="P303" i="3" s="1"/>
  <c r="Q303" i="3" s="1"/>
  <c r="O319" i="3"/>
  <c r="P319" i="3" s="1"/>
  <c r="Q319" i="3" s="1"/>
  <c r="O351" i="3"/>
  <c r="P351" i="3" s="1"/>
  <c r="Q351" i="3" s="1"/>
  <c r="O359" i="3"/>
  <c r="P359" i="3" s="1"/>
  <c r="Q359" i="3" s="1"/>
  <c r="O367" i="3"/>
  <c r="P367" i="3" s="1"/>
  <c r="Q367" i="3" s="1"/>
  <c r="O383" i="3"/>
  <c r="P383" i="3" s="1"/>
  <c r="Q383" i="3" s="1"/>
  <c r="O391" i="3"/>
  <c r="P391" i="3" s="1"/>
  <c r="Q391" i="3" s="1"/>
  <c r="O399" i="3"/>
  <c r="P399" i="3" s="1"/>
  <c r="Q399" i="3" s="1"/>
  <c r="O415" i="3"/>
  <c r="P415" i="3" s="1"/>
  <c r="Q415" i="3" s="1"/>
  <c r="O431" i="3"/>
  <c r="P431" i="3" s="1"/>
  <c r="Q431" i="3" s="1"/>
  <c r="O439" i="3"/>
  <c r="P439" i="3" s="1"/>
  <c r="Q439" i="3" s="1"/>
  <c r="O463" i="3"/>
  <c r="P463" i="3" s="1"/>
  <c r="Q463" i="3" s="1"/>
  <c r="O479" i="3"/>
  <c r="P479" i="3" s="1"/>
  <c r="Q479" i="3" s="1"/>
  <c r="O491" i="3"/>
  <c r="P491" i="3" s="1"/>
  <c r="Q491" i="3" s="1"/>
  <c r="O499" i="3"/>
  <c r="P499" i="3" s="1"/>
  <c r="Q499" i="3" s="1"/>
  <c r="O507" i="3"/>
  <c r="P507" i="3" s="1"/>
  <c r="Q507" i="3" s="1"/>
  <c r="O527" i="3"/>
  <c r="P527" i="3" s="1"/>
  <c r="Q527" i="3" s="1"/>
  <c r="O535" i="3"/>
  <c r="P535" i="3" s="1"/>
  <c r="Q535" i="3" s="1"/>
  <c r="O543" i="3"/>
  <c r="P543" i="3" s="1"/>
  <c r="Q543" i="3" s="1"/>
  <c r="O579" i="3"/>
  <c r="P579" i="3" s="1"/>
  <c r="Q579" i="3" s="1"/>
  <c r="O426" i="3"/>
  <c r="P426" i="3" s="1"/>
  <c r="Q426" i="3" s="1"/>
  <c r="O390" i="3"/>
  <c r="P390" i="3" s="1"/>
  <c r="Q390" i="3" s="1"/>
  <c r="O134" i="3"/>
  <c r="P134" i="3" s="1"/>
  <c r="Q134" i="3" s="1"/>
  <c r="O553" i="3"/>
  <c r="P553" i="3" s="1"/>
  <c r="Q553" i="3" s="1"/>
  <c r="O545" i="3"/>
  <c r="P545" i="3" s="1"/>
  <c r="Q545" i="3" s="1"/>
  <c r="O521" i="3"/>
  <c r="P521" i="3" s="1"/>
  <c r="Q521" i="3" s="1"/>
  <c r="O333" i="3"/>
  <c r="P333" i="3" s="1"/>
  <c r="Q333" i="3" s="1"/>
  <c r="O313" i="3"/>
  <c r="P313" i="3" s="1"/>
  <c r="Q313" i="3" s="1"/>
  <c r="O269" i="3"/>
  <c r="P269" i="3" s="1"/>
  <c r="Q269" i="3" s="1"/>
  <c r="O249" i="3"/>
  <c r="P249" i="3" s="1"/>
  <c r="Q249" i="3" s="1"/>
  <c r="O205" i="3"/>
  <c r="P205" i="3" s="1"/>
  <c r="Q205" i="3" s="1"/>
  <c r="O185" i="3"/>
  <c r="P185" i="3" s="1"/>
  <c r="Q185" i="3" s="1"/>
  <c r="O141" i="3"/>
  <c r="P141" i="3" s="1"/>
  <c r="Q141" i="3" s="1"/>
  <c r="O129" i="3"/>
  <c r="P129" i="3" s="1"/>
  <c r="Q129" i="3" s="1"/>
  <c r="O81" i="3"/>
  <c r="P81" i="3" s="1"/>
  <c r="Q81" i="3" s="1"/>
  <c r="O65" i="3"/>
  <c r="P65" i="3" s="1"/>
  <c r="Q65" i="3" s="1"/>
  <c r="O49" i="3"/>
  <c r="P49" i="3" s="1"/>
  <c r="Q49" i="3" s="1"/>
  <c r="O21" i="3"/>
  <c r="P21" i="3" s="1"/>
  <c r="Q21" i="3" s="1"/>
  <c r="O110" i="3"/>
  <c r="P110" i="3" s="1"/>
  <c r="Q110" i="3" s="1"/>
  <c r="O138" i="3"/>
  <c r="P138" i="3" s="1"/>
  <c r="Q138" i="3" s="1"/>
  <c r="O146" i="3"/>
  <c r="P146" i="3" s="1"/>
  <c r="Q146" i="3" s="1"/>
  <c r="O405" i="3"/>
  <c r="P405" i="3" s="1"/>
  <c r="Q405" i="3" s="1"/>
  <c r="O413" i="3"/>
  <c r="P413" i="3" s="1"/>
  <c r="Q413" i="3" s="1"/>
  <c r="O283" i="3"/>
  <c r="P283" i="3" s="1"/>
  <c r="Q283" i="3" s="1"/>
  <c r="O299" i="3"/>
  <c r="P299" i="3" s="1"/>
  <c r="Q299" i="3" s="1"/>
  <c r="O315" i="3"/>
  <c r="P315" i="3" s="1"/>
  <c r="Q315" i="3" s="1"/>
  <c r="O335" i="3"/>
  <c r="P335" i="3" s="1"/>
  <c r="Q335" i="3" s="1"/>
  <c r="O363" i="3"/>
  <c r="P363" i="3" s="1"/>
  <c r="Q363" i="3" s="1"/>
  <c r="O371" i="3"/>
  <c r="P371" i="3" s="1"/>
  <c r="Q371" i="3" s="1"/>
  <c r="O379" i="3"/>
  <c r="P379" i="3" s="1"/>
  <c r="Q379" i="3" s="1"/>
  <c r="O387" i="3"/>
  <c r="P387" i="3" s="1"/>
  <c r="Q387" i="3" s="1"/>
  <c r="O407" i="3"/>
  <c r="P407" i="3" s="1"/>
  <c r="Q407" i="3" s="1"/>
  <c r="O423" i="3"/>
  <c r="P423" i="3" s="1"/>
  <c r="Q423" i="3" s="1"/>
  <c r="O447" i="3"/>
  <c r="P447" i="3" s="1"/>
  <c r="Q447" i="3" s="1"/>
  <c r="O455" i="3"/>
  <c r="P455" i="3" s="1"/>
  <c r="Q455" i="3" s="1"/>
  <c r="O483" i="3"/>
  <c r="P483" i="3" s="1"/>
  <c r="Q483" i="3" s="1"/>
  <c r="O495" i="3"/>
  <c r="P495" i="3" s="1"/>
  <c r="Q495" i="3" s="1"/>
  <c r="O503" i="3"/>
  <c r="P503" i="3" s="1"/>
  <c r="Q503" i="3" s="1"/>
  <c r="O511" i="3"/>
  <c r="P511" i="3" s="1"/>
  <c r="Q511" i="3" s="1"/>
  <c r="O531" i="3"/>
  <c r="P531" i="3" s="1"/>
  <c r="Q531" i="3" s="1"/>
  <c r="O547" i="3"/>
  <c r="P547" i="3" s="1"/>
  <c r="Q547" i="3" s="1"/>
  <c r="O575" i="3"/>
  <c r="P575" i="3" s="1"/>
  <c r="Q575" i="3" s="1"/>
  <c r="O583" i="3"/>
  <c r="P583" i="3" s="1"/>
  <c r="Q583" i="3" s="1"/>
  <c r="O599" i="3"/>
  <c r="P599" i="3" s="1"/>
  <c r="Q599" i="3" s="1"/>
  <c r="O608" i="3"/>
  <c r="P608" i="3" s="1"/>
  <c r="Q608" i="3" s="1"/>
  <c r="O468" i="3"/>
  <c r="P468" i="3" s="1"/>
  <c r="Q468" i="3" s="1"/>
  <c r="O344" i="3"/>
  <c r="P344" i="3" s="1"/>
  <c r="Q344" i="3" s="1"/>
  <c r="O336" i="3"/>
  <c r="P336" i="3" s="1"/>
  <c r="Q336" i="3" s="1"/>
  <c r="O20" i="3"/>
  <c r="P20" i="3" s="1"/>
  <c r="Q20" i="3" s="1"/>
  <c r="O122" i="3"/>
  <c r="P122" i="3" s="1"/>
  <c r="Q122" i="3" s="1"/>
  <c r="O150" i="3"/>
  <c r="P150" i="3" s="1"/>
  <c r="Q150" i="3" s="1"/>
  <c r="O429" i="3"/>
  <c r="P429" i="3" s="1"/>
  <c r="Q429" i="3" s="1"/>
  <c r="O501" i="3"/>
  <c r="P501" i="3" s="1"/>
  <c r="Q501" i="3" s="1"/>
  <c r="O505" i="3"/>
  <c r="P505" i="3" s="1"/>
  <c r="Q505" i="3" s="1"/>
  <c r="O509" i="3"/>
  <c r="P509" i="3" s="1"/>
  <c r="Q509" i="3" s="1"/>
  <c r="O396" i="3"/>
  <c r="P396" i="3" s="1"/>
  <c r="Q396" i="3" s="1"/>
  <c r="O513" i="3"/>
  <c r="P513" i="3" s="1"/>
  <c r="Q513" i="3" s="1"/>
  <c r="O557" i="3"/>
  <c r="P557" i="3" s="1"/>
  <c r="Q557" i="3" s="1"/>
  <c r="O569" i="3"/>
  <c r="P569" i="3" s="1"/>
  <c r="Q569" i="3" s="1"/>
  <c r="O585" i="3"/>
  <c r="P585" i="3" s="1"/>
  <c r="Q585" i="3" s="1"/>
  <c r="O605" i="3"/>
  <c r="P605" i="3" s="1"/>
  <c r="Q605" i="3" s="1"/>
  <c r="O100" i="3"/>
  <c r="P100" i="3" s="1"/>
  <c r="Q100" i="3" s="1"/>
  <c r="O108" i="3"/>
  <c r="P108" i="3" s="1"/>
  <c r="Q108" i="3" s="1"/>
  <c r="O116" i="3"/>
  <c r="P116" i="3" s="1"/>
  <c r="Q116" i="3" s="1"/>
  <c r="O124" i="3"/>
  <c r="P124" i="3" s="1"/>
  <c r="Q124" i="3" s="1"/>
  <c r="O132" i="3"/>
  <c r="P132" i="3" s="1"/>
  <c r="Q132" i="3" s="1"/>
  <c r="O140" i="3"/>
  <c r="P140" i="3" s="1"/>
  <c r="Q140" i="3" s="1"/>
  <c r="O148" i="3"/>
  <c r="P148" i="3" s="1"/>
  <c r="Q148" i="3" s="1"/>
  <c r="O156" i="3"/>
  <c r="P156" i="3" s="1"/>
  <c r="Q156" i="3" s="1"/>
  <c r="O168" i="3"/>
  <c r="P168" i="3" s="1"/>
  <c r="Q168" i="3" s="1"/>
  <c r="O176" i="3"/>
  <c r="P176" i="3" s="1"/>
  <c r="Q176" i="3" s="1"/>
  <c r="O180" i="3"/>
  <c r="P180" i="3" s="1"/>
  <c r="Q180" i="3" s="1"/>
  <c r="O188" i="3"/>
  <c r="P188" i="3" s="1"/>
  <c r="Q188" i="3" s="1"/>
  <c r="O200" i="3"/>
  <c r="P200" i="3" s="1"/>
  <c r="Q200" i="3" s="1"/>
  <c r="O208" i="3"/>
  <c r="P208" i="3" s="1"/>
  <c r="Q208" i="3" s="1"/>
  <c r="O212" i="3"/>
  <c r="P212" i="3" s="1"/>
  <c r="Q212" i="3" s="1"/>
  <c r="O220" i="3"/>
  <c r="P220" i="3" s="1"/>
  <c r="Q220" i="3" s="1"/>
  <c r="O232" i="3"/>
  <c r="P232" i="3" s="1"/>
  <c r="Q232" i="3" s="1"/>
  <c r="O240" i="3"/>
  <c r="P240" i="3" s="1"/>
  <c r="Q240" i="3" s="1"/>
  <c r="O244" i="3"/>
  <c r="P244" i="3" s="1"/>
  <c r="Q244" i="3" s="1"/>
  <c r="O252" i="3"/>
  <c r="P252" i="3" s="1"/>
  <c r="Q252" i="3" s="1"/>
  <c r="O264" i="3"/>
  <c r="P264" i="3" s="1"/>
  <c r="Q264" i="3" s="1"/>
  <c r="O272" i="3"/>
  <c r="P272" i="3" s="1"/>
  <c r="Q272" i="3" s="1"/>
  <c r="O276" i="3"/>
  <c r="P276" i="3" s="1"/>
  <c r="Q276" i="3" s="1"/>
  <c r="O284" i="3"/>
  <c r="P284" i="3" s="1"/>
  <c r="Q284" i="3" s="1"/>
  <c r="O296" i="3"/>
  <c r="P296" i="3" s="1"/>
  <c r="Q296" i="3" s="1"/>
  <c r="O304" i="3"/>
  <c r="P304" i="3" s="1"/>
  <c r="Q304" i="3" s="1"/>
  <c r="O308" i="3"/>
  <c r="P308" i="3" s="1"/>
  <c r="Q308" i="3" s="1"/>
  <c r="O316" i="3"/>
  <c r="P316" i="3" s="1"/>
  <c r="Q316" i="3" s="1"/>
  <c r="O328" i="3"/>
  <c r="P328" i="3" s="1"/>
  <c r="Q328" i="3" s="1"/>
  <c r="O340" i="3"/>
  <c r="P340" i="3" s="1"/>
  <c r="Q340" i="3" s="1"/>
  <c r="O348" i="3"/>
  <c r="P348" i="3" s="1"/>
  <c r="Q348" i="3" s="1"/>
  <c r="O404" i="3"/>
  <c r="P404" i="3" s="1"/>
  <c r="Q404" i="3" s="1"/>
  <c r="O408" i="3"/>
  <c r="P408" i="3" s="1"/>
  <c r="Q408" i="3" s="1"/>
  <c r="O412" i="3"/>
  <c r="P412" i="3" s="1"/>
  <c r="Q412" i="3" s="1"/>
  <c r="O416" i="3"/>
  <c r="P416" i="3" s="1"/>
  <c r="Q416" i="3" s="1"/>
  <c r="O428" i="3"/>
  <c r="P428" i="3" s="1"/>
  <c r="Q428" i="3" s="1"/>
  <c r="O432" i="3"/>
  <c r="P432" i="3" s="1"/>
  <c r="Q432" i="3" s="1"/>
  <c r="O440" i="3"/>
  <c r="P440" i="3" s="1"/>
  <c r="Q440" i="3" s="1"/>
  <c r="O448" i="3"/>
  <c r="P448" i="3" s="1"/>
  <c r="Q448" i="3" s="1"/>
  <c r="O460" i="3"/>
  <c r="P460" i="3" s="1"/>
  <c r="Q460" i="3" s="1"/>
  <c r="O464" i="3"/>
  <c r="P464" i="3" s="1"/>
  <c r="Q464" i="3" s="1"/>
  <c r="O472" i="3"/>
  <c r="P472" i="3" s="1"/>
  <c r="Q472" i="3" s="1"/>
  <c r="O476" i="3"/>
  <c r="P476" i="3" s="1"/>
  <c r="Q476" i="3" s="1"/>
  <c r="O484" i="3"/>
  <c r="P484" i="3" s="1"/>
  <c r="Q484" i="3" s="1"/>
  <c r="O488" i="3"/>
  <c r="P488" i="3" s="1"/>
  <c r="Q488" i="3" s="1"/>
  <c r="O492" i="3"/>
  <c r="P492" i="3" s="1"/>
  <c r="Q492" i="3" s="1"/>
  <c r="O496" i="3"/>
  <c r="P496" i="3" s="1"/>
  <c r="Q496" i="3" s="1"/>
  <c r="O504" i="3"/>
  <c r="P504" i="3" s="1"/>
  <c r="Q504" i="3" s="1"/>
  <c r="O508" i="3"/>
  <c r="P508" i="3" s="1"/>
  <c r="Q508" i="3" s="1"/>
  <c r="O512" i="3"/>
  <c r="P512" i="3" s="1"/>
  <c r="Q512" i="3" s="1"/>
  <c r="O516" i="3"/>
  <c r="P516" i="3" s="1"/>
  <c r="Q516" i="3" s="1"/>
  <c r="O524" i="3"/>
  <c r="P524" i="3" s="1"/>
  <c r="Q524" i="3" s="1"/>
  <c r="O536" i="3"/>
  <c r="P536" i="3" s="1"/>
  <c r="Q536" i="3" s="1"/>
  <c r="O540" i="3"/>
  <c r="P540" i="3" s="1"/>
  <c r="Q540" i="3" s="1"/>
  <c r="O544" i="3"/>
  <c r="P544" i="3" s="1"/>
  <c r="Q544" i="3" s="1"/>
  <c r="O548" i="3"/>
  <c r="P548" i="3" s="1"/>
  <c r="Q548" i="3" s="1"/>
  <c r="O552" i="3"/>
  <c r="P552" i="3" s="1"/>
  <c r="Q552" i="3" s="1"/>
  <c r="O556" i="3"/>
  <c r="P556" i="3" s="1"/>
  <c r="Q556" i="3" s="1"/>
  <c r="O588" i="3"/>
  <c r="P588" i="3" s="1"/>
  <c r="Q588" i="3" s="1"/>
  <c r="O596" i="3"/>
  <c r="P596" i="3" s="1"/>
  <c r="Q596" i="3" s="1"/>
  <c r="O102" i="3"/>
  <c r="P102" i="3" s="1"/>
  <c r="Q102" i="3" s="1"/>
  <c r="O114" i="3"/>
  <c r="P114" i="3" s="1"/>
  <c r="Q114" i="3" s="1"/>
  <c r="O126" i="3"/>
  <c r="P126" i="3" s="1"/>
  <c r="Q126" i="3" s="1"/>
  <c r="O154" i="3"/>
  <c r="P154" i="3" s="1"/>
  <c r="Q154" i="3" s="1"/>
  <c r="O388" i="3"/>
  <c r="P388" i="3" s="1"/>
  <c r="Q388" i="3" s="1"/>
  <c r="O421" i="3"/>
  <c r="P421" i="3" s="1"/>
  <c r="Q421" i="3" s="1"/>
  <c r="O437" i="3"/>
  <c r="P437" i="3" s="1"/>
  <c r="Q437" i="3" s="1"/>
  <c r="O453" i="3"/>
  <c r="P453" i="3" s="1"/>
  <c r="Q453" i="3" s="1"/>
  <c r="O561" i="3"/>
  <c r="P561" i="3" s="1"/>
  <c r="Q561" i="3" s="1"/>
  <c r="O589" i="3"/>
  <c r="P589" i="3" s="1"/>
  <c r="Q589" i="3" s="1"/>
  <c r="O609" i="3"/>
  <c r="P609" i="3" s="1"/>
  <c r="Q609" i="3" s="1"/>
  <c r="O92" i="3"/>
  <c r="P92" i="3" s="1"/>
  <c r="Q92" i="3" s="1"/>
  <c r="O106" i="3"/>
  <c r="P106" i="3" s="1"/>
  <c r="Q106" i="3" s="1"/>
  <c r="O118" i="3"/>
  <c r="P118" i="3" s="1"/>
  <c r="Q118" i="3" s="1"/>
  <c r="O130" i="3"/>
  <c r="P130" i="3" s="1"/>
  <c r="Q130" i="3" s="1"/>
  <c r="O142" i="3"/>
  <c r="P142" i="3" s="1"/>
  <c r="Q142" i="3" s="1"/>
  <c r="O364" i="3"/>
  <c r="P364" i="3" s="1"/>
  <c r="Q364" i="3" s="1"/>
  <c r="O497" i="3"/>
  <c r="P497" i="3" s="1"/>
  <c r="Q497" i="3" s="1"/>
  <c r="O593" i="3"/>
  <c r="P593" i="3" s="1"/>
  <c r="Q593" i="3" s="1"/>
  <c r="O597" i="3"/>
  <c r="P597" i="3" s="1"/>
  <c r="Q597" i="3" s="1"/>
  <c r="O411" i="3"/>
  <c r="P411" i="3" s="1"/>
  <c r="Q411" i="3" s="1"/>
  <c r="O24" i="3"/>
  <c r="P24" i="3" s="1"/>
  <c r="Q24" i="3" s="1"/>
  <c r="O52" i="3"/>
  <c r="P52" i="3" s="1"/>
  <c r="Q52" i="3" s="1"/>
  <c r="O80" i="3"/>
  <c r="P80" i="3" s="1"/>
  <c r="Q80" i="3" s="1"/>
  <c r="O356" i="3"/>
  <c r="P356" i="3" s="1"/>
  <c r="Q356" i="3" s="1"/>
  <c r="O380" i="3"/>
  <c r="P380" i="3" s="1"/>
  <c r="Q380" i="3" s="1"/>
  <c r="O40" i="3"/>
  <c r="P40" i="3" s="1"/>
  <c r="Q40" i="3" s="1"/>
  <c r="O60" i="3"/>
  <c r="P60" i="3" s="1"/>
  <c r="Q60" i="3" s="1"/>
  <c r="O68" i="3"/>
  <c r="P68" i="3" s="1"/>
  <c r="Q68" i="3" s="1"/>
  <c r="O96" i="3"/>
  <c r="P96" i="3" s="1"/>
  <c r="Q96" i="3" s="1"/>
  <c r="O372" i="3"/>
  <c r="P372" i="3" s="1"/>
  <c r="Q372" i="3" s="1"/>
  <c r="O123" i="3"/>
  <c r="P123" i="3" s="1"/>
  <c r="Q123" i="3" s="1"/>
  <c r="O139" i="3"/>
  <c r="P139" i="3" s="1"/>
  <c r="Q139" i="3" s="1"/>
  <c r="O227" i="3"/>
  <c r="P227" i="3" s="1"/>
  <c r="Q227" i="3" s="1"/>
  <c r="O231" i="3"/>
  <c r="P231" i="3" s="1"/>
  <c r="Q231" i="3" s="1"/>
  <c r="O279" i="3"/>
  <c r="P279" i="3" s="1"/>
  <c r="Q279" i="3" s="1"/>
  <c r="O403" i="3"/>
  <c r="P403" i="3" s="1"/>
  <c r="Q403" i="3" s="1"/>
  <c r="O99" i="3"/>
  <c r="P99" i="3" s="1"/>
  <c r="Q99" i="3" s="1"/>
  <c r="O115" i="3"/>
  <c r="P115" i="3" s="1"/>
  <c r="Q115" i="3" s="1"/>
  <c r="O419" i="3"/>
  <c r="P419" i="3" s="1"/>
  <c r="Q419" i="3" s="1"/>
  <c r="O182" i="3"/>
  <c r="P182" i="3" s="1"/>
  <c r="Q182" i="3" s="1"/>
  <c r="O198" i="3"/>
  <c r="P198" i="3" s="1"/>
  <c r="Q198" i="3" s="1"/>
  <c r="O230" i="3"/>
  <c r="P230" i="3" s="1"/>
  <c r="Q230" i="3" s="1"/>
  <c r="O246" i="3"/>
  <c r="P246" i="3" s="1"/>
  <c r="Q246" i="3" s="1"/>
  <c r="O278" i="3"/>
  <c r="P278" i="3" s="1"/>
  <c r="Q278" i="3" s="1"/>
  <c r="O326" i="3"/>
  <c r="P326" i="3" s="1"/>
  <c r="Q326" i="3" s="1"/>
  <c r="O357" i="3"/>
  <c r="P357" i="3" s="1"/>
  <c r="Q357" i="3" s="1"/>
  <c r="O384" i="3"/>
  <c r="P384" i="3" s="1"/>
  <c r="Q384" i="3" s="1"/>
  <c r="O389" i="3"/>
  <c r="P389" i="3" s="1"/>
  <c r="Q389" i="3" s="1"/>
  <c r="O406" i="3"/>
  <c r="P406" i="3" s="1"/>
  <c r="Q406" i="3" s="1"/>
  <c r="O451" i="3"/>
  <c r="P451" i="3" s="1"/>
  <c r="Q451" i="3" s="1"/>
  <c r="O457" i="3"/>
  <c r="P457" i="3" s="1"/>
  <c r="Q457" i="3" s="1"/>
  <c r="O474" i="3"/>
  <c r="P474" i="3" s="1"/>
  <c r="Q474" i="3" s="1"/>
  <c r="O8" i="3"/>
  <c r="P8" i="3" s="1"/>
  <c r="Q8" i="3" s="1"/>
  <c r="O12" i="3"/>
  <c r="P12" i="3" s="1"/>
  <c r="Q12" i="3" s="1"/>
  <c r="O16" i="3"/>
  <c r="P16" i="3" s="1"/>
  <c r="Q16" i="3" s="1"/>
  <c r="O28" i="3"/>
  <c r="P28" i="3" s="1"/>
  <c r="Q28" i="3" s="1"/>
  <c r="O32" i="3"/>
  <c r="P32" i="3" s="1"/>
  <c r="Q32" i="3" s="1"/>
  <c r="O36" i="3"/>
  <c r="P36" i="3" s="1"/>
  <c r="Q36" i="3" s="1"/>
  <c r="O44" i="3"/>
  <c r="P44" i="3" s="1"/>
  <c r="Q44" i="3" s="1"/>
  <c r="O48" i="3"/>
  <c r="P48" i="3" s="1"/>
  <c r="Q48" i="3" s="1"/>
  <c r="O56" i="3"/>
  <c r="P56" i="3" s="1"/>
  <c r="Q56" i="3" s="1"/>
  <c r="O64" i="3"/>
  <c r="P64" i="3" s="1"/>
  <c r="Q64" i="3" s="1"/>
  <c r="O72" i="3"/>
  <c r="P72" i="3" s="1"/>
  <c r="Q72" i="3" s="1"/>
  <c r="O76" i="3"/>
  <c r="P76" i="3" s="1"/>
  <c r="Q76" i="3" s="1"/>
  <c r="O84" i="3"/>
  <c r="P84" i="3" s="1"/>
  <c r="Q84" i="3" s="1"/>
  <c r="O88" i="3"/>
  <c r="P88" i="3" s="1"/>
  <c r="Q88" i="3" s="1"/>
  <c r="O170" i="3"/>
  <c r="P170" i="3" s="1"/>
  <c r="Q170" i="3" s="1"/>
  <c r="O186" i="3"/>
  <c r="P186" i="3" s="1"/>
  <c r="Q186" i="3" s="1"/>
  <c r="O202" i="3"/>
  <c r="P202" i="3" s="1"/>
  <c r="Q202" i="3" s="1"/>
  <c r="O234" i="3"/>
  <c r="P234" i="3" s="1"/>
  <c r="Q234" i="3" s="1"/>
  <c r="O266" i="3"/>
  <c r="P266" i="3" s="1"/>
  <c r="Q266" i="3" s="1"/>
  <c r="O275" i="3"/>
  <c r="P275" i="3" s="1"/>
  <c r="Q275" i="3" s="1"/>
  <c r="O282" i="3"/>
  <c r="P282" i="3" s="1"/>
  <c r="Q282" i="3" s="1"/>
  <c r="O298" i="3"/>
  <c r="P298" i="3" s="1"/>
  <c r="Q298" i="3" s="1"/>
  <c r="O330" i="3"/>
  <c r="P330" i="3" s="1"/>
  <c r="Q330" i="3" s="1"/>
  <c r="O346" i="3"/>
  <c r="P346" i="3" s="1"/>
  <c r="Q346" i="3" s="1"/>
  <c r="O376" i="3"/>
  <c r="P376" i="3" s="1"/>
  <c r="Q376" i="3" s="1"/>
  <c r="O381" i="3"/>
  <c r="P381" i="3" s="1"/>
  <c r="Q381" i="3" s="1"/>
  <c r="O425" i="3"/>
  <c r="P425" i="3" s="1"/>
  <c r="Q425" i="3" s="1"/>
  <c r="O430" i="3"/>
  <c r="P430" i="3" s="1"/>
  <c r="Q430" i="3" s="1"/>
  <c r="O443" i="3"/>
  <c r="P443" i="3" s="1"/>
  <c r="Q443" i="3" s="1"/>
  <c r="O526" i="3"/>
  <c r="P526" i="3" s="1"/>
  <c r="Q526" i="3" s="1"/>
  <c r="O7" i="3"/>
  <c r="P7" i="3" s="1"/>
  <c r="Q7" i="3" s="1"/>
  <c r="O11" i="3"/>
  <c r="P11" i="3" s="1"/>
  <c r="Q11" i="3" s="1"/>
  <c r="O15" i="3"/>
  <c r="P15" i="3" s="1"/>
  <c r="Q15" i="3" s="1"/>
  <c r="O19" i="3"/>
  <c r="P19" i="3" s="1"/>
  <c r="Q19" i="3" s="1"/>
  <c r="O23" i="3"/>
  <c r="P23" i="3" s="1"/>
  <c r="Q23" i="3" s="1"/>
  <c r="O27" i="3"/>
  <c r="P27" i="3" s="1"/>
  <c r="Q27" i="3" s="1"/>
  <c r="O31" i="3"/>
  <c r="P31" i="3" s="1"/>
  <c r="Q31" i="3" s="1"/>
  <c r="O35" i="3"/>
  <c r="P35" i="3" s="1"/>
  <c r="Q35" i="3" s="1"/>
  <c r="O39" i="3"/>
  <c r="P39" i="3" s="1"/>
  <c r="Q39" i="3" s="1"/>
  <c r="O43" i="3"/>
  <c r="P43" i="3" s="1"/>
  <c r="Q43" i="3" s="1"/>
  <c r="O47" i="3"/>
  <c r="P47" i="3" s="1"/>
  <c r="Q47" i="3" s="1"/>
  <c r="O51" i="3"/>
  <c r="P51" i="3" s="1"/>
  <c r="Q51" i="3" s="1"/>
  <c r="O55" i="3"/>
  <c r="P55" i="3" s="1"/>
  <c r="Q55" i="3" s="1"/>
  <c r="O59" i="3"/>
  <c r="P59" i="3" s="1"/>
  <c r="Q59" i="3" s="1"/>
  <c r="O63" i="3"/>
  <c r="P63" i="3" s="1"/>
  <c r="Q63" i="3" s="1"/>
  <c r="O67" i="3"/>
  <c r="P67" i="3" s="1"/>
  <c r="Q67" i="3" s="1"/>
  <c r="O71" i="3"/>
  <c r="P71" i="3" s="1"/>
  <c r="Q71" i="3" s="1"/>
  <c r="O75" i="3"/>
  <c r="P75" i="3" s="1"/>
  <c r="Q75" i="3" s="1"/>
  <c r="O79" i="3"/>
  <c r="P79" i="3" s="1"/>
  <c r="Q79" i="3" s="1"/>
  <c r="O83" i="3"/>
  <c r="P83" i="3" s="1"/>
  <c r="Q83" i="3" s="1"/>
  <c r="O87" i="3"/>
  <c r="P87" i="3" s="1"/>
  <c r="Q87" i="3" s="1"/>
  <c r="O91" i="3"/>
  <c r="P91" i="3" s="1"/>
  <c r="Q91" i="3" s="1"/>
  <c r="O95" i="3"/>
  <c r="P95" i="3" s="1"/>
  <c r="Q95" i="3" s="1"/>
  <c r="O104" i="3"/>
  <c r="P104" i="3" s="1"/>
  <c r="Q104" i="3" s="1"/>
  <c r="O107" i="3"/>
  <c r="P107" i="3" s="1"/>
  <c r="Q107" i="3" s="1"/>
  <c r="O112" i="3"/>
  <c r="P112" i="3" s="1"/>
  <c r="Q112" i="3" s="1"/>
  <c r="O120" i="3"/>
  <c r="P120" i="3" s="1"/>
  <c r="Q120" i="3" s="1"/>
  <c r="O128" i="3"/>
  <c r="P128" i="3" s="1"/>
  <c r="Q128" i="3" s="1"/>
  <c r="O131" i="3"/>
  <c r="P131" i="3" s="1"/>
  <c r="Q131" i="3" s="1"/>
  <c r="O136" i="3"/>
  <c r="P136" i="3" s="1"/>
  <c r="Q136" i="3" s="1"/>
  <c r="O144" i="3"/>
  <c r="P144" i="3" s="1"/>
  <c r="Q144" i="3" s="1"/>
  <c r="O147" i="3"/>
  <c r="P147" i="3" s="1"/>
  <c r="Q147" i="3" s="1"/>
  <c r="O152" i="3"/>
  <c r="P152" i="3" s="1"/>
  <c r="Q152" i="3" s="1"/>
  <c r="O155" i="3"/>
  <c r="P155" i="3" s="1"/>
  <c r="Q155" i="3" s="1"/>
  <c r="O167" i="3"/>
  <c r="P167" i="3" s="1"/>
  <c r="Q167" i="3" s="1"/>
  <c r="O174" i="3"/>
  <c r="P174" i="3" s="1"/>
  <c r="Q174" i="3" s="1"/>
  <c r="O183" i="3"/>
  <c r="P183" i="3" s="1"/>
  <c r="Q183" i="3" s="1"/>
  <c r="O190" i="3"/>
  <c r="P190" i="3" s="1"/>
  <c r="Q190" i="3" s="1"/>
  <c r="O199" i="3"/>
  <c r="P199" i="3" s="1"/>
  <c r="Q199" i="3" s="1"/>
  <c r="O206" i="3"/>
  <c r="P206" i="3" s="1"/>
  <c r="Q206" i="3" s="1"/>
  <c r="O215" i="3"/>
  <c r="P215" i="3" s="1"/>
  <c r="Q215" i="3" s="1"/>
  <c r="O222" i="3"/>
  <c r="P222" i="3" s="1"/>
  <c r="Q222" i="3" s="1"/>
  <c r="O238" i="3"/>
  <c r="P238" i="3" s="1"/>
  <c r="Q238" i="3" s="1"/>
  <c r="O247" i="3"/>
  <c r="P247" i="3" s="1"/>
  <c r="Q247" i="3" s="1"/>
  <c r="O254" i="3"/>
  <c r="P254" i="3" s="1"/>
  <c r="Q254" i="3" s="1"/>
  <c r="O263" i="3"/>
  <c r="P263" i="3" s="1"/>
  <c r="Q263" i="3" s="1"/>
  <c r="O270" i="3"/>
  <c r="P270" i="3" s="1"/>
  <c r="Q270" i="3" s="1"/>
  <c r="O286" i="3"/>
  <c r="P286" i="3" s="1"/>
  <c r="Q286" i="3" s="1"/>
  <c r="O295" i="3"/>
  <c r="P295" i="3" s="1"/>
  <c r="Q295" i="3" s="1"/>
  <c r="O302" i="3"/>
  <c r="P302" i="3" s="1"/>
  <c r="Q302" i="3" s="1"/>
  <c r="O311" i="3"/>
  <c r="P311" i="3" s="1"/>
  <c r="Q311" i="3" s="1"/>
  <c r="O318" i="3"/>
  <c r="P318" i="3" s="1"/>
  <c r="Q318" i="3" s="1"/>
  <c r="O327" i="3"/>
  <c r="P327" i="3" s="1"/>
  <c r="Q327" i="3" s="1"/>
  <c r="O334" i="3"/>
  <c r="P334" i="3" s="1"/>
  <c r="Q334" i="3" s="1"/>
  <c r="O343" i="3"/>
  <c r="P343" i="3" s="1"/>
  <c r="Q343" i="3" s="1"/>
  <c r="O350" i="3"/>
  <c r="P350" i="3" s="1"/>
  <c r="Q350" i="3" s="1"/>
  <c r="O362" i="3"/>
  <c r="P362" i="3" s="1"/>
  <c r="Q362" i="3" s="1"/>
  <c r="O368" i="3"/>
  <c r="P368" i="3" s="1"/>
  <c r="Q368" i="3" s="1"/>
  <c r="O373" i="3"/>
  <c r="P373" i="3" s="1"/>
  <c r="Q373" i="3" s="1"/>
  <c r="O394" i="3"/>
  <c r="P394" i="3" s="1"/>
  <c r="Q394" i="3" s="1"/>
  <c r="O400" i="3"/>
  <c r="P400" i="3" s="1"/>
  <c r="Q400" i="3" s="1"/>
  <c r="O417" i="3"/>
  <c r="P417" i="3" s="1"/>
  <c r="Q417" i="3" s="1"/>
  <c r="O422" i="3"/>
  <c r="P422" i="3" s="1"/>
  <c r="Q422" i="3" s="1"/>
  <c r="O519" i="3"/>
  <c r="P519" i="3" s="1"/>
  <c r="Q519" i="3" s="1"/>
  <c r="O558" i="3"/>
  <c r="P558" i="3" s="1"/>
  <c r="Q558" i="3" s="1"/>
  <c r="O563" i="3"/>
  <c r="P563" i="3" s="1"/>
  <c r="Q563" i="3" s="1"/>
  <c r="O607" i="3"/>
  <c r="P607" i="3" s="1"/>
  <c r="Q607" i="3" s="1"/>
  <c r="O166" i="3"/>
  <c r="P166" i="3" s="1"/>
  <c r="Q166" i="3" s="1"/>
  <c r="O214" i="3"/>
  <c r="P214" i="3" s="1"/>
  <c r="Q214" i="3" s="1"/>
  <c r="O262" i="3"/>
  <c r="P262" i="3" s="1"/>
  <c r="Q262" i="3" s="1"/>
  <c r="O294" i="3"/>
  <c r="P294" i="3" s="1"/>
  <c r="Q294" i="3" s="1"/>
  <c r="O310" i="3"/>
  <c r="P310" i="3" s="1"/>
  <c r="Q310" i="3" s="1"/>
  <c r="O342" i="3"/>
  <c r="P342" i="3" s="1"/>
  <c r="Q342" i="3" s="1"/>
  <c r="O378" i="3"/>
  <c r="P378" i="3" s="1"/>
  <c r="Q378" i="3" s="1"/>
  <c r="O410" i="3"/>
  <c r="P410" i="3" s="1"/>
  <c r="Q410" i="3" s="1"/>
  <c r="O462" i="3"/>
  <c r="P462" i="3" s="1"/>
  <c r="Q462" i="3" s="1"/>
  <c r="O470" i="3"/>
  <c r="P470" i="3" s="1"/>
  <c r="Q470" i="3" s="1"/>
  <c r="O539" i="3"/>
  <c r="P539" i="3" s="1"/>
  <c r="Q539" i="3" s="1"/>
  <c r="O551" i="3"/>
  <c r="P551" i="3" s="1"/>
  <c r="Q551" i="3" s="1"/>
  <c r="O591" i="3"/>
  <c r="P591" i="3" s="1"/>
  <c r="Q591" i="3" s="1"/>
  <c r="O163" i="3"/>
  <c r="P163" i="3" s="1"/>
  <c r="Q163" i="3" s="1"/>
  <c r="O179" i="3"/>
  <c r="P179" i="3" s="1"/>
  <c r="Q179" i="3" s="1"/>
  <c r="O195" i="3"/>
  <c r="P195" i="3" s="1"/>
  <c r="Q195" i="3" s="1"/>
  <c r="O211" i="3"/>
  <c r="P211" i="3" s="1"/>
  <c r="Q211" i="3" s="1"/>
  <c r="O218" i="3"/>
  <c r="P218" i="3" s="1"/>
  <c r="Q218" i="3" s="1"/>
  <c r="O243" i="3"/>
  <c r="P243" i="3" s="1"/>
  <c r="Q243" i="3" s="1"/>
  <c r="O250" i="3"/>
  <c r="P250" i="3" s="1"/>
  <c r="Q250" i="3" s="1"/>
  <c r="O259" i="3"/>
  <c r="P259" i="3" s="1"/>
  <c r="Q259" i="3" s="1"/>
  <c r="O291" i="3"/>
  <c r="P291" i="3" s="1"/>
  <c r="Q291" i="3" s="1"/>
  <c r="O307" i="3"/>
  <c r="P307" i="3" s="1"/>
  <c r="Q307" i="3" s="1"/>
  <c r="O314" i="3"/>
  <c r="P314" i="3" s="1"/>
  <c r="Q314" i="3" s="1"/>
  <c r="O323" i="3"/>
  <c r="P323" i="3" s="1"/>
  <c r="Q323" i="3" s="1"/>
  <c r="O339" i="3"/>
  <c r="P339" i="3" s="1"/>
  <c r="Q339" i="3" s="1"/>
  <c r="O355" i="3"/>
  <c r="P355" i="3" s="1"/>
  <c r="Q355" i="3" s="1"/>
  <c r="O370" i="3"/>
  <c r="P370" i="3" s="1"/>
  <c r="Q370" i="3" s="1"/>
  <c r="O402" i="3"/>
  <c r="P402" i="3" s="1"/>
  <c r="Q402" i="3" s="1"/>
  <c r="O449" i="3"/>
  <c r="P449" i="3" s="1"/>
  <c r="Q449" i="3" s="1"/>
  <c r="O454" i="3"/>
  <c r="P454" i="3" s="1"/>
  <c r="Q454" i="3" s="1"/>
  <c r="O467" i="3"/>
  <c r="P467" i="3" s="1"/>
  <c r="Q467" i="3" s="1"/>
  <c r="O522" i="3"/>
  <c r="P522" i="3" s="1"/>
  <c r="Q522" i="3" s="1"/>
  <c r="O570" i="3"/>
  <c r="P570" i="3" s="1"/>
  <c r="Q570" i="3" s="1"/>
  <c r="O574" i="3"/>
  <c r="P574" i="3" s="1"/>
  <c r="Q574" i="3" s="1"/>
  <c r="O162" i="3"/>
  <c r="P162" i="3" s="1"/>
  <c r="Q162" i="3" s="1"/>
  <c r="O178" i="3"/>
  <c r="P178" i="3" s="1"/>
  <c r="Q178" i="3" s="1"/>
  <c r="O194" i="3"/>
  <c r="P194" i="3" s="1"/>
  <c r="Q194" i="3" s="1"/>
  <c r="O210" i="3"/>
  <c r="P210" i="3" s="1"/>
  <c r="Q210" i="3" s="1"/>
  <c r="O226" i="3"/>
  <c r="P226" i="3" s="1"/>
  <c r="Q226" i="3" s="1"/>
  <c r="O242" i="3"/>
  <c r="P242" i="3" s="1"/>
  <c r="Q242" i="3" s="1"/>
  <c r="O258" i="3"/>
  <c r="P258" i="3" s="1"/>
  <c r="Q258" i="3" s="1"/>
  <c r="O274" i="3"/>
  <c r="P274" i="3" s="1"/>
  <c r="Q274" i="3" s="1"/>
  <c r="O290" i="3"/>
  <c r="P290" i="3" s="1"/>
  <c r="Q290" i="3" s="1"/>
  <c r="O306" i="3"/>
  <c r="P306" i="3" s="1"/>
  <c r="Q306" i="3" s="1"/>
  <c r="O322" i="3"/>
  <c r="P322" i="3" s="1"/>
  <c r="Q322" i="3" s="1"/>
  <c r="O331" i="3"/>
  <c r="P331" i="3" s="1"/>
  <c r="Q331" i="3" s="1"/>
  <c r="O338" i="3"/>
  <c r="P338" i="3" s="1"/>
  <c r="Q338" i="3" s="1"/>
  <c r="O347" i="3"/>
  <c r="P347" i="3" s="1"/>
  <c r="Q347" i="3" s="1"/>
  <c r="O354" i="3"/>
  <c r="P354" i="3" s="1"/>
  <c r="Q354" i="3" s="1"/>
  <c r="O360" i="3"/>
  <c r="P360" i="3" s="1"/>
  <c r="Q360" i="3" s="1"/>
  <c r="O365" i="3"/>
  <c r="P365" i="3" s="1"/>
  <c r="Q365" i="3" s="1"/>
  <c r="O386" i="3"/>
  <c r="P386" i="3" s="1"/>
  <c r="Q386" i="3" s="1"/>
  <c r="O392" i="3"/>
  <c r="P392" i="3" s="1"/>
  <c r="Q392" i="3" s="1"/>
  <c r="O397" i="3"/>
  <c r="P397" i="3" s="1"/>
  <c r="Q397" i="3" s="1"/>
  <c r="O409" i="3"/>
  <c r="P409" i="3" s="1"/>
  <c r="Q409" i="3" s="1"/>
  <c r="O414" i="3"/>
  <c r="P414" i="3" s="1"/>
  <c r="Q414" i="3" s="1"/>
  <c r="O418" i="3"/>
  <c r="P418" i="3" s="1"/>
  <c r="Q418" i="3" s="1"/>
  <c r="O487" i="3"/>
  <c r="P487" i="3" s="1"/>
  <c r="Q487" i="3" s="1"/>
  <c r="O554" i="3"/>
  <c r="P554" i="3" s="1"/>
  <c r="Q554" i="3" s="1"/>
  <c r="O559" i="3"/>
  <c r="P559" i="3" s="1"/>
  <c r="Q559" i="3" s="1"/>
  <c r="O595" i="3"/>
  <c r="P595" i="3" s="1"/>
  <c r="Q595" i="3" s="1"/>
  <c r="O435" i="3"/>
  <c r="P435" i="3" s="1"/>
  <c r="Q435" i="3" s="1"/>
  <c r="O441" i="3"/>
  <c r="P441" i="3" s="1"/>
  <c r="Q441" i="3" s="1"/>
  <c r="O446" i="3"/>
  <c r="P446" i="3" s="1"/>
  <c r="Q446" i="3" s="1"/>
  <c r="O471" i="3"/>
  <c r="P471" i="3" s="1"/>
  <c r="Q471" i="3" s="1"/>
  <c r="O523" i="3"/>
  <c r="P523" i="3" s="1"/>
  <c r="Q523" i="3" s="1"/>
  <c r="O555" i="3"/>
  <c r="P555" i="3" s="1"/>
  <c r="Q555" i="3" s="1"/>
  <c r="O566" i="3"/>
  <c r="P566" i="3" s="1"/>
  <c r="Q566" i="3" s="1"/>
  <c r="O571" i="3"/>
  <c r="P571" i="3" s="1"/>
  <c r="Q571" i="3" s="1"/>
  <c r="O427" i="3"/>
  <c r="P427" i="3" s="1"/>
  <c r="Q427" i="3" s="1"/>
  <c r="O433" i="3"/>
  <c r="P433" i="3" s="1"/>
  <c r="Q433" i="3" s="1"/>
  <c r="O438" i="3"/>
  <c r="P438" i="3" s="1"/>
  <c r="Q438" i="3" s="1"/>
  <c r="O459" i="3"/>
  <c r="P459" i="3" s="1"/>
  <c r="Q459" i="3" s="1"/>
  <c r="O465" i="3"/>
  <c r="P465" i="3" s="1"/>
  <c r="Q465" i="3" s="1"/>
  <c r="O486" i="3"/>
  <c r="P486" i="3" s="1"/>
  <c r="Q486" i="3" s="1"/>
  <c r="O490" i="3"/>
  <c r="P490" i="3" s="1"/>
  <c r="Q490" i="3" s="1"/>
  <c r="O538" i="3"/>
  <c r="P538" i="3" s="1"/>
  <c r="Q538" i="3" s="1"/>
  <c r="O542" i="3"/>
  <c r="P542" i="3" s="1"/>
  <c r="Q542" i="3" s="1"/>
  <c r="O562" i="3"/>
  <c r="P562" i="3" s="1"/>
  <c r="Q562" i="3" s="1"/>
  <c r="O567" i="3"/>
  <c r="P567" i="3" s="1"/>
  <c r="Q567" i="3" s="1"/>
  <c r="O587" i="3"/>
  <c r="P587" i="3" s="1"/>
  <c r="Q587" i="3" s="1"/>
  <c r="O603" i="3"/>
  <c r="P603" i="3" s="1"/>
  <c r="Q603" i="3" s="1"/>
  <c r="O478" i="3"/>
  <c r="P478" i="3" s="1"/>
  <c r="Q478" i="3" s="1"/>
  <c r="O494" i="3"/>
  <c r="P494" i="3" s="1"/>
  <c r="Q494" i="3" s="1"/>
  <c r="O498" i="3"/>
  <c r="P498" i="3" s="1"/>
  <c r="Q498" i="3" s="1"/>
  <c r="O502" i="3"/>
  <c r="P502" i="3" s="1"/>
  <c r="Q502" i="3" s="1"/>
  <c r="O506" i="3"/>
  <c r="P506" i="3" s="1"/>
  <c r="Q506" i="3" s="1"/>
  <c r="O510" i="3"/>
  <c r="P510" i="3" s="1"/>
  <c r="Q510" i="3" s="1"/>
  <c r="O514" i="3"/>
  <c r="P514" i="3" s="1"/>
  <c r="Q514" i="3" s="1"/>
  <c r="O530" i="3"/>
  <c r="P530" i="3" s="1"/>
  <c r="Q530" i="3" s="1"/>
  <c r="O546" i="3"/>
  <c r="P546" i="3" s="1"/>
  <c r="Q546" i="3" s="1"/>
  <c r="O578" i="3"/>
  <c r="P578" i="3" s="1"/>
  <c r="Q578" i="3" s="1"/>
  <c r="O466" i="3"/>
  <c r="P466" i="3" s="1"/>
  <c r="Q466" i="3" s="1"/>
  <c r="O482" i="3"/>
  <c r="P482" i="3" s="1"/>
  <c r="Q482" i="3" s="1"/>
  <c r="O518" i="3"/>
  <c r="P518" i="3" s="1"/>
  <c r="Q518" i="3" s="1"/>
  <c r="O534" i="3"/>
  <c r="P534" i="3" s="1"/>
  <c r="Q534" i="3" s="1"/>
  <c r="O550" i="3"/>
  <c r="P550" i="3" s="1"/>
  <c r="Q550" i="3" s="1"/>
  <c r="O582" i="3"/>
  <c r="P582" i="3" s="1"/>
  <c r="Q582" i="3" s="1"/>
  <c r="O586" i="3"/>
  <c r="P586" i="3" s="1"/>
  <c r="Q586" i="3" s="1"/>
  <c r="O590" i="3"/>
  <c r="P590" i="3" s="1"/>
  <c r="Q590" i="3" s="1"/>
  <c r="O594" i="3"/>
  <c r="P594" i="3" s="1"/>
  <c r="Q594" i="3" s="1"/>
  <c r="O598" i="3"/>
  <c r="P598" i="3" s="1"/>
  <c r="Q598" i="3" s="1"/>
  <c r="O602" i="3"/>
  <c r="P602" i="3" s="1"/>
  <c r="Q602" i="3" s="1"/>
  <c r="O606" i="3"/>
  <c r="P606" i="3" s="1"/>
  <c r="Q606" i="3" s="1"/>
  <c r="O610" i="3"/>
  <c r="P610" i="3" s="1"/>
  <c r="Q610" i="3" s="1"/>
  <c r="O384" i="6"/>
  <c r="P384" i="6" s="1"/>
  <c r="Q384" i="6" s="1"/>
  <c r="O396" i="6"/>
  <c r="P396" i="6" s="1"/>
  <c r="Q396" i="6" s="1"/>
  <c r="O400" i="6"/>
  <c r="P400" i="6" s="1"/>
  <c r="Q400" i="6" s="1"/>
  <c r="O324" i="6"/>
  <c r="P324" i="6" s="1"/>
  <c r="Q324" i="6" s="1"/>
  <c r="O392" i="6"/>
  <c r="P392" i="6" s="1"/>
  <c r="Q392" i="6" s="1"/>
  <c r="O292" i="6"/>
  <c r="P292" i="6" s="1"/>
  <c r="Q292" i="6" s="1"/>
  <c r="O296" i="6"/>
  <c r="P296" i="6" s="1"/>
  <c r="Q296" i="6" s="1"/>
  <c r="O408" i="6"/>
  <c r="P408" i="6" s="1"/>
  <c r="Q408" i="6" s="1"/>
  <c r="O404" i="6"/>
  <c r="P404" i="6" s="1"/>
  <c r="Q404" i="6" s="1"/>
  <c r="O320" i="6"/>
  <c r="P320" i="6" s="1"/>
  <c r="Q320" i="6" s="1"/>
  <c r="O352" i="6"/>
  <c r="P352" i="6" s="1"/>
  <c r="Q352" i="6" s="1"/>
  <c r="O388" i="6"/>
  <c r="P388" i="6" s="1"/>
  <c r="Q388" i="6" s="1"/>
  <c r="O316" i="6"/>
  <c r="P316" i="6" s="1"/>
  <c r="Q316" i="6" s="1"/>
  <c r="O348" i="6"/>
  <c r="P348" i="6" s="1"/>
  <c r="Q348" i="6" s="1"/>
  <c r="O344" i="6"/>
  <c r="P344" i="6" s="1"/>
  <c r="Q344" i="6" s="1"/>
  <c r="O372" i="6"/>
  <c r="P372" i="6" s="1"/>
  <c r="Q372" i="6" s="1"/>
  <c r="O438" i="6"/>
  <c r="P438" i="6" s="1"/>
  <c r="Q438" i="6" s="1"/>
  <c r="O446" i="6"/>
  <c r="P446" i="6" s="1"/>
  <c r="Q446" i="6" s="1"/>
  <c r="O450" i="6"/>
  <c r="P450" i="6" s="1"/>
  <c r="Q450" i="6" s="1"/>
  <c r="O458" i="6"/>
  <c r="P458" i="6" s="1"/>
  <c r="Q458" i="6" s="1"/>
  <c r="O470" i="6"/>
  <c r="P470" i="6" s="1"/>
  <c r="Q470" i="6" s="1"/>
  <c r="O474" i="6"/>
  <c r="P474" i="6" s="1"/>
  <c r="Q474" i="6" s="1"/>
  <c r="O486" i="6"/>
  <c r="P486" i="6" s="1"/>
  <c r="Q486" i="6" s="1"/>
  <c r="O490" i="6"/>
  <c r="P490" i="6" s="1"/>
  <c r="Q490" i="6" s="1"/>
  <c r="O498" i="6"/>
  <c r="P498" i="6" s="1"/>
  <c r="Q498" i="6" s="1"/>
  <c r="O510" i="6"/>
  <c r="P510" i="6" s="1"/>
  <c r="Q510" i="6" s="1"/>
  <c r="O514" i="6"/>
  <c r="P514" i="6" s="1"/>
  <c r="Q514" i="6" s="1"/>
  <c r="O518" i="6"/>
  <c r="P518" i="6" s="1"/>
  <c r="Q518" i="6" s="1"/>
  <c r="O522" i="6"/>
  <c r="P522" i="6" s="1"/>
  <c r="Q522" i="6" s="1"/>
  <c r="O526" i="6"/>
  <c r="P526" i="6" s="1"/>
  <c r="Q526" i="6" s="1"/>
  <c r="O530" i="6"/>
  <c r="P530" i="6" s="1"/>
  <c r="Q530" i="6" s="1"/>
  <c r="O534" i="6"/>
  <c r="P534" i="6" s="1"/>
  <c r="Q534" i="6" s="1"/>
  <c r="O538" i="6"/>
  <c r="P538" i="6" s="1"/>
  <c r="Q538" i="6" s="1"/>
  <c r="O542" i="6"/>
  <c r="P542" i="6" s="1"/>
  <c r="Q542" i="6" s="1"/>
  <c r="O546" i="6"/>
  <c r="P546" i="6" s="1"/>
  <c r="Q546" i="6" s="1"/>
  <c r="O550" i="6"/>
  <c r="P550" i="6" s="1"/>
  <c r="Q550" i="6" s="1"/>
  <c r="O554" i="6"/>
  <c r="P554" i="6" s="1"/>
  <c r="Q554" i="6" s="1"/>
  <c r="O558" i="6"/>
  <c r="P558" i="6" s="1"/>
  <c r="Q558" i="6" s="1"/>
  <c r="O562" i="6"/>
  <c r="P562" i="6" s="1"/>
  <c r="Q562" i="6" s="1"/>
  <c r="O566" i="6"/>
  <c r="P566" i="6" s="1"/>
  <c r="Q566" i="6" s="1"/>
  <c r="O570" i="6"/>
  <c r="P570" i="6" s="1"/>
  <c r="Q570" i="6" s="1"/>
  <c r="O574" i="6"/>
  <c r="P574" i="6" s="1"/>
  <c r="Q574" i="6" s="1"/>
  <c r="O594" i="6"/>
  <c r="P594" i="6" s="1"/>
  <c r="Q594" i="6" s="1"/>
  <c r="O606" i="6"/>
  <c r="P606" i="6" s="1"/>
  <c r="Q606" i="6" s="1"/>
  <c r="O610" i="6"/>
  <c r="P610" i="6" s="1"/>
  <c r="Q610" i="6" s="1"/>
  <c r="O442" i="6"/>
  <c r="P442" i="6" s="1"/>
  <c r="Q442" i="6" s="1"/>
  <c r="O454" i="6"/>
  <c r="P454" i="6" s="1"/>
  <c r="Q454" i="6" s="1"/>
  <c r="O462" i="6"/>
  <c r="P462" i="6" s="1"/>
  <c r="Q462" i="6" s="1"/>
  <c r="O466" i="6"/>
  <c r="P466" i="6" s="1"/>
  <c r="Q466" i="6" s="1"/>
  <c r="O494" i="6"/>
  <c r="P494" i="6" s="1"/>
  <c r="Q494" i="6" s="1"/>
  <c r="O614" i="6"/>
  <c r="P614" i="6" s="1"/>
  <c r="Q614" i="6" s="1"/>
  <c r="O618" i="6"/>
  <c r="P618" i="6" s="1"/>
  <c r="Q618" i="6" s="1"/>
  <c r="O622" i="6"/>
  <c r="P622" i="6" s="1"/>
  <c r="Q622" i="6" s="1"/>
  <c r="O626" i="6"/>
  <c r="P626" i="6" s="1"/>
  <c r="Q626" i="6" s="1"/>
  <c r="O630" i="6"/>
  <c r="P630" i="6" s="1"/>
  <c r="Q630" i="6" s="1"/>
  <c r="O634" i="6"/>
  <c r="P634" i="6" s="1"/>
  <c r="Q634" i="6" s="1"/>
  <c r="O638" i="6"/>
  <c r="P638" i="6" s="1"/>
  <c r="Q638" i="6" s="1"/>
  <c r="O642" i="6"/>
  <c r="P642" i="6" s="1"/>
  <c r="Q642" i="6" s="1"/>
  <c r="O646" i="6"/>
  <c r="P646" i="6" s="1"/>
  <c r="Q646" i="6" s="1"/>
  <c r="O650" i="6"/>
  <c r="P650" i="6" s="1"/>
  <c r="Q650" i="6" s="1"/>
  <c r="O654" i="6"/>
  <c r="P654" i="6" s="1"/>
  <c r="Q654" i="6" s="1"/>
  <c r="O658" i="6"/>
  <c r="P658" i="6" s="1"/>
  <c r="Q658" i="6" s="1"/>
  <c r="O662" i="6"/>
  <c r="P662" i="6" s="1"/>
  <c r="Q662" i="6" s="1"/>
  <c r="O666" i="6"/>
  <c r="P666" i="6" s="1"/>
  <c r="Q666" i="6" s="1"/>
  <c r="O670" i="6"/>
  <c r="P670" i="6" s="1"/>
  <c r="Q670" i="6" s="1"/>
  <c r="O674" i="6"/>
  <c r="P674" i="6" s="1"/>
  <c r="Q674" i="6" s="1"/>
  <c r="O678" i="6"/>
  <c r="P678" i="6" s="1"/>
  <c r="Q678" i="6" s="1"/>
  <c r="O682" i="6"/>
  <c r="P682" i="6" s="1"/>
  <c r="Q682" i="6" s="1"/>
  <c r="O686" i="6"/>
  <c r="P686" i="6" s="1"/>
  <c r="Q686" i="6" s="1"/>
  <c r="O690" i="6"/>
  <c r="P690" i="6" s="1"/>
  <c r="Q690" i="6" s="1"/>
  <c r="O694" i="6"/>
  <c r="P694" i="6" s="1"/>
  <c r="Q694" i="6" s="1"/>
  <c r="O698" i="6"/>
  <c r="P698" i="6" s="1"/>
  <c r="Q698" i="6" s="1"/>
  <c r="O702" i="6"/>
  <c r="P702" i="6" s="1"/>
  <c r="Q702" i="6" s="1"/>
  <c r="O706" i="6"/>
  <c r="P706" i="6" s="1"/>
  <c r="Q706" i="6" s="1"/>
  <c r="O710" i="6"/>
  <c r="P710" i="6" s="1"/>
  <c r="Q710" i="6" s="1"/>
  <c r="O714" i="6"/>
  <c r="P714" i="6" s="1"/>
  <c r="Q714" i="6" s="1"/>
  <c r="O718" i="6"/>
  <c r="P718" i="6" s="1"/>
  <c r="Q718" i="6" s="1"/>
  <c r="O722" i="6"/>
  <c r="P722" i="6" s="1"/>
  <c r="Q722" i="6" s="1"/>
  <c r="O726" i="6"/>
  <c r="P726" i="6" s="1"/>
  <c r="Q726" i="6" s="1"/>
  <c r="O730" i="6"/>
  <c r="P730" i="6" s="1"/>
  <c r="Q730" i="6" s="1"/>
  <c r="O734" i="6"/>
  <c r="P734" i="6" s="1"/>
  <c r="Q734" i="6" s="1"/>
  <c r="O738" i="6"/>
  <c r="P738" i="6" s="1"/>
  <c r="Q738" i="6" s="1"/>
  <c r="O746" i="6"/>
  <c r="P746" i="6" s="1"/>
  <c r="Q746" i="6" s="1"/>
  <c r="O750" i="6"/>
  <c r="P750" i="6" s="1"/>
  <c r="Q750" i="6" s="1"/>
  <c r="O754" i="6"/>
  <c r="P754" i="6" s="1"/>
  <c r="Q754" i="6" s="1"/>
  <c r="O475" i="6"/>
  <c r="P475" i="6" s="1"/>
  <c r="Q475" i="6" s="1"/>
  <c r="O13" i="6"/>
  <c r="P13" i="6" s="1"/>
  <c r="Q13" i="6" s="1"/>
  <c r="O17" i="6"/>
  <c r="P17" i="6" s="1"/>
  <c r="Q17" i="6" s="1"/>
  <c r="O21" i="6"/>
  <c r="P21" i="6" s="1"/>
  <c r="Q21" i="6" s="1"/>
  <c r="O25" i="6"/>
  <c r="P25" i="6" s="1"/>
  <c r="Q25" i="6" s="1"/>
  <c r="O29" i="6"/>
  <c r="P29" i="6" s="1"/>
  <c r="Q29" i="6" s="1"/>
  <c r="O33" i="6"/>
  <c r="P33" i="6" s="1"/>
  <c r="Q33" i="6" s="1"/>
  <c r="O37" i="6"/>
  <c r="P37" i="6" s="1"/>
  <c r="Q37" i="6" s="1"/>
  <c r="O41" i="6"/>
  <c r="P41" i="6" s="1"/>
  <c r="Q41" i="6" s="1"/>
  <c r="O45" i="6"/>
  <c r="P45" i="6" s="1"/>
  <c r="Q45" i="6" s="1"/>
  <c r="O49" i="6"/>
  <c r="P49" i="6" s="1"/>
  <c r="Q49" i="6" s="1"/>
  <c r="O53" i="6"/>
  <c r="P53" i="6" s="1"/>
  <c r="Q53" i="6" s="1"/>
  <c r="O57" i="6"/>
  <c r="P57" i="6" s="1"/>
  <c r="Q57" i="6" s="1"/>
  <c r="O61" i="6"/>
  <c r="P61" i="6" s="1"/>
  <c r="Q61" i="6" s="1"/>
  <c r="O65" i="6"/>
  <c r="P65" i="6" s="1"/>
  <c r="Q65" i="6" s="1"/>
  <c r="O73" i="6"/>
  <c r="P73" i="6" s="1"/>
  <c r="Q73" i="6" s="1"/>
  <c r="O77" i="6"/>
  <c r="P77" i="6" s="1"/>
  <c r="Q77" i="6" s="1"/>
  <c r="O81" i="6"/>
  <c r="P81" i="6" s="1"/>
  <c r="Q81" i="6" s="1"/>
  <c r="O85" i="6"/>
  <c r="P85" i="6" s="1"/>
  <c r="Q85" i="6" s="1"/>
  <c r="O89" i="6"/>
  <c r="P89" i="6" s="1"/>
  <c r="Q89" i="6" s="1"/>
  <c r="O93" i="6"/>
  <c r="P93" i="6" s="1"/>
  <c r="Q93" i="6" s="1"/>
  <c r="O97" i="6"/>
  <c r="P97" i="6" s="1"/>
  <c r="Q97" i="6" s="1"/>
  <c r="O101" i="6"/>
  <c r="P101" i="6" s="1"/>
  <c r="Q101" i="6" s="1"/>
  <c r="O105" i="6"/>
  <c r="P105" i="6" s="1"/>
  <c r="Q105" i="6" s="1"/>
  <c r="O113" i="6"/>
  <c r="P113" i="6" s="1"/>
  <c r="Q113" i="6" s="1"/>
  <c r="O121" i="6"/>
  <c r="P121" i="6" s="1"/>
  <c r="Q121" i="6" s="1"/>
  <c r="O125" i="6"/>
  <c r="P125" i="6" s="1"/>
  <c r="Q125" i="6" s="1"/>
  <c r="O129" i="6"/>
  <c r="P129" i="6" s="1"/>
  <c r="Q129" i="6" s="1"/>
  <c r="O133" i="6"/>
  <c r="P133" i="6" s="1"/>
  <c r="Q133" i="6" s="1"/>
  <c r="O137" i="6"/>
  <c r="P137" i="6" s="1"/>
  <c r="Q137" i="6" s="1"/>
  <c r="O141" i="6"/>
  <c r="P141" i="6" s="1"/>
  <c r="Q141" i="6" s="1"/>
  <c r="O145" i="6"/>
  <c r="P145" i="6" s="1"/>
  <c r="Q145" i="6" s="1"/>
  <c r="O157" i="6"/>
  <c r="P157" i="6" s="1"/>
  <c r="Q157" i="6" s="1"/>
  <c r="O161" i="6"/>
  <c r="P161" i="6" s="1"/>
  <c r="Q161" i="6" s="1"/>
  <c r="O165" i="6"/>
  <c r="P165" i="6" s="1"/>
  <c r="Q165" i="6" s="1"/>
  <c r="O169" i="6"/>
  <c r="P169" i="6" s="1"/>
  <c r="Q169" i="6" s="1"/>
  <c r="O173" i="6"/>
  <c r="P173" i="6" s="1"/>
  <c r="Q173" i="6" s="1"/>
  <c r="O177" i="6"/>
  <c r="P177" i="6" s="1"/>
  <c r="Q177" i="6" s="1"/>
  <c r="O181" i="6"/>
  <c r="P181" i="6" s="1"/>
  <c r="Q181" i="6" s="1"/>
  <c r="O185" i="6"/>
  <c r="P185" i="6" s="1"/>
  <c r="Q185" i="6" s="1"/>
  <c r="O189" i="6"/>
  <c r="P189" i="6" s="1"/>
  <c r="Q189" i="6" s="1"/>
  <c r="O193" i="6"/>
  <c r="P193" i="6" s="1"/>
  <c r="Q193" i="6" s="1"/>
  <c r="O197" i="6"/>
  <c r="P197" i="6" s="1"/>
  <c r="Q197" i="6" s="1"/>
  <c r="O201" i="6"/>
  <c r="P201" i="6" s="1"/>
  <c r="Q201" i="6" s="1"/>
  <c r="O205" i="6"/>
  <c r="P205" i="6" s="1"/>
  <c r="Q205" i="6" s="1"/>
  <c r="O209" i="6"/>
  <c r="P209" i="6" s="1"/>
  <c r="Q209" i="6" s="1"/>
  <c r="O217" i="6"/>
  <c r="P217" i="6" s="1"/>
  <c r="Q217" i="6" s="1"/>
  <c r="O221" i="6"/>
  <c r="P221" i="6" s="1"/>
  <c r="Q221" i="6" s="1"/>
  <c r="O225" i="6"/>
  <c r="P225" i="6" s="1"/>
  <c r="Q225" i="6" s="1"/>
  <c r="O229" i="6"/>
  <c r="P229" i="6" s="1"/>
  <c r="Q229" i="6" s="1"/>
  <c r="O233" i="6"/>
  <c r="P233" i="6" s="1"/>
  <c r="Q233" i="6" s="1"/>
  <c r="O237" i="6"/>
  <c r="P237" i="6" s="1"/>
  <c r="Q237" i="6" s="1"/>
  <c r="O245" i="6"/>
  <c r="P245" i="6" s="1"/>
  <c r="Q245" i="6" s="1"/>
  <c r="O249" i="6"/>
  <c r="P249" i="6" s="1"/>
  <c r="Q249" i="6" s="1"/>
  <c r="O253" i="6"/>
  <c r="P253" i="6" s="1"/>
  <c r="Q253" i="6" s="1"/>
  <c r="O269" i="6"/>
  <c r="P269" i="6" s="1"/>
  <c r="Q269" i="6" s="1"/>
  <c r="O273" i="6"/>
  <c r="P273" i="6" s="1"/>
  <c r="Q273" i="6" s="1"/>
  <c r="O297" i="6"/>
  <c r="P297" i="6" s="1"/>
  <c r="Q297" i="6" s="1"/>
  <c r="O321" i="6"/>
  <c r="P321" i="6" s="1"/>
  <c r="Q321" i="6" s="1"/>
  <c r="O353" i="6"/>
  <c r="P353" i="6" s="1"/>
  <c r="Q353" i="6" s="1"/>
  <c r="O385" i="6"/>
  <c r="P385" i="6" s="1"/>
  <c r="Q385" i="6" s="1"/>
  <c r="O413" i="6"/>
  <c r="P413" i="6" s="1"/>
  <c r="Q413" i="6" s="1"/>
  <c r="O445" i="6"/>
  <c r="P445" i="6" s="1"/>
  <c r="Q445" i="6" s="1"/>
  <c r="O465" i="6"/>
  <c r="P465" i="6" s="1"/>
  <c r="Q465" i="6" s="1"/>
  <c r="O541" i="6"/>
  <c r="P541" i="6" s="1"/>
  <c r="Q541" i="6" s="1"/>
  <c r="O645" i="6"/>
  <c r="P645" i="6" s="1"/>
  <c r="Q645" i="6" s="1"/>
  <c r="O721" i="6"/>
  <c r="P721" i="6" s="1"/>
  <c r="Q721" i="6" s="1"/>
  <c r="O149" i="6"/>
  <c r="P149" i="6" s="1"/>
  <c r="Q149" i="6" s="1"/>
  <c r="O48" i="6"/>
  <c r="P48" i="6" s="1"/>
  <c r="Q48" i="6" s="1"/>
  <c r="O7" i="6"/>
  <c r="P7" i="6" s="1"/>
  <c r="Q7" i="6" s="1"/>
  <c r="O15" i="6"/>
  <c r="P15" i="6" s="1"/>
  <c r="Q15" i="6" s="1"/>
  <c r="O19" i="6"/>
  <c r="P19" i="6" s="1"/>
  <c r="Q19" i="6" s="1"/>
  <c r="O23" i="6"/>
  <c r="P23" i="6" s="1"/>
  <c r="Q23" i="6" s="1"/>
  <c r="O27" i="6"/>
  <c r="P27" i="6" s="1"/>
  <c r="Q27" i="6" s="1"/>
  <c r="O87" i="6"/>
  <c r="P87" i="6" s="1"/>
  <c r="Q87" i="6" s="1"/>
  <c r="O91" i="6"/>
  <c r="P91" i="6" s="1"/>
  <c r="Q91" i="6" s="1"/>
  <c r="O99" i="6"/>
  <c r="P99" i="6" s="1"/>
  <c r="Q99" i="6" s="1"/>
  <c r="O103" i="6"/>
  <c r="P103" i="6" s="1"/>
  <c r="Q103" i="6" s="1"/>
  <c r="O107" i="6"/>
  <c r="P107" i="6" s="1"/>
  <c r="Q107" i="6" s="1"/>
  <c r="O111" i="6"/>
  <c r="P111" i="6" s="1"/>
  <c r="Q111" i="6" s="1"/>
  <c r="O115" i="6"/>
  <c r="P115" i="6" s="1"/>
  <c r="Q115" i="6" s="1"/>
  <c r="O119" i="6"/>
  <c r="P119" i="6" s="1"/>
  <c r="Q119" i="6" s="1"/>
  <c r="O127" i="6"/>
  <c r="P127" i="6" s="1"/>
  <c r="Q127" i="6" s="1"/>
  <c r="O131" i="6"/>
  <c r="P131" i="6" s="1"/>
  <c r="Q131" i="6" s="1"/>
  <c r="O135" i="6"/>
  <c r="P135" i="6" s="1"/>
  <c r="Q135" i="6" s="1"/>
  <c r="O139" i="6"/>
  <c r="P139" i="6" s="1"/>
  <c r="Q139" i="6" s="1"/>
  <c r="O143" i="6"/>
  <c r="P143" i="6" s="1"/>
  <c r="Q143" i="6" s="1"/>
  <c r="O147" i="6"/>
  <c r="P147" i="6" s="1"/>
  <c r="Q147" i="6" s="1"/>
  <c r="O151" i="6"/>
  <c r="P151" i="6" s="1"/>
  <c r="Q151" i="6" s="1"/>
  <c r="O155" i="6"/>
  <c r="P155" i="6" s="1"/>
  <c r="Q155" i="6" s="1"/>
  <c r="O159" i="6"/>
  <c r="P159" i="6" s="1"/>
  <c r="Q159" i="6" s="1"/>
  <c r="O163" i="6"/>
  <c r="P163" i="6" s="1"/>
  <c r="Q163" i="6" s="1"/>
  <c r="O167" i="6"/>
  <c r="P167" i="6" s="1"/>
  <c r="Q167" i="6" s="1"/>
  <c r="O171" i="6"/>
  <c r="P171" i="6" s="1"/>
  <c r="Q171" i="6" s="1"/>
  <c r="O175" i="6"/>
  <c r="P175" i="6" s="1"/>
  <c r="Q175" i="6" s="1"/>
  <c r="O179" i="6"/>
  <c r="P179" i="6" s="1"/>
  <c r="Q179" i="6" s="1"/>
  <c r="O183" i="6"/>
  <c r="P183" i="6" s="1"/>
  <c r="Q183" i="6" s="1"/>
  <c r="O187" i="6"/>
  <c r="P187" i="6" s="1"/>
  <c r="Q187" i="6" s="1"/>
  <c r="O191" i="6"/>
  <c r="P191" i="6" s="1"/>
  <c r="Q191" i="6" s="1"/>
  <c r="O195" i="6"/>
  <c r="P195" i="6" s="1"/>
  <c r="Q195" i="6" s="1"/>
  <c r="O199" i="6"/>
  <c r="P199" i="6" s="1"/>
  <c r="Q199" i="6" s="1"/>
  <c r="O203" i="6"/>
  <c r="P203" i="6" s="1"/>
  <c r="Q203" i="6" s="1"/>
  <c r="O211" i="6"/>
  <c r="P211" i="6" s="1"/>
  <c r="Q211" i="6" s="1"/>
  <c r="O215" i="6"/>
  <c r="P215" i="6" s="1"/>
  <c r="Q215" i="6" s="1"/>
  <c r="O219" i="6"/>
  <c r="P219" i="6" s="1"/>
  <c r="Q219" i="6" s="1"/>
  <c r="O223" i="6"/>
  <c r="P223" i="6" s="1"/>
  <c r="Q223" i="6" s="1"/>
  <c r="O227" i="6"/>
  <c r="P227" i="6" s="1"/>
  <c r="Q227" i="6" s="1"/>
  <c r="O231" i="6"/>
  <c r="P231" i="6" s="1"/>
  <c r="Q231" i="6" s="1"/>
  <c r="O235" i="6"/>
  <c r="P235" i="6" s="1"/>
  <c r="Q235" i="6" s="1"/>
  <c r="O239" i="6"/>
  <c r="P239" i="6" s="1"/>
  <c r="Q239" i="6" s="1"/>
  <c r="O247" i="6"/>
  <c r="P247" i="6" s="1"/>
  <c r="Q247" i="6" s="1"/>
  <c r="O251" i="6"/>
  <c r="P251" i="6" s="1"/>
  <c r="Q251" i="6" s="1"/>
  <c r="O255" i="6"/>
  <c r="P255" i="6" s="1"/>
  <c r="Q255" i="6" s="1"/>
  <c r="O259" i="6"/>
  <c r="P259" i="6" s="1"/>
  <c r="Q259" i="6" s="1"/>
  <c r="O263" i="6"/>
  <c r="P263" i="6" s="1"/>
  <c r="Q263" i="6" s="1"/>
  <c r="O271" i="6"/>
  <c r="P271" i="6" s="1"/>
  <c r="Q271" i="6" s="1"/>
  <c r="O275" i="6"/>
  <c r="P275" i="6" s="1"/>
  <c r="Q275" i="6" s="1"/>
  <c r="O287" i="6"/>
  <c r="P287" i="6" s="1"/>
  <c r="Q287" i="6" s="1"/>
  <c r="O758" i="6"/>
  <c r="P758" i="6" s="1"/>
  <c r="Q758" i="6" s="1"/>
  <c r="O11" i="6"/>
  <c r="P11" i="6" s="1"/>
  <c r="Q11" i="6" s="1"/>
  <c r="O83" i="6"/>
  <c r="P83" i="6" s="1"/>
  <c r="Q83" i="6" s="1"/>
  <c r="O95" i="6"/>
  <c r="P95" i="6" s="1"/>
  <c r="Q95" i="6" s="1"/>
  <c r="O289" i="6"/>
  <c r="P289" i="6" s="1"/>
  <c r="Q289" i="6" s="1"/>
  <c r="O305" i="6"/>
  <c r="P305" i="6" s="1"/>
  <c r="Q305" i="6" s="1"/>
  <c r="O337" i="6"/>
  <c r="P337" i="6" s="1"/>
  <c r="Q337" i="6" s="1"/>
  <c r="O369" i="6"/>
  <c r="P369" i="6" s="1"/>
  <c r="Q369" i="6" s="1"/>
  <c r="O401" i="6"/>
  <c r="P401" i="6" s="1"/>
  <c r="Q401" i="6" s="1"/>
  <c r="O425" i="6"/>
  <c r="P425" i="6" s="1"/>
  <c r="Q425" i="6" s="1"/>
  <c r="O477" i="6"/>
  <c r="P477" i="6" s="1"/>
  <c r="Q477" i="6" s="1"/>
  <c r="O521" i="6"/>
  <c r="P521" i="6" s="1"/>
  <c r="Q521" i="6" s="1"/>
  <c r="O625" i="6"/>
  <c r="P625" i="6" s="1"/>
  <c r="Q625" i="6" s="1"/>
  <c r="O673" i="6"/>
  <c r="P673" i="6" s="1"/>
  <c r="Q673" i="6" s="1"/>
  <c r="O34" i="6"/>
  <c r="P34" i="6" s="1"/>
  <c r="Q34" i="6" s="1"/>
  <c r="O78" i="6"/>
  <c r="P78" i="6" s="1"/>
  <c r="Q78" i="6" s="1"/>
  <c r="O158" i="6"/>
  <c r="P158" i="6" s="1"/>
  <c r="Q158" i="6" s="1"/>
  <c r="O214" i="6"/>
  <c r="P214" i="6" s="1"/>
  <c r="Q214" i="6" s="1"/>
  <c r="O502" i="6"/>
  <c r="P502" i="6" s="1"/>
  <c r="Q502" i="6" s="1"/>
  <c r="O506" i="6"/>
  <c r="P506" i="6" s="1"/>
  <c r="Q506" i="6" s="1"/>
  <c r="O117" i="6"/>
  <c r="P117" i="6" s="1"/>
  <c r="Q117" i="6" s="1"/>
  <c r="O123" i="6"/>
  <c r="P123" i="6" s="1"/>
  <c r="Q123" i="6" s="1"/>
  <c r="O153" i="6"/>
  <c r="P153" i="6" s="1"/>
  <c r="Q153" i="6" s="1"/>
  <c r="O207" i="6"/>
  <c r="P207" i="6" s="1"/>
  <c r="Q207" i="6" s="1"/>
  <c r="O213" i="6"/>
  <c r="P213" i="6" s="1"/>
  <c r="Q213" i="6" s="1"/>
  <c r="O241" i="6"/>
  <c r="P241" i="6" s="1"/>
  <c r="Q241" i="6" s="1"/>
  <c r="O243" i="6"/>
  <c r="P243" i="6" s="1"/>
  <c r="Q243" i="6" s="1"/>
  <c r="O257" i="6"/>
  <c r="P257" i="6" s="1"/>
  <c r="Q257" i="6" s="1"/>
  <c r="O261" i="6"/>
  <c r="P261" i="6" s="1"/>
  <c r="Q261" i="6" s="1"/>
  <c r="O265" i="6"/>
  <c r="P265" i="6" s="1"/>
  <c r="Q265" i="6" s="1"/>
  <c r="O267" i="6"/>
  <c r="P267" i="6" s="1"/>
  <c r="Q267" i="6" s="1"/>
  <c r="O277" i="6"/>
  <c r="P277" i="6" s="1"/>
  <c r="Q277" i="6" s="1"/>
  <c r="O109" i="6"/>
  <c r="P109" i="6" s="1"/>
  <c r="Q109" i="6" s="1"/>
  <c r="O69" i="6"/>
  <c r="P69" i="6" s="1"/>
  <c r="Q69" i="6" s="1"/>
  <c r="O9" i="6"/>
  <c r="P9" i="6" s="1"/>
  <c r="Q9" i="6" s="1"/>
  <c r="O10" i="6"/>
  <c r="P10" i="6" s="1"/>
  <c r="Q10" i="6" s="1"/>
  <c r="O14" i="6"/>
  <c r="P14" i="6" s="1"/>
  <c r="Q14" i="6" s="1"/>
  <c r="O38" i="6"/>
  <c r="P38" i="6" s="1"/>
  <c r="Q38" i="6" s="1"/>
  <c r="O82" i="6"/>
  <c r="P82" i="6" s="1"/>
  <c r="Q82" i="6" s="1"/>
  <c r="O88" i="6"/>
  <c r="P88" i="6" s="1"/>
  <c r="Q88" i="6" s="1"/>
  <c r="O138" i="6"/>
  <c r="P138" i="6" s="1"/>
  <c r="Q138" i="6" s="1"/>
  <c r="O262" i="6"/>
  <c r="P262" i="6" s="1"/>
  <c r="Q262" i="6" s="1"/>
  <c r="O298" i="6"/>
  <c r="P298" i="6" s="1"/>
  <c r="Q298" i="6" s="1"/>
  <c r="O362" i="6"/>
  <c r="P362" i="6" s="1"/>
  <c r="Q362" i="6" s="1"/>
  <c r="O422" i="6"/>
  <c r="P422" i="6" s="1"/>
  <c r="Q422" i="6" s="1"/>
  <c r="O478" i="6"/>
  <c r="P478" i="6" s="1"/>
  <c r="Q478" i="6" s="1"/>
  <c r="O482" i="6"/>
  <c r="P482" i="6" s="1"/>
  <c r="Q482" i="6" s="1"/>
  <c r="O598" i="6"/>
  <c r="P598" i="6" s="1"/>
  <c r="Q598" i="6" s="1"/>
  <c r="O602" i="6"/>
  <c r="P602" i="6" s="1"/>
  <c r="Q602" i="6" s="1"/>
  <c r="O742" i="6"/>
  <c r="P742" i="6" s="1"/>
  <c r="Q742" i="6" s="1"/>
  <c r="O22" i="6"/>
  <c r="P22" i="6" s="1"/>
  <c r="Q22" i="6" s="1"/>
  <c r="O32" i="6"/>
  <c r="P32" i="6" s="1"/>
  <c r="Q32" i="6" s="1"/>
  <c r="O54" i="6"/>
  <c r="P54" i="6" s="1"/>
  <c r="Q54" i="6" s="1"/>
  <c r="O72" i="6"/>
  <c r="P72" i="6" s="1"/>
  <c r="Q72" i="6" s="1"/>
  <c r="O96" i="6"/>
  <c r="P96" i="6" s="1"/>
  <c r="Q96" i="6" s="1"/>
  <c r="O100" i="6"/>
  <c r="P100" i="6" s="1"/>
  <c r="Q100" i="6" s="1"/>
  <c r="O146" i="6"/>
  <c r="P146" i="6" s="1"/>
  <c r="Q146" i="6" s="1"/>
  <c r="O150" i="6"/>
  <c r="P150" i="6" s="1"/>
  <c r="Q150" i="6" s="1"/>
  <c r="O222" i="6"/>
  <c r="P222" i="6" s="1"/>
  <c r="Q222" i="6" s="1"/>
  <c r="O210" i="6"/>
  <c r="P210" i="6" s="1"/>
  <c r="Q210" i="6" s="1"/>
  <c r="O62" i="6"/>
  <c r="P62" i="6" s="1"/>
  <c r="Q62" i="6" s="1"/>
  <c r="O90" i="6"/>
  <c r="P90" i="6" s="1"/>
  <c r="Q90" i="6" s="1"/>
  <c r="O108" i="6"/>
  <c r="P108" i="6" s="1"/>
  <c r="Q108" i="6" s="1"/>
  <c r="O114" i="6"/>
  <c r="P114" i="6" s="1"/>
  <c r="Q114" i="6" s="1"/>
  <c r="O202" i="6"/>
  <c r="P202" i="6" s="1"/>
  <c r="Q202" i="6" s="1"/>
  <c r="O230" i="6"/>
  <c r="P230" i="6" s="1"/>
  <c r="Q230" i="6" s="1"/>
  <c r="O278" i="6"/>
  <c r="P278" i="6" s="1"/>
  <c r="Q278" i="6" s="1"/>
  <c r="O282" i="6"/>
  <c r="P282" i="6" s="1"/>
  <c r="Q282" i="6" s="1"/>
  <c r="O330" i="6"/>
  <c r="P330" i="6" s="1"/>
  <c r="Q330" i="6" s="1"/>
  <c r="O394" i="6"/>
  <c r="P394" i="6" s="1"/>
  <c r="Q394" i="6" s="1"/>
  <c r="O559" i="6"/>
  <c r="P559" i="6" s="1"/>
  <c r="Q559" i="6" s="1"/>
  <c r="O26" i="6"/>
  <c r="P26" i="6" s="1"/>
  <c r="Q26" i="6" s="1"/>
  <c r="O46" i="6"/>
  <c r="P46" i="6" s="1"/>
  <c r="Q46" i="6" s="1"/>
  <c r="O56" i="6"/>
  <c r="P56" i="6" s="1"/>
  <c r="Q56" i="6" s="1"/>
  <c r="O66" i="6"/>
  <c r="P66" i="6" s="1"/>
  <c r="Q66" i="6" s="1"/>
  <c r="O80" i="6"/>
  <c r="P80" i="6" s="1"/>
  <c r="Q80" i="6" s="1"/>
  <c r="O92" i="6"/>
  <c r="P92" i="6" s="1"/>
  <c r="Q92" i="6" s="1"/>
  <c r="O106" i="6"/>
  <c r="P106" i="6" s="1"/>
  <c r="Q106" i="6" s="1"/>
  <c r="O126" i="6"/>
  <c r="P126" i="6" s="1"/>
  <c r="Q126" i="6" s="1"/>
  <c r="O178" i="6"/>
  <c r="P178" i="6" s="1"/>
  <c r="Q178" i="6" s="1"/>
  <c r="O190" i="6"/>
  <c r="P190" i="6" s="1"/>
  <c r="Q190" i="6" s="1"/>
  <c r="O246" i="6"/>
  <c r="P246" i="6" s="1"/>
  <c r="Q246" i="6" s="1"/>
  <c r="O270" i="6"/>
  <c r="P270" i="6" s="1"/>
  <c r="Q270" i="6" s="1"/>
  <c r="O290" i="6"/>
  <c r="P290" i="6" s="1"/>
  <c r="Q290" i="6" s="1"/>
  <c r="O306" i="6"/>
  <c r="P306" i="6" s="1"/>
  <c r="Q306" i="6" s="1"/>
  <c r="O459" i="6"/>
  <c r="P459" i="6" s="1"/>
  <c r="Q459" i="6" s="1"/>
  <c r="O495" i="6"/>
  <c r="P495" i="6" s="1"/>
  <c r="Q495" i="6" s="1"/>
  <c r="O595" i="6"/>
  <c r="P595" i="6" s="1"/>
  <c r="Q595" i="6" s="1"/>
  <c r="O599" i="6"/>
  <c r="P599" i="6" s="1"/>
  <c r="Q599" i="6" s="1"/>
  <c r="O707" i="6"/>
  <c r="P707" i="6" s="1"/>
  <c r="Q707" i="6" s="1"/>
  <c r="O279" i="6"/>
  <c r="P279" i="6" s="1"/>
  <c r="Q279" i="6" s="1"/>
  <c r="O281" i="6"/>
  <c r="P281" i="6" s="1"/>
  <c r="Q281" i="6" s="1"/>
  <c r="O283" i="6"/>
  <c r="P283" i="6" s="1"/>
  <c r="Q283" i="6" s="1"/>
  <c r="O285" i="6"/>
  <c r="P285" i="6" s="1"/>
  <c r="Q285" i="6" s="1"/>
  <c r="O293" i="6"/>
  <c r="P293" i="6" s="1"/>
  <c r="Q293" i="6" s="1"/>
  <c r="O301" i="6"/>
  <c r="P301" i="6" s="1"/>
  <c r="Q301" i="6" s="1"/>
  <c r="O309" i="6"/>
  <c r="P309" i="6" s="1"/>
  <c r="Q309" i="6" s="1"/>
  <c r="O313" i="6"/>
  <c r="P313" i="6" s="1"/>
  <c r="Q313" i="6" s="1"/>
  <c r="O317" i="6"/>
  <c r="P317" i="6" s="1"/>
  <c r="Q317" i="6" s="1"/>
  <c r="O325" i="6"/>
  <c r="P325" i="6" s="1"/>
  <c r="Q325" i="6" s="1"/>
  <c r="O329" i="6"/>
  <c r="P329" i="6" s="1"/>
  <c r="Q329" i="6" s="1"/>
  <c r="O333" i="6"/>
  <c r="P333" i="6" s="1"/>
  <c r="Q333" i="6" s="1"/>
  <c r="O341" i="6"/>
  <c r="P341" i="6" s="1"/>
  <c r="Q341" i="6" s="1"/>
  <c r="O345" i="6"/>
  <c r="P345" i="6" s="1"/>
  <c r="Q345" i="6" s="1"/>
  <c r="O349" i="6"/>
  <c r="P349" i="6" s="1"/>
  <c r="Q349" i="6" s="1"/>
  <c r="O357" i="6"/>
  <c r="P357" i="6" s="1"/>
  <c r="Q357" i="6" s="1"/>
  <c r="O361" i="6"/>
  <c r="P361" i="6" s="1"/>
  <c r="Q361" i="6" s="1"/>
  <c r="O365" i="6"/>
  <c r="P365" i="6" s="1"/>
  <c r="Q365" i="6" s="1"/>
  <c r="O373" i="6"/>
  <c r="P373" i="6" s="1"/>
  <c r="Q373" i="6" s="1"/>
  <c r="O377" i="6"/>
  <c r="P377" i="6" s="1"/>
  <c r="Q377" i="6" s="1"/>
  <c r="O381" i="6"/>
  <c r="P381" i="6" s="1"/>
  <c r="Q381" i="6" s="1"/>
  <c r="O389" i="6"/>
  <c r="P389" i="6" s="1"/>
  <c r="Q389" i="6" s="1"/>
  <c r="O393" i="6"/>
  <c r="P393" i="6" s="1"/>
  <c r="Q393" i="6" s="1"/>
  <c r="O397" i="6"/>
  <c r="P397" i="6" s="1"/>
  <c r="Q397" i="6" s="1"/>
  <c r="O405" i="6"/>
  <c r="P405" i="6" s="1"/>
  <c r="Q405" i="6" s="1"/>
  <c r="O409" i="6"/>
  <c r="P409" i="6" s="1"/>
  <c r="Q409" i="6" s="1"/>
  <c r="O417" i="6"/>
  <c r="P417" i="6" s="1"/>
  <c r="Q417" i="6" s="1"/>
  <c r="O421" i="6"/>
  <c r="P421" i="6" s="1"/>
  <c r="Q421" i="6" s="1"/>
  <c r="O429" i="6"/>
  <c r="P429" i="6" s="1"/>
  <c r="Q429" i="6" s="1"/>
  <c r="O433" i="6"/>
  <c r="P433" i="6" s="1"/>
  <c r="Q433" i="6" s="1"/>
  <c r="O437" i="6"/>
  <c r="P437" i="6" s="1"/>
  <c r="Q437" i="6" s="1"/>
  <c r="O441" i="6"/>
  <c r="P441" i="6" s="1"/>
  <c r="Q441" i="6" s="1"/>
  <c r="O449" i="6"/>
  <c r="P449" i="6" s="1"/>
  <c r="Q449" i="6" s="1"/>
  <c r="O453" i="6"/>
  <c r="P453" i="6" s="1"/>
  <c r="Q453" i="6" s="1"/>
  <c r="O457" i="6"/>
  <c r="P457" i="6" s="1"/>
  <c r="Q457" i="6" s="1"/>
  <c r="O461" i="6"/>
  <c r="P461" i="6" s="1"/>
  <c r="Q461" i="6" s="1"/>
  <c r="O469" i="6"/>
  <c r="P469" i="6" s="1"/>
  <c r="Q469" i="6" s="1"/>
  <c r="O473" i="6"/>
  <c r="P473" i="6" s="1"/>
  <c r="Q473" i="6" s="1"/>
  <c r="O481" i="6"/>
  <c r="P481" i="6" s="1"/>
  <c r="Q481" i="6" s="1"/>
  <c r="O485" i="6"/>
  <c r="P485" i="6" s="1"/>
  <c r="Q485" i="6" s="1"/>
  <c r="O489" i="6"/>
  <c r="P489" i="6" s="1"/>
  <c r="Q489" i="6" s="1"/>
  <c r="O493" i="6"/>
  <c r="P493" i="6" s="1"/>
  <c r="Q493" i="6" s="1"/>
  <c r="O497" i="6"/>
  <c r="P497" i="6" s="1"/>
  <c r="Q497" i="6" s="1"/>
  <c r="O501" i="6"/>
  <c r="P501" i="6" s="1"/>
  <c r="Q501" i="6" s="1"/>
  <c r="O505" i="6"/>
  <c r="P505" i="6" s="1"/>
  <c r="Q505" i="6" s="1"/>
  <c r="O509" i="6"/>
  <c r="P509" i="6" s="1"/>
  <c r="Q509" i="6" s="1"/>
  <c r="O513" i="6"/>
  <c r="P513" i="6" s="1"/>
  <c r="Q513" i="6" s="1"/>
  <c r="O517" i="6"/>
  <c r="P517" i="6" s="1"/>
  <c r="Q517" i="6" s="1"/>
  <c r="O525" i="6"/>
  <c r="P525" i="6" s="1"/>
  <c r="Q525" i="6" s="1"/>
  <c r="O529" i="6"/>
  <c r="P529" i="6" s="1"/>
  <c r="Q529" i="6" s="1"/>
  <c r="O533" i="6"/>
  <c r="P533" i="6" s="1"/>
  <c r="Q533" i="6" s="1"/>
  <c r="O537" i="6"/>
  <c r="P537" i="6" s="1"/>
  <c r="Q537" i="6" s="1"/>
  <c r="O545" i="6"/>
  <c r="P545" i="6" s="1"/>
  <c r="Q545" i="6" s="1"/>
  <c r="O549" i="6"/>
  <c r="P549" i="6" s="1"/>
  <c r="Q549" i="6" s="1"/>
  <c r="O553" i="6"/>
  <c r="P553" i="6" s="1"/>
  <c r="Q553" i="6" s="1"/>
  <c r="O557" i="6"/>
  <c r="P557" i="6" s="1"/>
  <c r="Q557" i="6" s="1"/>
  <c r="O561" i="6"/>
  <c r="P561" i="6" s="1"/>
  <c r="Q561" i="6" s="1"/>
  <c r="O565" i="6"/>
  <c r="P565" i="6" s="1"/>
  <c r="Q565" i="6" s="1"/>
  <c r="O569" i="6"/>
  <c r="P569" i="6" s="1"/>
  <c r="Q569" i="6" s="1"/>
  <c r="O573" i="6"/>
  <c r="P573" i="6" s="1"/>
  <c r="Q573" i="6" s="1"/>
  <c r="O577" i="6"/>
  <c r="P577" i="6" s="1"/>
  <c r="Q577" i="6" s="1"/>
  <c r="O579" i="6"/>
  <c r="P579" i="6" s="1"/>
  <c r="Q579" i="6" s="1"/>
  <c r="O581" i="6"/>
  <c r="P581" i="6" s="1"/>
  <c r="Q581" i="6" s="1"/>
  <c r="O583" i="6"/>
  <c r="P583" i="6" s="1"/>
  <c r="Q583" i="6" s="1"/>
  <c r="O585" i="6"/>
  <c r="P585" i="6" s="1"/>
  <c r="Q585" i="6" s="1"/>
  <c r="O587" i="6"/>
  <c r="P587" i="6" s="1"/>
  <c r="Q587" i="6" s="1"/>
  <c r="O589" i="6"/>
  <c r="P589" i="6" s="1"/>
  <c r="Q589" i="6" s="1"/>
  <c r="O593" i="6"/>
  <c r="P593" i="6" s="1"/>
  <c r="Q593" i="6" s="1"/>
  <c r="O597" i="6"/>
  <c r="P597" i="6" s="1"/>
  <c r="Q597" i="6" s="1"/>
  <c r="O601" i="6"/>
  <c r="P601" i="6" s="1"/>
  <c r="Q601" i="6" s="1"/>
  <c r="O605" i="6"/>
  <c r="P605" i="6" s="1"/>
  <c r="Q605" i="6" s="1"/>
  <c r="O609" i="6"/>
  <c r="P609" i="6" s="1"/>
  <c r="Q609" i="6" s="1"/>
  <c r="O613" i="6"/>
  <c r="P613" i="6" s="1"/>
  <c r="Q613" i="6" s="1"/>
  <c r="O617" i="6"/>
  <c r="P617" i="6" s="1"/>
  <c r="Q617" i="6" s="1"/>
  <c r="O621" i="6"/>
  <c r="P621" i="6" s="1"/>
  <c r="Q621" i="6" s="1"/>
  <c r="O629" i="6"/>
  <c r="P629" i="6" s="1"/>
  <c r="Q629" i="6" s="1"/>
  <c r="O633" i="6"/>
  <c r="P633" i="6" s="1"/>
  <c r="Q633" i="6" s="1"/>
  <c r="O637" i="6"/>
  <c r="P637" i="6" s="1"/>
  <c r="Q637" i="6" s="1"/>
  <c r="O641" i="6"/>
  <c r="P641" i="6" s="1"/>
  <c r="Q641" i="6" s="1"/>
  <c r="O649" i="6"/>
  <c r="P649" i="6" s="1"/>
  <c r="Q649" i="6" s="1"/>
  <c r="O653" i="6"/>
  <c r="P653" i="6" s="1"/>
  <c r="Q653" i="6" s="1"/>
  <c r="O657" i="6"/>
  <c r="P657" i="6" s="1"/>
  <c r="Q657" i="6" s="1"/>
  <c r="O661" i="6"/>
  <c r="P661" i="6" s="1"/>
  <c r="Q661" i="6" s="1"/>
  <c r="O665" i="6"/>
  <c r="P665" i="6" s="1"/>
  <c r="Q665" i="6" s="1"/>
  <c r="O669" i="6"/>
  <c r="P669" i="6" s="1"/>
  <c r="Q669" i="6" s="1"/>
  <c r="O677" i="6"/>
  <c r="P677" i="6" s="1"/>
  <c r="Q677" i="6" s="1"/>
  <c r="O681" i="6"/>
  <c r="P681" i="6" s="1"/>
  <c r="Q681" i="6" s="1"/>
  <c r="O685" i="6"/>
  <c r="P685" i="6" s="1"/>
  <c r="Q685" i="6" s="1"/>
  <c r="O689" i="6"/>
  <c r="P689" i="6" s="1"/>
  <c r="Q689" i="6" s="1"/>
  <c r="O693" i="6"/>
  <c r="P693" i="6" s="1"/>
  <c r="Q693" i="6" s="1"/>
  <c r="O697" i="6"/>
  <c r="P697" i="6" s="1"/>
  <c r="Q697" i="6" s="1"/>
  <c r="O701" i="6"/>
  <c r="P701" i="6" s="1"/>
  <c r="Q701" i="6" s="1"/>
  <c r="O705" i="6"/>
  <c r="P705" i="6" s="1"/>
  <c r="Q705" i="6" s="1"/>
  <c r="O709" i="6"/>
  <c r="P709" i="6" s="1"/>
  <c r="Q709" i="6" s="1"/>
  <c r="O713" i="6"/>
  <c r="P713" i="6" s="1"/>
  <c r="Q713" i="6" s="1"/>
  <c r="O717" i="6"/>
  <c r="P717" i="6" s="1"/>
  <c r="Q717" i="6" s="1"/>
  <c r="O725" i="6"/>
  <c r="P725" i="6" s="1"/>
  <c r="Q725" i="6" s="1"/>
  <c r="O729" i="6"/>
  <c r="P729" i="6" s="1"/>
  <c r="Q729" i="6" s="1"/>
  <c r="O733" i="6"/>
  <c r="P733" i="6" s="1"/>
  <c r="Q733" i="6" s="1"/>
  <c r="O737" i="6"/>
  <c r="P737" i="6" s="1"/>
  <c r="Q737" i="6" s="1"/>
  <c r="O741" i="6"/>
  <c r="P741" i="6" s="1"/>
  <c r="Q741" i="6" s="1"/>
  <c r="O745" i="6"/>
  <c r="P745" i="6" s="1"/>
  <c r="Q745" i="6" s="1"/>
  <c r="O749" i="6"/>
  <c r="P749" i="6" s="1"/>
  <c r="Q749" i="6" s="1"/>
  <c r="O753" i="6"/>
  <c r="P753" i="6" s="1"/>
  <c r="Q753" i="6" s="1"/>
  <c r="O757" i="6"/>
  <c r="P757" i="6" s="1"/>
  <c r="Q757" i="6" s="1"/>
  <c r="O18" i="6"/>
  <c r="P18" i="6" s="1"/>
  <c r="Q18" i="6" s="1"/>
  <c r="O30" i="6"/>
  <c r="P30" i="6" s="1"/>
  <c r="Q30" i="6" s="1"/>
  <c r="O40" i="6"/>
  <c r="P40" i="6" s="1"/>
  <c r="Q40" i="6" s="1"/>
  <c r="O50" i="6"/>
  <c r="P50" i="6" s="1"/>
  <c r="Q50" i="6" s="1"/>
  <c r="O64" i="6"/>
  <c r="P64" i="6" s="1"/>
  <c r="Q64" i="6" s="1"/>
  <c r="O70" i="6"/>
  <c r="P70" i="6" s="1"/>
  <c r="Q70" i="6" s="1"/>
  <c r="O84" i="6"/>
  <c r="P84" i="6" s="1"/>
  <c r="Q84" i="6" s="1"/>
  <c r="O98" i="6"/>
  <c r="P98" i="6" s="1"/>
  <c r="Q98" i="6" s="1"/>
  <c r="O104" i="6"/>
  <c r="P104" i="6" s="1"/>
  <c r="Q104" i="6" s="1"/>
  <c r="O118" i="6"/>
  <c r="P118" i="6" s="1"/>
  <c r="Q118" i="6" s="1"/>
  <c r="O170" i="6"/>
  <c r="P170" i="6" s="1"/>
  <c r="Q170" i="6" s="1"/>
  <c r="O182" i="6"/>
  <c r="P182" i="6" s="1"/>
  <c r="Q182" i="6" s="1"/>
  <c r="O238" i="6"/>
  <c r="P238" i="6" s="1"/>
  <c r="Q238" i="6" s="1"/>
  <c r="O314" i="6"/>
  <c r="P314" i="6" s="1"/>
  <c r="Q314" i="6" s="1"/>
  <c r="O346" i="6"/>
  <c r="P346" i="6" s="1"/>
  <c r="Q346" i="6" s="1"/>
  <c r="O378" i="6"/>
  <c r="P378" i="6" s="1"/>
  <c r="Q378" i="6" s="1"/>
  <c r="O410" i="6"/>
  <c r="P410" i="6" s="1"/>
  <c r="Q410" i="6" s="1"/>
  <c r="O539" i="6"/>
  <c r="P539" i="6" s="1"/>
  <c r="Q539" i="6" s="1"/>
  <c r="O122" i="6"/>
  <c r="P122" i="6" s="1"/>
  <c r="Q122" i="6" s="1"/>
  <c r="O134" i="6"/>
  <c r="P134" i="6" s="1"/>
  <c r="Q134" i="6" s="1"/>
  <c r="O154" i="6"/>
  <c r="P154" i="6" s="1"/>
  <c r="Q154" i="6" s="1"/>
  <c r="O166" i="6"/>
  <c r="P166" i="6" s="1"/>
  <c r="Q166" i="6" s="1"/>
  <c r="O186" i="6"/>
  <c r="P186" i="6" s="1"/>
  <c r="Q186" i="6" s="1"/>
  <c r="O198" i="6"/>
  <c r="P198" i="6" s="1"/>
  <c r="Q198" i="6" s="1"/>
  <c r="O218" i="6"/>
  <c r="P218" i="6" s="1"/>
  <c r="Q218" i="6" s="1"/>
  <c r="O250" i="6"/>
  <c r="P250" i="6" s="1"/>
  <c r="Q250" i="6" s="1"/>
  <c r="O258" i="6"/>
  <c r="P258" i="6" s="1"/>
  <c r="Q258" i="6" s="1"/>
  <c r="O266" i="6"/>
  <c r="P266" i="6" s="1"/>
  <c r="Q266" i="6" s="1"/>
  <c r="O322" i="6"/>
  <c r="P322" i="6" s="1"/>
  <c r="Q322" i="6" s="1"/>
  <c r="O338" i="6"/>
  <c r="P338" i="6" s="1"/>
  <c r="Q338" i="6" s="1"/>
  <c r="O354" i="6"/>
  <c r="P354" i="6" s="1"/>
  <c r="Q354" i="6" s="1"/>
  <c r="O370" i="6"/>
  <c r="P370" i="6" s="1"/>
  <c r="Q370" i="6" s="1"/>
  <c r="O386" i="6"/>
  <c r="P386" i="6" s="1"/>
  <c r="Q386" i="6" s="1"/>
  <c r="O402" i="6"/>
  <c r="P402" i="6" s="1"/>
  <c r="Q402" i="6" s="1"/>
  <c r="O426" i="6"/>
  <c r="P426" i="6" s="1"/>
  <c r="Q426" i="6" s="1"/>
  <c r="O443" i="6"/>
  <c r="P443" i="6" s="1"/>
  <c r="Q443" i="6" s="1"/>
  <c r="O463" i="6"/>
  <c r="P463" i="6" s="1"/>
  <c r="Q463" i="6" s="1"/>
  <c r="O527" i="6"/>
  <c r="P527" i="6" s="1"/>
  <c r="Q527" i="6" s="1"/>
  <c r="O42" i="6"/>
  <c r="P42" i="6" s="1"/>
  <c r="Q42" i="6" s="1"/>
  <c r="O58" i="6"/>
  <c r="P58" i="6" s="1"/>
  <c r="Q58" i="6" s="1"/>
  <c r="O71" i="6"/>
  <c r="P71" i="6" s="1"/>
  <c r="Q71" i="6" s="1"/>
  <c r="O74" i="6"/>
  <c r="P74" i="6" s="1"/>
  <c r="Q74" i="6" s="1"/>
  <c r="O86" i="6"/>
  <c r="P86" i="6" s="1"/>
  <c r="Q86" i="6" s="1"/>
  <c r="O94" i="6"/>
  <c r="P94" i="6" s="1"/>
  <c r="Q94" i="6" s="1"/>
  <c r="O102" i="6"/>
  <c r="P102" i="6" s="1"/>
  <c r="Q102" i="6" s="1"/>
  <c r="O110" i="6"/>
  <c r="P110" i="6" s="1"/>
  <c r="Q110" i="6" s="1"/>
  <c r="O130" i="6"/>
  <c r="P130" i="6" s="1"/>
  <c r="Q130" i="6" s="1"/>
  <c r="O142" i="6"/>
  <c r="P142" i="6" s="1"/>
  <c r="Q142" i="6" s="1"/>
  <c r="O162" i="6"/>
  <c r="P162" i="6" s="1"/>
  <c r="Q162" i="6" s="1"/>
  <c r="O174" i="6"/>
  <c r="P174" i="6" s="1"/>
  <c r="Q174" i="6" s="1"/>
  <c r="O194" i="6"/>
  <c r="P194" i="6" s="1"/>
  <c r="Q194" i="6" s="1"/>
  <c r="O206" i="6"/>
  <c r="P206" i="6" s="1"/>
  <c r="Q206" i="6" s="1"/>
  <c r="O226" i="6"/>
  <c r="P226" i="6" s="1"/>
  <c r="Q226" i="6" s="1"/>
  <c r="O234" i="6"/>
  <c r="P234" i="6" s="1"/>
  <c r="Q234" i="6" s="1"/>
  <c r="O447" i="6"/>
  <c r="P447" i="6" s="1"/>
  <c r="Q447" i="6" s="1"/>
  <c r="O467" i="6"/>
  <c r="P467" i="6" s="1"/>
  <c r="Q467" i="6" s="1"/>
  <c r="O507" i="6"/>
  <c r="P507" i="6" s="1"/>
  <c r="Q507" i="6" s="1"/>
  <c r="O571" i="6"/>
  <c r="P571" i="6" s="1"/>
  <c r="Q571" i="6" s="1"/>
  <c r="O578" i="6"/>
  <c r="P578" i="6" s="1"/>
  <c r="Q578" i="6" s="1"/>
  <c r="O590" i="6"/>
  <c r="P590" i="6" s="1"/>
  <c r="Q590" i="6" s="1"/>
  <c r="O627" i="6"/>
  <c r="P627" i="6" s="1"/>
  <c r="Q627" i="6" s="1"/>
  <c r="O631" i="6"/>
  <c r="P631" i="6" s="1"/>
  <c r="Q631" i="6" s="1"/>
  <c r="O691" i="6"/>
  <c r="P691" i="6" s="1"/>
  <c r="Q691" i="6" s="1"/>
  <c r="O414" i="6"/>
  <c r="P414" i="6" s="1"/>
  <c r="Q414" i="6" s="1"/>
  <c r="O430" i="6"/>
  <c r="P430" i="6" s="1"/>
  <c r="Q430" i="6" s="1"/>
  <c r="O439" i="6"/>
  <c r="P439" i="6" s="1"/>
  <c r="Q439" i="6" s="1"/>
  <c r="O455" i="6"/>
  <c r="P455" i="6" s="1"/>
  <c r="Q455" i="6" s="1"/>
  <c r="O479" i="6"/>
  <c r="P479" i="6" s="1"/>
  <c r="Q479" i="6" s="1"/>
  <c r="O511" i="6"/>
  <c r="P511" i="6" s="1"/>
  <c r="Q511" i="6" s="1"/>
  <c r="O543" i="6"/>
  <c r="P543" i="6" s="1"/>
  <c r="Q543" i="6" s="1"/>
  <c r="O575" i="6"/>
  <c r="P575" i="6" s="1"/>
  <c r="Q575" i="6" s="1"/>
  <c r="O591" i="6"/>
  <c r="P591" i="6" s="1"/>
  <c r="Q591" i="6" s="1"/>
  <c r="O611" i="6"/>
  <c r="P611" i="6" s="1"/>
  <c r="Q611" i="6" s="1"/>
  <c r="O643" i="6"/>
  <c r="P643" i="6" s="1"/>
  <c r="Q643" i="6" s="1"/>
  <c r="O675" i="6"/>
  <c r="P675" i="6" s="1"/>
  <c r="Q675" i="6" s="1"/>
  <c r="O739" i="6"/>
  <c r="P739" i="6" s="1"/>
  <c r="Q739" i="6" s="1"/>
  <c r="O242" i="6"/>
  <c r="P242" i="6" s="1"/>
  <c r="Q242" i="6" s="1"/>
  <c r="O254" i="6"/>
  <c r="P254" i="6" s="1"/>
  <c r="Q254" i="6" s="1"/>
  <c r="O274" i="6"/>
  <c r="P274" i="6" s="1"/>
  <c r="Q274" i="6" s="1"/>
  <c r="O286" i="6"/>
  <c r="P286" i="6" s="1"/>
  <c r="Q286" i="6" s="1"/>
  <c r="O294" i="6"/>
  <c r="P294" i="6" s="1"/>
  <c r="Q294" i="6" s="1"/>
  <c r="O302" i="6"/>
  <c r="P302" i="6" s="1"/>
  <c r="Q302" i="6" s="1"/>
  <c r="O310" i="6"/>
  <c r="P310" i="6" s="1"/>
  <c r="Q310" i="6" s="1"/>
  <c r="O318" i="6"/>
  <c r="P318" i="6" s="1"/>
  <c r="Q318" i="6" s="1"/>
  <c r="O326" i="6"/>
  <c r="P326" i="6" s="1"/>
  <c r="Q326" i="6" s="1"/>
  <c r="O334" i="6"/>
  <c r="P334" i="6" s="1"/>
  <c r="Q334" i="6" s="1"/>
  <c r="O342" i="6"/>
  <c r="P342" i="6" s="1"/>
  <c r="Q342" i="6" s="1"/>
  <c r="O350" i="6"/>
  <c r="P350" i="6" s="1"/>
  <c r="Q350" i="6" s="1"/>
  <c r="O358" i="6"/>
  <c r="P358" i="6" s="1"/>
  <c r="Q358" i="6" s="1"/>
  <c r="O366" i="6"/>
  <c r="P366" i="6" s="1"/>
  <c r="Q366" i="6" s="1"/>
  <c r="O374" i="6"/>
  <c r="P374" i="6" s="1"/>
  <c r="Q374" i="6" s="1"/>
  <c r="O382" i="6"/>
  <c r="P382" i="6" s="1"/>
  <c r="Q382" i="6" s="1"/>
  <c r="O390" i="6"/>
  <c r="P390" i="6" s="1"/>
  <c r="Q390" i="6" s="1"/>
  <c r="O398" i="6"/>
  <c r="P398" i="6" s="1"/>
  <c r="Q398" i="6" s="1"/>
  <c r="O406" i="6"/>
  <c r="P406" i="6" s="1"/>
  <c r="Q406" i="6" s="1"/>
  <c r="O418" i="6"/>
  <c r="P418" i="6" s="1"/>
  <c r="Q418" i="6" s="1"/>
  <c r="O434" i="6"/>
  <c r="P434" i="6" s="1"/>
  <c r="Q434" i="6" s="1"/>
  <c r="O451" i="6"/>
  <c r="P451" i="6" s="1"/>
  <c r="Q451" i="6" s="1"/>
  <c r="O471" i="6"/>
  <c r="P471" i="6" s="1"/>
  <c r="Q471" i="6" s="1"/>
  <c r="O491" i="6"/>
  <c r="P491" i="6" s="1"/>
  <c r="Q491" i="6" s="1"/>
  <c r="O523" i="6"/>
  <c r="P523" i="6" s="1"/>
  <c r="Q523" i="6" s="1"/>
  <c r="O555" i="6"/>
  <c r="P555" i="6" s="1"/>
  <c r="Q555" i="6" s="1"/>
  <c r="O615" i="6"/>
  <c r="P615" i="6" s="1"/>
  <c r="Q615" i="6" s="1"/>
  <c r="O647" i="6"/>
  <c r="P647" i="6" s="1"/>
  <c r="Q647" i="6" s="1"/>
  <c r="O659" i="6"/>
  <c r="P659" i="6" s="1"/>
  <c r="Q659" i="6" s="1"/>
  <c r="O487" i="6"/>
  <c r="P487" i="6" s="1"/>
  <c r="Q487" i="6" s="1"/>
  <c r="O503" i="6"/>
  <c r="P503" i="6" s="1"/>
  <c r="Q503" i="6" s="1"/>
  <c r="O519" i="6"/>
  <c r="P519" i="6" s="1"/>
  <c r="Q519" i="6" s="1"/>
  <c r="O535" i="6"/>
  <c r="P535" i="6" s="1"/>
  <c r="Q535" i="6" s="1"/>
  <c r="O551" i="6"/>
  <c r="P551" i="6" s="1"/>
  <c r="Q551" i="6" s="1"/>
  <c r="O567" i="6"/>
  <c r="P567" i="6" s="1"/>
  <c r="Q567" i="6" s="1"/>
  <c r="O586" i="6"/>
  <c r="P586" i="6" s="1"/>
  <c r="Q586" i="6" s="1"/>
  <c r="O607" i="6"/>
  <c r="P607" i="6" s="1"/>
  <c r="Q607" i="6" s="1"/>
  <c r="O623" i="6"/>
  <c r="P623" i="6" s="1"/>
  <c r="Q623" i="6" s="1"/>
  <c r="O639" i="6"/>
  <c r="P639" i="6" s="1"/>
  <c r="Q639" i="6" s="1"/>
  <c r="O655" i="6"/>
  <c r="P655" i="6" s="1"/>
  <c r="Q655" i="6" s="1"/>
  <c r="O671" i="6"/>
  <c r="P671" i="6" s="1"/>
  <c r="Q671" i="6" s="1"/>
  <c r="O687" i="6"/>
  <c r="P687" i="6" s="1"/>
  <c r="Q687" i="6" s="1"/>
  <c r="O703" i="6"/>
  <c r="P703" i="6" s="1"/>
  <c r="Q703" i="6" s="1"/>
  <c r="O719" i="6"/>
  <c r="P719" i="6" s="1"/>
  <c r="Q719" i="6" s="1"/>
  <c r="O735" i="6"/>
  <c r="P735" i="6" s="1"/>
  <c r="Q735" i="6" s="1"/>
  <c r="O483" i="6"/>
  <c r="P483" i="6" s="1"/>
  <c r="Q483" i="6" s="1"/>
  <c r="O499" i="6"/>
  <c r="P499" i="6" s="1"/>
  <c r="Q499" i="6" s="1"/>
  <c r="O515" i="6"/>
  <c r="P515" i="6" s="1"/>
  <c r="Q515" i="6" s="1"/>
  <c r="O531" i="6"/>
  <c r="P531" i="6" s="1"/>
  <c r="Q531" i="6" s="1"/>
  <c r="O547" i="6"/>
  <c r="P547" i="6" s="1"/>
  <c r="Q547" i="6" s="1"/>
  <c r="O563" i="6"/>
  <c r="P563" i="6" s="1"/>
  <c r="Q563" i="6" s="1"/>
  <c r="O582" i="6"/>
  <c r="P582" i="6" s="1"/>
  <c r="Q582" i="6" s="1"/>
  <c r="O603" i="6"/>
  <c r="P603" i="6" s="1"/>
  <c r="Q603" i="6" s="1"/>
  <c r="O619" i="6"/>
  <c r="P619" i="6" s="1"/>
  <c r="Q619" i="6" s="1"/>
  <c r="O635" i="6"/>
  <c r="P635" i="6" s="1"/>
  <c r="Q635" i="6" s="1"/>
  <c r="O651" i="6"/>
  <c r="P651" i="6" s="1"/>
  <c r="Q651" i="6" s="1"/>
  <c r="O667" i="6"/>
  <c r="P667" i="6" s="1"/>
  <c r="Q667" i="6" s="1"/>
  <c r="O683" i="6"/>
  <c r="P683" i="6" s="1"/>
  <c r="Q683" i="6" s="1"/>
  <c r="O699" i="6"/>
  <c r="P699" i="6" s="1"/>
  <c r="Q699" i="6" s="1"/>
  <c r="O715" i="6"/>
  <c r="P715" i="6" s="1"/>
  <c r="Q715" i="6" s="1"/>
  <c r="O731" i="6"/>
  <c r="P731" i="6" s="1"/>
  <c r="Q731" i="6" s="1"/>
  <c r="O663" i="6"/>
  <c r="P663" i="6" s="1"/>
  <c r="Q663" i="6" s="1"/>
  <c r="O679" i="6"/>
  <c r="P679" i="6" s="1"/>
  <c r="Q679" i="6" s="1"/>
  <c r="O695" i="6"/>
  <c r="P695" i="6" s="1"/>
  <c r="Q695" i="6" s="1"/>
  <c r="O711" i="6"/>
  <c r="P711" i="6" s="1"/>
  <c r="Q711" i="6" s="1"/>
  <c r="O727" i="6"/>
  <c r="P727" i="6" s="1"/>
  <c r="Q727" i="6" s="1"/>
  <c r="O743" i="6"/>
  <c r="P743" i="6" s="1"/>
  <c r="Q743" i="6" s="1"/>
  <c r="O8" i="12"/>
  <c r="P8" i="12" s="1"/>
  <c r="Q8" i="12" s="1"/>
  <c r="O12" i="12"/>
  <c r="P12" i="12" s="1"/>
  <c r="Q12" i="12" s="1"/>
  <c r="O16" i="12"/>
  <c r="P16" i="12" s="1"/>
  <c r="Q16" i="12" s="1"/>
  <c r="O20" i="12"/>
  <c r="P20" i="12" s="1"/>
  <c r="Q20" i="12" s="1"/>
  <c r="O24" i="12"/>
  <c r="P24" i="12" s="1"/>
  <c r="Q24" i="12" s="1"/>
  <c r="O28" i="12"/>
  <c r="P28" i="12" s="1"/>
  <c r="Q28" i="12" s="1"/>
  <c r="O32" i="12"/>
  <c r="P32" i="12" s="1"/>
  <c r="Q32" i="12" s="1"/>
  <c r="O36" i="12"/>
  <c r="P36" i="12" s="1"/>
  <c r="Q36" i="12" s="1"/>
  <c r="O40" i="12"/>
  <c r="P40" i="12" s="1"/>
  <c r="Q40" i="12" s="1"/>
  <c r="O44" i="12"/>
  <c r="P44" i="12" s="1"/>
  <c r="Q44" i="12" s="1"/>
  <c r="O48" i="12"/>
  <c r="P48" i="12" s="1"/>
  <c r="Q48" i="12" s="1"/>
  <c r="O52" i="12"/>
  <c r="P52" i="12" s="1"/>
  <c r="Q52" i="12" s="1"/>
  <c r="O56" i="12"/>
  <c r="P56" i="12" s="1"/>
  <c r="Q56" i="12" s="1"/>
  <c r="O60" i="12"/>
  <c r="P60" i="12" s="1"/>
  <c r="Q60" i="12" s="1"/>
  <c r="O64" i="12"/>
  <c r="P64" i="12" s="1"/>
  <c r="Q64" i="12" s="1"/>
  <c r="O68" i="12"/>
  <c r="P68" i="12" s="1"/>
  <c r="Q68" i="12" s="1"/>
  <c r="O72" i="12"/>
  <c r="P72" i="12" s="1"/>
  <c r="Q72" i="12" s="1"/>
  <c r="O76" i="12"/>
  <c r="P76" i="12" s="1"/>
  <c r="Q76" i="12" s="1"/>
  <c r="O80" i="12"/>
  <c r="P80" i="12" s="1"/>
  <c r="Q80" i="12" s="1"/>
  <c r="O84" i="12"/>
  <c r="P84" i="12" s="1"/>
  <c r="Q84" i="12" s="1"/>
  <c r="O88" i="12"/>
  <c r="P88" i="12" s="1"/>
  <c r="Q88" i="12" s="1"/>
  <c r="O92" i="12"/>
  <c r="P92" i="12" s="1"/>
  <c r="Q92" i="12" s="1"/>
  <c r="O96" i="12"/>
  <c r="P96" i="12" s="1"/>
  <c r="Q96" i="12" s="1"/>
  <c r="O100" i="12"/>
  <c r="P100" i="12" s="1"/>
  <c r="Q100" i="12" s="1"/>
  <c r="O104" i="12"/>
  <c r="P104" i="12" s="1"/>
  <c r="Q104" i="12" s="1"/>
  <c r="O108" i="12"/>
  <c r="P108" i="12" s="1"/>
  <c r="Q108" i="12" s="1"/>
  <c r="O112" i="12"/>
  <c r="P112" i="12" s="1"/>
  <c r="Q112" i="12" s="1"/>
  <c r="O116" i="12"/>
  <c r="P116" i="12" s="1"/>
  <c r="Q116" i="12" s="1"/>
  <c r="O120" i="12"/>
  <c r="P120" i="12" s="1"/>
  <c r="Q120" i="12" s="1"/>
  <c r="O124" i="12"/>
  <c r="P124" i="12" s="1"/>
  <c r="Q124" i="12" s="1"/>
  <c r="O230" i="12"/>
  <c r="P230" i="12" s="1"/>
  <c r="Q230" i="12" s="1"/>
  <c r="O234" i="12"/>
  <c r="P234" i="12" s="1"/>
  <c r="Q234" i="12" s="1"/>
  <c r="O238" i="12"/>
  <c r="P238" i="12" s="1"/>
  <c r="Q238" i="12" s="1"/>
  <c r="O242" i="12"/>
  <c r="P242" i="12" s="1"/>
  <c r="Q242" i="12" s="1"/>
  <c r="O246" i="12"/>
  <c r="P246" i="12" s="1"/>
  <c r="Q246" i="12" s="1"/>
  <c r="O250" i="12"/>
  <c r="P250" i="12" s="1"/>
  <c r="Q250" i="12" s="1"/>
  <c r="O254" i="12"/>
  <c r="P254" i="12" s="1"/>
  <c r="Q254" i="12" s="1"/>
  <c r="O258" i="12"/>
  <c r="P258" i="12" s="1"/>
  <c r="Q258" i="12" s="1"/>
  <c r="O262" i="12"/>
  <c r="P262" i="12" s="1"/>
  <c r="Q262" i="12" s="1"/>
  <c r="O577" i="12"/>
  <c r="P577" i="12" s="1"/>
  <c r="Q577" i="12" s="1"/>
  <c r="O596" i="12"/>
  <c r="P596" i="12" s="1"/>
  <c r="Q596" i="12" s="1"/>
  <c r="O600" i="12"/>
  <c r="P600" i="12" s="1"/>
  <c r="Q600" i="12" s="1"/>
  <c r="O641" i="12"/>
  <c r="P641" i="12" s="1"/>
  <c r="Q641" i="12" s="1"/>
  <c r="O7" i="12"/>
  <c r="P7" i="12" s="1"/>
  <c r="Q7" i="12" s="1"/>
  <c r="O11" i="12"/>
  <c r="P11" i="12" s="1"/>
  <c r="Q11" i="12" s="1"/>
  <c r="O15" i="12"/>
  <c r="P15" i="12" s="1"/>
  <c r="Q15" i="12" s="1"/>
  <c r="O19" i="12"/>
  <c r="P19" i="12" s="1"/>
  <c r="Q19" i="12" s="1"/>
  <c r="O23" i="12"/>
  <c r="P23" i="12" s="1"/>
  <c r="Q23" i="12" s="1"/>
  <c r="O27" i="12"/>
  <c r="P27" i="12" s="1"/>
  <c r="Q27" i="12" s="1"/>
  <c r="O31" i="12"/>
  <c r="P31" i="12" s="1"/>
  <c r="Q31" i="12" s="1"/>
  <c r="O35" i="12"/>
  <c r="P35" i="12" s="1"/>
  <c r="Q35" i="12" s="1"/>
  <c r="O39" i="12"/>
  <c r="P39" i="12" s="1"/>
  <c r="Q39" i="12" s="1"/>
  <c r="O43" i="12"/>
  <c r="P43" i="12" s="1"/>
  <c r="Q43" i="12" s="1"/>
  <c r="O47" i="12"/>
  <c r="P47" i="12" s="1"/>
  <c r="Q47" i="12" s="1"/>
  <c r="O51" i="12"/>
  <c r="P51" i="12" s="1"/>
  <c r="Q51" i="12" s="1"/>
  <c r="O55" i="12"/>
  <c r="P55" i="12" s="1"/>
  <c r="Q55" i="12" s="1"/>
  <c r="O59" i="12"/>
  <c r="P59" i="12" s="1"/>
  <c r="Q59" i="12" s="1"/>
  <c r="O63" i="12"/>
  <c r="P63" i="12" s="1"/>
  <c r="Q63" i="12" s="1"/>
  <c r="O67" i="12"/>
  <c r="P67" i="12" s="1"/>
  <c r="Q67" i="12" s="1"/>
  <c r="O71" i="12"/>
  <c r="P71" i="12" s="1"/>
  <c r="Q71" i="12" s="1"/>
  <c r="O75" i="12"/>
  <c r="P75" i="12" s="1"/>
  <c r="Q75" i="12" s="1"/>
  <c r="O79" i="12"/>
  <c r="P79" i="12" s="1"/>
  <c r="Q79" i="12" s="1"/>
  <c r="O83" i="12"/>
  <c r="P83" i="12" s="1"/>
  <c r="Q83" i="12" s="1"/>
  <c r="O87" i="12"/>
  <c r="P87" i="12" s="1"/>
  <c r="Q87" i="12" s="1"/>
  <c r="O91" i="12"/>
  <c r="P91" i="12" s="1"/>
  <c r="Q91" i="12" s="1"/>
  <c r="O95" i="12"/>
  <c r="P95" i="12" s="1"/>
  <c r="Q95" i="12" s="1"/>
  <c r="O99" i="12"/>
  <c r="P99" i="12" s="1"/>
  <c r="Q99" i="12" s="1"/>
  <c r="O103" i="12"/>
  <c r="P103" i="12" s="1"/>
  <c r="Q103" i="12" s="1"/>
  <c r="O107" i="12"/>
  <c r="P107" i="12" s="1"/>
  <c r="Q107" i="12" s="1"/>
  <c r="O111" i="12"/>
  <c r="P111" i="12" s="1"/>
  <c r="Q111" i="12" s="1"/>
  <c r="O115" i="12"/>
  <c r="P115" i="12" s="1"/>
  <c r="Q115" i="12" s="1"/>
  <c r="O119" i="12"/>
  <c r="P119" i="12" s="1"/>
  <c r="Q119" i="12" s="1"/>
  <c r="O123" i="12"/>
  <c r="P123" i="12" s="1"/>
  <c r="Q123" i="12" s="1"/>
  <c r="O126" i="12"/>
  <c r="P126" i="12" s="1"/>
  <c r="Q126" i="12" s="1"/>
  <c r="O131" i="12"/>
  <c r="P131" i="12" s="1"/>
  <c r="Q131" i="12" s="1"/>
  <c r="O134" i="12"/>
  <c r="P134" i="12" s="1"/>
  <c r="Q134" i="12" s="1"/>
  <c r="O139" i="12"/>
  <c r="P139" i="12" s="1"/>
  <c r="Q139" i="12" s="1"/>
  <c r="O142" i="12"/>
  <c r="P142" i="12" s="1"/>
  <c r="Q142" i="12" s="1"/>
  <c r="O147" i="12"/>
  <c r="P147" i="12" s="1"/>
  <c r="Q147" i="12" s="1"/>
  <c r="O150" i="12"/>
  <c r="P150" i="12" s="1"/>
  <c r="Q150" i="12" s="1"/>
  <c r="O155" i="12"/>
  <c r="P155" i="12" s="1"/>
  <c r="Q155" i="12" s="1"/>
  <c r="O158" i="12"/>
  <c r="P158" i="12" s="1"/>
  <c r="Q158" i="12" s="1"/>
  <c r="O163" i="12"/>
  <c r="P163" i="12" s="1"/>
  <c r="Q163" i="12" s="1"/>
  <c r="O166" i="12"/>
  <c r="P166" i="12" s="1"/>
  <c r="Q166" i="12" s="1"/>
  <c r="O171" i="12"/>
  <c r="P171" i="12" s="1"/>
  <c r="Q171" i="12" s="1"/>
  <c r="O174" i="12"/>
  <c r="P174" i="12" s="1"/>
  <c r="Q174" i="12" s="1"/>
  <c r="O179" i="12"/>
  <c r="P179" i="12" s="1"/>
  <c r="Q179" i="12" s="1"/>
  <c r="O182" i="12"/>
  <c r="P182" i="12" s="1"/>
  <c r="Q182" i="12" s="1"/>
  <c r="O187" i="12"/>
  <c r="P187" i="12" s="1"/>
  <c r="Q187" i="12" s="1"/>
  <c r="O190" i="12"/>
  <c r="P190" i="12" s="1"/>
  <c r="Q190" i="12" s="1"/>
  <c r="O195" i="12"/>
  <c r="P195" i="12" s="1"/>
  <c r="Q195" i="12" s="1"/>
  <c r="O198" i="12"/>
  <c r="P198" i="12" s="1"/>
  <c r="Q198" i="12" s="1"/>
  <c r="O203" i="12"/>
  <c r="P203" i="12" s="1"/>
  <c r="Q203" i="12" s="1"/>
  <c r="O206" i="12"/>
  <c r="P206" i="12" s="1"/>
  <c r="Q206" i="12" s="1"/>
  <c r="O211" i="12"/>
  <c r="P211" i="12" s="1"/>
  <c r="Q211" i="12" s="1"/>
  <c r="O214" i="12"/>
  <c r="P214" i="12" s="1"/>
  <c r="Q214" i="12" s="1"/>
  <c r="O219" i="12"/>
  <c r="P219" i="12" s="1"/>
  <c r="Q219" i="12" s="1"/>
  <c r="O222" i="12"/>
  <c r="P222" i="12" s="1"/>
  <c r="Q222" i="12" s="1"/>
  <c r="O227" i="12"/>
  <c r="P227" i="12" s="1"/>
  <c r="Q227" i="12" s="1"/>
  <c r="O580" i="12"/>
  <c r="P580" i="12" s="1"/>
  <c r="Q580" i="12" s="1"/>
  <c r="O584" i="12"/>
  <c r="P584" i="12" s="1"/>
  <c r="Q584" i="12" s="1"/>
  <c r="O625" i="12"/>
  <c r="P625" i="12" s="1"/>
  <c r="Q625" i="12" s="1"/>
  <c r="O644" i="12"/>
  <c r="P644" i="12" s="1"/>
  <c r="Q644" i="12" s="1"/>
  <c r="O660" i="12"/>
  <c r="P660" i="12" s="1"/>
  <c r="Q660" i="12" s="1"/>
  <c r="O676" i="12"/>
  <c r="P676" i="12" s="1"/>
  <c r="Q676" i="12" s="1"/>
  <c r="O693" i="12"/>
  <c r="P693" i="12" s="1"/>
  <c r="Q693" i="12" s="1"/>
  <c r="O709" i="12"/>
  <c r="P709" i="12" s="1"/>
  <c r="Q709" i="12" s="1"/>
  <c r="O717" i="12"/>
  <c r="P717" i="12" s="1"/>
  <c r="Q717" i="12" s="1"/>
  <c r="O725" i="12"/>
  <c r="P725" i="12" s="1"/>
  <c r="Q725" i="12" s="1"/>
  <c r="O733" i="12"/>
  <c r="P733" i="12" s="1"/>
  <c r="Q733" i="12" s="1"/>
  <c r="O231" i="12"/>
  <c r="P231" i="12" s="1"/>
  <c r="Q231" i="12" s="1"/>
  <c r="O235" i="12"/>
  <c r="P235" i="12" s="1"/>
  <c r="Q235" i="12" s="1"/>
  <c r="O239" i="12"/>
  <c r="P239" i="12" s="1"/>
  <c r="Q239" i="12" s="1"/>
  <c r="O243" i="12"/>
  <c r="P243" i="12" s="1"/>
  <c r="Q243" i="12" s="1"/>
  <c r="O247" i="12"/>
  <c r="P247" i="12" s="1"/>
  <c r="Q247" i="12" s="1"/>
  <c r="O251" i="12"/>
  <c r="P251" i="12" s="1"/>
  <c r="Q251" i="12" s="1"/>
  <c r="O255" i="12"/>
  <c r="P255" i="12" s="1"/>
  <c r="Q255" i="12" s="1"/>
  <c r="O259" i="12"/>
  <c r="P259" i="12" s="1"/>
  <c r="Q259" i="12" s="1"/>
  <c r="O263" i="12"/>
  <c r="P263" i="12" s="1"/>
  <c r="Q263" i="12" s="1"/>
  <c r="O371" i="12"/>
  <c r="P371" i="12" s="1"/>
  <c r="Q371" i="12" s="1"/>
  <c r="O379" i="12"/>
  <c r="P379" i="12" s="1"/>
  <c r="Q379" i="12" s="1"/>
  <c r="O387" i="12"/>
  <c r="P387" i="12" s="1"/>
  <c r="Q387" i="12" s="1"/>
  <c r="O395" i="12"/>
  <c r="P395" i="12" s="1"/>
  <c r="Q395" i="12" s="1"/>
  <c r="O403" i="12"/>
  <c r="P403" i="12" s="1"/>
  <c r="Q403" i="12" s="1"/>
  <c r="O411" i="12"/>
  <c r="P411" i="12" s="1"/>
  <c r="Q411" i="12" s="1"/>
  <c r="O419" i="12"/>
  <c r="P419" i="12" s="1"/>
  <c r="Q419" i="12" s="1"/>
  <c r="O427" i="12"/>
  <c r="P427" i="12" s="1"/>
  <c r="Q427" i="12" s="1"/>
  <c r="O435" i="12"/>
  <c r="P435" i="12" s="1"/>
  <c r="Q435" i="12" s="1"/>
  <c r="O443" i="12"/>
  <c r="P443" i="12" s="1"/>
  <c r="Q443" i="12" s="1"/>
  <c r="O451" i="12"/>
  <c r="P451" i="12" s="1"/>
  <c r="Q451" i="12" s="1"/>
  <c r="O459" i="12"/>
  <c r="P459" i="12" s="1"/>
  <c r="Q459" i="12" s="1"/>
  <c r="O467" i="12"/>
  <c r="P467" i="12" s="1"/>
  <c r="Q467" i="12" s="1"/>
  <c r="O475" i="12"/>
  <c r="P475" i="12" s="1"/>
  <c r="Q475" i="12" s="1"/>
  <c r="O483" i="12"/>
  <c r="P483" i="12" s="1"/>
  <c r="Q483" i="12" s="1"/>
  <c r="O491" i="12"/>
  <c r="P491" i="12" s="1"/>
  <c r="Q491" i="12" s="1"/>
  <c r="O499" i="12"/>
  <c r="P499" i="12" s="1"/>
  <c r="Q499" i="12" s="1"/>
  <c r="O507" i="12"/>
  <c r="P507" i="12" s="1"/>
  <c r="Q507" i="12" s="1"/>
  <c r="O515" i="12"/>
  <c r="P515" i="12" s="1"/>
  <c r="Q515" i="12" s="1"/>
  <c r="O523" i="12"/>
  <c r="P523" i="12" s="1"/>
  <c r="Q523" i="12" s="1"/>
  <c r="O531" i="12"/>
  <c r="P531" i="12" s="1"/>
  <c r="Q531" i="12" s="1"/>
  <c r="O539" i="12"/>
  <c r="P539" i="12" s="1"/>
  <c r="Q539" i="12" s="1"/>
  <c r="O547" i="12"/>
  <c r="P547" i="12" s="1"/>
  <c r="Q547" i="12" s="1"/>
  <c r="O555" i="12"/>
  <c r="P555" i="12" s="1"/>
  <c r="Q555" i="12" s="1"/>
  <c r="O563" i="12"/>
  <c r="P563" i="12" s="1"/>
  <c r="Q563" i="12" s="1"/>
  <c r="O571" i="12"/>
  <c r="P571" i="12" s="1"/>
  <c r="Q571" i="12" s="1"/>
  <c r="O593" i="12"/>
  <c r="P593" i="12" s="1"/>
  <c r="Q593" i="12" s="1"/>
  <c r="O612" i="12"/>
  <c r="P612" i="12" s="1"/>
  <c r="Q612" i="12" s="1"/>
  <c r="O616" i="12"/>
  <c r="P616" i="12" s="1"/>
  <c r="Q616" i="12" s="1"/>
  <c r="O713" i="12"/>
  <c r="P713" i="12" s="1"/>
  <c r="Q713" i="12" s="1"/>
  <c r="O721" i="12"/>
  <c r="P721" i="12" s="1"/>
  <c r="Q721" i="12" s="1"/>
  <c r="O368" i="12"/>
  <c r="P368" i="12" s="1"/>
  <c r="Q368" i="12" s="1"/>
  <c r="O376" i="12"/>
  <c r="P376" i="12" s="1"/>
  <c r="Q376" i="12" s="1"/>
  <c r="O384" i="12"/>
  <c r="P384" i="12" s="1"/>
  <c r="Q384" i="12" s="1"/>
  <c r="O392" i="12"/>
  <c r="P392" i="12" s="1"/>
  <c r="Q392" i="12" s="1"/>
  <c r="O400" i="12"/>
  <c r="P400" i="12" s="1"/>
  <c r="Q400" i="12" s="1"/>
  <c r="O408" i="12"/>
  <c r="P408" i="12" s="1"/>
  <c r="Q408" i="12" s="1"/>
  <c r="O416" i="12"/>
  <c r="P416" i="12" s="1"/>
  <c r="Q416" i="12" s="1"/>
  <c r="O424" i="12"/>
  <c r="P424" i="12" s="1"/>
  <c r="Q424" i="12" s="1"/>
  <c r="O432" i="12"/>
  <c r="P432" i="12" s="1"/>
  <c r="Q432" i="12" s="1"/>
  <c r="O440" i="12"/>
  <c r="P440" i="12" s="1"/>
  <c r="Q440" i="12" s="1"/>
  <c r="O448" i="12"/>
  <c r="P448" i="12" s="1"/>
  <c r="Q448" i="12" s="1"/>
  <c r="O456" i="12"/>
  <c r="P456" i="12" s="1"/>
  <c r="Q456" i="12" s="1"/>
  <c r="O464" i="12"/>
  <c r="P464" i="12" s="1"/>
  <c r="Q464" i="12" s="1"/>
  <c r="O472" i="12"/>
  <c r="P472" i="12" s="1"/>
  <c r="Q472" i="12" s="1"/>
  <c r="O480" i="12"/>
  <c r="P480" i="12" s="1"/>
  <c r="Q480" i="12" s="1"/>
  <c r="O488" i="12"/>
  <c r="P488" i="12" s="1"/>
  <c r="Q488" i="12" s="1"/>
  <c r="O496" i="12"/>
  <c r="P496" i="12" s="1"/>
  <c r="Q496" i="12" s="1"/>
  <c r="O504" i="12"/>
  <c r="P504" i="12" s="1"/>
  <c r="Q504" i="12" s="1"/>
  <c r="O512" i="12"/>
  <c r="P512" i="12" s="1"/>
  <c r="Q512" i="12" s="1"/>
  <c r="O520" i="12"/>
  <c r="P520" i="12" s="1"/>
  <c r="Q520" i="12" s="1"/>
  <c r="O528" i="12"/>
  <c r="P528" i="12" s="1"/>
  <c r="Q528" i="12" s="1"/>
  <c r="O536" i="12"/>
  <c r="P536" i="12" s="1"/>
  <c r="Q536" i="12" s="1"/>
  <c r="O544" i="12"/>
  <c r="P544" i="12" s="1"/>
  <c r="Q544" i="12" s="1"/>
  <c r="O552" i="12"/>
  <c r="P552" i="12" s="1"/>
  <c r="Q552" i="12" s="1"/>
  <c r="O560" i="12"/>
  <c r="P560" i="12" s="1"/>
  <c r="Q560" i="12" s="1"/>
  <c r="O568" i="12"/>
  <c r="P568" i="12" s="1"/>
  <c r="Q568" i="12" s="1"/>
  <c r="O609" i="12"/>
  <c r="P609" i="12" s="1"/>
  <c r="Q609" i="12" s="1"/>
  <c r="O628" i="12"/>
  <c r="P628" i="12" s="1"/>
  <c r="Q628" i="12" s="1"/>
  <c r="O632" i="12"/>
  <c r="P632" i="12" s="1"/>
  <c r="Q632" i="12" s="1"/>
  <c r="O367" i="12"/>
  <c r="P367" i="12" s="1"/>
  <c r="Q367" i="12" s="1"/>
  <c r="O383" i="12"/>
  <c r="P383" i="12" s="1"/>
  <c r="Q383" i="12" s="1"/>
  <c r="O399" i="12"/>
  <c r="P399" i="12" s="1"/>
  <c r="Q399" i="12" s="1"/>
  <c r="O415" i="12"/>
  <c r="P415" i="12" s="1"/>
  <c r="Q415" i="12" s="1"/>
  <c r="O431" i="12"/>
  <c r="P431" i="12" s="1"/>
  <c r="Q431" i="12" s="1"/>
  <c r="O447" i="12"/>
  <c r="P447" i="12" s="1"/>
  <c r="Q447" i="12" s="1"/>
  <c r="O463" i="12"/>
  <c r="P463" i="12" s="1"/>
  <c r="Q463" i="12" s="1"/>
  <c r="O479" i="12"/>
  <c r="P479" i="12" s="1"/>
  <c r="Q479" i="12" s="1"/>
  <c r="O495" i="12"/>
  <c r="P495" i="12" s="1"/>
  <c r="Q495" i="12" s="1"/>
  <c r="O511" i="12"/>
  <c r="P511" i="12" s="1"/>
  <c r="Q511" i="12" s="1"/>
  <c r="O527" i="12"/>
  <c r="P527" i="12" s="1"/>
  <c r="Q527" i="12" s="1"/>
  <c r="O543" i="12"/>
  <c r="P543" i="12" s="1"/>
  <c r="Q543" i="12" s="1"/>
  <c r="O559" i="12"/>
  <c r="P559" i="12" s="1"/>
  <c r="Q559" i="12" s="1"/>
  <c r="O581" i="12"/>
  <c r="P581" i="12" s="1"/>
  <c r="Q581" i="12" s="1"/>
  <c r="O613" i="12"/>
  <c r="P613" i="12" s="1"/>
  <c r="Q613" i="12" s="1"/>
  <c r="O657" i="12"/>
  <c r="P657" i="12" s="1"/>
  <c r="Q657" i="12" s="1"/>
  <c r="O673" i="12"/>
  <c r="P673" i="12" s="1"/>
  <c r="Q673" i="12" s="1"/>
  <c r="O729" i="12"/>
  <c r="P729" i="12" s="1"/>
  <c r="Q729" i="12" s="1"/>
  <c r="O737" i="12"/>
  <c r="P737" i="12" s="1"/>
  <c r="Q737" i="12" s="1"/>
  <c r="O375" i="12"/>
  <c r="P375" i="12" s="1"/>
  <c r="Q375" i="12" s="1"/>
  <c r="O391" i="12"/>
  <c r="P391" i="12" s="1"/>
  <c r="Q391" i="12" s="1"/>
  <c r="O407" i="12"/>
  <c r="P407" i="12" s="1"/>
  <c r="Q407" i="12" s="1"/>
  <c r="O423" i="12"/>
  <c r="P423" i="12" s="1"/>
  <c r="Q423" i="12" s="1"/>
  <c r="O439" i="12"/>
  <c r="P439" i="12" s="1"/>
  <c r="Q439" i="12" s="1"/>
  <c r="O455" i="12"/>
  <c r="P455" i="12" s="1"/>
  <c r="Q455" i="12" s="1"/>
  <c r="O471" i="12"/>
  <c r="P471" i="12" s="1"/>
  <c r="Q471" i="12" s="1"/>
  <c r="O487" i="12"/>
  <c r="P487" i="12" s="1"/>
  <c r="Q487" i="12" s="1"/>
  <c r="O503" i="12"/>
  <c r="P503" i="12" s="1"/>
  <c r="Q503" i="12" s="1"/>
  <c r="O519" i="12"/>
  <c r="P519" i="12" s="1"/>
  <c r="Q519" i="12" s="1"/>
  <c r="O535" i="12"/>
  <c r="P535" i="12" s="1"/>
  <c r="Q535" i="12" s="1"/>
  <c r="O551" i="12"/>
  <c r="P551" i="12" s="1"/>
  <c r="Q551" i="12" s="1"/>
  <c r="O567" i="12"/>
  <c r="P567" i="12" s="1"/>
  <c r="Q567" i="12" s="1"/>
  <c r="O597" i="12"/>
  <c r="P597" i="12" s="1"/>
  <c r="Q597" i="12" s="1"/>
  <c r="O629" i="12"/>
  <c r="P629" i="12" s="1"/>
  <c r="Q629" i="12" s="1"/>
  <c r="O696" i="12"/>
  <c r="P696" i="12" s="1"/>
  <c r="Q696" i="12" s="1"/>
  <c r="O648" i="12"/>
  <c r="P648" i="12" s="1"/>
  <c r="Q648" i="12" s="1"/>
  <c r="O664" i="12"/>
  <c r="P664" i="12" s="1"/>
  <c r="Q664" i="12" s="1"/>
  <c r="O680" i="12"/>
  <c r="P680" i="12" s="1"/>
  <c r="Q680" i="12" s="1"/>
  <c r="O684" i="12"/>
  <c r="P684" i="12" s="1"/>
  <c r="Q684" i="12" s="1"/>
  <c r="O700" i="12"/>
  <c r="P700" i="12" s="1"/>
  <c r="Q700" i="12" s="1"/>
  <c r="O588" i="12"/>
  <c r="P588" i="12" s="1"/>
  <c r="Q588" i="12" s="1"/>
  <c r="O604" i="12"/>
  <c r="P604" i="12" s="1"/>
  <c r="Q604" i="12" s="1"/>
  <c r="O620" i="12"/>
  <c r="P620" i="12" s="1"/>
  <c r="Q620" i="12" s="1"/>
  <c r="O636" i="12"/>
  <c r="P636" i="12" s="1"/>
  <c r="Q636" i="12" s="1"/>
  <c r="O645" i="12"/>
  <c r="P645" i="12" s="1"/>
  <c r="Q645" i="12" s="1"/>
  <c r="O652" i="12"/>
  <c r="P652" i="12" s="1"/>
  <c r="Q652" i="12" s="1"/>
  <c r="O661" i="12"/>
  <c r="P661" i="12" s="1"/>
  <c r="Q661" i="12" s="1"/>
  <c r="O668" i="12"/>
  <c r="P668" i="12" s="1"/>
  <c r="Q668" i="12" s="1"/>
  <c r="O677" i="12"/>
  <c r="P677" i="12" s="1"/>
  <c r="Q677" i="12" s="1"/>
  <c r="O688" i="12"/>
  <c r="P688" i="12" s="1"/>
  <c r="Q688" i="12" s="1"/>
  <c r="O697" i="12"/>
  <c r="P697" i="12" s="1"/>
  <c r="Q697" i="12" s="1"/>
  <c r="O704" i="12"/>
  <c r="P704" i="12" s="1"/>
  <c r="Q704" i="12" s="1"/>
  <c r="O592" i="12"/>
  <c r="P592" i="12" s="1"/>
  <c r="Q592" i="12" s="1"/>
  <c r="O608" i="12"/>
  <c r="P608" i="12" s="1"/>
  <c r="Q608" i="12" s="1"/>
  <c r="O624" i="12"/>
  <c r="P624" i="12" s="1"/>
  <c r="Q624" i="12" s="1"/>
  <c r="O640" i="12"/>
  <c r="P640" i="12" s="1"/>
  <c r="Q640" i="12" s="1"/>
  <c r="O656" i="12"/>
  <c r="P656" i="12" s="1"/>
  <c r="Q656" i="12" s="1"/>
  <c r="O672" i="12"/>
  <c r="P672" i="12" s="1"/>
  <c r="Q672" i="12" s="1"/>
  <c r="O692" i="12"/>
  <c r="P692" i="12" s="1"/>
  <c r="Q692" i="12" s="1"/>
  <c r="O708" i="12"/>
  <c r="P708" i="12" s="1"/>
  <c r="Q708" i="12" s="1"/>
  <c r="O712" i="12"/>
  <c r="P712" i="12" s="1"/>
  <c r="Q712" i="12" s="1"/>
  <c r="O716" i="12"/>
  <c r="P716" i="12" s="1"/>
  <c r="Q716" i="12" s="1"/>
  <c r="O720" i="12"/>
  <c r="P720" i="12" s="1"/>
  <c r="Q720" i="12" s="1"/>
  <c r="O724" i="12"/>
  <c r="P724" i="12" s="1"/>
  <c r="Q724" i="12" s="1"/>
  <c r="O728" i="12"/>
  <c r="P728" i="12" s="1"/>
  <c r="Q728" i="12" s="1"/>
  <c r="O732" i="12"/>
  <c r="P732" i="12" s="1"/>
  <c r="Q732" i="12" s="1"/>
  <c r="O736" i="12"/>
  <c r="P736" i="12" s="1"/>
  <c r="Q736" i="12" s="1"/>
  <c r="O740" i="12"/>
  <c r="P740" i="12" s="1"/>
  <c r="Q740" i="12" s="1"/>
  <c r="O239" i="11"/>
  <c r="P239" i="11" s="1"/>
  <c r="Q239" i="11" s="1"/>
  <c r="O255" i="11"/>
  <c r="P255" i="11" s="1"/>
  <c r="Q255" i="11" s="1"/>
  <c r="O276" i="11"/>
  <c r="P276" i="11" s="1"/>
  <c r="Q276" i="11" s="1"/>
  <c r="O292" i="11"/>
  <c r="P292" i="11" s="1"/>
  <c r="Q292" i="11" s="1"/>
  <c r="O308" i="11"/>
  <c r="P308" i="11" s="1"/>
  <c r="Q308" i="11" s="1"/>
  <c r="O324" i="11"/>
  <c r="P324" i="11" s="1"/>
  <c r="Q324" i="11" s="1"/>
  <c r="O340" i="11"/>
  <c r="P340" i="11" s="1"/>
  <c r="Q340" i="11" s="1"/>
  <c r="O356" i="11"/>
  <c r="P356" i="11" s="1"/>
  <c r="Q356" i="11" s="1"/>
  <c r="O601" i="11"/>
  <c r="P601" i="11" s="1"/>
  <c r="Q601" i="11" s="1"/>
  <c r="O3" i="11"/>
  <c r="P3" i="11" s="1"/>
  <c r="Q3" i="11" s="1"/>
  <c r="O7" i="11"/>
  <c r="P7" i="11" s="1"/>
  <c r="Q7" i="11" s="1"/>
  <c r="O11" i="11"/>
  <c r="P11" i="11" s="1"/>
  <c r="Q11" i="11" s="1"/>
  <c r="O15" i="11"/>
  <c r="P15" i="11" s="1"/>
  <c r="Q15" i="11" s="1"/>
  <c r="O19" i="11"/>
  <c r="P19" i="11" s="1"/>
  <c r="Q19" i="11" s="1"/>
  <c r="O23" i="11"/>
  <c r="P23" i="11" s="1"/>
  <c r="Q23" i="11" s="1"/>
  <c r="O27" i="11"/>
  <c r="P27" i="11" s="1"/>
  <c r="Q27" i="11" s="1"/>
  <c r="O31" i="11"/>
  <c r="P31" i="11" s="1"/>
  <c r="Q31" i="11" s="1"/>
  <c r="O35" i="11"/>
  <c r="P35" i="11" s="1"/>
  <c r="Q35" i="11" s="1"/>
  <c r="O39" i="11"/>
  <c r="P39" i="11" s="1"/>
  <c r="Q39" i="11" s="1"/>
  <c r="O43" i="11"/>
  <c r="P43" i="11" s="1"/>
  <c r="Q43" i="11" s="1"/>
  <c r="O47" i="11"/>
  <c r="P47" i="11" s="1"/>
  <c r="Q47" i="11" s="1"/>
  <c r="O51" i="11"/>
  <c r="P51" i="11" s="1"/>
  <c r="Q51" i="11" s="1"/>
  <c r="O55" i="11"/>
  <c r="P55" i="11" s="1"/>
  <c r="Q55" i="11" s="1"/>
  <c r="O59" i="11"/>
  <c r="P59" i="11" s="1"/>
  <c r="Q59" i="11" s="1"/>
  <c r="O62" i="11"/>
  <c r="P62" i="11" s="1"/>
  <c r="Q62" i="11" s="1"/>
  <c r="O70" i="11"/>
  <c r="P70" i="11" s="1"/>
  <c r="Q70" i="11" s="1"/>
  <c r="O78" i="11"/>
  <c r="P78" i="11" s="1"/>
  <c r="Q78" i="11" s="1"/>
  <c r="O86" i="11"/>
  <c r="P86" i="11" s="1"/>
  <c r="Q86" i="11" s="1"/>
  <c r="O94" i="11"/>
  <c r="P94" i="11" s="1"/>
  <c r="Q94" i="11" s="1"/>
  <c r="O102" i="11"/>
  <c r="P102" i="11" s="1"/>
  <c r="Q102" i="11" s="1"/>
  <c r="O110" i="11"/>
  <c r="P110" i="11" s="1"/>
  <c r="Q110" i="11" s="1"/>
  <c r="O118" i="11"/>
  <c r="P118" i="11" s="1"/>
  <c r="Q118" i="11" s="1"/>
  <c r="O126" i="11"/>
  <c r="P126" i="11" s="1"/>
  <c r="Q126" i="11" s="1"/>
  <c r="O134" i="11"/>
  <c r="P134" i="11" s="1"/>
  <c r="Q134" i="11" s="1"/>
  <c r="O142" i="11"/>
  <c r="P142" i="11" s="1"/>
  <c r="Q142" i="11" s="1"/>
  <c r="O150" i="11"/>
  <c r="P150" i="11" s="1"/>
  <c r="Q150" i="11" s="1"/>
  <c r="O158" i="11"/>
  <c r="P158" i="11" s="1"/>
  <c r="Q158" i="11" s="1"/>
  <c r="O166" i="11"/>
  <c r="P166" i="11" s="1"/>
  <c r="Q166" i="11" s="1"/>
  <c r="O174" i="11"/>
  <c r="P174" i="11" s="1"/>
  <c r="Q174" i="11" s="1"/>
  <c r="O182" i="11"/>
  <c r="P182" i="11" s="1"/>
  <c r="Q182" i="11" s="1"/>
  <c r="O185" i="11"/>
  <c r="P185" i="11" s="1"/>
  <c r="Q185" i="11" s="1"/>
  <c r="O190" i="11"/>
  <c r="P190" i="11" s="1"/>
  <c r="Q190" i="11" s="1"/>
  <c r="O193" i="11"/>
  <c r="P193" i="11" s="1"/>
  <c r="Q193" i="11" s="1"/>
  <c r="O198" i="11"/>
  <c r="P198" i="11" s="1"/>
  <c r="Q198" i="11" s="1"/>
  <c r="O201" i="11"/>
  <c r="P201" i="11" s="1"/>
  <c r="Q201" i="11" s="1"/>
  <c r="O206" i="11"/>
  <c r="P206" i="11" s="1"/>
  <c r="Q206" i="11" s="1"/>
  <c r="O209" i="11"/>
  <c r="P209" i="11" s="1"/>
  <c r="Q209" i="11" s="1"/>
  <c r="O213" i="11"/>
  <c r="P213" i="11" s="1"/>
  <c r="Q213" i="11" s="1"/>
  <c r="O216" i="11"/>
  <c r="P216" i="11" s="1"/>
  <c r="Q216" i="11" s="1"/>
  <c r="O221" i="11"/>
  <c r="P221" i="11" s="1"/>
  <c r="Q221" i="11" s="1"/>
  <c r="O224" i="11"/>
  <c r="P224" i="11" s="1"/>
  <c r="Q224" i="11" s="1"/>
  <c r="O236" i="11"/>
  <c r="P236" i="11" s="1"/>
  <c r="Q236" i="11" s="1"/>
  <c r="O243" i="11"/>
  <c r="P243" i="11" s="1"/>
  <c r="Q243" i="11" s="1"/>
  <c r="O252" i="11"/>
  <c r="P252" i="11" s="1"/>
  <c r="Q252" i="11" s="1"/>
  <c r="O259" i="11"/>
  <c r="P259" i="11" s="1"/>
  <c r="Q259" i="11" s="1"/>
  <c r="O272" i="11"/>
  <c r="P272" i="11" s="1"/>
  <c r="Q272" i="11" s="1"/>
  <c r="O288" i="11"/>
  <c r="P288" i="11" s="1"/>
  <c r="Q288" i="11" s="1"/>
  <c r="O304" i="11"/>
  <c r="P304" i="11" s="1"/>
  <c r="Q304" i="11" s="1"/>
  <c r="O320" i="11"/>
  <c r="P320" i="11" s="1"/>
  <c r="Q320" i="11" s="1"/>
  <c r="O336" i="11"/>
  <c r="P336" i="11" s="1"/>
  <c r="Q336" i="11" s="1"/>
  <c r="O352" i="11"/>
  <c r="P352" i="11" s="1"/>
  <c r="Q352" i="11" s="1"/>
  <c r="O569" i="11"/>
  <c r="P569" i="11" s="1"/>
  <c r="Q569" i="11" s="1"/>
  <c r="O235" i="11"/>
  <c r="P235" i="11" s="1"/>
  <c r="Q235" i="11" s="1"/>
  <c r="O251" i="11"/>
  <c r="P251" i="11" s="1"/>
  <c r="Q251" i="11" s="1"/>
  <c r="O264" i="11"/>
  <c r="P264" i="11" s="1"/>
  <c r="Q264" i="11" s="1"/>
  <c r="O280" i="11"/>
  <c r="P280" i="11" s="1"/>
  <c r="Q280" i="11" s="1"/>
  <c r="O296" i="11"/>
  <c r="P296" i="11" s="1"/>
  <c r="Q296" i="11" s="1"/>
  <c r="O312" i="11"/>
  <c r="P312" i="11" s="1"/>
  <c r="Q312" i="11" s="1"/>
  <c r="O328" i="11"/>
  <c r="P328" i="11" s="1"/>
  <c r="Q328" i="11" s="1"/>
  <c r="O344" i="11"/>
  <c r="P344" i="11" s="1"/>
  <c r="Q344" i="11" s="1"/>
  <c r="O360" i="11"/>
  <c r="P360" i="11" s="1"/>
  <c r="Q360" i="11" s="1"/>
  <c r="O497" i="11"/>
  <c r="P497" i="11" s="1"/>
  <c r="Q497" i="11" s="1"/>
  <c r="O629" i="11"/>
  <c r="P629" i="11" s="1"/>
  <c r="Q629" i="11" s="1"/>
  <c r="O231" i="11"/>
  <c r="P231" i="11" s="1"/>
  <c r="Q231" i="11" s="1"/>
  <c r="O240" i="11"/>
  <c r="P240" i="11" s="1"/>
  <c r="Q240" i="11" s="1"/>
  <c r="O247" i="11"/>
  <c r="P247" i="11" s="1"/>
  <c r="Q247" i="11" s="1"/>
  <c r="O256" i="11"/>
  <c r="P256" i="11" s="1"/>
  <c r="Q256" i="11" s="1"/>
  <c r="O268" i="11"/>
  <c r="P268" i="11" s="1"/>
  <c r="Q268" i="11" s="1"/>
  <c r="O284" i="11"/>
  <c r="P284" i="11" s="1"/>
  <c r="Q284" i="11" s="1"/>
  <c r="O300" i="11"/>
  <c r="P300" i="11" s="1"/>
  <c r="Q300" i="11" s="1"/>
  <c r="O316" i="11"/>
  <c r="P316" i="11" s="1"/>
  <c r="Q316" i="11" s="1"/>
  <c r="O332" i="11"/>
  <c r="P332" i="11" s="1"/>
  <c r="Q332" i="11" s="1"/>
  <c r="O348" i="11"/>
  <c r="P348" i="11" s="1"/>
  <c r="Q348" i="11" s="1"/>
  <c r="O537" i="11"/>
  <c r="P537" i="11" s="1"/>
  <c r="Q537" i="11" s="1"/>
  <c r="O525" i="11"/>
  <c r="P525" i="11" s="1"/>
  <c r="Q525" i="11" s="1"/>
  <c r="O557" i="11"/>
  <c r="P557" i="11" s="1"/>
  <c r="Q557" i="11" s="1"/>
  <c r="O589" i="11"/>
  <c r="P589" i="11" s="1"/>
  <c r="Q589" i="11" s="1"/>
  <c r="O621" i="11"/>
  <c r="P621" i="11" s="1"/>
  <c r="Q621" i="11" s="1"/>
  <c r="O653" i="11"/>
  <c r="P653" i="11" s="1"/>
  <c r="Q653" i="11" s="1"/>
  <c r="O263" i="11"/>
  <c r="P263" i="11" s="1"/>
  <c r="Q263" i="11" s="1"/>
  <c r="O267" i="11"/>
  <c r="P267" i="11" s="1"/>
  <c r="Q267" i="11" s="1"/>
  <c r="O275" i="11"/>
  <c r="P275" i="11" s="1"/>
  <c r="Q275" i="11" s="1"/>
  <c r="O364" i="11"/>
  <c r="P364" i="11" s="1"/>
  <c r="Q364" i="11" s="1"/>
  <c r="O368" i="11"/>
  <c r="P368" i="11" s="1"/>
  <c r="Q368" i="11" s="1"/>
  <c r="O372" i="11"/>
  <c r="P372" i="11" s="1"/>
  <c r="Q372" i="11" s="1"/>
  <c r="O376" i="11"/>
  <c r="P376" i="11" s="1"/>
  <c r="Q376" i="11" s="1"/>
  <c r="O380" i="11"/>
  <c r="P380" i="11" s="1"/>
  <c r="Q380" i="11" s="1"/>
  <c r="O384" i="11"/>
  <c r="P384" i="11" s="1"/>
  <c r="Q384" i="11" s="1"/>
  <c r="O388" i="11"/>
  <c r="P388" i="11" s="1"/>
  <c r="Q388" i="11" s="1"/>
  <c r="O392" i="11"/>
  <c r="P392" i="11" s="1"/>
  <c r="Q392" i="11" s="1"/>
  <c r="O396" i="11"/>
  <c r="P396" i="11" s="1"/>
  <c r="Q396" i="11" s="1"/>
  <c r="O400" i="11"/>
  <c r="P400" i="11" s="1"/>
  <c r="Q400" i="11" s="1"/>
  <c r="O404" i="11"/>
  <c r="P404" i="11" s="1"/>
  <c r="Q404" i="11" s="1"/>
  <c r="O408" i="11"/>
  <c r="P408" i="11" s="1"/>
  <c r="Q408" i="11" s="1"/>
  <c r="O412" i="11"/>
  <c r="P412" i="11" s="1"/>
  <c r="Q412" i="11" s="1"/>
  <c r="O416" i="11"/>
  <c r="P416" i="11" s="1"/>
  <c r="Q416" i="11" s="1"/>
  <c r="O420" i="11"/>
  <c r="P420" i="11" s="1"/>
  <c r="Q420" i="11" s="1"/>
  <c r="O424" i="11"/>
  <c r="P424" i="11" s="1"/>
  <c r="Q424" i="11" s="1"/>
  <c r="O428" i="11"/>
  <c r="P428" i="11" s="1"/>
  <c r="Q428" i="11" s="1"/>
  <c r="O432" i="11"/>
  <c r="P432" i="11" s="1"/>
  <c r="Q432" i="11" s="1"/>
  <c r="O436" i="11"/>
  <c r="P436" i="11" s="1"/>
  <c r="Q436" i="11" s="1"/>
  <c r="O440" i="11"/>
  <c r="P440" i="11" s="1"/>
  <c r="Q440" i="11" s="1"/>
  <c r="O444" i="11"/>
  <c r="P444" i="11" s="1"/>
  <c r="Q444" i="11" s="1"/>
  <c r="O448" i="11"/>
  <c r="P448" i="11" s="1"/>
  <c r="Q448" i="11" s="1"/>
  <c r="O452" i="11"/>
  <c r="P452" i="11" s="1"/>
  <c r="Q452" i="11" s="1"/>
  <c r="O456" i="11"/>
  <c r="P456" i="11" s="1"/>
  <c r="Q456" i="11" s="1"/>
  <c r="O460" i="11"/>
  <c r="P460" i="11" s="1"/>
  <c r="Q460" i="11" s="1"/>
  <c r="O464" i="11"/>
  <c r="P464" i="11" s="1"/>
  <c r="Q464" i="11" s="1"/>
  <c r="O468" i="11"/>
  <c r="P468" i="11" s="1"/>
  <c r="Q468" i="11" s="1"/>
  <c r="O472" i="11"/>
  <c r="P472" i="11" s="1"/>
  <c r="Q472" i="11" s="1"/>
  <c r="O476" i="11"/>
  <c r="P476" i="11" s="1"/>
  <c r="Q476" i="11" s="1"/>
  <c r="O480" i="11"/>
  <c r="P480" i="11" s="1"/>
  <c r="Q480" i="11" s="1"/>
  <c r="O484" i="11"/>
  <c r="P484" i="11" s="1"/>
  <c r="Q484" i="11" s="1"/>
  <c r="O488" i="11"/>
  <c r="P488" i="11" s="1"/>
  <c r="Q488" i="11" s="1"/>
  <c r="O513" i="11"/>
  <c r="P513" i="11" s="1"/>
  <c r="Q513" i="11" s="1"/>
  <c r="O521" i="11"/>
  <c r="P521" i="11" s="1"/>
  <c r="Q521" i="11" s="1"/>
  <c r="O553" i="11"/>
  <c r="P553" i="11" s="1"/>
  <c r="Q553" i="11" s="1"/>
  <c r="O585" i="11"/>
  <c r="P585" i="11" s="1"/>
  <c r="Q585" i="11" s="1"/>
  <c r="O617" i="11"/>
  <c r="P617" i="11" s="1"/>
  <c r="Q617" i="11" s="1"/>
  <c r="O645" i="11"/>
  <c r="P645" i="11" s="1"/>
  <c r="Q645" i="11" s="1"/>
  <c r="O505" i="11"/>
  <c r="P505" i="11" s="1"/>
  <c r="Q505" i="11" s="1"/>
  <c r="O541" i="11"/>
  <c r="P541" i="11" s="1"/>
  <c r="Q541" i="11" s="1"/>
  <c r="O573" i="11"/>
  <c r="P573" i="11" s="1"/>
  <c r="Q573" i="11" s="1"/>
  <c r="O605" i="11"/>
  <c r="P605" i="11" s="1"/>
  <c r="Q605" i="11" s="1"/>
  <c r="O637" i="11"/>
  <c r="P637" i="11" s="1"/>
  <c r="Q637" i="11" s="1"/>
  <c r="O493" i="11"/>
  <c r="P493" i="11" s="1"/>
  <c r="Q493" i="11" s="1"/>
  <c r="O501" i="11"/>
  <c r="P501" i="11" s="1"/>
  <c r="Q501" i="11" s="1"/>
  <c r="O509" i="11"/>
  <c r="P509" i="11" s="1"/>
  <c r="Q509" i="11" s="1"/>
  <c r="O517" i="11"/>
  <c r="P517" i="11" s="1"/>
  <c r="Q517" i="11" s="1"/>
  <c r="O533" i="11"/>
  <c r="P533" i="11" s="1"/>
  <c r="Q533" i="11" s="1"/>
  <c r="O549" i="11"/>
  <c r="P549" i="11" s="1"/>
  <c r="Q549" i="11" s="1"/>
  <c r="O565" i="11"/>
  <c r="P565" i="11" s="1"/>
  <c r="Q565" i="11" s="1"/>
  <c r="O581" i="11"/>
  <c r="P581" i="11" s="1"/>
  <c r="Q581" i="11" s="1"/>
  <c r="O597" i="11"/>
  <c r="P597" i="11" s="1"/>
  <c r="Q597" i="11" s="1"/>
  <c r="O613" i="11"/>
  <c r="P613" i="11" s="1"/>
  <c r="Q613" i="11" s="1"/>
  <c r="O625" i="11"/>
  <c r="P625" i="11" s="1"/>
  <c r="Q625" i="11" s="1"/>
  <c r="O633" i="11"/>
  <c r="P633" i="11" s="1"/>
  <c r="Q633" i="11" s="1"/>
  <c r="O641" i="11"/>
  <c r="P641" i="11" s="1"/>
  <c r="Q641" i="11" s="1"/>
  <c r="O649" i="11"/>
  <c r="P649" i="11" s="1"/>
  <c r="Q649" i="11" s="1"/>
  <c r="O657" i="11"/>
  <c r="P657" i="11" s="1"/>
  <c r="Q657" i="11" s="1"/>
  <c r="O529" i="11"/>
  <c r="P529" i="11" s="1"/>
  <c r="Q529" i="11" s="1"/>
  <c r="O545" i="11"/>
  <c r="P545" i="11" s="1"/>
  <c r="Q545" i="11" s="1"/>
  <c r="O561" i="11"/>
  <c r="P561" i="11" s="1"/>
  <c r="Q561" i="11" s="1"/>
  <c r="O577" i="11"/>
  <c r="P577" i="11" s="1"/>
  <c r="Q577" i="11" s="1"/>
  <c r="O593" i="11"/>
  <c r="P593" i="11" s="1"/>
  <c r="Q593" i="11" s="1"/>
  <c r="O609" i="11"/>
  <c r="P609" i="11" s="1"/>
  <c r="Q609" i="11" s="1"/>
  <c r="O496" i="11"/>
  <c r="P496" i="11" s="1"/>
  <c r="Q496" i="11" s="1"/>
  <c r="O500" i="11"/>
  <c r="P500" i="11" s="1"/>
  <c r="Q500" i="11" s="1"/>
  <c r="O504" i="11"/>
  <c r="P504" i="11" s="1"/>
  <c r="Q504" i="11" s="1"/>
  <c r="O508" i="11"/>
  <c r="P508" i="11" s="1"/>
  <c r="Q508" i="11" s="1"/>
  <c r="O512" i="11"/>
  <c r="P512" i="11" s="1"/>
  <c r="Q512" i="11" s="1"/>
  <c r="O516" i="11"/>
  <c r="P516" i="11" s="1"/>
  <c r="Q516" i="11" s="1"/>
  <c r="O624" i="11"/>
  <c r="P624" i="11" s="1"/>
  <c r="Q624" i="11" s="1"/>
  <c r="O628" i="11"/>
  <c r="P628" i="11" s="1"/>
  <c r="Q628" i="11" s="1"/>
  <c r="O632" i="11"/>
  <c r="P632" i="11" s="1"/>
  <c r="Q632" i="11" s="1"/>
  <c r="O636" i="11"/>
  <c r="P636" i="11" s="1"/>
  <c r="Q636" i="11" s="1"/>
  <c r="O640" i="11"/>
  <c r="P640" i="11" s="1"/>
  <c r="Q640" i="11" s="1"/>
  <c r="O644" i="11"/>
  <c r="P644" i="11" s="1"/>
  <c r="Q644" i="11" s="1"/>
  <c r="O648" i="11"/>
  <c r="P648" i="11" s="1"/>
  <c r="Q648" i="11" s="1"/>
  <c r="O652" i="11"/>
  <c r="P652" i="11" s="1"/>
  <c r="Q652" i="11" s="1"/>
  <c r="O656" i="11"/>
  <c r="P656" i="11" s="1"/>
  <c r="Q656" i="11" s="1"/>
  <c r="O660" i="11"/>
  <c r="P660" i="11" s="1"/>
  <c r="Q660" i="11" s="1"/>
  <c r="O55" i="10"/>
  <c r="P55" i="10" s="1"/>
  <c r="Q55" i="10" s="1"/>
  <c r="O59" i="10"/>
  <c r="P59" i="10" s="1"/>
  <c r="Q59" i="10" s="1"/>
  <c r="O63" i="10"/>
  <c r="P63" i="10" s="1"/>
  <c r="Q63" i="10" s="1"/>
  <c r="O87" i="10"/>
  <c r="P87" i="10" s="1"/>
  <c r="Q87" i="10" s="1"/>
  <c r="O99" i="10"/>
  <c r="P99" i="10" s="1"/>
  <c r="Q99" i="10" s="1"/>
  <c r="O103" i="10"/>
  <c r="P103" i="10" s="1"/>
  <c r="Q103" i="10" s="1"/>
  <c r="O115" i="10"/>
  <c r="P115" i="10" s="1"/>
  <c r="Q115" i="10" s="1"/>
  <c r="O119" i="10"/>
  <c r="P119" i="10" s="1"/>
  <c r="Q119" i="10" s="1"/>
  <c r="O123" i="10"/>
  <c r="P123" i="10" s="1"/>
  <c r="Q123" i="10" s="1"/>
  <c r="O127" i="10"/>
  <c r="P127" i="10" s="1"/>
  <c r="Q127" i="10" s="1"/>
  <c r="O131" i="10"/>
  <c r="P131" i="10" s="1"/>
  <c r="Q131" i="10" s="1"/>
  <c r="O140" i="10"/>
  <c r="P140" i="10" s="1"/>
  <c r="Q140" i="10" s="1"/>
  <c r="O148" i="10"/>
  <c r="P148" i="10" s="1"/>
  <c r="Q148" i="10" s="1"/>
  <c r="O156" i="10"/>
  <c r="P156" i="10" s="1"/>
  <c r="Q156" i="10" s="1"/>
  <c r="O164" i="10"/>
  <c r="P164" i="10" s="1"/>
  <c r="Q164" i="10" s="1"/>
  <c r="O172" i="10"/>
  <c r="P172" i="10" s="1"/>
  <c r="Q172" i="10" s="1"/>
  <c r="O180" i="10"/>
  <c r="P180" i="10" s="1"/>
  <c r="Q180" i="10" s="1"/>
  <c r="O248" i="10"/>
  <c r="P248" i="10" s="1"/>
  <c r="Q248" i="10" s="1"/>
  <c r="O279" i="10"/>
  <c r="P279" i="10" s="1"/>
  <c r="Q279" i="10" s="1"/>
  <c r="O6" i="10"/>
  <c r="P6" i="10" s="1"/>
  <c r="Q6" i="10" s="1"/>
  <c r="O10" i="10"/>
  <c r="P10" i="10" s="1"/>
  <c r="Q10" i="10" s="1"/>
  <c r="O14" i="10"/>
  <c r="P14" i="10" s="1"/>
  <c r="Q14" i="10" s="1"/>
  <c r="O18" i="10"/>
  <c r="P18" i="10" s="1"/>
  <c r="Q18" i="10" s="1"/>
  <c r="O22" i="10"/>
  <c r="P22" i="10" s="1"/>
  <c r="Q22" i="10" s="1"/>
  <c r="O26" i="10"/>
  <c r="P26" i="10" s="1"/>
  <c r="Q26" i="10" s="1"/>
  <c r="O30" i="10"/>
  <c r="P30" i="10" s="1"/>
  <c r="Q30" i="10" s="1"/>
  <c r="O34" i="10"/>
  <c r="P34" i="10" s="1"/>
  <c r="Q34" i="10" s="1"/>
  <c r="O38" i="10"/>
  <c r="P38" i="10" s="1"/>
  <c r="Q38" i="10" s="1"/>
  <c r="O42" i="10"/>
  <c r="P42" i="10" s="1"/>
  <c r="Q42" i="10" s="1"/>
  <c r="O46" i="10"/>
  <c r="P46" i="10" s="1"/>
  <c r="Q46" i="10" s="1"/>
  <c r="O50" i="10"/>
  <c r="P50" i="10" s="1"/>
  <c r="Q50" i="10" s="1"/>
  <c r="O264" i="10"/>
  <c r="P264" i="10" s="1"/>
  <c r="Q264" i="10" s="1"/>
  <c r="O67" i="10"/>
  <c r="P67" i="10" s="1"/>
  <c r="Q67" i="10" s="1"/>
  <c r="O75" i="10"/>
  <c r="P75" i="10" s="1"/>
  <c r="Q75" i="10" s="1"/>
  <c r="O83" i="10"/>
  <c r="P83" i="10" s="1"/>
  <c r="Q83" i="10" s="1"/>
  <c r="O95" i="10"/>
  <c r="P95" i="10" s="1"/>
  <c r="Q95" i="10" s="1"/>
  <c r="O107" i="10"/>
  <c r="P107" i="10" s="1"/>
  <c r="Q107" i="10" s="1"/>
  <c r="O144" i="10"/>
  <c r="P144" i="10" s="1"/>
  <c r="Q144" i="10" s="1"/>
  <c r="O152" i="10"/>
  <c r="P152" i="10" s="1"/>
  <c r="Q152" i="10" s="1"/>
  <c r="O160" i="10"/>
  <c r="P160" i="10" s="1"/>
  <c r="Q160" i="10" s="1"/>
  <c r="O168" i="10"/>
  <c r="P168" i="10" s="1"/>
  <c r="Q168" i="10" s="1"/>
  <c r="O176" i="10"/>
  <c r="P176" i="10" s="1"/>
  <c r="Q176" i="10" s="1"/>
  <c r="O216" i="10"/>
  <c r="P216" i="10" s="1"/>
  <c r="Q216" i="10" s="1"/>
  <c r="O71" i="10"/>
  <c r="P71" i="10" s="1"/>
  <c r="Q71" i="10" s="1"/>
  <c r="O79" i="10"/>
  <c r="P79" i="10" s="1"/>
  <c r="Q79" i="10" s="1"/>
  <c r="O91" i="10"/>
  <c r="P91" i="10" s="1"/>
  <c r="Q91" i="10" s="1"/>
  <c r="O111" i="10"/>
  <c r="P111" i="10" s="1"/>
  <c r="Q111" i="10" s="1"/>
  <c r="O135" i="10"/>
  <c r="P135" i="10" s="1"/>
  <c r="Q135" i="10" s="1"/>
  <c r="O232" i="10"/>
  <c r="P232" i="10" s="1"/>
  <c r="Q232" i="10" s="1"/>
  <c r="O212" i="10"/>
  <c r="P212" i="10" s="1"/>
  <c r="Q212" i="10" s="1"/>
  <c r="O228" i="10"/>
  <c r="P228" i="10" s="1"/>
  <c r="Q228" i="10" s="1"/>
  <c r="O244" i="10"/>
  <c r="P244" i="10" s="1"/>
  <c r="Q244" i="10" s="1"/>
  <c r="O260" i="10"/>
  <c r="P260" i="10" s="1"/>
  <c r="Q260" i="10" s="1"/>
  <c r="O307" i="10"/>
  <c r="P307" i="10" s="1"/>
  <c r="Q307" i="10" s="1"/>
  <c r="O315" i="10"/>
  <c r="P315" i="10" s="1"/>
  <c r="Q315" i="10" s="1"/>
  <c r="O323" i="10"/>
  <c r="P323" i="10" s="1"/>
  <c r="Q323" i="10" s="1"/>
  <c r="O331" i="10"/>
  <c r="P331" i="10" s="1"/>
  <c r="Q331" i="10" s="1"/>
  <c r="O339" i="10"/>
  <c r="P339" i="10" s="1"/>
  <c r="Q339" i="10" s="1"/>
  <c r="O347" i="10"/>
  <c r="P347" i="10" s="1"/>
  <c r="Q347" i="10" s="1"/>
  <c r="O355" i="10"/>
  <c r="P355" i="10" s="1"/>
  <c r="Q355" i="10" s="1"/>
  <c r="O363" i="10"/>
  <c r="P363" i="10" s="1"/>
  <c r="Q363" i="10" s="1"/>
  <c r="O371" i="10"/>
  <c r="P371" i="10" s="1"/>
  <c r="Q371" i="10" s="1"/>
  <c r="O379" i="10"/>
  <c r="P379" i="10" s="1"/>
  <c r="Q379" i="10" s="1"/>
  <c r="O387" i="10"/>
  <c r="P387" i="10" s="1"/>
  <c r="Q387" i="10" s="1"/>
  <c r="O395" i="10"/>
  <c r="P395" i="10" s="1"/>
  <c r="Q395" i="10" s="1"/>
  <c r="O403" i="10"/>
  <c r="P403" i="10" s="1"/>
  <c r="Q403" i="10" s="1"/>
  <c r="O411" i="10"/>
  <c r="P411" i="10" s="1"/>
  <c r="Q411" i="10" s="1"/>
  <c r="O419" i="10"/>
  <c r="P419" i="10" s="1"/>
  <c r="Q419" i="10" s="1"/>
  <c r="O427" i="10"/>
  <c r="P427" i="10" s="1"/>
  <c r="Q427" i="10" s="1"/>
  <c r="O435" i="10"/>
  <c r="P435" i="10" s="1"/>
  <c r="Q435" i="10" s="1"/>
  <c r="O139" i="10"/>
  <c r="P139" i="10" s="1"/>
  <c r="Q139" i="10" s="1"/>
  <c r="O143" i="10"/>
  <c r="P143" i="10" s="1"/>
  <c r="Q143" i="10" s="1"/>
  <c r="O147" i="10"/>
  <c r="P147" i="10" s="1"/>
  <c r="Q147" i="10" s="1"/>
  <c r="O151" i="10"/>
  <c r="P151" i="10" s="1"/>
  <c r="Q151" i="10" s="1"/>
  <c r="O155" i="10"/>
  <c r="P155" i="10" s="1"/>
  <c r="Q155" i="10" s="1"/>
  <c r="O159" i="10"/>
  <c r="P159" i="10" s="1"/>
  <c r="Q159" i="10" s="1"/>
  <c r="O163" i="10"/>
  <c r="P163" i="10" s="1"/>
  <c r="Q163" i="10" s="1"/>
  <c r="O167" i="10"/>
  <c r="P167" i="10" s="1"/>
  <c r="Q167" i="10" s="1"/>
  <c r="O171" i="10"/>
  <c r="P171" i="10" s="1"/>
  <c r="Q171" i="10" s="1"/>
  <c r="O175" i="10"/>
  <c r="P175" i="10" s="1"/>
  <c r="Q175" i="10" s="1"/>
  <c r="O179" i="10"/>
  <c r="P179" i="10" s="1"/>
  <c r="Q179" i="10" s="1"/>
  <c r="O224" i="10"/>
  <c r="P224" i="10" s="1"/>
  <c r="Q224" i="10" s="1"/>
  <c r="O240" i="10"/>
  <c r="P240" i="10" s="1"/>
  <c r="Q240" i="10" s="1"/>
  <c r="O256" i="10"/>
  <c r="P256" i="10" s="1"/>
  <c r="Q256" i="10" s="1"/>
  <c r="O272" i="10"/>
  <c r="P272" i="10" s="1"/>
  <c r="Q272" i="10" s="1"/>
  <c r="O275" i="10"/>
  <c r="P275" i="10" s="1"/>
  <c r="Q275" i="10" s="1"/>
  <c r="O295" i="10"/>
  <c r="P295" i="10" s="1"/>
  <c r="Q295" i="10" s="1"/>
  <c r="O220" i="10"/>
  <c r="P220" i="10" s="1"/>
  <c r="Q220" i="10" s="1"/>
  <c r="O236" i="10"/>
  <c r="P236" i="10" s="1"/>
  <c r="Q236" i="10" s="1"/>
  <c r="O252" i="10"/>
  <c r="P252" i="10" s="1"/>
  <c r="Q252" i="10" s="1"/>
  <c r="O268" i="10"/>
  <c r="P268" i="10" s="1"/>
  <c r="Q268" i="10" s="1"/>
  <c r="O291" i="10"/>
  <c r="P291" i="10" s="1"/>
  <c r="Q291" i="10" s="1"/>
  <c r="O287" i="10"/>
  <c r="P287" i="10" s="1"/>
  <c r="Q287" i="10" s="1"/>
  <c r="O303" i="10"/>
  <c r="P303" i="10" s="1"/>
  <c r="Q303" i="10" s="1"/>
  <c r="O311" i="10"/>
  <c r="P311" i="10" s="1"/>
  <c r="Q311" i="10" s="1"/>
  <c r="O319" i="10"/>
  <c r="P319" i="10" s="1"/>
  <c r="Q319" i="10" s="1"/>
  <c r="O327" i="10"/>
  <c r="P327" i="10" s="1"/>
  <c r="Q327" i="10" s="1"/>
  <c r="O335" i="10"/>
  <c r="P335" i="10" s="1"/>
  <c r="Q335" i="10" s="1"/>
  <c r="O343" i="10"/>
  <c r="P343" i="10" s="1"/>
  <c r="Q343" i="10" s="1"/>
  <c r="O351" i="10"/>
  <c r="P351" i="10" s="1"/>
  <c r="Q351" i="10" s="1"/>
  <c r="O359" i="10"/>
  <c r="P359" i="10" s="1"/>
  <c r="Q359" i="10" s="1"/>
  <c r="O367" i="10"/>
  <c r="P367" i="10" s="1"/>
  <c r="Q367" i="10" s="1"/>
  <c r="O375" i="10"/>
  <c r="P375" i="10" s="1"/>
  <c r="Q375" i="10" s="1"/>
  <c r="O383" i="10"/>
  <c r="P383" i="10" s="1"/>
  <c r="Q383" i="10" s="1"/>
  <c r="O391" i="10"/>
  <c r="P391" i="10" s="1"/>
  <c r="Q391" i="10" s="1"/>
  <c r="O399" i="10"/>
  <c r="P399" i="10" s="1"/>
  <c r="Q399" i="10" s="1"/>
  <c r="O407" i="10"/>
  <c r="P407" i="10" s="1"/>
  <c r="Q407" i="10" s="1"/>
  <c r="O415" i="10"/>
  <c r="P415" i="10" s="1"/>
  <c r="Q415" i="10" s="1"/>
  <c r="O423" i="10"/>
  <c r="P423" i="10" s="1"/>
  <c r="Q423" i="10" s="1"/>
  <c r="O431" i="10"/>
  <c r="P431" i="10" s="1"/>
  <c r="Q431" i="10" s="1"/>
  <c r="O439" i="10"/>
  <c r="P439" i="10" s="1"/>
  <c r="Q439" i="10" s="1"/>
  <c r="O274" i="10"/>
  <c r="P274" i="10" s="1"/>
  <c r="Q274" i="10" s="1"/>
  <c r="O283" i="10"/>
  <c r="P283" i="10" s="1"/>
  <c r="Q283" i="10" s="1"/>
  <c r="O299" i="10"/>
  <c r="P299" i="10" s="1"/>
  <c r="Q299" i="10" s="1"/>
  <c r="O306" i="10"/>
  <c r="P306" i="10" s="1"/>
  <c r="Q306" i="10" s="1"/>
  <c r="O310" i="10"/>
  <c r="P310" i="10" s="1"/>
  <c r="Q310" i="10" s="1"/>
  <c r="O314" i="10"/>
  <c r="P314" i="10" s="1"/>
  <c r="Q314" i="10" s="1"/>
  <c r="O318" i="10"/>
  <c r="P318" i="10" s="1"/>
  <c r="Q318" i="10" s="1"/>
  <c r="O322" i="10"/>
  <c r="P322" i="10" s="1"/>
  <c r="Q322" i="10" s="1"/>
  <c r="O326" i="10"/>
  <c r="P326" i="10" s="1"/>
  <c r="Q326" i="10" s="1"/>
  <c r="O330" i="10"/>
  <c r="P330" i="10" s="1"/>
  <c r="Q330" i="10" s="1"/>
  <c r="O334" i="10"/>
  <c r="P334" i="10" s="1"/>
  <c r="Q334" i="10" s="1"/>
  <c r="O338" i="10"/>
  <c r="P338" i="10" s="1"/>
  <c r="Q338" i="10" s="1"/>
  <c r="O342" i="10"/>
  <c r="P342" i="10" s="1"/>
  <c r="Q342" i="10" s="1"/>
  <c r="O346" i="10"/>
  <c r="P346" i="10" s="1"/>
  <c r="Q346" i="10" s="1"/>
  <c r="O350" i="10"/>
  <c r="P350" i="10" s="1"/>
  <c r="Q350" i="10" s="1"/>
  <c r="O354" i="10"/>
  <c r="P354" i="10" s="1"/>
  <c r="Q354" i="10" s="1"/>
  <c r="O358" i="10"/>
  <c r="P358" i="10" s="1"/>
  <c r="Q358" i="10" s="1"/>
  <c r="O362" i="10"/>
  <c r="P362" i="10" s="1"/>
  <c r="Q362" i="10" s="1"/>
  <c r="O366" i="10"/>
  <c r="P366" i="10" s="1"/>
  <c r="Q366" i="10" s="1"/>
  <c r="O370" i="10"/>
  <c r="P370" i="10" s="1"/>
  <c r="Q370" i="10" s="1"/>
  <c r="O374" i="10"/>
  <c r="P374" i="10" s="1"/>
  <c r="Q374" i="10" s="1"/>
  <c r="O378" i="10"/>
  <c r="P378" i="10" s="1"/>
  <c r="Q378" i="10" s="1"/>
  <c r="O382" i="10"/>
  <c r="P382" i="10" s="1"/>
  <c r="Q382" i="10" s="1"/>
  <c r="O386" i="10"/>
  <c r="P386" i="10" s="1"/>
  <c r="Q386" i="10" s="1"/>
  <c r="O390" i="10"/>
  <c r="P390" i="10" s="1"/>
  <c r="Q390" i="10" s="1"/>
  <c r="O394" i="10"/>
  <c r="P394" i="10" s="1"/>
  <c r="Q394" i="10" s="1"/>
  <c r="O398" i="10"/>
  <c r="P398" i="10" s="1"/>
  <c r="Q398" i="10" s="1"/>
  <c r="O402" i="10"/>
  <c r="P402" i="10" s="1"/>
  <c r="Q402" i="10" s="1"/>
  <c r="O406" i="10"/>
  <c r="P406" i="10" s="1"/>
  <c r="Q406" i="10" s="1"/>
  <c r="O410" i="10"/>
  <c r="P410" i="10" s="1"/>
  <c r="Q410" i="10" s="1"/>
  <c r="O414" i="10"/>
  <c r="P414" i="10" s="1"/>
  <c r="Q414" i="10" s="1"/>
  <c r="O418" i="10"/>
  <c r="P418" i="10" s="1"/>
  <c r="Q418" i="10" s="1"/>
  <c r="O422" i="10"/>
  <c r="P422" i="10" s="1"/>
  <c r="Q422" i="10" s="1"/>
  <c r="O426" i="10"/>
  <c r="P426" i="10" s="1"/>
  <c r="Q426" i="10" s="1"/>
  <c r="O430" i="10"/>
  <c r="P430" i="10" s="1"/>
  <c r="Q430" i="10" s="1"/>
  <c r="O434" i="10"/>
  <c r="P434" i="10" s="1"/>
  <c r="Q434" i="10" s="1"/>
  <c r="O438" i="10"/>
  <c r="P438" i="10" s="1"/>
  <c r="Q438" i="10" s="1"/>
  <c r="O442" i="10"/>
  <c r="P442" i="10" s="1"/>
  <c r="Q442" i="10" s="1"/>
  <c r="O188" i="9"/>
  <c r="P188" i="9" s="1"/>
  <c r="Q188" i="9" s="1"/>
  <c r="O220" i="9"/>
  <c r="P220" i="9" s="1"/>
  <c r="Q220" i="9" s="1"/>
  <c r="O236" i="9"/>
  <c r="P236" i="9" s="1"/>
  <c r="Q236" i="9" s="1"/>
  <c r="O332" i="9"/>
  <c r="P332" i="9" s="1"/>
  <c r="Q332" i="9" s="1"/>
  <c r="O350" i="9"/>
  <c r="P350" i="9" s="1"/>
  <c r="Q350" i="9" s="1"/>
  <c r="O358" i="9"/>
  <c r="P358" i="9" s="1"/>
  <c r="Q358" i="9" s="1"/>
  <c r="O382" i="9"/>
  <c r="P382" i="9" s="1"/>
  <c r="Q382" i="9" s="1"/>
  <c r="O390" i="9"/>
  <c r="P390" i="9" s="1"/>
  <c r="Q390" i="9" s="1"/>
  <c r="O398" i="9"/>
  <c r="P398" i="9" s="1"/>
  <c r="Q398" i="9" s="1"/>
  <c r="O688" i="9"/>
  <c r="P688" i="9" s="1"/>
  <c r="Q688" i="9" s="1"/>
  <c r="O7" i="9"/>
  <c r="P7" i="9" s="1"/>
  <c r="Q7" i="9" s="1"/>
  <c r="O11" i="9"/>
  <c r="P11" i="9" s="1"/>
  <c r="Q11" i="9" s="1"/>
  <c r="O15" i="9"/>
  <c r="P15" i="9" s="1"/>
  <c r="Q15" i="9" s="1"/>
  <c r="O19" i="9"/>
  <c r="P19" i="9" s="1"/>
  <c r="Q19" i="9" s="1"/>
  <c r="O23" i="9"/>
  <c r="P23" i="9" s="1"/>
  <c r="Q23" i="9" s="1"/>
  <c r="O27" i="9"/>
  <c r="P27" i="9" s="1"/>
  <c r="Q27" i="9" s="1"/>
  <c r="O31" i="9"/>
  <c r="P31" i="9" s="1"/>
  <c r="Q31" i="9" s="1"/>
  <c r="O35" i="9"/>
  <c r="P35" i="9" s="1"/>
  <c r="Q35" i="9" s="1"/>
  <c r="O39" i="9"/>
  <c r="P39" i="9" s="1"/>
  <c r="Q39" i="9" s="1"/>
  <c r="O43" i="9"/>
  <c r="P43" i="9" s="1"/>
  <c r="Q43" i="9" s="1"/>
  <c r="O47" i="9"/>
  <c r="P47" i="9" s="1"/>
  <c r="Q47" i="9" s="1"/>
  <c r="O51" i="9"/>
  <c r="P51" i="9" s="1"/>
  <c r="Q51" i="9" s="1"/>
  <c r="O55" i="9"/>
  <c r="P55" i="9" s="1"/>
  <c r="Q55" i="9" s="1"/>
  <c r="O59" i="9"/>
  <c r="P59" i="9" s="1"/>
  <c r="Q59" i="9" s="1"/>
  <c r="O63" i="9"/>
  <c r="P63" i="9" s="1"/>
  <c r="Q63" i="9" s="1"/>
  <c r="O67" i="9"/>
  <c r="P67" i="9" s="1"/>
  <c r="Q67" i="9" s="1"/>
  <c r="O71" i="9"/>
  <c r="P71" i="9" s="1"/>
  <c r="Q71" i="9" s="1"/>
  <c r="O75" i="9"/>
  <c r="P75" i="9" s="1"/>
  <c r="Q75" i="9" s="1"/>
  <c r="O79" i="9"/>
  <c r="P79" i="9" s="1"/>
  <c r="Q79" i="9" s="1"/>
  <c r="O83" i="9"/>
  <c r="P83" i="9" s="1"/>
  <c r="Q83" i="9" s="1"/>
  <c r="O87" i="9"/>
  <c r="P87" i="9" s="1"/>
  <c r="Q87" i="9" s="1"/>
  <c r="O91" i="9"/>
  <c r="P91" i="9" s="1"/>
  <c r="Q91" i="9" s="1"/>
  <c r="O184" i="9"/>
  <c r="P184" i="9" s="1"/>
  <c r="Q184" i="9" s="1"/>
  <c r="O200" i="9"/>
  <c r="P200" i="9" s="1"/>
  <c r="Q200" i="9" s="1"/>
  <c r="O216" i="9"/>
  <c r="P216" i="9" s="1"/>
  <c r="Q216" i="9" s="1"/>
  <c r="O232" i="9"/>
  <c r="P232" i="9" s="1"/>
  <c r="Q232" i="9" s="1"/>
  <c r="O248" i="9"/>
  <c r="P248" i="9" s="1"/>
  <c r="Q248" i="9" s="1"/>
  <c r="O264" i="9"/>
  <c r="P264" i="9" s="1"/>
  <c r="Q264" i="9" s="1"/>
  <c r="O280" i="9"/>
  <c r="P280" i="9" s="1"/>
  <c r="Q280" i="9" s="1"/>
  <c r="O296" i="9"/>
  <c r="P296" i="9" s="1"/>
  <c r="Q296" i="9" s="1"/>
  <c r="O312" i="9"/>
  <c r="P312" i="9" s="1"/>
  <c r="Q312" i="9" s="1"/>
  <c r="O328" i="9"/>
  <c r="P328" i="9" s="1"/>
  <c r="Q328" i="9" s="1"/>
  <c r="O348" i="9"/>
  <c r="P348" i="9" s="1"/>
  <c r="Q348" i="9" s="1"/>
  <c r="O356" i="9"/>
  <c r="P356" i="9" s="1"/>
  <c r="Q356" i="9" s="1"/>
  <c r="O364" i="9"/>
  <c r="P364" i="9" s="1"/>
  <c r="Q364" i="9" s="1"/>
  <c r="O372" i="9"/>
  <c r="P372" i="9" s="1"/>
  <c r="Q372" i="9" s="1"/>
  <c r="O380" i="9"/>
  <c r="P380" i="9" s="1"/>
  <c r="Q380" i="9" s="1"/>
  <c r="O388" i="9"/>
  <c r="P388" i="9" s="1"/>
  <c r="Q388" i="9" s="1"/>
  <c r="O396" i="9"/>
  <c r="P396" i="9" s="1"/>
  <c r="Q396" i="9" s="1"/>
  <c r="O404" i="9"/>
  <c r="P404" i="9" s="1"/>
  <c r="Q404" i="9" s="1"/>
  <c r="O436" i="9"/>
  <c r="P436" i="9" s="1"/>
  <c r="Q436" i="9" s="1"/>
  <c r="O468" i="9"/>
  <c r="P468" i="9" s="1"/>
  <c r="Q468" i="9" s="1"/>
  <c r="O500" i="9"/>
  <c r="P500" i="9" s="1"/>
  <c r="Q500" i="9" s="1"/>
  <c r="O532" i="9"/>
  <c r="P532" i="9" s="1"/>
  <c r="Q532" i="9" s="1"/>
  <c r="O564" i="9"/>
  <c r="P564" i="9" s="1"/>
  <c r="Q564" i="9" s="1"/>
  <c r="O596" i="9"/>
  <c r="P596" i="9" s="1"/>
  <c r="Q596" i="9" s="1"/>
  <c r="O204" i="9"/>
  <c r="P204" i="9" s="1"/>
  <c r="Q204" i="9" s="1"/>
  <c r="O252" i="9"/>
  <c r="P252" i="9" s="1"/>
  <c r="Q252" i="9" s="1"/>
  <c r="O268" i="9"/>
  <c r="P268" i="9" s="1"/>
  <c r="Q268" i="9" s="1"/>
  <c r="O284" i="9"/>
  <c r="P284" i="9" s="1"/>
  <c r="Q284" i="9" s="1"/>
  <c r="O300" i="9"/>
  <c r="P300" i="9" s="1"/>
  <c r="Q300" i="9" s="1"/>
  <c r="O316" i="9"/>
  <c r="P316" i="9" s="1"/>
  <c r="Q316" i="9" s="1"/>
  <c r="O366" i="9"/>
  <c r="P366" i="9" s="1"/>
  <c r="Q366" i="9" s="1"/>
  <c r="O180" i="9"/>
  <c r="P180" i="9" s="1"/>
  <c r="Q180" i="9" s="1"/>
  <c r="O196" i="9"/>
  <c r="P196" i="9" s="1"/>
  <c r="Q196" i="9" s="1"/>
  <c r="O212" i="9"/>
  <c r="P212" i="9" s="1"/>
  <c r="Q212" i="9" s="1"/>
  <c r="O228" i="9"/>
  <c r="P228" i="9" s="1"/>
  <c r="Q228" i="9" s="1"/>
  <c r="O244" i="9"/>
  <c r="P244" i="9" s="1"/>
  <c r="Q244" i="9" s="1"/>
  <c r="O260" i="9"/>
  <c r="P260" i="9" s="1"/>
  <c r="Q260" i="9" s="1"/>
  <c r="O276" i="9"/>
  <c r="P276" i="9" s="1"/>
  <c r="Q276" i="9" s="1"/>
  <c r="O292" i="9"/>
  <c r="P292" i="9" s="1"/>
  <c r="Q292" i="9" s="1"/>
  <c r="O308" i="9"/>
  <c r="P308" i="9" s="1"/>
  <c r="Q308" i="9" s="1"/>
  <c r="O324" i="9"/>
  <c r="P324" i="9" s="1"/>
  <c r="Q324" i="9" s="1"/>
  <c r="O340" i="9"/>
  <c r="P340" i="9" s="1"/>
  <c r="Q340" i="9" s="1"/>
  <c r="O346" i="9"/>
  <c r="P346" i="9" s="1"/>
  <c r="Q346" i="9" s="1"/>
  <c r="O354" i="9"/>
  <c r="P354" i="9" s="1"/>
  <c r="Q354" i="9" s="1"/>
  <c r="O362" i="9"/>
  <c r="P362" i="9" s="1"/>
  <c r="Q362" i="9" s="1"/>
  <c r="O370" i="9"/>
  <c r="P370" i="9" s="1"/>
  <c r="Q370" i="9" s="1"/>
  <c r="O378" i="9"/>
  <c r="P378" i="9" s="1"/>
  <c r="Q378" i="9" s="1"/>
  <c r="O386" i="9"/>
  <c r="P386" i="9" s="1"/>
  <c r="Q386" i="9" s="1"/>
  <c r="O394" i="9"/>
  <c r="P394" i="9" s="1"/>
  <c r="Q394" i="9" s="1"/>
  <c r="O402" i="9"/>
  <c r="P402" i="9" s="1"/>
  <c r="Q402" i="9" s="1"/>
  <c r="O342" i="9"/>
  <c r="P342" i="9" s="1"/>
  <c r="Q342" i="9" s="1"/>
  <c r="O374" i="9"/>
  <c r="P374" i="9" s="1"/>
  <c r="Q374" i="9" s="1"/>
  <c r="O192" i="9"/>
  <c r="P192" i="9" s="1"/>
  <c r="Q192" i="9" s="1"/>
  <c r="O208" i="9"/>
  <c r="P208" i="9" s="1"/>
  <c r="Q208" i="9" s="1"/>
  <c r="O224" i="9"/>
  <c r="P224" i="9" s="1"/>
  <c r="Q224" i="9" s="1"/>
  <c r="O240" i="9"/>
  <c r="P240" i="9" s="1"/>
  <c r="Q240" i="9" s="1"/>
  <c r="O256" i="9"/>
  <c r="P256" i="9" s="1"/>
  <c r="Q256" i="9" s="1"/>
  <c r="O272" i="9"/>
  <c r="P272" i="9" s="1"/>
  <c r="Q272" i="9" s="1"/>
  <c r="O288" i="9"/>
  <c r="P288" i="9" s="1"/>
  <c r="Q288" i="9" s="1"/>
  <c r="O304" i="9"/>
  <c r="P304" i="9" s="1"/>
  <c r="Q304" i="9" s="1"/>
  <c r="O320" i="9"/>
  <c r="P320" i="9" s="1"/>
  <c r="Q320" i="9" s="1"/>
  <c r="O336" i="9"/>
  <c r="P336" i="9" s="1"/>
  <c r="Q336" i="9" s="1"/>
  <c r="O344" i="9"/>
  <c r="P344" i="9" s="1"/>
  <c r="Q344" i="9" s="1"/>
  <c r="O352" i="9"/>
  <c r="P352" i="9" s="1"/>
  <c r="Q352" i="9" s="1"/>
  <c r="O360" i="9"/>
  <c r="P360" i="9" s="1"/>
  <c r="Q360" i="9" s="1"/>
  <c r="O368" i="9"/>
  <c r="P368" i="9" s="1"/>
  <c r="Q368" i="9" s="1"/>
  <c r="O376" i="9"/>
  <c r="P376" i="9" s="1"/>
  <c r="Q376" i="9" s="1"/>
  <c r="O384" i="9"/>
  <c r="P384" i="9" s="1"/>
  <c r="Q384" i="9" s="1"/>
  <c r="O392" i="9"/>
  <c r="P392" i="9" s="1"/>
  <c r="Q392" i="9" s="1"/>
  <c r="O400" i="9"/>
  <c r="P400" i="9" s="1"/>
  <c r="Q400" i="9" s="1"/>
  <c r="O420" i="9"/>
  <c r="P420" i="9" s="1"/>
  <c r="Q420" i="9" s="1"/>
  <c r="O452" i="9"/>
  <c r="P452" i="9" s="1"/>
  <c r="Q452" i="9" s="1"/>
  <c r="O484" i="9"/>
  <c r="P484" i="9" s="1"/>
  <c r="Q484" i="9" s="1"/>
  <c r="O516" i="9"/>
  <c r="P516" i="9" s="1"/>
  <c r="Q516" i="9" s="1"/>
  <c r="O548" i="9"/>
  <c r="P548" i="9" s="1"/>
  <c r="Q548" i="9" s="1"/>
  <c r="O580" i="9"/>
  <c r="P580" i="9" s="1"/>
  <c r="Q580" i="9" s="1"/>
  <c r="O416" i="9"/>
  <c r="P416" i="9" s="1"/>
  <c r="Q416" i="9" s="1"/>
  <c r="O432" i="9"/>
  <c r="P432" i="9" s="1"/>
  <c r="Q432" i="9" s="1"/>
  <c r="O448" i="9"/>
  <c r="P448" i="9" s="1"/>
  <c r="Q448" i="9" s="1"/>
  <c r="O464" i="9"/>
  <c r="P464" i="9" s="1"/>
  <c r="Q464" i="9" s="1"/>
  <c r="O480" i="9"/>
  <c r="P480" i="9" s="1"/>
  <c r="Q480" i="9" s="1"/>
  <c r="O496" i="9"/>
  <c r="P496" i="9" s="1"/>
  <c r="Q496" i="9" s="1"/>
  <c r="O512" i="9"/>
  <c r="P512" i="9" s="1"/>
  <c r="Q512" i="9" s="1"/>
  <c r="O528" i="9"/>
  <c r="P528" i="9" s="1"/>
  <c r="Q528" i="9" s="1"/>
  <c r="O544" i="9"/>
  <c r="P544" i="9" s="1"/>
  <c r="Q544" i="9" s="1"/>
  <c r="O560" i="9"/>
  <c r="P560" i="9" s="1"/>
  <c r="Q560" i="9" s="1"/>
  <c r="O576" i="9"/>
  <c r="P576" i="9" s="1"/>
  <c r="Q576" i="9" s="1"/>
  <c r="O592" i="9"/>
  <c r="P592" i="9" s="1"/>
  <c r="Q592" i="9" s="1"/>
  <c r="O704" i="9"/>
  <c r="P704" i="9" s="1"/>
  <c r="Q704" i="9" s="1"/>
  <c r="O412" i="9"/>
  <c r="P412" i="9" s="1"/>
  <c r="Q412" i="9" s="1"/>
  <c r="O428" i="9"/>
  <c r="P428" i="9" s="1"/>
  <c r="Q428" i="9" s="1"/>
  <c r="O444" i="9"/>
  <c r="P444" i="9" s="1"/>
  <c r="Q444" i="9" s="1"/>
  <c r="O460" i="9"/>
  <c r="P460" i="9" s="1"/>
  <c r="Q460" i="9" s="1"/>
  <c r="O476" i="9"/>
  <c r="P476" i="9" s="1"/>
  <c r="Q476" i="9" s="1"/>
  <c r="O492" i="9"/>
  <c r="P492" i="9" s="1"/>
  <c r="Q492" i="9" s="1"/>
  <c r="O508" i="9"/>
  <c r="P508" i="9" s="1"/>
  <c r="Q508" i="9" s="1"/>
  <c r="O524" i="9"/>
  <c r="P524" i="9" s="1"/>
  <c r="Q524" i="9" s="1"/>
  <c r="O540" i="9"/>
  <c r="P540" i="9" s="1"/>
  <c r="Q540" i="9" s="1"/>
  <c r="O556" i="9"/>
  <c r="P556" i="9" s="1"/>
  <c r="Q556" i="9" s="1"/>
  <c r="O572" i="9"/>
  <c r="P572" i="9" s="1"/>
  <c r="Q572" i="9" s="1"/>
  <c r="O588" i="9"/>
  <c r="P588" i="9" s="1"/>
  <c r="Q588" i="9" s="1"/>
  <c r="O604" i="9"/>
  <c r="P604" i="9" s="1"/>
  <c r="Q604" i="9" s="1"/>
  <c r="O607" i="9"/>
  <c r="P607" i="9" s="1"/>
  <c r="Q607" i="9" s="1"/>
  <c r="O341" i="9"/>
  <c r="P341" i="9" s="1"/>
  <c r="Q341" i="9" s="1"/>
  <c r="O408" i="9"/>
  <c r="P408" i="9" s="1"/>
  <c r="Q408" i="9" s="1"/>
  <c r="O424" i="9"/>
  <c r="P424" i="9" s="1"/>
  <c r="Q424" i="9" s="1"/>
  <c r="O440" i="9"/>
  <c r="P440" i="9" s="1"/>
  <c r="Q440" i="9" s="1"/>
  <c r="O456" i="9"/>
  <c r="P456" i="9" s="1"/>
  <c r="Q456" i="9" s="1"/>
  <c r="O472" i="9"/>
  <c r="P472" i="9" s="1"/>
  <c r="Q472" i="9" s="1"/>
  <c r="O488" i="9"/>
  <c r="P488" i="9" s="1"/>
  <c r="Q488" i="9" s="1"/>
  <c r="O504" i="9"/>
  <c r="P504" i="9" s="1"/>
  <c r="Q504" i="9" s="1"/>
  <c r="O520" i="9"/>
  <c r="P520" i="9" s="1"/>
  <c r="Q520" i="9" s="1"/>
  <c r="O536" i="9"/>
  <c r="P536" i="9" s="1"/>
  <c r="Q536" i="9" s="1"/>
  <c r="O552" i="9"/>
  <c r="P552" i="9" s="1"/>
  <c r="Q552" i="9" s="1"/>
  <c r="O568" i="9"/>
  <c r="P568" i="9" s="1"/>
  <c r="Q568" i="9" s="1"/>
  <c r="O584" i="9"/>
  <c r="P584" i="9" s="1"/>
  <c r="Q584" i="9" s="1"/>
  <c r="O600" i="9"/>
  <c r="P600" i="9" s="1"/>
  <c r="Q600" i="9" s="1"/>
  <c r="O672" i="9"/>
  <c r="P672" i="9" s="1"/>
  <c r="Q672" i="9" s="1"/>
  <c r="O668" i="9"/>
  <c r="P668" i="9" s="1"/>
  <c r="Q668" i="9" s="1"/>
  <c r="O684" i="9"/>
  <c r="P684" i="9" s="1"/>
  <c r="Q684" i="9" s="1"/>
  <c r="O700" i="9"/>
  <c r="P700" i="9" s="1"/>
  <c r="Q700" i="9" s="1"/>
  <c r="O719" i="9"/>
  <c r="P719" i="9" s="1"/>
  <c r="Q719" i="9" s="1"/>
  <c r="O739" i="9"/>
  <c r="P739" i="9" s="1"/>
  <c r="Q739" i="9" s="1"/>
  <c r="O771" i="9"/>
  <c r="P771" i="9" s="1"/>
  <c r="Q771" i="9" s="1"/>
  <c r="O803" i="9"/>
  <c r="P803" i="9" s="1"/>
  <c r="Q803" i="9" s="1"/>
  <c r="O835" i="9"/>
  <c r="P835" i="9" s="1"/>
  <c r="Q835" i="9" s="1"/>
  <c r="O843" i="9"/>
  <c r="P843" i="9" s="1"/>
  <c r="Q843" i="9" s="1"/>
  <c r="O851" i="9"/>
  <c r="P851" i="9" s="1"/>
  <c r="Q851" i="9" s="1"/>
  <c r="O859" i="9"/>
  <c r="P859" i="9" s="1"/>
  <c r="Q859" i="9" s="1"/>
  <c r="O867" i="9"/>
  <c r="P867" i="9" s="1"/>
  <c r="Q867" i="9" s="1"/>
  <c r="O875" i="9"/>
  <c r="P875" i="9" s="1"/>
  <c r="Q875" i="9" s="1"/>
  <c r="O664" i="9"/>
  <c r="P664" i="9" s="1"/>
  <c r="Q664" i="9" s="1"/>
  <c r="O680" i="9"/>
  <c r="P680" i="9" s="1"/>
  <c r="Q680" i="9" s="1"/>
  <c r="O696" i="9"/>
  <c r="P696" i="9" s="1"/>
  <c r="Q696" i="9" s="1"/>
  <c r="O712" i="9"/>
  <c r="P712" i="9" s="1"/>
  <c r="Q712" i="9" s="1"/>
  <c r="O717" i="9"/>
  <c r="P717" i="9" s="1"/>
  <c r="Q717" i="9" s="1"/>
  <c r="O676" i="9"/>
  <c r="P676" i="9" s="1"/>
  <c r="Q676" i="9" s="1"/>
  <c r="O692" i="9"/>
  <c r="P692" i="9" s="1"/>
  <c r="Q692" i="9" s="1"/>
  <c r="O708" i="9"/>
  <c r="P708" i="9" s="1"/>
  <c r="Q708" i="9" s="1"/>
  <c r="O715" i="9"/>
  <c r="P715" i="9" s="1"/>
  <c r="Q715" i="9" s="1"/>
  <c r="O723" i="9"/>
  <c r="P723" i="9" s="1"/>
  <c r="Q723" i="9" s="1"/>
  <c r="O755" i="9"/>
  <c r="P755" i="9" s="1"/>
  <c r="Q755" i="9" s="1"/>
  <c r="O787" i="9"/>
  <c r="P787" i="9" s="1"/>
  <c r="Q787" i="9" s="1"/>
  <c r="O819" i="9"/>
  <c r="P819" i="9" s="1"/>
  <c r="Q819" i="9" s="1"/>
  <c r="O735" i="9"/>
  <c r="P735" i="9" s="1"/>
  <c r="Q735" i="9" s="1"/>
  <c r="O751" i="9"/>
  <c r="P751" i="9" s="1"/>
  <c r="Q751" i="9" s="1"/>
  <c r="O767" i="9"/>
  <c r="P767" i="9" s="1"/>
  <c r="Q767" i="9" s="1"/>
  <c r="O783" i="9"/>
  <c r="P783" i="9" s="1"/>
  <c r="Q783" i="9" s="1"/>
  <c r="O799" i="9"/>
  <c r="P799" i="9" s="1"/>
  <c r="Q799" i="9" s="1"/>
  <c r="O815" i="9"/>
  <c r="P815" i="9" s="1"/>
  <c r="Q815" i="9" s="1"/>
  <c r="O831" i="9"/>
  <c r="P831" i="9" s="1"/>
  <c r="Q831" i="9" s="1"/>
  <c r="O731" i="9"/>
  <c r="P731" i="9" s="1"/>
  <c r="Q731" i="9" s="1"/>
  <c r="O747" i="9"/>
  <c r="P747" i="9" s="1"/>
  <c r="Q747" i="9" s="1"/>
  <c r="O763" i="9"/>
  <c r="P763" i="9" s="1"/>
  <c r="Q763" i="9" s="1"/>
  <c r="O779" i="9"/>
  <c r="P779" i="9" s="1"/>
  <c r="Q779" i="9" s="1"/>
  <c r="O795" i="9"/>
  <c r="P795" i="9" s="1"/>
  <c r="Q795" i="9" s="1"/>
  <c r="O811" i="9"/>
  <c r="P811" i="9" s="1"/>
  <c r="Q811" i="9" s="1"/>
  <c r="O827" i="9"/>
  <c r="P827" i="9" s="1"/>
  <c r="Q827" i="9" s="1"/>
  <c r="O839" i="9"/>
  <c r="P839" i="9" s="1"/>
  <c r="Q839" i="9" s="1"/>
  <c r="O847" i="9"/>
  <c r="P847" i="9" s="1"/>
  <c r="Q847" i="9" s="1"/>
  <c r="O855" i="9"/>
  <c r="P855" i="9" s="1"/>
  <c r="Q855" i="9" s="1"/>
  <c r="O863" i="9"/>
  <c r="P863" i="9" s="1"/>
  <c r="Q863" i="9" s="1"/>
  <c r="O871" i="9"/>
  <c r="P871" i="9" s="1"/>
  <c r="Q871" i="9" s="1"/>
  <c r="O879" i="9"/>
  <c r="P879" i="9" s="1"/>
  <c r="Q879" i="9" s="1"/>
  <c r="O727" i="9"/>
  <c r="P727" i="9" s="1"/>
  <c r="Q727" i="9" s="1"/>
  <c r="O743" i="9"/>
  <c r="P743" i="9" s="1"/>
  <c r="Q743" i="9" s="1"/>
  <c r="O759" i="9"/>
  <c r="P759" i="9" s="1"/>
  <c r="Q759" i="9" s="1"/>
  <c r="O775" i="9"/>
  <c r="P775" i="9" s="1"/>
  <c r="Q775" i="9" s="1"/>
  <c r="O791" i="9"/>
  <c r="P791" i="9" s="1"/>
  <c r="Q791" i="9" s="1"/>
  <c r="O807" i="9"/>
  <c r="P807" i="9" s="1"/>
  <c r="Q807" i="9" s="1"/>
  <c r="O823" i="9"/>
  <c r="P823" i="9" s="1"/>
  <c r="Q823" i="9" s="1"/>
  <c r="O838" i="9"/>
  <c r="P838" i="9" s="1"/>
  <c r="Q838" i="9" s="1"/>
  <c r="O842" i="9"/>
  <c r="P842" i="9" s="1"/>
  <c r="Q842" i="9" s="1"/>
  <c r="O846" i="9"/>
  <c r="P846" i="9" s="1"/>
  <c r="Q846" i="9" s="1"/>
  <c r="O850" i="9"/>
  <c r="P850" i="9" s="1"/>
  <c r="Q850" i="9" s="1"/>
  <c r="O854" i="9"/>
  <c r="P854" i="9" s="1"/>
  <c r="Q854" i="9" s="1"/>
  <c r="O858" i="9"/>
  <c r="P858" i="9" s="1"/>
  <c r="Q858" i="9" s="1"/>
  <c r="O862" i="9"/>
  <c r="P862" i="9" s="1"/>
  <c r="Q862" i="9" s="1"/>
  <c r="O866" i="9"/>
  <c r="P866" i="9" s="1"/>
  <c r="Q866" i="9" s="1"/>
  <c r="O870" i="9"/>
  <c r="P870" i="9" s="1"/>
  <c r="Q870" i="9" s="1"/>
  <c r="O874" i="9"/>
  <c r="P874" i="9" s="1"/>
  <c r="Q874" i="9" s="1"/>
  <c r="O878" i="9"/>
  <c r="P878" i="9" s="1"/>
  <c r="Q878" i="9" s="1"/>
  <c r="O882" i="9"/>
  <c r="P882" i="9" s="1"/>
  <c r="Q882" i="9" s="1"/>
  <c r="O157" i="8"/>
  <c r="P157" i="8" s="1"/>
  <c r="Q157" i="8" s="1"/>
  <c r="O5" i="8"/>
  <c r="P5" i="8" s="1"/>
  <c r="Q5" i="8" s="1"/>
  <c r="O13" i="8"/>
  <c r="P13" i="8" s="1"/>
  <c r="Q13" i="8" s="1"/>
  <c r="O29" i="8"/>
  <c r="P29" i="8" s="1"/>
  <c r="Q29" i="8" s="1"/>
  <c r="O93" i="8"/>
  <c r="P93" i="8" s="1"/>
  <c r="Q93" i="8" s="1"/>
  <c r="O109" i="8"/>
  <c r="P109" i="8" s="1"/>
  <c r="Q109" i="8" s="1"/>
  <c r="O125" i="8"/>
  <c r="P125" i="8" s="1"/>
  <c r="Q125" i="8" s="1"/>
  <c r="O141" i="8"/>
  <c r="P141" i="8" s="1"/>
  <c r="Q141" i="8" s="1"/>
  <c r="O185" i="8"/>
  <c r="P185" i="8" s="1"/>
  <c r="Q185" i="8" s="1"/>
  <c r="O347" i="8"/>
  <c r="P347" i="8" s="1"/>
  <c r="Q347" i="8" s="1"/>
  <c r="O379" i="8"/>
  <c r="P379" i="8" s="1"/>
  <c r="Q379" i="8" s="1"/>
  <c r="O355" i="8"/>
  <c r="P355" i="8" s="1"/>
  <c r="Q355" i="8" s="1"/>
  <c r="O387" i="8"/>
  <c r="P387" i="8" s="1"/>
  <c r="Q387" i="8" s="1"/>
  <c r="O169" i="8"/>
  <c r="P169" i="8" s="1"/>
  <c r="Q169" i="8" s="1"/>
  <c r="O201" i="8"/>
  <c r="P201" i="8" s="1"/>
  <c r="Q201" i="8" s="1"/>
  <c r="O207" i="8"/>
  <c r="P207" i="8" s="1"/>
  <c r="Q207" i="8" s="1"/>
  <c r="O371" i="8"/>
  <c r="P371" i="8" s="1"/>
  <c r="Q371" i="8" s="1"/>
  <c r="O21" i="8"/>
  <c r="P21" i="8" s="1"/>
  <c r="Q21" i="8" s="1"/>
  <c r="O85" i="8"/>
  <c r="P85" i="8" s="1"/>
  <c r="Q85" i="8" s="1"/>
  <c r="O101" i="8"/>
  <c r="P101" i="8" s="1"/>
  <c r="Q101" i="8" s="1"/>
  <c r="O117" i="8"/>
  <c r="P117" i="8" s="1"/>
  <c r="Q117" i="8" s="1"/>
  <c r="O133" i="8"/>
  <c r="P133" i="8" s="1"/>
  <c r="Q133" i="8" s="1"/>
  <c r="O149" i="8"/>
  <c r="P149" i="8" s="1"/>
  <c r="Q149" i="8" s="1"/>
  <c r="O165" i="8"/>
  <c r="P165" i="8" s="1"/>
  <c r="Q165" i="8" s="1"/>
  <c r="O197" i="8"/>
  <c r="P197" i="8" s="1"/>
  <c r="Q197" i="8" s="1"/>
  <c r="O211" i="8"/>
  <c r="P211" i="8" s="1"/>
  <c r="Q211" i="8" s="1"/>
  <c r="O213" i="8"/>
  <c r="P213" i="8" s="1"/>
  <c r="Q213" i="8" s="1"/>
  <c r="O215" i="8"/>
  <c r="P215" i="8" s="1"/>
  <c r="Q215" i="8" s="1"/>
  <c r="O217" i="8"/>
  <c r="P217" i="8" s="1"/>
  <c r="Q217" i="8" s="1"/>
  <c r="O219" i="8"/>
  <c r="P219" i="8" s="1"/>
  <c r="Q219" i="8" s="1"/>
  <c r="O221" i="8"/>
  <c r="P221" i="8" s="1"/>
  <c r="Q221" i="8" s="1"/>
  <c r="O223" i="8"/>
  <c r="P223" i="8" s="1"/>
  <c r="Q223" i="8" s="1"/>
  <c r="O351" i="8"/>
  <c r="P351" i="8" s="1"/>
  <c r="Q351" i="8" s="1"/>
  <c r="O359" i="8"/>
  <c r="P359" i="8" s="1"/>
  <c r="Q359" i="8" s="1"/>
  <c r="O367" i="8"/>
  <c r="P367" i="8" s="1"/>
  <c r="Q367" i="8" s="1"/>
  <c r="O375" i="8"/>
  <c r="P375" i="8" s="1"/>
  <c r="Q375" i="8" s="1"/>
  <c r="O383" i="8"/>
  <c r="P383" i="8" s="1"/>
  <c r="Q383" i="8" s="1"/>
  <c r="O391" i="8"/>
  <c r="P391" i="8" s="1"/>
  <c r="Q391" i="8" s="1"/>
  <c r="O399" i="8"/>
  <c r="P399" i="8" s="1"/>
  <c r="Q399" i="8" s="1"/>
  <c r="O33" i="8"/>
  <c r="P33" i="8" s="1"/>
  <c r="Q33" i="8" s="1"/>
  <c r="O49" i="8"/>
  <c r="P49" i="8" s="1"/>
  <c r="Q49" i="8" s="1"/>
  <c r="O65" i="8"/>
  <c r="P65" i="8" s="1"/>
  <c r="Q65" i="8" s="1"/>
  <c r="O81" i="8"/>
  <c r="P81" i="8" s="1"/>
  <c r="Q81" i="8" s="1"/>
  <c r="O145" i="8"/>
  <c r="P145" i="8" s="1"/>
  <c r="Q145" i="8" s="1"/>
  <c r="O193" i="8"/>
  <c r="P193" i="8" s="1"/>
  <c r="Q193" i="8" s="1"/>
  <c r="O209" i="8"/>
  <c r="P209" i="8" s="1"/>
  <c r="Q209" i="8" s="1"/>
  <c r="O396" i="8"/>
  <c r="P396" i="8" s="1"/>
  <c r="Q396" i="8" s="1"/>
  <c r="O402" i="8"/>
  <c r="P402" i="8" s="1"/>
  <c r="Q402" i="8" s="1"/>
  <c r="O418" i="8"/>
  <c r="P418" i="8" s="1"/>
  <c r="Q418" i="8" s="1"/>
  <c r="O434" i="8"/>
  <c r="P434" i="8" s="1"/>
  <c r="Q434" i="8" s="1"/>
  <c r="O450" i="8"/>
  <c r="P450" i="8" s="1"/>
  <c r="Q450" i="8" s="1"/>
  <c r="O466" i="8"/>
  <c r="P466" i="8" s="1"/>
  <c r="Q466" i="8" s="1"/>
  <c r="O482" i="8"/>
  <c r="P482" i="8" s="1"/>
  <c r="Q482" i="8" s="1"/>
  <c r="O498" i="8"/>
  <c r="P498" i="8" s="1"/>
  <c r="Q498" i="8" s="1"/>
  <c r="O514" i="8"/>
  <c r="P514" i="8" s="1"/>
  <c r="Q514" i="8" s="1"/>
  <c r="O269" i="8"/>
  <c r="P269" i="8" s="1"/>
  <c r="Q269" i="8" s="1"/>
  <c r="O285" i="8"/>
  <c r="P285" i="8" s="1"/>
  <c r="Q285" i="8" s="1"/>
  <c r="O309" i="8"/>
  <c r="P309" i="8" s="1"/>
  <c r="Q309" i="8" s="1"/>
  <c r="O317" i="8"/>
  <c r="P317" i="8" s="1"/>
  <c r="Q317" i="8" s="1"/>
  <c r="O333" i="8"/>
  <c r="P333" i="8" s="1"/>
  <c r="Q333" i="8" s="1"/>
  <c r="O341" i="8"/>
  <c r="P341" i="8" s="1"/>
  <c r="Q341" i="8" s="1"/>
  <c r="O414" i="8"/>
  <c r="P414" i="8" s="1"/>
  <c r="Q414" i="8" s="1"/>
  <c r="O430" i="8"/>
  <c r="P430" i="8" s="1"/>
  <c r="Q430" i="8" s="1"/>
  <c r="O446" i="8"/>
  <c r="P446" i="8" s="1"/>
  <c r="Q446" i="8" s="1"/>
  <c r="O478" i="8"/>
  <c r="P478" i="8" s="1"/>
  <c r="Q478" i="8" s="1"/>
  <c r="O9" i="8"/>
  <c r="P9" i="8" s="1"/>
  <c r="Q9" i="8" s="1"/>
  <c r="O17" i="8"/>
  <c r="P17" i="8" s="1"/>
  <c r="Q17" i="8" s="1"/>
  <c r="O25" i="8"/>
  <c r="P25" i="8" s="1"/>
  <c r="Q25" i="8" s="1"/>
  <c r="O37" i="8"/>
  <c r="P37" i="8" s="1"/>
  <c r="Q37" i="8" s="1"/>
  <c r="O45" i="8"/>
  <c r="P45" i="8" s="1"/>
  <c r="Q45" i="8" s="1"/>
  <c r="O53" i="8"/>
  <c r="P53" i="8" s="1"/>
  <c r="Q53" i="8" s="1"/>
  <c r="O61" i="8"/>
  <c r="P61" i="8" s="1"/>
  <c r="Q61" i="8" s="1"/>
  <c r="O69" i="8"/>
  <c r="P69" i="8" s="1"/>
  <c r="Q69" i="8" s="1"/>
  <c r="O77" i="8"/>
  <c r="P77" i="8" s="1"/>
  <c r="Q77" i="8" s="1"/>
  <c r="O89" i="8"/>
  <c r="P89" i="8" s="1"/>
  <c r="Q89" i="8" s="1"/>
  <c r="O97" i="8"/>
  <c r="P97" i="8" s="1"/>
  <c r="Q97" i="8" s="1"/>
  <c r="O105" i="8"/>
  <c r="P105" i="8" s="1"/>
  <c r="Q105" i="8" s="1"/>
  <c r="O113" i="8"/>
  <c r="P113" i="8" s="1"/>
  <c r="Q113" i="8" s="1"/>
  <c r="O121" i="8"/>
  <c r="P121" i="8" s="1"/>
  <c r="Q121" i="8" s="1"/>
  <c r="O129" i="8"/>
  <c r="P129" i="8" s="1"/>
  <c r="Q129" i="8" s="1"/>
  <c r="O137" i="8"/>
  <c r="P137" i="8" s="1"/>
  <c r="Q137" i="8" s="1"/>
  <c r="O153" i="8"/>
  <c r="P153" i="8" s="1"/>
  <c r="Q153" i="8" s="1"/>
  <c r="O161" i="8"/>
  <c r="P161" i="8" s="1"/>
  <c r="Q161" i="8" s="1"/>
  <c r="O177" i="8"/>
  <c r="P177" i="8" s="1"/>
  <c r="Q177" i="8" s="1"/>
  <c r="O181" i="8"/>
  <c r="P181" i="8" s="1"/>
  <c r="Q181" i="8" s="1"/>
  <c r="O189" i="8"/>
  <c r="P189" i="8" s="1"/>
  <c r="Q189" i="8" s="1"/>
  <c r="O356" i="8"/>
  <c r="P356" i="8" s="1"/>
  <c r="Q356" i="8" s="1"/>
  <c r="O364" i="8"/>
  <c r="P364" i="8" s="1"/>
  <c r="Q364" i="8" s="1"/>
  <c r="O372" i="8"/>
  <c r="P372" i="8" s="1"/>
  <c r="Q372" i="8" s="1"/>
  <c r="O380" i="8"/>
  <c r="P380" i="8" s="1"/>
  <c r="Q380" i="8" s="1"/>
  <c r="O4" i="8"/>
  <c r="P4" i="8" s="1"/>
  <c r="Q4" i="8" s="1"/>
  <c r="O8" i="8"/>
  <c r="P8" i="8" s="1"/>
  <c r="Q8" i="8" s="1"/>
  <c r="O12" i="8"/>
  <c r="P12" i="8" s="1"/>
  <c r="Q12" i="8" s="1"/>
  <c r="O16" i="8"/>
  <c r="P16" i="8" s="1"/>
  <c r="Q16" i="8" s="1"/>
  <c r="O20" i="8"/>
  <c r="P20" i="8" s="1"/>
  <c r="Q20" i="8" s="1"/>
  <c r="O24" i="8"/>
  <c r="P24" i="8" s="1"/>
  <c r="Q24" i="8" s="1"/>
  <c r="O28" i="8"/>
  <c r="P28" i="8" s="1"/>
  <c r="Q28" i="8" s="1"/>
  <c r="O32" i="8"/>
  <c r="P32" i="8" s="1"/>
  <c r="Q32" i="8" s="1"/>
  <c r="O36" i="8"/>
  <c r="P36" i="8" s="1"/>
  <c r="Q36" i="8" s="1"/>
  <c r="O40" i="8"/>
  <c r="P40" i="8" s="1"/>
  <c r="Q40" i="8" s="1"/>
  <c r="O44" i="8"/>
  <c r="P44" i="8" s="1"/>
  <c r="Q44" i="8" s="1"/>
  <c r="O48" i="8"/>
  <c r="P48" i="8" s="1"/>
  <c r="Q48" i="8" s="1"/>
  <c r="O52" i="8"/>
  <c r="P52" i="8" s="1"/>
  <c r="Q52" i="8" s="1"/>
  <c r="O56" i="8"/>
  <c r="P56" i="8" s="1"/>
  <c r="Q56" i="8" s="1"/>
  <c r="O60" i="8"/>
  <c r="P60" i="8" s="1"/>
  <c r="Q60" i="8" s="1"/>
  <c r="O64" i="8"/>
  <c r="P64" i="8" s="1"/>
  <c r="Q64" i="8" s="1"/>
  <c r="O68" i="8"/>
  <c r="P68" i="8" s="1"/>
  <c r="Q68" i="8" s="1"/>
  <c r="O72" i="8"/>
  <c r="P72" i="8" s="1"/>
  <c r="Q72" i="8" s="1"/>
  <c r="O76" i="8"/>
  <c r="P76" i="8" s="1"/>
  <c r="Q76" i="8" s="1"/>
  <c r="O80" i="8"/>
  <c r="P80" i="8" s="1"/>
  <c r="Q80" i="8" s="1"/>
  <c r="O84" i="8"/>
  <c r="P84" i="8" s="1"/>
  <c r="Q84" i="8" s="1"/>
  <c r="O88" i="8"/>
  <c r="P88" i="8" s="1"/>
  <c r="Q88" i="8" s="1"/>
  <c r="O92" i="8"/>
  <c r="P92" i="8" s="1"/>
  <c r="Q92" i="8" s="1"/>
  <c r="O96" i="8"/>
  <c r="P96" i="8" s="1"/>
  <c r="Q96" i="8" s="1"/>
  <c r="O100" i="8"/>
  <c r="P100" i="8" s="1"/>
  <c r="Q100" i="8" s="1"/>
  <c r="O104" i="8"/>
  <c r="P104" i="8" s="1"/>
  <c r="Q104" i="8" s="1"/>
  <c r="O108" i="8"/>
  <c r="P108" i="8" s="1"/>
  <c r="Q108" i="8" s="1"/>
  <c r="O112" i="8"/>
  <c r="P112" i="8" s="1"/>
  <c r="Q112" i="8" s="1"/>
  <c r="O116" i="8"/>
  <c r="P116" i="8" s="1"/>
  <c r="Q116" i="8" s="1"/>
  <c r="O120" i="8"/>
  <c r="P120" i="8" s="1"/>
  <c r="Q120" i="8" s="1"/>
  <c r="O124" i="8"/>
  <c r="P124" i="8" s="1"/>
  <c r="Q124" i="8" s="1"/>
  <c r="O128" i="8"/>
  <c r="P128" i="8" s="1"/>
  <c r="Q128" i="8" s="1"/>
  <c r="O132" i="8"/>
  <c r="P132" i="8" s="1"/>
  <c r="Q132" i="8" s="1"/>
  <c r="O136" i="8"/>
  <c r="P136" i="8" s="1"/>
  <c r="Q136" i="8" s="1"/>
  <c r="O140" i="8"/>
  <c r="P140" i="8" s="1"/>
  <c r="Q140" i="8" s="1"/>
  <c r="O144" i="8"/>
  <c r="P144" i="8" s="1"/>
  <c r="Q144" i="8" s="1"/>
  <c r="O148" i="8"/>
  <c r="P148" i="8" s="1"/>
  <c r="Q148" i="8" s="1"/>
  <c r="O152" i="8"/>
  <c r="P152" i="8" s="1"/>
  <c r="Q152" i="8" s="1"/>
  <c r="O156" i="8"/>
  <c r="P156" i="8" s="1"/>
  <c r="Q156" i="8" s="1"/>
  <c r="O160" i="8"/>
  <c r="P160" i="8" s="1"/>
  <c r="Q160" i="8" s="1"/>
  <c r="O164" i="8"/>
  <c r="P164" i="8" s="1"/>
  <c r="Q164" i="8" s="1"/>
  <c r="O168" i="8"/>
  <c r="P168" i="8" s="1"/>
  <c r="Q168" i="8" s="1"/>
  <c r="O172" i="8"/>
  <c r="P172" i="8" s="1"/>
  <c r="Q172" i="8" s="1"/>
  <c r="O176" i="8"/>
  <c r="P176" i="8" s="1"/>
  <c r="Q176" i="8" s="1"/>
  <c r="O180" i="8"/>
  <c r="P180" i="8" s="1"/>
  <c r="Q180" i="8" s="1"/>
  <c r="O184" i="8"/>
  <c r="P184" i="8" s="1"/>
  <c r="Q184" i="8" s="1"/>
  <c r="O188" i="8"/>
  <c r="P188" i="8" s="1"/>
  <c r="Q188" i="8" s="1"/>
  <c r="O192" i="8"/>
  <c r="P192" i="8" s="1"/>
  <c r="Q192" i="8" s="1"/>
  <c r="O196" i="8"/>
  <c r="P196" i="8" s="1"/>
  <c r="Q196" i="8" s="1"/>
  <c r="O406" i="8"/>
  <c r="P406" i="8" s="1"/>
  <c r="Q406" i="8" s="1"/>
  <c r="O422" i="8"/>
  <c r="P422" i="8" s="1"/>
  <c r="Q422" i="8" s="1"/>
  <c r="O438" i="8"/>
  <c r="P438" i="8" s="1"/>
  <c r="Q438" i="8" s="1"/>
  <c r="O454" i="8"/>
  <c r="P454" i="8" s="1"/>
  <c r="Q454" i="8" s="1"/>
  <c r="O470" i="8"/>
  <c r="P470" i="8" s="1"/>
  <c r="Q470" i="8" s="1"/>
  <c r="O486" i="8"/>
  <c r="P486" i="8" s="1"/>
  <c r="Q486" i="8" s="1"/>
  <c r="O502" i="8"/>
  <c r="P502" i="8" s="1"/>
  <c r="Q502" i="8" s="1"/>
  <c r="O518" i="8"/>
  <c r="P518" i="8" s="1"/>
  <c r="Q518" i="8" s="1"/>
  <c r="O554" i="8"/>
  <c r="P554" i="8" s="1"/>
  <c r="Q554" i="8" s="1"/>
  <c r="O277" i="8"/>
  <c r="P277" i="8" s="1"/>
  <c r="Q277" i="8" s="1"/>
  <c r="O293" i="8"/>
  <c r="P293" i="8" s="1"/>
  <c r="Q293" i="8" s="1"/>
  <c r="O301" i="8"/>
  <c r="P301" i="8" s="1"/>
  <c r="Q301" i="8" s="1"/>
  <c r="O325" i="8"/>
  <c r="P325" i="8" s="1"/>
  <c r="Q325" i="8" s="1"/>
  <c r="O462" i="8"/>
  <c r="P462" i="8" s="1"/>
  <c r="Q462" i="8" s="1"/>
  <c r="O494" i="8"/>
  <c r="P494" i="8" s="1"/>
  <c r="Q494" i="8" s="1"/>
  <c r="O510" i="8"/>
  <c r="P510" i="8" s="1"/>
  <c r="Q510" i="8" s="1"/>
  <c r="O526" i="8"/>
  <c r="P526" i="8" s="1"/>
  <c r="Q526" i="8" s="1"/>
  <c r="O538" i="8"/>
  <c r="P538" i="8" s="1"/>
  <c r="Q538" i="8" s="1"/>
  <c r="O202" i="8"/>
  <c r="P202" i="8" s="1"/>
  <c r="Q202" i="8" s="1"/>
  <c r="O348" i="8"/>
  <c r="P348" i="8" s="1"/>
  <c r="Q348" i="8" s="1"/>
  <c r="O388" i="8"/>
  <c r="P388" i="8" s="1"/>
  <c r="Q388" i="8" s="1"/>
  <c r="O272" i="8"/>
  <c r="P272" i="8" s="1"/>
  <c r="Q272" i="8" s="1"/>
  <c r="O280" i="8"/>
  <c r="P280" i="8" s="1"/>
  <c r="Q280" i="8" s="1"/>
  <c r="O288" i="8"/>
  <c r="P288" i="8" s="1"/>
  <c r="Q288" i="8" s="1"/>
  <c r="O296" i="8"/>
  <c r="P296" i="8" s="1"/>
  <c r="Q296" i="8" s="1"/>
  <c r="O304" i="8"/>
  <c r="P304" i="8" s="1"/>
  <c r="Q304" i="8" s="1"/>
  <c r="O312" i="8"/>
  <c r="P312" i="8" s="1"/>
  <c r="Q312" i="8" s="1"/>
  <c r="O320" i="8"/>
  <c r="P320" i="8" s="1"/>
  <c r="Q320" i="8" s="1"/>
  <c r="O328" i="8"/>
  <c r="P328" i="8" s="1"/>
  <c r="Q328" i="8" s="1"/>
  <c r="O336" i="8"/>
  <c r="P336" i="8" s="1"/>
  <c r="Q336" i="8" s="1"/>
  <c r="O344" i="8"/>
  <c r="P344" i="8" s="1"/>
  <c r="Q344" i="8" s="1"/>
  <c r="O352" i="8"/>
  <c r="P352" i="8" s="1"/>
  <c r="Q352" i="8" s="1"/>
  <c r="O360" i="8"/>
  <c r="P360" i="8" s="1"/>
  <c r="Q360" i="8" s="1"/>
  <c r="O368" i="8"/>
  <c r="P368" i="8" s="1"/>
  <c r="Q368" i="8" s="1"/>
  <c r="O376" i="8"/>
  <c r="P376" i="8" s="1"/>
  <c r="Q376" i="8" s="1"/>
  <c r="O384" i="8"/>
  <c r="P384" i="8" s="1"/>
  <c r="Q384" i="8" s="1"/>
  <c r="O392" i="8"/>
  <c r="P392" i="8" s="1"/>
  <c r="Q392" i="8" s="1"/>
  <c r="O400" i="8"/>
  <c r="P400" i="8" s="1"/>
  <c r="Q400" i="8" s="1"/>
  <c r="O410" i="8"/>
  <c r="P410" i="8" s="1"/>
  <c r="Q410" i="8" s="1"/>
  <c r="O426" i="8"/>
  <c r="P426" i="8" s="1"/>
  <c r="Q426" i="8" s="1"/>
  <c r="O442" i="8"/>
  <c r="P442" i="8" s="1"/>
  <c r="Q442" i="8" s="1"/>
  <c r="O458" i="8"/>
  <c r="P458" i="8" s="1"/>
  <c r="Q458" i="8" s="1"/>
  <c r="O474" i="8"/>
  <c r="P474" i="8" s="1"/>
  <c r="Q474" i="8" s="1"/>
  <c r="O490" i="8"/>
  <c r="P490" i="8" s="1"/>
  <c r="Q490" i="8" s="1"/>
  <c r="O506" i="8"/>
  <c r="P506" i="8" s="1"/>
  <c r="Q506" i="8" s="1"/>
  <c r="O522" i="8"/>
  <c r="P522" i="8" s="1"/>
  <c r="Q522" i="8" s="1"/>
  <c r="O268" i="8"/>
  <c r="P268" i="8" s="1"/>
  <c r="Q268" i="8" s="1"/>
  <c r="O284" i="8"/>
  <c r="P284" i="8" s="1"/>
  <c r="Q284" i="8" s="1"/>
  <c r="O300" i="8"/>
  <c r="P300" i="8" s="1"/>
  <c r="Q300" i="8" s="1"/>
  <c r="O316" i="8"/>
  <c r="P316" i="8" s="1"/>
  <c r="Q316" i="8" s="1"/>
  <c r="O332" i="8"/>
  <c r="P332" i="8" s="1"/>
  <c r="Q332" i="8" s="1"/>
  <c r="O401" i="8"/>
  <c r="P401" i="8" s="1"/>
  <c r="Q401" i="8" s="1"/>
  <c r="O409" i="8"/>
  <c r="P409" i="8" s="1"/>
  <c r="Q409" i="8" s="1"/>
  <c r="O417" i="8"/>
  <c r="P417" i="8" s="1"/>
  <c r="Q417" i="8" s="1"/>
  <c r="O425" i="8"/>
  <c r="P425" i="8" s="1"/>
  <c r="Q425" i="8" s="1"/>
  <c r="O433" i="8"/>
  <c r="P433" i="8" s="1"/>
  <c r="Q433" i="8" s="1"/>
  <c r="O441" i="8"/>
  <c r="P441" i="8" s="1"/>
  <c r="Q441" i="8" s="1"/>
  <c r="O449" i="8"/>
  <c r="P449" i="8" s="1"/>
  <c r="Q449" i="8" s="1"/>
  <c r="O457" i="8"/>
  <c r="P457" i="8" s="1"/>
  <c r="Q457" i="8" s="1"/>
  <c r="O465" i="8"/>
  <c r="P465" i="8" s="1"/>
  <c r="Q465" i="8" s="1"/>
  <c r="O473" i="8"/>
  <c r="P473" i="8" s="1"/>
  <c r="Q473" i="8" s="1"/>
  <c r="O481" i="8"/>
  <c r="P481" i="8" s="1"/>
  <c r="Q481" i="8" s="1"/>
  <c r="O489" i="8"/>
  <c r="P489" i="8" s="1"/>
  <c r="Q489" i="8" s="1"/>
  <c r="O497" i="8"/>
  <c r="P497" i="8" s="1"/>
  <c r="Q497" i="8" s="1"/>
  <c r="O505" i="8"/>
  <c r="P505" i="8" s="1"/>
  <c r="Q505" i="8" s="1"/>
  <c r="O513" i="8"/>
  <c r="P513" i="8" s="1"/>
  <c r="Q513" i="8" s="1"/>
  <c r="O521" i="8"/>
  <c r="P521" i="8" s="1"/>
  <c r="Q521" i="8" s="1"/>
  <c r="O530" i="8"/>
  <c r="P530" i="8" s="1"/>
  <c r="Q530" i="8" s="1"/>
  <c r="O562" i="8"/>
  <c r="P562" i="8" s="1"/>
  <c r="Q562" i="8" s="1"/>
  <c r="O276" i="8"/>
  <c r="P276" i="8" s="1"/>
  <c r="Q276" i="8" s="1"/>
  <c r="O292" i="8"/>
  <c r="P292" i="8" s="1"/>
  <c r="Q292" i="8" s="1"/>
  <c r="O308" i="8"/>
  <c r="P308" i="8" s="1"/>
  <c r="Q308" i="8" s="1"/>
  <c r="O324" i="8"/>
  <c r="P324" i="8" s="1"/>
  <c r="Q324" i="8" s="1"/>
  <c r="O340" i="8"/>
  <c r="P340" i="8" s="1"/>
  <c r="Q340" i="8" s="1"/>
  <c r="O405" i="8"/>
  <c r="P405" i="8" s="1"/>
  <c r="Q405" i="8" s="1"/>
  <c r="O413" i="8"/>
  <c r="P413" i="8" s="1"/>
  <c r="Q413" i="8" s="1"/>
  <c r="O421" i="8"/>
  <c r="P421" i="8" s="1"/>
  <c r="Q421" i="8" s="1"/>
  <c r="O429" i="8"/>
  <c r="P429" i="8" s="1"/>
  <c r="Q429" i="8" s="1"/>
  <c r="O437" i="8"/>
  <c r="P437" i="8" s="1"/>
  <c r="Q437" i="8" s="1"/>
  <c r="O445" i="8"/>
  <c r="P445" i="8" s="1"/>
  <c r="Q445" i="8" s="1"/>
  <c r="O453" i="8"/>
  <c r="P453" i="8" s="1"/>
  <c r="Q453" i="8" s="1"/>
  <c r="O461" i="8"/>
  <c r="P461" i="8" s="1"/>
  <c r="Q461" i="8" s="1"/>
  <c r="O469" i="8"/>
  <c r="P469" i="8" s="1"/>
  <c r="Q469" i="8" s="1"/>
  <c r="O477" i="8"/>
  <c r="P477" i="8" s="1"/>
  <c r="Q477" i="8" s="1"/>
  <c r="O485" i="8"/>
  <c r="P485" i="8" s="1"/>
  <c r="Q485" i="8" s="1"/>
  <c r="O493" i="8"/>
  <c r="P493" i="8" s="1"/>
  <c r="Q493" i="8" s="1"/>
  <c r="O501" i="8"/>
  <c r="P501" i="8" s="1"/>
  <c r="Q501" i="8" s="1"/>
  <c r="O509" i="8"/>
  <c r="P509" i="8" s="1"/>
  <c r="Q509" i="8" s="1"/>
  <c r="O517" i="8"/>
  <c r="P517" i="8" s="1"/>
  <c r="Q517" i="8" s="1"/>
  <c r="O525" i="8"/>
  <c r="P525" i="8" s="1"/>
  <c r="Q525" i="8" s="1"/>
  <c r="O546" i="8"/>
  <c r="P546" i="8" s="1"/>
  <c r="Q546" i="8" s="1"/>
  <c r="O534" i="8"/>
  <c r="P534" i="8" s="1"/>
  <c r="Q534" i="8" s="1"/>
  <c r="O542" i="8"/>
  <c r="P542" i="8" s="1"/>
  <c r="Q542" i="8" s="1"/>
  <c r="O550" i="8"/>
  <c r="P550" i="8" s="1"/>
  <c r="Q550" i="8" s="1"/>
  <c r="O558" i="8"/>
  <c r="P558" i="8" s="1"/>
  <c r="Q558" i="8" s="1"/>
  <c r="O566" i="8"/>
  <c r="P566" i="8" s="1"/>
  <c r="Q566" i="8" s="1"/>
  <c r="O529" i="8"/>
  <c r="P529" i="8" s="1"/>
  <c r="Q529" i="8" s="1"/>
  <c r="O533" i="8"/>
  <c r="P533" i="8" s="1"/>
  <c r="Q533" i="8" s="1"/>
  <c r="O537" i="8"/>
  <c r="P537" i="8" s="1"/>
  <c r="Q537" i="8" s="1"/>
  <c r="O541" i="8"/>
  <c r="P541" i="8" s="1"/>
  <c r="Q541" i="8" s="1"/>
  <c r="O545" i="8"/>
  <c r="P545" i="8" s="1"/>
  <c r="Q545" i="8" s="1"/>
  <c r="O549" i="8"/>
  <c r="P549" i="8" s="1"/>
  <c r="Q549" i="8" s="1"/>
  <c r="O553" i="8"/>
  <c r="P553" i="8" s="1"/>
  <c r="Q553" i="8" s="1"/>
  <c r="O557" i="8"/>
  <c r="P557" i="8" s="1"/>
  <c r="Q557" i="8" s="1"/>
  <c r="O561" i="8"/>
  <c r="P561" i="8" s="1"/>
  <c r="Q561" i="8" s="1"/>
  <c r="O565" i="8"/>
  <c r="P565" i="8" s="1"/>
  <c r="Q565" i="8" s="1"/>
  <c r="O569" i="8"/>
  <c r="P569" i="8" s="1"/>
  <c r="Q569" i="8" s="1"/>
  <c r="O6" i="7"/>
  <c r="P6" i="7" s="1"/>
  <c r="O10" i="7"/>
  <c r="P10" i="7" s="1"/>
  <c r="Q10" i="7" s="1"/>
  <c r="O14" i="7"/>
  <c r="P14" i="7" s="1"/>
  <c r="Q14" i="7" s="1"/>
  <c r="O18" i="7"/>
  <c r="P18" i="7" s="1"/>
  <c r="Q18" i="7" s="1"/>
  <c r="O22" i="7"/>
  <c r="P22" i="7" s="1"/>
  <c r="Q22" i="7" s="1"/>
  <c r="O26" i="7"/>
  <c r="P26" i="7" s="1"/>
  <c r="Q26" i="7" s="1"/>
  <c r="O30" i="7"/>
  <c r="P30" i="7" s="1"/>
  <c r="Q30" i="7" s="1"/>
  <c r="O34" i="7"/>
  <c r="P34" i="7" s="1"/>
  <c r="Q34" i="7" s="1"/>
  <c r="O168" i="6"/>
  <c r="P168" i="6" s="1"/>
  <c r="Q168" i="6" s="1"/>
  <c r="O200" i="6"/>
  <c r="P200" i="6" s="1"/>
  <c r="Q200" i="6" s="1"/>
  <c r="O232" i="6"/>
  <c r="P232" i="6" s="1"/>
  <c r="Q232" i="6" s="1"/>
  <c r="O248" i="6"/>
  <c r="P248" i="6" s="1"/>
  <c r="Q248" i="6" s="1"/>
  <c r="O264" i="6"/>
  <c r="P264" i="6" s="1"/>
  <c r="Q264" i="6" s="1"/>
  <c r="O280" i="6"/>
  <c r="P280" i="6" s="1"/>
  <c r="Q280" i="6" s="1"/>
  <c r="O295" i="6"/>
  <c r="P295" i="6" s="1"/>
  <c r="Q295" i="6" s="1"/>
  <c r="O303" i="6"/>
  <c r="P303" i="6" s="1"/>
  <c r="Q303" i="6" s="1"/>
  <c r="O311" i="6"/>
  <c r="P311" i="6" s="1"/>
  <c r="Q311" i="6" s="1"/>
  <c r="O319" i="6"/>
  <c r="P319" i="6" s="1"/>
  <c r="Q319" i="6" s="1"/>
  <c r="O327" i="6"/>
  <c r="P327" i="6" s="1"/>
  <c r="Q327" i="6" s="1"/>
  <c r="O335" i="6"/>
  <c r="P335" i="6" s="1"/>
  <c r="Q335" i="6" s="1"/>
  <c r="O343" i="6"/>
  <c r="P343" i="6" s="1"/>
  <c r="Q343" i="6" s="1"/>
  <c r="O351" i="6"/>
  <c r="P351" i="6" s="1"/>
  <c r="Q351" i="6" s="1"/>
  <c r="O359" i="6"/>
  <c r="P359" i="6" s="1"/>
  <c r="Q359" i="6" s="1"/>
  <c r="O367" i="6"/>
  <c r="P367" i="6" s="1"/>
  <c r="Q367" i="6" s="1"/>
  <c r="O375" i="6"/>
  <c r="P375" i="6" s="1"/>
  <c r="Q375" i="6" s="1"/>
  <c r="O383" i="6"/>
  <c r="P383" i="6" s="1"/>
  <c r="Q383" i="6" s="1"/>
  <c r="O391" i="6"/>
  <c r="P391" i="6" s="1"/>
  <c r="Q391" i="6" s="1"/>
  <c r="O399" i="6"/>
  <c r="P399" i="6" s="1"/>
  <c r="Q399" i="6" s="1"/>
  <c r="O407" i="6"/>
  <c r="P407" i="6" s="1"/>
  <c r="Q407" i="6" s="1"/>
  <c r="O8" i="6"/>
  <c r="P8" i="6" s="1"/>
  <c r="Q8" i="6" s="1"/>
  <c r="O12" i="6"/>
  <c r="P12" i="6" s="1"/>
  <c r="Q12" i="6" s="1"/>
  <c r="O16" i="6"/>
  <c r="P16" i="6" s="1"/>
  <c r="Q16" i="6" s="1"/>
  <c r="O20" i="6"/>
  <c r="P20" i="6" s="1"/>
  <c r="Q20" i="6" s="1"/>
  <c r="O24" i="6"/>
  <c r="P24" i="6" s="1"/>
  <c r="Q24" i="6" s="1"/>
  <c r="O28" i="6"/>
  <c r="P28" i="6" s="1"/>
  <c r="Q28" i="6" s="1"/>
  <c r="O31" i="6"/>
  <c r="P31" i="6" s="1"/>
  <c r="Q31" i="6" s="1"/>
  <c r="O36" i="6"/>
  <c r="P36" i="6" s="1"/>
  <c r="Q36" i="6" s="1"/>
  <c r="O39" i="6"/>
  <c r="P39" i="6" s="1"/>
  <c r="Q39" i="6" s="1"/>
  <c r="O44" i="6"/>
  <c r="P44" i="6" s="1"/>
  <c r="Q44" i="6" s="1"/>
  <c r="O47" i="6"/>
  <c r="P47" i="6" s="1"/>
  <c r="Q47" i="6" s="1"/>
  <c r="O52" i="6"/>
  <c r="P52" i="6" s="1"/>
  <c r="Q52" i="6" s="1"/>
  <c r="O55" i="6"/>
  <c r="P55" i="6" s="1"/>
  <c r="Q55" i="6" s="1"/>
  <c r="O60" i="6"/>
  <c r="P60" i="6" s="1"/>
  <c r="Q60" i="6" s="1"/>
  <c r="O63" i="6"/>
  <c r="P63" i="6" s="1"/>
  <c r="Q63" i="6" s="1"/>
  <c r="O68" i="6"/>
  <c r="P68" i="6" s="1"/>
  <c r="Q68" i="6" s="1"/>
  <c r="O76" i="6"/>
  <c r="P76" i="6" s="1"/>
  <c r="Q76" i="6" s="1"/>
  <c r="O79" i="6"/>
  <c r="P79" i="6" s="1"/>
  <c r="Q79" i="6" s="1"/>
  <c r="O116" i="6"/>
  <c r="P116" i="6" s="1"/>
  <c r="Q116" i="6" s="1"/>
  <c r="O132" i="6"/>
  <c r="P132" i="6" s="1"/>
  <c r="Q132" i="6" s="1"/>
  <c r="O148" i="6"/>
  <c r="P148" i="6" s="1"/>
  <c r="Q148" i="6" s="1"/>
  <c r="O164" i="6"/>
  <c r="P164" i="6" s="1"/>
  <c r="Q164" i="6" s="1"/>
  <c r="O180" i="6"/>
  <c r="P180" i="6" s="1"/>
  <c r="Q180" i="6" s="1"/>
  <c r="O196" i="6"/>
  <c r="P196" i="6" s="1"/>
  <c r="Q196" i="6" s="1"/>
  <c r="O212" i="6"/>
  <c r="P212" i="6" s="1"/>
  <c r="Q212" i="6" s="1"/>
  <c r="O228" i="6"/>
  <c r="P228" i="6" s="1"/>
  <c r="Q228" i="6" s="1"/>
  <c r="O244" i="6"/>
  <c r="P244" i="6" s="1"/>
  <c r="Q244" i="6" s="1"/>
  <c r="O260" i="6"/>
  <c r="P260" i="6" s="1"/>
  <c r="Q260" i="6" s="1"/>
  <c r="O276" i="6"/>
  <c r="P276" i="6" s="1"/>
  <c r="Q276" i="6" s="1"/>
  <c r="O120" i="6"/>
  <c r="P120" i="6" s="1"/>
  <c r="Q120" i="6" s="1"/>
  <c r="O136" i="6"/>
  <c r="P136" i="6" s="1"/>
  <c r="Q136" i="6" s="1"/>
  <c r="O152" i="6"/>
  <c r="P152" i="6" s="1"/>
  <c r="Q152" i="6" s="1"/>
  <c r="O216" i="6"/>
  <c r="P216" i="6" s="1"/>
  <c r="Q216" i="6" s="1"/>
  <c r="O112" i="6"/>
  <c r="P112" i="6" s="1"/>
  <c r="Q112" i="6" s="1"/>
  <c r="O128" i="6"/>
  <c r="P128" i="6" s="1"/>
  <c r="Q128" i="6" s="1"/>
  <c r="O144" i="6"/>
  <c r="P144" i="6" s="1"/>
  <c r="Q144" i="6" s="1"/>
  <c r="O160" i="6"/>
  <c r="P160" i="6" s="1"/>
  <c r="Q160" i="6" s="1"/>
  <c r="O176" i="6"/>
  <c r="P176" i="6" s="1"/>
  <c r="Q176" i="6" s="1"/>
  <c r="O192" i="6"/>
  <c r="P192" i="6" s="1"/>
  <c r="Q192" i="6" s="1"/>
  <c r="O208" i="6"/>
  <c r="P208" i="6" s="1"/>
  <c r="Q208" i="6" s="1"/>
  <c r="O224" i="6"/>
  <c r="P224" i="6" s="1"/>
  <c r="Q224" i="6" s="1"/>
  <c r="O240" i="6"/>
  <c r="P240" i="6" s="1"/>
  <c r="Q240" i="6" s="1"/>
  <c r="O256" i="6"/>
  <c r="P256" i="6" s="1"/>
  <c r="Q256" i="6" s="1"/>
  <c r="O272" i="6"/>
  <c r="P272" i="6" s="1"/>
  <c r="Q272" i="6" s="1"/>
  <c r="O288" i="6"/>
  <c r="P288" i="6" s="1"/>
  <c r="Q288" i="6" s="1"/>
  <c r="O291" i="6"/>
  <c r="P291" i="6" s="1"/>
  <c r="Q291" i="6" s="1"/>
  <c r="O299" i="6"/>
  <c r="P299" i="6" s="1"/>
  <c r="Q299" i="6" s="1"/>
  <c r="O307" i="6"/>
  <c r="P307" i="6" s="1"/>
  <c r="Q307" i="6" s="1"/>
  <c r="O315" i="6"/>
  <c r="P315" i="6" s="1"/>
  <c r="Q315" i="6" s="1"/>
  <c r="O323" i="6"/>
  <c r="P323" i="6" s="1"/>
  <c r="Q323" i="6" s="1"/>
  <c r="O331" i="6"/>
  <c r="P331" i="6" s="1"/>
  <c r="Q331" i="6" s="1"/>
  <c r="O339" i="6"/>
  <c r="P339" i="6" s="1"/>
  <c r="Q339" i="6" s="1"/>
  <c r="O347" i="6"/>
  <c r="P347" i="6" s="1"/>
  <c r="Q347" i="6" s="1"/>
  <c r="O355" i="6"/>
  <c r="P355" i="6" s="1"/>
  <c r="Q355" i="6" s="1"/>
  <c r="O363" i="6"/>
  <c r="P363" i="6" s="1"/>
  <c r="Q363" i="6" s="1"/>
  <c r="O371" i="6"/>
  <c r="P371" i="6" s="1"/>
  <c r="Q371" i="6" s="1"/>
  <c r="O379" i="6"/>
  <c r="P379" i="6" s="1"/>
  <c r="Q379" i="6" s="1"/>
  <c r="O387" i="6"/>
  <c r="P387" i="6" s="1"/>
  <c r="Q387" i="6" s="1"/>
  <c r="O395" i="6"/>
  <c r="P395" i="6" s="1"/>
  <c r="Q395" i="6" s="1"/>
  <c r="O403" i="6"/>
  <c r="P403" i="6" s="1"/>
  <c r="Q403" i="6" s="1"/>
  <c r="O411" i="6"/>
  <c r="P411" i="6" s="1"/>
  <c r="Q411" i="6" s="1"/>
  <c r="O184" i="6"/>
  <c r="P184" i="6" s="1"/>
  <c r="Q184" i="6" s="1"/>
  <c r="O35" i="6"/>
  <c r="P35" i="6" s="1"/>
  <c r="Q35" i="6" s="1"/>
  <c r="O43" i="6"/>
  <c r="P43" i="6" s="1"/>
  <c r="Q43" i="6" s="1"/>
  <c r="O51" i="6"/>
  <c r="P51" i="6" s="1"/>
  <c r="Q51" i="6" s="1"/>
  <c r="O59" i="6"/>
  <c r="P59" i="6" s="1"/>
  <c r="Q59" i="6" s="1"/>
  <c r="O67" i="6"/>
  <c r="P67" i="6" s="1"/>
  <c r="Q67" i="6" s="1"/>
  <c r="O75" i="6"/>
  <c r="P75" i="6" s="1"/>
  <c r="Q75" i="6" s="1"/>
  <c r="O124" i="6"/>
  <c r="P124" i="6" s="1"/>
  <c r="Q124" i="6" s="1"/>
  <c r="O140" i="6"/>
  <c r="P140" i="6" s="1"/>
  <c r="Q140" i="6" s="1"/>
  <c r="O156" i="6"/>
  <c r="P156" i="6" s="1"/>
  <c r="Q156" i="6" s="1"/>
  <c r="O172" i="6"/>
  <c r="P172" i="6" s="1"/>
  <c r="Q172" i="6" s="1"/>
  <c r="O188" i="6"/>
  <c r="P188" i="6" s="1"/>
  <c r="Q188" i="6" s="1"/>
  <c r="O204" i="6"/>
  <c r="P204" i="6" s="1"/>
  <c r="Q204" i="6" s="1"/>
  <c r="O220" i="6"/>
  <c r="P220" i="6" s="1"/>
  <c r="Q220" i="6" s="1"/>
  <c r="O236" i="6"/>
  <c r="P236" i="6" s="1"/>
  <c r="Q236" i="6" s="1"/>
  <c r="O252" i="6"/>
  <c r="P252" i="6" s="1"/>
  <c r="Q252" i="6" s="1"/>
  <c r="O268" i="6"/>
  <c r="P268" i="6" s="1"/>
  <c r="Q268" i="6" s="1"/>
  <c r="O284" i="6"/>
  <c r="P284" i="6" s="1"/>
  <c r="Q284" i="6" s="1"/>
  <c r="O412" i="6"/>
  <c r="P412" i="6" s="1"/>
  <c r="Q412" i="6" s="1"/>
  <c r="O420" i="6"/>
  <c r="P420" i="6" s="1"/>
  <c r="Q420" i="6" s="1"/>
  <c r="O428" i="6"/>
  <c r="P428" i="6" s="1"/>
  <c r="Q428" i="6" s="1"/>
  <c r="O436" i="6"/>
  <c r="P436" i="6" s="1"/>
  <c r="Q436" i="6" s="1"/>
  <c r="O464" i="6"/>
  <c r="P464" i="6" s="1"/>
  <c r="Q464" i="6" s="1"/>
  <c r="O480" i="6"/>
  <c r="P480" i="6" s="1"/>
  <c r="Q480" i="6" s="1"/>
  <c r="O496" i="6"/>
  <c r="P496" i="6" s="1"/>
  <c r="Q496" i="6" s="1"/>
  <c r="O512" i="6"/>
  <c r="P512" i="6" s="1"/>
  <c r="Q512" i="6" s="1"/>
  <c r="O528" i="6"/>
  <c r="P528" i="6" s="1"/>
  <c r="Q528" i="6" s="1"/>
  <c r="O544" i="6"/>
  <c r="P544" i="6" s="1"/>
  <c r="Q544" i="6" s="1"/>
  <c r="O560" i="6"/>
  <c r="P560" i="6" s="1"/>
  <c r="Q560" i="6" s="1"/>
  <c r="O576" i="6"/>
  <c r="P576" i="6" s="1"/>
  <c r="Q576" i="6" s="1"/>
  <c r="O416" i="6"/>
  <c r="P416" i="6" s="1"/>
  <c r="Q416" i="6" s="1"/>
  <c r="O424" i="6"/>
  <c r="P424" i="6" s="1"/>
  <c r="Q424" i="6" s="1"/>
  <c r="O432" i="6"/>
  <c r="P432" i="6" s="1"/>
  <c r="Q432" i="6" s="1"/>
  <c r="O440" i="6"/>
  <c r="P440" i="6" s="1"/>
  <c r="Q440" i="6" s="1"/>
  <c r="O444" i="6"/>
  <c r="P444" i="6" s="1"/>
  <c r="Q444" i="6" s="1"/>
  <c r="O448" i="6"/>
  <c r="P448" i="6" s="1"/>
  <c r="Q448" i="6" s="1"/>
  <c r="O452" i="6"/>
  <c r="P452" i="6" s="1"/>
  <c r="Q452" i="6" s="1"/>
  <c r="O456" i="6"/>
  <c r="P456" i="6" s="1"/>
  <c r="Q456" i="6" s="1"/>
  <c r="O460" i="6"/>
  <c r="P460" i="6" s="1"/>
  <c r="Q460" i="6" s="1"/>
  <c r="O476" i="6"/>
  <c r="P476" i="6" s="1"/>
  <c r="Q476" i="6" s="1"/>
  <c r="O492" i="6"/>
  <c r="P492" i="6" s="1"/>
  <c r="Q492" i="6" s="1"/>
  <c r="O508" i="6"/>
  <c r="P508" i="6" s="1"/>
  <c r="Q508" i="6" s="1"/>
  <c r="O524" i="6"/>
  <c r="P524" i="6" s="1"/>
  <c r="Q524" i="6" s="1"/>
  <c r="O540" i="6"/>
  <c r="P540" i="6" s="1"/>
  <c r="Q540" i="6" s="1"/>
  <c r="O556" i="6"/>
  <c r="P556" i="6" s="1"/>
  <c r="Q556" i="6" s="1"/>
  <c r="O572" i="6"/>
  <c r="P572" i="6" s="1"/>
  <c r="Q572" i="6" s="1"/>
  <c r="O588" i="6"/>
  <c r="P588" i="6" s="1"/>
  <c r="Q588" i="6" s="1"/>
  <c r="O604" i="6"/>
  <c r="P604" i="6" s="1"/>
  <c r="Q604" i="6" s="1"/>
  <c r="O620" i="6"/>
  <c r="P620" i="6" s="1"/>
  <c r="Q620" i="6" s="1"/>
  <c r="O636" i="6"/>
  <c r="P636" i="6" s="1"/>
  <c r="Q636" i="6" s="1"/>
  <c r="O652" i="6"/>
  <c r="P652" i="6" s="1"/>
  <c r="Q652" i="6" s="1"/>
  <c r="O668" i="6"/>
  <c r="P668" i="6" s="1"/>
  <c r="Q668" i="6" s="1"/>
  <c r="O684" i="6"/>
  <c r="P684" i="6" s="1"/>
  <c r="Q684" i="6" s="1"/>
  <c r="O700" i="6"/>
  <c r="P700" i="6" s="1"/>
  <c r="Q700" i="6" s="1"/>
  <c r="O716" i="6"/>
  <c r="P716" i="6" s="1"/>
  <c r="Q716" i="6" s="1"/>
  <c r="O732" i="6"/>
  <c r="P732" i="6" s="1"/>
  <c r="Q732" i="6" s="1"/>
  <c r="O748" i="6"/>
  <c r="P748" i="6" s="1"/>
  <c r="Q748" i="6" s="1"/>
  <c r="O415" i="6"/>
  <c r="P415" i="6" s="1"/>
  <c r="Q415" i="6" s="1"/>
  <c r="O419" i="6"/>
  <c r="P419" i="6" s="1"/>
  <c r="Q419" i="6" s="1"/>
  <c r="O423" i="6"/>
  <c r="P423" i="6" s="1"/>
  <c r="Q423" i="6" s="1"/>
  <c r="O427" i="6"/>
  <c r="P427" i="6" s="1"/>
  <c r="Q427" i="6" s="1"/>
  <c r="O431" i="6"/>
  <c r="P431" i="6" s="1"/>
  <c r="Q431" i="6" s="1"/>
  <c r="O435" i="6"/>
  <c r="P435" i="6" s="1"/>
  <c r="Q435" i="6" s="1"/>
  <c r="O472" i="6"/>
  <c r="P472" i="6" s="1"/>
  <c r="Q472" i="6" s="1"/>
  <c r="O488" i="6"/>
  <c r="P488" i="6" s="1"/>
  <c r="Q488" i="6" s="1"/>
  <c r="O504" i="6"/>
  <c r="P504" i="6" s="1"/>
  <c r="Q504" i="6" s="1"/>
  <c r="O520" i="6"/>
  <c r="P520" i="6" s="1"/>
  <c r="Q520" i="6" s="1"/>
  <c r="O536" i="6"/>
  <c r="P536" i="6" s="1"/>
  <c r="Q536" i="6" s="1"/>
  <c r="O552" i="6"/>
  <c r="P552" i="6" s="1"/>
  <c r="Q552" i="6" s="1"/>
  <c r="O568" i="6"/>
  <c r="P568" i="6" s="1"/>
  <c r="Q568" i="6" s="1"/>
  <c r="O584" i="6"/>
  <c r="P584" i="6" s="1"/>
  <c r="Q584" i="6" s="1"/>
  <c r="O468" i="6"/>
  <c r="P468" i="6" s="1"/>
  <c r="Q468" i="6" s="1"/>
  <c r="O484" i="6"/>
  <c r="P484" i="6" s="1"/>
  <c r="Q484" i="6" s="1"/>
  <c r="O500" i="6"/>
  <c r="P500" i="6" s="1"/>
  <c r="Q500" i="6" s="1"/>
  <c r="O516" i="6"/>
  <c r="P516" i="6" s="1"/>
  <c r="Q516" i="6" s="1"/>
  <c r="O532" i="6"/>
  <c r="P532" i="6" s="1"/>
  <c r="Q532" i="6" s="1"/>
  <c r="O548" i="6"/>
  <c r="P548" i="6" s="1"/>
  <c r="Q548" i="6" s="1"/>
  <c r="O564" i="6"/>
  <c r="P564" i="6" s="1"/>
  <c r="Q564" i="6" s="1"/>
  <c r="O580" i="6"/>
  <c r="P580" i="6" s="1"/>
  <c r="Q580" i="6" s="1"/>
  <c r="O600" i="6"/>
  <c r="P600" i="6" s="1"/>
  <c r="Q600" i="6" s="1"/>
  <c r="O616" i="6"/>
  <c r="P616" i="6" s="1"/>
  <c r="Q616" i="6" s="1"/>
  <c r="O632" i="6"/>
  <c r="P632" i="6" s="1"/>
  <c r="Q632" i="6" s="1"/>
  <c r="O648" i="6"/>
  <c r="P648" i="6" s="1"/>
  <c r="Q648" i="6" s="1"/>
  <c r="O664" i="6"/>
  <c r="P664" i="6" s="1"/>
  <c r="Q664" i="6" s="1"/>
  <c r="O680" i="6"/>
  <c r="P680" i="6" s="1"/>
  <c r="Q680" i="6" s="1"/>
  <c r="O696" i="6"/>
  <c r="P696" i="6" s="1"/>
  <c r="Q696" i="6" s="1"/>
  <c r="O712" i="6"/>
  <c r="P712" i="6" s="1"/>
  <c r="Q712" i="6" s="1"/>
  <c r="O728" i="6"/>
  <c r="P728" i="6" s="1"/>
  <c r="Q728" i="6" s="1"/>
  <c r="O744" i="6"/>
  <c r="P744" i="6" s="1"/>
  <c r="Q744" i="6" s="1"/>
  <c r="O596" i="6"/>
  <c r="P596" i="6" s="1"/>
  <c r="Q596" i="6" s="1"/>
  <c r="O612" i="6"/>
  <c r="P612" i="6" s="1"/>
  <c r="Q612" i="6" s="1"/>
  <c r="O628" i="6"/>
  <c r="P628" i="6" s="1"/>
  <c r="Q628" i="6" s="1"/>
  <c r="O644" i="6"/>
  <c r="P644" i="6" s="1"/>
  <c r="Q644" i="6" s="1"/>
  <c r="O660" i="6"/>
  <c r="P660" i="6" s="1"/>
  <c r="Q660" i="6" s="1"/>
  <c r="O676" i="6"/>
  <c r="P676" i="6" s="1"/>
  <c r="Q676" i="6" s="1"/>
  <c r="O692" i="6"/>
  <c r="P692" i="6" s="1"/>
  <c r="Q692" i="6" s="1"/>
  <c r="O708" i="6"/>
  <c r="P708" i="6" s="1"/>
  <c r="Q708" i="6" s="1"/>
  <c r="O724" i="6"/>
  <c r="P724" i="6" s="1"/>
  <c r="Q724" i="6" s="1"/>
  <c r="O740" i="6"/>
  <c r="P740" i="6" s="1"/>
  <c r="Q740" i="6" s="1"/>
  <c r="O756" i="6"/>
  <c r="P756" i="6" s="1"/>
  <c r="Q756" i="6" s="1"/>
  <c r="O592" i="6"/>
  <c r="P592" i="6" s="1"/>
  <c r="Q592" i="6" s="1"/>
  <c r="O608" i="6"/>
  <c r="P608" i="6" s="1"/>
  <c r="Q608" i="6" s="1"/>
  <c r="O624" i="6"/>
  <c r="P624" i="6" s="1"/>
  <c r="Q624" i="6" s="1"/>
  <c r="O640" i="6"/>
  <c r="P640" i="6" s="1"/>
  <c r="Q640" i="6" s="1"/>
  <c r="O656" i="6"/>
  <c r="P656" i="6" s="1"/>
  <c r="Q656" i="6" s="1"/>
  <c r="O672" i="6"/>
  <c r="P672" i="6" s="1"/>
  <c r="Q672" i="6" s="1"/>
  <c r="O688" i="6"/>
  <c r="P688" i="6" s="1"/>
  <c r="Q688" i="6" s="1"/>
  <c r="O704" i="6"/>
  <c r="P704" i="6" s="1"/>
  <c r="Q704" i="6" s="1"/>
  <c r="O720" i="6"/>
  <c r="P720" i="6" s="1"/>
  <c r="Q720" i="6" s="1"/>
  <c r="O736" i="6"/>
  <c r="P736" i="6" s="1"/>
  <c r="Q736" i="6" s="1"/>
  <c r="O752" i="6"/>
  <c r="P752" i="6" s="1"/>
  <c r="Q752" i="6" s="1"/>
  <c r="O723" i="6"/>
  <c r="P723" i="6" s="1"/>
  <c r="Q723" i="6" s="1"/>
  <c r="O747" i="6"/>
  <c r="P747" i="6" s="1"/>
  <c r="Q747" i="6" s="1"/>
  <c r="O751" i="6"/>
  <c r="P751" i="6" s="1"/>
  <c r="Q751" i="6" s="1"/>
  <c r="O755" i="6"/>
  <c r="P755" i="6" s="1"/>
  <c r="Q755" i="6" s="1"/>
  <c r="O759" i="6"/>
  <c r="P759" i="6" s="1"/>
  <c r="Q759" i="6" s="1"/>
  <c r="O144" i="5"/>
  <c r="P144" i="5" s="1"/>
  <c r="Q144" i="5" s="1"/>
  <c r="O160" i="5"/>
  <c r="P160" i="5" s="1"/>
  <c r="Q160" i="5" s="1"/>
  <c r="O288" i="5"/>
  <c r="P288" i="5" s="1"/>
  <c r="Q288" i="5" s="1"/>
  <c r="O320" i="5"/>
  <c r="P320" i="5" s="1"/>
  <c r="Q320" i="5" s="1"/>
  <c r="O434" i="5"/>
  <c r="P434" i="5" s="1"/>
  <c r="Q434" i="5" s="1"/>
  <c r="O450" i="5"/>
  <c r="P450" i="5" s="1"/>
  <c r="Q450" i="5" s="1"/>
  <c r="O482" i="5"/>
  <c r="P482" i="5" s="1"/>
  <c r="Q482" i="5" s="1"/>
  <c r="O498" i="5"/>
  <c r="P498" i="5" s="1"/>
  <c r="Q498" i="5" s="1"/>
  <c r="O562" i="5"/>
  <c r="P562" i="5" s="1"/>
  <c r="Q562" i="5" s="1"/>
  <c r="O578" i="5"/>
  <c r="P578" i="5" s="1"/>
  <c r="Q578" i="5" s="1"/>
  <c r="O803" i="5"/>
  <c r="P803" i="5" s="1"/>
  <c r="Q803" i="5" s="1"/>
  <c r="O819" i="5"/>
  <c r="P819" i="5" s="1"/>
  <c r="Q819" i="5" s="1"/>
  <c r="O931" i="5"/>
  <c r="P931" i="5" s="1"/>
  <c r="Q931" i="5" s="1"/>
  <c r="O963" i="5"/>
  <c r="P963" i="5" s="1"/>
  <c r="Q963" i="5" s="1"/>
  <c r="O7" i="5"/>
  <c r="P7" i="5" s="1"/>
  <c r="Q7" i="5" s="1"/>
  <c r="O11" i="5"/>
  <c r="P11" i="5" s="1"/>
  <c r="Q11" i="5" s="1"/>
  <c r="O15" i="5"/>
  <c r="P15" i="5" s="1"/>
  <c r="Q15" i="5" s="1"/>
  <c r="O44" i="5"/>
  <c r="P44" i="5" s="1"/>
  <c r="Q44" i="5" s="1"/>
  <c r="O60" i="5"/>
  <c r="P60" i="5" s="1"/>
  <c r="Q60" i="5" s="1"/>
  <c r="O76" i="5"/>
  <c r="P76" i="5" s="1"/>
  <c r="Q76" i="5" s="1"/>
  <c r="O92" i="5"/>
  <c r="P92" i="5" s="1"/>
  <c r="Q92" i="5" s="1"/>
  <c r="O108" i="5"/>
  <c r="P108" i="5" s="1"/>
  <c r="Q108" i="5" s="1"/>
  <c r="O124" i="5"/>
  <c r="P124" i="5" s="1"/>
  <c r="Q124" i="5" s="1"/>
  <c r="O140" i="5"/>
  <c r="P140" i="5" s="1"/>
  <c r="Q140" i="5" s="1"/>
  <c r="O156" i="5"/>
  <c r="P156" i="5" s="1"/>
  <c r="Q156" i="5" s="1"/>
  <c r="O172" i="5"/>
  <c r="P172" i="5" s="1"/>
  <c r="Q172" i="5" s="1"/>
  <c r="O188" i="5"/>
  <c r="P188" i="5" s="1"/>
  <c r="Q188" i="5" s="1"/>
  <c r="O204" i="5"/>
  <c r="P204" i="5" s="1"/>
  <c r="Q204" i="5" s="1"/>
  <c r="O212" i="5"/>
  <c r="P212" i="5" s="1"/>
  <c r="Q212" i="5" s="1"/>
  <c r="O220" i="5"/>
  <c r="P220" i="5" s="1"/>
  <c r="Q220" i="5" s="1"/>
  <c r="O228" i="5"/>
  <c r="P228" i="5" s="1"/>
  <c r="Q228" i="5" s="1"/>
  <c r="O236" i="5"/>
  <c r="P236" i="5" s="1"/>
  <c r="Q236" i="5" s="1"/>
  <c r="O244" i="5"/>
  <c r="P244" i="5" s="1"/>
  <c r="Q244" i="5" s="1"/>
  <c r="O252" i="5"/>
  <c r="P252" i="5" s="1"/>
  <c r="Q252" i="5" s="1"/>
  <c r="O268" i="5"/>
  <c r="P268" i="5" s="1"/>
  <c r="Q268" i="5" s="1"/>
  <c r="O284" i="5"/>
  <c r="P284" i="5" s="1"/>
  <c r="Q284" i="5" s="1"/>
  <c r="O300" i="5"/>
  <c r="P300" i="5" s="1"/>
  <c r="Q300" i="5" s="1"/>
  <c r="O316" i="5"/>
  <c r="P316" i="5" s="1"/>
  <c r="Q316" i="5" s="1"/>
  <c r="O332" i="5"/>
  <c r="P332" i="5" s="1"/>
  <c r="Q332" i="5" s="1"/>
  <c r="O348" i="5"/>
  <c r="P348" i="5" s="1"/>
  <c r="Q348" i="5" s="1"/>
  <c r="O364" i="5"/>
  <c r="P364" i="5" s="1"/>
  <c r="Q364" i="5" s="1"/>
  <c r="O380" i="5"/>
  <c r="P380" i="5" s="1"/>
  <c r="Q380" i="5" s="1"/>
  <c r="O80" i="5"/>
  <c r="P80" i="5" s="1"/>
  <c r="Q80" i="5" s="1"/>
  <c r="O96" i="5"/>
  <c r="P96" i="5" s="1"/>
  <c r="Q96" i="5" s="1"/>
  <c r="O112" i="5"/>
  <c r="P112" i="5" s="1"/>
  <c r="Q112" i="5" s="1"/>
  <c r="O128" i="5"/>
  <c r="P128" i="5" s="1"/>
  <c r="Q128" i="5" s="1"/>
  <c r="O176" i="5"/>
  <c r="P176" i="5" s="1"/>
  <c r="Q176" i="5" s="1"/>
  <c r="O192" i="5"/>
  <c r="P192" i="5" s="1"/>
  <c r="Q192" i="5" s="1"/>
  <c r="O272" i="5"/>
  <c r="P272" i="5" s="1"/>
  <c r="Q272" i="5" s="1"/>
  <c r="O514" i="5"/>
  <c r="P514" i="5" s="1"/>
  <c r="Q514" i="5" s="1"/>
  <c r="O530" i="5"/>
  <c r="P530" i="5" s="1"/>
  <c r="Q530" i="5" s="1"/>
  <c r="O546" i="5"/>
  <c r="P546" i="5" s="1"/>
  <c r="Q546" i="5" s="1"/>
  <c r="O610" i="5"/>
  <c r="P610" i="5" s="1"/>
  <c r="Q610" i="5" s="1"/>
  <c r="O779" i="5"/>
  <c r="P779" i="5" s="1"/>
  <c r="Q779" i="5" s="1"/>
  <c r="O843" i="5"/>
  <c r="P843" i="5" s="1"/>
  <c r="Q843" i="5" s="1"/>
  <c r="O867" i="5"/>
  <c r="P867" i="5" s="1"/>
  <c r="Q867" i="5" s="1"/>
  <c r="O20" i="5"/>
  <c r="P20" i="5" s="1"/>
  <c r="Q20" i="5" s="1"/>
  <c r="O24" i="5"/>
  <c r="P24" i="5" s="1"/>
  <c r="Q24" i="5" s="1"/>
  <c r="O28" i="5"/>
  <c r="P28" i="5" s="1"/>
  <c r="Q28" i="5" s="1"/>
  <c r="O32" i="5"/>
  <c r="P32" i="5" s="1"/>
  <c r="Q32" i="5" s="1"/>
  <c r="O36" i="5"/>
  <c r="P36" i="5" s="1"/>
  <c r="Q36" i="5" s="1"/>
  <c r="O40" i="5"/>
  <c r="P40" i="5" s="1"/>
  <c r="Q40" i="5" s="1"/>
  <c r="O56" i="5"/>
  <c r="P56" i="5" s="1"/>
  <c r="Q56" i="5" s="1"/>
  <c r="O72" i="5"/>
  <c r="P72" i="5" s="1"/>
  <c r="Q72" i="5" s="1"/>
  <c r="O88" i="5"/>
  <c r="P88" i="5" s="1"/>
  <c r="Q88" i="5" s="1"/>
  <c r="O104" i="5"/>
  <c r="P104" i="5" s="1"/>
  <c r="Q104" i="5" s="1"/>
  <c r="O120" i="5"/>
  <c r="P120" i="5" s="1"/>
  <c r="Q120" i="5" s="1"/>
  <c r="O136" i="5"/>
  <c r="P136" i="5" s="1"/>
  <c r="Q136" i="5" s="1"/>
  <c r="O152" i="5"/>
  <c r="P152" i="5" s="1"/>
  <c r="Q152" i="5" s="1"/>
  <c r="O168" i="5"/>
  <c r="P168" i="5" s="1"/>
  <c r="Q168" i="5" s="1"/>
  <c r="O184" i="5"/>
  <c r="P184" i="5" s="1"/>
  <c r="Q184" i="5" s="1"/>
  <c r="O200" i="5"/>
  <c r="P200" i="5" s="1"/>
  <c r="Q200" i="5" s="1"/>
  <c r="O264" i="5"/>
  <c r="P264" i="5" s="1"/>
  <c r="Q264" i="5" s="1"/>
  <c r="O280" i="5"/>
  <c r="P280" i="5" s="1"/>
  <c r="Q280" i="5" s="1"/>
  <c r="O296" i="5"/>
  <c r="P296" i="5" s="1"/>
  <c r="Q296" i="5" s="1"/>
  <c r="O312" i="5"/>
  <c r="P312" i="5" s="1"/>
  <c r="Q312" i="5" s="1"/>
  <c r="O328" i="5"/>
  <c r="P328" i="5" s="1"/>
  <c r="Q328" i="5" s="1"/>
  <c r="O344" i="5"/>
  <c r="P344" i="5" s="1"/>
  <c r="Q344" i="5" s="1"/>
  <c r="O360" i="5"/>
  <c r="P360" i="5" s="1"/>
  <c r="Q360" i="5" s="1"/>
  <c r="O376" i="5"/>
  <c r="P376" i="5" s="1"/>
  <c r="Q376" i="5" s="1"/>
  <c r="O392" i="5"/>
  <c r="P392" i="5" s="1"/>
  <c r="Q392" i="5" s="1"/>
  <c r="O48" i="5"/>
  <c r="P48" i="5" s="1"/>
  <c r="Q48" i="5" s="1"/>
  <c r="O64" i="5"/>
  <c r="P64" i="5" s="1"/>
  <c r="Q64" i="5" s="1"/>
  <c r="O256" i="5"/>
  <c r="P256" i="5" s="1"/>
  <c r="Q256" i="5" s="1"/>
  <c r="O304" i="5"/>
  <c r="P304" i="5" s="1"/>
  <c r="Q304" i="5" s="1"/>
  <c r="O336" i="5"/>
  <c r="P336" i="5" s="1"/>
  <c r="Q336" i="5" s="1"/>
  <c r="O352" i="5"/>
  <c r="P352" i="5" s="1"/>
  <c r="Q352" i="5" s="1"/>
  <c r="O368" i="5"/>
  <c r="P368" i="5" s="1"/>
  <c r="Q368" i="5" s="1"/>
  <c r="O384" i="5"/>
  <c r="P384" i="5" s="1"/>
  <c r="Q384" i="5" s="1"/>
  <c r="O466" i="5"/>
  <c r="P466" i="5" s="1"/>
  <c r="Q466" i="5" s="1"/>
  <c r="O594" i="5"/>
  <c r="P594" i="5" s="1"/>
  <c r="Q594" i="5" s="1"/>
  <c r="O52" i="5"/>
  <c r="P52" i="5" s="1"/>
  <c r="Q52" i="5" s="1"/>
  <c r="O68" i="5"/>
  <c r="P68" i="5" s="1"/>
  <c r="Q68" i="5" s="1"/>
  <c r="O84" i="5"/>
  <c r="P84" i="5" s="1"/>
  <c r="Q84" i="5" s="1"/>
  <c r="O100" i="5"/>
  <c r="P100" i="5" s="1"/>
  <c r="Q100" i="5" s="1"/>
  <c r="O116" i="5"/>
  <c r="P116" i="5" s="1"/>
  <c r="Q116" i="5" s="1"/>
  <c r="O132" i="5"/>
  <c r="P132" i="5" s="1"/>
  <c r="Q132" i="5" s="1"/>
  <c r="O148" i="5"/>
  <c r="P148" i="5" s="1"/>
  <c r="Q148" i="5" s="1"/>
  <c r="O164" i="5"/>
  <c r="P164" i="5" s="1"/>
  <c r="Q164" i="5" s="1"/>
  <c r="O180" i="5"/>
  <c r="P180" i="5" s="1"/>
  <c r="Q180" i="5" s="1"/>
  <c r="O196" i="5"/>
  <c r="P196" i="5" s="1"/>
  <c r="Q196" i="5" s="1"/>
  <c r="O208" i="5"/>
  <c r="P208" i="5" s="1"/>
  <c r="Q208" i="5" s="1"/>
  <c r="O216" i="5"/>
  <c r="P216" i="5" s="1"/>
  <c r="Q216" i="5" s="1"/>
  <c r="O224" i="5"/>
  <c r="P224" i="5" s="1"/>
  <c r="Q224" i="5" s="1"/>
  <c r="O232" i="5"/>
  <c r="P232" i="5" s="1"/>
  <c r="Q232" i="5" s="1"/>
  <c r="O240" i="5"/>
  <c r="P240" i="5" s="1"/>
  <c r="Q240" i="5" s="1"/>
  <c r="O248" i="5"/>
  <c r="P248" i="5" s="1"/>
  <c r="Q248" i="5" s="1"/>
  <c r="O260" i="5"/>
  <c r="P260" i="5" s="1"/>
  <c r="Q260" i="5" s="1"/>
  <c r="O276" i="5"/>
  <c r="P276" i="5" s="1"/>
  <c r="Q276" i="5" s="1"/>
  <c r="O292" i="5"/>
  <c r="P292" i="5" s="1"/>
  <c r="Q292" i="5" s="1"/>
  <c r="O308" i="5"/>
  <c r="P308" i="5" s="1"/>
  <c r="Q308" i="5" s="1"/>
  <c r="O324" i="5"/>
  <c r="P324" i="5" s="1"/>
  <c r="Q324" i="5" s="1"/>
  <c r="O340" i="5"/>
  <c r="P340" i="5" s="1"/>
  <c r="Q340" i="5" s="1"/>
  <c r="O356" i="5"/>
  <c r="P356" i="5" s="1"/>
  <c r="Q356" i="5" s="1"/>
  <c r="O372" i="5"/>
  <c r="P372" i="5" s="1"/>
  <c r="Q372" i="5" s="1"/>
  <c r="O388" i="5"/>
  <c r="P388" i="5" s="1"/>
  <c r="Q388" i="5" s="1"/>
  <c r="O406" i="5"/>
  <c r="P406" i="5" s="1"/>
  <c r="Q406" i="5" s="1"/>
  <c r="O410" i="5"/>
  <c r="P410" i="5" s="1"/>
  <c r="Q410" i="5" s="1"/>
  <c r="O414" i="5"/>
  <c r="P414" i="5" s="1"/>
  <c r="Q414" i="5" s="1"/>
  <c r="O418" i="5"/>
  <c r="P418" i="5" s="1"/>
  <c r="Q418" i="5" s="1"/>
  <c r="O422" i="5"/>
  <c r="P422" i="5" s="1"/>
  <c r="Q422" i="5" s="1"/>
  <c r="O426" i="5"/>
  <c r="P426" i="5" s="1"/>
  <c r="Q426" i="5" s="1"/>
  <c r="O430" i="5"/>
  <c r="P430" i="5" s="1"/>
  <c r="Q430" i="5" s="1"/>
  <c r="O446" i="5"/>
  <c r="P446" i="5" s="1"/>
  <c r="Q446" i="5" s="1"/>
  <c r="O462" i="5"/>
  <c r="P462" i="5" s="1"/>
  <c r="Q462" i="5" s="1"/>
  <c r="O478" i="5"/>
  <c r="P478" i="5" s="1"/>
  <c r="Q478" i="5" s="1"/>
  <c r="O494" i="5"/>
  <c r="P494" i="5" s="1"/>
  <c r="Q494" i="5" s="1"/>
  <c r="O510" i="5"/>
  <c r="P510" i="5" s="1"/>
  <c r="Q510" i="5" s="1"/>
  <c r="O526" i="5"/>
  <c r="P526" i="5" s="1"/>
  <c r="Q526" i="5" s="1"/>
  <c r="O542" i="5"/>
  <c r="P542" i="5" s="1"/>
  <c r="Q542" i="5" s="1"/>
  <c r="O558" i="5"/>
  <c r="P558" i="5" s="1"/>
  <c r="Q558" i="5" s="1"/>
  <c r="O574" i="5"/>
  <c r="P574" i="5" s="1"/>
  <c r="Q574" i="5" s="1"/>
  <c r="O590" i="5"/>
  <c r="P590" i="5" s="1"/>
  <c r="Q590" i="5" s="1"/>
  <c r="O606" i="5"/>
  <c r="P606" i="5" s="1"/>
  <c r="Q606" i="5" s="1"/>
  <c r="O622" i="5"/>
  <c r="P622" i="5" s="1"/>
  <c r="Q622" i="5" s="1"/>
  <c r="O639" i="5"/>
  <c r="P639" i="5" s="1"/>
  <c r="Q639" i="5" s="1"/>
  <c r="O647" i="5"/>
  <c r="P647" i="5" s="1"/>
  <c r="Q647" i="5" s="1"/>
  <c r="O655" i="5"/>
  <c r="P655" i="5" s="1"/>
  <c r="Q655" i="5" s="1"/>
  <c r="O663" i="5"/>
  <c r="P663" i="5" s="1"/>
  <c r="Q663" i="5" s="1"/>
  <c r="O671" i="5"/>
  <c r="P671" i="5" s="1"/>
  <c r="Q671" i="5" s="1"/>
  <c r="O679" i="5"/>
  <c r="P679" i="5" s="1"/>
  <c r="Q679" i="5" s="1"/>
  <c r="O687" i="5"/>
  <c r="P687" i="5" s="1"/>
  <c r="Q687" i="5" s="1"/>
  <c r="O695" i="5"/>
  <c r="P695" i="5" s="1"/>
  <c r="Q695" i="5" s="1"/>
  <c r="O703" i="5"/>
  <c r="P703" i="5" s="1"/>
  <c r="Q703" i="5" s="1"/>
  <c r="O711" i="5"/>
  <c r="P711" i="5" s="1"/>
  <c r="Q711" i="5" s="1"/>
  <c r="O719" i="5"/>
  <c r="P719" i="5" s="1"/>
  <c r="Q719" i="5" s="1"/>
  <c r="O727" i="5"/>
  <c r="P727" i="5" s="1"/>
  <c r="Q727" i="5" s="1"/>
  <c r="O203" i="5"/>
  <c r="P203" i="5" s="1"/>
  <c r="Q203" i="5" s="1"/>
  <c r="O207" i="5"/>
  <c r="P207" i="5" s="1"/>
  <c r="Q207" i="5" s="1"/>
  <c r="O211" i="5"/>
  <c r="P211" i="5" s="1"/>
  <c r="Q211" i="5" s="1"/>
  <c r="O215" i="5"/>
  <c r="P215" i="5" s="1"/>
  <c r="Q215" i="5" s="1"/>
  <c r="O219" i="5"/>
  <c r="P219" i="5" s="1"/>
  <c r="Q219" i="5" s="1"/>
  <c r="O223" i="5"/>
  <c r="P223" i="5" s="1"/>
  <c r="Q223" i="5" s="1"/>
  <c r="O227" i="5"/>
  <c r="P227" i="5" s="1"/>
  <c r="Q227" i="5" s="1"/>
  <c r="O231" i="5"/>
  <c r="P231" i="5" s="1"/>
  <c r="Q231" i="5" s="1"/>
  <c r="O235" i="5"/>
  <c r="P235" i="5" s="1"/>
  <c r="Q235" i="5" s="1"/>
  <c r="O239" i="5"/>
  <c r="P239" i="5" s="1"/>
  <c r="Q239" i="5" s="1"/>
  <c r="O243" i="5"/>
  <c r="P243" i="5" s="1"/>
  <c r="Q243" i="5" s="1"/>
  <c r="O247" i="5"/>
  <c r="P247" i="5" s="1"/>
  <c r="Q247" i="5" s="1"/>
  <c r="O251" i="5"/>
  <c r="P251" i="5" s="1"/>
  <c r="Q251" i="5" s="1"/>
  <c r="O442" i="5"/>
  <c r="P442" i="5" s="1"/>
  <c r="Q442" i="5" s="1"/>
  <c r="O458" i="5"/>
  <c r="P458" i="5" s="1"/>
  <c r="Q458" i="5" s="1"/>
  <c r="O474" i="5"/>
  <c r="P474" i="5" s="1"/>
  <c r="Q474" i="5" s="1"/>
  <c r="O490" i="5"/>
  <c r="P490" i="5" s="1"/>
  <c r="Q490" i="5" s="1"/>
  <c r="O506" i="5"/>
  <c r="P506" i="5" s="1"/>
  <c r="Q506" i="5" s="1"/>
  <c r="O522" i="5"/>
  <c r="P522" i="5" s="1"/>
  <c r="Q522" i="5" s="1"/>
  <c r="O538" i="5"/>
  <c r="P538" i="5" s="1"/>
  <c r="Q538" i="5" s="1"/>
  <c r="O554" i="5"/>
  <c r="P554" i="5" s="1"/>
  <c r="Q554" i="5" s="1"/>
  <c r="O570" i="5"/>
  <c r="P570" i="5" s="1"/>
  <c r="Q570" i="5" s="1"/>
  <c r="O586" i="5"/>
  <c r="P586" i="5" s="1"/>
  <c r="Q586" i="5" s="1"/>
  <c r="O602" i="5"/>
  <c r="P602" i="5" s="1"/>
  <c r="Q602" i="5" s="1"/>
  <c r="O618" i="5"/>
  <c r="P618" i="5" s="1"/>
  <c r="Q618" i="5" s="1"/>
  <c r="O407" i="5"/>
  <c r="P407" i="5" s="1"/>
  <c r="Q407" i="5" s="1"/>
  <c r="O411" i="5"/>
  <c r="P411" i="5" s="1"/>
  <c r="Q411" i="5" s="1"/>
  <c r="O415" i="5"/>
  <c r="P415" i="5" s="1"/>
  <c r="Q415" i="5" s="1"/>
  <c r="O419" i="5"/>
  <c r="P419" i="5" s="1"/>
  <c r="Q419" i="5" s="1"/>
  <c r="O423" i="5"/>
  <c r="P423" i="5" s="1"/>
  <c r="Q423" i="5" s="1"/>
  <c r="O427" i="5"/>
  <c r="P427" i="5" s="1"/>
  <c r="Q427" i="5" s="1"/>
  <c r="O431" i="5"/>
  <c r="P431" i="5" s="1"/>
  <c r="Q431" i="5" s="1"/>
  <c r="O438" i="5"/>
  <c r="P438" i="5" s="1"/>
  <c r="Q438" i="5" s="1"/>
  <c r="O454" i="5"/>
  <c r="P454" i="5" s="1"/>
  <c r="Q454" i="5" s="1"/>
  <c r="O470" i="5"/>
  <c r="P470" i="5" s="1"/>
  <c r="Q470" i="5" s="1"/>
  <c r="O486" i="5"/>
  <c r="P486" i="5" s="1"/>
  <c r="Q486" i="5" s="1"/>
  <c r="O502" i="5"/>
  <c r="P502" i="5" s="1"/>
  <c r="Q502" i="5" s="1"/>
  <c r="O518" i="5"/>
  <c r="P518" i="5" s="1"/>
  <c r="Q518" i="5" s="1"/>
  <c r="O534" i="5"/>
  <c r="P534" i="5" s="1"/>
  <c r="Q534" i="5" s="1"/>
  <c r="O550" i="5"/>
  <c r="P550" i="5" s="1"/>
  <c r="Q550" i="5" s="1"/>
  <c r="O566" i="5"/>
  <c r="P566" i="5" s="1"/>
  <c r="Q566" i="5" s="1"/>
  <c r="O582" i="5"/>
  <c r="P582" i="5" s="1"/>
  <c r="Q582" i="5" s="1"/>
  <c r="O598" i="5"/>
  <c r="P598" i="5" s="1"/>
  <c r="Q598" i="5" s="1"/>
  <c r="O614" i="5"/>
  <c r="P614" i="5" s="1"/>
  <c r="Q614" i="5" s="1"/>
  <c r="O635" i="5"/>
  <c r="P635" i="5" s="1"/>
  <c r="Q635" i="5" s="1"/>
  <c r="O643" i="5"/>
  <c r="P643" i="5" s="1"/>
  <c r="Q643" i="5" s="1"/>
  <c r="O651" i="5"/>
  <c r="P651" i="5" s="1"/>
  <c r="Q651" i="5" s="1"/>
  <c r="O659" i="5"/>
  <c r="P659" i="5" s="1"/>
  <c r="Q659" i="5" s="1"/>
  <c r="O667" i="5"/>
  <c r="P667" i="5" s="1"/>
  <c r="Q667" i="5" s="1"/>
  <c r="O675" i="5"/>
  <c r="P675" i="5" s="1"/>
  <c r="Q675" i="5" s="1"/>
  <c r="O683" i="5"/>
  <c r="P683" i="5" s="1"/>
  <c r="Q683" i="5" s="1"/>
  <c r="O691" i="5"/>
  <c r="P691" i="5" s="1"/>
  <c r="Q691" i="5" s="1"/>
  <c r="O699" i="5"/>
  <c r="P699" i="5" s="1"/>
  <c r="Q699" i="5" s="1"/>
  <c r="O707" i="5"/>
  <c r="P707" i="5" s="1"/>
  <c r="Q707" i="5" s="1"/>
  <c r="O715" i="5"/>
  <c r="P715" i="5" s="1"/>
  <c r="Q715" i="5" s="1"/>
  <c r="O723" i="5"/>
  <c r="P723" i="5" s="1"/>
  <c r="Q723" i="5" s="1"/>
  <c r="O731" i="5"/>
  <c r="P731" i="5" s="1"/>
  <c r="Q731" i="5" s="1"/>
  <c r="O736" i="5"/>
  <c r="P736" i="5" s="1"/>
  <c r="Q736" i="5" s="1"/>
  <c r="O744" i="5"/>
  <c r="P744" i="5" s="1"/>
  <c r="Q744" i="5" s="1"/>
  <c r="O752" i="5"/>
  <c r="P752" i="5" s="1"/>
  <c r="Q752" i="5" s="1"/>
  <c r="O760" i="5"/>
  <c r="P760" i="5" s="1"/>
  <c r="Q760" i="5" s="1"/>
  <c r="O768" i="5"/>
  <c r="P768" i="5" s="1"/>
  <c r="Q768" i="5" s="1"/>
  <c r="O783" i="5"/>
  <c r="P783" i="5" s="1"/>
  <c r="Q783" i="5" s="1"/>
  <c r="O883" i="5"/>
  <c r="P883" i="5" s="1"/>
  <c r="Q883" i="5" s="1"/>
  <c r="O947" i="5"/>
  <c r="P947" i="5" s="1"/>
  <c r="Q947" i="5" s="1"/>
  <c r="O549" i="5"/>
  <c r="P549" i="5" s="1"/>
  <c r="Q549" i="5" s="1"/>
  <c r="O553" i="5"/>
  <c r="P553" i="5" s="1"/>
  <c r="Q553" i="5" s="1"/>
  <c r="O557" i="5"/>
  <c r="P557" i="5" s="1"/>
  <c r="Q557" i="5" s="1"/>
  <c r="O561" i="5"/>
  <c r="P561" i="5" s="1"/>
  <c r="Q561" i="5" s="1"/>
  <c r="O565" i="5"/>
  <c r="P565" i="5" s="1"/>
  <c r="Q565" i="5" s="1"/>
  <c r="O569" i="5"/>
  <c r="P569" i="5" s="1"/>
  <c r="Q569" i="5" s="1"/>
  <c r="O573" i="5"/>
  <c r="P573" i="5" s="1"/>
  <c r="Q573" i="5" s="1"/>
  <c r="O577" i="5"/>
  <c r="P577" i="5" s="1"/>
  <c r="Q577" i="5" s="1"/>
  <c r="O581" i="5"/>
  <c r="P581" i="5" s="1"/>
  <c r="Q581" i="5" s="1"/>
  <c r="O585" i="5"/>
  <c r="P585" i="5" s="1"/>
  <c r="Q585" i="5" s="1"/>
  <c r="O589" i="5"/>
  <c r="P589" i="5" s="1"/>
  <c r="Q589" i="5" s="1"/>
  <c r="O593" i="5"/>
  <c r="P593" i="5" s="1"/>
  <c r="Q593" i="5" s="1"/>
  <c r="O597" i="5"/>
  <c r="P597" i="5" s="1"/>
  <c r="Q597" i="5" s="1"/>
  <c r="O601" i="5"/>
  <c r="P601" i="5" s="1"/>
  <c r="Q601" i="5" s="1"/>
  <c r="O605" i="5"/>
  <c r="P605" i="5" s="1"/>
  <c r="Q605" i="5" s="1"/>
  <c r="O609" i="5"/>
  <c r="P609" i="5" s="1"/>
  <c r="Q609" i="5" s="1"/>
  <c r="O613" i="5"/>
  <c r="P613" i="5" s="1"/>
  <c r="Q613" i="5" s="1"/>
  <c r="O617" i="5"/>
  <c r="P617" i="5" s="1"/>
  <c r="Q617" i="5" s="1"/>
  <c r="O621" i="5"/>
  <c r="P621" i="5" s="1"/>
  <c r="Q621" i="5" s="1"/>
  <c r="O624" i="5"/>
  <c r="P624" i="5" s="1"/>
  <c r="Q624" i="5" s="1"/>
  <c r="O627" i="5"/>
  <c r="P627" i="5" s="1"/>
  <c r="Q627" i="5" s="1"/>
  <c r="O632" i="5"/>
  <c r="P632" i="5" s="1"/>
  <c r="Q632" i="5" s="1"/>
  <c r="O636" i="5"/>
  <c r="P636" i="5" s="1"/>
  <c r="Q636" i="5" s="1"/>
  <c r="O640" i="5"/>
  <c r="P640" i="5" s="1"/>
  <c r="Q640" i="5" s="1"/>
  <c r="O644" i="5"/>
  <c r="P644" i="5" s="1"/>
  <c r="Q644" i="5" s="1"/>
  <c r="O648" i="5"/>
  <c r="P648" i="5" s="1"/>
  <c r="Q648" i="5" s="1"/>
  <c r="O652" i="5"/>
  <c r="P652" i="5" s="1"/>
  <c r="Q652" i="5" s="1"/>
  <c r="O656" i="5"/>
  <c r="P656" i="5" s="1"/>
  <c r="Q656" i="5" s="1"/>
  <c r="O660" i="5"/>
  <c r="P660" i="5" s="1"/>
  <c r="Q660" i="5" s="1"/>
  <c r="O664" i="5"/>
  <c r="P664" i="5" s="1"/>
  <c r="Q664" i="5" s="1"/>
  <c r="O668" i="5"/>
  <c r="P668" i="5" s="1"/>
  <c r="Q668" i="5" s="1"/>
  <c r="O672" i="5"/>
  <c r="P672" i="5" s="1"/>
  <c r="Q672" i="5" s="1"/>
  <c r="O676" i="5"/>
  <c r="P676" i="5" s="1"/>
  <c r="Q676" i="5" s="1"/>
  <c r="O680" i="5"/>
  <c r="P680" i="5" s="1"/>
  <c r="Q680" i="5" s="1"/>
  <c r="O684" i="5"/>
  <c r="P684" i="5" s="1"/>
  <c r="Q684" i="5" s="1"/>
  <c r="O688" i="5"/>
  <c r="P688" i="5" s="1"/>
  <c r="Q688" i="5" s="1"/>
  <c r="O692" i="5"/>
  <c r="P692" i="5" s="1"/>
  <c r="Q692" i="5" s="1"/>
  <c r="O696" i="5"/>
  <c r="P696" i="5" s="1"/>
  <c r="Q696" i="5" s="1"/>
  <c r="O700" i="5"/>
  <c r="P700" i="5" s="1"/>
  <c r="Q700" i="5" s="1"/>
  <c r="O704" i="5"/>
  <c r="P704" i="5" s="1"/>
  <c r="Q704" i="5" s="1"/>
  <c r="O708" i="5"/>
  <c r="P708" i="5" s="1"/>
  <c r="Q708" i="5" s="1"/>
  <c r="O712" i="5"/>
  <c r="P712" i="5" s="1"/>
  <c r="Q712" i="5" s="1"/>
  <c r="O716" i="5"/>
  <c r="P716" i="5" s="1"/>
  <c r="Q716" i="5" s="1"/>
  <c r="O720" i="5"/>
  <c r="P720" i="5" s="1"/>
  <c r="Q720" i="5" s="1"/>
  <c r="O724" i="5"/>
  <c r="P724" i="5" s="1"/>
  <c r="Q724" i="5" s="1"/>
  <c r="O728" i="5"/>
  <c r="P728" i="5" s="1"/>
  <c r="Q728" i="5" s="1"/>
  <c r="O732" i="5"/>
  <c r="P732" i="5" s="1"/>
  <c r="Q732" i="5" s="1"/>
  <c r="O787" i="5"/>
  <c r="P787" i="5" s="1"/>
  <c r="Q787" i="5" s="1"/>
  <c r="O899" i="5"/>
  <c r="P899" i="5" s="1"/>
  <c r="Q899" i="5" s="1"/>
  <c r="O740" i="5"/>
  <c r="P740" i="5" s="1"/>
  <c r="Q740" i="5" s="1"/>
  <c r="O748" i="5"/>
  <c r="P748" i="5" s="1"/>
  <c r="Q748" i="5" s="1"/>
  <c r="O756" i="5"/>
  <c r="P756" i="5" s="1"/>
  <c r="Q756" i="5" s="1"/>
  <c r="O764" i="5"/>
  <c r="P764" i="5" s="1"/>
  <c r="Q764" i="5" s="1"/>
  <c r="O772" i="5"/>
  <c r="P772" i="5" s="1"/>
  <c r="Q772" i="5" s="1"/>
  <c r="O775" i="5"/>
  <c r="P775" i="5" s="1"/>
  <c r="Q775" i="5" s="1"/>
  <c r="O851" i="5"/>
  <c r="P851" i="5" s="1"/>
  <c r="Q851" i="5" s="1"/>
  <c r="O915" i="5"/>
  <c r="P915" i="5" s="1"/>
  <c r="Q915" i="5" s="1"/>
  <c r="O799" i="5"/>
  <c r="P799" i="5" s="1"/>
  <c r="Q799" i="5" s="1"/>
  <c r="O815" i="5"/>
  <c r="P815" i="5" s="1"/>
  <c r="Q815" i="5" s="1"/>
  <c r="O831" i="5"/>
  <c r="P831" i="5" s="1"/>
  <c r="Q831" i="5" s="1"/>
  <c r="O847" i="5"/>
  <c r="P847" i="5" s="1"/>
  <c r="Q847" i="5" s="1"/>
  <c r="O863" i="5"/>
  <c r="P863" i="5" s="1"/>
  <c r="Q863" i="5" s="1"/>
  <c r="O879" i="5"/>
  <c r="P879" i="5" s="1"/>
  <c r="Q879" i="5" s="1"/>
  <c r="O895" i="5"/>
  <c r="P895" i="5" s="1"/>
  <c r="Q895" i="5" s="1"/>
  <c r="O911" i="5"/>
  <c r="P911" i="5" s="1"/>
  <c r="Q911" i="5" s="1"/>
  <c r="O927" i="5"/>
  <c r="P927" i="5" s="1"/>
  <c r="Q927" i="5" s="1"/>
  <c r="O943" i="5"/>
  <c r="P943" i="5" s="1"/>
  <c r="Q943" i="5" s="1"/>
  <c r="O959" i="5"/>
  <c r="P959" i="5" s="1"/>
  <c r="Q959" i="5" s="1"/>
  <c r="O982" i="5"/>
  <c r="P982" i="5" s="1"/>
  <c r="Q982" i="5" s="1"/>
  <c r="O998" i="5"/>
  <c r="P998" i="5" s="1"/>
  <c r="Q998" i="5" s="1"/>
  <c r="O1014" i="5"/>
  <c r="P1014" i="5" s="1"/>
  <c r="Q1014" i="5" s="1"/>
  <c r="O1030" i="5"/>
  <c r="P1030" i="5" s="1"/>
  <c r="Q1030" i="5" s="1"/>
  <c r="O1046" i="5"/>
  <c r="P1046" i="5" s="1"/>
  <c r="Q1046" i="5" s="1"/>
  <c r="O1062" i="5"/>
  <c r="P1062" i="5" s="1"/>
  <c r="Q1062" i="5" s="1"/>
  <c r="O1070" i="5"/>
  <c r="P1070" i="5" s="1"/>
  <c r="Q1070" i="5" s="1"/>
  <c r="O1078" i="5"/>
  <c r="P1078" i="5" s="1"/>
  <c r="Q1078" i="5" s="1"/>
  <c r="O1086" i="5"/>
  <c r="P1086" i="5" s="1"/>
  <c r="Q1086" i="5" s="1"/>
  <c r="O1094" i="5"/>
  <c r="P1094" i="5" s="1"/>
  <c r="Q1094" i="5" s="1"/>
  <c r="O1102" i="5"/>
  <c r="P1102" i="5" s="1"/>
  <c r="Q1102" i="5" s="1"/>
  <c r="O1110" i="5"/>
  <c r="P1110" i="5" s="1"/>
  <c r="Q1110" i="5" s="1"/>
  <c r="O1118" i="5"/>
  <c r="P1118" i="5" s="1"/>
  <c r="Q1118" i="5" s="1"/>
  <c r="O735" i="5"/>
  <c r="P735" i="5" s="1"/>
  <c r="Q735" i="5" s="1"/>
  <c r="O739" i="5"/>
  <c r="P739" i="5" s="1"/>
  <c r="Q739" i="5" s="1"/>
  <c r="O743" i="5"/>
  <c r="P743" i="5" s="1"/>
  <c r="Q743" i="5" s="1"/>
  <c r="O747" i="5"/>
  <c r="P747" i="5" s="1"/>
  <c r="Q747" i="5" s="1"/>
  <c r="O751" i="5"/>
  <c r="P751" i="5" s="1"/>
  <c r="Q751" i="5" s="1"/>
  <c r="O755" i="5"/>
  <c r="P755" i="5" s="1"/>
  <c r="Q755" i="5" s="1"/>
  <c r="O759" i="5"/>
  <c r="P759" i="5" s="1"/>
  <c r="Q759" i="5" s="1"/>
  <c r="O763" i="5"/>
  <c r="P763" i="5" s="1"/>
  <c r="Q763" i="5" s="1"/>
  <c r="O767" i="5"/>
  <c r="P767" i="5" s="1"/>
  <c r="Q767" i="5" s="1"/>
  <c r="O771" i="5"/>
  <c r="P771" i="5" s="1"/>
  <c r="Q771" i="5" s="1"/>
  <c r="O776" i="5"/>
  <c r="P776" i="5" s="1"/>
  <c r="Q776" i="5" s="1"/>
  <c r="O780" i="5"/>
  <c r="P780" i="5" s="1"/>
  <c r="Q780" i="5" s="1"/>
  <c r="O784" i="5"/>
  <c r="P784" i="5" s="1"/>
  <c r="Q784" i="5" s="1"/>
  <c r="O788" i="5"/>
  <c r="P788" i="5" s="1"/>
  <c r="Q788" i="5" s="1"/>
  <c r="O795" i="5"/>
  <c r="P795" i="5" s="1"/>
  <c r="Q795" i="5" s="1"/>
  <c r="O811" i="5"/>
  <c r="P811" i="5" s="1"/>
  <c r="Q811" i="5" s="1"/>
  <c r="O827" i="5"/>
  <c r="P827" i="5" s="1"/>
  <c r="Q827" i="5" s="1"/>
  <c r="O835" i="5"/>
  <c r="P835" i="5" s="1"/>
  <c r="Q835" i="5" s="1"/>
  <c r="O859" i="5"/>
  <c r="P859" i="5" s="1"/>
  <c r="Q859" i="5" s="1"/>
  <c r="O875" i="5"/>
  <c r="P875" i="5" s="1"/>
  <c r="Q875" i="5" s="1"/>
  <c r="O891" i="5"/>
  <c r="P891" i="5" s="1"/>
  <c r="Q891" i="5" s="1"/>
  <c r="O907" i="5"/>
  <c r="P907" i="5" s="1"/>
  <c r="Q907" i="5" s="1"/>
  <c r="O923" i="5"/>
  <c r="P923" i="5" s="1"/>
  <c r="Q923" i="5" s="1"/>
  <c r="O939" i="5"/>
  <c r="P939" i="5" s="1"/>
  <c r="Q939" i="5" s="1"/>
  <c r="O955" i="5"/>
  <c r="P955" i="5" s="1"/>
  <c r="Q955" i="5" s="1"/>
  <c r="O971" i="5"/>
  <c r="P971" i="5" s="1"/>
  <c r="Q971" i="5" s="1"/>
  <c r="O791" i="5"/>
  <c r="P791" i="5" s="1"/>
  <c r="Q791" i="5" s="1"/>
  <c r="O807" i="5"/>
  <c r="P807" i="5" s="1"/>
  <c r="Q807" i="5" s="1"/>
  <c r="O823" i="5"/>
  <c r="P823" i="5" s="1"/>
  <c r="Q823" i="5" s="1"/>
  <c r="O839" i="5"/>
  <c r="P839" i="5" s="1"/>
  <c r="Q839" i="5" s="1"/>
  <c r="O855" i="5"/>
  <c r="P855" i="5" s="1"/>
  <c r="Q855" i="5" s="1"/>
  <c r="O871" i="5"/>
  <c r="P871" i="5" s="1"/>
  <c r="Q871" i="5" s="1"/>
  <c r="O887" i="5"/>
  <c r="P887" i="5" s="1"/>
  <c r="Q887" i="5" s="1"/>
  <c r="O903" i="5"/>
  <c r="P903" i="5" s="1"/>
  <c r="Q903" i="5" s="1"/>
  <c r="O919" i="5"/>
  <c r="P919" i="5" s="1"/>
  <c r="Q919" i="5" s="1"/>
  <c r="O935" i="5"/>
  <c r="P935" i="5" s="1"/>
  <c r="Q935" i="5" s="1"/>
  <c r="O951" i="5"/>
  <c r="P951" i="5" s="1"/>
  <c r="Q951" i="5" s="1"/>
  <c r="O967" i="5"/>
  <c r="P967" i="5" s="1"/>
  <c r="Q967" i="5" s="1"/>
  <c r="O978" i="5"/>
  <c r="P978" i="5" s="1"/>
  <c r="Q978" i="5" s="1"/>
  <c r="O994" i="5"/>
  <c r="P994" i="5" s="1"/>
  <c r="Q994" i="5" s="1"/>
  <c r="O1026" i="5"/>
  <c r="P1026" i="5" s="1"/>
  <c r="Q1026" i="5" s="1"/>
  <c r="O1042" i="5"/>
  <c r="P1042" i="5" s="1"/>
  <c r="Q1042" i="5" s="1"/>
  <c r="O1058" i="5"/>
  <c r="P1058" i="5" s="1"/>
  <c r="Q1058" i="5" s="1"/>
  <c r="O974" i="5"/>
  <c r="P974" i="5" s="1"/>
  <c r="Q974" i="5" s="1"/>
  <c r="O990" i="5"/>
  <c r="P990" i="5" s="1"/>
  <c r="Q990" i="5" s="1"/>
  <c r="O1006" i="5"/>
  <c r="P1006" i="5" s="1"/>
  <c r="Q1006" i="5" s="1"/>
  <c r="O1022" i="5"/>
  <c r="P1022" i="5" s="1"/>
  <c r="Q1022" i="5" s="1"/>
  <c r="O1038" i="5"/>
  <c r="P1038" i="5" s="1"/>
  <c r="Q1038" i="5" s="1"/>
  <c r="O1054" i="5"/>
  <c r="P1054" i="5" s="1"/>
  <c r="Q1054" i="5" s="1"/>
  <c r="O1066" i="5"/>
  <c r="P1066" i="5" s="1"/>
  <c r="Q1066" i="5" s="1"/>
  <c r="O1074" i="5"/>
  <c r="P1074" i="5" s="1"/>
  <c r="Q1074" i="5" s="1"/>
  <c r="O1082" i="5"/>
  <c r="P1082" i="5" s="1"/>
  <c r="Q1082" i="5" s="1"/>
  <c r="O1090" i="5"/>
  <c r="P1090" i="5" s="1"/>
  <c r="Q1090" i="5" s="1"/>
  <c r="O1098" i="5"/>
  <c r="P1098" i="5" s="1"/>
  <c r="Q1098" i="5" s="1"/>
  <c r="O1106" i="5"/>
  <c r="P1106" i="5" s="1"/>
  <c r="Q1106" i="5" s="1"/>
  <c r="O1114" i="5"/>
  <c r="P1114" i="5" s="1"/>
  <c r="Q1114" i="5" s="1"/>
  <c r="O1122" i="5"/>
  <c r="P1122" i="5" s="1"/>
  <c r="Q1122" i="5" s="1"/>
  <c r="O958" i="5"/>
  <c r="P958" i="5" s="1"/>
  <c r="Q958" i="5" s="1"/>
  <c r="O962" i="5"/>
  <c r="P962" i="5" s="1"/>
  <c r="Q962" i="5" s="1"/>
  <c r="O966" i="5"/>
  <c r="P966" i="5" s="1"/>
  <c r="Q966" i="5" s="1"/>
  <c r="O970" i="5"/>
  <c r="P970" i="5" s="1"/>
  <c r="Q970" i="5" s="1"/>
  <c r="O986" i="5"/>
  <c r="P986" i="5" s="1"/>
  <c r="Q986" i="5" s="1"/>
  <c r="O1002" i="5"/>
  <c r="P1002" i="5" s="1"/>
  <c r="Q1002" i="5" s="1"/>
  <c r="O1010" i="5"/>
  <c r="P1010" i="5" s="1"/>
  <c r="Q1010" i="5" s="1"/>
  <c r="O1018" i="5"/>
  <c r="P1018" i="5" s="1"/>
  <c r="Q1018" i="5" s="1"/>
  <c r="O1034" i="5"/>
  <c r="P1034" i="5" s="1"/>
  <c r="Q1034" i="5" s="1"/>
  <c r="O1050" i="5"/>
  <c r="P1050" i="5" s="1"/>
  <c r="Q1050" i="5" s="1"/>
  <c r="O1065" i="5"/>
  <c r="P1065" i="5" s="1"/>
  <c r="Q1065" i="5" s="1"/>
  <c r="O1069" i="5"/>
  <c r="P1069" i="5" s="1"/>
  <c r="Q1069" i="5" s="1"/>
  <c r="O1073" i="5"/>
  <c r="P1073" i="5" s="1"/>
  <c r="Q1073" i="5" s="1"/>
  <c r="O1077" i="5"/>
  <c r="P1077" i="5" s="1"/>
  <c r="Q1077" i="5" s="1"/>
  <c r="O1081" i="5"/>
  <c r="P1081" i="5" s="1"/>
  <c r="Q1081" i="5" s="1"/>
  <c r="O1085" i="5"/>
  <c r="P1085" i="5" s="1"/>
  <c r="Q1085" i="5" s="1"/>
  <c r="O1089" i="5"/>
  <c r="P1089" i="5" s="1"/>
  <c r="Q1089" i="5" s="1"/>
  <c r="O1093" i="5"/>
  <c r="P1093" i="5" s="1"/>
  <c r="Q1093" i="5" s="1"/>
  <c r="O1097" i="5"/>
  <c r="P1097" i="5" s="1"/>
  <c r="Q1097" i="5" s="1"/>
  <c r="O1101" i="5"/>
  <c r="P1101" i="5" s="1"/>
  <c r="Q1101" i="5" s="1"/>
  <c r="O1105" i="5"/>
  <c r="P1105" i="5" s="1"/>
  <c r="Q1105" i="5" s="1"/>
  <c r="O1109" i="5"/>
  <c r="P1109" i="5" s="1"/>
  <c r="Q1109" i="5" s="1"/>
  <c r="O1113" i="5"/>
  <c r="P1113" i="5" s="1"/>
  <c r="Q1113" i="5" s="1"/>
  <c r="O1117" i="5"/>
  <c r="P1117" i="5" s="1"/>
  <c r="Q1117" i="5" s="1"/>
  <c r="O1121" i="5"/>
  <c r="P1121" i="5" s="1"/>
  <c r="Q1121" i="5" s="1"/>
  <c r="O1125" i="5"/>
  <c r="P1125" i="5" s="1"/>
  <c r="Q1125" i="5" s="1"/>
  <c r="P6" i="4"/>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O455" i="2" s="1"/>
  <c r="P455" i="2" s="1"/>
  <c r="Q455" i="2" s="1"/>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5" i="2"/>
  <c r="Q6" i="7" l="1"/>
  <c r="Q38" i="7" s="1"/>
  <c r="J14" i="13" s="1"/>
  <c r="K14" i="13" s="1"/>
  <c r="P38" i="7"/>
  <c r="O38" i="7"/>
  <c r="O24" i="4"/>
  <c r="P24" i="4"/>
  <c r="Q6" i="4"/>
  <c r="Q24" i="4" s="1"/>
  <c r="J11" i="13" s="1"/>
  <c r="K11" i="13" s="1"/>
  <c r="I20" i="13"/>
  <c r="P741" i="12"/>
  <c r="Q741" i="12"/>
  <c r="J19" i="13" s="1"/>
  <c r="K19" i="13" s="1"/>
  <c r="O741" i="12"/>
  <c r="O1126" i="5"/>
  <c r="O611" i="3"/>
  <c r="O760" i="6"/>
  <c r="O570" i="8"/>
  <c r="O443" i="10"/>
  <c r="P443" i="10"/>
  <c r="Q443" i="10"/>
  <c r="J17" i="13" s="1"/>
  <c r="K17" i="13" s="1"/>
  <c r="O661" i="11"/>
  <c r="O883" i="9"/>
  <c r="J6" i="2"/>
  <c r="O6" i="2" s="1"/>
  <c r="P6" i="2" s="1"/>
  <c r="Q6" i="2" s="1"/>
  <c r="J7" i="2"/>
  <c r="O7" i="2" s="1"/>
  <c r="P7" i="2" s="1"/>
  <c r="Q7" i="2" s="1"/>
  <c r="J8" i="2"/>
  <c r="O8" i="2" s="1"/>
  <c r="P8" i="2" s="1"/>
  <c r="Q8" i="2" s="1"/>
  <c r="J9" i="2"/>
  <c r="O9" i="2" s="1"/>
  <c r="P9" i="2" s="1"/>
  <c r="Q9" i="2" s="1"/>
  <c r="J10" i="2"/>
  <c r="O10" i="2" s="1"/>
  <c r="P10" i="2" s="1"/>
  <c r="Q10" i="2" s="1"/>
  <c r="J11" i="2"/>
  <c r="O11" i="2" s="1"/>
  <c r="P11" i="2" s="1"/>
  <c r="Q11" i="2" s="1"/>
  <c r="J12" i="2"/>
  <c r="O12" i="2" s="1"/>
  <c r="P12" i="2" s="1"/>
  <c r="Q12" i="2" s="1"/>
  <c r="J13" i="2"/>
  <c r="O13" i="2" s="1"/>
  <c r="P13" i="2" s="1"/>
  <c r="Q13" i="2" s="1"/>
  <c r="J14" i="2"/>
  <c r="O14" i="2" s="1"/>
  <c r="P14" i="2" s="1"/>
  <c r="Q14" i="2" s="1"/>
  <c r="J15" i="2"/>
  <c r="O15" i="2" s="1"/>
  <c r="P15" i="2" s="1"/>
  <c r="Q15" i="2" s="1"/>
  <c r="J16" i="2"/>
  <c r="O16" i="2" s="1"/>
  <c r="P16" i="2" s="1"/>
  <c r="Q16" i="2" s="1"/>
  <c r="J17" i="2"/>
  <c r="O17" i="2" s="1"/>
  <c r="P17" i="2" s="1"/>
  <c r="Q17" i="2" s="1"/>
  <c r="J18" i="2"/>
  <c r="O18" i="2" s="1"/>
  <c r="P18" i="2" s="1"/>
  <c r="Q18" i="2" s="1"/>
  <c r="J19" i="2"/>
  <c r="O19" i="2" s="1"/>
  <c r="P19" i="2" s="1"/>
  <c r="Q19" i="2" s="1"/>
  <c r="J20" i="2"/>
  <c r="O20" i="2" s="1"/>
  <c r="P20" i="2" s="1"/>
  <c r="Q20" i="2" s="1"/>
  <c r="J21" i="2"/>
  <c r="O21" i="2" s="1"/>
  <c r="P21" i="2" s="1"/>
  <c r="Q21" i="2" s="1"/>
  <c r="J22" i="2"/>
  <c r="O22" i="2" s="1"/>
  <c r="P22" i="2" s="1"/>
  <c r="Q22" i="2" s="1"/>
  <c r="J23" i="2"/>
  <c r="O23" i="2" s="1"/>
  <c r="P23" i="2" s="1"/>
  <c r="Q23" i="2" s="1"/>
  <c r="J24" i="2"/>
  <c r="O24" i="2" s="1"/>
  <c r="P24" i="2" s="1"/>
  <c r="Q24" i="2" s="1"/>
  <c r="J25" i="2"/>
  <c r="O25" i="2" s="1"/>
  <c r="P25" i="2" s="1"/>
  <c r="Q25" i="2" s="1"/>
  <c r="J26" i="2"/>
  <c r="O26" i="2" s="1"/>
  <c r="P26" i="2" s="1"/>
  <c r="Q26" i="2" s="1"/>
  <c r="J27" i="2"/>
  <c r="O27" i="2" s="1"/>
  <c r="P27" i="2" s="1"/>
  <c r="Q27" i="2" s="1"/>
  <c r="J28" i="2"/>
  <c r="O28" i="2" s="1"/>
  <c r="P28" i="2" s="1"/>
  <c r="Q28" i="2" s="1"/>
  <c r="J29" i="2"/>
  <c r="O29" i="2" s="1"/>
  <c r="P29" i="2" s="1"/>
  <c r="Q29" i="2" s="1"/>
  <c r="J30" i="2"/>
  <c r="O30" i="2" s="1"/>
  <c r="P30" i="2" s="1"/>
  <c r="Q30" i="2" s="1"/>
  <c r="J31" i="2"/>
  <c r="O31" i="2" s="1"/>
  <c r="P31" i="2" s="1"/>
  <c r="Q31" i="2" s="1"/>
  <c r="J32" i="2"/>
  <c r="O32" i="2" s="1"/>
  <c r="P32" i="2" s="1"/>
  <c r="Q32" i="2" s="1"/>
  <c r="J33" i="2"/>
  <c r="O33" i="2" s="1"/>
  <c r="P33" i="2" s="1"/>
  <c r="Q33" i="2" s="1"/>
  <c r="J34" i="2"/>
  <c r="O34" i="2" s="1"/>
  <c r="P34" i="2" s="1"/>
  <c r="Q34" i="2" s="1"/>
  <c r="J35" i="2"/>
  <c r="O35" i="2" s="1"/>
  <c r="P35" i="2" s="1"/>
  <c r="Q35" i="2" s="1"/>
  <c r="J36" i="2"/>
  <c r="O36" i="2" s="1"/>
  <c r="P36" i="2" s="1"/>
  <c r="Q36" i="2" s="1"/>
  <c r="J37" i="2"/>
  <c r="O37" i="2" s="1"/>
  <c r="P37" i="2" s="1"/>
  <c r="Q37" i="2" s="1"/>
  <c r="J38" i="2"/>
  <c r="O38" i="2" s="1"/>
  <c r="P38" i="2" s="1"/>
  <c r="Q38" i="2" s="1"/>
  <c r="J39" i="2"/>
  <c r="O39" i="2" s="1"/>
  <c r="P39" i="2" s="1"/>
  <c r="Q39" i="2" s="1"/>
  <c r="J40" i="2"/>
  <c r="O40" i="2" s="1"/>
  <c r="P40" i="2" s="1"/>
  <c r="Q40" i="2" s="1"/>
  <c r="J41" i="2"/>
  <c r="O41" i="2" s="1"/>
  <c r="P41" i="2" s="1"/>
  <c r="Q41" i="2" s="1"/>
  <c r="J42" i="2"/>
  <c r="O42" i="2" s="1"/>
  <c r="P42" i="2" s="1"/>
  <c r="Q42" i="2" s="1"/>
  <c r="J43" i="2"/>
  <c r="O43" i="2" s="1"/>
  <c r="P43" i="2" s="1"/>
  <c r="Q43" i="2" s="1"/>
  <c r="J44" i="2"/>
  <c r="O44" i="2" s="1"/>
  <c r="P44" i="2" s="1"/>
  <c r="Q44" i="2" s="1"/>
  <c r="J45" i="2"/>
  <c r="O45" i="2" s="1"/>
  <c r="P45" i="2" s="1"/>
  <c r="Q45" i="2" s="1"/>
  <c r="J46" i="2"/>
  <c r="O46" i="2" s="1"/>
  <c r="P46" i="2" s="1"/>
  <c r="Q46" i="2" s="1"/>
  <c r="J47" i="2"/>
  <c r="O47" i="2" s="1"/>
  <c r="P47" i="2" s="1"/>
  <c r="Q47" i="2" s="1"/>
  <c r="J48" i="2"/>
  <c r="O48" i="2" s="1"/>
  <c r="P48" i="2" s="1"/>
  <c r="Q48" i="2" s="1"/>
  <c r="J49" i="2"/>
  <c r="O49" i="2" s="1"/>
  <c r="P49" i="2" s="1"/>
  <c r="Q49" i="2" s="1"/>
  <c r="J50" i="2"/>
  <c r="O50" i="2" s="1"/>
  <c r="P50" i="2" s="1"/>
  <c r="Q50" i="2" s="1"/>
  <c r="J51" i="2"/>
  <c r="O51" i="2" s="1"/>
  <c r="P51" i="2" s="1"/>
  <c r="Q51" i="2" s="1"/>
  <c r="J52" i="2"/>
  <c r="O52" i="2" s="1"/>
  <c r="P52" i="2" s="1"/>
  <c r="Q52" i="2" s="1"/>
  <c r="J53" i="2"/>
  <c r="O53" i="2" s="1"/>
  <c r="P53" i="2" s="1"/>
  <c r="Q53" i="2" s="1"/>
  <c r="J54" i="2"/>
  <c r="O54" i="2" s="1"/>
  <c r="P54" i="2" s="1"/>
  <c r="Q54" i="2" s="1"/>
  <c r="J55" i="2"/>
  <c r="O55" i="2" s="1"/>
  <c r="P55" i="2" s="1"/>
  <c r="Q55" i="2" s="1"/>
  <c r="J56" i="2"/>
  <c r="O56" i="2" s="1"/>
  <c r="P56" i="2" s="1"/>
  <c r="Q56" i="2" s="1"/>
  <c r="J57" i="2"/>
  <c r="O57" i="2" s="1"/>
  <c r="P57" i="2" s="1"/>
  <c r="Q57" i="2" s="1"/>
  <c r="J58" i="2"/>
  <c r="O58" i="2" s="1"/>
  <c r="P58" i="2" s="1"/>
  <c r="Q58" i="2" s="1"/>
  <c r="J59" i="2"/>
  <c r="O59" i="2" s="1"/>
  <c r="P59" i="2" s="1"/>
  <c r="Q59" i="2" s="1"/>
  <c r="J60" i="2"/>
  <c r="O60" i="2" s="1"/>
  <c r="P60" i="2" s="1"/>
  <c r="Q60" i="2" s="1"/>
  <c r="J61" i="2"/>
  <c r="O61" i="2" s="1"/>
  <c r="P61" i="2" s="1"/>
  <c r="Q61" i="2" s="1"/>
  <c r="J62" i="2"/>
  <c r="O62" i="2" s="1"/>
  <c r="P62" i="2" s="1"/>
  <c r="Q62" i="2" s="1"/>
  <c r="J63" i="2"/>
  <c r="O63" i="2" s="1"/>
  <c r="P63" i="2" s="1"/>
  <c r="Q63" i="2" s="1"/>
  <c r="J64" i="2"/>
  <c r="O64" i="2" s="1"/>
  <c r="P64" i="2" s="1"/>
  <c r="Q64" i="2" s="1"/>
  <c r="J65" i="2"/>
  <c r="O65" i="2" s="1"/>
  <c r="P65" i="2" s="1"/>
  <c r="Q65" i="2" s="1"/>
  <c r="J66" i="2"/>
  <c r="O66" i="2" s="1"/>
  <c r="P66" i="2" s="1"/>
  <c r="Q66" i="2" s="1"/>
  <c r="J67" i="2"/>
  <c r="O67" i="2" s="1"/>
  <c r="P67" i="2" s="1"/>
  <c r="Q67" i="2" s="1"/>
  <c r="J68" i="2"/>
  <c r="O68" i="2" s="1"/>
  <c r="P68" i="2" s="1"/>
  <c r="Q68" i="2" s="1"/>
  <c r="J69" i="2"/>
  <c r="O69" i="2" s="1"/>
  <c r="P69" i="2" s="1"/>
  <c r="Q69" i="2" s="1"/>
  <c r="J70" i="2"/>
  <c r="O70" i="2" s="1"/>
  <c r="P70" i="2" s="1"/>
  <c r="Q70" i="2" s="1"/>
  <c r="J71" i="2"/>
  <c r="O71" i="2" s="1"/>
  <c r="P71" i="2" s="1"/>
  <c r="Q71" i="2" s="1"/>
  <c r="J72" i="2"/>
  <c r="O72" i="2" s="1"/>
  <c r="P72" i="2" s="1"/>
  <c r="Q72" i="2" s="1"/>
  <c r="J73" i="2"/>
  <c r="O73" i="2" s="1"/>
  <c r="P73" i="2" s="1"/>
  <c r="Q73" i="2" s="1"/>
  <c r="J74" i="2"/>
  <c r="O74" i="2" s="1"/>
  <c r="P74" i="2" s="1"/>
  <c r="Q74" i="2" s="1"/>
  <c r="J75" i="2"/>
  <c r="O75" i="2" s="1"/>
  <c r="P75" i="2" s="1"/>
  <c r="Q75" i="2" s="1"/>
  <c r="J76" i="2"/>
  <c r="O76" i="2" s="1"/>
  <c r="P76" i="2" s="1"/>
  <c r="Q76" i="2" s="1"/>
  <c r="J77" i="2"/>
  <c r="O77" i="2" s="1"/>
  <c r="P77" i="2" s="1"/>
  <c r="Q77" i="2" s="1"/>
  <c r="J78" i="2"/>
  <c r="O78" i="2" s="1"/>
  <c r="P78" i="2" s="1"/>
  <c r="Q78" i="2" s="1"/>
  <c r="J79" i="2"/>
  <c r="O79" i="2" s="1"/>
  <c r="P79" i="2" s="1"/>
  <c r="Q79" i="2" s="1"/>
  <c r="J80" i="2"/>
  <c r="O80" i="2" s="1"/>
  <c r="P80" i="2" s="1"/>
  <c r="Q80" i="2" s="1"/>
  <c r="J81" i="2"/>
  <c r="O81" i="2" s="1"/>
  <c r="P81" i="2" s="1"/>
  <c r="Q81" i="2" s="1"/>
  <c r="J82" i="2"/>
  <c r="O82" i="2" s="1"/>
  <c r="P82" i="2" s="1"/>
  <c r="Q82" i="2" s="1"/>
  <c r="J83" i="2"/>
  <c r="O83" i="2" s="1"/>
  <c r="P83" i="2" s="1"/>
  <c r="Q83" i="2" s="1"/>
  <c r="J84" i="2"/>
  <c r="O84" i="2" s="1"/>
  <c r="P84" i="2" s="1"/>
  <c r="Q84" i="2" s="1"/>
  <c r="J85" i="2"/>
  <c r="O85" i="2" s="1"/>
  <c r="P85" i="2" s="1"/>
  <c r="Q85" i="2" s="1"/>
  <c r="J86" i="2"/>
  <c r="O86" i="2" s="1"/>
  <c r="P86" i="2" s="1"/>
  <c r="Q86" i="2" s="1"/>
  <c r="J87" i="2"/>
  <c r="O87" i="2" s="1"/>
  <c r="P87" i="2" s="1"/>
  <c r="Q87" i="2" s="1"/>
  <c r="J88" i="2"/>
  <c r="O88" i="2" s="1"/>
  <c r="P88" i="2" s="1"/>
  <c r="Q88" i="2" s="1"/>
  <c r="J89" i="2"/>
  <c r="O89" i="2" s="1"/>
  <c r="P89" i="2" s="1"/>
  <c r="Q89" i="2" s="1"/>
  <c r="J90" i="2"/>
  <c r="O90" i="2" s="1"/>
  <c r="P90" i="2" s="1"/>
  <c r="Q90" i="2" s="1"/>
  <c r="J91" i="2"/>
  <c r="O91" i="2" s="1"/>
  <c r="P91" i="2" s="1"/>
  <c r="Q91" i="2" s="1"/>
  <c r="J92" i="2"/>
  <c r="O92" i="2" s="1"/>
  <c r="P92" i="2" s="1"/>
  <c r="Q92" i="2" s="1"/>
  <c r="J93" i="2"/>
  <c r="O93" i="2" s="1"/>
  <c r="P93" i="2" s="1"/>
  <c r="Q93" i="2" s="1"/>
  <c r="J94" i="2"/>
  <c r="O94" i="2" s="1"/>
  <c r="P94" i="2" s="1"/>
  <c r="Q94" i="2" s="1"/>
  <c r="J95" i="2"/>
  <c r="O95" i="2" s="1"/>
  <c r="P95" i="2" s="1"/>
  <c r="Q95" i="2" s="1"/>
  <c r="J96" i="2"/>
  <c r="O96" i="2" s="1"/>
  <c r="P96" i="2" s="1"/>
  <c r="Q96" i="2" s="1"/>
  <c r="J97" i="2"/>
  <c r="O97" i="2" s="1"/>
  <c r="P97" i="2" s="1"/>
  <c r="Q97" i="2" s="1"/>
  <c r="J98" i="2"/>
  <c r="O98" i="2" s="1"/>
  <c r="P98" i="2" s="1"/>
  <c r="Q98" i="2" s="1"/>
  <c r="J99" i="2"/>
  <c r="O99" i="2" s="1"/>
  <c r="P99" i="2" s="1"/>
  <c r="Q99" i="2" s="1"/>
  <c r="J100" i="2"/>
  <c r="O100" i="2" s="1"/>
  <c r="P100" i="2" s="1"/>
  <c r="Q100" i="2" s="1"/>
  <c r="J101" i="2"/>
  <c r="O101" i="2" s="1"/>
  <c r="P101" i="2" s="1"/>
  <c r="Q101" i="2" s="1"/>
  <c r="J102" i="2"/>
  <c r="O102" i="2" s="1"/>
  <c r="P102" i="2" s="1"/>
  <c r="Q102" i="2" s="1"/>
  <c r="J103" i="2"/>
  <c r="O103" i="2" s="1"/>
  <c r="P103" i="2" s="1"/>
  <c r="Q103" i="2" s="1"/>
  <c r="J104" i="2"/>
  <c r="O104" i="2" s="1"/>
  <c r="P104" i="2" s="1"/>
  <c r="Q104" i="2" s="1"/>
  <c r="J105" i="2"/>
  <c r="O105" i="2" s="1"/>
  <c r="P105" i="2" s="1"/>
  <c r="Q105" i="2" s="1"/>
  <c r="J106" i="2"/>
  <c r="O106" i="2" s="1"/>
  <c r="P106" i="2" s="1"/>
  <c r="Q106" i="2" s="1"/>
  <c r="J107" i="2"/>
  <c r="O107" i="2" s="1"/>
  <c r="P107" i="2" s="1"/>
  <c r="Q107" i="2" s="1"/>
  <c r="J108" i="2"/>
  <c r="O108" i="2" s="1"/>
  <c r="P108" i="2" s="1"/>
  <c r="Q108" i="2" s="1"/>
  <c r="J109" i="2"/>
  <c r="O109" i="2" s="1"/>
  <c r="P109" i="2" s="1"/>
  <c r="Q109" i="2" s="1"/>
  <c r="J110" i="2"/>
  <c r="O110" i="2" s="1"/>
  <c r="P110" i="2" s="1"/>
  <c r="Q110" i="2" s="1"/>
  <c r="J111" i="2"/>
  <c r="O111" i="2" s="1"/>
  <c r="P111" i="2" s="1"/>
  <c r="Q111" i="2" s="1"/>
  <c r="J112" i="2"/>
  <c r="O112" i="2" s="1"/>
  <c r="P112" i="2" s="1"/>
  <c r="Q112" i="2" s="1"/>
  <c r="J113" i="2"/>
  <c r="O113" i="2" s="1"/>
  <c r="P113" i="2" s="1"/>
  <c r="Q113" i="2" s="1"/>
  <c r="J114" i="2"/>
  <c r="O114" i="2" s="1"/>
  <c r="P114" i="2" s="1"/>
  <c r="Q114" i="2" s="1"/>
  <c r="J115" i="2"/>
  <c r="O115" i="2" s="1"/>
  <c r="P115" i="2" s="1"/>
  <c r="Q115" i="2" s="1"/>
  <c r="J116" i="2"/>
  <c r="O116" i="2" s="1"/>
  <c r="P116" i="2" s="1"/>
  <c r="Q116" i="2" s="1"/>
  <c r="J117" i="2"/>
  <c r="O117" i="2" s="1"/>
  <c r="P117" i="2" s="1"/>
  <c r="Q117" i="2" s="1"/>
  <c r="J118" i="2"/>
  <c r="O118" i="2" s="1"/>
  <c r="P118" i="2" s="1"/>
  <c r="Q118" i="2" s="1"/>
  <c r="J119" i="2"/>
  <c r="O119" i="2" s="1"/>
  <c r="P119" i="2" s="1"/>
  <c r="Q119" i="2" s="1"/>
  <c r="J120" i="2"/>
  <c r="O120" i="2" s="1"/>
  <c r="P120" i="2" s="1"/>
  <c r="Q120" i="2" s="1"/>
  <c r="J121" i="2"/>
  <c r="O121" i="2" s="1"/>
  <c r="P121" i="2" s="1"/>
  <c r="Q121" i="2" s="1"/>
  <c r="J122" i="2"/>
  <c r="O122" i="2" s="1"/>
  <c r="P122" i="2" s="1"/>
  <c r="Q122" i="2" s="1"/>
  <c r="J123" i="2"/>
  <c r="O123" i="2" s="1"/>
  <c r="P123" i="2" s="1"/>
  <c r="Q123" i="2" s="1"/>
  <c r="J124" i="2"/>
  <c r="O124" i="2" s="1"/>
  <c r="P124" i="2" s="1"/>
  <c r="Q124" i="2" s="1"/>
  <c r="J125" i="2"/>
  <c r="O125" i="2" s="1"/>
  <c r="P125" i="2" s="1"/>
  <c r="Q125" i="2" s="1"/>
  <c r="J126" i="2"/>
  <c r="O126" i="2" s="1"/>
  <c r="P126" i="2" s="1"/>
  <c r="Q126" i="2" s="1"/>
  <c r="J127" i="2"/>
  <c r="O127" i="2" s="1"/>
  <c r="P127" i="2" s="1"/>
  <c r="Q127" i="2" s="1"/>
  <c r="J128" i="2"/>
  <c r="O128" i="2" s="1"/>
  <c r="P128" i="2" s="1"/>
  <c r="Q128" i="2" s="1"/>
  <c r="J129" i="2"/>
  <c r="O129" i="2" s="1"/>
  <c r="P129" i="2" s="1"/>
  <c r="Q129" i="2" s="1"/>
  <c r="J130" i="2"/>
  <c r="O130" i="2" s="1"/>
  <c r="P130" i="2" s="1"/>
  <c r="Q130" i="2" s="1"/>
  <c r="J131" i="2"/>
  <c r="O131" i="2" s="1"/>
  <c r="P131" i="2" s="1"/>
  <c r="Q131" i="2" s="1"/>
  <c r="J132" i="2"/>
  <c r="O132" i="2" s="1"/>
  <c r="P132" i="2" s="1"/>
  <c r="Q132" i="2" s="1"/>
  <c r="J133" i="2"/>
  <c r="O133" i="2" s="1"/>
  <c r="P133" i="2" s="1"/>
  <c r="Q133" i="2" s="1"/>
  <c r="J134" i="2"/>
  <c r="O134" i="2" s="1"/>
  <c r="P134" i="2" s="1"/>
  <c r="Q134" i="2" s="1"/>
  <c r="J135" i="2"/>
  <c r="O135" i="2" s="1"/>
  <c r="P135" i="2" s="1"/>
  <c r="Q135" i="2" s="1"/>
  <c r="J136" i="2"/>
  <c r="O136" i="2" s="1"/>
  <c r="P136" i="2" s="1"/>
  <c r="Q136" i="2" s="1"/>
  <c r="J137" i="2"/>
  <c r="O137" i="2" s="1"/>
  <c r="P137" i="2" s="1"/>
  <c r="Q137" i="2" s="1"/>
  <c r="J138" i="2"/>
  <c r="O138" i="2" s="1"/>
  <c r="P138" i="2" s="1"/>
  <c r="Q138" i="2" s="1"/>
  <c r="J139" i="2"/>
  <c r="O139" i="2" s="1"/>
  <c r="P139" i="2" s="1"/>
  <c r="Q139" i="2" s="1"/>
  <c r="J140" i="2"/>
  <c r="O140" i="2" s="1"/>
  <c r="P140" i="2" s="1"/>
  <c r="Q140" i="2" s="1"/>
  <c r="J141" i="2"/>
  <c r="O141" i="2" s="1"/>
  <c r="P141" i="2" s="1"/>
  <c r="Q141" i="2" s="1"/>
  <c r="J142" i="2"/>
  <c r="O142" i="2" s="1"/>
  <c r="P142" i="2" s="1"/>
  <c r="Q142" i="2" s="1"/>
  <c r="J143" i="2"/>
  <c r="O143" i="2" s="1"/>
  <c r="P143" i="2" s="1"/>
  <c r="Q143" i="2" s="1"/>
  <c r="J144" i="2"/>
  <c r="O144" i="2" s="1"/>
  <c r="P144" i="2" s="1"/>
  <c r="Q144" i="2" s="1"/>
  <c r="J145" i="2"/>
  <c r="O145" i="2" s="1"/>
  <c r="P145" i="2" s="1"/>
  <c r="Q145" i="2" s="1"/>
  <c r="J146" i="2"/>
  <c r="O146" i="2" s="1"/>
  <c r="P146" i="2" s="1"/>
  <c r="Q146" i="2" s="1"/>
  <c r="J147" i="2"/>
  <c r="O147" i="2" s="1"/>
  <c r="P147" i="2" s="1"/>
  <c r="Q147" i="2" s="1"/>
  <c r="J148" i="2"/>
  <c r="O148" i="2" s="1"/>
  <c r="P148" i="2" s="1"/>
  <c r="Q148" i="2" s="1"/>
  <c r="J149" i="2"/>
  <c r="O149" i="2" s="1"/>
  <c r="P149" i="2" s="1"/>
  <c r="Q149" i="2" s="1"/>
  <c r="J150" i="2"/>
  <c r="O150" i="2" s="1"/>
  <c r="P150" i="2" s="1"/>
  <c r="Q150" i="2" s="1"/>
  <c r="J151" i="2"/>
  <c r="O151" i="2" s="1"/>
  <c r="P151" i="2" s="1"/>
  <c r="Q151" i="2" s="1"/>
  <c r="J152" i="2"/>
  <c r="O152" i="2" s="1"/>
  <c r="P152" i="2" s="1"/>
  <c r="Q152" i="2" s="1"/>
  <c r="J153" i="2"/>
  <c r="O153" i="2" s="1"/>
  <c r="P153" i="2" s="1"/>
  <c r="Q153" i="2" s="1"/>
  <c r="J154" i="2"/>
  <c r="O154" i="2" s="1"/>
  <c r="P154" i="2" s="1"/>
  <c r="Q154" i="2" s="1"/>
  <c r="J155" i="2"/>
  <c r="O155" i="2" s="1"/>
  <c r="P155" i="2" s="1"/>
  <c r="Q155" i="2" s="1"/>
  <c r="J156" i="2"/>
  <c r="O156" i="2" s="1"/>
  <c r="P156" i="2" s="1"/>
  <c r="Q156" i="2" s="1"/>
  <c r="J157" i="2"/>
  <c r="O157" i="2" s="1"/>
  <c r="P157" i="2" s="1"/>
  <c r="Q157" i="2" s="1"/>
  <c r="J158" i="2"/>
  <c r="O158" i="2" s="1"/>
  <c r="P158" i="2" s="1"/>
  <c r="Q158" i="2" s="1"/>
  <c r="J159" i="2"/>
  <c r="O159" i="2" s="1"/>
  <c r="P159" i="2" s="1"/>
  <c r="Q159" i="2" s="1"/>
  <c r="J160" i="2"/>
  <c r="O160" i="2" s="1"/>
  <c r="P160" i="2" s="1"/>
  <c r="Q160" i="2" s="1"/>
  <c r="J161" i="2"/>
  <c r="O161" i="2" s="1"/>
  <c r="P161" i="2" s="1"/>
  <c r="Q161" i="2" s="1"/>
  <c r="J162" i="2"/>
  <c r="O162" i="2" s="1"/>
  <c r="P162" i="2" s="1"/>
  <c r="Q162" i="2" s="1"/>
  <c r="J163" i="2"/>
  <c r="O163" i="2" s="1"/>
  <c r="P163" i="2" s="1"/>
  <c r="Q163" i="2" s="1"/>
  <c r="J164" i="2"/>
  <c r="O164" i="2" s="1"/>
  <c r="P164" i="2" s="1"/>
  <c r="Q164" i="2" s="1"/>
  <c r="J165" i="2"/>
  <c r="O165" i="2" s="1"/>
  <c r="P165" i="2" s="1"/>
  <c r="Q165" i="2" s="1"/>
  <c r="J166" i="2"/>
  <c r="O166" i="2" s="1"/>
  <c r="P166" i="2" s="1"/>
  <c r="Q166" i="2" s="1"/>
  <c r="J167" i="2"/>
  <c r="O167" i="2" s="1"/>
  <c r="P167" i="2" s="1"/>
  <c r="Q167" i="2" s="1"/>
  <c r="J168" i="2"/>
  <c r="O168" i="2" s="1"/>
  <c r="P168" i="2" s="1"/>
  <c r="Q168" i="2" s="1"/>
  <c r="J169" i="2"/>
  <c r="O169" i="2" s="1"/>
  <c r="P169" i="2" s="1"/>
  <c r="Q169" i="2" s="1"/>
  <c r="J170" i="2"/>
  <c r="O170" i="2" s="1"/>
  <c r="P170" i="2" s="1"/>
  <c r="Q170" i="2" s="1"/>
  <c r="J171" i="2"/>
  <c r="O171" i="2" s="1"/>
  <c r="P171" i="2" s="1"/>
  <c r="Q171" i="2" s="1"/>
  <c r="J172" i="2"/>
  <c r="O172" i="2" s="1"/>
  <c r="P172" i="2" s="1"/>
  <c r="Q172" i="2" s="1"/>
  <c r="J173" i="2"/>
  <c r="O173" i="2" s="1"/>
  <c r="P173" i="2" s="1"/>
  <c r="Q173" i="2" s="1"/>
  <c r="J174" i="2"/>
  <c r="O174" i="2" s="1"/>
  <c r="P174" i="2" s="1"/>
  <c r="Q174" i="2" s="1"/>
  <c r="J175" i="2"/>
  <c r="O175" i="2" s="1"/>
  <c r="P175" i="2" s="1"/>
  <c r="Q175" i="2" s="1"/>
  <c r="J176" i="2"/>
  <c r="O176" i="2" s="1"/>
  <c r="P176" i="2" s="1"/>
  <c r="Q176" i="2" s="1"/>
  <c r="J177" i="2"/>
  <c r="O177" i="2" s="1"/>
  <c r="P177" i="2" s="1"/>
  <c r="Q177" i="2" s="1"/>
  <c r="J178" i="2"/>
  <c r="O178" i="2" s="1"/>
  <c r="P178" i="2" s="1"/>
  <c r="Q178" i="2" s="1"/>
  <c r="J179" i="2"/>
  <c r="O179" i="2" s="1"/>
  <c r="P179" i="2" s="1"/>
  <c r="Q179" i="2" s="1"/>
  <c r="J180" i="2"/>
  <c r="O180" i="2" s="1"/>
  <c r="P180" i="2" s="1"/>
  <c r="Q180" i="2" s="1"/>
  <c r="J181" i="2"/>
  <c r="O181" i="2" s="1"/>
  <c r="P181" i="2" s="1"/>
  <c r="Q181" i="2" s="1"/>
  <c r="J182" i="2"/>
  <c r="O182" i="2" s="1"/>
  <c r="P182" i="2" s="1"/>
  <c r="Q182" i="2" s="1"/>
  <c r="J183" i="2"/>
  <c r="O183" i="2" s="1"/>
  <c r="P183" i="2" s="1"/>
  <c r="Q183" i="2" s="1"/>
  <c r="J184" i="2"/>
  <c r="O184" i="2" s="1"/>
  <c r="P184" i="2" s="1"/>
  <c r="Q184" i="2" s="1"/>
  <c r="J185" i="2"/>
  <c r="O185" i="2" s="1"/>
  <c r="P185" i="2" s="1"/>
  <c r="Q185" i="2" s="1"/>
  <c r="J186" i="2"/>
  <c r="O186" i="2" s="1"/>
  <c r="P186" i="2" s="1"/>
  <c r="Q186" i="2" s="1"/>
  <c r="J187" i="2"/>
  <c r="O187" i="2" s="1"/>
  <c r="P187" i="2" s="1"/>
  <c r="Q187" i="2" s="1"/>
  <c r="J188" i="2"/>
  <c r="O188" i="2" s="1"/>
  <c r="P188" i="2" s="1"/>
  <c r="Q188" i="2" s="1"/>
  <c r="J189" i="2"/>
  <c r="O189" i="2" s="1"/>
  <c r="P189" i="2" s="1"/>
  <c r="Q189" i="2" s="1"/>
  <c r="J190" i="2"/>
  <c r="O190" i="2" s="1"/>
  <c r="P190" i="2" s="1"/>
  <c r="Q190" i="2" s="1"/>
  <c r="J191" i="2"/>
  <c r="O191" i="2" s="1"/>
  <c r="P191" i="2" s="1"/>
  <c r="Q191" i="2" s="1"/>
  <c r="J192" i="2"/>
  <c r="O192" i="2" s="1"/>
  <c r="P192" i="2" s="1"/>
  <c r="Q192" i="2" s="1"/>
  <c r="J193" i="2"/>
  <c r="O193" i="2" s="1"/>
  <c r="P193" i="2" s="1"/>
  <c r="Q193" i="2" s="1"/>
  <c r="J194" i="2"/>
  <c r="O194" i="2" s="1"/>
  <c r="P194" i="2" s="1"/>
  <c r="Q194" i="2" s="1"/>
  <c r="J195" i="2"/>
  <c r="O195" i="2" s="1"/>
  <c r="P195" i="2" s="1"/>
  <c r="Q195" i="2" s="1"/>
  <c r="J196" i="2"/>
  <c r="O196" i="2" s="1"/>
  <c r="P196" i="2" s="1"/>
  <c r="Q196" i="2" s="1"/>
  <c r="J197" i="2"/>
  <c r="O197" i="2" s="1"/>
  <c r="P197" i="2" s="1"/>
  <c r="Q197" i="2" s="1"/>
  <c r="J198" i="2"/>
  <c r="O198" i="2" s="1"/>
  <c r="P198" i="2" s="1"/>
  <c r="Q198" i="2" s="1"/>
  <c r="J199" i="2"/>
  <c r="O199" i="2" s="1"/>
  <c r="P199" i="2" s="1"/>
  <c r="Q199" i="2" s="1"/>
  <c r="J200" i="2"/>
  <c r="O200" i="2" s="1"/>
  <c r="P200" i="2" s="1"/>
  <c r="Q200" i="2" s="1"/>
  <c r="J201" i="2"/>
  <c r="O201" i="2" s="1"/>
  <c r="P201" i="2" s="1"/>
  <c r="Q201" i="2" s="1"/>
  <c r="J202" i="2"/>
  <c r="O202" i="2" s="1"/>
  <c r="P202" i="2" s="1"/>
  <c r="Q202" i="2" s="1"/>
  <c r="J203" i="2"/>
  <c r="O203" i="2" s="1"/>
  <c r="P203" i="2" s="1"/>
  <c r="Q203" i="2" s="1"/>
  <c r="J204" i="2"/>
  <c r="O204" i="2" s="1"/>
  <c r="P204" i="2" s="1"/>
  <c r="Q204" i="2" s="1"/>
  <c r="J205" i="2"/>
  <c r="O205" i="2" s="1"/>
  <c r="P205" i="2" s="1"/>
  <c r="Q205" i="2" s="1"/>
  <c r="J206" i="2"/>
  <c r="O206" i="2" s="1"/>
  <c r="P206" i="2" s="1"/>
  <c r="Q206" i="2" s="1"/>
  <c r="J207" i="2"/>
  <c r="O207" i="2" s="1"/>
  <c r="P207" i="2" s="1"/>
  <c r="Q207" i="2" s="1"/>
  <c r="J208" i="2"/>
  <c r="O208" i="2" s="1"/>
  <c r="P208" i="2" s="1"/>
  <c r="Q208" i="2" s="1"/>
  <c r="J209" i="2"/>
  <c r="O209" i="2" s="1"/>
  <c r="P209" i="2" s="1"/>
  <c r="Q209" i="2" s="1"/>
  <c r="J210" i="2"/>
  <c r="O210" i="2" s="1"/>
  <c r="P210" i="2" s="1"/>
  <c r="Q210" i="2" s="1"/>
  <c r="J211" i="2"/>
  <c r="O211" i="2" s="1"/>
  <c r="P211" i="2" s="1"/>
  <c r="Q211" i="2" s="1"/>
  <c r="J212" i="2"/>
  <c r="O212" i="2" s="1"/>
  <c r="P212" i="2" s="1"/>
  <c r="Q212" i="2" s="1"/>
  <c r="J213" i="2"/>
  <c r="O213" i="2" s="1"/>
  <c r="P213" i="2" s="1"/>
  <c r="Q213" i="2" s="1"/>
  <c r="J214" i="2"/>
  <c r="O214" i="2" s="1"/>
  <c r="P214" i="2" s="1"/>
  <c r="Q214" i="2" s="1"/>
  <c r="J215" i="2"/>
  <c r="O215" i="2" s="1"/>
  <c r="P215" i="2" s="1"/>
  <c r="Q215" i="2" s="1"/>
  <c r="J216" i="2"/>
  <c r="O216" i="2" s="1"/>
  <c r="P216" i="2" s="1"/>
  <c r="Q216" i="2" s="1"/>
  <c r="J217" i="2"/>
  <c r="O217" i="2" s="1"/>
  <c r="P217" i="2" s="1"/>
  <c r="Q217" i="2" s="1"/>
  <c r="J218" i="2"/>
  <c r="O218" i="2" s="1"/>
  <c r="P218" i="2" s="1"/>
  <c r="Q218" i="2" s="1"/>
  <c r="J219" i="2"/>
  <c r="O219" i="2" s="1"/>
  <c r="P219" i="2" s="1"/>
  <c r="Q219" i="2" s="1"/>
  <c r="J220" i="2"/>
  <c r="O220" i="2" s="1"/>
  <c r="P220" i="2" s="1"/>
  <c r="Q220" i="2" s="1"/>
  <c r="J221" i="2"/>
  <c r="O221" i="2" s="1"/>
  <c r="P221" i="2" s="1"/>
  <c r="Q221" i="2" s="1"/>
  <c r="J222" i="2"/>
  <c r="O222" i="2" s="1"/>
  <c r="P222" i="2" s="1"/>
  <c r="Q222" i="2" s="1"/>
  <c r="J223" i="2"/>
  <c r="O223" i="2" s="1"/>
  <c r="P223" i="2" s="1"/>
  <c r="Q223" i="2" s="1"/>
  <c r="J224" i="2"/>
  <c r="O224" i="2" s="1"/>
  <c r="P224" i="2" s="1"/>
  <c r="Q224" i="2" s="1"/>
  <c r="J225" i="2"/>
  <c r="O225" i="2" s="1"/>
  <c r="P225" i="2" s="1"/>
  <c r="Q225" i="2" s="1"/>
  <c r="J226" i="2"/>
  <c r="O226" i="2" s="1"/>
  <c r="P226" i="2" s="1"/>
  <c r="Q226" i="2" s="1"/>
  <c r="J227" i="2"/>
  <c r="O227" i="2" s="1"/>
  <c r="P227" i="2" s="1"/>
  <c r="Q227" i="2" s="1"/>
  <c r="J228" i="2"/>
  <c r="O228" i="2" s="1"/>
  <c r="P228" i="2" s="1"/>
  <c r="Q228" i="2" s="1"/>
  <c r="J229" i="2"/>
  <c r="O229" i="2" s="1"/>
  <c r="P229" i="2" s="1"/>
  <c r="Q229" i="2" s="1"/>
  <c r="J230" i="2"/>
  <c r="O230" i="2" s="1"/>
  <c r="P230" i="2" s="1"/>
  <c r="Q230" i="2" s="1"/>
  <c r="J231" i="2"/>
  <c r="O231" i="2" s="1"/>
  <c r="P231" i="2" s="1"/>
  <c r="Q231" i="2" s="1"/>
  <c r="J232" i="2"/>
  <c r="O232" i="2" s="1"/>
  <c r="P232" i="2" s="1"/>
  <c r="Q232" i="2" s="1"/>
  <c r="J233" i="2"/>
  <c r="O233" i="2" s="1"/>
  <c r="P233" i="2" s="1"/>
  <c r="Q233" i="2" s="1"/>
  <c r="J234" i="2"/>
  <c r="O234" i="2" s="1"/>
  <c r="P234" i="2" s="1"/>
  <c r="Q234" i="2" s="1"/>
  <c r="J235" i="2"/>
  <c r="O235" i="2" s="1"/>
  <c r="P235" i="2" s="1"/>
  <c r="Q235" i="2" s="1"/>
  <c r="J236" i="2"/>
  <c r="O236" i="2" s="1"/>
  <c r="P236" i="2" s="1"/>
  <c r="Q236" i="2" s="1"/>
  <c r="J237" i="2"/>
  <c r="O237" i="2" s="1"/>
  <c r="P237" i="2" s="1"/>
  <c r="Q237" i="2" s="1"/>
  <c r="J238" i="2"/>
  <c r="O238" i="2" s="1"/>
  <c r="P238" i="2" s="1"/>
  <c r="Q238" i="2" s="1"/>
  <c r="J239" i="2"/>
  <c r="O239" i="2" s="1"/>
  <c r="P239" i="2" s="1"/>
  <c r="Q239" i="2" s="1"/>
  <c r="J240" i="2"/>
  <c r="O240" i="2" s="1"/>
  <c r="P240" i="2" s="1"/>
  <c r="Q240" i="2" s="1"/>
  <c r="J241" i="2"/>
  <c r="O241" i="2" s="1"/>
  <c r="P241" i="2" s="1"/>
  <c r="Q241" i="2" s="1"/>
  <c r="J242" i="2"/>
  <c r="O242" i="2" s="1"/>
  <c r="P242" i="2" s="1"/>
  <c r="Q242" i="2" s="1"/>
  <c r="J243" i="2"/>
  <c r="O243" i="2" s="1"/>
  <c r="P243" i="2" s="1"/>
  <c r="Q243" i="2" s="1"/>
  <c r="J244" i="2"/>
  <c r="O244" i="2" s="1"/>
  <c r="P244" i="2" s="1"/>
  <c r="Q244" i="2" s="1"/>
  <c r="J245" i="2"/>
  <c r="O245" i="2" s="1"/>
  <c r="P245" i="2" s="1"/>
  <c r="Q245" i="2" s="1"/>
  <c r="J246" i="2"/>
  <c r="O246" i="2" s="1"/>
  <c r="P246" i="2" s="1"/>
  <c r="Q246" i="2" s="1"/>
  <c r="J247" i="2"/>
  <c r="O247" i="2" s="1"/>
  <c r="P247" i="2" s="1"/>
  <c r="Q247" i="2" s="1"/>
  <c r="J248" i="2"/>
  <c r="O248" i="2" s="1"/>
  <c r="P248" i="2" s="1"/>
  <c r="Q248" i="2" s="1"/>
  <c r="J249" i="2"/>
  <c r="O249" i="2" s="1"/>
  <c r="P249" i="2" s="1"/>
  <c r="Q249" i="2" s="1"/>
  <c r="J250" i="2"/>
  <c r="O250" i="2" s="1"/>
  <c r="P250" i="2" s="1"/>
  <c r="Q250" i="2" s="1"/>
  <c r="J251" i="2"/>
  <c r="O251" i="2" s="1"/>
  <c r="P251" i="2" s="1"/>
  <c r="Q251" i="2" s="1"/>
  <c r="J252" i="2"/>
  <c r="O252" i="2" s="1"/>
  <c r="P252" i="2" s="1"/>
  <c r="Q252" i="2" s="1"/>
  <c r="J253" i="2"/>
  <c r="O253" i="2" s="1"/>
  <c r="P253" i="2" s="1"/>
  <c r="Q253" i="2" s="1"/>
  <c r="J254" i="2"/>
  <c r="O254" i="2" s="1"/>
  <c r="P254" i="2" s="1"/>
  <c r="Q254" i="2" s="1"/>
  <c r="J255" i="2"/>
  <c r="O255" i="2" s="1"/>
  <c r="P255" i="2" s="1"/>
  <c r="Q255" i="2" s="1"/>
  <c r="J256" i="2"/>
  <c r="O256" i="2" s="1"/>
  <c r="P256" i="2" s="1"/>
  <c r="Q256" i="2" s="1"/>
  <c r="J257" i="2"/>
  <c r="O257" i="2" s="1"/>
  <c r="P257" i="2" s="1"/>
  <c r="Q257" i="2" s="1"/>
  <c r="J258" i="2"/>
  <c r="O258" i="2" s="1"/>
  <c r="P258" i="2" s="1"/>
  <c r="Q258" i="2" s="1"/>
  <c r="J259" i="2"/>
  <c r="O259" i="2" s="1"/>
  <c r="P259" i="2" s="1"/>
  <c r="Q259" i="2" s="1"/>
  <c r="J260" i="2"/>
  <c r="O260" i="2" s="1"/>
  <c r="P260" i="2" s="1"/>
  <c r="Q260" i="2" s="1"/>
  <c r="J261" i="2"/>
  <c r="O261" i="2" s="1"/>
  <c r="P261" i="2" s="1"/>
  <c r="Q261" i="2" s="1"/>
  <c r="J262" i="2"/>
  <c r="O262" i="2" s="1"/>
  <c r="P262" i="2" s="1"/>
  <c r="Q262" i="2" s="1"/>
  <c r="J263" i="2"/>
  <c r="O263" i="2" s="1"/>
  <c r="P263" i="2" s="1"/>
  <c r="Q263" i="2" s="1"/>
  <c r="J264" i="2"/>
  <c r="O264" i="2" s="1"/>
  <c r="P264" i="2" s="1"/>
  <c r="Q264" i="2" s="1"/>
  <c r="J265" i="2"/>
  <c r="O265" i="2" s="1"/>
  <c r="P265" i="2" s="1"/>
  <c r="Q265" i="2" s="1"/>
  <c r="J266" i="2"/>
  <c r="O266" i="2" s="1"/>
  <c r="P266" i="2" s="1"/>
  <c r="Q266" i="2" s="1"/>
  <c r="J267" i="2"/>
  <c r="O267" i="2" s="1"/>
  <c r="P267" i="2" s="1"/>
  <c r="Q267" i="2" s="1"/>
  <c r="J268" i="2"/>
  <c r="O268" i="2" s="1"/>
  <c r="P268" i="2" s="1"/>
  <c r="Q268" i="2" s="1"/>
  <c r="J269" i="2"/>
  <c r="O269" i="2" s="1"/>
  <c r="P269" i="2" s="1"/>
  <c r="Q269" i="2" s="1"/>
  <c r="J270" i="2"/>
  <c r="O270" i="2" s="1"/>
  <c r="P270" i="2" s="1"/>
  <c r="Q270" i="2" s="1"/>
  <c r="J271" i="2"/>
  <c r="O271" i="2" s="1"/>
  <c r="P271" i="2" s="1"/>
  <c r="Q271" i="2" s="1"/>
  <c r="J272" i="2"/>
  <c r="O272" i="2" s="1"/>
  <c r="P272" i="2" s="1"/>
  <c r="Q272" i="2" s="1"/>
  <c r="J273" i="2"/>
  <c r="O273" i="2" s="1"/>
  <c r="P273" i="2" s="1"/>
  <c r="Q273" i="2" s="1"/>
  <c r="J274" i="2"/>
  <c r="O274" i="2" s="1"/>
  <c r="P274" i="2" s="1"/>
  <c r="Q274" i="2" s="1"/>
  <c r="J275" i="2"/>
  <c r="O275" i="2" s="1"/>
  <c r="P275" i="2" s="1"/>
  <c r="Q275" i="2" s="1"/>
  <c r="J276" i="2"/>
  <c r="O276" i="2" s="1"/>
  <c r="P276" i="2" s="1"/>
  <c r="Q276" i="2" s="1"/>
  <c r="J277" i="2"/>
  <c r="O277" i="2" s="1"/>
  <c r="P277" i="2" s="1"/>
  <c r="Q277" i="2" s="1"/>
  <c r="J278" i="2"/>
  <c r="O278" i="2" s="1"/>
  <c r="P278" i="2" s="1"/>
  <c r="Q278" i="2" s="1"/>
  <c r="J279" i="2"/>
  <c r="O279" i="2" s="1"/>
  <c r="P279" i="2" s="1"/>
  <c r="Q279" i="2" s="1"/>
  <c r="J280" i="2"/>
  <c r="O280" i="2" s="1"/>
  <c r="P280" i="2" s="1"/>
  <c r="Q280" i="2" s="1"/>
  <c r="J281" i="2"/>
  <c r="O281" i="2" s="1"/>
  <c r="P281" i="2" s="1"/>
  <c r="Q281" i="2" s="1"/>
  <c r="J282" i="2"/>
  <c r="O282" i="2" s="1"/>
  <c r="P282" i="2" s="1"/>
  <c r="Q282" i="2" s="1"/>
  <c r="J283" i="2"/>
  <c r="O283" i="2" s="1"/>
  <c r="P283" i="2" s="1"/>
  <c r="Q283" i="2" s="1"/>
  <c r="J284" i="2"/>
  <c r="O284" i="2" s="1"/>
  <c r="P284" i="2" s="1"/>
  <c r="Q284" i="2" s="1"/>
  <c r="J285" i="2"/>
  <c r="O285" i="2" s="1"/>
  <c r="P285" i="2" s="1"/>
  <c r="Q285" i="2" s="1"/>
  <c r="J286" i="2"/>
  <c r="O286" i="2" s="1"/>
  <c r="P286" i="2" s="1"/>
  <c r="Q286" i="2" s="1"/>
  <c r="J287" i="2"/>
  <c r="O287" i="2" s="1"/>
  <c r="P287" i="2" s="1"/>
  <c r="Q287" i="2" s="1"/>
  <c r="J288" i="2"/>
  <c r="O288" i="2" s="1"/>
  <c r="P288" i="2" s="1"/>
  <c r="Q288" i="2" s="1"/>
  <c r="J289" i="2"/>
  <c r="O289" i="2" s="1"/>
  <c r="P289" i="2" s="1"/>
  <c r="Q289" i="2" s="1"/>
  <c r="J290" i="2"/>
  <c r="O290" i="2" s="1"/>
  <c r="P290" i="2" s="1"/>
  <c r="Q290" i="2" s="1"/>
  <c r="J291" i="2"/>
  <c r="O291" i="2" s="1"/>
  <c r="P291" i="2" s="1"/>
  <c r="Q291" i="2" s="1"/>
  <c r="J292" i="2"/>
  <c r="O292" i="2" s="1"/>
  <c r="P292" i="2" s="1"/>
  <c r="Q292" i="2" s="1"/>
  <c r="J293" i="2"/>
  <c r="O293" i="2" s="1"/>
  <c r="P293" i="2" s="1"/>
  <c r="Q293" i="2" s="1"/>
  <c r="J294" i="2"/>
  <c r="O294" i="2" s="1"/>
  <c r="P294" i="2" s="1"/>
  <c r="Q294" i="2" s="1"/>
  <c r="J295" i="2"/>
  <c r="O295" i="2" s="1"/>
  <c r="P295" i="2" s="1"/>
  <c r="Q295" i="2" s="1"/>
  <c r="J296" i="2"/>
  <c r="O296" i="2" s="1"/>
  <c r="P296" i="2" s="1"/>
  <c r="Q296" i="2" s="1"/>
  <c r="J297" i="2"/>
  <c r="O297" i="2" s="1"/>
  <c r="P297" i="2" s="1"/>
  <c r="Q297" i="2" s="1"/>
  <c r="J298" i="2"/>
  <c r="O298" i="2" s="1"/>
  <c r="P298" i="2" s="1"/>
  <c r="Q298" i="2" s="1"/>
  <c r="J299" i="2"/>
  <c r="O299" i="2" s="1"/>
  <c r="P299" i="2" s="1"/>
  <c r="Q299" i="2" s="1"/>
  <c r="J300" i="2"/>
  <c r="O300" i="2" s="1"/>
  <c r="P300" i="2" s="1"/>
  <c r="Q300" i="2" s="1"/>
  <c r="J301" i="2"/>
  <c r="O301" i="2" s="1"/>
  <c r="P301" i="2" s="1"/>
  <c r="Q301" i="2" s="1"/>
  <c r="J302" i="2"/>
  <c r="O302" i="2" s="1"/>
  <c r="P302" i="2" s="1"/>
  <c r="Q302" i="2" s="1"/>
  <c r="J303" i="2"/>
  <c r="O303" i="2" s="1"/>
  <c r="P303" i="2" s="1"/>
  <c r="Q303" i="2" s="1"/>
  <c r="J304" i="2"/>
  <c r="O304" i="2" s="1"/>
  <c r="P304" i="2" s="1"/>
  <c r="Q304" i="2" s="1"/>
  <c r="J305" i="2"/>
  <c r="O305" i="2" s="1"/>
  <c r="P305" i="2" s="1"/>
  <c r="Q305" i="2" s="1"/>
  <c r="J306" i="2"/>
  <c r="O306" i="2" s="1"/>
  <c r="P306" i="2" s="1"/>
  <c r="Q306" i="2" s="1"/>
  <c r="J307" i="2"/>
  <c r="O307" i="2" s="1"/>
  <c r="P307" i="2" s="1"/>
  <c r="Q307" i="2" s="1"/>
  <c r="J308" i="2"/>
  <c r="O308" i="2" s="1"/>
  <c r="P308" i="2" s="1"/>
  <c r="Q308" i="2" s="1"/>
  <c r="J309" i="2"/>
  <c r="O309" i="2" s="1"/>
  <c r="P309" i="2" s="1"/>
  <c r="Q309" i="2" s="1"/>
  <c r="J310" i="2"/>
  <c r="O310" i="2" s="1"/>
  <c r="P310" i="2" s="1"/>
  <c r="Q310" i="2" s="1"/>
  <c r="J311" i="2"/>
  <c r="O311" i="2" s="1"/>
  <c r="P311" i="2" s="1"/>
  <c r="Q311" i="2" s="1"/>
  <c r="J312" i="2"/>
  <c r="O312" i="2" s="1"/>
  <c r="P312" i="2" s="1"/>
  <c r="Q312" i="2" s="1"/>
  <c r="J313" i="2"/>
  <c r="O313" i="2" s="1"/>
  <c r="P313" i="2" s="1"/>
  <c r="Q313" i="2" s="1"/>
  <c r="J314" i="2"/>
  <c r="O314" i="2" s="1"/>
  <c r="P314" i="2" s="1"/>
  <c r="Q314" i="2" s="1"/>
  <c r="J315" i="2"/>
  <c r="O315" i="2" s="1"/>
  <c r="P315" i="2" s="1"/>
  <c r="Q315" i="2" s="1"/>
  <c r="J316" i="2"/>
  <c r="O316" i="2" s="1"/>
  <c r="P316" i="2" s="1"/>
  <c r="Q316" i="2" s="1"/>
  <c r="J317" i="2"/>
  <c r="O317" i="2" s="1"/>
  <c r="P317" i="2" s="1"/>
  <c r="Q317" i="2" s="1"/>
  <c r="J318" i="2"/>
  <c r="O318" i="2" s="1"/>
  <c r="P318" i="2" s="1"/>
  <c r="Q318" i="2" s="1"/>
  <c r="J319" i="2"/>
  <c r="O319" i="2" s="1"/>
  <c r="P319" i="2" s="1"/>
  <c r="Q319" i="2" s="1"/>
  <c r="J320" i="2"/>
  <c r="O320" i="2" s="1"/>
  <c r="P320" i="2" s="1"/>
  <c r="Q320" i="2" s="1"/>
  <c r="J321" i="2"/>
  <c r="O321" i="2" s="1"/>
  <c r="P321" i="2" s="1"/>
  <c r="Q321" i="2" s="1"/>
  <c r="J322" i="2"/>
  <c r="O322" i="2" s="1"/>
  <c r="P322" i="2" s="1"/>
  <c r="Q322" i="2" s="1"/>
  <c r="J323" i="2"/>
  <c r="O323" i="2" s="1"/>
  <c r="P323" i="2" s="1"/>
  <c r="Q323" i="2" s="1"/>
  <c r="J324" i="2"/>
  <c r="O324" i="2" s="1"/>
  <c r="P324" i="2" s="1"/>
  <c r="Q324" i="2" s="1"/>
  <c r="J325" i="2"/>
  <c r="O325" i="2" s="1"/>
  <c r="P325" i="2" s="1"/>
  <c r="Q325" i="2" s="1"/>
  <c r="J326" i="2"/>
  <c r="O326" i="2" s="1"/>
  <c r="P326" i="2" s="1"/>
  <c r="Q326" i="2" s="1"/>
  <c r="J327" i="2"/>
  <c r="O327" i="2" s="1"/>
  <c r="P327" i="2" s="1"/>
  <c r="Q327" i="2" s="1"/>
  <c r="J328" i="2"/>
  <c r="O328" i="2" s="1"/>
  <c r="P328" i="2" s="1"/>
  <c r="Q328" i="2" s="1"/>
  <c r="J329" i="2"/>
  <c r="O329" i="2" s="1"/>
  <c r="P329" i="2" s="1"/>
  <c r="Q329" i="2" s="1"/>
  <c r="J330" i="2"/>
  <c r="O330" i="2" s="1"/>
  <c r="P330" i="2" s="1"/>
  <c r="Q330" i="2" s="1"/>
  <c r="J331" i="2"/>
  <c r="O331" i="2" s="1"/>
  <c r="P331" i="2" s="1"/>
  <c r="Q331" i="2" s="1"/>
  <c r="J332" i="2"/>
  <c r="O332" i="2" s="1"/>
  <c r="P332" i="2" s="1"/>
  <c r="Q332" i="2" s="1"/>
  <c r="J333" i="2"/>
  <c r="O333" i="2" s="1"/>
  <c r="P333" i="2" s="1"/>
  <c r="Q333" i="2" s="1"/>
  <c r="J334" i="2"/>
  <c r="O334" i="2" s="1"/>
  <c r="P334" i="2" s="1"/>
  <c r="Q334" i="2" s="1"/>
  <c r="J335" i="2"/>
  <c r="O335" i="2" s="1"/>
  <c r="P335" i="2" s="1"/>
  <c r="Q335" i="2" s="1"/>
  <c r="J336" i="2"/>
  <c r="O336" i="2" s="1"/>
  <c r="P336" i="2" s="1"/>
  <c r="Q336" i="2" s="1"/>
  <c r="J337" i="2"/>
  <c r="O337" i="2" s="1"/>
  <c r="P337" i="2" s="1"/>
  <c r="Q337" i="2" s="1"/>
  <c r="J338" i="2"/>
  <c r="O338" i="2" s="1"/>
  <c r="P338" i="2" s="1"/>
  <c r="Q338" i="2" s="1"/>
  <c r="J339" i="2"/>
  <c r="O339" i="2" s="1"/>
  <c r="P339" i="2" s="1"/>
  <c r="Q339" i="2" s="1"/>
  <c r="J340" i="2"/>
  <c r="O340" i="2" s="1"/>
  <c r="P340" i="2" s="1"/>
  <c r="Q340" i="2" s="1"/>
  <c r="J341" i="2"/>
  <c r="O341" i="2" s="1"/>
  <c r="P341" i="2" s="1"/>
  <c r="Q341" i="2" s="1"/>
  <c r="J342" i="2"/>
  <c r="O342" i="2" s="1"/>
  <c r="P342" i="2" s="1"/>
  <c r="Q342" i="2" s="1"/>
  <c r="J343" i="2"/>
  <c r="O343" i="2" s="1"/>
  <c r="P343" i="2" s="1"/>
  <c r="Q343" i="2" s="1"/>
  <c r="J344" i="2"/>
  <c r="O344" i="2" s="1"/>
  <c r="P344" i="2" s="1"/>
  <c r="Q344" i="2" s="1"/>
  <c r="J345" i="2"/>
  <c r="O345" i="2" s="1"/>
  <c r="P345" i="2" s="1"/>
  <c r="Q345" i="2" s="1"/>
  <c r="J346" i="2"/>
  <c r="O346" i="2" s="1"/>
  <c r="P346" i="2" s="1"/>
  <c r="Q346" i="2" s="1"/>
  <c r="J347" i="2"/>
  <c r="O347" i="2" s="1"/>
  <c r="P347" i="2" s="1"/>
  <c r="Q347" i="2" s="1"/>
  <c r="J348" i="2"/>
  <c r="O348" i="2" s="1"/>
  <c r="P348" i="2" s="1"/>
  <c r="Q348" i="2" s="1"/>
  <c r="J349" i="2"/>
  <c r="O349" i="2" s="1"/>
  <c r="P349" i="2" s="1"/>
  <c r="Q349" i="2" s="1"/>
  <c r="J350" i="2"/>
  <c r="O350" i="2" s="1"/>
  <c r="P350" i="2" s="1"/>
  <c r="Q350" i="2" s="1"/>
  <c r="J351" i="2"/>
  <c r="O351" i="2" s="1"/>
  <c r="P351" i="2" s="1"/>
  <c r="Q351" i="2" s="1"/>
  <c r="J352" i="2"/>
  <c r="O352" i="2" s="1"/>
  <c r="P352" i="2" s="1"/>
  <c r="Q352" i="2" s="1"/>
  <c r="J353" i="2"/>
  <c r="O353" i="2" s="1"/>
  <c r="P353" i="2" s="1"/>
  <c r="Q353" i="2" s="1"/>
  <c r="J354" i="2"/>
  <c r="O354" i="2" s="1"/>
  <c r="P354" i="2" s="1"/>
  <c r="Q354" i="2" s="1"/>
  <c r="J355" i="2"/>
  <c r="O355" i="2" s="1"/>
  <c r="P355" i="2" s="1"/>
  <c r="Q355" i="2" s="1"/>
  <c r="J356" i="2"/>
  <c r="O356" i="2" s="1"/>
  <c r="P356" i="2" s="1"/>
  <c r="Q356" i="2" s="1"/>
  <c r="J357" i="2"/>
  <c r="O357" i="2" s="1"/>
  <c r="P357" i="2" s="1"/>
  <c r="Q357" i="2" s="1"/>
  <c r="J358" i="2"/>
  <c r="O358" i="2" s="1"/>
  <c r="P358" i="2" s="1"/>
  <c r="Q358" i="2" s="1"/>
  <c r="J359" i="2"/>
  <c r="O359" i="2" s="1"/>
  <c r="P359" i="2" s="1"/>
  <c r="Q359" i="2" s="1"/>
  <c r="J360" i="2"/>
  <c r="O360" i="2" s="1"/>
  <c r="P360" i="2" s="1"/>
  <c r="Q360" i="2" s="1"/>
  <c r="J361" i="2"/>
  <c r="O361" i="2" s="1"/>
  <c r="P361" i="2" s="1"/>
  <c r="Q361" i="2" s="1"/>
  <c r="J362" i="2"/>
  <c r="O362" i="2" s="1"/>
  <c r="P362" i="2" s="1"/>
  <c r="Q362" i="2" s="1"/>
  <c r="J363" i="2"/>
  <c r="O363" i="2" s="1"/>
  <c r="P363" i="2" s="1"/>
  <c r="Q363" i="2" s="1"/>
  <c r="J364" i="2"/>
  <c r="O364" i="2" s="1"/>
  <c r="P364" i="2" s="1"/>
  <c r="Q364" i="2" s="1"/>
  <c r="J365" i="2"/>
  <c r="O365" i="2" s="1"/>
  <c r="P365" i="2" s="1"/>
  <c r="Q365" i="2" s="1"/>
  <c r="J366" i="2"/>
  <c r="O366" i="2" s="1"/>
  <c r="P366" i="2" s="1"/>
  <c r="Q366" i="2" s="1"/>
  <c r="J367" i="2"/>
  <c r="O367" i="2" s="1"/>
  <c r="P367" i="2" s="1"/>
  <c r="Q367" i="2" s="1"/>
  <c r="J368" i="2"/>
  <c r="O368" i="2" s="1"/>
  <c r="P368" i="2" s="1"/>
  <c r="Q368" i="2" s="1"/>
  <c r="J369" i="2"/>
  <c r="O369" i="2" s="1"/>
  <c r="P369" i="2" s="1"/>
  <c r="Q369" i="2" s="1"/>
  <c r="J370" i="2"/>
  <c r="O370" i="2" s="1"/>
  <c r="P370" i="2" s="1"/>
  <c r="Q370" i="2" s="1"/>
  <c r="J371" i="2"/>
  <c r="O371" i="2" s="1"/>
  <c r="P371" i="2" s="1"/>
  <c r="Q371" i="2" s="1"/>
  <c r="J372" i="2"/>
  <c r="O372" i="2" s="1"/>
  <c r="P372" i="2" s="1"/>
  <c r="Q372" i="2" s="1"/>
  <c r="J373" i="2"/>
  <c r="O373" i="2" s="1"/>
  <c r="P373" i="2" s="1"/>
  <c r="Q373" i="2" s="1"/>
  <c r="J374" i="2"/>
  <c r="O374" i="2" s="1"/>
  <c r="P374" i="2" s="1"/>
  <c r="Q374" i="2" s="1"/>
  <c r="J375" i="2"/>
  <c r="O375" i="2" s="1"/>
  <c r="P375" i="2" s="1"/>
  <c r="Q375" i="2" s="1"/>
  <c r="J376" i="2"/>
  <c r="O376" i="2" s="1"/>
  <c r="P376" i="2" s="1"/>
  <c r="Q376" i="2" s="1"/>
  <c r="J377" i="2"/>
  <c r="O377" i="2" s="1"/>
  <c r="P377" i="2" s="1"/>
  <c r="Q377" i="2" s="1"/>
  <c r="J378" i="2"/>
  <c r="O378" i="2" s="1"/>
  <c r="P378" i="2" s="1"/>
  <c r="Q378" i="2" s="1"/>
  <c r="J379" i="2"/>
  <c r="O379" i="2" s="1"/>
  <c r="P379" i="2" s="1"/>
  <c r="Q379" i="2" s="1"/>
  <c r="J380" i="2"/>
  <c r="O380" i="2" s="1"/>
  <c r="P380" i="2" s="1"/>
  <c r="Q380" i="2" s="1"/>
  <c r="J381" i="2"/>
  <c r="O381" i="2" s="1"/>
  <c r="P381" i="2" s="1"/>
  <c r="Q381" i="2" s="1"/>
  <c r="J382" i="2"/>
  <c r="O382" i="2" s="1"/>
  <c r="P382" i="2" s="1"/>
  <c r="Q382" i="2" s="1"/>
  <c r="J383" i="2"/>
  <c r="O383" i="2" s="1"/>
  <c r="P383" i="2" s="1"/>
  <c r="Q383" i="2" s="1"/>
  <c r="J384" i="2"/>
  <c r="O384" i="2" s="1"/>
  <c r="P384" i="2" s="1"/>
  <c r="Q384" i="2" s="1"/>
  <c r="J385" i="2"/>
  <c r="O385" i="2" s="1"/>
  <c r="P385" i="2" s="1"/>
  <c r="Q385" i="2" s="1"/>
  <c r="J386" i="2"/>
  <c r="O386" i="2" s="1"/>
  <c r="P386" i="2" s="1"/>
  <c r="Q386" i="2" s="1"/>
  <c r="J387" i="2"/>
  <c r="O387" i="2" s="1"/>
  <c r="P387" i="2" s="1"/>
  <c r="Q387" i="2" s="1"/>
  <c r="J388" i="2"/>
  <c r="O388" i="2" s="1"/>
  <c r="P388" i="2" s="1"/>
  <c r="Q388" i="2" s="1"/>
  <c r="J389" i="2"/>
  <c r="O389" i="2" s="1"/>
  <c r="P389" i="2" s="1"/>
  <c r="Q389" i="2" s="1"/>
  <c r="J390" i="2"/>
  <c r="O390" i="2" s="1"/>
  <c r="P390" i="2" s="1"/>
  <c r="Q390" i="2" s="1"/>
  <c r="J391" i="2"/>
  <c r="O391" i="2" s="1"/>
  <c r="P391" i="2" s="1"/>
  <c r="Q391" i="2" s="1"/>
  <c r="J392" i="2"/>
  <c r="O392" i="2" s="1"/>
  <c r="P392" i="2" s="1"/>
  <c r="Q392" i="2" s="1"/>
  <c r="J393" i="2"/>
  <c r="O393" i="2" s="1"/>
  <c r="P393" i="2" s="1"/>
  <c r="Q393" i="2" s="1"/>
  <c r="J394" i="2"/>
  <c r="O394" i="2" s="1"/>
  <c r="P394" i="2" s="1"/>
  <c r="Q394" i="2" s="1"/>
  <c r="J395" i="2"/>
  <c r="O395" i="2" s="1"/>
  <c r="P395" i="2" s="1"/>
  <c r="Q395" i="2" s="1"/>
  <c r="J396" i="2"/>
  <c r="O396" i="2" s="1"/>
  <c r="P396" i="2" s="1"/>
  <c r="Q396" i="2" s="1"/>
  <c r="J397" i="2"/>
  <c r="O397" i="2" s="1"/>
  <c r="P397" i="2" s="1"/>
  <c r="Q397" i="2" s="1"/>
  <c r="J398" i="2"/>
  <c r="O398" i="2" s="1"/>
  <c r="P398" i="2" s="1"/>
  <c r="Q398" i="2" s="1"/>
  <c r="J399" i="2"/>
  <c r="O399" i="2" s="1"/>
  <c r="P399" i="2" s="1"/>
  <c r="Q399" i="2" s="1"/>
  <c r="J400" i="2"/>
  <c r="O400" i="2" s="1"/>
  <c r="P400" i="2" s="1"/>
  <c r="Q400" i="2" s="1"/>
  <c r="J401" i="2"/>
  <c r="O401" i="2" s="1"/>
  <c r="P401" i="2" s="1"/>
  <c r="Q401" i="2" s="1"/>
  <c r="J402" i="2"/>
  <c r="O402" i="2" s="1"/>
  <c r="P402" i="2" s="1"/>
  <c r="Q402" i="2" s="1"/>
  <c r="J403" i="2"/>
  <c r="O403" i="2" s="1"/>
  <c r="P403" i="2" s="1"/>
  <c r="Q403" i="2" s="1"/>
  <c r="J404" i="2"/>
  <c r="O404" i="2" s="1"/>
  <c r="P404" i="2" s="1"/>
  <c r="Q404" i="2" s="1"/>
  <c r="J405" i="2"/>
  <c r="O405" i="2" s="1"/>
  <c r="P405" i="2" s="1"/>
  <c r="Q405" i="2" s="1"/>
  <c r="J406" i="2"/>
  <c r="O406" i="2" s="1"/>
  <c r="P406" i="2" s="1"/>
  <c r="Q406" i="2" s="1"/>
  <c r="J407" i="2"/>
  <c r="O407" i="2" s="1"/>
  <c r="P407" i="2" s="1"/>
  <c r="Q407" i="2" s="1"/>
  <c r="J408" i="2"/>
  <c r="O408" i="2" s="1"/>
  <c r="P408" i="2" s="1"/>
  <c r="Q408" i="2" s="1"/>
  <c r="J409" i="2"/>
  <c r="O409" i="2" s="1"/>
  <c r="P409" i="2" s="1"/>
  <c r="Q409" i="2" s="1"/>
  <c r="J410" i="2"/>
  <c r="O410" i="2" s="1"/>
  <c r="P410" i="2" s="1"/>
  <c r="Q410" i="2" s="1"/>
  <c r="J411" i="2"/>
  <c r="O411" i="2" s="1"/>
  <c r="P411" i="2" s="1"/>
  <c r="Q411" i="2" s="1"/>
  <c r="J412" i="2"/>
  <c r="O412" i="2" s="1"/>
  <c r="P412" i="2" s="1"/>
  <c r="Q412" i="2" s="1"/>
  <c r="J413" i="2"/>
  <c r="O413" i="2" s="1"/>
  <c r="P413" i="2" s="1"/>
  <c r="Q413" i="2" s="1"/>
  <c r="J414" i="2"/>
  <c r="O414" i="2" s="1"/>
  <c r="P414" i="2" s="1"/>
  <c r="Q414" i="2" s="1"/>
  <c r="J415" i="2"/>
  <c r="O415" i="2" s="1"/>
  <c r="P415" i="2" s="1"/>
  <c r="Q415" i="2" s="1"/>
  <c r="J416" i="2"/>
  <c r="O416" i="2" s="1"/>
  <c r="P416" i="2" s="1"/>
  <c r="Q416" i="2" s="1"/>
  <c r="J417" i="2"/>
  <c r="O417" i="2" s="1"/>
  <c r="P417" i="2" s="1"/>
  <c r="Q417" i="2" s="1"/>
  <c r="J418" i="2"/>
  <c r="O418" i="2" s="1"/>
  <c r="P418" i="2" s="1"/>
  <c r="Q418" i="2" s="1"/>
  <c r="J419" i="2"/>
  <c r="O419" i="2" s="1"/>
  <c r="P419" i="2" s="1"/>
  <c r="Q419" i="2" s="1"/>
  <c r="J420" i="2"/>
  <c r="O420" i="2" s="1"/>
  <c r="P420" i="2" s="1"/>
  <c r="Q420" i="2" s="1"/>
  <c r="J421" i="2"/>
  <c r="O421" i="2" s="1"/>
  <c r="P421" i="2" s="1"/>
  <c r="Q421" i="2" s="1"/>
  <c r="J422" i="2"/>
  <c r="O422" i="2" s="1"/>
  <c r="P422" i="2" s="1"/>
  <c r="Q422" i="2" s="1"/>
  <c r="J423" i="2"/>
  <c r="O423" i="2" s="1"/>
  <c r="P423" i="2" s="1"/>
  <c r="Q423" i="2" s="1"/>
  <c r="J424" i="2"/>
  <c r="O424" i="2" s="1"/>
  <c r="P424" i="2" s="1"/>
  <c r="Q424" i="2" s="1"/>
  <c r="J425" i="2"/>
  <c r="O425" i="2" s="1"/>
  <c r="P425" i="2" s="1"/>
  <c r="Q425" i="2" s="1"/>
  <c r="J426" i="2"/>
  <c r="O426" i="2" s="1"/>
  <c r="P426" i="2" s="1"/>
  <c r="Q426" i="2" s="1"/>
  <c r="J427" i="2"/>
  <c r="O427" i="2" s="1"/>
  <c r="P427" i="2" s="1"/>
  <c r="Q427" i="2" s="1"/>
  <c r="J428" i="2"/>
  <c r="O428" i="2" s="1"/>
  <c r="P428" i="2" s="1"/>
  <c r="Q428" i="2" s="1"/>
  <c r="J429" i="2"/>
  <c r="O429" i="2" s="1"/>
  <c r="P429" i="2" s="1"/>
  <c r="Q429" i="2" s="1"/>
  <c r="J430" i="2"/>
  <c r="O430" i="2" s="1"/>
  <c r="P430" i="2" s="1"/>
  <c r="Q430" i="2" s="1"/>
  <c r="J431" i="2"/>
  <c r="O431" i="2" s="1"/>
  <c r="P431" i="2" s="1"/>
  <c r="Q431" i="2" s="1"/>
  <c r="J432" i="2"/>
  <c r="O432" i="2" s="1"/>
  <c r="P432" i="2" s="1"/>
  <c r="Q432" i="2" s="1"/>
  <c r="J433" i="2"/>
  <c r="O433" i="2" s="1"/>
  <c r="P433" i="2" s="1"/>
  <c r="Q433" i="2" s="1"/>
  <c r="J434" i="2"/>
  <c r="O434" i="2" s="1"/>
  <c r="P434" i="2" s="1"/>
  <c r="Q434" i="2" s="1"/>
  <c r="J435" i="2"/>
  <c r="O435" i="2" s="1"/>
  <c r="P435" i="2" s="1"/>
  <c r="Q435" i="2" s="1"/>
  <c r="J436" i="2"/>
  <c r="O436" i="2" s="1"/>
  <c r="P436" i="2" s="1"/>
  <c r="Q436" i="2" s="1"/>
  <c r="J437" i="2"/>
  <c r="O437" i="2" s="1"/>
  <c r="P437" i="2" s="1"/>
  <c r="Q437" i="2" s="1"/>
  <c r="J438" i="2"/>
  <c r="O438" i="2" s="1"/>
  <c r="P438" i="2" s="1"/>
  <c r="Q438" i="2" s="1"/>
  <c r="J439" i="2"/>
  <c r="O439" i="2" s="1"/>
  <c r="P439" i="2" s="1"/>
  <c r="Q439" i="2" s="1"/>
  <c r="J440" i="2"/>
  <c r="O440" i="2" s="1"/>
  <c r="P440" i="2" s="1"/>
  <c r="Q440" i="2" s="1"/>
  <c r="J441" i="2"/>
  <c r="O441" i="2" s="1"/>
  <c r="P441" i="2" s="1"/>
  <c r="Q441" i="2" s="1"/>
  <c r="J442" i="2"/>
  <c r="O442" i="2" s="1"/>
  <c r="P442" i="2" s="1"/>
  <c r="Q442" i="2" s="1"/>
  <c r="J443" i="2"/>
  <c r="O443" i="2" s="1"/>
  <c r="P443" i="2" s="1"/>
  <c r="Q443" i="2" s="1"/>
  <c r="J444" i="2"/>
  <c r="O444" i="2" s="1"/>
  <c r="P444" i="2" s="1"/>
  <c r="Q444" i="2" s="1"/>
  <c r="J445" i="2"/>
  <c r="O445" i="2" s="1"/>
  <c r="P445" i="2" s="1"/>
  <c r="Q445" i="2" s="1"/>
  <c r="J446" i="2"/>
  <c r="O446" i="2" s="1"/>
  <c r="P446" i="2" s="1"/>
  <c r="Q446" i="2" s="1"/>
  <c r="J447" i="2"/>
  <c r="O447" i="2" s="1"/>
  <c r="P447" i="2" s="1"/>
  <c r="Q447" i="2" s="1"/>
  <c r="J448" i="2"/>
  <c r="O448" i="2" s="1"/>
  <c r="P448" i="2" s="1"/>
  <c r="Q448" i="2" s="1"/>
  <c r="J449" i="2"/>
  <c r="O449" i="2" s="1"/>
  <c r="P449" i="2" s="1"/>
  <c r="Q449" i="2" s="1"/>
  <c r="J450" i="2"/>
  <c r="O450" i="2" s="1"/>
  <c r="P450" i="2" s="1"/>
  <c r="Q450" i="2" s="1"/>
  <c r="J451" i="2"/>
  <c r="O451" i="2" s="1"/>
  <c r="P451" i="2" s="1"/>
  <c r="Q451" i="2" s="1"/>
  <c r="J452" i="2"/>
  <c r="O452" i="2" s="1"/>
  <c r="P452" i="2" s="1"/>
  <c r="Q452" i="2" s="1"/>
  <c r="J453" i="2"/>
  <c r="O453" i="2" s="1"/>
  <c r="P453" i="2" s="1"/>
  <c r="Q453" i="2" s="1"/>
  <c r="J454" i="2"/>
  <c r="O454" i="2" s="1"/>
  <c r="P454" i="2" s="1"/>
  <c r="Q454" i="2" s="1"/>
  <c r="J456" i="2"/>
  <c r="O456" i="2" s="1"/>
  <c r="P456" i="2" s="1"/>
  <c r="Q456" i="2" s="1"/>
  <c r="J457" i="2"/>
  <c r="O457" i="2" s="1"/>
  <c r="P457" i="2" s="1"/>
  <c r="Q457" i="2" s="1"/>
  <c r="J458" i="2"/>
  <c r="O458" i="2" s="1"/>
  <c r="P458" i="2" s="1"/>
  <c r="Q458" i="2" s="1"/>
  <c r="J459" i="2"/>
  <c r="O459" i="2" s="1"/>
  <c r="P459" i="2" s="1"/>
  <c r="Q459" i="2" s="1"/>
  <c r="J460" i="2"/>
  <c r="O460" i="2" s="1"/>
  <c r="P460" i="2" s="1"/>
  <c r="Q460" i="2" s="1"/>
  <c r="J461" i="2"/>
  <c r="O461" i="2" s="1"/>
  <c r="P461" i="2" s="1"/>
  <c r="Q461" i="2" s="1"/>
  <c r="J462" i="2"/>
  <c r="O462" i="2" s="1"/>
  <c r="P462" i="2" s="1"/>
  <c r="Q462" i="2" s="1"/>
  <c r="J463" i="2"/>
  <c r="O463" i="2" s="1"/>
  <c r="P463" i="2" s="1"/>
  <c r="Q463" i="2" s="1"/>
  <c r="J464" i="2"/>
  <c r="O464" i="2" s="1"/>
  <c r="P464" i="2" s="1"/>
  <c r="Q464" i="2" s="1"/>
  <c r="J465" i="2"/>
  <c r="O465" i="2" s="1"/>
  <c r="P465" i="2" s="1"/>
  <c r="Q465" i="2" s="1"/>
  <c r="J466" i="2"/>
  <c r="O466" i="2" s="1"/>
  <c r="P466" i="2" s="1"/>
  <c r="Q466" i="2" s="1"/>
  <c r="J467" i="2"/>
  <c r="O467" i="2" s="1"/>
  <c r="P467" i="2" s="1"/>
  <c r="Q467" i="2" s="1"/>
  <c r="J468" i="2"/>
  <c r="O468" i="2" s="1"/>
  <c r="P468" i="2" s="1"/>
  <c r="Q468" i="2" s="1"/>
  <c r="J469" i="2"/>
  <c r="O469" i="2" s="1"/>
  <c r="P469" i="2" s="1"/>
  <c r="Q469" i="2" s="1"/>
  <c r="J470" i="2"/>
  <c r="O470" i="2" s="1"/>
  <c r="P470" i="2" s="1"/>
  <c r="Q470" i="2" s="1"/>
  <c r="J471" i="2"/>
  <c r="O471" i="2" s="1"/>
  <c r="P471" i="2" s="1"/>
  <c r="Q471" i="2" s="1"/>
  <c r="J472" i="2"/>
  <c r="O472" i="2" s="1"/>
  <c r="P472" i="2" s="1"/>
  <c r="Q472" i="2" s="1"/>
  <c r="J473" i="2"/>
  <c r="O473" i="2" s="1"/>
  <c r="P473" i="2" s="1"/>
  <c r="Q473" i="2" s="1"/>
  <c r="J474" i="2"/>
  <c r="O474" i="2" s="1"/>
  <c r="P474" i="2" s="1"/>
  <c r="Q474" i="2" s="1"/>
  <c r="J475" i="2"/>
  <c r="O475" i="2" s="1"/>
  <c r="P475" i="2" s="1"/>
  <c r="Q475" i="2" s="1"/>
  <c r="J476" i="2"/>
  <c r="O476" i="2" s="1"/>
  <c r="P476" i="2" s="1"/>
  <c r="Q476" i="2" s="1"/>
  <c r="J477" i="2"/>
  <c r="O477" i="2" s="1"/>
  <c r="P477" i="2" s="1"/>
  <c r="Q477" i="2" s="1"/>
  <c r="J478" i="2"/>
  <c r="O478" i="2" s="1"/>
  <c r="P478" i="2" s="1"/>
  <c r="Q478" i="2" s="1"/>
  <c r="J479" i="2"/>
  <c r="O479" i="2" s="1"/>
  <c r="P479" i="2" s="1"/>
  <c r="Q479" i="2" s="1"/>
  <c r="J480" i="2"/>
  <c r="O480" i="2" s="1"/>
  <c r="P480" i="2" s="1"/>
  <c r="Q480" i="2" s="1"/>
  <c r="J481" i="2"/>
  <c r="O481" i="2" s="1"/>
  <c r="P481" i="2" s="1"/>
  <c r="Q481" i="2" s="1"/>
  <c r="J482" i="2"/>
  <c r="O482" i="2" s="1"/>
  <c r="P482" i="2" s="1"/>
  <c r="Q482" i="2" s="1"/>
  <c r="J483" i="2"/>
  <c r="O483" i="2" s="1"/>
  <c r="P483" i="2" s="1"/>
  <c r="Q483" i="2" s="1"/>
  <c r="J484" i="2"/>
  <c r="O484" i="2" s="1"/>
  <c r="P484" i="2" s="1"/>
  <c r="Q484" i="2" s="1"/>
  <c r="J485" i="2"/>
  <c r="O485" i="2" s="1"/>
  <c r="P485" i="2" s="1"/>
  <c r="Q485" i="2" s="1"/>
  <c r="J486" i="2"/>
  <c r="O486" i="2" s="1"/>
  <c r="P486" i="2" s="1"/>
  <c r="Q486" i="2" s="1"/>
  <c r="J487" i="2"/>
  <c r="O487" i="2" s="1"/>
  <c r="P487" i="2" s="1"/>
  <c r="Q487" i="2" s="1"/>
  <c r="J488" i="2"/>
  <c r="O488" i="2" s="1"/>
  <c r="P488" i="2" s="1"/>
  <c r="Q488" i="2" s="1"/>
  <c r="J489" i="2"/>
  <c r="O489" i="2" s="1"/>
  <c r="P489" i="2" s="1"/>
  <c r="Q489" i="2" s="1"/>
  <c r="J490" i="2"/>
  <c r="O490" i="2" s="1"/>
  <c r="P490" i="2" s="1"/>
  <c r="Q490" i="2" s="1"/>
  <c r="J491" i="2"/>
  <c r="O491" i="2" s="1"/>
  <c r="P491" i="2" s="1"/>
  <c r="Q491" i="2" s="1"/>
  <c r="J492" i="2"/>
  <c r="O492" i="2" s="1"/>
  <c r="P492" i="2" s="1"/>
  <c r="Q492" i="2" s="1"/>
  <c r="J493" i="2"/>
  <c r="O493" i="2" s="1"/>
  <c r="P493" i="2" s="1"/>
  <c r="Q493" i="2" s="1"/>
  <c r="J494" i="2"/>
  <c r="O494" i="2" s="1"/>
  <c r="P494" i="2" s="1"/>
  <c r="Q494" i="2" s="1"/>
  <c r="J495" i="2"/>
  <c r="O495" i="2" s="1"/>
  <c r="P495" i="2" s="1"/>
  <c r="Q495" i="2" s="1"/>
  <c r="J496" i="2"/>
  <c r="O496" i="2" s="1"/>
  <c r="P496" i="2" s="1"/>
  <c r="Q496" i="2" s="1"/>
  <c r="J497" i="2"/>
  <c r="O497" i="2" s="1"/>
  <c r="P497" i="2" s="1"/>
  <c r="Q497" i="2" s="1"/>
  <c r="J498" i="2"/>
  <c r="O498" i="2" s="1"/>
  <c r="P498" i="2" s="1"/>
  <c r="Q498" i="2" s="1"/>
  <c r="J499" i="2"/>
  <c r="O499" i="2" s="1"/>
  <c r="P499" i="2" s="1"/>
  <c r="Q499" i="2" s="1"/>
  <c r="J500" i="2"/>
  <c r="O500" i="2" s="1"/>
  <c r="P500" i="2" s="1"/>
  <c r="Q500" i="2" s="1"/>
  <c r="J501" i="2"/>
  <c r="O501" i="2" s="1"/>
  <c r="P501" i="2" s="1"/>
  <c r="Q501" i="2" s="1"/>
  <c r="J502" i="2"/>
  <c r="O502" i="2" s="1"/>
  <c r="P502" i="2" s="1"/>
  <c r="Q502" i="2" s="1"/>
  <c r="J503" i="2"/>
  <c r="O503" i="2" s="1"/>
  <c r="P503" i="2" s="1"/>
  <c r="Q503" i="2" s="1"/>
  <c r="J504" i="2"/>
  <c r="O504" i="2" s="1"/>
  <c r="P504" i="2" s="1"/>
  <c r="Q504" i="2" s="1"/>
  <c r="J505" i="2"/>
  <c r="O505" i="2" s="1"/>
  <c r="P505" i="2" s="1"/>
  <c r="Q505" i="2" s="1"/>
  <c r="J506" i="2"/>
  <c r="O506" i="2" s="1"/>
  <c r="P506" i="2" s="1"/>
  <c r="Q506" i="2" s="1"/>
  <c r="J507" i="2"/>
  <c r="O507" i="2" s="1"/>
  <c r="P507" i="2" s="1"/>
  <c r="Q507" i="2" s="1"/>
  <c r="J508" i="2"/>
  <c r="O508" i="2" s="1"/>
  <c r="P508" i="2" s="1"/>
  <c r="Q508" i="2" s="1"/>
  <c r="J509" i="2"/>
  <c r="O509" i="2" s="1"/>
  <c r="P509" i="2" s="1"/>
  <c r="Q509" i="2" s="1"/>
  <c r="J510" i="2"/>
  <c r="O510" i="2" s="1"/>
  <c r="P510" i="2" s="1"/>
  <c r="Q510" i="2" s="1"/>
  <c r="J511" i="2"/>
  <c r="O511" i="2" s="1"/>
  <c r="P511" i="2" s="1"/>
  <c r="Q511" i="2" s="1"/>
  <c r="J512" i="2"/>
  <c r="O512" i="2" s="1"/>
  <c r="P512" i="2" s="1"/>
  <c r="Q512" i="2" s="1"/>
  <c r="J513" i="2"/>
  <c r="O513" i="2" s="1"/>
  <c r="P513" i="2" s="1"/>
  <c r="Q513" i="2" s="1"/>
  <c r="J514" i="2"/>
  <c r="O514" i="2" s="1"/>
  <c r="P514" i="2" s="1"/>
  <c r="Q514" i="2" s="1"/>
  <c r="J515" i="2"/>
  <c r="O515" i="2" s="1"/>
  <c r="P515" i="2" s="1"/>
  <c r="Q515" i="2" s="1"/>
  <c r="J516" i="2"/>
  <c r="O516" i="2" s="1"/>
  <c r="P516" i="2" s="1"/>
  <c r="Q516" i="2" s="1"/>
  <c r="J517" i="2"/>
  <c r="O517" i="2" s="1"/>
  <c r="P517" i="2" s="1"/>
  <c r="Q517" i="2" s="1"/>
  <c r="J518" i="2"/>
  <c r="O518" i="2" s="1"/>
  <c r="P518" i="2" s="1"/>
  <c r="Q518" i="2" s="1"/>
  <c r="J519" i="2"/>
  <c r="O519" i="2" s="1"/>
  <c r="P519" i="2" s="1"/>
  <c r="Q519" i="2" s="1"/>
  <c r="J520" i="2"/>
  <c r="O520" i="2" s="1"/>
  <c r="P520" i="2" s="1"/>
  <c r="Q520" i="2" s="1"/>
  <c r="J521" i="2"/>
  <c r="O521" i="2" s="1"/>
  <c r="P521" i="2" s="1"/>
  <c r="Q521" i="2" s="1"/>
  <c r="J522" i="2"/>
  <c r="O522" i="2" s="1"/>
  <c r="P522" i="2" s="1"/>
  <c r="Q522" i="2" s="1"/>
  <c r="J523" i="2"/>
  <c r="O523" i="2" s="1"/>
  <c r="P523" i="2" s="1"/>
  <c r="Q523" i="2" s="1"/>
  <c r="J524" i="2"/>
  <c r="O524" i="2" s="1"/>
  <c r="P524" i="2" s="1"/>
  <c r="Q524" i="2" s="1"/>
  <c r="J525" i="2"/>
  <c r="O525" i="2" s="1"/>
  <c r="P525" i="2" s="1"/>
  <c r="Q525" i="2" s="1"/>
  <c r="J526" i="2"/>
  <c r="O526" i="2" s="1"/>
  <c r="P526" i="2" s="1"/>
  <c r="Q526" i="2" s="1"/>
  <c r="J527" i="2"/>
  <c r="O527" i="2" s="1"/>
  <c r="P527" i="2" s="1"/>
  <c r="Q527" i="2" s="1"/>
  <c r="J528" i="2"/>
  <c r="O528" i="2" s="1"/>
  <c r="P528" i="2" s="1"/>
  <c r="Q528" i="2" s="1"/>
  <c r="J529" i="2"/>
  <c r="O529" i="2" s="1"/>
  <c r="P529" i="2" s="1"/>
  <c r="Q529" i="2" s="1"/>
  <c r="J530" i="2"/>
  <c r="O530" i="2" s="1"/>
  <c r="P530" i="2" s="1"/>
  <c r="Q530" i="2" s="1"/>
  <c r="J531" i="2"/>
  <c r="O531" i="2" s="1"/>
  <c r="P531" i="2" s="1"/>
  <c r="Q531" i="2" s="1"/>
  <c r="J532" i="2"/>
  <c r="O532" i="2" s="1"/>
  <c r="P532" i="2" s="1"/>
  <c r="Q532" i="2" s="1"/>
  <c r="J533" i="2"/>
  <c r="O533" i="2" s="1"/>
  <c r="P533" i="2" s="1"/>
  <c r="Q533" i="2" s="1"/>
  <c r="J534" i="2"/>
  <c r="O534" i="2" s="1"/>
  <c r="P534" i="2" s="1"/>
  <c r="Q534" i="2" s="1"/>
  <c r="J535" i="2"/>
  <c r="O535" i="2" s="1"/>
  <c r="P535" i="2" s="1"/>
  <c r="Q535" i="2" s="1"/>
  <c r="J536" i="2"/>
  <c r="O536" i="2" s="1"/>
  <c r="P536" i="2" s="1"/>
  <c r="Q536" i="2" s="1"/>
  <c r="J537" i="2"/>
  <c r="O537" i="2" s="1"/>
  <c r="P537" i="2" s="1"/>
  <c r="Q537" i="2" s="1"/>
  <c r="J538" i="2"/>
  <c r="O538" i="2" s="1"/>
  <c r="P538" i="2" s="1"/>
  <c r="Q538" i="2" s="1"/>
  <c r="J539" i="2"/>
  <c r="O539" i="2" s="1"/>
  <c r="P539" i="2" s="1"/>
  <c r="Q539" i="2" s="1"/>
  <c r="J540" i="2"/>
  <c r="O540" i="2" s="1"/>
  <c r="P540" i="2" s="1"/>
  <c r="Q540" i="2" s="1"/>
  <c r="J541" i="2"/>
  <c r="O541" i="2" s="1"/>
  <c r="P541" i="2" s="1"/>
  <c r="Q541" i="2" s="1"/>
  <c r="J542" i="2"/>
  <c r="O542" i="2" s="1"/>
  <c r="P542" i="2" s="1"/>
  <c r="Q542" i="2" s="1"/>
  <c r="J543" i="2"/>
  <c r="O543" i="2" s="1"/>
  <c r="P543" i="2" s="1"/>
  <c r="Q543" i="2" s="1"/>
  <c r="J544" i="2"/>
  <c r="O544" i="2" s="1"/>
  <c r="P544" i="2" s="1"/>
  <c r="Q544" i="2" s="1"/>
  <c r="J545" i="2"/>
  <c r="O545" i="2" s="1"/>
  <c r="P545" i="2" s="1"/>
  <c r="Q545" i="2" s="1"/>
  <c r="J546" i="2"/>
  <c r="O546" i="2" s="1"/>
  <c r="P546" i="2" s="1"/>
  <c r="Q546" i="2" s="1"/>
  <c r="J547" i="2"/>
  <c r="O547" i="2" s="1"/>
  <c r="P547" i="2" s="1"/>
  <c r="Q547" i="2" s="1"/>
  <c r="J548" i="2"/>
  <c r="O548" i="2" s="1"/>
  <c r="P548" i="2" s="1"/>
  <c r="Q548" i="2" s="1"/>
  <c r="J549" i="2"/>
  <c r="O549" i="2" s="1"/>
  <c r="P549" i="2" s="1"/>
  <c r="Q549" i="2" s="1"/>
  <c r="J550" i="2"/>
  <c r="O550" i="2" s="1"/>
  <c r="P550" i="2" s="1"/>
  <c r="Q550" i="2" s="1"/>
  <c r="J551" i="2"/>
  <c r="O551" i="2" s="1"/>
  <c r="P551" i="2" s="1"/>
  <c r="Q551" i="2" s="1"/>
  <c r="J552" i="2"/>
  <c r="O552" i="2" s="1"/>
  <c r="P552" i="2" s="1"/>
  <c r="Q552" i="2" s="1"/>
  <c r="J553" i="2"/>
  <c r="O553" i="2" s="1"/>
  <c r="P553" i="2" s="1"/>
  <c r="Q553" i="2" s="1"/>
  <c r="J554" i="2"/>
  <c r="O554" i="2" s="1"/>
  <c r="P554" i="2" s="1"/>
  <c r="Q554" i="2" s="1"/>
  <c r="J555" i="2"/>
  <c r="O555" i="2" s="1"/>
  <c r="P555" i="2" s="1"/>
  <c r="Q555" i="2" s="1"/>
  <c r="J556" i="2"/>
  <c r="O556" i="2" s="1"/>
  <c r="P556" i="2" s="1"/>
  <c r="Q556" i="2" s="1"/>
  <c r="J557" i="2"/>
  <c r="O557" i="2" s="1"/>
  <c r="P557" i="2" s="1"/>
  <c r="Q557" i="2" s="1"/>
  <c r="J558" i="2"/>
  <c r="O558" i="2" s="1"/>
  <c r="P558" i="2" s="1"/>
  <c r="Q558" i="2" s="1"/>
  <c r="J559" i="2"/>
  <c r="O559" i="2" s="1"/>
  <c r="P559" i="2" s="1"/>
  <c r="Q559" i="2" s="1"/>
  <c r="J560" i="2"/>
  <c r="O560" i="2" s="1"/>
  <c r="P560" i="2" s="1"/>
  <c r="Q560" i="2" s="1"/>
  <c r="J561" i="2"/>
  <c r="O561" i="2" s="1"/>
  <c r="P561" i="2" s="1"/>
  <c r="Q561" i="2" s="1"/>
  <c r="J562" i="2"/>
  <c r="O562" i="2" s="1"/>
  <c r="P562" i="2" s="1"/>
  <c r="Q562" i="2" s="1"/>
  <c r="J563" i="2"/>
  <c r="O563" i="2" s="1"/>
  <c r="P563" i="2" s="1"/>
  <c r="Q563" i="2" s="1"/>
  <c r="J564" i="2"/>
  <c r="O564" i="2" s="1"/>
  <c r="P564" i="2" s="1"/>
  <c r="Q564" i="2" s="1"/>
  <c r="J565" i="2"/>
  <c r="O565" i="2" s="1"/>
  <c r="P565" i="2" s="1"/>
  <c r="Q565" i="2" s="1"/>
  <c r="J566" i="2"/>
  <c r="O566" i="2" s="1"/>
  <c r="P566" i="2" s="1"/>
  <c r="Q566" i="2" s="1"/>
  <c r="J567" i="2"/>
  <c r="O567" i="2" s="1"/>
  <c r="P567" i="2" s="1"/>
  <c r="Q567" i="2" s="1"/>
  <c r="J568" i="2"/>
  <c r="O568" i="2" s="1"/>
  <c r="P568" i="2" s="1"/>
  <c r="Q568" i="2" s="1"/>
  <c r="J569" i="2"/>
  <c r="O569" i="2" s="1"/>
  <c r="P569" i="2" s="1"/>
  <c r="Q569" i="2" s="1"/>
  <c r="J570" i="2"/>
  <c r="O570" i="2" s="1"/>
  <c r="P570" i="2" s="1"/>
  <c r="Q570" i="2" s="1"/>
  <c r="J571" i="2"/>
  <c r="O571" i="2" s="1"/>
  <c r="P571" i="2" s="1"/>
  <c r="Q571" i="2" s="1"/>
  <c r="J572" i="2"/>
  <c r="O572" i="2" s="1"/>
  <c r="P572" i="2" s="1"/>
  <c r="Q572" i="2" s="1"/>
  <c r="J573" i="2"/>
  <c r="O573" i="2" s="1"/>
  <c r="P573" i="2" s="1"/>
  <c r="Q573" i="2" s="1"/>
  <c r="J574" i="2"/>
  <c r="O574" i="2" s="1"/>
  <c r="P574" i="2" s="1"/>
  <c r="Q574" i="2" s="1"/>
  <c r="J575" i="2"/>
  <c r="O575" i="2" s="1"/>
  <c r="P575" i="2" s="1"/>
  <c r="Q575" i="2" s="1"/>
  <c r="J576" i="2"/>
  <c r="O576" i="2" s="1"/>
  <c r="P576" i="2" s="1"/>
  <c r="Q576" i="2" s="1"/>
  <c r="J577" i="2"/>
  <c r="O577" i="2" s="1"/>
  <c r="P577" i="2" s="1"/>
  <c r="Q577" i="2" s="1"/>
  <c r="J578" i="2"/>
  <c r="O578" i="2" s="1"/>
  <c r="P578" i="2" s="1"/>
  <c r="Q578" i="2" s="1"/>
  <c r="J579" i="2"/>
  <c r="O579" i="2" s="1"/>
  <c r="P579" i="2" s="1"/>
  <c r="Q579" i="2" s="1"/>
  <c r="J580" i="2"/>
  <c r="O580" i="2" s="1"/>
  <c r="P580" i="2" s="1"/>
  <c r="Q580" i="2" s="1"/>
  <c r="J581" i="2"/>
  <c r="O581" i="2" s="1"/>
  <c r="P581" i="2" s="1"/>
  <c r="Q581" i="2" s="1"/>
  <c r="J582" i="2"/>
  <c r="O582" i="2" s="1"/>
  <c r="P582" i="2" s="1"/>
  <c r="Q582" i="2" s="1"/>
  <c r="J583" i="2"/>
  <c r="O583" i="2" s="1"/>
  <c r="P583" i="2" s="1"/>
  <c r="Q583" i="2" s="1"/>
  <c r="J584" i="2"/>
  <c r="O584" i="2" s="1"/>
  <c r="P584" i="2" s="1"/>
  <c r="Q584" i="2" s="1"/>
  <c r="J585" i="2"/>
  <c r="O585" i="2" s="1"/>
  <c r="P585" i="2" s="1"/>
  <c r="Q585" i="2" s="1"/>
  <c r="J586" i="2"/>
  <c r="O586" i="2" s="1"/>
  <c r="P586" i="2" s="1"/>
  <c r="Q586" i="2" s="1"/>
  <c r="J587" i="2"/>
  <c r="O587" i="2" s="1"/>
  <c r="P587" i="2" s="1"/>
  <c r="Q587" i="2" s="1"/>
  <c r="J588" i="2"/>
  <c r="O588" i="2" s="1"/>
  <c r="P588" i="2" s="1"/>
  <c r="Q588" i="2" s="1"/>
  <c r="J589" i="2"/>
  <c r="O589" i="2" s="1"/>
  <c r="P589" i="2" s="1"/>
  <c r="Q589" i="2" s="1"/>
  <c r="J590" i="2"/>
  <c r="O590" i="2" s="1"/>
  <c r="P590" i="2" s="1"/>
  <c r="Q590" i="2" s="1"/>
  <c r="J591" i="2"/>
  <c r="O591" i="2" s="1"/>
  <c r="P591" i="2" s="1"/>
  <c r="Q591" i="2" s="1"/>
  <c r="J592" i="2"/>
  <c r="O592" i="2" s="1"/>
  <c r="P592" i="2" s="1"/>
  <c r="Q592" i="2" s="1"/>
  <c r="J593" i="2"/>
  <c r="O593" i="2" s="1"/>
  <c r="P593" i="2" s="1"/>
  <c r="Q593" i="2" s="1"/>
  <c r="J594" i="2"/>
  <c r="O594" i="2" s="1"/>
  <c r="P594" i="2" s="1"/>
  <c r="Q594" i="2" s="1"/>
  <c r="J595" i="2"/>
  <c r="O595" i="2" s="1"/>
  <c r="P595" i="2" s="1"/>
  <c r="Q595" i="2" s="1"/>
  <c r="J596" i="2"/>
  <c r="O596" i="2" s="1"/>
  <c r="P596" i="2" s="1"/>
  <c r="Q596" i="2" s="1"/>
  <c r="J597" i="2"/>
  <c r="O597" i="2" s="1"/>
  <c r="P597" i="2" s="1"/>
  <c r="Q597" i="2" s="1"/>
  <c r="J598" i="2"/>
  <c r="O598" i="2" s="1"/>
  <c r="P598" i="2" s="1"/>
  <c r="Q598" i="2" s="1"/>
  <c r="J599" i="2"/>
  <c r="O599" i="2" s="1"/>
  <c r="P599" i="2" s="1"/>
  <c r="Q599" i="2" s="1"/>
  <c r="J600" i="2"/>
  <c r="O600" i="2" s="1"/>
  <c r="P600" i="2" s="1"/>
  <c r="Q600" i="2" s="1"/>
  <c r="J601" i="2"/>
  <c r="O601" i="2" s="1"/>
  <c r="P601" i="2" s="1"/>
  <c r="Q601" i="2" s="1"/>
  <c r="J602" i="2"/>
  <c r="O602" i="2" s="1"/>
  <c r="P602" i="2" s="1"/>
  <c r="Q602" i="2" s="1"/>
  <c r="J603" i="2"/>
  <c r="O603" i="2" s="1"/>
  <c r="P603" i="2" s="1"/>
  <c r="Q603" i="2" s="1"/>
  <c r="J604" i="2"/>
  <c r="O604" i="2" s="1"/>
  <c r="P604" i="2" s="1"/>
  <c r="Q604" i="2" s="1"/>
  <c r="J605" i="2"/>
  <c r="O605" i="2" s="1"/>
  <c r="P605" i="2" s="1"/>
  <c r="Q605" i="2" s="1"/>
  <c r="J606" i="2"/>
  <c r="O606" i="2" s="1"/>
  <c r="P606" i="2" s="1"/>
  <c r="Q606" i="2" s="1"/>
  <c r="J607" i="2"/>
  <c r="O607" i="2" s="1"/>
  <c r="P607" i="2" s="1"/>
  <c r="Q607" i="2" s="1"/>
  <c r="J608" i="2"/>
  <c r="O608" i="2" s="1"/>
  <c r="P608" i="2" s="1"/>
  <c r="Q608" i="2" s="1"/>
  <c r="J609" i="2"/>
  <c r="O609" i="2" s="1"/>
  <c r="P609" i="2" s="1"/>
  <c r="Q609" i="2" s="1"/>
  <c r="J610" i="2"/>
  <c r="O610" i="2" s="1"/>
  <c r="P610" i="2" s="1"/>
  <c r="Q610" i="2" s="1"/>
  <c r="J611" i="2"/>
  <c r="O611" i="2" s="1"/>
  <c r="P611" i="2" s="1"/>
  <c r="Q611" i="2" s="1"/>
  <c r="J612" i="2"/>
  <c r="O612" i="2" s="1"/>
  <c r="P612" i="2" s="1"/>
  <c r="Q612" i="2" s="1"/>
  <c r="J613" i="2"/>
  <c r="O613" i="2" s="1"/>
  <c r="P613" i="2" s="1"/>
  <c r="Q613" i="2" s="1"/>
  <c r="J614" i="2"/>
  <c r="O614" i="2" s="1"/>
  <c r="P614" i="2" s="1"/>
  <c r="Q614" i="2" s="1"/>
  <c r="J615" i="2"/>
  <c r="O615" i="2" s="1"/>
  <c r="P615" i="2" s="1"/>
  <c r="Q615" i="2" s="1"/>
  <c r="J616" i="2"/>
  <c r="O616" i="2" s="1"/>
  <c r="P616" i="2" s="1"/>
  <c r="Q616" i="2" s="1"/>
  <c r="J617" i="2"/>
  <c r="O617" i="2" s="1"/>
  <c r="P617" i="2" s="1"/>
  <c r="Q617" i="2" s="1"/>
  <c r="J618" i="2"/>
  <c r="O618" i="2" s="1"/>
  <c r="P618" i="2" s="1"/>
  <c r="Q618" i="2" s="1"/>
  <c r="J619" i="2"/>
  <c r="O619" i="2" s="1"/>
  <c r="P619" i="2" s="1"/>
  <c r="Q619" i="2" s="1"/>
  <c r="J620" i="2"/>
  <c r="O620" i="2" s="1"/>
  <c r="P620" i="2" s="1"/>
  <c r="Q620" i="2" s="1"/>
  <c r="J621" i="2"/>
  <c r="O621" i="2" s="1"/>
  <c r="P621" i="2" s="1"/>
  <c r="Q621" i="2" s="1"/>
  <c r="J622" i="2"/>
  <c r="O622" i="2" s="1"/>
  <c r="P622" i="2" s="1"/>
  <c r="Q622" i="2" s="1"/>
  <c r="J623" i="2"/>
  <c r="O623" i="2" s="1"/>
  <c r="P623" i="2" s="1"/>
  <c r="Q623" i="2" s="1"/>
  <c r="J624" i="2"/>
  <c r="O624" i="2" s="1"/>
  <c r="P624" i="2" s="1"/>
  <c r="Q624" i="2" s="1"/>
  <c r="J625" i="2"/>
  <c r="O625" i="2" s="1"/>
  <c r="P625" i="2" s="1"/>
  <c r="Q625" i="2" s="1"/>
  <c r="J626" i="2"/>
  <c r="O626" i="2" s="1"/>
  <c r="P626" i="2" s="1"/>
  <c r="Q626" i="2" s="1"/>
  <c r="J627" i="2"/>
  <c r="O627" i="2" s="1"/>
  <c r="P627" i="2" s="1"/>
  <c r="Q627" i="2" s="1"/>
  <c r="J628" i="2"/>
  <c r="O628" i="2" s="1"/>
  <c r="P628" i="2" s="1"/>
  <c r="Q628" i="2" s="1"/>
  <c r="J629" i="2"/>
  <c r="O629" i="2" s="1"/>
  <c r="P629" i="2" s="1"/>
  <c r="Q629" i="2" s="1"/>
  <c r="J630" i="2"/>
  <c r="O630" i="2" s="1"/>
  <c r="P630" i="2" s="1"/>
  <c r="Q630" i="2" s="1"/>
  <c r="J631" i="2"/>
  <c r="O631" i="2" s="1"/>
  <c r="P631" i="2" s="1"/>
  <c r="Q631" i="2" s="1"/>
  <c r="J632" i="2"/>
  <c r="O632" i="2" s="1"/>
  <c r="P632" i="2" s="1"/>
  <c r="Q632" i="2" s="1"/>
  <c r="J633" i="2"/>
  <c r="O633" i="2" s="1"/>
  <c r="P633" i="2" s="1"/>
  <c r="Q633" i="2" s="1"/>
  <c r="J634" i="2"/>
  <c r="O634" i="2" s="1"/>
  <c r="P634" i="2" s="1"/>
  <c r="Q634" i="2" s="1"/>
  <c r="J635" i="2"/>
  <c r="O635" i="2" s="1"/>
  <c r="P635" i="2" s="1"/>
  <c r="Q635" i="2" s="1"/>
  <c r="J636" i="2"/>
  <c r="O636" i="2" s="1"/>
  <c r="P636" i="2" s="1"/>
  <c r="Q636" i="2" s="1"/>
  <c r="J637" i="2"/>
  <c r="O637" i="2" s="1"/>
  <c r="P637" i="2" s="1"/>
  <c r="Q637" i="2" s="1"/>
  <c r="J638" i="2"/>
  <c r="O638" i="2" s="1"/>
  <c r="P638" i="2" s="1"/>
  <c r="Q638" i="2" s="1"/>
  <c r="J639" i="2"/>
  <c r="O639" i="2" s="1"/>
  <c r="P639" i="2" s="1"/>
  <c r="Q639" i="2" s="1"/>
  <c r="J640" i="2"/>
  <c r="O640" i="2" s="1"/>
  <c r="P640" i="2" s="1"/>
  <c r="Q640" i="2" s="1"/>
  <c r="J641" i="2"/>
  <c r="O641" i="2" s="1"/>
  <c r="P641" i="2" s="1"/>
  <c r="Q641" i="2" s="1"/>
  <c r="J642" i="2"/>
  <c r="O642" i="2" s="1"/>
  <c r="P642" i="2" s="1"/>
  <c r="Q642" i="2" s="1"/>
  <c r="J643" i="2"/>
  <c r="O643" i="2" s="1"/>
  <c r="P643" i="2" s="1"/>
  <c r="Q643" i="2" s="1"/>
  <c r="J644" i="2"/>
  <c r="O644" i="2" s="1"/>
  <c r="P644" i="2" s="1"/>
  <c r="Q644" i="2" s="1"/>
  <c r="J645" i="2"/>
  <c r="O645" i="2" s="1"/>
  <c r="P645" i="2" s="1"/>
  <c r="Q645" i="2" s="1"/>
  <c r="J646" i="2"/>
  <c r="O646" i="2" s="1"/>
  <c r="P646" i="2" s="1"/>
  <c r="Q646" i="2" s="1"/>
  <c r="J647" i="2"/>
  <c r="O647" i="2" s="1"/>
  <c r="P647" i="2" s="1"/>
  <c r="Q647" i="2" s="1"/>
  <c r="J648" i="2"/>
  <c r="O648" i="2" s="1"/>
  <c r="P648" i="2" s="1"/>
  <c r="Q648" i="2" s="1"/>
  <c r="J649" i="2"/>
  <c r="O649" i="2" s="1"/>
  <c r="P649" i="2" s="1"/>
  <c r="Q649" i="2" s="1"/>
  <c r="J650" i="2"/>
  <c r="O650" i="2" s="1"/>
  <c r="P650" i="2" s="1"/>
  <c r="Q650" i="2" s="1"/>
  <c r="J651" i="2"/>
  <c r="O651" i="2" s="1"/>
  <c r="P651" i="2" s="1"/>
  <c r="Q651" i="2" s="1"/>
  <c r="J652" i="2"/>
  <c r="O652" i="2" s="1"/>
  <c r="P652" i="2" s="1"/>
  <c r="Q652" i="2" s="1"/>
  <c r="J653" i="2"/>
  <c r="O653" i="2" s="1"/>
  <c r="P653" i="2" s="1"/>
  <c r="Q653" i="2" s="1"/>
  <c r="J654" i="2"/>
  <c r="O654" i="2" s="1"/>
  <c r="P654" i="2" s="1"/>
  <c r="Q654" i="2" s="1"/>
  <c r="J655" i="2"/>
  <c r="O655" i="2" s="1"/>
  <c r="P655" i="2" s="1"/>
  <c r="Q655" i="2" s="1"/>
  <c r="J656" i="2"/>
  <c r="O656" i="2" s="1"/>
  <c r="P656" i="2" s="1"/>
  <c r="Q656" i="2" s="1"/>
  <c r="J657" i="2"/>
  <c r="O657" i="2" s="1"/>
  <c r="P657" i="2" s="1"/>
  <c r="Q657" i="2" s="1"/>
  <c r="J658" i="2"/>
  <c r="O658" i="2" s="1"/>
  <c r="P658" i="2" s="1"/>
  <c r="Q658" i="2" s="1"/>
  <c r="J659" i="2"/>
  <c r="O659" i="2" s="1"/>
  <c r="P659" i="2" s="1"/>
  <c r="Q659" i="2" s="1"/>
  <c r="J660" i="2"/>
  <c r="O660" i="2" s="1"/>
  <c r="P660" i="2" s="1"/>
  <c r="Q660" i="2" s="1"/>
  <c r="J661" i="2"/>
  <c r="O661" i="2" s="1"/>
  <c r="P661" i="2" s="1"/>
  <c r="Q661" i="2" s="1"/>
  <c r="J662" i="2"/>
  <c r="O662" i="2" s="1"/>
  <c r="P662" i="2" s="1"/>
  <c r="Q662" i="2" s="1"/>
  <c r="J663" i="2"/>
  <c r="O663" i="2" s="1"/>
  <c r="P663" i="2" s="1"/>
  <c r="Q663" i="2" s="1"/>
  <c r="J664" i="2"/>
  <c r="O664" i="2" s="1"/>
  <c r="P664" i="2" s="1"/>
  <c r="Q664" i="2" s="1"/>
  <c r="J665" i="2"/>
  <c r="O665" i="2" s="1"/>
  <c r="P665" i="2" s="1"/>
  <c r="Q665" i="2" s="1"/>
  <c r="J666" i="2"/>
  <c r="O666" i="2" s="1"/>
  <c r="P666" i="2" s="1"/>
  <c r="Q666" i="2" s="1"/>
  <c r="J667" i="2"/>
  <c r="O667" i="2" s="1"/>
  <c r="P667" i="2" s="1"/>
  <c r="Q667" i="2" s="1"/>
  <c r="J668" i="2"/>
  <c r="O668" i="2" s="1"/>
  <c r="P668" i="2" s="1"/>
  <c r="Q668" i="2" s="1"/>
  <c r="J669" i="2"/>
  <c r="O669" i="2" s="1"/>
  <c r="P669" i="2" s="1"/>
  <c r="Q669" i="2" s="1"/>
  <c r="J670" i="2"/>
  <c r="O670" i="2" s="1"/>
  <c r="P670" i="2" s="1"/>
  <c r="Q670" i="2" s="1"/>
  <c r="J671" i="2"/>
  <c r="O671" i="2" s="1"/>
  <c r="P671" i="2" s="1"/>
  <c r="Q671" i="2" s="1"/>
  <c r="J672" i="2"/>
  <c r="O672" i="2" s="1"/>
  <c r="P672" i="2" s="1"/>
  <c r="Q672" i="2" s="1"/>
  <c r="J673" i="2"/>
  <c r="O673" i="2" s="1"/>
  <c r="P673" i="2" s="1"/>
  <c r="Q673" i="2" s="1"/>
  <c r="J674" i="2"/>
  <c r="O674" i="2" s="1"/>
  <c r="P674" i="2" s="1"/>
  <c r="Q674" i="2" s="1"/>
  <c r="J675" i="2"/>
  <c r="O675" i="2" s="1"/>
  <c r="P675" i="2" s="1"/>
  <c r="Q675" i="2" s="1"/>
  <c r="J676" i="2"/>
  <c r="O676" i="2" s="1"/>
  <c r="P676" i="2" s="1"/>
  <c r="Q676" i="2" s="1"/>
  <c r="J677" i="2"/>
  <c r="O677" i="2" s="1"/>
  <c r="P677" i="2" s="1"/>
  <c r="Q677" i="2" s="1"/>
  <c r="J678" i="2"/>
  <c r="O678" i="2" s="1"/>
  <c r="P678" i="2" s="1"/>
  <c r="Q678" i="2" s="1"/>
  <c r="J679" i="2"/>
  <c r="O679" i="2" s="1"/>
  <c r="P679" i="2" s="1"/>
  <c r="Q679" i="2" s="1"/>
  <c r="J680" i="2"/>
  <c r="O680" i="2" s="1"/>
  <c r="P680" i="2" s="1"/>
  <c r="Q680" i="2" s="1"/>
  <c r="J681" i="2"/>
  <c r="O681" i="2" s="1"/>
  <c r="P681" i="2" s="1"/>
  <c r="Q681" i="2" s="1"/>
  <c r="J682" i="2"/>
  <c r="O682" i="2" s="1"/>
  <c r="P682" i="2" s="1"/>
  <c r="Q682" i="2" s="1"/>
  <c r="J683" i="2"/>
  <c r="O683" i="2" s="1"/>
  <c r="P683" i="2" s="1"/>
  <c r="Q683" i="2" s="1"/>
  <c r="J684" i="2"/>
  <c r="O684" i="2" s="1"/>
  <c r="P684" i="2" s="1"/>
  <c r="Q684" i="2" s="1"/>
  <c r="J685" i="2"/>
  <c r="O685" i="2" s="1"/>
  <c r="P685" i="2" s="1"/>
  <c r="Q685" i="2" s="1"/>
  <c r="J686" i="2"/>
  <c r="O686" i="2" s="1"/>
  <c r="P686" i="2" s="1"/>
  <c r="Q686" i="2" s="1"/>
  <c r="J687" i="2"/>
  <c r="O687" i="2" s="1"/>
  <c r="P687" i="2" s="1"/>
  <c r="Q687" i="2" s="1"/>
  <c r="J688" i="2"/>
  <c r="O688" i="2" s="1"/>
  <c r="P688" i="2" s="1"/>
  <c r="Q688" i="2" s="1"/>
  <c r="J689" i="2"/>
  <c r="O689" i="2" s="1"/>
  <c r="P689" i="2" s="1"/>
  <c r="Q689" i="2" s="1"/>
  <c r="J690" i="2"/>
  <c r="O690" i="2" s="1"/>
  <c r="P690" i="2" s="1"/>
  <c r="Q690" i="2" s="1"/>
  <c r="J691" i="2"/>
  <c r="O691" i="2" s="1"/>
  <c r="P691" i="2" s="1"/>
  <c r="Q691" i="2" s="1"/>
  <c r="J692" i="2"/>
  <c r="O692" i="2" s="1"/>
  <c r="P692" i="2" s="1"/>
  <c r="Q692" i="2" s="1"/>
  <c r="J693" i="2"/>
  <c r="O693" i="2" s="1"/>
  <c r="P693" i="2" s="1"/>
  <c r="Q693" i="2" s="1"/>
  <c r="J694" i="2"/>
  <c r="O694" i="2" s="1"/>
  <c r="P694" i="2" s="1"/>
  <c r="Q694" i="2" s="1"/>
  <c r="J695" i="2"/>
  <c r="O695" i="2" s="1"/>
  <c r="P695" i="2" s="1"/>
  <c r="Q695" i="2" s="1"/>
  <c r="J696" i="2"/>
  <c r="O696" i="2" s="1"/>
  <c r="P696" i="2" s="1"/>
  <c r="Q696" i="2" s="1"/>
  <c r="J697" i="2"/>
  <c r="O697" i="2" s="1"/>
  <c r="P697" i="2" s="1"/>
  <c r="Q697" i="2" s="1"/>
  <c r="J698" i="2"/>
  <c r="O698" i="2" s="1"/>
  <c r="P698" i="2" s="1"/>
  <c r="Q698" i="2" s="1"/>
  <c r="J699" i="2"/>
  <c r="O699" i="2" s="1"/>
  <c r="P699" i="2" s="1"/>
  <c r="Q699" i="2" s="1"/>
  <c r="J700" i="2"/>
  <c r="O700" i="2" s="1"/>
  <c r="P700" i="2" s="1"/>
  <c r="Q700" i="2" s="1"/>
  <c r="J701" i="2"/>
  <c r="O701" i="2" s="1"/>
  <c r="P701" i="2" s="1"/>
  <c r="Q701" i="2" s="1"/>
  <c r="J702" i="2"/>
  <c r="O702" i="2" s="1"/>
  <c r="P702" i="2" s="1"/>
  <c r="Q702" i="2" s="1"/>
  <c r="J703" i="2"/>
  <c r="O703" i="2" s="1"/>
  <c r="P703" i="2" s="1"/>
  <c r="Q703" i="2" s="1"/>
  <c r="J704" i="2"/>
  <c r="O704" i="2" s="1"/>
  <c r="P704" i="2" s="1"/>
  <c r="Q704" i="2" s="1"/>
  <c r="J705" i="2"/>
  <c r="O705" i="2" s="1"/>
  <c r="P705" i="2" s="1"/>
  <c r="Q705" i="2" s="1"/>
  <c r="J706" i="2"/>
  <c r="O706" i="2" s="1"/>
  <c r="P706" i="2" s="1"/>
  <c r="Q706" i="2" s="1"/>
  <c r="J707" i="2"/>
  <c r="O707" i="2" s="1"/>
  <c r="P707" i="2" s="1"/>
  <c r="Q707" i="2" s="1"/>
  <c r="J708" i="2"/>
  <c r="O708" i="2" s="1"/>
  <c r="P708" i="2" s="1"/>
  <c r="Q708" i="2" s="1"/>
  <c r="J709" i="2"/>
  <c r="O709" i="2" s="1"/>
  <c r="P709" i="2" s="1"/>
  <c r="Q709" i="2" s="1"/>
  <c r="J710" i="2"/>
  <c r="O710" i="2" s="1"/>
  <c r="P710" i="2" s="1"/>
  <c r="Q710" i="2" s="1"/>
  <c r="J711" i="2"/>
  <c r="O711" i="2" s="1"/>
  <c r="P711" i="2" s="1"/>
  <c r="Q711" i="2" s="1"/>
  <c r="J712" i="2"/>
  <c r="O712" i="2" s="1"/>
  <c r="P712" i="2" s="1"/>
  <c r="Q712" i="2" s="1"/>
  <c r="J713" i="2"/>
  <c r="O713" i="2" s="1"/>
  <c r="P713" i="2" s="1"/>
  <c r="Q713" i="2" s="1"/>
  <c r="J714" i="2"/>
  <c r="O714" i="2" s="1"/>
  <c r="P714" i="2" s="1"/>
  <c r="Q714" i="2" s="1"/>
  <c r="J715" i="2"/>
  <c r="O715" i="2" s="1"/>
  <c r="P715" i="2" s="1"/>
  <c r="Q715" i="2" s="1"/>
  <c r="J716" i="2"/>
  <c r="O716" i="2" s="1"/>
  <c r="P716" i="2" s="1"/>
  <c r="Q716" i="2" s="1"/>
  <c r="J717" i="2"/>
  <c r="O717" i="2" s="1"/>
  <c r="P717" i="2" s="1"/>
  <c r="Q717" i="2" s="1"/>
  <c r="J718" i="2"/>
  <c r="O718" i="2" s="1"/>
  <c r="P718" i="2" s="1"/>
  <c r="Q718" i="2" s="1"/>
  <c r="J719" i="2"/>
  <c r="O719" i="2" s="1"/>
  <c r="P719" i="2" s="1"/>
  <c r="Q719" i="2" s="1"/>
  <c r="J720" i="2"/>
  <c r="O720" i="2" s="1"/>
  <c r="P720" i="2" s="1"/>
  <c r="Q720" i="2" s="1"/>
  <c r="J721" i="2"/>
  <c r="O721" i="2" s="1"/>
  <c r="P721" i="2" s="1"/>
  <c r="Q721" i="2" s="1"/>
  <c r="J722" i="2"/>
  <c r="O722" i="2" s="1"/>
  <c r="P722" i="2" s="1"/>
  <c r="Q722" i="2" s="1"/>
  <c r="J723" i="2"/>
  <c r="O723" i="2" s="1"/>
  <c r="P723" i="2" s="1"/>
  <c r="Q723" i="2" s="1"/>
  <c r="J724" i="2"/>
  <c r="O724" i="2" s="1"/>
  <c r="P724" i="2" s="1"/>
  <c r="Q724" i="2" s="1"/>
  <c r="J725" i="2"/>
  <c r="O725" i="2" s="1"/>
  <c r="P725" i="2" s="1"/>
  <c r="Q725" i="2" s="1"/>
  <c r="J726" i="2"/>
  <c r="O726" i="2" s="1"/>
  <c r="P726" i="2" s="1"/>
  <c r="Q726" i="2" s="1"/>
  <c r="J727" i="2"/>
  <c r="O727" i="2" s="1"/>
  <c r="P727" i="2" s="1"/>
  <c r="Q727" i="2" s="1"/>
  <c r="J728" i="2"/>
  <c r="O728" i="2" s="1"/>
  <c r="P728" i="2" s="1"/>
  <c r="Q728" i="2" s="1"/>
  <c r="J729" i="2"/>
  <c r="O729" i="2" s="1"/>
  <c r="P729" i="2" s="1"/>
  <c r="Q729" i="2" s="1"/>
  <c r="J730" i="2"/>
  <c r="O730" i="2" s="1"/>
  <c r="P730" i="2" s="1"/>
  <c r="Q730" i="2" s="1"/>
  <c r="J731" i="2"/>
  <c r="O731" i="2" s="1"/>
  <c r="P731" i="2" s="1"/>
  <c r="Q731" i="2" s="1"/>
  <c r="J732" i="2"/>
  <c r="O732" i="2" s="1"/>
  <c r="P732" i="2" s="1"/>
  <c r="Q732" i="2" s="1"/>
  <c r="J733" i="2"/>
  <c r="O733" i="2" s="1"/>
  <c r="P733" i="2" s="1"/>
  <c r="Q733" i="2" s="1"/>
  <c r="J734" i="2"/>
  <c r="O734" i="2" s="1"/>
  <c r="P734" i="2" s="1"/>
  <c r="Q734" i="2" s="1"/>
  <c r="J735" i="2"/>
  <c r="O735" i="2" s="1"/>
  <c r="P735" i="2" s="1"/>
  <c r="Q735" i="2" s="1"/>
  <c r="J736" i="2"/>
  <c r="O736" i="2" s="1"/>
  <c r="P736" i="2" s="1"/>
  <c r="Q736" i="2" s="1"/>
  <c r="J737" i="2"/>
  <c r="O737" i="2" s="1"/>
  <c r="P737" i="2" s="1"/>
  <c r="Q737" i="2" s="1"/>
  <c r="J738" i="2"/>
  <c r="O738" i="2" s="1"/>
  <c r="P738" i="2" s="1"/>
  <c r="Q738" i="2" s="1"/>
  <c r="J739" i="2"/>
  <c r="O739" i="2" s="1"/>
  <c r="P739" i="2" s="1"/>
  <c r="Q739" i="2" s="1"/>
  <c r="J740" i="2"/>
  <c r="O740" i="2" s="1"/>
  <c r="P740" i="2" s="1"/>
  <c r="Q740" i="2" s="1"/>
  <c r="J741" i="2"/>
  <c r="O741" i="2" s="1"/>
  <c r="P741" i="2" s="1"/>
  <c r="Q741" i="2" s="1"/>
  <c r="J742" i="2"/>
  <c r="O742" i="2" s="1"/>
  <c r="P742" i="2" s="1"/>
  <c r="Q742" i="2" s="1"/>
  <c r="J743" i="2"/>
  <c r="O743" i="2" s="1"/>
  <c r="P743" i="2" s="1"/>
  <c r="Q743" i="2" s="1"/>
  <c r="J744" i="2"/>
  <c r="O744" i="2" s="1"/>
  <c r="P744" i="2" s="1"/>
  <c r="Q744" i="2" s="1"/>
  <c r="J745" i="2"/>
  <c r="O745" i="2" s="1"/>
  <c r="P745" i="2" s="1"/>
  <c r="Q745" i="2" s="1"/>
  <c r="J746" i="2"/>
  <c r="O746" i="2" s="1"/>
  <c r="P746" i="2" s="1"/>
  <c r="Q746" i="2" s="1"/>
  <c r="J747" i="2"/>
  <c r="O747" i="2" s="1"/>
  <c r="P747" i="2" s="1"/>
  <c r="Q747" i="2" s="1"/>
  <c r="J748" i="2"/>
  <c r="O748" i="2" s="1"/>
  <c r="P748" i="2" s="1"/>
  <c r="Q748" i="2" s="1"/>
  <c r="J749" i="2"/>
  <c r="O749" i="2" s="1"/>
  <c r="P749" i="2" s="1"/>
  <c r="Q749" i="2" s="1"/>
  <c r="J750" i="2"/>
  <c r="O750" i="2" s="1"/>
  <c r="P750" i="2" s="1"/>
  <c r="Q750" i="2" s="1"/>
  <c r="J751" i="2"/>
  <c r="O751" i="2" s="1"/>
  <c r="P751" i="2" s="1"/>
  <c r="Q751" i="2" s="1"/>
  <c r="J752" i="2"/>
  <c r="O752" i="2" s="1"/>
  <c r="P752" i="2" s="1"/>
  <c r="Q752" i="2" s="1"/>
  <c r="J753" i="2"/>
  <c r="O753" i="2" s="1"/>
  <c r="P753" i="2" s="1"/>
  <c r="Q753" i="2" s="1"/>
  <c r="J754" i="2"/>
  <c r="O754" i="2" s="1"/>
  <c r="P754" i="2" s="1"/>
  <c r="Q754" i="2" s="1"/>
  <c r="J755" i="2"/>
  <c r="O755" i="2" s="1"/>
  <c r="P755" i="2" s="1"/>
  <c r="Q755" i="2" s="1"/>
  <c r="J756" i="2"/>
  <c r="O756" i="2" s="1"/>
  <c r="P756" i="2" s="1"/>
  <c r="Q756" i="2" s="1"/>
  <c r="J757" i="2"/>
  <c r="O757" i="2" s="1"/>
  <c r="P757" i="2" s="1"/>
  <c r="Q757" i="2" s="1"/>
  <c r="J758" i="2"/>
  <c r="O758" i="2" s="1"/>
  <c r="P758" i="2" s="1"/>
  <c r="Q758" i="2" s="1"/>
  <c r="J759" i="2"/>
  <c r="O759" i="2" s="1"/>
  <c r="P759" i="2" s="1"/>
  <c r="Q759" i="2" s="1"/>
  <c r="J760" i="2"/>
  <c r="O760" i="2" s="1"/>
  <c r="P760" i="2" s="1"/>
  <c r="Q760" i="2" s="1"/>
  <c r="J761" i="2"/>
  <c r="O761" i="2" s="1"/>
  <c r="P761" i="2" s="1"/>
  <c r="Q761" i="2" s="1"/>
  <c r="J762" i="2"/>
  <c r="O762" i="2" s="1"/>
  <c r="P762" i="2" s="1"/>
  <c r="Q762" i="2" s="1"/>
  <c r="J763" i="2"/>
  <c r="O763" i="2" s="1"/>
  <c r="P763" i="2" s="1"/>
  <c r="Q763" i="2" s="1"/>
  <c r="J764" i="2"/>
  <c r="O764" i="2" s="1"/>
  <c r="P764" i="2" s="1"/>
  <c r="Q764" i="2" s="1"/>
  <c r="J765" i="2"/>
  <c r="O765" i="2" s="1"/>
  <c r="P765" i="2" s="1"/>
  <c r="Q765" i="2" s="1"/>
  <c r="J766" i="2"/>
  <c r="O766" i="2" s="1"/>
  <c r="P766" i="2" s="1"/>
  <c r="Q766" i="2" s="1"/>
  <c r="J767" i="2"/>
  <c r="O767" i="2" s="1"/>
  <c r="P767" i="2" s="1"/>
  <c r="Q767" i="2" s="1"/>
  <c r="J768" i="2"/>
  <c r="O768" i="2" s="1"/>
  <c r="P768" i="2" s="1"/>
  <c r="Q768" i="2" s="1"/>
  <c r="J769" i="2"/>
  <c r="O769" i="2" s="1"/>
  <c r="P769" i="2" s="1"/>
  <c r="Q769" i="2" s="1"/>
  <c r="J770" i="2"/>
  <c r="O770" i="2" s="1"/>
  <c r="P770" i="2" s="1"/>
  <c r="Q770" i="2" s="1"/>
  <c r="J771" i="2"/>
  <c r="O771" i="2" s="1"/>
  <c r="P771" i="2" s="1"/>
  <c r="Q771" i="2" s="1"/>
  <c r="J772" i="2"/>
  <c r="O772" i="2" s="1"/>
  <c r="P772" i="2" s="1"/>
  <c r="Q772" i="2" s="1"/>
  <c r="J773" i="2"/>
  <c r="O773" i="2" s="1"/>
  <c r="P773" i="2" s="1"/>
  <c r="Q773" i="2" s="1"/>
  <c r="J774" i="2"/>
  <c r="O774" i="2" s="1"/>
  <c r="P774" i="2" s="1"/>
  <c r="Q774" i="2" s="1"/>
  <c r="J775" i="2"/>
  <c r="O775" i="2" s="1"/>
  <c r="P775" i="2" s="1"/>
  <c r="Q775" i="2" s="1"/>
  <c r="J776" i="2"/>
  <c r="O776" i="2" s="1"/>
  <c r="P776" i="2" s="1"/>
  <c r="Q776" i="2" s="1"/>
  <c r="J777" i="2"/>
  <c r="O777" i="2" s="1"/>
  <c r="P777" i="2" s="1"/>
  <c r="Q777" i="2" s="1"/>
  <c r="J778" i="2"/>
  <c r="O778" i="2" s="1"/>
  <c r="P778" i="2" s="1"/>
  <c r="Q778" i="2" s="1"/>
  <c r="J779" i="2"/>
  <c r="O779" i="2" s="1"/>
  <c r="P779" i="2" s="1"/>
  <c r="Q779" i="2" s="1"/>
  <c r="J780" i="2"/>
  <c r="O780" i="2" s="1"/>
  <c r="P780" i="2" s="1"/>
  <c r="Q780" i="2" s="1"/>
  <c r="J781" i="2"/>
  <c r="O781" i="2" s="1"/>
  <c r="P781" i="2" s="1"/>
  <c r="Q781" i="2" s="1"/>
  <c r="J782" i="2"/>
  <c r="O782" i="2" s="1"/>
  <c r="P782" i="2" s="1"/>
  <c r="Q782" i="2" s="1"/>
  <c r="J783" i="2"/>
  <c r="O783" i="2" s="1"/>
  <c r="P783" i="2" s="1"/>
  <c r="Q783" i="2" s="1"/>
  <c r="J784" i="2"/>
  <c r="O784" i="2" s="1"/>
  <c r="P784" i="2" s="1"/>
  <c r="Q784" i="2" s="1"/>
  <c r="J785" i="2"/>
  <c r="O785" i="2" s="1"/>
  <c r="P785" i="2" s="1"/>
  <c r="Q785" i="2" s="1"/>
  <c r="J786" i="2"/>
  <c r="O786" i="2" s="1"/>
  <c r="P786" i="2" s="1"/>
  <c r="Q786" i="2" s="1"/>
  <c r="J787" i="2"/>
  <c r="O787" i="2" s="1"/>
  <c r="P787" i="2" s="1"/>
  <c r="Q787" i="2" s="1"/>
  <c r="J788" i="2"/>
  <c r="O788" i="2" s="1"/>
  <c r="P788" i="2" s="1"/>
  <c r="Q788" i="2" s="1"/>
  <c r="J789" i="2"/>
  <c r="O789" i="2" s="1"/>
  <c r="P789" i="2" s="1"/>
  <c r="Q789" i="2" s="1"/>
  <c r="J790" i="2"/>
  <c r="O790" i="2" s="1"/>
  <c r="P790" i="2" s="1"/>
  <c r="Q790" i="2" s="1"/>
  <c r="J791" i="2"/>
  <c r="O791" i="2" s="1"/>
  <c r="P791" i="2" s="1"/>
  <c r="Q791" i="2" s="1"/>
  <c r="J792" i="2"/>
  <c r="O792" i="2" s="1"/>
  <c r="P792" i="2" s="1"/>
  <c r="Q792" i="2" s="1"/>
  <c r="J793" i="2"/>
  <c r="O793" i="2" s="1"/>
  <c r="P793" i="2" s="1"/>
  <c r="Q793" i="2" s="1"/>
  <c r="J794" i="2"/>
  <c r="O794" i="2" s="1"/>
  <c r="P794" i="2" s="1"/>
  <c r="Q794" i="2" s="1"/>
  <c r="J795" i="2"/>
  <c r="O795" i="2" s="1"/>
  <c r="P795" i="2" s="1"/>
  <c r="Q795" i="2" s="1"/>
  <c r="J796" i="2"/>
  <c r="O796" i="2" s="1"/>
  <c r="P796" i="2" s="1"/>
  <c r="Q796" i="2" s="1"/>
  <c r="J797" i="2"/>
  <c r="O797" i="2" s="1"/>
  <c r="P797" i="2" s="1"/>
  <c r="Q797" i="2" s="1"/>
  <c r="J798" i="2"/>
  <c r="O798" i="2" s="1"/>
  <c r="P798" i="2" s="1"/>
  <c r="Q798" i="2" s="1"/>
  <c r="J799" i="2"/>
  <c r="O799" i="2" s="1"/>
  <c r="P799" i="2" s="1"/>
  <c r="Q799" i="2" s="1"/>
  <c r="J800" i="2"/>
  <c r="O800" i="2" s="1"/>
  <c r="P800" i="2" s="1"/>
  <c r="Q800" i="2" s="1"/>
  <c r="J801" i="2"/>
  <c r="O801" i="2" s="1"/>
  <c r="P801" i="2" s="1"/>
  <c r="Q801" i="2" s="1"/>
  <c r="J802" i="2"/>
  <c r="O802" i="2" s="1"/>
  <c r="P802" i="2" s="1"/>
  <c r="Q802" i="2" s="1"/>
  <c r="J803" i="2"/>
  <c r="O803" i="2" s="1"/>
  <c r="P803" i="2" s="1"/>
  <c r="Q803" i="2" s="1"/>
  <c r="J804" i="2"/>
  <c r="O804" i="2" s="1"/>
  <c r="P804" i="2" s="1"/>
  <c r="Q804" i="2" s="1"/>
  <c r="J805" i="2"/>
  <c r="O805" i="2" s="1"/>
  <c r="P805" i="2" s="1"/>
  <c r="Q805" i="2" s="1"/>
  <c r="J806" i="2"/>
  <c r="O806" i="2" s="1"/>
  <c r="P806" i="2" s="1"/>
  <c r="Q806" i="2" s="1"/>
  <c r="J807" i="2"/>
  <c r="O807" i="2" s="1"/>
  <c r="P807" i="2" s="1"/>
  <c r="Q807" i="2" s="1"/>
  <c r="J808" i="2"/>
  <c r="O808" i="2" s="1"/>
  <c r="P808" i="2" s="1"/>
  <c r="Q808" i="2" s="1"/>
  <c r="J809" i="2"/>
  <c r="O809" i="2" s="1"/>
  <c r="P809" i="2" s="1"/>
  <c r="Q809" i="2" s="1"/>
  <c r="J810" i="2"/>
  <c r="O810" i="2" s="1"/>
  <c r="P810" i="2" s="1"/>
  <c r="Q810" i="2" s="1"/>
  <c r="J811" i="2"/>
  <c r="O811" i="2" s="1"/>
  <c r="P811" i="2" s="1"/>
  <c r="Q811" i="2" s="1"/>
  <c r="J812" i="2"/>
  <c r="O812" i="2" s="1"/>
  <c r="P812" i="2" s="1"/>
  <c r="Q812" i="2" s="1"/>
  <c r="J813" i="2"/>
  <c r="O813" i="2" s="1"/>
  <c r="P813" i="2" s="1"/>
  <c r="Q813" i="2" s="1"/>
  <c r="J814" i="2"/>
  <c r="O814" i="2" s="1"/>
  <c r="P814" i="2" s="1"/>
  <c r="Q814" i="2" s="1"/>
  <c r="J815" i="2"/>
  <c r="O815" i="2" s="1"/>
  <c r="P815" i="2" s="1"/>
  <c r="Q815" i="2" s="1"/>
  <c r="J816" i="2"/>
  <c r="O816" i="2" s="1"/>
  <c r="P816" i="2" s="1"/>
  <c r="Q816" i="2" s="1"/>
  <c r="J817" i="2"/>
  <c r="O817" i="2" s="1"/>
  <c r="P817" i="2" s="1"/>
  <c r="Q817" i="2" s="1"/>
  <c r="J818" i="2"/>
  <c r="O818" i="2" s="1"/>
  <c r="P818" i="2" s="1"/>
  <c r="Q818" i="2" s="1"/>
  <c r="J819" i="2"/>
  <c r="O819" i="2" s="1"/>
  <c r="P819" i="2" s="1"/>
  <c r="Q819" i="2" s="1"/>
  <c r="J820" i="2"/>
  <c r="O820" i="2" s="1"/>
  <c r="P820" i="2" s="1"/>
  <c r="Q820" i="2" s="1"/>
  <c r="J821" i="2"/>
  <c r="O821" i="2" s="1"/>
  <c r="P821" i="2" s="1"/>
  <c r="Q821" i="2" s="1"/>
  <c r="J822" i="2"/>
  <c r="O822" i="2" s="1"/>
  <c r="P822" i="2" s="1"/>
  <c r="Q822" i="2" s="1"/>
  <c r="J823" i="2"/>
  <c r="O823" i="2" s="1"/>
  <c r="P823" i="2" s="1"/>
  <c r="Q823" i="2" s="1"/>
  <c r="J824" i="2"/>
  <c r="O824" i="2" s="1"/>
  <c r="P824" i="2" s="1"/>
  <c r="Q824" i="2" s="1"/>
  <c r="J825" i="2"/>
  <c r="O825" i="2" s="1"/>
  <c r="P825" i="2" s="1"/>
  <c r="Q825" i="2" s="1"/>
  <c r="J826" i="2"/>
  <c r="O826" i="2" s="1"/>
  <c r="P826" i="2" s="1"/>
  <c r="Q826" i="2" s="1"/>
  <c r="J827" i="2"/>
  <c r="O827" i="2" s="1"/>
  <c r="P827" i="2" s="1"/>
  <c r="Q827" i="2" s="1"/>
  <c r="J828" i="2"/>
  <c r="O828" i="2" s="1"/>
  <c r="P828" i="2" s="1"/>
  <c r="Q828" i="2" s="1"/>
  <c r="J829" i="2"/>
  <c r="O829" i="2" s="1"/>
  <c r="P829" i="2" s="1"/>
  <c r="Q829" i="2" s="1"/>
  <c r="J830" i="2"/>
  <c r="O830" i="2" s="1"/>
  <c r="P830" i="2" s="1"/>
  <c r="Q830" i="2" s="1"/>
  <c r="J831" i="2"/>
  <c r="O831" i="2" s="1"/>
  <c r="P831" i="2" s="1"/>
  <c r="Q831" i="2" s="1"/>
  <c r="J832" i="2"/>
  <c r="O832" i="2" s="1"/>
  <c r="P832" i="2" s="1"/>
  <c r="Q832" i="2" s="1"/>
  <c r="J833" i="2"/>
  <c r="O833" i="2" s="1"/>
  <c r="P833" i="2" s="1"/>
  <c r="Q833" i="2" s="1"/>
  <c r="J834" i="2"/>
  <c r="O834" i="2" s="1"/>
  <c r="P834" i="2" s="1"/>
  <c r="Q834" i="2" s="1"/>
  <c r="J835" i="2"/>
  <c r="O835" i="2" s="1"/>
  <c r="P835" i="2" s="1"/>
  <c r="Q835" i="2" s="1"/>
  <c r="J836" i="2"/>
  <c r="O836" i="2" s="1"/>
  <c r="P836" i="2" s="1"/>
  <c r="Q836" i="2" s="1"/>
  <c r="J837" i="2"/>
  <c r="O837" i="2" s="1"/>
  <c r="P837" i="2" s="1"/>
  <c r="Q837" i="2" s="1"/>
  <c r="J838" i="2"/>
  <c r="O838" i="2" s="1"/>
  <c r="P838" i="2" s="1"/>
  <c r="Q838" i="2" s="1"/>
  <c r="J839" i="2"/>
  <c r="O839" i="2" s="1"/>
  <c r="P839" i="2" s="1"/>
  <c r="Q839" i="2" s="1"/>
  <c r="J840" i="2"/>
  <c r="O840" i="2" s="1"/>
  <c r="P840" i="2" s="1"/>
  <c r="Q840" i="2" s="1"/>
  <c r="J841" i="2"/>
  <c r="O841" i="2" s="1"/>
  <c r="P841" i="2" s="1"/>
  <c r="Q841" i="2" s="1"/>
  <c r="J842" i="2"/>
  <c r="O842" i="2" s="1"/>
  <c r="P842" i="2" s="1"/>
  <c r="Q842" i="2" s="1"/>
  <c r="J843" i="2"/>
  <c r="O843" i="2" s="1"/>
  <c r="P843" i="2" s="1"/>
  <c r="Q843" i="2" s="1"/>
  <c r="J844" i="2"/>
  <c r="O844" i="2" s="1"/>
  <c r="P844" i="2" s="1"/>
  <c r="Q844" i="2" s="1"/>
  <c r="J845" i="2"/>
  <c r="O845" i="2" s="1"/>
  <c r="P845" i="2" s="1"/>
  <c r="Q845" i="2" s="1"/>
  <c r="J846" i="2"/>
  <c r="O846" i="2" s="1"/>
  <c r="P846" i="2" s="1"/>
  <c r="Q846" i="2" s="1"/>
  <c r="J847" i="2"/>
  <c r="O847" i="2" s="1"/>
  <c r="P847" i="2" s="1"/>
  <c r="Q847" i="2" s="1"/>
  <c r="J848" i="2"/>
  <c r="O848" i="2" s="1"/>
  <c r="P848" i="2" s="1"/>
  <c r="Q848" i="2" s="1"/>
  <c r="J849" i="2"/>
  <c r="O849" i="2" s="1"/>
  <c r="P849" i="2" s="1"/>
  <c r="Q849" i="2" s="1"/>
  <c r="J850" i="2"/>
  <c r="O850" i="2" s="1"/>
  <c r="P850" i="2" s="1"/>
  <c r="Q850" i="2" s="1"/>
  <c r="J851" i="2"/>
  <c r="O851" i="2" s="1"/>
  <c r="P851" i="2" s="1"/>
  <c r="Q851" i="2" s="1"/>
  <c r="J852" i="2"/>
  <c r="O852" i="2" s="1"/>
  <c r="P852" i="2" s="1"/>
  <c r="Q852" i="2" s="1"/>
  <c r="J853" i="2"/>
  <c r="O853" i="2" s="1"/>
  <c r="P853" i="2" s="1"/>
  <c r="Q853" i="2" s="1"/>
  <c r="J854" i="2"/>
  <c r="O854" i="2" s="1"/>
  <c r="P854" i="2" s="1"/>
  <c r="Q854" i="2" s="1"/>
  <c r="J855" i="2"/>
  <c r="O855" i="2" s="1"/>
  <c r="P855" i="2" s="1"/>
  <c r="Q855" i="2" s="1"/>
  <c r="J856" i="2"/>
  <c r="O856" i="2" s="1"/>
  <c r="P856" i="2" s="1"/>
  <c r="Q856" i="2" s="1"/>
  <c r="J857" i="2"/>
  <c r="O857" i="2" s="1"/>
  <c r="P857" i="2" s="1"/>
  <c r="Q857" i="2" s="1"/>
  <c r="J858" i="2"/>
  <c r="O858" i="2" s="1"/>
  <c r="P858" i="2" s="1"/>
  <c r="Q858" i="2" s="1"/>
  <c r="J859" i="2"/>
  <c r="O859" i="2" s="1"/>
  <c r="P859" i="2" s="1"/>
  <c r="Q859" i="2" s="1"/>
  <c r="J860" i="2"/>
  <c r="O860" i="2" s="1"/>
  <c r="P860" i="2" s="1"/>
  <c r="Q860" i="2" s="1"/>
  <c r="J861" i="2"/>
  <c r="O861" i="2" s="1"/>
  <c r="P861" i="2" s="1"/>
  <c r="Q861" i="2" s="1"/>
  <c r="J862" i="2"/>
  <c r="O862" i="2" s="1"/>
  <c r="P862" i="2" s="1"/>
  <c r="Q862" i="2" s="1"/>
  <c r="J863" i="2"/>
  <c r="O863" i="2" s="1"/>
  <c r="P863" i="2" s="1"/>
  <c r="Q863" i="2" s="1"/>
  <c r="J864" i="2"/>
  <c r="O864" i="2" s="1"/>
  <c r="P864" i="2" s="1"/>
  <c r="Q864" i="2" s="1"/>
  <c r="J865" i="2"/>
  <c r="O865" i="2" s="1"/>
  <c r="P865" i="2" s="1"/>
  <c r="Q865" i="2" s="1"/>
  <c r="J866" i="2"/>
  <c r="O866" i="2" s="1"/>
  <c r="P866" i="2" s="1"/>
  <c r="Q866" i="2" s="1"/>
  <c r="J867" i="2"/>
  <c r="O867" i="2" s="1"/>
  <c r="P867" i="2" s="1"/>
  <c r="Q867" i="2" s="1"/>
  <c r="J868" i="2"/>
  <c r="O868" i="2" s="1"/>
  <c r="P868" i="2" s="1"/>
  <c r="Q868" i="2" s="1"/>
  <c r="J869" i="2"/>
  <c r="O869" i="2" s="1"/>
  <c r="P869" i="2" s="1"/>
  <c r="Q869" i="2" s="1"/>
  <c r="J870" i="2"/>
  <c r="O870" i="2" s="1"/>
  <c r="P870" i="2" s="1"/>
  <c r="Q870" i="2" s="1"/>
  <c r="J871" i="2"/>
  <c r="O871" i="2" s="1"/>
  <c r="P871" i="2" s="1"/>
  <c r="Q871" i="2" s="1"/>
  <c r="J872" i="2"/>
  <c r="O872" i="2" s="1"/>
  <c r="P872" i="2" s="1"/>
  <c r="Q872" i="2" s="1"/>
  <c r="J873" i="2"/>
  <c r="O873" i="2" s="1"/>
  <c r="P873" i="2" s="1"/>
  <c r="Q873" i="2" s="1"/>
  <c r="J874" i="2"/>
  <c r="O874" i="2" s="1"/>
  <c r="P874" i="2" s="1"/>
  <c r="Q874" i="2" s="1"/>
  <c r="J875" i="2"/>
  <c r="O875" i="2" s="1"/>
  <c r="P875" i="2" s="1"/>
  <c r="Q875" i="2" s="1"/>
  <c r="J876" i="2"/>
  <c r="O876" i="2" s="1"/>
  <c r="P876" i="2" s="1"/>
  <c r="Q876" i="2" s="1"/>
  <c r="J877" i="2"/>
  <c r="O877" i="2" s="1"/>
  <c r="P877" i="2" s="1"/>
  <c r="Q877" i="2" s="1"/>
  <c r="J878" i="2"/>
  <c r="O878" i="2" s="1"/>
  <c r="P878" i="2" s="1"/>
  <c r="Q878" i="2" s="1"/>
  <c r="J879" i="2"/>
  <c r="O879" i="2" s="1"/>
  <c r="P879" i="2" s="1"/>
  <c r="Q879" i="2" s="1"/>
  <c r="J880" i="2"/>
  <c r="O880" i="2" s="1"/>
  <c r="P880" i="2" s="1"/>
  <c r="Q880" i="2" s="1"/>
  <c r="J881" i="2"/>
  <c r="O881" i="2" s="1"/>
  <c r="P881" i="2" s="1"/>
  <c r="Q881" i="2" s="1"/>
  <c r="J882" i="2"/>
  <c r="O882" i="2" s="1"/>
  <c r="P882" i="2" s="1"/>
  <c r="Q882" i="2" s="1"/>
  <c r="J883" i="2"/>
  <c r="O883" i="2" s="1"/>
  <c r="P883" i="2" s="1"/>
  <c r="Q883" i="2" s="1"/>
  <c r="J884" i="2"/>
  <c r="O884" i="2" s="1"/>
  <c r="P884" i="2" s="1"/>
  <c r="Q884" i="2" s="1"/>
  <c r="J885" i="2"/>
  <c r="O885" i="2" s="1"/>
  <c r="P885" i="2" s="1"/>
  <c r="Q885" i="2" s="1"/>
  <c r="J886" i="2"/>
  <c r="O886" i="2" s="1"/>
  <c r="P886" i="2" s="1"/>
  <c r="Q886" i="2" s="1"/>
  <c r="J887" i="2"/>
  <c r="O887" i="2" s="1"/>
  <c r="P887" i="2" s="1"/>
  <c r="Q887" i="2" s="1"/>
  <c r="J888" i="2"/>
  <c r="O888" i="2" s="1"/>
  <c r="P888" i="2" s="1"/>
  <c r="Q888" i="2" s="1"/>
  <c r="J889" i="2"/>
  <c r="O889" i="2" s="1"/>
  <c r="P889" i="2" s="1"/>
  <c r="Q889" i="2" s="1"/>
  <c r="J890" i="2"/>
  <c r="O890" i="2" s="1"/>
  <c r="P890" i="2" s="1"/>
  <c r="Q890" i="2" s="1"/>
  <c r="J891" i="2"/>
  <c r="O891" i="2" s="1"/>
  <c r="P891" i="2" s="1"/>
  <c r="Q891" i="2" s="1"/>
  <c r="J892" i="2"/>
  <c r="O892" i="2" s="1"/>
  <c r="P892" i="2" s="1"/>
  <c r="Q892" i="2" s="1"/>
  <c r="J893" i="2"/>
  <c r="O893" i="2" s="1"/>
  <c r="P893" i="2" s="1"/>
  <c r="Q893" i="2" s="1"/>
  <c r="J894" i="2"/>
  <c r="O894" i="2" s="1"/>
  <c r="P894" i="2" s="1"/>
  <c r="Q894" i="2" s="1"/>
  <c r="J895" i="2"/>
  <c r="O895" i="2" s="1"/>
  <c r="P895" i="2" s="1"/>
  <c r="Q895" i="2" s="1"/>
  <c r="J896" i="2"/>
  <c r="O896" i="2" s="1"/>
  <c r="P896" i="2" s="1"/>
  <c r="Q896" i="2" s="1"/>
  <c r="J897" i="2"/>
  <c r="O897" i="2" s="1"/>
  <c r="P897" i="2" s="1"/>
  <c r="Q897" i="2" s="1"/>
  <c r="J898" i="2"/>
  <c r="O898" i="2" s="1"/>
  <c r="P898" i="2" s="1"/>
  <c r="Q898" i="2" s="1"/>
  <c r="J899" i="2"/>
  <c r="O899" i="2" s="1"/>
  <c r="P899" i="2" s="1"/>
  <c r="Q899" i="2" s="1"/>
  <c r="J900" i="2"/>
  <c r="O900" i="2" s="1"/>
  <c r="P900" i="2" s="1"/>
  <c r="Q900" i="2" s="1"/>
  <c r="J901" i="2"/>
  <c r="O901" i="2" s="1"/>
  <c r="P901" i="2" s="1"/>
  <c r="Q901" i="2" s="1"/>
  <c r="J902" i="2"/>
  <c r="O902" i="2" s="1"/>
  <c r="P902" i="2" s="1"/>
  <c r="Q902" i="2" s="1"/>
  <c r="J903" i="2"/>
  <c r="O903" i="2" s="1"/>
  <c r="P903" i="2" s="1"/>
  <c r="Q903" i="2" s="1"/>
  <c r="J904" i="2"/>
  <c r="O904" i="2" s="1"/>
  <c r="P904" i="2" s="1"/>
  <c r="Q904" i="2" s="1"/>
  <c r="J905" i="2"/>
  <c r="O905" i="2" s="1"/>
  <c r="P905" i="2" s="1"/>
  <c r="Q905" i="2" s="1"/>
  <c r="J906" i="2"/>
  <c r="O906" i="2" s="1"/>
  <c r="P906" i="2" s="1"/>
  <c r="Q906" i="2" s="1"/>
  <c r="J907" i="2"/>
  <c r="O907" i="2" s="1"/>
  <c r="P907" i="2" s="1"/>
  <c r="Q907" i="2" s="1"/>
  <c r="J908" i="2"/>
  <c r="O908" i="2" s="1"/>
  <c r="P908" i="2" s="1"/>
  <c r="Q908" i="2" s="1"/>
  <c r="J909" i="2"/>
  <c r="O909" i="2" s="1"/>
  <c r="P909" i="2" s="1"/>
  <c r="Q909" i="2" s="1"/>
  <c r="J910" i="2"/>
  <c r="O910" i="2" s="1"/>
  <c r="P910" i="2" s="1"/>
  <c r="Q910" i="2" s="1"/>
  <c r="J911" i="2"/>
  <c r="O911" i="2" s="1"/>
  <c r="P911" i="2" s="1"/>
  <c r="Q911" i="2" s="1"/>
  <c r="J912" i="2"/>
  <c r="O912" i="2" s="1"/>
  <c r="P912" i="2" s="1"/>
  <c r="Q912" i="2" s="1"/>
  <c r="J913" i="2"/>
  <c r="O913" i="2" s="1"/>
  <c r="P913" i="2" s="1"/>
  <c r="Q913" i="2" s="1"/>
  <c r="J914" i="2"/>
  <c r="O914" i="2" s="1"/>
  <c r="P914" i="2" s="1"/>
  <c r="Q914" i="2" s="1"/>
  <c r="J915" i="2"/>
  <c r="O915" i="2" s="1"/>
  <c r="P915" i="2" s="1"/>
  <c r="Q915" i="2" s="1"/>
  <c r="J916" i="2"/>
  <c r="O916" i="2" s="1"/>
  <c r="P916" i="2" s="1"/>
  <c r="Q916" i="2" s="1"/>
  <c r="J917" i="2"/>
  <c r="O917" i="2" s="1"/>
  <c r="P917" i="2" s="1"/>
  <c r="Q917" i="2" s="1"/>
  <c r="J918" i="2"/>
  <c r="O918" i="2" s="1"/>
  <c r="P918" i="2" s="1"/>
  <c r="Q918" i="2" s="1"/>
  <c r="J919" i="2"/>
  <c r="O919" i="2" s="1"/>
  <c r="P919" i="2" s="1"/>
  <c r="Q919" i="2" s="1"/>
  <c r="J920" i="2"/>
  <c r="O920" i="2" s="1"/>
  <c r="P920" i="2" s="1"/>
  <c r="Q920" i="2" s="1"/>
  <c r="J921" i="2"/>
  <c r="O921" i="2" s="1"/>
  <c r="P921" i="2" s="1"/>
  <c r="Q921" i="2" s="1"/>
  <c r="J922" i="2"/>
  <c r="O922" i="2" s="1"/>
  <c r="P922" i="2" s="1"/>
  <c r="Q922" i="2" s="1"/>
  <c r="J923" i="2"/>
  <c r="O923" i="2" s="1"/>
  <c r="P923" i="2" s="1"/>
  <c r="Q923" i="2" s="1"/>
  <c r="J924" i="2"/>
  <c r="O924" i="2" s="1"/>
  <c r="P924" i="2" s="1"/>
  <c r="Q924" i="2" s="1"/>
  <c r="J925" i="2"/>
  <c r="O925" i="2" s="1"/>
  <c r="P925" i="2" s="1"/>
  <c r="Q925" i="2" s="1"/>
  <c r="J926" i="2"/>
  <c r="O926" i="2" s="1"/>
  <c r="P926" i="2" s="1"/>
  <c r="Q926" i="2" s="1"/>
  <c r="J927" i="2"/>
  <c r="O927" i="2" s="1"/>
  <c r="P927" i="2" s="1"/>
  <c r="Q927" i="2" s="1"/>
  <c r="J928" i="2"/>
  <c r="O928" i="2" s="1"/>
  <c r="P928" i="2" s="1"/>
  <c r="Q928" i="2" s="1"/>
  <c r="J929" i="2"/>
  <c r="O929" i="2" s="1"/>
  <c r="P929" i="2" s="1"/>
  <c r="Q929" i="2" s="1"/>
  <c r="J930" i="2"/>
  <c r="O930" i="2" s="1"/>
  <c r="P930" i="2" s="1"/>
  <c r="Q930" i="2" s="1"/>
  <c r="J931" i="2"/>
  <c r="O931" i="2" s="1"/>
  <c r="P931" i="2" s="1"/>
  <c r="Q931" i="2" s="1"/>
  <c r="J932" i="2"/>
  <c r="O932" i="2" s="1"/>
  <c r="P932" i="2" s="1"/>
  <c r="Q932" i="2" s="1"/>
  <c r="J933" i="2"/>
  <c r="O933" i="2" s="1"/>
  <c r="P933" i="2" s="1"/>
  <c r="Q933" i="2" s="1"/>
  <c r="J934" i="2"/>
  <c r="O934" i="2" s="1"/>
  <c r="P934" i="2" s="1"/>
  <c r="Q934" i="2" s="1"/>
  <c r="J935" i="2"/>
  <c r="O935" i="2" s="1"/>
  <c r="P935" i="2" s="1"/>
  <c r="Q935" i="2" s="1"/>
  <c r="J936" i="2"/>
  <c r="O936" i="2" s="1"/>
  <c r="P936" i="2" s="1"/>
  <c r="Q936" i="2" s="1"/>
  <c r="J937" i="2"/>
  <c r="O937" i="2" s="1"/>
  <c r="P937" i="2" s="1"/>
  <c r="Q937" i="2" s="1"/>
  <c r="J938" i="2"/>
  <c r="O938" i="2" s="1"/>
  <c r="P938" i="2" s="1"/>
  <c r="Q938" i="2" s="1"/>
  <c r="J939" i="2"/>
  <c r="O939" i="2" s="1"/>
  <c r="P939" i="2" s="1"/>
  <c r="Q939" i="2" s="1"/>
  <c r="J940" i="2"/>
  <c r="O940" i="2" s="1"/>
  <c r="P940" i="2" s="1"/>
  <c r="Q940" i="2" s="1"/>
  <c r="J941" i="2"/>
  <c r="O941" i="2" s="1"/>
  <c r="P941" i="2" s="1"/>
  <c r="Q941" i="2" s="1"/>
  <c r="J942" i="2"/>
  <c r="O942" i="2" s="1"/>
  <c r="P942" i="2" s="1"/>
  <c r="Q942" i="2" s="1"/>
  <c r="J943" i="2"/>
  <c r="O943" i="2" s="1"/>
  <c r="P943" i="2" s="1"/>
  <c r="Q943" i="2" s="1"/>
  <c r="J944" i="2"/>
  <c r="O944" i="2" s="1"/>
  <c r="P944" i="2" s="1"/>
  <c r="Q944" i="2" s="1"/>
  <c r="J945" i="2"/>
  <c r="O945" i="2" s="1"/>
  <c r="P945" i="2" s="1"/>
  <c r="Q945" i="2" s="1"/>
  <c r="J946" i="2"/>
  <c r="O946" i="2" s="1"/>
  <c r="P946" i="2" s="1"/>
  <c r="Q946" i="2" s="1"/>
  <c r="J947" i="2"/>
  <c r="O947" i="2" s="1"/>
  <c r="P947" i="2" s="1"/>
  <c r="Q947" i="2" s="1"/>
  <c r="J948" i="2"/>
  <c r="O948" i="2" s="1"/>
  <c r="P948" i="2" s="1"/>
  <c r="Q948" i="2" s="1"/>
  <c r="J949" i="2"/>
  <c r="O949" i="2" s="1"/>
  <c r="P949" i="2" s="1"/>
  <c r="Q949" i="2" s="1"/>
  <c r="J950" i="2"/>
  <c r="O950" i="2" s="1"/>
  <c r="P950" i="2" s="1"/>
  <c r="Q950" i="2" s="1"/>
  <c r="J951" i="2"/>
  <c r="O951" i="2" s="1"/>
  <c r="P951" i="2" s="1"/>
  <c r="Q951" i="2" s="1"/>
  <c r="J952" i="2"/>
  <c r="O952" i="2" s="1"/>
  <c r="P952" i="2" s="1"/>
  <c r="Q952" i="2" s="1"/>
  <c r="J953" i="2"/>
  <c r="O953" i="2" s="1"/>
  <c r="P953" i="2" s="1"/>
  <c r="Q953" i="2" s="1"/>
  <c r="J954" i="2"/>
  <c r="O954" i="2" s="1"/>
  <c r="P954" i="2" s="1"/>
  <c r="Q954" i="2" s="1"/>
  <c r="J955" i="2"/>
  <c r="O955" i="2" s="1"/>
  <c r="P955" i="2" s="1"/>
  <c r="Q955" i="2" s="1"/>
  <c r="J956" i="2"/>
  <c r="O956" i="2" s="1"/>
  <c r="P956" i="2" s="1"/>
  <c r="Q956" i="2" s="1"/>
  <c r="J957" i="2"/>
  <c r="O957" i="2" s="1"/>
  <c r="P957" i="2" s="1"/>
  <c r="Q957" i="2" s="1"/>
  <c r="J958" i="2"/>
  <c r="O958" i="2" s="1"/>
  <c r="P958" i="2" s="1"/>
  <c r="Q958" i="2" s="1"/>
  <c r="J959" i="2"/>
  <c r="O959" i="2" s="1"/>
  <c r="P959" i="2" s="1"/>
  <c r="Q959" i="2" s="1"/>
  <c r="J960" i="2"/>
  <c r="O960" i="2" s="1"/>
  <c r="P960" i="2" s="1"/>
  <c r="Q960" i="2" s="1"/>
  <c r="J961" i="2"/>
  <c r="O961" i="2" s="1"/>
  <c r="P961" i="2" s="1"/>
  <c r="Q961" i="2" s="1"/>
  <c r="J962" i="2"/>
  <c r="O962" i="2" s="1"/>
  <c r="P962" i="2" s="1"/>
  <c r="Q962" i="2" s="1"/>
  <c r="J963" i="2"/>
  <c r="O963" i="2" s="1"/>
  <c r="P963" i="2" s="1"/>
  <c r="Q963" i="2" s="1"/>
  <c r="J964" i="2"/>
  <c r="O964" i="2" s="1"/>
  <c r="P964" i="2" s="1"/>
  <c r="Q964" i="2" s="1"/>
  <c r="J965" i="2"/>
  <c r="O965" i="2" s="1"/>
  <c r="P965" i="2" s="1"/>
  <c r="Q965" i="2" s="1"/>
  <c r="J966" i="2"/>
  <c r="O966" i="2" s="1"/>
  <c r="P966" i="2" s="1"/>
  <c r="Q966" i="2" s="1"/>
  <c r="J967" i="2"/>
  <c r="O967" i="2" s="1"/>
  <c r="P967" i="2" s="1"/>
  <c r="Q967" i="2" s="1"/>
  <c r="J968" i="2"/>
  <c r="O968" i="2" s="1"/>
  <c r="P968" i="2" s="1"/>
  <c r="Q968" i="2" s="1"/>
  <c r="J969" i="2"/>
  <c r="O969" i="2" s="1"/>
  <c r="P969" i="2" s="1"/>
  <c r="Q969" i="2" s="1"/>
  <c r="J970" i="2"/>
  <c r="O970" i="2" s="1"/>
  <c r="P970" i="2" s="1"/>
  <c r="Q970" i="2" s="1"/>
  <c r="J971" i="2"/>
  <c r="O971" i="2" s="1"/>
  <c r="P971" i="2" s="1"/>
  <c r="Q971" i="2" s="1"/>
  <c r="J972" i="2"/>
  <c r="O972" i="2" s="1"/>
  <c r="P972" i="2" s="1"/>
  <c r="Q972" i="2" s="1"/>
  <c r="J973" i="2"/>
  <c r="O973" i="2" s="1"/>
  <c r="P973" i="2" s="1"/>
  <c r="Q973" i="2" s="1"/>
  <c r="J974" i="2"/>
  <c r="O974" i="2" s="1"/>
  <c r="P974" i="2" s="1"/>
  <c r="Q974" i="2" s="1"/>
  <c r="J975" i="2"/>
  <c r="O975" i="2" s="1"/>
  <c r="P975" i="2" s="1"/>
  <c r="Q975" i="2" s="1"/>
  <c r="J976" i="2"/>
  <c r="O976" i="2" s="1"/>
  <c r="P976" i="2" s="1"/>
  <c r="Q976" i="2" s="1"/>
  <c r="J977" i="2"/>
  <c r="O977" i="2" s="1"/>
  <c r="P977" i="2" s="1"/>
  <c r="Q977" i="2" s="1"/>
  <c r="J978" i="2"/>
  <c r="O978" i="2" s="1"/>
  <c r="P978" i="2" s="1"/>
  <c r="Q978" i="2" s="1"/>
  <c r="J979" i="2"/>
  <c r="O979" i="2" s="1"/>
  <c r="P979" i="2" s="1"/>
  <c r="Q979" i="2" s="1"/>
  <c r="J980" i="2"/>
  <c r="O980" i="2" s="1"/>
  <c r="P980" i="2" s="1"/>
  <c r="Q980" i="2" s="1"/>
  <c r="J981" i="2"/>
  <c r="O981" i="2" s="1"/>
  <c r="P981" i="2" s="1"/>
  <c r="Q981" i="2" s="1"/>
  <c r="J982" i="2"/>
  <c r="O982" i="2" s="1"/>
  <c r="P982" i="2" s="1"/>
  <c r="Q982" i="2" s="1"/>
  <c r="J983" i="2"/>
  <c r="O983" i="2" s="1"/>
  <c r="P983" i="2" s="1"/>
  <c r="Q983" i="2" s="1"/>
  <c r="J984" i="2"/>
  <c r="O984" i="2" s="1"/>
  <c r="P984" i="2" s="1"/>
  <c r="Q984" i="2" s="1"/>
  <c r="J985" i="2"/>
  <c r="O985" i="2" s="1"/>
  <c r="P985" i="2" s="1"/>
  <c r="Q985" i="2" s="1"/>
  <c r="J986" i="2"/>
  <c r="O986" i="2" s="1"/>
  <c r="P986" i="2" s="1"/>
  <c r="Q986" i="2" s="1"/>
  <c r="J987" i="2"/>
  <c r="O987" i="2" s="1"/>
  <c r="P987" i="2" s="1"/>
  <c r="Q987" i="2" s="1"/>
  <c r="J988" i="2"/>
  <c r="O988" i="2" s="1"/>
  <c r="P988" i="2" s="1"/>
  <c r="Q988" i="2" s="1"/>
  <c r="J989" i="2"/>
  <c r="O989" i="2" s="1"/>
  <c r="P989" i="2" s="1"/>
  <c r="Q989" i="2" s="1"/>
  <c r="J990" i="2"/>
  <c r="O990" i="2" s="1"/>
  <c r="P990" i="2" s="1"/>
  <c r="Q990" i="2" s="1"/>
  <c r="J991" i="2"/>
  <c r="O991" i="2" s="1"/>
  <c r="P991" i="2" s="1"/>
  <c r="Q991" i="2" s="1"/>
  <c r="J992" i="2"/>
  <c r="O992" i="2" s="1"/>
  <c r="P992" i="2" s="1"/>
  <c r="Q992" i="2" s="1"/>
  <c r="J993" i="2"/>
  <c r="O993" i="2" s="1"/>
  <c r="P993" i="2" s="1"/>
  <c r="Q993" i="2" s="1"/>
  <c r="J994" i="2"/>
  <c r="O994" i="2" s="1"/>
  <c r="P994" i="2" s="1"/>
  <c r="Q994" i="2" s="1"/>
  <c r="J995" i="2"/>
  <c r="O995" i="2" s="1"/>
  <c r="P995" i="2" s="1"/>
  <c r="Q995" i="2" s="1"/>
  <c r="J996" i="2"/>
  <c r="O996" i="2" s="1"/>
  <c r="P996" i="2" s="1"/>
  <c r="Q996" i="2" s="1"/>
  <c r="J997" i="2"/>
  <c r="O997" i="2" s="1"/>
  <c r="P997" i="2" s="1"/>
  <c r="Q997" i="2" s="1"/>
  <c r="J998" i="2"/>
  <c r="O998" i="2" s="1"/>
  <c r="P998" i="2" s="1"/>
  <c r="Q998" i="2" s="1"/>
  <c r="J999" i="2"/>
  <c r="O999" i="2" s="1"/>
  <c r="P999" i="2" s="1"/>
  <c r="Q999" i="2" s="1"/>
  <c r="J1000" i="2"/>
  <c r="O1000" i="2" s="1"/>
  <c r="P1000" i="2" s="1"/>
  <c r="Q1000" i="2" s="1"/>
  <c r="J1001" i="2"/>
  <c r="O1001" i="2" s="1"/>
  <c r="P1001" i="2" s="1"/>
  <c r="Q1001" i="2" s="1"/>
  <c r="J1002" i="2"/>
  <c r="O1002" i="2" s="1"/>
  <c r="P1002" i="2" s="1"/>
  <c r="Q1002" i="2" s="1"/>
  <c r="J1003" i="2"/>
  <c r="O1003" i="2" s="1"/>
  <c r="P1003" i="2" s="1"/>
  <c r="Q1003" i="2" s="1"/>
  <c r="J1004" i="2"/>
  <c r="O1004" i="2" s="1"/>
  <c r="P1004" i="2" s="1"/>
  <c r="Q1004" i="2" s="1"/>
  <c r="J1005" i="2"/>
  <c r="O1005" i="2" s="1"/>
  <c r="P1005" i="2" s="1"/>
  <c r="Q1005" i="2" s="1"/>
  <c r="J1006" i="2"/>
  <c r="O1006" i="2" s="1"/>
  <c r="P1006" i="2" s="1"/>
  <c r="Q1006" i="2" s="1"/>
  <c r="J1007" i="2"/>
  <c r="O1007" i="2" s="1"/>
  <c r="P1007" i="2" s="1"/>
  <c r="Q1007" i="2" s="1"/>
  <c r="J1008" i="2"/>
  <c r="O1008" i="2" s="1"/>
  <c r="P1008" i="2" s="1"/>
  <c r="Q1008" i="2" s="1"/>
  <c r="J1009" i="2"/>
  <c r="O1009" i="2" s="1"/>
  <c r="P1009" i="2" s="1"/>
  <c r="Q1009" i="2" s="1"/>
  <c r="J1010" i="2"/>
  <c r="O1010" i="2" s="1"/>
  <c r="P1010" i="2" s="1"/>
  <c r="Q1010" i="2" s="1"/>
  <c r="J1011" i="2"/>
  <c r="O1011" i="2" s="1"/>
  <c r="P1011" i="2" s="1"/>
  <c r="Q1011" i="2" s="1"/>
  <c r="J1012" i="2"/>
  <c r="O1012" i="2" s="1"/>
  <c r="P1012" i="2" s="1"/>
  <c r="Q1012" i="2" s="1"/>
  <c r="J1013" i="2"/>
  <c r="O1013" i="2" s="1"/>
  <c r="P1013" i="2" s="1"/>
  <c r="Q1013" i="2" s="1"/>
  <c r="J1014" i="2"/>
  <c r="O1014" i="2" s="1"/>
  <c r="P1014" i="2" s="1"/>
  <c r="Q1014" i="2" s="1"/>
  <c r="J1015" i="2"/>
  <c r="O1015" i="2" s="1"/>
  <c r="P1015" i="2" s="1"/>
  <c r="Q1015" i="2" s="1"/>
  <c r="J1016" i="2"/>
  <c r="O1016" i="2" s="1"/>
  <c r="P1016" i="2" s="1"/>
  <c r="Q1016" i="2" s="1"/>
  <c r="J1017" i="2"/>
  <c r="O1017" i="2" s="1"/>
  <c r="P1017" i="2" s="1"/>
  <c r="Q1017" i="2" s="1"/>
  <c r="J1018" i="2"/>
  <c r="O1018" i="2" s="1"/>
  <c r="P1018" i="2" s="1"/>
  <c r="Q1018" i="2" s="1"/>
  <c r="J1019" i="2"/>
  <c r="O1019" i="2" s="1"/>
  <c r="P1019" i="2" s="1"/>
  <c r="Q1019" i="2" s="1"/>
  <c r="J1020" i="2"/>
  <c r="O1020" i="2" s="1"/>
  <c r="P1020" i="2" s="1"/>
  <c r="Q1020" i="2" s="1"/>
  <c r="J1021" i="2"/>
  <c r="O1021" i="2" s="1"/>
  <c r="P1021" i="2" s="1"/>
  <c r="Q1021" i="2" s="1"/>
  <c r="J1022" i="2"/>
  <c r="O1022" i="2" s="1"/>
  <c r="P1022" i="2" s="1"/>
  <c r="Q1022" i="2" s="1"/>
  <c r="J1023" i="2"/>
  <c r="O1023" i="2" s="1"/>
  <c r="P1023" i="2" s="1"/>
  <c r="Q1023" i="2" s="1"/>
  <c r="J1024" i="2"/>
  <c r="O1024" i="2" s="1"/>
  <c r="P1024" i="2" s="1"/>
  <c r="Q1024" i="2" s="1"/>
  <c r="J1025" i="2"/>
  <c r="O1025" i="2" s="1"/>
  <c r="P1025" i="2" s="1"/>
  <c r="Q1025" i="2" s="1"/>
  <c r="J1026" i="2"/>
  <c r="O1026" i="2" s="1"/>
  <c r="P1026" i="2" s="1"/>
  <c r="Q1026" i="2" s="1"/>
  <c r="J1027" i="2"/>
  <c r="O1027" i="2" s="1"/>
  <c r="P1027" i="2" s="1"/>
  <c r="Q1027" i="2" s="1"/>
  <c r="J1028" i="2"/>
  <c r="O1028" i="2" s="1"/>
  <c r="P1028" i="2" s="1"/>
  <c r="Q1028" i="2" s="1"/>
  <c r="J1029" i="2"/>
  <c r="O1029" i="2" s="1"/>
  <c r="P1029" i="2" s="1"/>
  <c r="Q1029" i="2" s="1"/>
  <c r="J1030" i="2"/>
  <c r="O1030" i="2" s="1"/>
  <c r="P1030" i="2" s="1"/>
  <c r="Q1030" i="2" s="1"/>
  <c r="J1031" i="2"/>
  <c r="O1031" i="2" s="1"/>
  <c r="P1031" i="2" s="1"/>
  <c r="Q1031" i="2" s="1"/>
  <c r="J1032" i="2"/>
  <c r="O1032" i="2" s="1"/>
  <c r="P1032" i="2" s="1"/>
  <c r="Q1032" i="2" s="1"/>
  <c r="J1033" i="2"/>
  <c r="O1033" i="2" s="1"/>
  <c r="P1033" i="2" s="1"/>
  <c r="Q1033" i="2" s="1"/>
  <c r="J1034" i="2"/>
  <c r="O1034" i="2" s="1"/>
  <c r="P1034" i="2" s="1"/>
  <c r="Q1034" i="2" s="1"/>
  <c r="J1035" i="2"/>
  <c r="O1035" i="2" s="1"/>
  <c r="P1035" i="2" s="1"/>
  <c r="Q1035" i="2" s="1"/>
  <c r="J1036" i="2"/>
  <c r="O1036" i="2" s="1"/>
  <c r="P1036" i="2" s="1"/>
  <c r="Q1036" i="2" s="1"/>
  <c r="J1037" i="2"/>
  <c r="O1037" i="2" s="1"/>
  <c r="P1037" i="2" s="1"/>
  <c r="Q1037" i="2" s="1"/>
  <c r="J1038" i="2"/>
  <c r="O1038" i="2" s="1"/>
  <c r="P1038" i="2" s="1"/>
  <c r="Q1038" i="2" s="1"/>
  <c r="J1039" i="2"/>
  <c r="O1039" i="2" s="1"/>
  <c r="P1039" i="2" s="1"/>
  <c r="Q1039" i="2" s="1"/>
  <c r="J1040" i="2"/>
  <c r="O1040" i="2" s="1"/>
  <c r="P1040" i="2" s="1"/>
  <c r="Q1040" i="2" s="1"/>
  <c r="J1041" i="2"/>
  <c r="O1041" i="2" s="1"/>
  <c r="P1041" i="2" s="1"/>
  <c r="Q1041" i="2" s="1"/>
  <c r="J1042" i="2"/>
  <c r="O1042" i="2" s="1"/>
  <c r="P1042" i="2" s="1"/>
  <c r="Q1042" i="2" s="1"/>
  <c r="J1043" i="2"/>
  <c r="O1043" i="2" s="1"/>
  <c r="P1043" i="2" s="1"/>
  <c r="Q1043" i="2" s="1"/>
  <c r="J1044" i="2"/>
  <c r="O1044" i="2" s="1"/>
  <c r="P1044" i="2" s="1"/>
  <c r="Q1044" i="2" s="1"/>
  <c r="J1045" i="2"/>
  <c r="O1045" i="2" s="1"/>
  <c r="P1045" i="2" s="1"/>
  <c r="Q1045" i="2" s="1"/>
  <c r="J1046" i="2"/>
  <c r="O1046" i="2" s="1"/>
  <c r="P1046" i="2" s="1"/>
  <c r="Q1046" i="2" s="1"/>
  <c r="J1047" i="2"/>
  <c r="O1047" i="2" s="1"/>
  <c r="P1047" i="2" s="1"/>
  <c r="Q1047" i="2" s="1"/>
  <c r="J1048" i="2"/>
  <c r="O1048" i="2" s="1"/>
  <c r="P1048" i="2" s="1"/>
  <c r="Q1048" i="2" s="1"/>
  <c r="J1049" i="2"/>
  <c r="O1049" i="2" s="1"/>
  <c r="P1049" i="2" s="1"/>
  <c r="Q1049" i="2" s="1"/>
  <c r="J1050" i="2"/>
  <c r="O1050" i="2" s="1"/>
  <c r="P1050" i="2" s="1"/>
  <c r="Q1050" i="2" s="1"/>
  <c r="J1051" i="2"/>
  <c r="O1051" i="2" s="1"/>
  <c r="P1051" i="2" s="1"/>
  <c r="Q1051" i="2" s="1"/>
  <c r="J1052" i="2"/>
  <c r="O1052" i="2" s="1"/>
  <c r="P1052" i="2" s="1"/>
  <c r="Q1052" i="2" s="1"/>
  <c r="J1053" i="2"/>
  <c r="O1053" i="2" s="1"/>
  <c r="P1053" i="2" s="1"/>
  <c r="Q1053" i="2" s="1"/>
  <c r="J1054" i="2"/>
  <c r="O1054" i="2" s="1"/>
  <c r="P1054" i="2" s="1"/>
  <c r="Q1054" i="2" s="1"/>
  <c r="J1055" i="2"/>
  <c r="O1055" i="2" s="1"/>
  <c r="P1055" i="2" s="1"/>
  <c r="Q1055" i="2" s="1"/>
  <c r="J1056" i="2"/>
  <c r="O1056" i="2" s="1"/>
  <c r="P1056" i="2" s="1"/>
  <c r="Q1056" i="2" s="1"/>
  <c r="J1057" i="2"/>
  <c r="O1057" i="2" s="1"/>
  <c r="P1057" i="2" s="1"/>
  <c r="Q1057" i="2" s="1"/>
  <c r="J1058" i="2"/>
  <c r="O1058" i="2" s="1"/>
  <c r="P1058" i="2" s="1"/>
  <c r="Q1058" i="2" s="1"/>
  <c r="J1059" i="2"/>
  <c r="O1059" i="2" s="1"/>
  <c r="P1059" i="2" s="1"/>
  <c r="Q1059" i="2" s="1"/>
  <c r="J1060" i="2"/>
  <c r="O1060" i="2" s="1"/>
  <c r="P1060" i="2" s="1"/>
  <c r="Q1060" i="2" s="1"/>
  <c r="J1061" i="2"/>
  <c r="O1061" i="2" s="1"/>
  <c r="P1061" i="2" s="1"/>
  <c r="Q1061" i="2" s="1"/>
  <c r="J1062" i="2"/>
  <c r="O1062" i="2" s="1"/>
  <c r="P1062" i="2" s="1"/>
  <c r="Q1062" i="2" s="1"/>
  <c r="J1063" i="2"/>
  <c r="O1063" i="2" s="1"/>
  <c r="P1063" i="2" s="1"/>
  <c r="Q1063" i="2" s="1"/>
  <c r="J1064" i="2"/>
  <c r="O1064" i="2" s="1"/>
  <c r="P1064" i="2" s="1"/>
  <c r="Q1064" i="2" s="1"/>
  <c r="J1065" i="2"/>
  <c r="O1065" i="2" s="1"/>
  <c r="P1065" i="2" s="1"/>
  <c r="Q1065" i="2" s="1"/>
  <c r="J1066" i="2"/>
  <c r="O1066" i="2" s="1"/>
  <c r="P1066" i="2" s="1"/>
  <c r="Q1066" i="2" s="1"/>
  <c r="J1067" i="2"/>
  <c r="O1067" i="2" s="1"/>
  <c r="P1067" i="2" s="1"/>
  <c r="Q1067" i="2" s="1"/>
  <c r="J1068" i="2"/>
  <c r="O1068" i="2" s="1"/>
  <c r="P1068" i="2" s="1"/>
  <c r="Q1068" i="2" s="1"/>
  <c r="J1069" i="2"/>
  <c r="O1069" i="2" s="1"/>
  <c r="P1069" i="2" s="1"/>
  <c r="Q1069" i="2" s="1"/>
  <c r="J1070" i="2"/>
  <c r="O1070" i="2" s="1"/>
  <c r="P1070" i="2" s="1"/>
  <c r="Q1070" i="2" s="1"/>
  <c r="J1071" i="2"/>
  <c r="O1071" i="2" s="1"/>
  <c r="P1071" i="2" s="1"/>
  <c r="Q1071" i="2" s="1"/>
  <c r="J1072" i="2"/>
  <c r="O1072" i="2" s="1"/>
  <c r="P1072" i="2" s="1"/>
  <c r="Q1072" i="2" s="1"/>
  <c r="J1073" i="2"/>
  <c r="O1073" i="2" s="1"/>
  <c r="P1073" i="2" s="1"/>
  <c r="Q1073" i="2" s="1"/>
  <c r="J1074" i="2"/>
  <c r="O1074" i="2" s="1"/>
  <c r="P1074" i="2" s="1"/>
  <c r="Q1074" i="2" s="1"/>
  <c r="J1075" i="2"/>
  <c r="O1075" i="2" s="1"/>
  <c r="P1075" i="2" s="1"/>
  <c r="Q1075" i="2" s="1"/>
  <c r="J1076" i="2"/>
  <c r="O1076" i="2" s="1"/>
  <c r="P1076" i="2" s="1"/>
  <c r="Q1076" i="2" s="1"/>
  <c r="J1077" i="2"/>
  <c r="O1077" i="2" s="1"/>
  <c r="P1077" i="2" s="1"/>
  <c r="Q1077" i="2" s="1"/>
  <c r="J1078" i="2"/>
  <c r="O1078" i="2" s="1"/>
  <c r="P1078" i="2" s="1"/>
  <c r="Q1078" i="2" s="1"/>
  <c r="J1079" i="2"/>
  <c r="O1079" i="2" s="1"/>
  <c r="P1079" i="2" s="1"/>
  <c r="Q1079" i="2" s="1"/>
  <c r="J1080" i="2"/>
  <c r="O1080" i="2" s="1"/>
  <c r="P1080" i="2" s="1"/>
  <c r="Q1080" i="2" s="1"/>
  <c r="J1081" i="2"/>
  <c r="O1081" i="2" s="1"/>
  <c r="P1081" i="2" s="1"/>
  <c r="Q1081" i="2" s="1"/>
  <c r="J1082" i="2"/>
  <c r="O1082" i="2" s="1"/>
  <c r="P1082" i="2" s="1"/>
  <c r="Q1082" i="2" s="1"/>
  <c r="J1083" i="2"/>
  <c r="O1083" i="2" s="1"/>
  <c r="P1083" i="2" s="1"/>
  <c r="Q1083" i="2" s="1"/>
  <c r="J1084" i="2"/>
  <c r="O1084" i="2" s="1"/>
  <c r="P1084" i="2" s="1"/>
  <c r="Q1084" i="2" s="1"/>
  <c r="J1085" i="2"/>
  <c r="O1085" i="2" s="1"/>
  <c r="P1085" i="2" s="1"/>
  <c r="Q1085" i="2" s="1"/>
  <c r="J1086" i="2"/>
  <c r="O1086" i="2" s="1"/>
  <c r="P1086" i="2" s="1"/>
  <c r="Q1086" i="2" s="1"/>
  <c r="J1087" i="2"/>
  <c r="O1087" i="2" s="1"/>
  <c r="P1087" i="2" s="1"/>
  <c r="Q1087" i="2" s="1"/>
  <c r="J1088" i="2"/>
  <c r="O1088" i="2" s="1"/>
  <c r="P1088" i="2" s="1"/>
  <c r="Q1088" i="2" s="1"/>
  <c r="J1089" i="2"/>
  <c r="O1089" i="2" s="1"/>
  <c r="P1089" i="2" s="1"/>
  <c r="Q1089" i="2" s="1"/>
  <c r="J1090" i="2"/>
  <c r="O1090" i="2" s="1"/>
  <c r="P1090" i="2" s="1"/>
  <c r="Q1090" i="2" s="1"/>
  <c r="J1091" i="2"/>
  <c r="O1091" i="2" s="1"/>
  <c r="P1091" i="2" s="1"/>
  <c r="Q1091" i="2" s="1"/>
  <c r="J1092" i="2"/>
  <c r="O1092" i="2" s="1"/>
  <c r="P1092" i="2" s="1"/>
  <c r="Q1092" i="2" s="1"/>
  <c r="J1093" i="2"/>
  <c r="O1093" i="2" s="1"/>
  <c r="P1093" i="2" s="1"/>
  <c r="Q1093" i="2" s="1"/>
  <c r="J1094" i="2"/>
  <c r="O1094" i="2" s="1"/>
  <c r="P1094" i="2" s="1"/>
  <c r="Q1094" i="2" s="1"/>
  <c r="J1095" i="2"/>
  <c r="O1095" i="2" s="1"/>
  <c r="P1095" i="2" s="1"/>
  <c r="Q1095" i="2" s="1"/>
  <c r="J1096" i="2"/>
  <c r="O1096" i="2" s="1"/>
  <c r="P1096" i="2" s="1"/>
  <c r="Q1096" i="2" s="1"/>
  <c r="J1097" i="2"/>
  <c r="O1097" i="2" s="1"/>
  <c r="P1097" i="2" s="1"/>
  <c r="Q1097" i="2" s="1"/>
  <c r="J1098" i="2"/>
  <c r="O1098" i="2" s="1"/>
  <c r="P1098" i="2" s="1"/>
  <c r="Q1098" i="2" s="1"/>
  <c r="J1099" i="2"/>
  <c r="O1099" i="2" s="1"/>
  <c r="P1099" i="2" s="1"/>
  <c r="Q1099" i="2" s="1"/>
  <c r="J1100" i="2"/>
  <c r="O1100" i="2" s="1"/>
  <c r="P1100" i="2" s="1"/>
  <c r="Q1100" i="2" s="1"/>
  <c r="J1101" i="2"/>
  <c r="O1101" i="2" s="1"/>
  <c r="P1101" i="2" s="1"/>
  <c r="Q1101" i="2" s="1"/>
  <c r="J1102" i="2"/>
  <c r="O1102" i="2" s="1"/>
  <c r="P1102" i="2" s="1"/>
  <c r="Q1102" i="2" s="1"/>
  <c r="J1103" i="2"/>
  <c r="O1103" i="2" s="1"/>
  <c r="P1103" i="2" s="1"/>
  <c r="Q1103" i="2" s="1"/>
  <c r="J1104" i="2"/>
  <c r="O1104" i="2" s="1"/>
  <c r="P1104" i="2" s="1"/>
  <c r="Q1104" i="2" s="1"/>
  <c r="J1105" i="2"/>
  <c r="O1105" i="2" s="1"/>
  <c r="P1105" i="2" s="1"/>
  <c r="Q1105" i="2" s="1"/>
  <c r="J1106" i="2"/>
  <c r="O1106" i="2" s="1"/>
  <c r="P1106" i="2" s="1"/>
  <c r="Q1106" i="2" s="1"/>
  <c r="J1107" i="2"/>
  <c r="O1107" i="2" s="1"/>
  <c r="P1107" i="2" s="1"/>
  <c r="Q1107" i="2" s="1"/>
  <c r="J1108" i="2"/>
  <c r="O1108" i="2" s="1"/>
  <c r="P1108" i="2" s="1"/>
  <c r="Q1108" i="2" s="1"/>
  <c r="J1109" i="2"/>
  <c r="O1109" i="2" s="1"/>
  <c r="P1109" i="2" s="1"/>
  <c r="Q1109" i="2" s="1"/>
  <c r="J1110" i="2"/>
  <c r="O1110" i="2" s="1"/>
  <c r="P1110" i="2" s="1"/>
  <c r="Q1110" i="2" s="1"/>
  <c r="J1111" i="2"/>
  <c r="O1111" i="2" s="1"/>
  <c r="P1111" i="2" s="1"/>
  <c r="Q1111" i="2" s="1"/>
  <c r="J1112" i="2"/>
  <c r="O1112" i="2" s="1"/>
  <c r="P1112" i="2" s="1"/>
  <c r="Q1112" i="2" s="1"/>
  <c r="J1113" i="2"/>
  <c r="O1113" i="2" s="1"/>
  <c r="P1113" i="2" s="1"/>
  <c r="Q1113" i="2" s="1"/>
  <c r="J1114" i="2"/>
  <c r="O1114" i="2" s="1"/>
  <c r="P1114" i="2" s="1"/>
  <c r="Q1114" i="2" s="1"/>
  <c r="J1115" i="2"/>
  <c r="O1115" i="2" s="1"/>
  <c r="P1115" i="2" s="1"/>
  <c r="Q1115" i="2" s="1"/>
  <c r="J1116" i="2"/>
  <c r="O1116" i="2" s="1"/>
  <c r="P1116" i="2" s="1"/>
  <c r="Q1116" i="2" s="1"/>
  <c r="J1117" i="2"/>
  <c r="O1117" i="2" s="1"/>
  <c r="P1117" i="2" s="1"/>
  <c r="Q1117" i="2" s="1"/>
  <c r="J1118" i="2"/>
  <c r="O1118" i="2" s="1"/>
  <c r="P1118" i="2" s="1"/>
  <c r="Q1118" i="2" s="1"/>
  <c r="J1119" i="2"/>
  <c r="O1119" i="2" s="1"/>
  <c r="P1119" i="2" s="1"/>
  <c r="Q1119" i="2" s="1"/>
  <c r="J1120" i="2"/>
  <c r="O1120" i="2" s="1"/>
  <c r="P1120" i="2" s="1"/>
  <c r="Q1120" i="2" s="1"/>
  <c r="J1121" i="2"/>
  <c r="O1121" i="2" s="1"/>
  <c r="P1121" i="2" s="1"/>
  <c r="Q1121" i="2" s="1"/>
  <c r="J1122" i="2"/>
  <c r="O1122" i="2" s="1"/>
  <c r="P1122" i="2" s="1"/>
  <c r="Q1122" i="2" s="1"/>
  <c r="J1123" i="2"/>
  <c r="O1123" i="2" s="1"/>
  <c r="P1123" i="2" s="1"/>
  <c r="Q1123" i="2" s="1"/>
  <c r="J1124" i="2"/>
  <c r="O1124" i="2" s="1"/>
  <c r="P1124" i="2" s="1"/>
  <c r="Q1124" i="2" s="1"/>
  <c r="J1125" i="2"/>
  <c r="O1125" i="2" s="1"/>
  <c r="P1125" i="2" s="1"/>
  <c r="Q1125" i="2" s="1"/>
  <c r="J1126" i="2"/>
  <c r="O1126" i="2" s="1"/>
  <c r="P1126" i="2" s="1"/>
  <c r="Q1126" i="2" s="1"/>
  <c r="J1127" i="2"/>
  <c r="O1127" i="2" s="1"/>
  <c r="P1127" i="2" s="1"/>
  <c r="Q1127" i="2" s="1"/>
  <c r="J1128" i="2"/>
  <c r="O1128" i="2" s="1"/>
  <c r="P1128" i="2" s="1"/>
  <c r="Q1128" i="2" s="1"/>
  <c r="J1129" i="2"/>
  <c r="O1129" i="2" s="1"/>
  <c r="P1129" i="2" s="1"/>
  <c r="Q1129" i="2" s="1"/>
  <c r="J1130" i="2"/>
  <c r="O1130" i="2" s="1"/>
  <c r="P1130" i="2" s="1"/>
  <c r="Q1130" i="2" s="1"/>
  <c r="J1131" i="2"/>
  <c r="O1131" i="2" s="1"/>
  <c r="P1131" i="2" s="1"/>
  <c r="Q1131" i="2" s="1"/>
  <c r="J1132" i="2"/>
  <c r="O1132" i="2" s="1"/>
  <c r="P1132" i="2" s="1"/>
  <c r="Q1132" i="2" s="1"/>
  <c r="J1133" i="2"/>
  <c r="O1133" i="2" s="1"/>
  <c r="P1133" i="2" s="1"/>
  <c r="Q1133" i="2" s="1"/>
  <c r="J1134" i="2"/>
  <c r="O1134" i="2" s="1"/>
  <c r="P1134" i="2" s="1"/>
  <c r="Q1134" i="2" s="1"/>
  <c r="J1135" i="2"/>
  <c r="O1135" i="2" s="1"/>
  <c r="P1135" i="2" s="1"/>
  <c r="Q1135" i="2" s="1"/>
  <c r="J1136" i="2"/>
  <c r="O1136" i="2" s="1"/>
  <c r="P1136" i="2" s="1"/>
  <c r="Q1136" i="2" s="1"/>
  <c r="J1137" i="2"/>
  <c r="O1137" i="2" s="1"/>
  <c r="P1137" i="2" s="1"/>
  <c r="Q1137" i="2" s="1"/>
  <c r="J1138" i="2"/>
  <c r="O1138" i="2" s="1"/>
  <c r="P1138" i="2" s="1"/>
  <c r="Q1138" i="2" s="1"/>
  <c r="J1139" i="2"/>
  <c r="O1139" i="2" s="1"/>
  <c r="P1139" i="2" s="1"/>
  <c r="Q1139" i="2" s="1"/>
  <c r="J1140" i="2"/>
  <c r="O1140" i="2" s="1"/>
  <c r="P1140" i="2" s="1"/>
  <c r="Q1140" i="2" s="1"/>
  <c r="J1141" i="2"/>
  <c r="O1141" i="2" s="1"/>
  <c r="P1141" i="2" s="1"/>
  <c r="Q1141" i="2" s="1"/>
  <c r="J1142" i="2"/>
  <c r="O1142" i="2" s="1"/>
  <c r="P1142" i="2" s="1"/>
  <c r="Q1142" i="2" s="1"/>
  <c r="J1143" i="2"/>
  <c r="O1143" i="2" s="1"/>
  <c r="P1143" i="2" s="1"/>
  <c r="Q1143" i="2" s="1"/>
  <c r="J1144" i="2"/>
  <c r="O1144" i="2" s="1"/>
  <c r="P1144" i="2" s="1"/>
  <c r="Q1144" i="2" s="1"/>
  <c r="J1145" i="2"/>
  <c r="O1145" i="2" s="1"/>
  <c r="P1145" i="2" s="1"/>
  <c r="Q1145" i="2" s="1"/>
  <c r="J1146" i="2"/>
  <c r="O1146" i="2" s="1"/>
  <c r="P1146" i="2" s="1"/>
  <c r="Q1146" i="2" s="1"/>
  <c r="J1147" i="2"/>
  <c r="O1147" i="2" s="1"/>
  <c r="P1147" i="2" s="1"/>
  <c r="Q1147" i="2" s="1"/>
  <c r="J1148" i="2"/>
  <c r="O1148" i="2" s="1"/>
  <c r="P1148" i="2" s="1"/>
  <c r="Q1148" i="2" s="1"/>
  <c r="J1149" i="2"/>
  <c r="O1149" i="2" s="1"/>
  <c r="P1149" i="2" s="1"/>
  <c r="Q1149" i="2" s="1"/>
  <c r="J1150" i="2"/>
  <c r="O1150" i="2" s="1"/>
  <c r="P1150" i="2" s="1"/>
  <c r="Q1150" i="2" s="1"/>
  <c r="J1151" i="2"/>
  <c r="O1151" i="2" s="1"/>
  <c r="P1151" i="2" s="1"/>
  <c r="Q1151" i="2" s="1"/>
  <c r="J1152" i="2"/>
  <c r="O1152" i="2" s="1"/>
  <c r="P1152" i="2" s="1"/>
  <c r="Q1152" i="2" s="1"/>
  <c r="J1153" i="2"/>
  <c r="O1153" i="2" s="1"/>
  <c r="P1153" i="2" s="1"/>
  <c r="Q1153" i="2" s="1"/>
  <c r="J1154" i="2"/>
  <c r="O1154" i="2" s="1"/>
  <c r="P1154" i="2" s="1"/>
  <c r="Q1154" i="2" s="1"/>
  <c r="J1155" i="2"/>
  <c r="O1155" i="2" s="1"/>
  <c r="P1155" i="2" s="1"/>
  <c r="Q1155" i="2" s="1"/>
  <c r="J1156" i="2"/>
  <c r="O1156" i="2" s="1"/>
  <c r="P1156" i="2" s="1"/>
  <c r="Q1156" i="2" s="1"/>
  <c r="J1157" i="2"/>
  <c r="O1157" i="2" s="1"/>
  <c r="P1157" i="2" s="1"/>
  <c r="Q1157" i="2" s="1"/>
  <c r="J1158" i="2"/>
  <c r="O1158" i="2" s="1"/>
  <c r="P1158" i="2" s="1"/>
  <c r="Q1158" i="2" s="1"/>
  <c r="J1159" i="2"/>
  <c r="O1159" i="2" s="1"/>
  <c r="P1159" i="2" s="1"/>
  <c r="Q1159" i="2" s="1"/>
  <c r="J1160" i="2"/>
  <c r="O1160" i="2" s="1"/>
  <c r="P1160" i="2" s="1"/>
  <c r="Q1160" i="2" s="1"/>
  <c r="J1161" i="2"/>
  <c r="O1161" i="2" s="1"/>
  <c r="P1161" i="2" s="1"/>
  <c r="Q1161" i="2" s="1"/>
  <c r="J1162" i="2"/>
  <c r="O1162" i="2" s="1"/>
  <c r="P1162" i="2" s="1"/>
  <c r="Q1162" i="2" s="1"/>
  <c r="J1163" i="2"/>
  <c r="O1163" i="2" s="1"/>
  <c r="P1163" i="2" s="1"/>
  <c r="Q1163" i="2" s="1"/>
  <c r="J1164" i="2"/>
  <c r="O1164" i="2" s="1"/>
  <c r="P1164" i="2" s="1"/>
  <c r="Q1164" i="2" s="1"/>
  <c r="J1165" i="2"/>
  <c r="O1165" i="2" s="1"/>
  <c r="P1165" i="2" s="1"/>
  <c r="Q1165" i="2" s="1"/>
  <c r="J1166" i="2"/>
  <c r="O1166" i="2" s="1"/>
  <c r="P1166" i="2" s="1"/>
  <c r="Q1166" i="2" s="1"/>
  <c r="J1167" i="2"/>
  <c r="O1167" i="2" s="1"/>
  <c r="P1167" i="2" s="1"/>
  <c r="Q1167" i="2" s="1"/>
  <c r="J1168" i="2"/>
  <c r="O1168" i="2" s="1"/>
  <c r="P1168" i="2" s="1"/>
  <c r="Q1168" i="2" s="1"/>
  <c r="J1169" i="2"/>
  <c r="O1169" i="2" s="1"/>
  <c r="P1169" i="2" s="1"/>
  <c r="Q1169" i="2" s="1"/>
  <c r="J1170" i="2"/>
  <c r="O1170" i="2" s="1"/>
  <c r="P1170" i="2" s="1"/>
  <c r="Q1170" i="2" s="1"/>
  <c r="J1171" i="2"/>
  <c r="O1171" i="2" s="1"/>
  <c r="P1171" i="2" s="1"/>
  <c r="Q1171" i="2" s="1"/>
  <c r="J1172" i="2"/>
  <c r="O1172" i="2" s="1"/>
  <c r="P1172" i="2" s="1"/>
  <c r="Q1172" i="2" s="1"/>
  <c r="J1173" i="2"/>
  <c r="O1173" i="2" s="1"/>
  <c r="P1173" i="2" s="1"/>
  <c r="Q1173" i="2" s="1"/>
  <c r="J1174" i="2"/>
  <c r="O1174" i="2" s="1"/>
  <c r="P1174" i="2" s="1"/>
  <c r="Q1174" i="2" s="1"/>
  <c r="J1175" i="2"/>
  <c r="O1175" i="2" s="1"/>
  <c r="P1175" i="2" s="1"/>
  <c r="Q1175" i="2" s="1"/>
  <c r="J1176" i="2"/>
  <c r="O1176" i="2" s="1"/>
  <c r="P1176" i="2" s="1"/>
  <c r="Q1176" i="2" s="1"/>
  <c r="J1177" i="2"/>
  <c r="O1177" i="2" s="1"/>
  <c r="P1177" i="2" s="1"/>
  <c r="Q1177" i="2" s="1"/>
  <c r="J1178" i="2"/>
  <c r="O1178" i="2" s="1"/>
  <c r="P1178" i="2" s="1"/>
  <c r="Q1178" i="2" s="1"/>
  <c r="J1179" i="2"/>
  <c r="O1179" i="2" s="1"/>
  <c r="P1179" i="2" s="1"/>
  <c r="Q1179" i="2" s="1"/>
  <c r="J1180" i="2"/>
  <c r="O1180" i="2" s="1"/>
  <c r="P1180" i="2" s="1"/>
  <c r="Q1180" i="2" s="1"/>
  <c r="J1181" i="2"/>
  <c r="O1181" i="2" s="1"/>
  <c r="P1181" i="2" s="1"/>
  <c r="Q1181" i="2" s="1"/>
  <c r="J1182" i="2"/>
  <c r="O1182" i="2" s="1"/>
  <c r="P1182" i="2" s="1"/>
  <c r="Q1182" i="2" s="1"/>
  <c r="J1183" i="2"/>
  <c r="O1183" i="2" s="1"/>
  <c r="P1183" i="2" s="1"/>
  <c r="Q1183" i="2" s="1"/>
  <c r="J1184" i="2"/>
  <c r="O1184" i="2" s="1"/>
  <c r="P1184" i="2" s="1"/>
  <c r="Q1184" i="2" s="1"/>
  <c r="J1185" i="2"/>
  <c r="O1185" i="2" s="1"/>
  <c r="P1185" i="2" s="1"/>
  <c r="Q1185" i="2" s="1"/>
  <c r="J1186" i="2"/>
  <c r="O1186" i="2" s="1"/>
  <c r="P1186" i="2" s="1"/>
  <c r="Q1186" i="2" s="1"/>
  <c r="J1187" i="2"/>
  <c r="O1187" i="2" s="1"/>
  <c r="P1187" i="2" s="1"/>
  <c r="Q1187" i="2" s="1"/>
  <c r="J1188" i="2"/>
  <c r="O1188" i="2" s="1"/>
  <c r="P1188" i="2" s="1"/>
  <c r="Q1188" i="2" s="1"/>
  <c r="J1189" i="2"/>
  <c r="O1189" i="2" s="1"/>
  <c r="P1189" i="2" s="1"/>
  <c r="Q1189" i="2" s="1"/>
  <c r="J1190" i="2"/>
  <c r="O1190" i="2" s="1"/>
  <c r="P1190" i="2" s="1"/>
  <c r="Q1190" i="2" s="1"/>
  <c r="J1191" i="2"/>
  <c r="O1191" i="2" s="1"/>
  <c r="P1191" i="2" s="1"/>
  <c r="Q1191" i="2" s="1"/>
  <c r="J1192" i="2"/>
  <c r="O1192" i="2" s="1"/>
  <c r="P1192" i="2" s="1"/>
  <c r="Q1192" i="2" s="1"/>
  <c r="J1193" i="2"/>
  <c r="O1193" i="2" s="1"/>
  <c r="P1193" i="2" s="1"/>
  <c r="Q1193" i="2" s="1"/>
  <c r="J1194" i="2"/>
  <c r="O1194" i="2" s="1"/>
  <c r="P1194" i="2" s="1"/>
  <c r="Q1194" i="2" s="1"/>
  <c r="J1195" i="2"/>
  <c r="O1195" i="2" s="1"/>
  <c r="P1195" i="2" s="1"/>
  <c r="Q1195" i="2" s="1"/>
  <c r="J1196" i="2"/>
  <c r="O1196" i="2" s="1"/>
  <c r="P1196" i="2" s="1"/>
  <c r="Q1196" i="2" s="1"/>
  <c r="J1197" i="2"/>
  <c r="O1197" i="2" s="1"/>
  <c r="P1197" i="2" s="1"/>
  <c r="Q1197" i="2" s="1"/>
  <c r="J1198" i="2"/>
  <c r="O1198" i="2" s="1"/>
  <c r="P1198" i="2" s="1"/>
  <c r="Q1198" i="2" s="1"/>
  <c r="J1199" i="2"/>
  <c r="O1199" i="2" s="1"/>
  <c r="P1199" i="2" s="1"/>
  <c r="Q1199" i="2" s="1"/>
  <c r="J1200" i="2"/>
  <c r="O1200" i="2" s="1"/>
  <c r="P1200" i="2" s="1"/>
  <c r="Q1200" i="2" s="1"/>
  <c r="J1201" i="2"/>
  <c r="O1201" i="2" s="1"/>
  <c r="P1201" i="2" s="1"/>
  <c r="Q1201" i="2" s="1"/>
  <c r="J1202" i="2"/>
  <c r="O1202" i="2" s="1"/>
  <c r="P1202" i="2" s="1"/>
  <c r="Q1202" i="2" s="1"/>
  <c r="J1203" i="2"/>
  <c r="O1203" i="2" s="1"/>
  <c r="P1203" i="2" s="1"/>
  <c r="Q1203" i="2" s="1"/>
  <c r="J1204" i="2"/>
  <c r="O1204" i="2" s="1"/>
  <c r="P1204" i="2" s="1"/>
  <c r="Q1204" i="2" s="1"/>
  <c r="J1205" i="2"/>
  <c r="O1205" i="2" s="1"/>
  <c r="P1205" i="2" s="1"/>
  <c r="Q1205" i="2" s="1"/>
  <c r="J1206" i="2"/>
  <c r="O1206" i="2" s="1"/>
  <c r="P1206" i="2" s="1"/>
  <c r="Q1206" i="2" s="1"/>
  <c r="J1207" i="2"/>
  <c r="O1207" i="2" s="1"/>
  <c r="P1207" i="2" s="1"/>
  <c r="Q1207" i="2" s="1"/>
  <c r="J1208" i="2"/>
  <c r="O1208" i="2" s="1"/>
  <c r="P1208" i="2" s="1"/>
  <c r="Q1208" i="2" s="1"/>
  <c r="J1209" i="2"/>
  <c r="O1209" i="2" s="1"/>
  <c r="P1209" i="2" s="1"/>
  <c r="Q1209" i="2" s="1"/>
  <c r="J1210" i="2"/>
  <c r="O1210" i="2" s="1"/>
  <c r="P1210" i="2" s="1"/>
  <c r="Q1210" i="2" s="1"/>
  <c r="J1211" i="2"/>
  <c r="O1211" i="2" s="1"/>
  <c r="P1211" i="2" s="1"/>
  <c r="Q1211" i="2" s="1"/>
  <c r="J1212" i="2"/>
  <c r="O1212" i="2" s="1"/>
  <c r="P1212" i="2" s="1"/>
  <c r="Q1212" i="2" s="1"/>
  <c r="J1213" i="2"/>
  <c r="O1213" i="2" s="1"/>
  <c r="P1213" i="2" s="1"/>
  <c r="Q1213" i="2" s="1"/>
  <c r="J1214" i="2"/>
  <c r="O1214" i="2" s="1"/>
  <c r="P1214" i="2" s="1"/>
  <c r="Q1214" i="2" s="1"/>
  <c r="J1215" i="2"/>
  <c r="O1215" i="2" s="1"/>
  <c r="P1215" i="2" s="1"/>
  <c r="Q1215" i="2" s="1"/>
  <c r="J1216" i="2"/>
  <c r="O1216" i="2" s="1"/>
  <c r="P1216" i="2" s="1"/>
  <c r="Q1216" i="2" s="1"/>
  <c r="J1217" i="2"/>
  <c r="O1217" i="2" s="1"/>
  <c r="P1217" i="2" s="1"/>
  <c r="Q1217" i="2" s="1"/>
  <c r="J1218" i="2"/>
  <c r="O1218" i="2" s="1"/>
  <c r="P1218" i="2" s="1"/>
  <c r="Q1218" i="2" s="1"/>
  <c r="J1219" i="2"/>
  <c r="O1219" i="2" s="1"/>
  <c r="P1219" i="2" s="1"/>
  <c r="Q1219" i="2" s="1"/>
  <c r="J1220" i="2"/>
  <c r="O1220" i="2" s="1"/>
  <c r="P1220" i="2" s="1"/>
  <c r="Q1220" i="2" s="1"/>
  <c r="J1221" i="2"/>
  <c r="O1221" i="2" s="1"/>
  <c r="P1221" i="2" s="1"/>
  <c r="Q1221" i="2" s="1"/>
  <c r="J1222" i="2"/>
  <c r="O1222" i="2" s="1"/>
  <c r="P1222" i="2" s="1"/>
  <c r="Q1222" i="2" s="1"/>
  <c r="J1223" i="2"/>
  <c r="O1223" i="2" s="1"/>
  <c r="P1223" i="2" s="1"/>
  <c r="Q1223" i="2" s="1"/>
  <c r="J1224" i="2"/>
  <c r="O1224" i="2" s="1"/>
  <c r="P1224" i="2" s="1"/>
  <c r="Q1224" i="2" s="1"/>
  <c r="J1225" i="2"/>
  <c r="O1225" i="2" s="1"/>
  <c r="P1225" i="2" s="1"/>
  <c r="Q1225" i="2" s="1"/>
  <c r="J1226" i="2"/>
  <c r="O1226" i="2" s="1"/>
  <c r="P1226" i="2" s="1"/>
  <c r="Q1226" i="2" s="1"/>
  <c r="J1227" i="2"/>
  <c r="O1227" i="2" s="1"/>
  <c r="P1227" i="2" s="1"/>
  <c r="Q1227" i="2" s="1"/>
  <c r="J1228" i="2"/>
  <c r="O1228" i="2" s="1"/>
  <c r="P1228" i="2" s="1"/>
  <c r="Q1228" i="2" s="1"/>
  <c r="J1229" i="2"/>
  <c r="O1229" i="2" s="1"/>
  <c r="P1229" i="2" s="1"/>
  <c r="Q1229" i="2" s="1"/>
  <c r="J1230" i="2"/>
  <c r="O1230" i="2" s="1"/>
  <c r="P1230" i="2" s="1"/>
  <c r="Q1230" i="2" s="1"/>
  <c r="J1231" i="2"/>
  <c r="O1231" i="2" s="1"/>
  <c r="P1231" i="2" s="1"/>
  <c r="Q1231" i="2" s="1"/>
  <c r="J1232" i="2"/>
  <c r="O1232" i="2" s="1"/>
  <c r="P1232" i="2" s="1"/>
  <c r="Q1232" i="2" s="1"/>
  <c r="J1233" i="2"/>
  <c r="O1233" i="2" s="1"/>
  <c r="P1233" i="2" s="1"/>
  <c r="Q1233" i="2" s="1"/>
  <c r="J1234" i="2"/>
  <c r="O1234" i="2" s="1"/>
  <c r="P1234" i="2" s="1"/>
  <c r="Q1234" i="2" s="1"/>
  <c r="J1235" i="2"/>
  <c r="O1235" i="2" s="1"/>
  <c r="P1235" i="2" s="1"/>
  <c r="Q1235" i="2" s="1"/>
  <c r="J1236" i="2"/>
  <c r="O1236" i="2" s="1"/>
  <c r="P1236" i="2" s="1"/>
  <c r="Q1236" i="2" s="1"/>
  <c r="J1237" i="2"/>
  <c r="O1237" i="2" s="1"/>
  <c r="P1237" i="2" s="1"/>
  <c r="Q1237" i="2" s="1"/>
  <c r="J1238" i="2"/>
  <c r="O1238" i="2" s="1"/>
  <c r="P1238" i="2" s="1"/>
  <c r="Q1238" i="2" s="1"/>
  <c r="J1239" i="2"/>
  <c r="O1239" i="2" s="1"/>
  <c r="P1239" i="2" s="1"/>
  <c r="Q1239" i="2" s="1"/>
  <c r="J1240" i="2"/>
  <c r="O1240" i="2" s="1"/>
  <c r="P1240" i="2" s="1"/>
  <c r="Q1240" i="2" s="1"/>
  <c r="J1241" i="2"/>
  <c r="O1241" i="2" s="1"/>
  <c r="P1241" i="2" s="1"/>
  <c r="Q1241" i="2" s="1"/>
  <c r="J1242" i="2"/>
  <c r="O1242" i="2" s="1"/>
  <c r="P1242" i="2" s="1"/>
  <c r="Q1242" i="2" s="1"/>
  <c r="J1243" i="2"/>
  <c r="O1243" i="2" s="1"/>
  <c r="P1243" i="2" s="1"/>
  <c r="Q1243" i="2" s="1"/>
  <c r="J1244" i="2"/>
  <c r="O1244" i="2" s="1"/>
  <c r="P1244" i="2" s="1"/>
  <c r="Q1244" i="2" s="1"/>
  <c r="J1245" i="2"/>
  <c r="O1245" i="2" s="1"/>
  <c r="P1245" i="2" s="1"/>
  <c r="Q1245" i="2" s="1"/>
  <c r="J1246" i="2"/>
  <c r="O1246" i="2" s="1"/>
  <c r="P1246" i="2" s="1"/>
  <c r="Q1246" i="2" s="1"/>
  <c r="J1247" i="2"/>
  <c r="O1247" i="2" s="1"/>
  <c r="P1247" i="2" s="1"/>
  <c r="Q1247" i="2" s="1"/>
  <c r="J1248" i="2"/>
  <c r="O1248" i="2" s="1"/>
  <c r="P1248" i="2" s="1"/>
  <c r="Q1248" i="2" s="1"/>
  <c r="J1249" i="2"/>
  <c r="O1249" i="2" s="1"/>
  <c r="P1249" i="2" s="1"/>
  <c r="Q1249" i="2" s="1"/>
  <c r="J1250" i="2"/>
  <c r="O1250" i="2" s="1"/>
  <c r="P1250" i="2" s="1"/>
  <c r="Q1250" i="2" s="1"/>
  <c r="J1251" i="2"/>
  <c r="O1251" i="2" s="1"/>
  <c r="P1251" i="2" s="1"/>
  <c r="Q1251" i="2" s="1"/>
  <c r="J1252" i="2"/>
  <c r="O1252" i="2" s="1"/>
  <c r="P1252" i="2" s="1"/>
  <c r="Q1252" i="2" s="1"/>
  <c r="J1253" i="2"/>
  <c r="O1253" i="2" s="1"/>
  <c r="P1253" i="2" s="1"/>
  <c r="Q1253" i="2" s="1"/>
  <c r="J1254" i="2"/>
  <c r="O1254" i="2" s="1"/>
  <c r="P1254" i="2" s="1"/>
  <c r="Q1254" i="2" s="1"/>
  <c r="J1255" i="2"/>
  <c r="O1255" i="2" s="1"/>
  <c r="P1255" i="2" s="1"/>
  <c r="Q1255" i="2" s="1"/>
  <c r="J1256" i="2"/>
  <c r="O1256" i="2" s="1"/>
  <c r="P1256" i="2" s="1"/>
  <c r="Q1256" i="2" s="1"/>
  <c r="J1257" i="2"/>
  <c r="O1257" i="2" s="1"/>
  <c r="P1257" i="2" s="1"/>
  <c r="Q1257" i="2" s="1"/>
  <c r="J1258" i="2"/>
  <c r="O1258" i="2" s="1"/>
  <c r="P1258" i="2" s="1"/>
  <c r="Q1258" i="2" s="1"/>
  <c r="J1259" i="2"/>
  <c r="O1259" i="2" s="1"/>
  <c r="P1259" i="2" s="1"/>
  <c r="Q1259" i="2" s="1"/>
  <c r="J1260" i="2"/>
  <c r="O1260" i="2" s="1"/>
  <c r="P1260" i="2" s="1"/>
  <c r="Q1260" i="2" s="1"/>
  <c r="J1261" i="2"/>
  <c r="O1261" i="2" s="1"/>
  <c r="P1261" i="2" s="1"/>
  <c r="Q1261" i="2" s="1"/>
  <c r="J1262" i="2"/>
  <c r="O1262" i="2" s="1"/>
  <c r="P1262" i="2" s="1"/>
  <c r="Q1262" i="2" s="1"/>
  <c r="J1263" i="2"/>
  <c r="O1263" i="2" s="1"/>
  <c r="P1263" i="2" s="1"/>
  <c r="Q1263" i="2" s="1"/>
  <c r="J1264" i="2"/>
  <c r="O1264" i="2" s="1"/>
  <c r="P1264" i="2" s="1"/>
  <c r="Q1264" i="2" s="1"/>
  <c r="J1265" i="2"/>
  <c r="O1265" i="2" s="1"/>
  <c r="P1265" i="2" s="1"/>
  <c r="Q1265" i="2" s="1"/>
  <c r="J1266" i="2"/>
  <c r="O1266" i="2" s="1"/>
  <c r="P1266" i="2" s="1"/>
  <c r="Q1266" i="2" s="1"/>
  <c r="J1267" i="2"/>
  <c r="O1267" i="2" s="1"/>
  <c r="P1267" i="2" s="1"/>
  <c r="Q1267" i="2" s="1"/>
  <c r="J1268" i="2"/>
  <c r="O1268" i="2" s="1"/>
  <c r="P1268" i="2" s="1"/>
  <c r="Q1268" i="2" s="1"/>
  <c r="J1269" i="2"/>
  <c r="O1269" i="2" s="1"/>
  <c r="P1269" i="2" s="1"/>
  <c r="Q1269" i="2" s="1"/>
  <c r="J1270" i="2"/>
  <c r="O1270" i="2" s="1"/>
  <c r="P1270" i="2" s="1"/>
  <c r="Q1270" i="2" s="1"/>
  <c r="J1271" i="2"/>
  <c r="O1271" i="2" s="1"/>
  <c r="P1271" i="2" s="1"/>
  <c r="Q1271" i="2" s="1"/>
  <c r="J1272" i="2"/>
  <c r="O1272" i="2" s="1"/>
  <c r="P1272" i="2" s="1"/>
  <c r="Q1272" i="2" s="1"/>
  <c r="J1273" i="2"/>
  <c r="O1273" i="2" s="1"/>
  <c r="P1273" i="2" s="1"/>
  <c r="Q1273" i="2" s="1"/>
  <c r="J1274" i="2"/>
  <c r="O1274" i="2" s="1"/>
  <c r="P1274" i="2" s="1"/>
  <c r="Q1274" i="2" s="1"/>
  <c r="J1275" i="2"/>
  <c r="O1275" i="2" s="1"/>
  <c r="P1275" i="2" s="1"/>
  <c r="Q1275" i="2" s="1"/>
  <c r="J1276" i="2"/>
  <c r="O1276" i="2" s="1"/>
  <c r="P1276" i="2" s="1"/>
  <c r="Q1276" i="2" s="1"/>
  <c r="J1277" i="2"/>
  <c r="O1277" i="2" s="1"/>
  <c r="P1277" i="2" s="1"/>
  <c r="Q1277" i="2" s="1"/>
  <c r="J1278" i="2"/>
  <c r="O1278" i="2" s="1"/>
  <c r="P1278" i="2" s="1"/>
  <c r="Q1278" i="2" s="1"/>
  <c r="J1279" i="2"/>
  <c r="O1279" i="2" s="1"/>
  <c r="P1279" i="2" s="1"/>
  <c r="Q1279" i="2" s="1"/>
  <c r="J1280" i="2"/>
  <c r="O1280" i="2" s="1"/>
  <c r="P1280" i="2" s="1"/>
  <c r="Q1280" i="2" s="1"/>
  <c r="J1281" i="2"/>
  <c r="O1281" i="2" s="1"/>
  <c r="P1281" i="2" s="1"/>
  <c r="Q1281" i="2" s="1"/>
  <c r="J1282" i="2"/>
  <c r="O1282" i="2" s="1"/>
  <c r="P1282" i="2" s="1"/>
  <c r="Q1282" i="2" s="1"/>
  <c r="J1283" i="2"/>
  <c r="O1283" i="2" s="1"/>
  <c r="P1283" i="2" s="1"/>
  <c r="Q1283" i="2" s="1"/>
  <c r="J1284" i="2"/>
  <c r="O1284" i="2" s="1"/>
  <c r="P1284" i="2" s="1"/>
  <c r="Q1284" i="2" s="1"/>
  <c r="J1285" i="2"/>
  <c r="O1285" i="2" s="1"/>
  <c r="P1285" i="2" s="1"/>
  <c r="Q1285" i="2" s="1"/>
  <c r="J1286" i="2"/>
  <c r="O1286" i="2" s="1"/>
  <c r="P1286" i="2" s="1"/>
  <c r="Q1286" i="2" s="1"/>
  <c r="J1287" i="2"/>
  <c r="O1287" i="2" s="1"/>
  <c r="P1287" i="2" s="1"/>
  <c r="Q1287" i="2" s="1"/>
  <c r="J1288" i="2"/>
  <c r="O1288" i="2" s="1"/>
  <c r="P1288" i="2" s="1"/>
  <c r="Q1288" i="2" s="1"/>
  <c r="J1289" i="2"/>
  <c r="O1289" i="2" s="1"/>
  <c r="P1289" i="2" s="1"/>
  <c r="Q1289" i="2" s="1"/>
  <c r="J1290" i="2"/>
  <c r="O1290" i="2" s="1"/>
  <c r="P1290" i="2" s="1"/>
  <c r="Q1290" i="2" s="1"/>
  <c r="J1291" i="2"/>
  <c r="O1291" i="2" s="1"/>
  <c r="P1291" i="2" s="1"/>
  <c r="Q1291" i="2" s="1"/>
  <c r="J1292" i="2"/>
  <c r="O1292" i="2" s="1"/>
  <c r="P1292" i="2" s="1"/>
  <c r="Q1292" i="2" s="1"/>
  <c r="J1293" i="2"/>
  <c r="O1293" i="2" s="1"/>
  <c r="P1293" i="2" s="1"/>
  <c r="Q1293" i="2" s="1"/>
  <c r="J1294" i="2"/>
  <c r="O1294" i="2" s="1"/>
  <c r="P1294" i="2" s="1"/>
  <c r="Q1294" i="2" s="1"/>
  <c r="J1295" i="2"/>
  <c r="O1295" i="2" s="1"/>
  <c r="P1295" i="2" s="1"/>
  <c r="Q1295" i="2" s="1"/>
  <c r="J1296" i="2"/>
  <c r="O1296" i="2" s="1"/>
  <c r="P1296" i="2" s="1"/>
  <c r="Q1296" i="2" s="1"/>
  <c r="J1297" i="2"/>
  <c r="O1297" i="2" s="1"/>
  <c r="P1297" i="2" s="1"/>
  <c r="Q1297" i="2" s="1"/>
  <c r="J1298" i="2"/>
  <c r="O1298" i="2" s="1"/>
  <c r="P1298" i="2" s="1"/>
  <c r="Q1298" i="2" s="1"/>
  <c r="J1299" i="2"/>
  <c r="O1299" i="2" s="1"/>
  <c r="P1299" i="2" s="1"/>
  <c r="Q1299" i="2" s="1"/>
  <c r="J1300" i="2"/>
  <c r="O1300" i="2" s="1"/>
  <c r="P1300" i="2" s="1"/>
  <c r="Q1300" i="2" s="1"/>
  <c r="J1301" i="2"/>
  <c r="O1301" i="2" s="1"/>
  <c r="P1301" i="2" s="1"/>
  <c r="Q1301" i="2" s="1"/>
  <c r="J1302" i="2"/>
  <c r="O1302" i="2" s="1"/>
  <c r="P1302" i="2" s="1"/>
  <c r="Q1302" i="2" s="1"/>
  <c r="J1303" i="2"/>
  <c r="O1303" i="2" s="1"/>
  <c r="P1303" i="2" s="1"/>
  <c r="Q1303" i="2" s="1"/>
  <c r="J1304" i="2"/>
  <c r="O1304" i="2" s="1"/>
  <c r="P1304" i="2" s="1"/>
  <c r="Q1304" i="2" s="1"/>
  <c r="J1305" i="2"/>
  <c r="O1305" i="2" s="1"/>
  <c r="P1305" i="2" s="1"/>
  <c r="Q1305" i="2" s="1"/>
  <c r="J1306" i="2"/>
  <c r="O1306" i="2" s="1"/>
  <c r="P1306" i="2" s="1"/>
  <c r="Q1306" i="2" s="1"/>
  <c r="J1307" i="2"/>
  <c r="O1307" i="2" s="1"/>
  <c r="P1307" i="2" s="1"/>
  <c r="Q1307" i="2" s="1"/>
  <c r="J1308" i="2"/>
  <c r="O1308" i="2" s="1"/>
  <c r="P1308" i="2" s="1"/>
  <c r="Q1308" i="2" s="1"/>
  <c r="J1309" i="2"/>
  <c r="O1309" i="2" s="1"/>
  <c r="P1309" i="2" s="1"/>
  <c r="Q1309" i="2" s="1"/>
  <c r="J1310" i="2"/>
  <c r="O1310" i="2" s="1"/>
  <c r="P1310" i="2" s="1"/>
  <c r="Q1310" i="2" s="1"/>
  <c r="J1311" i="2"/>
  <c r="O1311" i="2" s="1"/>
  <c r="P1311" i="2" s="1"/>
  <c r="Q1311" i="2" s="1"/>
  <c r="J1312" i="2"/>
  <c r="O1312" i="2" s="1"/>
  <c r="P1312" i="2" s="1"/>
  <c r="Q1312" i="2" s="1"/>
  <c r="J1313" i="2"/>
  <c r="O1313" i="2" s="1"/>
  <c r="P1313" i="2" s="1"/>
  <c r="Q1313" i="2" s="1"/>
  <c r="J1314" i="2"/>
  <c r="O1314" i="2" s="1"/>
  <c r="P1314" i="2" s="1"/>
  <c r="Q1314" i="2" s="1"/>
  <c r="J1315" i="2"/>
  <c r="O1315" i="2" s="1"/>
  <c r="P1315" i="2" s="1"/>
  <c r="Q1315" i="2" s="1"/>
  <c r="J1316" i="2"/>
  <c r="O1316" i="2" s="1"/>
  <c r="P1316" i="2" s="1"/>
  <c r="Q1316" i="2" s="1"/>
  <c r="J1317" i="2"/>
  <c r="O1317" i="2" s="1"/>
  <c r="P1317" i="2" s="1"/>
  <c r="Q1317" i="2" s="1"/>
  <c r="J1318" i="2"/>
  <c r="O1318" i="2" s="1"/>
  <c r="P1318" i="2" s="1"/>
  <c r="Q1318" i="2" s="1"/>
  <c r="J1319" i="2"/>
  <c r="O1319" i="2" s="1"/>
  <c r="P1319" i="2" s="1"/>
  <c r="Q1319" i="2" s="1"/>
  <c r="J1320" i="2"/>
  <c r="O1320" i="2" s="1"/>
  <c r="P1320" i="2" s="1"/>
  <c r="Q1320" i="2" s="1"/>
  <c r="J1321" i="2"/>
  <c r="O1321" i="2" s="1"/>
  <c r="P1321" i="2" s="1"/>
  <c r="Q1321" i="2" s="1"/>
  <c r="J1322" i="2"/>
  <c r="O1322" i="2" s="1"/>
  <c r="P1322" i="2" s="1"/>
  <c r="Q1322" i="2" s="1"/>
  <c r="J1323" i="2"/>
  <c r="O1323" i="2" s="1"/>
  <c r="P1323" i="2" s="1"/>
  <c r="Q1323" i="2" s="1"/>
  <c r="J1324" i="2"/>
  <c r="O1324" i="2" s="1"/>
  <c r="P1324" i="2" s="1"/>
  <c r="Q1324" i="2" s="1"/>
  <c r="J1325" i="2"/>
  <c r="O1325" i="2" s="1"/>
  <c r="P1325" i="2" s="1"/>
  <c r="Q1325" i="2" s="1"/>
  <c r="J1326" i="2"/>
  <c r="O1326" i="2" s="1"/>
  <c r="P1326" i="2" s="1"/>
  <c r="Q1326" i="2" s="1"/>
  <c r="J1327" i="2"/>
  <c r="O1327" i="2" s="1"/>
  <c r="P1327" i="2" s="1"/>
  <c r="Q1327" i="2" s="1"/>
  <c r="J1328" i="2"/>
  <c r="O1328" i="2" s="1"/>
  <c r="P1328" i="2" s="1"/>
  <c r="Q1328" i="2" s="1"/>
  <c r="J1329" i="2"/>
  <c r="O1329" i="2" s="1"/>
  <c r="P1329" i="2" s="1"/>
  <c r="Q1329" i="2" s="1"/>
  <c r="J1330" i="2"/>
  <c r="O1330" i="2" s="1"/>
  <c r="P1330" i="2" s="1"/>
  <c r="Q1330" i="2" s="1"/>
  <c r="J1331" i="2"/>
  <c r="O1331" i="2" s="1"/>
  <c r="P1331" i="2" s="1"/>
  <c r="Q1331" i="2" s="1"/>
  <c r="J1332" i="2"/>
  <c r="O1332" i="2" s="1"/>
  <c r="P1332" i="2" s="1"/>
  <c r="Q1332" i="2" s="1"/>
  <c r="J1333" i="2"/>
  <c r="O1333" i="2" s="1"/>
  <c r="P1333" i="2" s="1"/>
  <c r="Q1333" i="2" s="1"/>
  <c r="J1334" i="2"/>
  <c r="O1334" i="2" s="1"/>
  <c r="P1334" i="2" s="1"/>
  <c r="Q1334" i="2" s="1"/>
  <c r="J1335" i="2"/>
  <c r="O1335" i="2" s="1"/>
  <c r="P1335" i="2" s="1"/>
  <c r="Q1335" i="2" s="1"/>
  <c r="J1336" i="2"/>
  <c r="O1336" i="2" s="1"/>
  <c r="P1336" i="2" s="1"/>
  <c r="Q1336" i="2" s="1"/>
  <c r="J1337" i="2"/>
  <c r="O1337" i="2" s="1"/>
  <c r="P1337" i="2" s="1"/>
  <c r="Q1337" i="2" s="1"/>
  <c r="J1338" i="2"/>
  <c r="O1338" i="2" s="1"/>
  <c r="P1338" i="2" s="1"/>
  <c r="Q1338" i="2" s="1"/>
  <c r="J1339" i="2"/>
  <c r="O1339" i="2" s="1"/>
  <c r="P1339" i="2" s="1"/>
  <c r="Q1339" i="2" s="1"/>
  <c r="J1340" i="2"/>
  <c r="O1340" i="2" s="1"/>
  <c r="P1340" i="2" s="1"/>
  <c r="Q1340" i="2" s="1"/>
  <c r="J1341" i="2"/>
  <c r="O1341" i="2" s="1"/>
  <c r="P1341" i="2" s="1"/>
  <c r="Q1341" i="2" s="1"/>
  <c r="J1342" i="2"/>
  <c r="O1342" i="2" s="1"/>
  <c r="P1342" i="2" s="1"/>
  <c r="Q1342" i="2" s="1"/>
  <c r="J1343" i="2"/>
  <c r="O1343" i="2" s="1"/>
  <c r="P1343" i="2" s="1"/>
  <c r="Q1343" i="2" s="1"/>
  <c r="J1344" i="2"/>
  <c r="O1344" i="2" s="1"/>
  <c r="P1344" i="2" s="1"/>
  <c r="Q1344" i="2" s="1"/>
  <c r="J1345" i="2"/>
  <c r="O1345" i="2" s="1"/>
  <c r="P1345" i="2" s="1"/>
  <c r="Q1345" i="2" s="1"/>
  <c r="J1346" i="2"/>
  <c r="O1346" i="2" s="1"/>
  <c r="P1346" i="2" s="1"/>
  <c r="Q1346" i="2" s="1"/>
  <c r="J1347" i="2"/>
  <c r="O1347" i="2" s="1"/>
  <c r="P1347" i="2" s="1"/>
  <c r="Q1347" i="2" s="1"/>
  <c r="J1348" i="2"/>
  <c r="O1348" i="2" s="1"/>
  <c r="P1348" i="2" s="1"/>
  <c r="Q1348" i="2" s="1"/>
  <c r="J1349" i="2"/>
  <c r="O1349" i="2" s="1"/>
  <c r="P1349" i="2" s="1"/>
  <c r="Q1349" i="2" s="1"/>
  <c r="J1350" i="2"/>
  <c r="O1350" i="2" s="1"/>
  <c r="P1350" i="2" s="1"/>
  <c r="Q1350" i="2" s="1"/>
  <c r="J1351" i="2"/>
  <c r="O1351" i="2" s="1"/>
  <c r="P1351" i="2" s="1"/>
  <c r="Q1351" i="2" s="1"/>
  <c r="J1352" i="2"/>
  <c r="O1352" i="2" s="1"/>
  <c r="P1352" i="2" s="1"/>
  <c r="Q1352" i="2" s="1"/>
  <c r="J1353" i="2"/>
  <c r="O1353" i="2" s="1"/>
  <c r="P1353" i="2" s="1"/>
  <c r="Q1353" i="2" s="1"/>
  <c r="J1354" i="2"/>
  <c r="O1354" i="2" s="1"/>
  <c r="P1354" i="2" s="1"/>
  <c r="Q1354" i="2" s="1"/>
  <c r="J1355" i="2"/>
  <c r="O1355" i="2" s="1"/>
  <c r="P1355" i="2" s="1"/>
  <c r="Q1355" i="2" s="1"/>
  <c r="J1356" i="2"/>
  <c r="O1356" i="2" s="1"/>
  <c r="P1356" i="2" s="1"/>
  <c r="Q1356" i="2" s="1"/>
  <c r="J1357" i="2"/>
  <c r="O1357" i="2" s="1"/>
  <c r="P1357" i="2" s="1"/>
  <c r="Q1357" i="2" s="1"/>
  <c r="J1358" i="2"/>
  <c r="O1358" i="2" s="1"/>
  <c r="P1358" i="2" s="1"/>
  <c r="Q1358" i="2" s="1"/>
  <c r="J1359" i="2"/>
  <c r="O1359" i="2" s="1"/>
  <c r="P1359" i="2" s="1"/>
  <c r="Q1359" i="2" s="1"/>
  <c r="J1360" i="2"/>
  <c r="O1360" i="2" s="1"/>
  <c r="P1360" i="2" s="1"/>
  <c r="Q1360" i="2" s="1"/>
  <c r="J1361" i="2"/>
  <c r="O1361" i="2" s="1"/>
  <c r="P1361" i="2" s="1"/>
  <c r="Q1361" i="2" s="1"/>
  <c r="J1362" i="2"/>
  <c r="O1362" i="2" s="1"/>
  <c r="P1362" i="2" s="1"/>
  <c r="Q1362" i="2" s="1"/>
  <c r="J1363" i="2"/>
  <c r="O1363" i="2" s="1"/>
  <c r="P1363" i="2" s="1"/>
  <c r="Q1363" i="2" s="1"/>
  <c r="J1364" i="2"/>
  <c r="O1364" i="2" s="1"/>
  <c r="P1364" i="2" s="1"/>
  <c r="Q1364" i="2" s="1"/>
  <c r="J1365" i="2"/>
  <c r="O1365" i="2" s="1"/>
  <c r="P1365" i="2" s="1"/>
  <c r="Q1365" i="2" s="1"/>
  <c r="J1366" i="2"/>
  <c r="O1366" i="2" s="1"/>
  <c r="P1366" i="2" s="1"/>
  <c r="Q1366" i="2" s="1"/>
  <c r="J1367" i="2"/>
  <c r="O1367" i="2" s="1"/>
  <c r="P1367" i="2" s="1"/>
  <c r="Q1367" i="2" s="1"/>
  <c r="J1368" i="2"/>
  <c r="O1368" i="2" s="1"/>
  <c r="P1368" i="2" s="1"/>
  <c r="Q1368" i="2" s="1"/>
  <c r="J1369" i="2"/>
  <c r="O1369" i="2" s="1"/>
  <c r="P1369" i="2" s="1"/>
  <c r="Q1369" i="2" s="1"/>
  <c r="J1370" i="2"/>
  <c r="O1370" i="2" s="1"/>
  <c r="P1370" i="2" s="1"/>
  <c r="Q1370" i="2" s="1"/>
  <c r="J1371" i="2"/>
  <c r="O1371" i="2" s="1"/>
  <c r="P1371" i="2" s="1"/>
  <c r="Q1371" i="2" s="1"/>
  <c r="J1372" i="2"/>
  <c r="O1372" i="2" s="1"/>
  <c r="P1372" i="2" s="1"/>
  <c r="Q1372" i="2" s="1"/>
  <c r="J1373" i="2"/>
  <c r="O1373" i="2" s="1"/>
  <c r="P1373" i="2" s="1"/>
  <c r="Q1373" i="2" s="1"/>
  <c r="J1374" i="2"/>
  <c r="O1374" i="2" s="1"/>
  <c r="P1374" i="2" s="1"/>
  <c r="Q1374" i="2" s="1"/>
  <c r="J1375" i="2"/>
  <c r="O1375" i="2" s="1"/>
  <c r="P1375" i="2" s="1"/>
  <c r="Q1375" i="2" s="1"/>
  <c r="J1376" i="2"/>
  <c r="O1376" i="2" s="1"/>
  <c r="P1376" i="2" s="1"/>
  <c r="Q1376" i="2" s="1"/>
  <c r="J1377" i="2"/>
  <c r="O1377" i="2" s="1"/>
  <c r="P1377" i="2" s="1"/>
  <c r="Q1377" i="2" s="1"/>
  <c r="J1378" i="2"/>
  <c r="O1378" i="2" s="1"/>
  <c r="P1378" i="2" s="1"/>
  <c r="Q1378" i="2" s="1"/>
  <c r="J1379" i="2"/>
  <c r="O1379" i="2" s="1"/>
  <c r="P1379" i="2" s="1"/>
  <c r="Q1379" i="2" s="1"/>
  <c r="J1380" i="2"/>
  <c r="O1380" i="2" s="1"/>
  <c r="P1380" i="2" s="1"/>
  <c r="Q1380" i="2" s="1"/>
  <c r="J1381" i="2"/>
  <c r="O1381" i="2" s="1"/>
  <c r="P1381" i="2" s="1"/>
  <c r="Q1381" i="2" s="1"/>
  <c r="J1382" i="2"/>
  <c r="O1382" i="2" s="1"/>
  <c r="P1382" i="2" s="1"/>
  <c r="Q1382" i="2" s="1"/>
  <c r="J1383" i="2"/>
  <c r="O1383" i="2" s="1"/>
  <c r="P1383" i="2" s="1"/>
  <c r="Q1383" i="2" s="1"/>
  <c r="J1384" i="2"/>
  <c r="O1384" i="2" s="1"/>
  <c r="P1384" i="2" s="1"/>
  <c r="Q1384" i="2" s="1"/>
  <c r="J1385" i="2"/>
  <c r="O1385" i="2" s="1"/>
  <c r="P1385" i="2" s="1"/>
  <c r="Q1385" i="2" s="1"/>
  <c r="J1386" i="2"/>
  <c r="O1386" i="2" s="1"/>
  <c r="P1386" i="2" s="1"/>
  <c r="Q1386" i="2" s="1"/>
  <c r="J1387" i="2"/>
  <c r="O1387" i="2" s="1"/>
  <c r="P1387" i="2" s="1"/>
  <c r="Q1387" i="2" s="1"/>
  <c r="J1388" i="2"/>
  <c r="O1388" i="2" s="1"/>
  <c r="P1388" i="2" s="1"/>
  <c r="Q1388" i="2" s="1"/>
  <c r="J1389" i="2"/>
  <c r="O1389" i="2" s="1"/>
  <c r="P1389" i="2" s="1"/>
  <c r="Q1389" i="2" s="1"/>
  <c r="J1390" i="2"/>
  <c r="O1390" i="2" s="1"/>
  <c r="P1390" i="2" s="1"/>
  <c r="Q1390" i="2" s="1"/>
  <c r="J1391" i="2"/>
  <c r="O1391" i="2" s="1"/>
  <c r="P1391" i="2" s="1"/>
  <c r="Q1391" i="2" s="1"/>
  <c r="J1392" i="2"/>
  <c r="O1392" i="2" s="1"/>
  <c r="P1392" i="2" s="1"/>
  <c r="Q1392" i="2" s="1"/>
  <c r="J1393" i="2"/>
  <c r="O1393" i="2" s="1"/>
  <c r="P1393" i="2" s="1"/>
  <c r="Q1393" i="2" s="1"/>
  <c r="J1394" i="2"/>
  <c r="O1394" i="2" s="1"/>
  <c r="P1394" i="2" s="1"/>
  <c r="Q1394" i="2" s="1"/>
  <c r="J1395" i="2"/>
  <c r="O1395" i="2" s="1"/>
  <c r="P1395" i="2" s="1"/>
  <c r="Q1395" i="2" s="1"/>
  <c r="J1396" i="2"/>
  <c r="O1396" i="2" s="1"/>
  <c r="P1396" i="2" s="1"/>
  <c r="Q1396" i="2" s="1"/>
  <c r="J1397" i="2"/>
  <c r="O1397" i="2" s="1"/>
  <c r="P1397" i="2" s="1"/>
  <c r="Q1397" i="2" s="1"/>
  <c r="J1398" i="2"/>
  <c r="O1398" i="2" s="1"/>
  <c r="P1398" i="2" s="1"/>
  <c r="Q1398" i="2" s="1"/>
  <c r="J1399" i="2"/>
  <c r="O1399" i="2" s="1"/>
  <c r="P1399" i="2" s="1"/>
  <c r="Q1399" i="2" s="1"/>
  <c r="J1400" i="2"/>
  <c r="O1400" i="2" s="1"/>
  <c r="P1400" i="2" s="1"/>
  <c r="Q1400" i="2" s="1"/>
  <c r="J1401" i="2"/>
  <c r="O1401" i="2" s="1"/>
  <c r="P1401" i="2" s="1"/>
  <c r="Q1401" i="2" s="1"/>
  <c r="J1402" i="2"/>
  <c r="O1402" i="2" s="1"/>
  <c r="P1402" i="2" s="1"/>
  <c r="Q1402" i="2" s="1"/>
  <c r="J1403" i="2"/>
  <c r="O1403" i="2" s="1"/>
  <c r="P1403" i="2" s="1"/>
  <c r="Q1403" i="2" s="1"/>
  <c r="J1404" i="2"/>
  <c r="O1404" i="2" s="1"/>
  <c r="P1404" i="2" s="1"/>
  <c r="Q1404" i="2" s="1"/>
  <c r="J1405" i="2"/>
  <c r="O1405" i="2" s="1"/>
  <c r="P1405" i="2" s="1"/>
  <c r="Q1405" i="2" s="1"/>
  <c r="J1406" i="2"/>
  <c r="O1406" i="2" s="1"/>
  <c r="P1406" i="2" s="1"/>
  <c r="Q1406" i="2" s="1"/>
  <c r="J1407" i="2"/>
  <c r="O1407" i="2" s="1"/>
  <c r="P1407" i="2" s="1"/>
  <c r="Q1407" i="2" s="1"/>
  <c r="J1408" i="2"/>
  <c r="O1408" i="2" s="1"/>
  <c r="P1408" i="2" s="1"/>
  <c r="Q1408" i="2" s="1"/>
  <c r="J1409" i="2"/>
  <c r="O1409" i="2" s="1"/>
  <c r="P1409" i="2" s="1"/>
  <c r="Q1409" i="2" s="1"/>
  <c r="J1410" i="2"/>
  <c r="O1410" i="2" s="1"/>
  <c r="P1410" i="2" s="1"/>
  <c r="Q1410" i="2" s="1"/>
  <c r="J1411" i="2"/>
  <c r="O1411" i="2" s="1"/>
  <c r="P1411" i="2" s="1"/>
  <c r="Q1411" i="2" s="1"/>
  <c r="J1412" i="2"/>
  <c r="O1412" i="2" s="1"/>
  <c r="P1412" i="2" s="1"/>
  <c r="Q1412" i="2" s="1"/>
  <c r="J1413" i="2"/>
  <c r="O1413" i="2" s="1"/>
  <c r="P1413" i="2" s="1"/>
  <c r="Q1413" i="2" s="1"/>
  <c r="J1414" i="2"/>
  <c r="O1414" i="2" s="1"/>
  <c r="P1414" i="2" s="1"/>
  <c r="Q1414" i="2" s="1"/>
  <c r="J1415" i="2"/>
  <c r="O1415" i="2" s="1"/>
  <c r="P1415" i="2" s="1"/>
  <c r="Q1415" i="2" s="1"/>
  <c r="J1416" i="2"/>
  <c r="O1416" i="2" s="1"/>
  <c r="P1416" i="2" s="1"/>
  <c r="Q1416" i="2" s="1"/>
  <c r="J1417" i="2"/>
  <c r="O1417" i="2" s="1"/>
  <c r="P1417" i="2" s="1"/>
  <c r="Q1417" i="2" s="1"/>
  <c r="J1418" i="2"/>
  <c r="O1418" i="2" s="1"/>
  <c r="P1418" i="2" s="1"/>
  <c r="Q1418" i="2" s="1"/>
  <c r="J1419" i="2"/>
  <c r="O1419" i="2" s="1"/>
  <c r="P1419" i="2" s="1"/>
  <c r="Q1419" i="2" s="1"/>
  <c r="J1420" i="2"/>
  <c r="O1420" i="2" s="1"/>
  <c r="P1420" i="2" s="1"/>
  <c r="Q1420" i="2" s="1"/>
  <c r="J1421" i="2"/>
  <c r="O1421" i="2" s="1"/>
  <c r="P1421" i="2" s="1"/>
  <c r="Q1421" i="2" s="1"/>
  <c r="J1422" i="2"/>
  <c r="O1422" i="2" s="1"/>
  <c r="P1422" i="2" s="1"/>
  <c r="Q1422" i="2" s="1"/>
  <c r="J1423" i="2"/>
  <c r="O1423" i="2" s="1"/>
  <c r="P1423" i="2" s="1"/>
  <c r="Q1423" i="2" s="1"/>
  <c r="J1424" i="2"/>
  <c r="O1424" i="2" s="1"/>
  <c r="P1424" i="2" s="1"/>
  <c r="Q1424" i="2" s="1"/>
  <c r="J1425" i="2"/>
  <c r="O1425" i="2" s="1"/>
  <c r="P1425" i="2" s="1"/>
  <c r="Q1425" i="2" s="1"/>
  <c r="J1426" i="2"/>
  <c r="O1426" i="2" s="1"/>
  <c r="P1426" i="2" s="1"/>
  <c r="Q1426" i="2" s="1"/>
  <c r="J1427" i="2"/>
  <c r="O1427" i="2" s="1"/>
  <c r="P1427" i="2" s="1"/>
  <c r="Q1427" i="2" s="1"/>
  <c r="J1428" i="2"/>
  <c r="O1428" i="2" s="1"/>
  <c r="P1428" i="2" s="1"/>
  <c r="Q1428" i="2" s="1"/>
  <c r="J1429" i="2"/>
  <c r="O1429" i="2" s="1"/>
  <c r="P1429" i="2" s="1"/>
  <c r="Q1429" i="2" s="1"/>
  <c r="J1430" i="2"/>
  <c r="O1430" i="2" s="1"/>
  <c r="P1430" i="2" s="1"/>
  <c r="Q1430" i="2" s="1"/>
  <c r="J1431" i="2"/>
  <c r="O1431" i="2" s="1"/>
  <c r="P1431" i="2" s="1"/>
  <c r="Q1431" i="2" s="1"/>
  <c r="J1432" i="2"/>
  <c r="O1432" i="2" s="1"/>
  <c r="P1432" i="2" s="1"/>
  <c r="Q1432" i="2" s="1"/>
  <c r="J1433" i="2"/>
  <c r="O1433" i="2" s="1"/>
  <c r="P1433" i="2" s="1"/>
  <c r="Q1433" i="2" s="1"/>
  <c r="J1434" i="2"/>
  <c r="O1434" i="2" s="1"/>
  <c r="P1434" i="2" s="1"/>
  <c r="Q1434" i="2" s="1"/>
  <c r="J1435" i="2"/>
  <c r="O1435" i="2" s="1"/>
  <c r="P1435" i="2" s="1"/>
  <c r="Q1435" i="2" s="1"/>
  <c r="J1436" i="2"/>
  <c r="O1436" i="2" s="1"/>
  <c r="P1436" i="2" s="1"/>
  <c r="Q1436" i="2" s="1"/>
  <c r="J1437" i="2"/>
  <c r="O1437" i="2" s="1"/>
  <c r="P1437" i="2" s="1"/>
  <c r="Q1437" i="2" s="1"/>
  <c r="J1438" i="2"/>
  <c r="O1438" i="2" s="1"/>
  <c r="P1438" i="2" s="1"/>
  <c r="Q1438" i="2" s="1"/>
  <c r="J1439" i="2"/>
  <c r="O1439" i="2" s="1"/>
  <c r="P1439" i="2" s="1"/>
  <c r="Q1439" i="2" s="1"/>
  <c r="J1440" i="2"/>
  <c r="O1440" i="2" s="1"/>
  <c r="P1440" i="2" s="1"/>
  <c r="Q1440" i="2" s="1"/>
  <c r="J1441" i="2"/>
  <c r="O1441" i="2" s="1"/>
  <c r="P1441" i="2" s="1"/>
  <c r="Q1441" i="2" s="1"/>
  <c r="J1442" i="2"/>
  <c r="O1442" i="2" s="1"/>
  <c r="P1442" i="2" s="1"/>
  <c r="Q1442" i="2" s="1"/>
  <c r="J1443" i="2"/>
  <c r="O1443" i="2" s="1"/>
  <c r="P1443" i="2" s="1"/>
  <c r="Q1443" i="2" s="1"/>
  <c r="J1444" i="2"/>
  <c r="O1444" i="2" s="1"/>
  <c r="P1444" i="2" s="1"/>
  <c r="Q1444" i="2" s="1"/>
  <c r="J1445" i="2"/>
  <c r="O1445" i="2" s="1"/>
  <c r="P1445" i="2" s="1"/>
  <c r="Q1445" i="2" s="1"/>
  <c r="J1446" i="2"/>
  <c r="O1446" i="2" s="1"/>
  <c r="P1446" i="2" s="1"/>
  <c r="Q1446" i="2" s="1"/>
  <c r="J1447" i="2"/>
  <c r="O1447" i="2" s="1"/>
  <c r="P1447" i="2" s="1"/>
  <c r="Q1447" i="2" s="1"/>
  <c r="J1448" i="2"/>
  <c r="O1448" i="2" s="1"/>
  <c r="P1448" i="2" s="1"/>
  <c r="Q1448" i="2" s="1"/>
  <c r="J1449" i="2"/>
  <c r="O1449" i="2" s="1"/>
  <c r="P1449" i="2" s="1"/>
  <c r="Q1449" i="2" s="1"/>
  <c r="J1450" i="2"/>
  <c r="O1450" i="2" s="1"/>
  <c r="P1450" i="2" s="1"/>
  <c r="Q1450" i="2" s="1"/>
  <c r="J1451" i="2"/>
  <c r="O1451" i="2" s="1"/>
  <c r="P1451" i="2" s="1"/>
  <c r="Q1451" i="2" s="1"/>
  <c r="J1452" i="2"/>
  <c r="O1452" i="2" s="1"/>
  <c r="P1452" i="2" s="1"/>
  <c r="Q1452" i="2" s="1"/>
  <c r="J1453" i="2"/>
  <c r="O1453" i="2" s="1"/>
  <c r="P1453" i="2" s="1"/>
  <c r="Q1453" i="2" s="1"/>
  <c r="J1454" i="2"/>
  <c r="O1454" i="2" s="1"/>
  <c r="P1454" i="2" s="1"/>
  <c r="Q1454" i="2" s="1"/>
  <c r="J1455" i="2"/>
  <c r="O1455" i="2" s="1"/>
  <c r="P1455" i="2" s="1"/>
  <c r="Q1455" i="2" s="1"/>
  <c r="J1456" i="2"/>
  <c r="O1456" i="2" s="1"/>
  <c r="P1456" i="2" s="1"/>
  <c r="Q1456" i="2" s="1"/>
  <c r="J1457" i="2"/>
  <c r="O1457" i="2" s="1"/>
  <c r="P1457" i="2" s="1"/>
  <c r="Q1457" i="2" s="1"/>
  <c r="J1458" i="2"/>
  <c r="O1458" i="2" s="1"/>
  <c r="P1458" i="2" s="1"/>
  <c r="Q1458" i="2" s="1"/>
  <c r="J1459" i="2"/>
  <c r="O1459" i="2" s="1"/>
  <c r="P1459" i="2" s="1"/>
  <c r="Q1459" i="2" s="1"/>
  <c r="J1460" i="2"/>
  <c r="O1460" i="2" s="1"/>
  <c r="P1460" i="2" s="1"/>
  <c r="Q1460" i="2" s="1"/>
  <c r="J1461" i="2"/>
  <c r="O1461" i="2" s="1"/>
  <c r="P1461" i="2" s="1"/>
  <c r="Q1461" i="2" s="1"/>
  <c r="J1462" i="2"/>
  <c r="O1462" i="2" s="1"/>
  <c r="P1462" i="2" s="1"/>
  <c r="Q1462" i="2" s="1"/>
  <c r="J1463" i="2"/>
  <c r="O1463" i="2" s="1"/>
  <c r="P1463" i="2" s="1"/>
  <c r="Q1463" i="2" s="1"/>
  <c r="J1464" i="2"/>
  <c r="O1464" i="2" s="1"/>
  <c r="P1464" i="2" s="1"/>
  <c r="Q1464" i="2" s="1"/>
  <c r="J1465" i="2"/>
  <c r="O1465" i="2" s="1"/>
  <c r="P1465" i="2" s="1"/>
  <c r="Q1465" i="2" s="1"/>
  <c r="J1466" i="2"/>
  <c r="O1466" i="2" s="1"/>
  <c r="P1466" i="2" s="1"/>
  <c r="Q1466" i="2" s="1"/>
  <c r="J1467" i="2"/>
  <c r="O1467" i="2" s="1"/>
  <c r="P1467" i="2" s="1"/>
  <c r="Q1467" i="2" s="1"/>
  <c r="J1468" i="2"/>
  <c r="O1468" i="2" s="1"/>
  <c r="P1468" i="2" s="1"/>
  <c r="Q1468" i="2" s="1"/>
  <c r="J1469" i="2"/>
  <c r="O1469" i="2" s="1"/>
  <c r="P1469" i="2" s="1"/>
  <c r="Q1469" i="2" s="1"/>
  <c r="J1470" i="2"/>
  <c r="O1470" i="2" s="1"/>
  <c r="P1470" i="2" s="1"/>
  <c r="Q1470" i="2" s="1"/>
  <c r="J1471" i="2"/>
  <c r="O1471" i="2" s="1"/>
  <c r="P1471" i="2" s="1"/>
  <c r="Q1471" i="2" s="1"/>
  <c r="J1472" i="2"/>
  <c r="O1472" i="2" s="1"/>
  <c r="P1472" i="2" s="1"/>
  <c r="Q1472" i="2" s="1"/>
  <c r="J1473" i="2"/>
  <c r="O1473" i="2" s="1"/>
  <c r="P1473" i="2" s="1"/>
  <c r="Q1473" i="2" s="1"/>
  <c r="J1474" i="2"/>
  <c r="O1474" i="2" s="1"/>
  <c r="P1474" i="2" s="1"/>
  <c r="Q1474" i="2" s="1"/>
  <c r="J1475" i="2"/>
  <c r="O1475" i="2" s="1"/>
  <c r="P1475" i="2" s="1"/>
  <c r="Q1475" i="2" s="1"/>
  <c r="J1476" i="2"/>
  <c r="O1476" i="2" s="1"/>
  <c r="P1476" i="2" s="1"/>
  <c r="Q1476" i="2" s="1"/>
  <c r="J1477" i="2"/>
  <c r="O1477" i="2" s="1"/>
  <c r="P1477" i="2" s="1"/>
  <c r="Q1477" i="2" s="1"/>
  <c r="J1478" i="2"/>
  <c r="O1478" i="2" s="1"/>
  <c r="P1478" i="2" s="1"/>
  <c r="Q1478" i="2" s="1"/>
  <c r="J1479" i="2"/>
  <c r="O1479" i="2" s="1"/>
  <c r="P1479" i="2" s="1"/>
  <c r="Q1479" i="2" s="1"/>
  <c r="J1480" i="2"/>
  <c r="O1480" i="2" s="1"/>
  <c r="P1480" i="2" s="1"/>
  <c r="Q1480" i="2" s="1"/>
  <c r="J1481" i="2"/>
  <c r="O1481" i="2" s="1"/>
  <c r="P1481" i="2" s="1"/>
  <c r="Q1481" i="2" s="1"/>
  <c r="J1482" i="2"/>
  <c r="O1482" i="2" s="1"/>
  <c r="P1482" i="2" s="1"/>
  <c r="Q1482" i="2" s="1"/>
  <c r="J1483" i="2"/>
  <c r="O1483" i="2" s="1"/>
  <c r="P1483" i="2" s="1"/>
  <c r="Q1483" i="2" s="1"/>
  <c r="J1484" i="2"/>
  <c r="O1484" i="2" s="1"/>
  <c r="P1484" i="2" s="1"/>
  <c r="Q1484" i="2" s="1"/>
  <c r="J1485" i="2"/>
  <c r="O1485" i="2" s="1"/>
  <c r="P1485" i="2" s="1"/>
  <c r="Q1485" i="2" s="1"/>
  <c r="J1486" i="2"/>
  <c r="O1486" i="2" s="1"/>
  <c r="P1486" i="2" s="1"/>
  <c r="Q1486" i="2" s="1"/>
  <c r="J1487" i="2"/>
  <c r="O1487" i="2" s="1"/>
  <c r="P1487" i="2" s="1"/>
  <c r="Q1487" i="2" s="1"/>
  <c r="J1488" i="2"/>
  <c r="O1488" i="2" s="1"/>
  <c r="P1488" i="2" s="1"/>
  <c r="Q1488" i="2" s="1"/>
  <c r="J1489" i="2"/>
  <c r="O1489" i="2" s="1"/>
  <c r="P1489" i="2" s="1"/>
  <c r="Q1489" i="2" s="1"/>
  <c r="J1490" i="2"/>
  <c r="O1490" i="2" s="1"/>
  <c r="P1490" i="2" s="1"/>
  <c r="Q1490" i="2" s="1"/>
  <c r="J1491" i="2"/>
  <c r="O1491" i="2" s="1"/>
  <c r="P1491" i="2" s="1"/>
  <c r="Q1491" i="2" s="1"/>
  <c r="J1492" i="2"/>
  <c r="O1492" i="2" s="1"/>
  <c r="P1492" i="2" s="1"/>
  <c r="Q1492" i="2" s="1"/>
  <c r="J1493" i="2"/>
  <c r="O1493" i="2" s="1"/>
  <c r="P1493" i="2" s="1"/>
  <c r="Q1493" i="2" s="1"/>
  <c r="J1494" i="2"/>
  <c r="O1494" i="2" s="1"/>
  <c r="P1494" i="2" s="1"/>
  <c r="Q1494" i="2" s="1"/>
  <c r="J1495" i="2"/>
  <c r="O1495" i="2" s="1"/>
  <c r="P1495" i="2" s="1"/>
  <c r="Q1495" i="2" s="1"/>
  <c r="J1496" i="2"/>
  <c r="O1496" i="2" s="1"/>
  <c r="P1496" i="2" s="1"/>
  <c r="Q1496" i="2" s="1"/>
  <c r="J1497" i="2"/>
  <c r="O1497" i="2" s="1"/>
  <c r="P1497" i="2" s="1"/>
  <c r="Q1497" i="2" s="1"/>
  <c r="J1498" i="2"/>
  <c r="O1498" i="2" s="1"/>
  <c r="P1498" i="2" s="1"/>
  <c r="Q1498" i="2" s="1"/>
  <c r="J1499" i="2"/>
  <c r="O1499" i="2" s="1"/>
  <c r="P1499" i="2" s="1"/>
  <c r="Q1499" i="2" s="1"/>
  <c r="J1500" i="2"/>
  <c r="O1500" i="2" s="1"/>
  <c r="P1500" i="2" s="1"/>
  <c r="Q1500" i="2" s="1"/>
  <c r="J1501" i="2"/>
  <c r="O1501" i="2" s="1"/>
  <c r="P1501" i="2" s="1"/>
  <c r="Q1501" i="2" s="1"/>
  <c r="J1502" i="2"/>
  <c r="O1502" i="2" s="1"/>
  <c r="P1502" i="2" s="1"/>
  <c r="Q1502" i="2" s="1"/>
  <c r="J1503" i="2"/>
  <c r="O1503" i="2" s="1"/>
  <c r="P1503" i="2" s="1"/>
  <c r="Q1503" i="2" s="1"/>
  <c r="J1504" i="2"/>
  <c r="O1504" i="2" s="1"/>
  <c r="P1504" i="2" s="1"/>
  <c r="Q1504" i="2" s="1"/>
  <c r="J1505" i="2"/>
  <c r="O1505" i="2" s="1"/>
  <c r="P1505" i="2" s="1"/>
  <c r="Q1505" i="2" s="1"/>
  <c r="J1506" i="2"/>
  <c r="O1506" i="2" s="1"/>
  <c r="P1506" i="2" s="1"/>
  <c r="Q1506" i="2" s="1"/>
  <c r="J1507" i="2"/>
  <c r="O1507" i="2" s="1"/>
  <c r="P1507" i="2" s="1"/>
  <c r="Q1507" i="2" s="1"/>
  <c r="J1508" i="2"/>
  <c r="O1508" i="2" s="1"/>
  <c r="P1508" i="2" s="1"/>
  <c r="Q1508" i="2" s="1"/>
  <c r="J1509" i="2"/>
  <c r="O1509" i="2" s="1"/>
  <c r="P1509" i="2" s="1"/>
  <c r="Q1509" i="2" s="1"/>
  <c r="J1510" i="2"/>
  <c r="O1510" i="2" s="1"/>
  <c r="P1510" i="2" s="1"/>
  <c r="Q1510" i="2" s="1"/>
  <c r="J1511" i="2"/>
  <c r="O1511" i="2" s="1"/>
  <c r="P1511" i="2" s="1"/>
  <c r="Q1511" i="2" s="1"/>
  <c r="J1512" i="2"/>
  <c r="O1512" i="2" s="1"/>
  <c r="P1512" i="2" s="1"/>
  <c r="Q1512" i="2" s="1"/>
  <c r="J1513" i="2"/>
  <c r="O1513" i="2" s="1"/>
  <c r="P1513" i="2" s="1"/>
  <c r="Q1513" i="2" s="1"/>
  <c r="J1514" i="2"/>
  <c r="O1514" i="2" s="1"/>
  <c r="P1514" i="2" s="1"/>
  <c r="Q1514" i="2" s="1"/>
  <c r="J1515" i="2"/>
  <c r="O1515" i="2" s="1"/>
  <c r="P1515" i="2" s="1"/>
  <c r="Q1515" i="2" s="1"/>
  <c r="J1516" i="2"/>
  <c r="O1516" i="2" s="1"/>
  <c r="P1516" i="2" s="1"/>
  <c r="Q1516" i="2" s="1"/>
  <c r="J1517" i="2"/>
  <c r="O1517" i="2" s="1"/>
  <c r="P1517" i="2" s="1"/>
  <c r="Q1517" i="2" s="1"/>
  <c r="J1518" i="2"/>
  <c r="O1518" i="2" s="1"/>
  <c r="P1518" i="2" s="1"/>
  <c r="Q1518" i="2" s="1"/>
  <c r="J1519" i="2"/>
  <c r="O1519" i="2" s="1"/>
  <c r="P1519" i="2" s="1"/>
  <c r="Q1519" i="2" s="1"/>
  <c r="J1520" i="2"/>
  <c r="O1520" i="2" s="1"/>
  <c r="P1520" i="2" s="1"/>
  <c r="Q1520" i="2" s="1"/>
  <c r="J1521" i="2"/>
  <c r="O1521" i="2" s="1"/>
  <c r="P1521" i="2" s="1"/>
  <c r="Q1521" i="2" s="1"/>
  <c r="J1522" i="2"/>
  <c r="O1522" i="2" s="1"/>
  <c r="P1522" i="2" s="1"/>
  <c r="Q1522" i="2" s="1"/>
  <c r="J1523" i="2"/>
  <c r="O1523" i="2" s="1"/>
  <c r="P1523" i="2" s="1"/>
  <c r="Q1523" i="2" s="1"/>
  <c r="J1524" i="2"/>
  <c r="O1524" i="2" s="1"/>
  <c r="P1524" i="2" s="1"/>
  <c r="Q1524" i="2" s="1"/>
  <c r="J1525" i="2"/>
  <c r="O1525" i="2" s="1"/>
  <c r="P1525" i="2" s="1"/>
  <c r="Q1525" i="2" s="1"/>
  <c r="J1526" i="2"/>
  <c r="O1526" i="2" s="1"/>
  <c r="P1526" i="2" s="1"/>
  <c r="Q1526" i="2" s="1"/>
  <c r="J1527" i="2"/>
  <c r="O1527" i="2" s="1"/>
  <c r="P1527" i="2" s="1"/>
  <c r="Q1527" i="2" s="1"/>
  <c r="J1528" i="2"/>
  <c r="O1528" i="2" s="1"/>
  <c r="P1528" i="2" s="1"/>
  <c r="Q1528" i="2" s="1"/>
  <c r="J1529" i="2"/>
  <c r="O1529" i="2" s="1"/>
  <c r="P1529" i="2" s="1"/>
  <c r="Q1529" i="2" s="1"/>
  <c r="J1530" i="2"/>
  <c r="O1530" i="2" s="1"/>
  <c r="P1530" i="2" s="1"/>
  <c r="Q1530" i="2" s="1"/>
  <c r="J1531" i="2"/>
  <c r="O1531" i="2" s="1"/>
  <c r="P1531" i="2" s="1"/>
  <c r="Q1531" i="2" s="1"/>
  <c r="J1532" i="2"/>
  <c r="O1532" i="2" s="1"/>
  <c r="P1532" i="2" s="1"/>
  <c r="Q1532" i="2" s="1"/>
  <c r="J1533" i="2"/>
  <c r="O1533" i="2" s="1"/>
  <c r="P1533" i="2" s="1"/>
  <c r="Q1533" i="2" s="1"/>
  <c r="J1534" i="2"/>
  <c r="O1534" i="2" s="1"/>
  <c r="P1534" i="2" s="1"/>
  <c r="Q1534" i="2" s="1"/>
  <c r="J1535" i="2"/>
  <c r="O1535" i="2" s="1"/>
  <c r="P1535" i="2" s="1"/>
  <c r="Q1535" i="2" s="1"/>
  <c r="J1536" i="2"/>
  <c r="O1536" i="2" s="1"/>
  <c r="P1536" i="2" s="1"/>
  <c r="Q1536" i="2" s="1"/>
  <c r="J1537" i="2"/>
  <c r="O1537" i="2" s="1"/>
  <c r="P1537" i="2" s="1"/>
  <c r="Q1537" i="2" s="1"/>
  <c r="J1538" i="2"/>
  <c r="O1538" i="2" s="1"/>
  <c r="P1538" i="2" s="1"/>
  <c r="Q1538" i="2" s="1"/>
  <c r="J1539" i="2"/>
  <c r="O1539" i="2" s="1"/>
  <c r="P1539" i="2" s="1"/>
  <c r="Q1539" i="2" s="1"/>
  <c r="J1540" i="2"/>
  <c r="O1540" i="2" s="1"/>
  <c r="P1540" i="2" s="1"/>
  <c r="Q1540" i="2" s="1"/>
  <c r="J1541" i="2"/>
  <c r="O1541" i="2" s="1"/>
  <c r="P1541" i="2" s="1"/>
  <c r="Q1541" i="2" s="1"/>
  <c r="J1542" i="2"/>
  <c r="O1542" i="2" s="1"/>
  <c r="P1542" i="2" s="1"/>
  <c r="Q1542" i="2" s="1"/>
  <c r="J1543" i="2"/>
  <c r="O1543" i="2" s="1"/>
  <c r="P1543" i="2" s="1"/>
  <c r="Q1543" i="2" s="1"/>
  <c r="J1544" i="2"/>
  <c r="O1544" i="2" s="1"/>
  <c r="P1544" i="2" s="1"/>
  <c r="Q1544" i="2" s="1"/>
  <c r="J1545" i="2"/>
  <c r="O1545" i="2" s="1"/>
  <c r="P1545" i="2" s="1"/>
  <c r="Q1545" i="2" s="1"/>
  <c r="J1546" i="2"/>
  <c r="O1546" i="2" s="1"/>
  <c r="P1546" i="2" s="1"/>
  <c r="Q1546" i="2" s="1"/>
  <c r="J1547" i="2"/>
  <c r="O1547" i="2" s="1"/>
  <c r="P1547" i="2" s="1"/>
  <c r="Q1547" i="2" s="1"/>
  <c r="J1548" i="2"/>
  <c r="O1548" i="2" s="1"/>
  <c r="P1548" i="2" s="1"/>
  <c r="Q1548" i="2" s="1"/>
  <c r="J1549" i="2"/>
  <c r="O1549" i="2" s="1"/>
  <c r="P1549" i="2" s="1"/>
  <c r="Q1549" i="2" s="1"/>
  <c r="J1550" i="2"/>
  <c r="O1550" i="2" s="1"/>
  <c r="P1550" i="2" s="1"/>
  <c r="Q1550" i="2" s="1"/>
  <c r="J1551" i="2"/>
  <c r="O1551" i="2" s="1"/>
  <c r="P1551" i="2" s="1"/>
  <c r="Q1551" i="2" s="1"/>
  <c r="J1552" i="2"/>
  <c r="O1552" i="2" s="1"/>
  <c r="P1552" i="2" s="1"/>
  <c r="Q1552" i="2" s="1"/>
  <c r="J1553" i="2"/>
  <c r="O1553" i="2" s="1"/>
  <c r="P1553" i="2" s="1"/>
  <c r="Q1553" i="2" s="1"/>
  <c r="J1554" i="2"/>
  <c r="O1554" i="2" s="1"/>
  <c r="P1554" i="2" s="1"/>
  <c r="Q1554" i="2" s="1"/>
  <c r="J1555" i="2"/>
  <c r="O1555" i="2" s="1"/>
  <c r="P1555" i="2" s="1"/>
  <c r="Q1555" i="2" s="1"/>
  <c r="J1556" i="2"/>
  <c r="O1556" i="2" s="1"/>
  <c r="P1556" i="2" s="1"/>
  <c r="Q1556" i="2" s="1"/>
  <c r="J1557" i="2"/>
  <c r="O1557" i="2" s="1"/>
  <c r="P1557" i="2" s="1"/>
  <c r="Q1557" i="2" s="1"/>
  <c r="J1558" i="2"/>
  <c r="O1558" i="2" s="1"/>
  <c r="P1558" i="2" s="1"/>
  <c r="Q1558" i="2" s="1"/>
  <c r="J1559" i="2"/>
  <c r="O1559" i="2" s="1"/>
  <c r="P1559" i="2" s="1"/>
  <c r="Q1559" i="2" s="1"/>
  <c r="J1560" i="2"/>
  <c r="O1560" i="2" s="1"/>
  <c r="P1560" i="2" s="1"/>
  <c r="Q1560" i="2" s="1"/>
  <c r="J1561" i="2"/>
  <c r="O1561" i="2" s="1"/>
  <c r="P1561" i="2" s="1"/>
  <c r="Q1561" i="2" s="1"/>
  <c r="J1562" i="2"/>
  <c r="O1562" i="2" s="1"/>
  <c r="P1562" i="2" s="1"/>
  <c r="Q1562" i="2" s="1"/>
  <c r="J1563" i="2"/>
  <c r="O1563" i="2" s="1"/>
  <c r="P1563" i="2" s="1"/>
  <c r="Q1563" i="2" s="1"/>
  <c r="J1564" i="2"/>
  <c r="O1564" i="2" s="1"/>
  <c r="P1564" i="2" s="1"/>
  <c r="Q1564" i="2" s="1"/>
  <c r="J1565" i="2"/>
  <c r="O1565" i="2" s="1"/>
  <c r="P1565" i="2" s="1"/>
  <c r="Q1565" i="2" s="1"/>
  <c r="J1566" i="2"/>
  <c r="O1566" i="2" s="1"/>
  <c r="P1566" i="2" s="1"/>
  <c r="Q1566" i="2" s="1"/>
  <c r="J1567" i="2"/>
  <c r="O1567" i="2" s="1"/>
  <c r="P1567" i="2" s="1"/>
  <c r="Q1567" i="2" s="1"/>
  <c r="J1568" i="2"/>
  <c r="O1568" i="2" s="1"/>
  <c r="P1568" i="2" s="1"/>
  <c r="Q1568" i="2" s="1"/>
  <c r="J1569" i="2"/>
  <c r="O1569" i="2" s="1"/>
  <c r="P1569" i="2" s="1"/>
  <c r="Q1569" i="2" s="1"/>
  <c r="J1570" i="2"/>
  <c r="O1570" i="2" s="1"/>
  <c r="P1570" i="2" s="1"/>
  <c r="Q1570" i="2" s="1"/>
  <c r="J1571" i="2"/>
  <c r="O1571" i="2" s="1"/>
  <c r="P1571" i="2" s="1"/>
  <c r="Q1571" i="2" s="1"/>
  <c r="J1572" i="2"/>
  <c r="O1572" i="2" s="1"/>
  <c r="P1572" i="2" s="1"/>
  <c r="Q1572" i="2" s="1"/>
  <c r="J1573" i="2"/>
  <c r="O1573" i="2" s="1"/>
  <c r="P1573" i="2" s="1"/>
  <c r="Q1573" i="2" s="1"/>
  <c r="J1574" i="2"/>
  <c r="O1574" i="2" s="1"/>
  <c r="P1574" i="2" s="1"/>
  <c r="Q1574" i="2" s="1"/>
  <c r="J1575" i="2"/>
  <c r="O1575" i="2" s="1"/>
  <c r="P1575" i="2" s="1"/>
  <c r="Q1575" i="2" s="1"/>
  <c r="J1576" i="2"/>
  <c r="O1576" i="2" s="1"/>
  <c r="P1576" i="2" s="1"/>
  <c r="Q1576" i="2" s="1"/>
  <c r="J1577" i="2"/>
  <c r="O1577" i="2" s="1"/>
  <c r="P1577" i="2" s="1"/>
  <c r="Q1577" i="2" s="1"/>
  <c r="J1578" i="2"/>
  <c r="O1578" i="2" s="1"/>
  <c r="P1578" i="2" s="1"/>
  <c r="Q1578" i="2" s="1"/>
  <c r="J1579" i="2"/>
  <c r="O1579" i="2" s="1"/>
  <c r="P1579" i="2" s="1"/>
  <c r="Q1579" i="2" s="1"/>
  <c r="J1580" i="2"/>
  <c r="O1580" i="2" s="1"/>
  <c r="P1580" i="2" s="1"/>
  <c r="Q1580" i="2" s="1"/>
  <c r="J1581" i="2"/>
  <c r="O1581" i="2" s="1"/>
  <c r="P1581" i="2" s="1"/>
  <c r="Q1581" i="2" s="1"/>
  <c r="J1582" i="2"/>
  <c r="O1582" i="2" s="1"/>
  <c r="P1582" i="2" s="1"/>
  <c r="Q1582" i="2" s="1"/>
  <c r="J1583" i="2"/>
  <c r="O1583" i="2" s="1"/>
  <c r="P1583" i="2" s="1"/>
  <c r="Q1583" i="2" s="1"/>
  <c r="J1584" i="2"/>
  <c r="O1584" i="2" s="1"/>
  <c r="P1584" i="2" s="1"/>
  <c r="Q1584" i="2" s="1"/>
  <c r="J1585" i="2"/>
  <c r="O1585" i="2" s="1"/>
  <c r="P1585" i="2" s="1"/>
  <c r="Q1585" i="2" s="1"/>
  <c r="J1586" i="2"/>
  <c r="O1586" i="2" s="1"/>
  <c r="P1586" i="2" s="1"/>
  <c r="Q1586" i="2" s="1"/>
  <c r="J1587" i="2"/>
  <c r="O1587" i="2" s="1"/>
  <c r="P1587" i="2" s="1"/>
  <c r="Q1587" i="2" s="1"/>
  <c r="J1588" i="2"/>
  <c r="O1588" i="2" s="1"/>
  <c r="P1588" i="2" s="1"/>
  <c r="Q1588" i="2" s="1"/>
  <c r="J1589" i="2"/>
  <c r="O1589" i="2" s="1"/>
  <c r="P1589" i="2" s="1"/>
  <c r="Q1589" i="2" s="1"/>
  <c r="J1590" i="2"/>
  <c r="O1590" i="2" s="1"/>
  <c r="P1590" i="2" s="1"/>
  <c r="Q1590" i="2" s="1"/>
  <c r="J1591" i="2"/>
  <c r="O1591" i="2" s="1"/>
  <c r="P1591" i="2" s="1"/>
  <c r="Q1591" i="2" s="1"/>
  <c r="J1592" i="2"/>
  <c r="O1592" i="2" s="1"/>
  <c r="P1592" i="2" s="1"/>
  <c r="Q1592" i="2" s="1"/>
  <c r="J1593" i="2"/>
  <c r="O1593" i="2" s="1"/>
  <c r="P1593" i="2" s="1"/>
  <c r="Q1593" i="2" s="1"/>
  <c r="J1594" i="2"/>
  <c r="O1594" i="2" s="1"/>
  <c r="P1594" i="2" s="1"/>
  <c r="Q1594" i="2" s="1"/>
  <c r="J1595" i="2"/>
  <c r="O1595" i="2" s="1"/>
  <c r="P1595" i="2" s="1"/>
  <c r="Q1595" i="2" s="1"/>
  <c r="J1596" i="2"/>
  <c r="O1596" i="2" s="1"/>
  <c r="P1596" i="2" s="1"/>
  <c r="Q1596" i="2" s="1"/>
  <c r="J1597" i="2"/>
  <c r="O1597" i="2" s="1"/>
  <c r="P1597" i="2" s="1"/>
  <c r="Q1597" i="2" s="1"/>
  <c r="J1598" i="2"/>
  <c r="O1598" i="2" s="1"/>
  <c r="P1598" i="2" s="1"/>
  <c r="Q1598" i="2" s="1"/>
  <c r="J1599" i="2"/>
  <c r="O1599" i="2" s="1"/>
  <c r="P1599" i="2" s="1"/>
  <c r="Q1599" i="2" s="1"/>
  <c r="J1600" i="2"/>
  <c r="O1600" i="2" s="1"/>
  <c r="P1600" i="2" s="1"/>
  <c r="Q1600" i="2" s="1"/>
  <c r="J1601" i="2"/>
  <c r="O1601" i="2" s="1"/>
  <c r="P1601" i="2" s="1"/>
  <c r="Q1601" i="2" s="1"/>
  <c r="J1602" i="2"/>
  <c r="O1602" i="2" s="1"/>
  <c r="P1602" i="2" s="1"/>
  <c r="Q1602" i="2" s="1"/>
  <c r="J1603" i="2"/>
  <c r="O1603" i="2" s="1"/>
  <c r="P1603" i="2" s="1"/>
  <c r="Q1603" i="2" s="1"/>
  <c r="J1604" i="2"/>
  <c r="O1604" i="2" s="1"/>
  <c r="P1604" i="2" s="1"/>
  <c r="Q1604" i="2" s="1"/>
  <c r="J1605" i="2"/>
  <c r="O1605" i="2" s="1"/>
  <c r="P1605" i="2" s="1"/>
  <c r="Q1605" i="2" s="1"/>
  <c r="J1606" i="2"/>
  <c r="O1606" i="2" s="1"/>
  <c r="P1606" i="2" s="1"/>
  <c r="Q1606" i="2" s="1"/>
  <c r="J1607" i="2"/>
  <c r="O1607" i="2" s="1"/>
  <c r="P1607" i="2" s="1"/>
  <c r="Q1607" i="2" s="1"/>
  <c r="J1608" i="2"/>
  <c r="O1608" i="2" s="1"/>
  <c r="P1608" i="2" s="1"/>
  <c r="Q1608" i="2" s="1"/>
  <c r="J1609" i="2"/>
  <c r="O1609" i="2" s="1"/>
  <c r="P1609" i="2" s="1"/>
  <c r="Q1609" i="2" s="1"/>
  <c r="J1610" i="2"/>
  <c r="O1610" i="2" s="1"/>
  <c r="P1610" i="2" s="1"/>
  <c r="Q1610" i="2" s="1"/>
  <c r="J1611" i="2"/>
  <c r="O1611" i="2" s="1"/>
  <c r="P1611" i="2" s="1"/>
  <c r="Q1611" i="2" s="1"/>
  <c r="J1612" i="2"/>
  <c r="O1612" i="2" s="1"/>
  <c r="P1612" i="2" s="1"/>
  <c r="Q1612" i="2" s="1"/>
  <c r="J1613" i="2"/>
  <c r="O1613" i="2" s="1"/>
  <c r="P1613" i="2" s="1"/>
  <c r="Q1613" i="2" s="1"/>
  <c r="J1614" i="2"/>
  <c r="O1614" i="2" s="1"/>
  <c r="P1614" i="2" s="1"/>
  <c r="Q1614" i="2" s="1"/>
  <c r="J1615" i="2"/>
  <c r="O1615" i="2" s="1"/>
  <c r="P1615" i="2" s="1"/>
  <c r="Q1615" i="2" s="1"/>
  <c r="J1616" i="2"/>
  <c r="O1616" i="2" s="1"/>
  <c r="P1616" i="2" s="1"/>
  <c r="Q1616" i="2" s="1"/>
  <c r="J1617" i="2"/>
  <c r="O1617" i="2" s="1"/>
  <c r="P1617" i="2" s="1"/>
  <c r="Q1617" i="2" s="1"/>
  <c r="J1618" i="2"/>
  <c r="O1618" i="2" s="1"/>
  <c r="P1618" i="2" s="1"/>
  <c r="Q1618" i="2" s="1"/>
  <c r="J1619" i="2"/>
  <c r="O1619" i="2" s="1"/>
  <c r="P1619" i="2" s="1"/>
  <c r="Q1619" i="2" s="1"/>
  <c r="J1620" i="2"/>
  <c r="O1620" i="2" s="1"/>
  <c r="P1620" i="2" s="1"/>
  <c r="Q1620" i="2" s="1"/>
  <c r="J1621" i="2"/>
  <c r="O1621" i="2" s="1"/>
  <c r="P1621" i="2" s="1"/>
  <c r="Q1621" i="2" s="1"/>
  <c r="J1622" i="2"/>
  <c r="O1622" i="2" s="1"/>
  <c r="P1622" i="2" s="1"/>
  <c r="Q1622" i="2" s="1"/>
  <c r="J1623" i="2"/>
  <c r="O1623" i="2" s="1"/>
  <c r="P1623" i="2" s="1"/>
  <c r="Q1623" i="2" s="1"/>
  <c r="J1624" i="2"/>
  <c r="O1624" i="2" s="1"/>
  <c r="P1624" i="2" s="1"/>
  <c r="Q1624" i="2" s="1"/>
  <c r="J1625" i="2"/>
  <c r="O1625" i="2" s="1"/>
  <c r="P1625" i="2" s="1"/>
  <c r="Q1625" i="2" s="1"/>
  <c r="J1626" i="2"/>
  <c r="O1626" i="2" s="1"/>
  <c r="P1626" i="2" s="1"/>
  <c r="Q1626" i="2" s="1"/>
  <c r="J1627" i="2"/>
  <c r="O1627" i="2" s="1"/>
  <c r="P1627" i="2" s="1"/>
  <c r="Q1627" i="2" s="1"/>
  <c r="J1628" i="2"/>
  <c r="O1628" i="2" s="1"/>
  <c r="P1628" i="2" s="1"/>
  <c r="Q1628" i="2" s="1"/>
  <c r="J1629" i="2"/>
  <c r="O1629" i="2" s="1"/>
  <c r="P1629" i="2" s="1"/>
  <c r="Q1629" i="2" s="1"/>
  <c r="J1630" i="2"/>
  <c r="O1630" i="2" s="1"/>
  <c r="P1630" i="2" s="1"/>
  <c r="Q1630" i="2" s="1"/>
  <c r="J1631" i="2"/>
  <c r="O1631" i="2" s="1"/>
  <c r="P1631" i="2" s="1"/>
  <c r="Q1631" i="2" s="1"/>
  <c r="J1632" i="2"/>
  <c r="O1632" i="2" s="1"/>
  <c r="P1632" i="2" s="1"/>
  <c r="Q1632" i="2" s="1"/>
  <c r="J1633" i="2"/>
  <c r="O1633" i="2" s="1"/>
  <c r="P1633" i="2" s="1"/>
  <c r="Q1633" i="2" s="1"/>
  <c r="J1634" i="2"/>
  <c r="O1634" i="2" s="1"/>
  <c r="P1634" i="2" s="1"/>
  <c r="Q1634" i="2" s="1"/>
  <c r="J1635" i="2"/>
  <c r="O1635" i="2" s="1"/>
  <c r="P1635" i="2" s="1"/>
  <c r="Q1635" i="2" s="1"/>
  <c r="J1636" i="2"/>
  <c r="O1636" i="2" s="1"/>
  <c r="P1636" i="2" s="1"/>
  <c r="Q1636" i="2" s="1"/>
  <c r="J1637" i="2"/>
  <c r="O1637" i="2" s="1"/>
  <c r="P1637" i="2" s="1"/>
  <c r="Q1637" i="2" s="1"/>
  <c r="J1638" i="2"/>
  <c r="O1638" i="2" s="1"/>
  <c r="P1638" i="2" s="1"/>
  <c r="Q1638" i="2" s="1"/>
  <c r="J1639" i="2"/>
  <c r="O1639" i="2" s="1"/>
  <c r="P1639" i="2" s="1"/>
  <c r="Q1639" i="2" s="1"/>
  <c r="J1640" i="2"/>
  <c r="O1640" i="2" s="1"/>
  <c r="P1640" i="2" s="1"/>
  <c r="Q1640" i="2" s="1"/>
  <c r="J1641" i="2"/>
  <c r="O1641" i="2" s="1"/>
  <c r="P1641" i="2" s="1"/>
  <c r="Q1641" i="2" s="1"/>
  <c r="J1642" i="2"/>
  <c r="O1642" i="2" s="1"/>
  <c r="P1642" i="2" s="1"/>
  <c r="Q1642" i="2" s="1"/>
  <c r="J1643" i="2"/>
  <c r="O1643" i="2" s="1"/>
  <c r="P1643" i="2" s="1"/>
  <c r="Q1643" i="2" s="1"/>
  <c r="J1644" i="2"/>
  <c r="O1644" i="2" s="1"/>
  <c r="P1644" i="2" s="1"/>
  <c r="Q1644" i="2" s="1"/>
  <c r="J1645" i="2"/>
  <c r="O1645" i="2" s="1"/>
  <c r="P1645" i="2" s="1"/>
  <c r="Q1645" i="2" s="1"/>
  <c r="J1646" i="2"/>
  <c r="O1646" i="2" s="1"/>
  <c r="P1646" i="2" s="1"/>
  <c r="Q1646" i="2" s="1"/>
  <c r="J1647" i="2"/>
  <c r="O1647" i="2" s="1"/>
  <c r="P1647" i="2" s="1"/>
  <c r="Q1647" i="2" s="1"/>
  <c r="J1648" i="2"/>
  <c r="O1648" i="2" s="1"/>
  <c r="P1648" i="2" s="1"/>
  <c r="Q1648" i="2" s="1"/>
  <c r="J1649" i="2"/>
  <c r="O1649" i="2" s="1"/>
  <c r="P1649" i="2" s="1"/>
  <c r="Q1649" i="2" s="1"/>
  <c r="J1650" i="2"/>
  <c r="O1650" i="2" s="1"/>
  <c r="P1650" i="2" s="1"/>
  <c r="Q1650" i="2" s="1"/>
  <c r="J1651" i="2"/>
  <c r="O1651" i="2" s="1"/>
  <c r="P1651" i="2" s="1"/>
  <c r="Q1651" i="2" s="1"/>
  <c r="J1652" i="2"/>
  <c r="O1652" i="2" s="1"/>
  <c r="P1652" i="2" s="1"/>
  <c r="Q1652" i="2" s="1"/>
  <c r="J1653" i="2"/>
  <c r="O1653" i="2" s="1"/>
  <c r="P1653" i="2" s="1"/>
  <c r="Q1653" i="2" s="1"/>
  <c r="J1654" i="2"/>
  <c r="O1654" i="2" s="1"/>
  <c r="P1654" i="2" s="1"/>
  <c r="Q1654" i="2" s="1"/>
  <c r="J1655" i="2"/>
  <c r="O1655" i="2" s="1"/>
  <c r="P1655" i="2" s="1"/>
  <c r="Q1655" i="2" s="1"/>
  <c r="J1656" i="2"/>
  <c r="O1656" i="2" s="1"/>
  <c r="P1656" i="2" s="1"/>
  <c r="Q1656" i="2" s="1"/>
  <c r="J1657" i="2"/>
  <c r="O1657" i="2" s="1"/>
  <c r="P1657" i="2" s="1"/>
  <c r="Q1657" i="2" s="1"/>
  <c r="J1658" i="2"/>
  <c r="O1658" i="2" s="1"/>
  <c r="P1658" i="2" s="1"/>
  <c r="Q1658" i="2" s="1"/>
  <c r="J1659" i="2"/>
  <c r="O1659" i="2" s="1"/>
  <c r="P1659" i="2" s="1"/>
  <c r="Q1659" i="2" s="1"/>
  <c r="J1660" i="2"/>
  <c r="O1660" i="2" s="1"/>
  <c r="P1660" i="2" s="1"/>
  <c r="Q1660" i="2" s="1"/>
  <c r="J1661" i="2"/>
  <c r="O1661" i="2" s="1"/>
  <c r="P1661" i="2" s="1"/>
  <c r="Q1661" i="2" s="1"/>
  <c r="J1662" i="2"/>
  <c r="O1662" i="2" s="1"/>
  <c r="P1662" i="2" s="1"/>
  <c r="Q1662" i="2" s="1"/>
  <c r="J1663" i="2"/>
  <c r="O1663" i="2" s="1"/>
  <c r="P1663" i="2" s="1"/>
  <c r="Q1663" i="2" s="1"/>
  <c r="J1664" i="2"/>
  <c r="O1664" i="2" s="1"/>
  <c r="P1664" i="2" s="1"/>
  <c r="Q1664" i="2" s="1"/>
  <c r="J1665" i="2"/>
  <c r="O1665" i="2" s="1"/>
  <c r="P1665" i="2" s="1"/>
  <c r="Q1665" i="2" s="1"/>
  <c r="J1666" i="2"/>
  <c r="O1666" i="2" s="1"/>
  <c r="P1666" i="2" s="1"/>
  <c r="Q1666" i="2" s="1"/>
  <c r="J1667" i="2"/>
  <c r="O1667" i="2" s="1"/>
  <c r="P1667" i="2" s="1"/>
  <c r="Q1667" i="2" s="1"/>
  <c r="J1668" i="2"/>
  <c r="O1668" i="2" s="1"/>
  <c r="P1668" i="2" s="1"/>
  <c r="Q1668" i="2" s="1"/>
  <c r="J1669" i="2"/>
  <c r="O1669" i="2" s="1"/>
  <c r="P1669" i="2" s="1"/>
  <c r="Q1669" i="2" s="1"/>
  <c r="J1670" i="2"/>
  <c r="O1670" i="2" s="1"/>
  <c r="P1670" i="2" s="1"/>
  <c r="Q1670" i="2" s="1"/>
  <c r="J1671" i="2"/>
  <c r="O1671" i="2" s="1"/>
  <c r="P1671" i="2" s="1"/>
  <c r="Q1671" i="2" s="1"/>
  <c r="J1672" i="2"/>
  <c r="O1672" i="2" s="1"/>
  <c r="P1672" i="2" s="1"/>
  <c r="Q1672" i="2" s="1"/>
  <c r="J1673" i="2"/>
  <c r="O1673" i="2" s="1"/>
  <c r="P1673" i="2" s="1"/>
  <c r="Q1673" i="2" s="1"/>
  <c r="J1674" i="2"/>
  <c r="O1674" i="2" s="1"/>
  <c r="P1674" i="2" s="1"/>
  <c r="Q1674" i="2" s="1"/>
  <c r="J1675" i="2"/>
  <c r="O1675" i="2" s="1"/>
  <c r="P1675" i="2" s="1"/>
  <c r="Q1675" i="2" s="1"/>
  <c r="J1676" i="2"/>
  <c r="O1676" i="2" s="1"/>
  <c r="P1676" i="2" s="1"/>
  <c r="Q1676" i="2" s="1"/>
  <c r="J1677" i="2"/>
  <c r="O1677" i="2" s="1"/>
  <c r="P1677" i="2" s="1"/>
  <c r="Q1677" i="2" s="1"/>
  <c r="J1678" i="2"/>
  <c r="O1678" i="2" s="1"/>
  <c r="P1678" i="2" s="1"/>
  <c r="Q1678" i="2" s="1"/>
  <c r="J1679" i="2"/>
  <c r="O1679" i="2" s="1"/>
  <c r="P1679" i="2" s="1"/>
  <c r="Q1679" i="2" s="1"/>
  <c r="J1680" i="2"/>
  <c r="O1680" i="2" s="1"/>
  <c r="P1680" i="2" s="1"/>
  <c r="Q1680" i="2" s="1"/>
  <c r="J1681" i="2"/>
  <c r="O1681" i="2" s="1"/>
  <c r="P1681" i="2" s="1"/>
  <c r="Q1681" i="2" s="1"/>
  <c r="J1682" i="2"/>
  <c r="O1682" i="2" s="1"/>
  <c r="P1682" i="2" s="1"/>
  <c r="Q1682" i="2" s="1"/>
  <c r="J1683" i="2"/>
  <c r="O1683" i="2" s="1"/>
  <c r="P1683" i="2" s="1"/>
  <c r="Q1683" i="2" s="1"/>
  <c r="J1684" i="2"/>
  <c r="O1684" i="2" s="1"/>
  <c r="P1684" i="2" s="1"/>
  <c r="Q1684" i="2" s="1"/>
  <c r="J1685" i="2"/>
  <c r="O1685" i="2" s="1"/>
  <c r="P1685" i="2" s="1"/>
  <c r="Q1685" i="2" s="1"/>
  <c r="J1686" i="2"/>
  <c r="O1686" i="2" s="1"/>
  <c r="P1686" i="2" s="1"/>
  <c r="Q1686" i="2" s="1"/>
  <c r="J1687" i="2"/>
  <c r="O1687" i="2" s="1"/>
  <c r="P1687" i="2" s="1"/>
  <c r="Q1687" i="2" s="1"/>
  <c r="J1688" i="2"/>
  <c r="O1688" i="2" s="1"/>
  <c r="P1688" i="2" s="1"/>
  <c r="Q1688" i="2" s="1"/>
  <c r="J1689" i="2"/>
  <c r="O1689" i="2" s="1"/>
  <c r="P1689" i="2" s="1"/>
  <c r="Q1689" i="2" s="1"/>
  <c r="J1690" i="2"/>
  <c r="O1690" i="2" s="1"/>
  <c r="P1690" i="2" s="1"/>
  <c r="Q1690" i="2" s="1"/>
  <c r="J1691" i="2"/>
  <c r="O1691" i="2" s="1"/>
  <c r="P1691" i="2" s="1"/>
  <c r="Q1691" i="2" s="1"/>
  <c r="J1692" i="2"/>
  <c r="O1692" i="2" s="1"/>
  <c r="P1692" i="2" s="1"/>
  <c r="Q1692" i="2" s="1"/>
  <c r="J1693" i="2"/>
  <c r="O1693" i="2" s="1"/>
  <c r="P1693" i="2" s="1"/>
  <c r="Q1693" i="2" s="1"/>
  <c r="J1694" i="2"/>
  <c r="O1694" i="2" s="1"/>
  <c r="P1694" i="2" s="1"/>
  <c r="Q1694" i="2" s="1"/>
  <c r="J1695" i="2"/>
  <c r="O1695" i="2" s="1"/>
  <c r="P1695" i="2" s="1"/>
  <c r="Q1695" i="2" s="1"/>
  <c r="J1696" i="2"/>
  <c r="O1696" i="2" s="1"/>
  <c r="P1696" i="2" s="1"/>
  <c r="Q1696" i="2" s="1"/>
  <c r="J1697" i="2"/>
  <c r="O1697" i="2" s="1"/>
  <c r="P1697" i="2" s="1"/>
  <c r="Q1697" i="2" s="1"/>
  <c r="J1698" i="2"/>
  <c r="O1698" i="2" s="1"/>
  <c r="P1698" i="2" s="1"/>
  <c r="Q1698" i="2" s="1"/>
  <c r="J1699" i="2"/>
  <c r="O1699" i="2" s="1"/>
  <c r="P1699" i="2" s="1"/>
  <c r="Q1699" i="2" s="1"/>
  <c r="J1700" i="2"/>
  <c r="O1700" i="2" s="1"/>
  <c r="P1700" i="2" s="1"/>
  <c r="Q1700" i="2" s="1"/>
  <c r="J1701" i="2"/>
  <c r="O1701" i="2" s="1"/>
  <c r="P1701" i="2" s="1"/>
  <c r="Q1701" i="2" s="1"/>
  <c r="J1702" i="2"/>
  <c r="O1702" i="2" s="1"/>
  <c r="P1702" i="2" s="1"/>
  <c r="Q1702" i="2" s="1"/>
  <c r="J1703" i="2"/>
  <c r="O1703" i="2" s="1"/>
  <c r="P1703" i="2" s="1"/>
  <c r="Q1703" i="2" s="1"/>
  <c r="J1704" i="2"/>
  <c r="O1704" i="2" s="1"/>
  <c r="P1704" i="2" s="1"/>
  <c r="Q1704" i="2" s="1"/>
  <c r="J1705" i="2"/>
  <c r="O1705" i="2" s="1"/>
  <c r="P1705" i="2" s="1"/>
  <c r="Q1705" i="2" s="1"/>
  <c r="J1706" i="2"/>
  <c r="O1706" i="2" s="1"/>
  <c r="P1706" i="2" s="1"/>
  <c r="Q1706" i="2" s="1"/>
  <c r="J1707" i="2"/>
  <c r="O1707" i="2" s="1"/>
  <c r="P1707" i="2" s="1"/>
  <c r="Q1707" i="2" s="1"/>
  <c r="J1708" i="2"/>
  <c r="O1708" i="2" s="1"/>
  <c r="P1708" i="2" s="1"/>
  <c r="Q1708" i="2" s="1"/>
  <c r="J1709" i="2"/>
  <c r="O1709" i="2" s="1"/>
  <c r="P1709" i="2" s="1"/>
  <c r="Q1709" i="2" s="1"/>
  <c r="J1710" i="2"/>
  <c r="O1710" i="2" s="1"/>
  <c r="P1710" i="2" s="1"/>
  <c r="Q1710" i="2" s="1"/>
  <c r="J1711" i="2"/>
  <c r="O1711" i="2" s="1"/>
  <c r="P1711" i="2" s="1"/>
  <c r="Q1711" i="2" s="1"/>
  <c r="J1712" i="2"/>
  <c r="O1712" i="2" s="1"/>
  <c r="P1712" i="2" s="1"/>
  <c r="Q1712" i="2" s="1"/>
  <c r="J1713" i="2"/>
  <c r="O1713" i="2" s="1"/>
  <c r="P1713" i="2" s="1"/>
  <c r="Q1713" i="2" s="1"/>
  <c r="J1714" i="2"/>
  <c r="O1714" i="2" s="1"/>
  <c r="P1714" i="2" s="1"/>
  <c r="Q1714" i="2" s="1"/>
  <c r="J1715" i="2"/>
  <c r="O1715" i="2" s="1"/>
  <c r="P1715" i="2" s="1"/>
  <c r="Q1715" i="2" s="1"/>
  <c r="J1716" i="2"/>
  <c r="O1716" i="2" s="1"/>
  <c r="P1716" i="2" s="1"/>
  <c r="Q1716" i="2" s="1"/>
  <c r="J1717" i="2"/>
  <c r="O1717" i="2" s="1"/>
  <c r="P1717" i="2" s="1"/>
  <c r="Q1717" i="2" s="1"/>
  <c r="J1718" i="2"/>
  <c r="O1718" i="2" s="1"/>
  <c r="P1718" i="2" s="1"/>
  <c r="Q1718" i="2" s="1"/>
  <c r="J1719" i="2"/>
  <c r="O1719" i="2" s="1"/>
  <c r="P1719" i="2" s="1"/>
  <c r="Q1719" i="2" s="1"/>
  <c r="J1720" i="2"/>
  <c r="O1720" i="2" s="1"/>
  <c r="P1720" i="2" s="1"/>
  <c r="Q1720" i="2" s="1"/>
  <c r="J1721" i="2"/>
  <c r="O1721" i="2" s="1"/>
  <c r="P1721" i="2" s="1"/>
  <c r="Q1721" i="2" s="1"/>
  <c r="J1722" i="2"/>
  <c r="O1722" i="2" s="1"/>
  <c r="P1722" i="2" s="1"/>
  <c r="Q1722" i="2" s="1"/>
  <c r="J1723" i="2"/>
  <c r="O1723" i="2" s="1"/>
  <c r="P1723" i="2" s="1"/>
  <c r="Q1723" i="2" s="1"/>
  <c r="J1724" i="2"/>
  <c r="O1724" i="2" s="1"/>
  <c r="P1724" i="2" s="1"/>
  <c r="Q1724" i="2" s="1"/>
  <c r="J1725" i="2"/>
  <c r="O1725" i="2" s="1"/>
  <c r="P1725" i="2" s="1"/>
  <c r="Q1725" i="2" s="1"/>
  <c r="J1726" i="2"/>
  <c r="O1726" i="2" s="1"/>
  <c r="P1726" i="2" s="1"/>
  <c r="Q1726" i="2" s="1"/>
  <c r="J1727" i="2"/>
  <c r="O1727" i="2" s="1"/>
  <c r="P1727" i="2" s="1"/>
  <c r="Q1727" i="2" s="1"/>
  <c r="J1728" i="2"/>
  <c r="O1728" i="2" s="1"/>
  <c r="P1728" i="2" s="1"/>
  <c r="Q1728" i="2" s="1"/>
  <c r="J1729" i="2"/>
  <c r="O1729" i="2" s="1"/>
  <c r="P1729" i="2" s="1"/>
  <c r="Q1729" i="2" s="1"/>
  <c r="J1730" i="2"/>
  <c r="O1730" i="2" s="1"/>
  <c r="P1730" i="2" s="1"/>
  <c r="Q1730" i="2" s="1"/>
  <c r="J1731" i="2"/>
  <c r="O1731" i="2" s="1"/>
  <c r="P1731" i="2" s="1"/>
  <c r="Q1731" i="2" s="1"/>
  <c r="J1732" i="2"/>
  <c r="O1732" i="2" s="1"/>
  <c r="P1732" i="2" s="1"/>
  <c r="Q1732" i="2" s="1"/>
  <c r="J1733" i="2"/>
  <c r="O1733" i="2" s="1"/>
  <c r="P1733" i="2" s="1"/>
  <c r="Q1733" i="2" s="1"/>
  <c r="J1734" i="2"/>
  <c r="O1734" i="2" s="1"/>
  <c r="P1734" i="2" s="1"/>
  <c r="Q1734" i="2" s="1"/>
  <c r="J1735" i="2"/>
  <c r="O1735" i="2" s="1"/>
  <c r="P1735" i="2" s="1"/>
  <c r="Q1735" i="2" s="1"/>
  <c r="J1736" i="2"/>
  <c r="O1736" i="2" s="1"/>
  <c r="P1736" i="2" s="1"/>
  <c r="Q1736" i="2" s="1"/>
  <c r="J1737" i="2"/>
  <c r="O1737" i="2" s="1"/>
  <c r="P1737" i="2" s="1"/>
  <c r="Q1737" i="2" s="1"/>
  <c r="J1738" i="2"/>
  <c r="O1738" i="2" s="1"/>
  <c r="P1738" i="2" s="1"/>
  <c r="Q1738" i="2" s="1"/>
  <c r="J1739" i="2"/>
  <c r="O1739" i="2" s="1"/>
  <c r="P1739" i="2" s="1"/>
  <c r="Q1739" i="2" s="1"/>
  <c r="J1740" i="2"/>
  <c r="O1740" i="2" s="1"/>
  <c r="P1740" i="2" s="1"/>
  <c r="Q1740" i="2" s="1"/>
  <c r="J1741" i="2"/>
  <c r="O1741" i="2" s="1"/>
  <c r="P1741" i="2" s="1"/>
  <c r="Q1741" i="2" s="1"/>
  <c r="J1742" i="2"/>
  <c r="O1742" i="2" s="1"/>
  <c r="P1742" i="2" s="1"/>
  <c r="Q1742" i="2" s="1"/>
  <c r="J1743" i="2"/>
  <c r="O1743" i="2" s="1"/>
  <c r="P1743" i="2" s="1"/>
  <c r="Q1743" i="2" s="1"/>
  <c r="J1744" i="2"/>
  <c r="O1744" i="2" s="1"/>
  <c r="P1744" i="2" s="1"/>
  <c r="Q1744" i="2" s="1"/>
  <c r="J1745" i="2"/>
  <c r="O1745" i="2" s="1"/>
  <c r="P1745" i="2" s="1"/>
  <c r="Q1745" i="2" s="1"/>
  <c r="J1746" i="2"/>
  <c r="O1746" i="2" s="1"/>
  <c r="P1746" i="2" s="1"/>
  <c r="Q1746" i="2" s="1"/>
  <c r="J1747" i="2"/>
  <c r="O1747" i="2" s="1"/>
  <c r="P1747" i="2" s="1"/>
  <c r="Q1747" i="2" s="1"/>
  <c r="J1748" i="2"/>
  <c r="O1748" i="2" s="1"/>
  <c r="P1748" i="2" s="1"/>
  <c r="Q1748" i="2" s="1"/>
  <c r="J1749" i="2"/>
  <c r="O1749" i="2" s="1"/>
  <c r="P1749" i="2" s="1"/>
  <c r="Q1749" i="2" s="1"/>
  <c r="J1750" i="2"/>
  <c r="O1750" i="2" s="1"/>
  <c r="P1750" i="2" s="1"/>
  <c r="Q1750" i="2" s="1"/>
  <c r="J1751" i="2"/>
  <c r="O1751" i="2" s="1"/>
  <c r="P1751" i="2" s="1"/>
  <c r="Q1751" i="2" s="1"/>
  <c r="J1752" i="2"/>
  <c r="O1752" i="2" s="1"/>
  <c r="P1752" i="2" s="1"/>
  <c r="Q1752" i="2" s="1"/>
  <c r="J1753" i="2"/>
  <c r="O1753" i="2" s="1"/>
  <c r="P1753" i="2" s="1"/>
  <c r="Q1753" i="2" s="1"/>
  <c r="J1754" i="2"/>
  <c r="O1754" i="2" s="1"/>
  <c r="P1754" i="2" s="1"/>
  <c r="Q1754" i="2" s="1"/>
  <c r="J1755" i="2"/>
  <c r="O1755" i="2" s="1"/>
  <c r="P1755" i="2" s="1"/>
  <c r="Q1755" i="2" s="1"/>
  <c r="J1756" i="2"/>
  <c r="O1756" i="2" s="1"/>
  <c r="P1756" i="2" s="1"/>
  <c r="Q1756" i="2" s="1"/>
  <c r="J1757" i="2"/>
  <c r="O1757" i="2" s="1"/>
  <c r="P1757" i="2" s="1"/>
  <c r="Q1757" i="2" s="1"/>
  <c r="J1758" i="2"/>
  <c r="O1758" i="2" s="1"/>
  <c r="P1758" i="2" s="1"/>
  <c r="Q1758" i="2" s="1"/>
  <c r="J1759" i="2"/>
  <c r="O1759" i="2" s="1"/>
  <c r="P1759" i="2" s="1"/>
  <c r="Q1759" i="2" s="1"/>
  <c r="J1760" i="2"/>
  <c r="O1760" i="2" s="1"/>
  <c r="P1760" i="2" s="1"/>
  <c r="Q1760" i="2" s="1"/>
  <c r="J1761" i="2"/>
  <c r="O1761" i="2" s="1"/>
  <c r="P1761" i="2" s="1"/>
  <c r="Q1761" i="2" s="1"/>
  <c r="J1762" i="2"/>
  <c r="O1762" i="2" s="1"/>
  <c r="P1762" i="2" s="1"/>
  <c r="Q1762" i="2" s="1"/>
  <c r="J1763" i="2"/>
  <c r="O1763" i="2" s="1"/>
  <c r="P1763" i="2" s="1"/>
  <c r="Q1763" i="2" s="1"/>
  <c r="J1764" i="2"/>
  <c r="O1764" i="2" s="1"/>
  <c r="P1764" i="2" s="1"/>
  <c r="Q1764" i="2" s="1"/>
  <c r="J1765" i="2"/>
  <c r="O1765" i="2" s="1"/>
  <c r="P1765" i="2" s="1"/>
  <c r="Q1765" i="2" s="1"/>
  <c r="J1766" i="2"/>
  <c r="O1766" i="2" s="1"/>
  <c r="P1766" i="2" s="1"/>
  <c r="Q1766" i="2" s="1"/>
  <c r="J1767" i="2"/>
  <c r="O1767" i="2" s="1"/>
  <c r="P1767" i="2" s="1"/>
  <c r="Q1767" i="2" s="1"/>
  <c r="J1768" i="2"/>
  <c r="O1768" i="2" s="1"/>
  <c r="P1768" i="2" s="1"/>
  <c r="Q1768" i="2" s="1"/>
  <c r="J1769" i="2"/>
  <c r="O1769" i="2" s="1"/>
  <c r="P1769" i="2" s="1"/>
  <c r="Q1769" i="2" s="1"/>
  <c r="J1770" i="2"/>
  <c r="O1770" i="2" s="1"/>
  <c r="P1770" i="2" s="1"/>
  <c r="Q1770" i="2" s="1"/>
  <c r="J1771" i="2"/>
  <c r="O1771" i="2" s="1"/>
  <c r="P1771" i="2" s="1"/>
  <c r="Q1771" i="2" s="1"/>
  <c r="J1772" i="2"/>
  <c r="O1772" i="2" s="1"/>
  <c r="P1772" i="2" s="1"/>
  <c r="Q1772" i="2" s="1"/>
  <c r="J1773" i="2"/>
  <c r="O1773" i="2" s="1"/>
  <c r="P1773" i="2" s="1"/>
  <c r="Q1773" i="2" s="1"/>
  <c r="J1774" i="2"/>
  <c r="O1774" i="2" s="1"/>
  <c r="P1774" i="2" s="1"/>
  <c r="Q1774" i="2" s="1"/>
  <c r="J1775" i="2"/>
  <c r="O1775" i="2" s="1"/>
  <c r="P1775" i="2" s="1"/>
  <c r="Q1775" i="2" s="1"/>
  <c r="J1776" i="2"/>
  <c r="O1776" i="2" s="1"/>
  <c r="P1776" i="2" s="1"/>
  <c r="Q1776" i="2" s="1"/>
  <c r="J1777" i="2"/>
  <c r="O1777" i="2" s="1"/>
  <c r="P1777" i="2" s="1"/>
  <c r="Q1777" i="2" s="1"/>
  <c r="J1778" i="2"/>
  <c r="O1778" i="2" s="1"/>
  <c r="P1778" i="2" s="1"/>
  <c r="Q1778" i="2" s="1"/>
  <c r="J1779" i="2"/>
  <c r="O1779" i="2" s="1"/>
  <c r="P1779" i="2" s="1"/>
  <c r="Q1779" i="2" s="1"/>
  <c r="J1780" i="2"/>
  <c r="O1780" i="2" s="1"/>
  <c r="P1780" i="2" s="1"/>
  <c r="Q1780" i="2" s="1"/>
  <c r="J1781" i="2"/>
  <c r="O1781" i="2" s="1"/>
  <c r="P1781" i="2" s="1"/>
  <c r="Q1781" i="2" s="1"/>
  <c r="J1782" i="2"/>
  <c r="O1782" i="2" s="1"/>
  <c r="P1782" i="2" s="1"/>
  <c r="Q1782" i="2" s="1"/>
  <c r="J1783" i="2"/>
  <c r="O1783" i="2" s="1"/>
  <c r="P1783" i="2" s="1"/>
  <c r="Q1783" i="2" s="1"/>
  <c r="J1784" i="2"/>
  <c r="O1784" i="2" s="1"/>
  <c r="P1784" i="2" s="1"/>
  <c r="Q1784" i="2" s="1"/>
  <c r="J1785" i="2"/>
  <c r="O1785" i="2" s="1"/>
  <c r="P1785" i="2" s="1"/>
  <c r="Q1785" i="2" s="1"/>
  <c r="J1786" i="2"/>
  <c r="O1786" i="2" s="1"/>
  <c r="P1786" i="2" s="1"/>
  <c r="Q1786" i="2" s="1"/>
  <c r="J1787" i="2"/>
  <c r="O1787" i="2" s="1"/>
  <c r="P1787" i="2" s="1"/>
  <c r="Q1787" i="2" s="1"/>
  <c r="J1788" i="2"/>
  <c r="O1788" i="2" s="1"/>
  <c r="P1788" i="2" s="1"/>
  <c r="Q1788" i="2" s="1"/>
  <c r="J1789" i="2"/>
  <c r="O1789" i="2" s="1"/>
  <c r="P1789" i="2" s="1"/>
  <c r="Q1789" i="2" s="1"/>
  <c r="J1790" i="2"/>
  <c r="O1790" i="2" s="1"/>
  <c r="P1790" i="2" s="1"/>
  <c r="Q1790" i="2" s="1"/>
  <c r="J1791" i="2"/>
  <c r="O1791" i="2" s="1"/>
  <c r="P1791" i="2" s="1"/>
  <c r="Q1791" i="2" s="1"/>
  <c r="J1792" i="2"/>
  <c r="O1792" i="2" s="1"/>
  <c r="P1792" i="2" s="1"/>
  <c r="Q1792" i="2" s="1"/>
  <c r="J1793" i="2"/>
  <c r="O1793" i="2" s="1"/>
  <c r="P1793" i="2" s="1"/>
  <c r="Q1793" i="2" s="1"/>
  <c r="J1794" i="2"/>
  <c r="O1794" i="2" s="1"/>
  <c r="P1794" i="2" s="1"/>
  <c r="Q1794" i="2" s="1"/>
  <c r="J1795" i="2"/>
  <c r="O1795" i="2" s="1"/>
  <c r="P1795" i="2" s="1"/>
  <c r="Q1795" i="2" s="1"/>
  <c r="J1796" i="2"/>
  <c r="O1796" i="2" s="1"/>
  <c r="P1796" i="2" s="1"/>
  <c r="Q1796" i="2" s="1"/>
  <c r="J1797" i="2"/>
  <c r="O1797" i="2" s="1"/>
  <c r="P1797" i="2" s="1"/>
  <c r="Q1797" i="2" s="1"/>
  <c r="J1798" i="2"/>
  <c r="O1798" i="2" s="1"/>
  <c r="P1798" i="2" s="1"/>
  <c r="Q1798" i="2" s="1"/>
  <c r="J1799" i="2"/>
  <c r="O1799" i="2" s="1"/>
  <c r="P1799" i="2" s="1"/>
  <c r="Q1799" i="2" s="1"/>
  <c r="J1800" i="2"/>
  <c r="O1800" i="2" s="1"/>
  <c r="P1800" i="2" s="1"/>
  <c r="Q1800" i="2" s="1"/>
  <c r="J1801" i="2"/>
  <c r="O1801" i="2" s="1"/>
  <c r="P1801" i="2" s="1"/>
  <c r="Q1801" i="2" s="1"/>
  <c r="J1802" i="2"/>
  <c r="O1802" i="2" s="1"/>
  <c r="P1802" i="2" s="1"/>
  <c r="Q1802" i="2" s="1"/>
  <c r="J1803" i="2"/>
  <c r="O1803" i="2" s="1"/>
  <c r="P1803" i="2" s="1"/>
  <c r="Q1803" i="2" s="1"/>
  <c r="J1804" i="2"/>
  <c r="O1804" i="2" s="1"/>
  <c r="P1804" i="2" s="1"/>
  <c r="Q1804" i="2" s="1"/>
  <c r="J1805" i="2"/>
  <c r="O1805" i="2" s="1"/>
  <c r="P1805" i="2" s="1"/>
  <c r="Q1805" i="2" s="1"/>
  <c r="J1806" i="2"/>
  <c r="O1806" i="2" s="1"/>
  <c r="P1806" i="2" s="1"/>
  <c r="Q1806" i="2" s="1"/>
  <c r="J1807" i="2"/>
  <c r="O1807" i="2" s="1"/>
  <c r="P1807" i="2" s="1"/>
  <c r="Q1807" i="2" s="1"/>
  <c r="J1808" i="2"/>
  <c r="O1808" i="2" s="1"/>
  <c r="P1808" i="2" s="1"/>
  <c r="Q1808" i="2" s="1"/>
  <c r="J1809" i="2"/>
  <c r="O1809" i="2" s="1"/>
  <c r="P1809" i="2" s="1"/>
  <c r="Q1809" i="2" s="1"/>
  <c r="J1810" i="2"/>
  <c r="O1810" i="2" s="1"/>
  <c r="P1810" i="2" s="1"/>
  <c r="Q1810" i="2" s="1"/>
  <c r="J1811" i="2"/>
  <c r="O1811" i="2" s="1"/>
  <c r="P1811" i="2" s="1"/>
  <c r="Q1811" i="2" s="1"/>
  <c r="J1812" i="2"/>
  <c r="O1812" i="2" s="1"/>
  <c r="P1812" i="2" s="1"/>
  <c r="Q1812" i="2" s="1"/>
  <c r="J1813" i="2"/>
  <c r="O1813" i="2" s="1"/>
  <c r="P1813" i="2" s="1"/>
  <c r="Q1813" i="2" s="1"/>
  <c r="J1814" i="2"/>
  <c r="O1814" i="2" s="1"/>
  <c r="P1814" i="2" s="1"/>
  <c r="Q1814" i="2" s="1"/>
  <c r="J1815" i="2"/>
  <c r="O1815" i="2" s="1"/>
  <c r="P1815" i="2" s="1"/>
  <c r="Q1815" i="2" s="1"/>
  <c r="J1816" i="2"/>
  <c r="O1816" i="2" s="1"/>
  <c r="P1816" i="2" s="1"/>
  <c r="Q1816" i="2" s="1"/>
  <c r="J1817" i="2"/>
  <c r="O1817" i="2" s="1"/>
  <c r="P1817" i="2" s="1"/>
  <c r="Q1817" i="2" s="1"/>
  <c r="J1818" i="2"/>
  <c r="O1818" i="2" s="1"/>
  <c r="P1818" i="2" s="1"/>
  <c r="Q1818" i="2" s="1"/>
  <c r="J1819" i="2"/>
  <c r="O1819" i="2" s="1"/>
  <c r="P1819" i="2" s="1"/>
  <c r="Q1819" i="2" s="1"/>
  <c r="J1820" i="2"/>
  <c r="O1820" i="2" s="1"/>
  <c r="P1820" i="2" s="1"/>
  <c r="Q1820" i="2" s="1"/>
  <c r="J1821" i="2"/>
  <c r="O1821" i="2" s="1"/>
  <c r="P1821" i="2" s="1"/>
  <c r="Q1821" i="2" s="1"/>
  <c r="J1822" i="2"/>
  <c r="O1822" i="2" s="1"/>
  <c r="P1822" i="2" s="1"/>
  <c r="Q1822" i="2" s="1"/>
  <c r="J1823" i="2"/>
  <c r="O1823" i="2" s="1"/>
  <c r="P1823" i="2" s="1"/>
  <c r="Q1823" i="2" s="1"/>
  <c r="J1824" i="2"/>
  <c r="O1824" i="2" s="1"/>
  <c r="P1824" i="2" s="1"/>
  <c r="Q1824" i="2" s="1"/>
  <c r="J1825" i="2"/>
  <c r="O1825" i="2" s="1"/>
  <c r="P1825" i="2" s="1"/>
  <c r="Q1825" i="2" s="1"/>
  <c r="J1826" i="2"/>
  <c r="O1826" i="2" s="1"/>
  <c r="P1826" i="2" s="1"/>
  <c r="Q1826" i="2" s="1"/>
  <c r="J1827" i="2"/>
  <c r="O1827" i="2" s="1"/>
  <c r="P1827" i="2" s="1"/>
  <c r="Q1827" i="2" s="1"/>
  <c r="J1828" i="2"/>
  <c r="O1828" i="2" s="1"/>
  <c r="P1828" i="2" s="1"/>
  <c r="Q1828" i="2" s="1"/>
  <c r="J1829" i="2"/>
  <c r="O1829" i="2" s="1"/>
  <c r="P1829" i="2" s="1"/>
  <c r="Q1829" i="2" s="1"/>
  <c r="J1830" i="2"/>
  <c r="O1830" i="2" s="1"/>
  <c r="P1830" i="2" s="1"/>
  <c r="Q1830" i="2" s="1"/>
  <c r="J1831" i="2"/>
  <c r="O1831" i="2" s="1"/>
  <c r="P1831" i="2" s="1"/>
  <c r="Q1831" i="2" s="1"/>
  <c r="J1832" i="2"/>
  <c r="O1832" i="2" s="1"/>
  <c r="P1832" i="2" s="1"/>
  <c r="Q1832" i="2" s="1"/>
  <c r="J1833" i="2"/>
  <c r="O1833" i="2" s="1"/>
  <c r="P1833" i="2" s="1"/>
  <c r="Q1833" i="2" s="1"/>
  <c r="J1834" i="2"/>
  <c r="O1834" i="2" s="1"/>
  <c r="P1834" i="2" s="1"/>
  <c r="Q1834" i="2" s="1"/>
  <c r="J1835" i="2"/>
  <c r="O1835" i="2" s="1"/>
  <c r="P1835" i="2" s="1"/>
  <c r="Q1835" i="2" s="1"/>
  <c r="J1836" i="2"/>
  <c r="O1836" i="2" s="1"/>
  <c r="P1836" i="2" s="1"/>
  <c r="Q1836" i="2" s="1"/>
  <c r="J1837" i="2"/>
  <c r="O1837" i="2" s="1"/>
  <c r="P1837" i="2" s="1"/>
  <c r="Q1837" i="2" s="1"/>
  <c r="J1838" i="2"/>
  <c r="O1838" i="2" s="1"/>
  <c r="P1838" i="2" s="1"/>
  <c r="Q1838" i="2" s="1"/>
  <c r="J1839" i="2"/>
  <c r="O1839" i="2" s="1"/>
  <c r="P1839" i="2" s="1"/>
  <c r="Q1839" i="2" s="1"/>
  <c r="J1840" i="2"/>
  <c r="O1840" i="2" s="1"/>
  <c r="P1840" i="2" s="1"/>
  <c r="Q1840" i="2" s="1"/>
  <c r="J1841" i="2"/>
  <c r="O1841" i="2" s="1"/>
  <c r="P1841" i="2" s="1"/>
  <c r="Q1841" i="2" s="1"/>
  <c r="J1842" i="2"/>
  <c r="O1842" i="2" s="1"/>
  <c r="P1842" i="2" s="1"/>
  <c r="Q1842" i="2" s="1"/>
  <c r="J1843" i="2"/>
  <c r="O1843" i="2" s="1"/>
  <c r="P1843" i="2" s="1"/>
  <c r="Q1843" i="2" s="1"/>
  <c r="J1844" i="2"/>
  <c r="O1844" i="2" s="1"/>
  <c r="P1844" i="2" s="1"/>
  <c r="Q1844" i="2" s="1"/>
  <c r="J1845" i="2"/>
  <c r="O1845" i="2" s="1"/>
  <c r="P1845" i="2" s="1"/>
  <c r="Q1845" i="2" s="1"/>
  <c r="J1846" i="2"/>
  <c r="O1846" i="2" s="1"/>
  <c r="P1846" i="2" s="1"/>
  <c r="Q1846" i="2" s="1"/>
  <c r="J1847" i="2"/>
  <c r="O1847" i="2" s="1"/>
  <c r="P1847" i="2" s="1"/>
  <c r="Q1847" i="2" s="1"/>
  <c r="J1848" i="2"/>
  <c r="O1848" i="2" s="1"/>
  <c r="P1848" i="2" s="1"/>
  <c r="Q1848" i="2" s="1"/>
  <c r="J1849" i="2"/>
  <c r="O1849" i="2" s="1"/>
  <c r="P1849" i="2" s="1"/>
  <c r="Q1849" i="2" s="1"/>
  <c r="J1850" i="2"/>
  <c r="O1850" i="2" s="1"/>
  <c r="P1850" i="2" s="1"/>
  <c r="Q1850" i="2" s="1"/>
  <c r="J1851" i="2"/>
  <c r="O1851" i="2" s="1"/>
  <c r="P1851" i="2" s="1"/>
  <c r="Q1851" i="2" s="1"/>
  <c r="J1852" i="2"/>
  <c r="O1852" i="2" s="1"/>
  <c r="P1852" i="2" s="1"/>
  <c r="Q1852" i="2" s="1"/>
  <c r="J1853" i="2"/>
  <c r="O1853" i="2" s="1"/>
  <c r="P1853" i="2" s="1"/>
  <c r="Q1853" i="2" s="1"/>
  <c r="J1854" i="2"/>
  <c r="O1854" i="2" s="1"/>
  <c r="P1854" i="2" s="1"/>
  <c r="Q1854" i="2" s="1"/>
  <c r="J1855" i="2"/>
  <c r="O1855" i="2" s="1"/>
  <c r="P1855" i="2" s="1"/>
  <c r="Q1855" i="2" s="1"/>
  <c r="J1856" i="2"/>
  <c r="O1856" i="2" s="1"/>
  <c r="P1856" i="2" s="1"/>
  <c r="Q1856" i="2" s="1"/>
  <c r="J1857" i="2"/>
  <c r="O1857" i="2" s="1"/>
  <c r="P1857" i="2" s="1"/>
  <c r="Q1857" i="2" s="1"/>
  <c r="J1858" i="2"/>
  <c r="O1858" i="2" s="1"/>
  <c r="P1858" i="2" s="1"/>
  <c r="Q1858" i="2" s="1"/>
  <c r="J1859" i="2"/>
  <c r="O1859" i="2" s="1"/>
  <c r="P1859" i="2" s="1"/>
  <c r="Q1859" i="2" s="1"/>
  <c r="J1860" i="2"/>
  <c r="O1860" i="2" s="1"/>
  <c r="P1860" i="2" s="1"/>
  <c r="Q1860" i="2" s="1"/>
  <c r="J1861" i="2"/>
  <c r="O1861" i="2" s="1"/>
  <c r="P1861" i="2" s="1"/>
  <c r="Q1861" i="2" s="1"/>
  <c r="J1862" i="2"/>
  <c r="O1862" i="2" s="1"/>
  <c r="P1862" i="2" s="1"/>
  <c r="Q1862" i="2" s="1"/>
  <c r="J1863" i="2"/>
  <c r="O1863" i="2" s="1"/>
  <c r="P1863" i="2" s="1"/>
  <c r="Q1863" i="2" s="1"/>
  <c r="J1864" i="2"/>
  <c r="O1864" i="2" s="1"/>
  <c r="P1864" i="2" s="1"/>
  <c r="Q1864" i="2" s="1"/>
  <c r="J1865" i="2"/>
  <c r="O1865" i="2" s="1"/>
  <c r="P1865" i="2" s="1"/>
  <c r="Q1865" i="2" s="1"/>
  <c r="J1866" i="2"/>
  <c r="O1866" i="2" s="1"/>
  <c r="P1866" i="2" s="1"/>
  <c r="Q1866" i="2" s="1"/>
  <c r="J1867" i="2"/>
  <c r="O1867" i="2" s="1"/>
  <c r="P1867" i="2" s="1"/>
  <c r="Q1867" i="2" s="1"/>
  <c r="J1868" i="2"/>
  <c r="O1868" i="2" s="1"/>
  <c r="P1868" i="2" s="1"/>
  <c r="Q1868" i="2" s="1"/>
  <c r="J1869" i="2"/>
  <c r="O1869" i="2" s="1"/>
  <c r="P1869" i="2" s="1"/>
  <c r="Q1869" i="2" s="1"/>
  <c r="J1870" i="2"/>
  <c r="O1870" i="2" s="1"/>
  <c r="P1870" i="2" s="1"/>
  <c r="Q1870" i="2" s="1"/>
  <c r="J1871" i="2"/>
  <c r="O1871" i="2" s="1"/>
  <c r="P1871" i="2" s="1"/>
  <c r="Q1871" i="2" s="1"/>
  <c r="J1872" i="2"/>
  <c r="O1872" i="2" s="1"/>
  <c r="P1872" i="2" s="1"/>
  <c r="Q1872" i="2" s="1"/>
  <c r="J1873" i="2"/>
  <c r="O1873" i="2" s="1"/>
  <c r="P1873" i="2" s="1"/>
  <c r="Q1873" i="2" s="1"/>
  <c r="J1874" i="2"/>
  <c r="O1874" i="2" s="1"/>
  <c r="P1874" i="2" s="1"/>
  <c r="Q1874" i="2" s="1"/>
  <c r="J1875" i="2"/>
  <c r="O1875" i="2" s="1"/>
  <c r="P1875" i="2" s="1"/>
  <c r="Q1875" i="2" s="1"/>
  <c r="J1876" i="2"/>
  <c r="O1876" i="2" s="1"/>
  <c r="P1876" i="2" s="1"/>
  <c r="Q1876" i="2" s="1"/>
  <c r="J1877" i="2"/>
  <c r="O1877" i="2" s="1"/>
  <c r="P1877" i="2" s="1"/>
  <c r="Q1877" i="2" s="1"/>
  <c r="J1878" i="2"/>
  <c r="O1878" i="2" s="1"/>
  <c r="P1878" i="2" s="1"/>
  <c r="Q1878" i="2" s="1"/>
  <c r="J1879" i="2"/>
  <c r="O1879" i="2" s="1"/>
  <c r="P1879" i="2" s="1"/>
  <c r="Q1879" i="2" s="1"/>
  <c r="J1880" i="2"/>
  <c r="O1880" i="2" s="1"/>
  <c r="P1880" i="2" s="1"/>
  <c r="Q1880" i="2" s="1"/>
  <c r="J1881" i="2"/>
  <c r="O1881" i="2" s="1"/>
  <c r="P1881" i="2" s="1"/>
  <c r="Q1881" i="2" s="1"/>
  <c r="J1882" i="2"/>
  <c r="O1882" i="2" s="1"/>
  <c r="P1882" i="2" s="1"/>
  <c r="Q1882" i="2" s="1"/>
  <c r="J1883" i="2"/>
  <c r="O1883" i="2" s="1"/>
  <c r="P1883" i="2" s="1"/>
  <c r="Q1883" i="2" s="1"/>
  <c r="J1884" i="2"/>
  <c r="O1884" i="2" s="1"/>
  <c r="P1884" i="2" s="1"/>
  <c r="Q1884" i="2" s="1"/>
  <c r="J1885" i="2"/>
  <c r="O1885" i="2" s="1"/>
  <c r="P1885" i="2" s="1"/>
  <c r="Q1885" i="2" s="1"/>
  <c r="J1886" i="2"/>
  <c r="O1886" i="2" s="1"/>
  <c r="P1886" i="2" s="1"/>
  <c r="Q1886" i="2" s="1"/>
  <c r="J1887" i="2"/>
  <c r="O1887" i="2" s="1"/>
  <c r="P1887" i="2" s="1"/>
  <c r="Q1887" i="2" s="1"/>
  <c r="J1888" i="2"/>
  <c r="O1888" i="2" s="1"/>
  <c r="P1888" i="2" s="1"/>
  <c r="Q1888" i="2" s="1"/>
  <c r="J1889" i="2"/>
  <c r="O1889" i="2" s="1"/>
  <c r="P1889" i="2" s="1"/>
  <c r="Q1889" i="2" s="1"/>
  <c r="J1890" i="2"/>
  <c r="O1890" i="2" s="1"/>
  <c r="P1890" i="2" s="1"/>
  <c r="Q1890" i="2" s="1"/>
  <c r="J1891" i="2"/>
  <c r="O1891" i="2" s="1"/>
  <c r="P1891" i="2" s="1"/>
  <c r="Q1891" i="2" s="1"/>
  <c r="J1892" i="2"/>
  <c r="O1892" i="2" s="1"/>
  <c r="P1892" i="2" s="1"/>
  <c r="Q1892" i="2" s="1"/>
  <c r="J1893" i="2"/>
  <c r="O1893" i="2" s="1"/>
  <c r="P1893" i="2" s="1"/>
  <c r="Q1893" i="2" s="1"/>
  <c r="J1894" i="2"/>
  <c r="O1894" i="2" s="1"/>
  <c r="P1894" i="2" s="1"/>
  <c r="Q1894" i="2" s="1"/>
  <c r="J1895" i="2"/>
  <c r="O1895" i="2" s="1"/>
  <c r="P1895" i="2" s="1"/>
  <c r="Q1895" i="2" s="1"/>
  <c r="J1896" i="2"/>
  <c r="O1896" i="2" s="1"/>
  <c r="P1896" i="2" s="1"/>
  <c r="Q1896" i="2" s="1"/>
  <c r="J1897" i="2"/>
  <c r="O1897" i="2" s="1"/>
  <c r="P1897" i="2" s="1"/>
  <c r="Q1897" i="2" s="1"/>
  <c r="J1898" i="2"/>
  <c r="O1898" i="2" s="1"/>
  <c r="P1898" i="2" s="1"/>
  <c r="Q1898" i="2" s="1"/>
  <c r="J1899" i="2"/>
  <c r="O1899" i="2" s="1"/>
  <c r="P1899" i="2" s="1"/>
  <c r="Q1899" i="2" s="1"/>
  <c r="J1900" i="2"/>
  <c r="O1900" i="2" s="1"/>
  <c r="P1900" i="2" s="1"/>
  <c r="Q1900" i="2" s="1"/>
  <c r="J1901" i="2"/>
  <c r="O1901" i="2" s="1"/>
  <c r="P1901" i="2" s="1"/>
  <c r="Q1901" i="2" s="1"/>
  <c r="J1902" i="2"/>
  <c r="O1902" i="2" s="1"/>
  <c r="P1902" i="2" s="1"/>
  <c r="Q1902" i="2" s="1"/>
  <c r="J1903" i="2"/>
  <c r="O1903" i="2" s="1"/>
  <c r="P1903" i="2" s="1"/>
  <c r="Q1903" i="2" s="1"/>
  <c r="J1904" i="2"/>
  <c r="O1904" i="2" s="1"/>
  <c r="P1904" i="2" s="1"/>
  <c r="Q1904" i="2" s="1"/>
  <c r="J1905" i="2"/>
  <c r="O1905" i="2" s="1"/>
  <c r="P1905" i="2" s="1"/>
  <c r="Q1905" i="2" s="1"/>
  <c r="J1906" i="2"/>
  <c r="O1906" i="2" s="1"/>
  <c r="P1906" i="2" s="1"/>
  <c r="Q1906" i="2" s="1"/>
  <c r="J1907" i="2"/>
  <c r="O1907" i="2" s="1"/>
  <c r="P1907" i="2" s="1"/>
  <c r="Q1907" i="2" s="1"/>
  <c r="J1908" i="2"/>
  <c r="O1908" i="2" s="1"/>
  <c r="P1908" i="2" s="1"/>
  <c r="Q1908" i="2" s="1"/>
  <c r="J1909" i="2"/>
  <c r="O1909" i="2" s="1"/>
  <c r="P1909" i="2" s="1"/>
  <c r="Q1909" i="2" s="1"/>
  <c r="J1910" i="2"/>
  <c r="O1910" i="2" s="1"/>
  <c r="P1910" i="2" s="1"/>
  <c r="Q1910" i="2" s="1"/>
  <c r="J1911" i="2"/>
  <c r="O1911" i="2" s="1"/>
  <c r="P1911" i="2" s="1"/>
  <c r="Q1911" i="2" s="1"/>
  <c r="J1912" i="2"/>
  <c r="O1912" i="2" s="1"/>
  <c r="P1912" i="2" s="1"/>
  <c r="Q1912" i="2" s="1"/>
  <c r="J1913" i="2"/>
  <c r="O1913" i="2" s="1"/>
  <c r="P1913" i="2" s="1"/>
  <c r="Q1913" i="2" s="1"/>
  <c r="J1914" i="2"/>
  <c r="O1914" i="2" s="1"/>
  <c r="P1914" i="2" s="1"/>
  <c r="Q1914" i="2" s="1"/>
  <c r="J1915" i="2"/>
  <c r="O1915" i="2" s="1"/>
  <c r="P1915" i="2" s="1"/>
  <c r="Q1915" i="2" s="1"/>
  <c r="J1916" i="2"/>
  <c r="O1916" i="2" s="1"/>
  <c r="P1916" i="2" s="1"/>
  <c r="Q1916" i="2" s="1"/>
  <c r="J1917" i="2"/>
  <c r="O1917" i="2" s="1"/>
  <c r="P1917" i="2" s="1"/>
  <c r="Q1917" i="2" s="1"/>
  <c r="J1918" i="2"/>
  <c r="O1918" i="2" s="1"/>
  <c r="P1918" i="2" s="1"/>
  <c r="Q1918" i="2" s="1"/>
  <c r="J1919" i="2"/>
  <c r="O1919" i="2" s="1"/>
  <c r="P1919" i="2" s="1"/>
  <c r="Q1919" i="2" s="1"/>
  <c r="J1920" i="2"/>
  <c r="O1920" i="2" s="1"/>
  <c r="P1920" i="2" s="1"/>
  <c r="Q1920" i="2" s="1"/>
  <c r="J1921" i="2"/>
  <c r="O1921" i="2" s="1"/>
  <c r="P1921" i="2" s="1"/>
  <c r="Q1921" i="2" s="1"/>
  <c r="J1922" i="2"/>
  <c r="O1922" i="2" s="1"/>
  <c r="P1922" i="2" s="1"/>
  <c r="Q1922" i="2" s="1"/>
  <c r="J1923" i="2"/>
  <c r="O1923" i="2" s="1"/>
  <c r="P1923" i="2" s="1"/>
  <c r="Q1923" i="2" s="1"/>
  <c r="J1924" i="2"/>
  <c r="O1924" i="2" s="1"/>
  <c r="P1924" i="2" s="1"/>
  <c r="Q1924" i="2" s="1"/>
  <c r="J1925" i="2"/>
  <c r="O1925" i="2" s="1"/>
  <c r="P1925" i="2" s="1"/>
  <c r="Q1925" i="2" s="1"/>
  <c r="J1926" i="2"/>
  <c r="O1926" i="2" s="1"/>
  <c r="P1926" i="2" s="1"/>
  <c r="Q1926" i="2" s="1"/>
  <c r="J1927" i="2"/>
  <c r="O1927" i="2" s="1"/>
  <c r="P1927" i="2" s="1"/>
  <c r="Q1927" i="2" s="1"/>
  <c r="J1928" i="2"/>
  <c r="O1928" i="2" s="1"/>
  <c r="P1928" i="2" s="1"/>
  <c r="Q1928" i="2" s="1"/>
  <c r="J1929" i="2"/>
  <c r="O1929" i="2" s="1"/>
  <c r="P1929" i="2" s="1"/>
  <c r="Q1929" i="2" s="1"/>
  <c r="J1930" i="2"/>
  <c r="O1930" i="2" s="1"/>
  <c r="P1930" i="2" s="1"/>
  <c r="Q1930" i="2" s="1"/>
  <c r="J1931" i="2"/>
  <c r="O1931" i="2" s="1"/>
  <c r="P1931" i="2" s="1"/>
  <c r="Q1931" i="2" s="1"/>
  <c r="J1932" i="2"/>
  <c r="O1932" i="2" s="1"/>
  <c r="P1932" i="2" s="1"/>
  <c r="Q1932" i="2" s="1"/>
  <c r="J1933" i="2"/>
  <c r="O1933" i="2" s="1"/>
  <c r="P1933" i="2" s="1"/>
  <c r="Q1933" i="2" s="1"/>
  <c r="J1934" i="2"/>
  <c r="O1934" i="2" s="1"/>
  <c r="P1934" i="2" s="1"/>
  <c r="Q1934" i="2" s="1"/>
  <c r="J1935" i="2"/>
  <c r="O1935" i="2" s="1"/>
  <c r="P1935" i="2" s="1"/>
  <c r="Q1935" i="2" s="1"/>
  <c r="J1936" i="2"/>
  <c r="O1936" i="2" s="1"/>
  <c r="P1936" i="2" s="1"/>
  <c r="Q1936" i="2" s="1"/>
  <c r="J1937" i="2"/>
  <c r="O1937" i="2" s="1"/>
  <c r="P1937" i="2" s="1"/>
  <c r="Q1937" i="2" s="1"/>
  <c r="J1938" i="2"/>
  <c r="O1938" i="2" s="1"/>
  <c r="P1938" i="2" s="1"/>
  <c r="Q1938" i="2" s="1"/>
  <c r="J1939" i="2"/>
  <c r="O1939" i="2" s="1"/>
  <c r="P1939" i="2" s="1"/>
  <c r="Q1939" i="2" s="1"/>
  <c r="J1940" i="2"/>
  <c r="O1940" i="2" s="1"/>
  <c r="P1940" i="2" s="1"/>
  <c r="Q1940" i="2" s="1"/>
  <c r="J1941" i="2"/>
  <c r="O1941" i="2" s="1"/>
  <c r="P1941" i="2" s="1"/>
  <c r="Q1941" i="2" s="1"/>
  <c r="J1942" i="2"/>
  <c r="O1942" i="2" s="1"/>
  <c r="P1942" i="2" s="1"/>
  <c r="Q1942" i="2" s="1"/>
  <c r="J1943" i="2"/>
  <c r="O1943" i="2" s="1"/>
  <c r="P1943" i="2" s="1"/>
  <c r="Q1943" i="2" s="1"/>
  <c r="J1944" i="2"/>
  <c r="O1944" i="2" s="1"/>
  <c r="P1944" i="2" s="1"/>
  <c r="Q1944" i="2" s="1"/>
  <c r="J1945" i="2"/>
  <c r="O1945" i="2" s="1"/>
  <c r="P1945" i="2" s="1"/>
  <c r="Q1945" i="2" s="1"/>
  <c r="J1946" i="2"/>
  <c r="O1946" i="2" s="1"/>
  <c r="P1946" i="2" s="1"/>
  <c r="Q1946" i="2" s="1"/>
  <c r="J1947" i="2"/>
  <c r="O1947" i="2" s="1"/>
  <c r="P1947" i="2" s="1"/>
  <c r="Q1947" i="2" s="1"/>
  <c r="J1948" i="2"/>
  <c r="O1948" i="2" s="1"/>
  <c r="P1948" i="2" s="1"/>
  <c r="Q1948" i="2" s="1"/>
  <c r="J1949" i="2"/>
  <c r="O1949" i="2" s="1"/>
  <c r="P1949" i="2" s="1"/>
  <c r="Q1949" i="2" s="1"/>
  <c r="J1950" i="2"/>
  <c r="O1950" i="2" s="1"/>
  <c r="P1950" i="2" s="1"/>
  <c r="Q1950" i="2" s="1"/>
  <c r="J1951" i="2"/>
  <c r="O1951" i="2" s="1"/>
  <c r="P1951" i="2" s="1"/>
  <c r="Q1951" i="2" s="1"/>
  <c r="J1952" i="2"/>
  <c r="O1952" i="2" s="1"/>
  <c r="P1952" i="2" s="1"/>
  <c r="Q1952" i="2" s="1"/>
  <c r="J1953" i="2"/>
  <c r="O1953" i="2" s="1"/>
  <c r="P1953" i="2" s="1"/>
  <c r="Q1953" i="2" s="1"/>
  <c r="J1954" i="2"/>
  <c r="O1954" i="2" s="1"/>
  <c r="P1954" i="2" s="1"/>
  <c r="Q1954" i="2" s="1"/>
  <c r="J1955" i="2"/>
  <c r="O1955" i="2" s="1"/>
  <c r="P1955" i="2" s="1"/>
  <c r="Q1955" i="2" s="1"/>
  <c r="J1956" i="2"/>
  <c r="O1956" i="2" s="1"/>
  <c r="P1956" i="2" s="1"/>
  <c r="Q1956" i="2" s="1"/>
  <c r="J1957" i="2"/>
  <c r="O1957" i="2" s="1"/>
  <c r="P1957" i="2" s="1"/>
  <c r="Q1957" i="2" s="1"/>
  <c r="J1958" i="2"/>
  <c r="O1958" i="2" s="1"/>
  <c r="P1958" i="2" s="1"/>
  <c r="Q1958" i="2" s="1"/>
  <c r="J1959" i="2"/>
  <c r="O1959" i="2" s="1"/>
  <c r="P1959" i="2" s="1"/>
  <c r="Q1959" i="2" s="1"/>
  <c r="J1960" i="2"/>
  <c r="O1960" i="2" s="1"/>
  <c r="P1960" i="2" s="1"/>
  <c r="Q1960" i="2" s="1"/>
  <c r="J1961" i="2"/>
  <c r="O1961" i="2" s="1"/>
  <c r="P1961" i="2" s="1"/>
  <c r="Q1961" i="2" s="1"/>
  <c r="J1962" i="2"/>
  <c r="O1962" i="2" s="1"/>
  <c r="P1962" i="2" s="1"/>
  <c r="Q1962" i="2" s="1"/>
  <c r="J1963" i="2"/>
  <c r="O1963" i="2" s="1"/>
  <c r="P1963" i="2" s="1"/>
  <c r="Q1963" i="2" s="1"/>
  <c r="J1964" i="2"/>
  <c r="O1964" i="2" s="1"/>
  <c r="P1964" i="2" s="1"/>
  <c r="Q1964" i="2" s="1"/>
  <c r="J1965" i="2"/>
  <c r="O1965" i="2" s="1"/>
  <c r="P1965" i="2" s="1"/>
  <c r="Q1965" i="2" s="1"/>
  <c r="J1966" i="2"/>
  <c r="O1966" i="2" s="1"/>
  <c r="P1966" i="2" s="1"/>
  <c r="Q1966" i="2" s="1"/>
  <c r="J1967" i="2"/>
  <c r="O1967" i="2" s="1"/>
  <c r="P1967" i="2" s="1"/>
  <c r="Q1967" i="2" s="1"/>
  <c r="J1968" i="2"/>
  <c r="O1968" i="2" s="1"/>
  <c r="P1968" i="2" s="1"/>
  <c r="Q1968" i="2" s="1"/>
  <c r="J1969" i="2"/>
  <c r="O1969" i="2" s="1"/>
  <c r="P1969" i="2" s="1"/>
  <c r="Q1969" i="2" s="1"/>
  <c r="J1970" i="2"/>
  <c r="O1970" i="2" s="1"/>
  <c r="P1970" i="2" s="1"/>
  <c r="Q1970" i="2" s="1"/>
  <c r="J1971" i="2"/>
  <c r="O1971" i="2" s="1"/>
  <c r="P1971" i="2" s="1"/>
  <c r="Q1971" i="2" s="1"/>
  <c r="J1972" i="2"/>
  <c r="O1972" i="2" s="1"/>
  <c r="P1972" i="2" s="1"/>
  <c r="Q1972" i="2" s="1"/>
  <c r="J1973" i="2"/>
  <c r="O1973" i="2" s="1"/>
  <c r="P1973" i="2" s="1"/>
  <c r="Q1973" i="2" s="1"/>
  <c r="J1974" i="2"/>
  <c r="O1974" i="2" s="1"/>
  <c r="P1974" i="2" s="1"/>
  <c r="Q1974" i="2" s="1"/>
  <c r="J1975" i="2"/>
  <c r="O1975" i="2" s="1"/>
  <c r="P1975" i="2" s="1"/>
  <c r="Q1975" i="2" s="1"/>
  <c r="J1976" i="2"/>
  <c r="O1976" i="2" s="1"/>
  <c r="P1976" i="2" s="1"/>
  <c r="Q1976" i="2" s="1"/>
  <c r="J1977" i="2"/>
  <c r="O1977" i="2" s="1"/>
  <c r="P1977" i="2" s="1"/>
  <c r="Q1977" i="2" s="1"/>
  <c r="J1978" i="2"/>
  <c r="O1978" i="2" s="1"/>
  <c r="P1978" i="2" s="1"/>
  <c r="Q1978" i="2" s="1"/>
  <c r="J1979" i="2"/>
  <c r="O1979" i="2" s="1"/>
  <c r="P1979" i="2" s="1"/>
  <c r="Q1979" i="2" s="1"/>
  <c r="J1980" i="2"/>
  <c r="O1980" i="2" s="1"/>
  <c r="P1980" i="2" s="1"/>
  <c r="Q1980" i="2" s="1"/>
  <c r="J1981" i="2"/>
  <c r="O1981" i="2" s="1"/>
  <c r="P1981" i="2" s="1"/>
  <c r="Q1981" i="2" s="1"/>
  <c r="J1982" i="2"/>
  <c r="O1982" i="2" s="1"/>
  <c r="P1982" i="2" s="1"/>
  <c r="Q1982" i="2" s="1"/>
  <c r="J1983" i="2"/>
  <c r="O1983" i="2" s="1"/>
  <c r="P1983" i="2" s="1"/>
  <c r="Q1983" i="2" s="1"/>
  <c r="J1984" i="2"/>
  <c r="O1984" i="2" s="1"/>
  <c r="P1984" i="2" s="1"/>
  <c r="Q1984" i="2" s="1"/>
  <c r="J1985" i="2"/>
  <c r="O1985" i="2" s="1"/>
  <c r="P1985" i="2" s="1"/>
  <c r="Q1985" i="2" s="1"/>
  <c r="J1986" i="2"/>
  <c r="O1986" i="2" s="1"/>
  <c r="P1986" i="2" s="1"/>
  <c r="Q1986" i="2" s="1"/>
  <c r="J1987" i="2"/>
  <c r="O1987" i="2" s="1"/>
  <c r="P1987" i="2" s="1"/>
  <c r="Q1987" i="2" s="1"/>
  <c r="J1988" i="2"/>
  <c r="O1988" i="2" s="1"/>
  <c r="P1988" i="2" s="1"/>
  <c r="Q1988" i="2" s="1"/>
  <c r="J1989" i="2"/>
  <c r="O1989" i="2" s="1"/>
  <c r="P1989" i="2" s="1"/>
  <c r="Q1989" i="2" s="1"/>
  <c r="J1990" i="2"/>
  <c r="O1990" i="2" s="1"/>
  <c r="P1990" i="2" s="1"/>
  <c r="Q1990" i="2" s="1"/>
  <c r="J1991" i="2"/>
  <c r="O1991" i="2" s="1"/>
  <c r="P1991" i="2" s="1"/>
  <c r="Q1991" i="2" s="1"/>
  <c r="J1992" i="2"/>
  <c r="O1992" i="2" s="1"/>
  <c r="P1992" i="2" s="1"/>
  <c r="Q1992" i="2" s="1"/>
  <c r="J1993" i="2"/>
  <c r="O1993" i="2" s="1"/>
  <c r="P1993" i="2" s="1"/>
  <c r="Q1993" i="2" s="1"/>
  <c r="J1994" i="2"/>
  <c r="O1994" i="2" s="1"/>
  <c r="P1994" i="2" s="1"/>
  <c r="Q1994" i="2" s="1"/>
  <c r="J1995" i="2"/>
  <c r="O1995" i="2" s="1"/>
  <c r="P1995" i="2" s="1"/>
  <c r="Q1995" i="2" s="1"/>
  <c r="J1996" i="2"/>
  <c r="O1996" i="2" s="1"/>
  <c r="P1996" i="2" s="1"/>
  <c r="Q1996" i="2" s="1"/>
  <c r="J1997" i="2"/>
  <c r="O1997" i="2" s="1"/>
  <c r="P1997" i="2" s="1"/>
  <c r="Q1997" i="2" s="1"/>
  <c r="J1998" i="2"/>
  <c r="O1998" i="2" s="1"/>
  <c r="P1998" i="2" s="1"/>
  <c r="Q1998" i="2" s="1"/>
  <c r="J1999" i="2"/>
  <c r="O1999" i="2" s="1"/>
  <c r="P1999" i="2" s="1"/>
  <c r="Q1999" i="2" s="1"/>
  <c r="J2000" i="2"/>
  <c r="O2000" i="2" s="1"/>
  <c r="P2000" i="2" s="1"/>
  <c r="Q2000" i="2" s="1"/>
  <c r="J2001" i="2"/>
  <c r="O2001" i="2" s="1"/>
  <c r="P2001" i="2" s="1"/>
  <c r="Q2001" i="2" s="1"/>
  <c r="J2002" i="2"/>
  <c r="O2002" i="2" s="1"/>
  <c r="P2002" i="2" s="1"/>
  <c r="Q2002" i="2" s="1"/>
  <c r="J2003" i="2"/>
  <c r="O2003" i="2" s="1"/>
  <c r="P2003" i="2" s="1"/>
  <c r="Q2003" i="2" s="1"/>
  <c r="J2004" i="2"/>
  <c r="O2004" i="2" s="1"/>
  <c r="P2004" i="2" s="1"/>
  <c r="Q2004" i="2" s="1"/>
  <c r="J2005" i="2"/>
  <c r="O2005" i="2" s="1"/>
  <c r="P2005" i="2" s="1"/>
  <c r="Q2005" i="2" s="1"/>
  <c r="J2006" i="2"/>
  <c r="O2006" i="2" s="1"/>
  <c r="P2006" i="2" s="1"/>
  <c r="Q2006" i="2" s="1"/>
  <c r="J2007" i="2"/>
  <c r="O2007" i="2" s="1"/>
  <c r="P2007" i="2" s="1"/>
  <c r="Q2007" i="2" s="1"/>
  <c r="J2008" i="2"/>
  <c r="O2008" i="2" s="1"/>
  <c r="P2008" i="2" s="1"/>
  <c r="Q2008" i="2" s="1"/>
  <c r="J2009" i="2"/>
  <c r="O2009" i="2" s="1"/>
  <c r="P2009" i="2" s="1"/>
  <c r="Q2009" i="2" s="1"/>
  <c r="J2010" i="2"/>
  <c r="O2010" i="2" s="1"/>
  <c r="P2010" i="2" s="1"/>
  <c r="Q2010" i="2" s="1"/>
  <c r="J2011" i="2"/>
  <c r="O2011" i="2" s="1"/>
  <c r="P2011" i="2" s="1"/>
  <c r="Q2011" i="2" s="1"/>
  <c r="J2012" i="2"/>
  <c r="O2012" i="2" s="1"/>
  <c r="P2012" i="2" s="1"/>
  <c r="Q2012" i="2" s="1"/>
  <c r="J2013" i="2"/>
  <c r="O2013" i="2" s="1"/>
  <c r="P2013" i="2" s="1"/>
  <c r="Q2013" i="2" s="1"/>
  <c r="J2014" i="2"/>
  <c r="O2014" i="2" s="1"/>
  <c r="P2014" i="2" s="1"/>
  <c r="Q2014" i="2" s="1"/>
  <c r="J2015" i="2"/>
  <c r="O2015" i="2" s="1"/>
  <c r="P2015" i="2" s="1"/>
  <c r="Q2015" i="2" s="1"/>
  <c r="J2016" i="2"/>
  <c r="O2016" i="2" s="1"/>
  <c r="P2016" i="2" s="1"/>
  <c r="Q2016" i="2" s="1"/>
  <c r="J2017" i="2"/>
  <c r="O2017" i="2" s="1"/>
  <c r="P2017" i="2" s="1"/>
  <c r="Q2017" i="2" s="1"/>
  <c r="J2018" i="2"/>
  <c r="O2018" i="2" s="1"/>
  <c r="P2018" i="2" s="1"/>
  <c r="Q2018" i="2" s="1"/>
  <c r="J2019" i="2"/>
  <c r="O2019" i="2" s="1"/>
  <c r="P2019" i="2" s="1"/>
  <c r="Q2019" i="2" s="1"/>
  <c r="J2020" i="2"/>
  <c r="O2020" i="2" s="1"/>
  <c r="P2020" i="2" s="1"/>
  <c r="Q2020" i="2" s="1"/>
  <c r="J2021" i="2"/>
  <c r="O2021" i="2" s="1"/>
  <c r="P2021" i="2" s="1"/>
  <c r="Q2021" i="2" s="1"/>
  <c r="J2022" i="2"/>
  <c r="O2022" i="2" s="1"/>
  <c r="P2022" i="2" s="1"/>
  <c r="Q2022" i="2" s="1"/>
  <c r="J2023" i="2"/>
  <c r="O2023" i="2" s="1"/>
  <c r="P2023" i="2" s="1"/>
  <c r="Q2023" i="2" s="1"/>
  <c r="J2024" i="2"/>
  <c r="O2024" i="2" s="1"/>
  <c r="P2024" i="2" s="1"/>
  <c r="Q2024" i="2" s="1"/>
  <c r="J2025" i="2"/>
  <c r="O2025" i="2" s="1"/>
  <c r="P2025" i="2" s="1"/>
  <c r="Q2025" i="2" s="1"/>
  <c r="J2026" i="2"/>
  <c r="O2026" i="2" s="1"/>
  <c r="P2026" i="2" s="1"/>
  <c r="Q2026" i="2" s="1"/>
  <c r="J2027" i="2"/>
  <c r="O2027" i="2" s="1"/>
  <c r="P2027" i="2" s="1"/>
  <c r="Q2027" i="2" s="1"/>
  <c r="J2028" i="2"/>
  <c r="O2028" i="2" s="1"/>
  <c r="P2028" i="2" s="1"/>
  <c r="Q2028" i="2" s="1"/>
  <c r="J2029" i="2"/>
  <c r="O2029" i="2" s="1"/>
  <c r="P2029" i="2" s="1"/>
  <c r="Q2029" i="2" s="1"/>
  <c r="J2030" i="2"/>
  <c r="O2030" i="2" s="1"/>
  <c r="P2030" i="2" s="1"/>
  <c r="Q2030" i="2" s="1"/>
  <c r="J2031" i="2"/>
  <c r="O2031" i="2" s="1"/>
  <c r="P2031" i="2" s="1"/>
  <c r="Q2031" i="2" s="1"/>
  <c r="J2032" i="2"/>
  <c r="O2032" i="2" s="1"/>
  <c r="P2032" i="2" s="1"/>
  <c r="Q2032" i="2" s="1"/>
  <c r="J2033" i="2"/>
  <c r="O2033" i="2" s="1"/>
  <c r="P2033" i="2" s="1"/>
  <c r="Q2033" i="2" s="1"/>
  <c r="J2034" i="2"/>
  <c r="O2034" i="2" s="1"/>
  <c r="P2034" i="2" s="1"/>
  <c r="Q2034" i="2" s="1"/>
  <c r="J2035" i="2"/>
  <c r="O2035" i="2" s="1"/>
  <c r="P2035" i="2" s="1"/>
  <c r="Q2035" i="2" s="1"/>
  <c r="J2036" i="2"/>
  <c r="O2036" i="2" s="1"/>
  <c r="P2036" i="2" s="1"/>
  <c r="Q2036" i="2" s="1"/>
  <c r="J2037" i="2"/>
  <c r="O2037" i="2" s="1"/>
  <c r="P2037" i="2" s="1"/>
  <c r="Q2037" i="2" s="1"/>
  <c r="J2038" i="2"/>
  <c r="O2038" i="2" s="1"/>
  <c r="P2038" i="2" s="1"/>
  <c r="Q2038" i="2" s="1"/>
  <c r="J2039" i="2"/>
  <c r="O2039" i="2" s="1"/>
  <c r="P2039" i="2" s="1"/>
  <c r="Q2039" i="2" s="1"/>
  <c r="J2040" i="2"/>
  <c r="O2040" i="2" s="1"/>
  <c r="P2040" i="2" s="1"/>
  <c r="Q2040" i="2" s="1"/>
  <c r="J2041" i="2"/>
  <c r="O2041" i="2" s="1"/>
  <c r="P2041" i="2" s="1"/>
  <c r="Q2041" i="2" s="1"/>
  <c r="J2042" i="2"/>
  <c r="O2042" i="2" s="1"/>
  <c r="P2042" i="2" s="1"/>
  <c r="Q2042" i="2" s="1"/>
  <c r="J2043" i="2"/>
  <c r="O2043" i="2" s="1"/>
  <c r="P2043" i="2" s="1"/>
  <c r="Q2043" i="2" s="1"/>
  <c r="J2044" i="2"/>
  <c r="O2044" i="2" s="1"/>
  <c r="P2044" i="2" s="1"/>
  <c r="Q2044" i="2" s="1"/>
  <c r="J2045" i="2"/>
  <c r="O2045" i="2" s="1"/>
  <c r="P2045" i="2" s="1"/>
  <c r="Q2045" i="2" s="1"/>
  <c r="J2046" i="2"/>
  <c r="O2046" i="2" s="1"/>
  <c r="P2046" i="2" s="1"/>
  <c r="Q2046" i="2" s="1"/>
  <c r="J2047" i="2"/>
  <c r="O2047" i="2" s="1"/>
  <c r="P2047" i="2" s="1"/>
  <c r="Q2047" i="2" s="1"/>
  <c r="J2048" i="2"/>
  <c r="O2048" i="2" s="1"/>
  <c r="P2048" i="2" s="1"/>
  <c r="Q2048" i="2" s="1"/>
  <c r="J2049" i="2"/>
  <c r="O2049" i="2" s="1"/>
  <c r="P2049" i="2" s="1"/>
  <c r="Q2049" i="2" s="1"/>
  <c r="J2050" i="2"/>
  <c r="O2050" i="2" s="1"/>
  <c r="P2050" i="2" s="1"/>
  <c r="Q2050" i="2" s="1"/>
  <c r="J2051" i="2"/>
  <c r="O2051" i="2" s="1"/>
  <c r="P2051" i="2" s="1"/>
  <c r="Q2051" i="2" s="1"/>
  <c r="J2052" i="2"/>
  <c r="O2052" i="2" s="1"/>
  <c r="P2052" i="2" s="1"/>
  <c r="Q2052" i="2" s="1"/>
  <c r="J2053" i="2"/>
  <c r="O2053" i="2" s="1"/>
  <c r="P2053" i="2" s="1"/>
  <c r="Q2053" i="2" s="1"/>
  <c r="J2054" i="2"/>
  <c r="O2054" i="2" s="1"/>
  <c r="P2054" i="2" s="1"/>
  <c r="Q2054" i="2" s="1"/>
  <c r="J2055" i="2"/>
  <c r="O2055" i="2" s="1"/>
  <c r="P2055" i="2" s="1"/>
  <c r="Q2055" i="2" s="1"/>
  <c r="J2056" i="2"/>
  <c r="O2056" i="2" s="1"/>
  <c r="P2056" i="2" s="1"/>
  <c r="Q2056" i="2" s="1"/>
  <c r="J2057" i="2"/>
  <c r="O2057" i="2" s="1"/>
  <c r="P2057" i="2" s="1"/>
  <c r="Q2057" i="2" s="1"/>
  <c r="J2058" i="2"/>
  <c r="O2058" i="2" s="1"/>
  <c r="P2058" i="2" s="1"/>
  <c r="Q2058" i="2" s="1"/>
  <c r="J2059" i="2"/>
  <c r="O2059" i="2" s="1"/>
  <c r="P2059" i="2" s="1"/>
  <c r="Q2059" i="2" s="1"/>
  <c r="J2060" i="2"/>
  <c r="O2060" i="2" s="1"/>
  <c r="P2060" i="2" s="1"/>
  <c r="Q2060" i="2" s="1"/>
  <c r="J2061" i="2"/>
  <c r="O2061" i="2" s="1"/>
  <c r="P2061" i="2" s="1"/>
  <c r="Q2061" i="2" s="1"/>
  <c r="J2062" i="2"/>
  <c r="O2062" i="2" s="1"/>
  <c r="P2062" i="2" s="1"/>
  <c r="Q2062" i="2" s="1"/>
  <c r="J2063" i="2"/>
  <c r="O2063" i="2" s="1"/>
  <c r="P2063" i="2" s="1"/>
  <c r="Q2063" i="2" s="1"/>
  <c r="J2064" i="2"/>
  <c r="O2064" i="2" s="1"/>
  <c r="P2064" i="2" s="1"/>
  <c r="Q2064" i="2" s="1"/>
  <c r="J2065" i="2"/>
  <c r="O2065" i="2" s="1"/>
  <c r="P2065" i="2" s="1"/>
  <c r="Q2065" i="2" s="1"/>
  <c r="J2066" i="2"/>
  <c r="O2066" i="2" s="1"/>
  <c r="P2066" i="2" s="1"/>
  <c r="Q2066" i="2" s="1"/>
  <c r="J2067" i="2"/>
  <c r="O2067" i="2" s="1"/>
  <c r="P2067" i="2" s="1"/>
  <c r="Q2067" i="2" s="1"/>
  <c r="J2068" i="2"/>
  <c r="O2068" i="2" s="1"/>
  <c r="P2068" i="2" s="1"/>
  <c r="Q2068" i="2" s="1"/>
  <c r="J2069" i="2"/>
  <c r="O2069" i="2" s="1"/>
  <c r="P2069" i="2" s="1"/>
  <c r="Q2069" i="2" s="1"/>
  <c r="J2070" i="2"/>
  <c r="O2070" i="2" s="1"/>
  <c r="P2070" i="2" s="1"/>
  <c r="Q2070" i="2" s="1"/>
  <c r="J2071" i="2"/>
  <c r="O2071" i="2" s="1"/>
  <c r="P2071" i="2" s="1"/>
  <c r="Q2071" i="2" s="1"/>
  <c r="J2072" i="2"/>
  <c r="O2072" i="2" s="1"/>
  <c r="P2072" i="2" s="1"/>
  <c r="Q2072" i="2" s="1"/>
  <c r="J2073" i="2"/>
  <c r="O2073" i="2" s="1"/>
  <c r="P2073" i="2" s="1"/>
  <c r="Q2073" i="2" s="1"/>
  <c r="J2074" i="2"/>
  <c r="O2074" i="2" s="1"/>
  <c r="P2074" i="2" s="1"/>
  <c r="Q2074" i="2" s="1"/>
  <c r="J2075" i="2"/>
  <c r="O2075" i="2" s="1"/>
  <c r="P2075" i="2" s="1"/>
  <c r="Q2075" i="2" s="1"/>
  <c r="J2076" i="2"/>
  <c r="O2076" i="2" s="1"/>
  <c r="P2076" i="2" s="1"/>
  <c r="Q2076" i="2" s="1"/>
  <c r="J2077" i="2"/>
  <c r="O2077" i="2" s="1"/>
  <c r="P2077" i="2" s="1"/>
  <c r="Q2077" i="2" s="1"/>
  <c r="J2078" i="2"/>
  <c r="O2078" i="2" s="1"/>
  <c r="P2078" i="2" s="1"/>
  <c r="Q2078" i="2" s="1"/>
  <c r="J2079" i="2"/>
  <c r="O2079" i="2" s="1"/>
  <c r="P2079" i="2" s="1"/>
  <c r="Q2079" i="2" s="1"/>
  <c r="J2080" i="2"/>
  <c r="O2080" i="2" s="1"/>
  <c r="P2080" i="2" s="1"/>
  <c r="Q2080" i="2" s="1"/>
  <c r="J2081" i="2"/>
  <c r="O2081" i="2" s="1"/>
  <c r="P2081" i="2" s="1"/>
  <c r="Q2081" i="2" s="1"/>
  <c r="J2082" i="2"/>
  <c r="O2082" i="2" s="1"/>
  <c r="P2082" i="2" s="1"/>
  <c r="Q2082" i="2" s="1"/>
  <c r="J2083" i="2"/>
  <c r="O2083" i="2" s="1"/>
  <c r="P2083" i="2" s="1"/>
  <c r="Q2083" i="2" s="1"/>
  <c r="J2084" i="2"/>
  <c r="O2084" i="2" s="1"/>
  <c r="P2084" i="2" s="1"/>
  <c r="Q2084" i="2" s="1"/>
  <c r="J2085" i="2"/>
  <c r="O2085" i="2" s="1"/>
  <c r="P2085" i="2" s="1"/>
  <c r="Q2085" i="2" s="1"/>
  <c r="J2086" i="2"/>
  <c r="O2086" i="2" s="1"/>
  <c r="P2086" i="2" s="1"/>
  <c r="Q2086" i="2" s="1"/>
  <c r="J2087" i="2"/>
  <c r="O2087" i="2" s="1"/>
  <c r="P2087" i="2" s="1"/>
  <c r="Q2087" i="2" s="1"/>
  <c r="J2088" i="2"/>
  <c r="O2088" i="2" s="1"/>
  <c r="P2088" i="2" s="1"/>
  <c r="Q2088" i="2" s="1"/>
  <c r="J5" i="2"/>
  <c r="O5" i="2" s="1"/>
  <c r="P5" i="2" s="1"/>
  <c r="Q5" i="2" s="1"/>
  <c r="O2089" i="2" l="1"/>
  <c r="Q1126" i="5"/>
  <c r="J12" i="13" s="1"/>
  <c r="K12" i="13" s="1"/>
  <c r="P1126" i="5"/>
  <c r="P611" i="3"/>
  <c r="Q611" i="3"/>
  <c r="J10" i="13" s="1"/>
  <c r="K10" i="13" s="1"/>
  <c r="Q760" i="6"/>
  <c r="J13" i="13" s="1"/>
  <c r="K13" i="13" s="1"/>
  <c r="P760" i="6"/>
  <c r="P570" i="8"/>
  <c r="Q570" i="8"/>
  <c r="J15" i="13" s="1"/>
  <c r="K15" i="13" s="1"/>
  <c r="P661" i="11"/>
  <c r="Q661" i="11"/>
  <c r="J18" i="13" s="1"/>
  <c r="K18" i="13" s="1"/>
  <c r="Q883" i="9"/>
  <c r="J16" i="13" s="1"/>
  <c r="K16" i="13" s="1"/>
  <c r="P883" i="9"/>
  <c r="P2089" i="2"/>
  <c r="H7980" i="1"/>
  <c r="H7981" i="1" s="1"/>
  <c r="H7979" i="1"/>
  <c r="G7979" i="1"/>
  <c r="G7980" i="1" s="1"/>
  <c r="G7981" i="1" s="1"/>
  <c r="H7964" i="1"/>
  <c r="H7963" i="1"/>
  <c r="G7963" i="1"/>
  <c r="G7964" i="1" s="1"/>
  <c r="H7939" i="1"/>
  <c r="G7939" i="1"/>
  <c r="H7923" i="1"/>
  <c r="G7923" i="1"/>
  <c r="G7940" i="1" s="1"/>
  <c r="H7914" i="1"/>
  <c r="G7914" i="1"/>
  <c r="H7749" i="1"/>
  <c r="G7749" i="1"/>
  <c r="H7742" i="1"/>
  <c r="G7742" i="1"/>
  <c r="H7731" i="1"/>
  <c r="G7731" i="1"/>
  <c r="H7698" i="1"/>
  <c r="G7698" i="1"/>
  <c r="H7688" i="1"/>
  <c r="H7689" i="1" s="1"/>
  <c r="G7688" i="1"/>
  <c r="G7689" i="1" s="1"/>
  <c r="H7609" i="1"/>
  <c r="H7610" i="1" s="1"/>
  <c r="G7609" i="1"/>
  <c r="G7610" i="1" s="1"/>
  <c r="H7552" i="1"/>
  <c r="G7552" i="1"/>
  <c r="G7553" i="1" s="1"/>
  <c r="H7508" i="1"/>
  <c r="G7508" i="1"/>
  <c r="H7505" i="1"/>
  <c r="G7505" i="1"/>
  <c r="H6939" i="1"/>
  <c r="G6939" i="1"/>
  <c r="H6901" i="1"/>
  <c r="G6901" i="1"/>
  <c r="H6835" i="1"/>
  <c r="G6835" i="1"/>
  <c r="H6833" i="1"/>
  <c r="G6833" i="1"/>
  <c r="H6822" i="1"/>
  <c r="G6822" i="1"/>
  <c r="H6809" i="1"/>
  <c r="H6810" i="1" s="1"/>
  <c r="G6809" i="1"/>
  <c r="G6810" i="1" s="1"/>
  <c r="H6745" i="1"/>
  <c r="H6746" i="1" s="1"/>
  <c r="G6745" i="1"/>
  <c r="G6746" i="1" s="1"/>
  <c r="H6727" i="1"/>
  <c r="H6728" i="1" s="1"/>
  <c r="G6727" i="1"/>
  <c r="G6728" i="1" s="1"/>
  <c r="H6661" i="1"/>
  <c r="G6661" i="1"/>
  <c r="H6652" i="1"/>
  <c r="G6652" i="1"/>
  <c r="H6621" i="1"/>
  <c r="G6621" i="1"/>
  <c r="H6612" i="1"/>
  <c r="G6612" i="1"/>
  <c r="H6481" i="1"/>
  <c r="H6482" i="1" s="1"/>
  <c r="G6481" i="1"/>
  <c r="G6482" i="1" s="1"/>
  <c r="H6480" i="1"/>
  <c r="G6480" i="1"/>
  <c r="H6442" i="1"/>
  <c r="G6442" i="1"/>
  <c r="H6441" i="1"/>
  <c r="G6441" i="1"/>
  <c r="H6389" i="1"/>
  <c r="G6389" i="1"/>
  <c r="H6335" i="1"/>
  <c r="H6390" i="1" s="1"/>
  <c r="G6335" i="1"/>
  <c r="G6390" i="1" s="1"/>
  <c r="H6331" i="1"/>
  <c r="H6332" i="1" s="1"/>
  <c r="G6331" i="1"/>
  <c r="H6329" i="1"/>
  <c r="G6329" i="1"/>
  <c r="G6332" i="1" s="1"/>
  <c r="H6191" i="1"/>
  <c r="H6190" i="1"/>
  <c r="G6190" i="1"/>
  <c r="G6191" i="1" s="1"/>
  <c r="H6116" i="1"/>
  <c r="G6116" i="1"/>
  <c r="G6117" i="1" s="1"/>
  <c r="H5864" i="1"/>
  <c r="H6117" i="1" s="1"/>
  <c r="G5864" i="1"/>
  <c r="H5758" i="1"/>
  <c r="G5758" i="1"/>
  <c r="H5755" i="1"/>
  <c r="G5755" i="1"/>
  <c r="H5578" i="1"/>
  <c r="G5578" i="1"/>
  <c r="H5272" i="1"/>
  <c r="G5272" i="1"/>
  <c r="H5268" i="1"/>
  <c r="G5268" i="1"/>
  <c r="H5084" i="1"/>
  <c r="G5084" i="1"/>
  <c r="H4652" i="1"/>
  <c r="H4651" i="1"/>
  <c r="G4651" i="1"/>
  <c r="G4652" i="1" s="1"/>
  <c r="G4653" i="1" s="1"/>
  <c r="G4647" i="1"/>
  <c r="H4528" i="1"/>
  <c r="H4529" i="1" s="1"/>
  <c r="G4528" i="1"/>
  <c r="G4529" i="1" s="1"/>
  <c r="H4472" i="1"/>
  <c r="H4473" i="1" s="1"/>
  <c r="G4472" i="1"/>
  <c r="G4473" i="1" s="1"/>
  <c r="H4309" i="1"/>
  <c r="G4309" i="1"/>
  <c r="H4221" i="1"/>
  <c r="G4221" i="1"/>
  <c r="H4215" i="1"/>
  <c r="G4215" i="1"/>
  <c r="H4102" i="1"/>
  <c r="G4102" i="1"/>
  <c r="G3891" i="1"/>
  <c r="H3887" i="1"/>
  <c r="G3887" i="1"/>
  <c r="H3814" i="1"/>
  <c r="G3814" i="1"/>
  <c r="H3375" i="1"/>
  <c r="G3375" i="1"/>
  <c r="G3376" i="1" s="1"/>
  <c r="G3377" i="1" s="1"/>
  <c r="H3371" i="1"/>
  <c r="H3376" i="1" s="1"/>
  <c r="G3371" i="1"/>
  <c r="G3163" i="1"/>
  <c r="H3162" i="1"/>
  <c r="H3163" i="1" s="1"/>
  <c r="G3162" i="1"/>
  <c r="H2989" i="1"/>
  <c r="H2990" i="1" s="1"/>
  <c r="G2989" i="1"/>
  <c r="H2700" i="1"/>
  <c r="G2700" i="1"/>
  <c r="G2990" i="1" s="1"/>
  <c r="H2342" i="1"/>
  <c r="G2342" i="1"/>
  <c r="H2315" i="1"/>
  <c r="G2315" i="1"/>
  <c r="H1917" i="1"/>
  <c r="G1917" i="1"/>
  <c r="H1386" i="1"/>
  <c r="G1386" i="1"/>
  <c r="H1375" i="1"/>
  <c r="G1375" i="1"/>
  <c r="H1074" i="1"/>
  <c r="G1074" i="1"/>
  <c r="L15" i="13" l="1"/>
  <c r="H4653" i="1"/>
  <c r="G6333" i="1"/>
  <c r="G6811" i="1"/>
  <c r="G7690" i="1"/>
  <c r="G7982" i="1" s="1"/>
  <c r="H3377" i="1"/>
  <c r="H6811" i="1"/>
  <c r="H7690" i="1"/>
  <c r="H7982" i="1" s="1"/>
  <c r="Q2089" i="2" l="1"/>
  <c r="J9" i="13" s="1"/>
  <c r="J20" i="13" l="1"/>
  <c r="K9" i="13"/>
</calcChain>
</file>

<file path=xl/sharedStrings.xml><?xml version="1.0" encoding="utf-8"?>
<sst xmlns="http://schemas.openxmlformats.org/spreadsheetml/2006/main" count="24103" uniqueCount="6527">
  <si>
    <t>Bank Sub Location1</t>
  </si>
  <si>
    <t xml:space="preserve">B/S HEAD </t>
  </si>
  <si>
    <t>AUDITOR SUB HEAD</t>
  </si>
  <si>
    <t>YEAR</t>
  </si>
  <si>
    <t>AssetSNo.</t>
  </si>
  <si>
    <t>Asset Description</t>
  </si>
  <si>
    <t>Sum of  GROSS BLOCK AS ON 31.05.21</t>
  </si>
  <si>
    <t>Sum of  NET BLOCK AS ON 31.05.21</t>
  </si>
  <si>
    <t>HINJEWADI - EOU</t>
  </si>
  <si>
    <t>PLANT &amp; MACHINERY</t>
  </si>
  <si>
    <t>Plant &amp; M/c</t>
  </si>
  <si>
    <t>EPD COLLATOR FOR BECOSULES</t>
  </si>
  <si>
    <t>CARTON SEALING M/C- 2 AM</t>
  </si>
  <si>
    <t>DEHUMDIFIRE (DESSICANT TYP-MODE-MVB-15B)</t>
  </si>
  <si>
    <t>CADMACH PRESSCOAT COMBINED TAB.MAKING</t>
  </si>
  <si>
    <t>"S.S. BUNKER WITH TROLLY,500LTRS "</t>
  </si>
  <si>
    <t>"TABLET CONTAINER 125 LTS,"</t>
  </si>
  <si>
    <t>IPC WITH TROLLEY 70 LTS</t>
  </si>
  <si>
    <t>TABLET CONTAINER 50 LTS</t>
  </si>
  <si>
    <t>"MECHINAL SHIFTER,30 '' DIA IN S.S.316 QU"</t>
  </si>
  <si>
    <t>S.S. 304 DULL BUFF PASS-BOX IN DOUBLE SK</t>
  </si>
  <si>
    <t>BAGS/FBD (TOP) OF 200 KG CAPACITY DRIER</t>
  </si>
  <si>
    <t>"SIEVES FOR  MILTIMILL(4), SIEVERS FOR ME"</t>
  </si>
  <si>
    <t>SS 316 LEAD FREE QUALITY 20'' WHITE RUBB</t>
  </si>
  <si>
    <t>COUNTER WEIGHT WITH ALL ACCESSORIES FOR</t>
  </si>
  <si>
    <t>WASHING &amp; DRYING MACHINE FOR IBC</t>
  </si>
  <si>
    <t>"""NEOMACHINE"" NEOCOTA 36D (GMP) AUTOMATIC"</t>
  </si>
  <si>
    <t>SUPER COATER SC-60</t>
  </si>
  <si>
    <t>50 LITERS STEAM HEATING TILTING TYPE STARCH PASTE</t>
  </si>
  <si>
    <t>IPC WITH TROLLEY-220 LTRS</t>
  </si>
  <si>
    <t>"BLISTER PACKING MACHINE TYPE ""ROTOVAC 21"</t>
  </si>
  <si>
    <t>"""TEKNOPAK"" 2256-RF-SS-SP-3 POWDER DISPEN"</t>
  </si>
  <si>
    <t>TABLET CONTAINER-200 LTRS</t>
  </si>
  <si>
    <t>DECONTAMINTION SYSTEM</t>
  </si>
  <si>
    <t>RAPID MIXER GRANULATOR WITH FLP 7.5/10 H</t>
  </si>
  <si>
    <t>OCTAGONAL BLENDER 2500 LTRS</t>
  </si>
  <si>
    <t>SQUARE GMP CONVERSION OF YOUR CADPRESS-3</t>
  </si>
  <si>
    <t>LIFTING AND TIPPERING</t>
  </si>
  <si>
    <t>TELESCOPIC MOBILE HYDRAULIC LIFT FOR CHA</t>
  </si>
  <si>
    <t>POWDER CHARGING SYSTEM</t>
  </si>
  <si>
    <t>BLISER PACKAGING MACHINE MODEL RAPID PAC</t>
  </si>
  <si>
    <t>VERTICAL LAMINAR REVERSE FLOW POWDER CON</t>
  </si>
  <si>
    <t>LIFTING AND POSITIONING DEVICE</t>
  </si>
  <si>
    <t>STARCH PASTE KETTLE WITH STIRRER - 75 LT</t>
  </si>
  <si>
    <t>"M.S. PLATES 6.4MM (6990 KGS.), M.S.PLATE"</t>
  </si>
  <si>
    <t>BUNKERS WITH TROLLY - (500 LTRS</t>
  </si>
  <si>
    <t>IMAJE S7 SIGMA (4 LINE) INKJET PRINTER</t>
  </si>
  <si>
    <t>S.S. BOWL FOR PLANETORY MIXER 600 LITRES</t>
  </si>
  <si>
    <t>EPD COLLATOR WITH CONTROL PANEL &amp; CPU</t>
  </si>
  <si>
    <t>"MECHINAL SHIFTER,20 '' DIA WITH 1,5 HP F"</t>
  </si>
  <si>
    <t>SQUARE GMP CONVERSION OF YOUR 33/35 STN.</t>
  </si>
  <si>
    <t>VOLTAS MAKE SPLIT ROOM AIRCONDITIONER</t>
  </si>
  <si>
    <t>STARCH PASTE KETTLE WITH STIRRER - 150 L</t>
  </si>
  <si>
    <t>P.U. LINING OF TROLLEY</t>
  </si>
  <si>
    <t>"SIFTER 30"" GMP MODEL COMPLITE WITH S.S."</t>
  </si>
  <si>
    <t>HIGH SPEED CARTON PRINTING MACHINE TYPE-</t>
  </si>
  <si>
    <t>"CRUSHER MODEL-NE 300, M.O.C.-MS, DRIVE-M"</t>
  </si>
  <si>
    <t>PNUMATIC AUTOSEALER M/C (TRANSFER FROM U</t>
  </si>
  <si>
    <t>CARTON SEALING MACHINE</t>
  </si>
  <si>
    <t>AIR COOLER WATER RECIRCULATION SYSTEM AL</t>
  </si>
  <si>
    <t>200 LTRS. INTERMEDIATE PROCESS CONTAINER</t>
  </si>
  <si>
    <t>SPARES FOR RAPID MIXER GRANULATOR-S.S.PI</t>
  </si>
  <si>
    <t>STARCH PASTE KETTLE WITH STIRRER - 50 LT</t>
  </si>
  <si>
    <t>SIEVES FOR SIFTER CUM MULTIMILL</t>
  </si>
  <si>
    <t>"3""CPVC COUPLING SOC"</t>
  </si>
  <si>
    <t>S.S.PENDENT FOR COMPRESSION ROOM</t>
  </si>
  <si>
    <t>NIMACH MOTORISED FOOT OPERATED BATCH PRI</t>
  </si>
  <si>
    <t>COLD ROOM</t>
  </si>
  <si>
    <t>S.S.304 QRC DOUBLE CHECK VALVE</t>
  </si>
  <si>
    <t>SIEVES FOR MULTIMILL IN S.S. 316 QUALITY</t>
  </si>
  <si>
    <t>TABLET COUNTING MACHINE</t>
  </si>
  <si>
    <t>AUTOMATIC CARTONING MACHINE TYPE-IC-150</t>
  </si>
  <si>
    <t>POWERED COPPER CAPPING AND TORQUING MACH</t>
  </si>
  <si>
    <t>BASIC ARGUS 6012 MACHINE</t>
  </si>
  <si>
    <t>TABLET COATAINER</t>
  </si>
  <si>
    <t>IPC WITH TROLLEY</t>
  </si>
  <si>
    <t>ARGUS 1000 OPERG TERML INC HOUSING &amp; SYS</t>
  </si>
  <si>
    <t>LIFTING &amp; TIPPERING DEVICE OPERATED HYDR</t>
  </si>
  <si>
    <t>DESIGN FAB SUPPLY OF LIFTING &amp; TIPPING D</t>
  </si>
  <si>
    <t>STICKER LABELLING MACHINE WITH HOT FOIL</t>
  </si>
  <si>
    <t>"ONLINE INDUCTION SEALER ""SVELTE 2000"" CO"</t>
  </si>
  <si>
    <t>LINER AIR WASHER</t>
  </si>
  <si>
    <t>CADMACH PLAIN CADMIL ALL PURPOSE COMMINU</t>
  </si>
  <si>
    <t>EPD COLLATOR PURCH. FROM OMNI-PROTECH</t>
  </si>
  <si>
    <t>SPARES FOR CADPRESS 61 TASBS MACHINES</t>
  </si>
  <si>
    <t>ACCESSO. STRIP SEALING MACHINE - 1. CARTRIDGE HEAT</t>
  </si>
  <si>
    <t>CADMACH WATER JACKETTED COLLOID MILL</t>
  </si>
  <si>
    <t>ACCESSO. STRIP SEALING MACHINE - 1.</t>
  </si>
  <si>
    <t>VIBRO SIFTER FOR GRANULATION</t>
  </si>
  <si>
    <t>ACCESSO. STRIP SEALING MACHINE</t>
  </si>
  <si>
    <t>16 STATION S.R.TURRET</t>
  </si>
  <si>
    <t>SPARES FOR CAD 27 TAB MACHINES</t>
  </si>
  <si>
    <t>"MECHANICAL SIFTER 20"" DIA WITH 1.5 HP.MO"</t>
  </si>
  <si>
    <t>S.S.316 MULTIMILL-GMP MODEL</t>
  </si>
  <si>
    <t>OUST COLLECTOR</t>
  </si>
  <si>
    <t>PNEUMATIC ROTTERY FEEDING VALVE</t>
  </si>
  <si>
    <t>"S.S.SCOOPS,TROLLY,CONTAINER"</t>
  </si>
  <si>
    <t>SEMI AUTOMATIC BOX STRAPPING MACHINE FOR</t>
  </si>
  <si>
    <t>WORKABOUT  SCANNER</t>
  </si>
  <si>
    <t>ENVAIR MAKE PRESSURISING MODULES</t>
  </si>
  <si>
    <t>SPARES FOR FLUID BED DRYER - TEMPERATUR</t>
  </si>
  <si>
    <t>DYNA S.S.304 PASS-BOX 1200X900X600MM</t>
  </si>
  <si>
    <t>METERING PUMP TRIOPS 10/AG</t>
  </si>
  <si>
    <t>SS TROLLY FOR IPC</t>
  </si>
  <si>
    <t>"A' TYPE DIAPHRAGM VALVE , A-015 SS TRICL"</t>
  </si>
  <si>
    <t>PROVIDED TABLET COUNTER</t>
  </si>
  <si>
    <t>GMP CONVERSION DONE OF YOUR OLD NON-GMP</t>
  </si>
  <si>
    <t>SS TROLLY FOR CONTAINER</t>
  </si>
  <si>
    <t>DAMPER MOTOR+GEAR BOX FOR FBD.</t>
  </si>
  <si>
    <t>"P.U.WHEELS FOR 20"" SIFTER"</t>
  </si>
  <si>
    <t>BRUSH PERLON/NYLON (MARINEWOOD)</t>
  </si>
  <si>
    <t>STRAINER 'Y' TYPE WITH P.R.V.</t>
  </si>
  <si>
    <t>AUTOMATIC CAPSULE FILLING  MACHINE</t>
  </si>
  <si>
    <t>SECOND HAND ELECT TABLET/CAPSULE COUNTER</t>
  </si>
  <si>
    <t>AUTOMATIC COATING SYSTEM 50 D(GMP)</t>
  </si>
  <si>
    <t>CARTONATOR M/C MODEL:CP-150</t>
  </si>
  <si>
    <t>"""HYBRID"" FULLY AUTOMATIC R.O/EDI SYSTEM"</t>
  </si>
  <si>
    <t>COTTONING MACHINE MAKE: DT IND MODEL NO</t>
  </si>
  <si>
    <t>CARTONATOR M/C MODEL:CP-150 (CONVERT INTO BOTTLING</t>
  </si>
  <si>
    <t>MACHNICAL WORK</t>
  </si>
  <si>
    <t>RAPID MIXER GRANULATOR 250 LTRS CAPACITY</t>
  </si>
  <si>
    <t>RAPID MIXER GRANULATOR 100 LTS</t>
  </si>
  <si>
    <t>EXTRA PLC SYSTEM</t>
  </si>
  <si>
    <t>PLANETARY MIXER-100 LTS (FLAT BOTTOM)</t>
  </si>
  <si>
    <t>CONTA BLENDER 150LTS(40-45 KG) WITH VFD</t>
  </si>
  <si>
    <t>"GI PIPES ERW PIPES,HEAVY CLASS,FITTING,G"</t>
  </si>
  <si>
    <t>CONTAINER BLENDER WITH VFD</t>
  </si>
  <si>
    <t>CONTROL PANEL WITH ACCESSORIES AS ENCL</t>
  </si>
  <si>
    <t>CADMACH CMD4-16STATION</t>
  </si>
  <si>
    <t>PURIFIED WATER STORAGE TANK</t>
  </si>
  <si>
    <t>STEAM HEATED DRYER</t>
  </si>
  <si>
    <t>"CONDUIT PIPES,PNEUMATIC FITTINGS &amp;"</t>
  </si>
  <si>
    <t>HYDRAULIC LIFTING &amp; POSITIONING DEVICE</t>
  </si>
  <si>
    <t>LABEL COUNTING M/C</t>
  </si>
  <si>
    <t>SEMI-AUTO SHRINK PACK MACHINE MODELLHS-1</t>
  </si>
  <si>
    <t>DEHUMIDIFIER</t>
  </si>
  <si>
    <t>STARCH PASTE KETTLE-30 LTS CAP</t>
  </si>
  <si>
    <t>STARCH PASTE KETTLE(MUCILLAGE VESSEL75(RPG LIFE S)</t>
  </si>
  <si>
    <t>CARTRIDGE FILTER FOR AIR &amp; WATER</t>
  </si>
  <si>
    <t>MULTIMILL</t>
  </si>
  <si>
    <t>MULTIMILL ( FLP )</t>
  </si>
  <si>
    <t>PLC &amp; MMI PANEL WITH SS PANEL</t>
  </si>
  <si>
    <t>SS DUCTING - FBD</t>
  </si>
  <si>
    <t>"MECHANICAL SIFTER 20"" DIA"</t>
  </si>
  <si>
    <t>MEMBRANE UF MODULE FS-03-FC-FC03-53</t>
  </si>
  <si>
    <t>PLC SYSTEM</t>
  </si>
  <si>
    <t>PLC SYSTEM EXTRA</t>
  </si>
  <si>
    <t>DOUBLE CONE MIXER 20L(6-8KG CAP)</t>
  </si>
  <si>
    <t>AIR RECEIVER SS 304 560LTR CAPACITY.</t>
  </si>
  <si>
    <t>S.S.304 DUCTING FOR OUR COATING PAN TO M</t>
  </si>
  <si>
    <t>EXTRA BOWL FOR ABOVE CONTACT PARTS SS</t>
  </si>
  <si>
    <t>SS.304 SIFTER SIEVE &amp; SS316 MULTIMILL</t>
  </si>
  <si>
    <t>"""METTLER"" BALANCE SPIDER1S-150L SR.NO 32"</t>
  </si>
  <si>
    <t>BUNKER WITH TROLLEY ( CONTA BIN 150 LTRS</t>
  </si>
  <si>
    <t>FLAME PROOF CONSTRUCTION WITH PLC SYSTEM</t>
  </si>
  <si>
    <t>EXTRA PRODUCT CONTAINER IN SS 316 QUALIT</t>
  </si>
  <si>
    <t>DEBLISTERING MACHINE DBM-40(050037-124)</t>
  </si>
  <si>
    <t>THERMAL TRANSFER PRINTER CL 408 E</t>
  </si>
  <si>
    <t>AIR DISPLACEMENT UNIT ADU-100-SS MODEL</t>
  </si>
  <si>
    <t>CONTA BIN 150 LTRS(BUNKER)</t>
  </si>
  <si>
    <t>SOLID FLOW MONITOR</t>
  </si>
  <si>
    <t>EPITROPIC FILTER BAG</t>
  </si>
  <si>
    <t>CONTA BIN 50 LTRS(BUNKER)</t>
  </si>
  <si>
    <t>500 LTRS.TANK.</t>
  </si>
  <si>
    <t>SAMPLING VALVE &amp; BAG WETTING NOZZLE SYST</t>
  </si>
  <si>
    <t>HOT WATER TANK CAP:500LTRS</t>
  </si>
  <si>
    <t>TAP-DENSITY APPARATS ( ETD-1020 ).</t>
  </si>
  <si>
    <t>PROGRAMMABLE TABLET DISINT.TESTER(ED-2L)</t>
  </si>
  <si>
    <t>AC DRIVE 9.3KW/12.5HP/2P-ACS550-01-023A2</t>
  </si>
  <si>
    <t>"WAAREE PR GAUGE 0-4KG-150MMDIAL-1/2""BSP"</t>
  </si>
  <si>
    <t>POSITIVE PUSHING ARRANGMENT</t>
  </si>
  <si>
    <t>FLAMEPROOF ACCESSORIES</t>
  </si>
  <si>
    <t>TRANTER MAKE HE  MX-03-0412-HP-012/0.06</t>
  </si>
  <si>
    <t>RH SENSOR AFTER EXHAUST AIR FILTER HSG.</t>
  </si>
  <si>
    <t>RH SENSOR</t>
  </si>
  <si>
    <t>2 DOOR INTERLOCKING SYSTEMS</t>
  </si>
  <si>
    <t>EXHAUST AIR FILTER  HOUSING WITH 10U FIL</t>
  </si>
  <si>
    <t>"""SOTECO"" MODEL:BASE-315(HEPA)"</t>
  </si>
  <si>
    <t>DIGITAL MAX-MIN THERMOMETER -50 TO 200DC</t>
  </si>
  <si>
    <t>3/2 WAY VALVE COMPLETE SHD-AA-480(238020</t>
  </si>
  <si>
    <t>TEMPERATURE CONTROLLER TIC-350-SE</t>
  </si>
  <si>
    <t>"GASKET,CLAMP,BLANK"</t>
  </si>
  <si>
    <t>"SS.304 CONNECTOR 1/2"" X 3/4"" BSP THREAD."</t>
  </si>
  <si>
    <t>"""JRM"" WHIRLING PSYCHROMETER -10 TO 50DC"</t>
  </si>
  <si>
    <t>S.S.TABLET INSPECTION BELT(GMP-STD) MODE</t>
  </si>
  <si>
    <t>COMPRESION MACHINE PAM MODEL NO : LEGACY</t>
  </si>
  <si>
    <t>AUTOMATIC COATING SYSTEM NEOCOTA 60A-GMP</t>
  </si>
  <si>
    <t>PLANETARY MIXER - MODEL HOBART V 1401</t>
  </si>
  <si>
    <t>PIPING FROM CONDESING UNIT CKK</t>
  </si>
  <si>
    <t>DIGITAL METAL DETECTION SYSTEM</t>
  </si>
  <si>
    <t>VERTICAL VACCUM PACKING M/C</t>
  </si>
  <si>
    <t>SPARES FOR COMPRESSOR  MACHINE TO CON</t>
  </si>
  <si>
    <t>ULTRAFILTER MEMBRANE</t>
  </si>
  <si>
    <t>DOW HOT WATER SANITISABLE RO MEMBRANE</t>
  </si>
  <si>
    <t>B-FLAT BEATER - PART NO. 275884 (SST)</t>
  </si>
  <si>
    <t>"PIPE LINE FOR FBD, TRAY DRIER ECT"</t>
  </si>
  <si>
    <t>"MECHANICAL SIFTER 30"" WITH 2HP MOTOR"</t>
  </si>
  <si>
    <t>"MECHANICAL SIFTER 30"" DIA"</t>
  </si>
  <si>
    <t>SPARE FOR FBD 120KGS</t>
  </si>
  <si>
    <t>"""V"" BLENDER CONTAINER WITH DETACHABLE TR"</t>
  </si>
  <si>
    <t>STIRRER FOR SUGAR COATING 200LTRS</t>
  </si>
  <si>
    <t>ORP CONTROLLER+ORP SENSOR</t>
  </si>
  <si>
    <t>S.S. HOMOGENISOR  CONSISTING OF</t>
  </si>
  <si>
    <t>SPARE IMPELLER FOR MULTIMILL WITH SIEVE</t>
  </si>
  <si>
    <t>SS 304 TROLLEY SUITABLE FOR ABOVE</t>
  </si>
  <si>
    <t>MICROPROCESSOR  WITH 16 TEMP SENSOR</t>
  </si>
  <si>
    <t>S.S.AIR TIGHT CONTAINER+TC LID CAP:5LTRS</t>
  </si>
  <si>
    <t>"PU BRAKE CASTOR WHEEL 3""X1.1/4"""</t>
  </si>
  <si>
    <t>CONT.FILL &amp; PACK  LINE - WITHOUT COUNTER</t>
  </si>
  <si>
    <t>CVC405 LEAFLET PLACEMENT APPLICATOR</t>
  </si>
  <si>
    <t>RAPID MIXER GRANULATOR MODEL RMG-600</t>
  </si>
  <si>
    <t>CVC 1103 POUCH DESICCANT INSERTER</t>
  </si>
  <si>
    <t>SVELTE  DETECTION AND REJECTION SYSTEM</t>
  </si>
  <si>
    <t>R.M.G. 50 LTRS WITH FLP ELE-MOTOR GMP MO</t>
  </si>
  <si>
    <t>MAHARISHI MISSING LABEL SEN.&amp; REJ SYSTEM</t>
  </si>
  <si>
    <t>CHLORINE DIOXIDE FOR RAM WATER</t>
  </si>
  <si>
    <t>ROBATECH GLUE APPLICATOR</t>
  </si>
  <si>
    <t>CHECKWEIGHER CW-1200</t>
  </si>
  <si>
    <t>ROBOTECH GLUE APPLICATOR</t>
  </si>
  <si>
    <t>CVC 405 ADDITIONAL TIMING SCREWS</t>
  </si>
  <si>
    <t>PLC SYSTEM (ALLEN BRADLEY)</t>
  </si>
  <si>
    <t>SS BUNKER-250 LTRS</t>
  </si>
  <si>
    <t>COMBINATION GAS GENERATOR MODEL-NAG-01</t>
  </si>
  <si>
    <t>COOLID MILL CPMCM3 (WATER JACKETTED)</t>
  </si>
  <si>
    <t>S.S. CONTA BIN 250 LTR CAPACITY</t>
  </si>
  <si>
    <t>S.S. CONTA BIN 150 LTR CAPACITY</t>
  </si>
  <si>
    <t>PLASTIC CHAIN FLEXIBLE BELT 90 DEG BEND</t>
  </si>
  <si>
    <t>STIRRER FOR SUGAR COATING 200L FLP</t>
  </si>
  <si>
    <t>S.S. CONTA BIN (BUNKER) 80 LTR</t>
  </si>
  <si>
    <t>VESSEL FOR MIXER MOC SS 316</t>
  </si>
  <si>
    <t>CONTAINER FILLING &amp; PACKING LINE MACHINE</t>
  </si>
  <si>
    <t>MECHANICAL WORKS AHP</t>
  </si>
  <si>
    <t>RHEOMETER</t>
  </si>
  <si>
    <t>IPC WITH TROLLY CAPACITY 220LTRS</t>
  </si>
  <si>
    <t>OUTSERT FEEDER&amp;MIXER M/C TF-120</t>
  </si>
  <si>
    <t>VERTICAL RECIPRCATING CONVEYER VRC-U</t>
  </si>
  <si>
    <t>LASER  PRINTER - MACSA K-1010 PLUS</t>
  </si>
  <si>
    <t>STORAGE TANK 3KL CAPACITY</t>
  </si>
  <si>
    <t>PIPE PVDF PN 16 ( 550 MTR )</t>
  </si>
  <si>
    <t>REVERSE FLOW LAMINAR UNIT</t>
  </si>
  <si>
    <t>STORAGE TANK FOR PROCESS WATER &amp; HOT WAT</t>
  </si>
  <si>
    <t>SRUTI OSCILLATING GRANULATOR SG-250</t>
  </si>
  <si>
    <t>AUTOMATIC STRAPPOING MACHINES STB63</t>
  </si>
  <si>
    <t>"MODULE CEDI LX4, HWS-1,IP-LXM4HI3"</t>
  </si>
  <si>
    <t>DIGITAL METAL DETECTOR MD-2000</t>
  </si>
  <si>
    <t>NEMO-PUMP NM031BYO1LO6B</t>
  </si>
  <si>
    <t>TABLET &amp; CAPSULE INSPECTION MACHINE</t>
  </si>
  <si>
    <t>ON LINE MASS FLOW METER FOR WATER APPLICATION</t>
  </si>
  <si>
    <t>ICAM SYSTEMS FOR WATER PURIFICATION</t>
  </si>
  <si>
    <t>CRUSHING SYSTEMS</t>
  </si>
  <si>
    <t>STRETCH WRAPPING MACHINE MODEL:W 219.200</t>
  </si>
  <si>
    <t>JALDOOT HAND PALLET TRUCK CRUISER-4115</t>
  </si>
  <si>
    <t>CHANGE PARTS FOR CONTAINER FILLING&amp;PACKING MACHINE</t>
  </si>
  <si>
    <t>"S.S.304 DRAIN TRAP 6""X6""X3"" DIA OD"</t>
  </si>
  <si>
    <t>COMMUNITING MILL GMP MODEL</t>
  </si>
  <si>
    <t>AIRE RECIEVER 5000L CAPACITY</t>
  </si>
  <si>
    <t>INFRARED DRYER-UMBRELLA</t>
  </si>
  <si>
    <t>SEMI MICRO ANALYTICAL BALANCE-LF225D</t>
  </si>
  <si>
    <t>IMPULSE SEALING MACHINE HM450AS-8</t>
  </si>
  <si>
    <t>AHP WORK ON S.S RAIDING WAREHOUSE</t>
  </si>
  <si>
    <t>AIR RECIEVER 500L CAPACITY</t>
  </si>
  <si>
    <t>PLASTIC MATERIAL HANDLING CRATE-CH53200</t>
  </si>
  <si>
    <t>DOUBLE CONE BELENDER 50LTRS NON FLP WI</t>
  </si>
  <si>
    <t>FLP STIRRER FOR SUGAR COATING VESSEL</t>
  </si>
  <si>
    <t>R-200GS-1 230V WITH ADAPTOR</t>
  </si>
  <si>
    <t>TP-214 ANALYTICAL BALANCE 210GM CAPACITY</t>
  </si>
  <si>
    <t>PERISTALTIC PUMP</t>
  </si>
  <si>
    <t>OSCILATING GRANULATOR</t>
  </si>
  <si>
    <t>PLATE HEAT EXCHANGER</t>
  </si>
  <si>
    <t>HYDROULIC ENCLO-68 OIL DRUM OF 210 LTRS</t>
  </si>
  <si>
    <t>ALLEN BRADLEY ETHERNET NETWORKING H/WARE</t>
  </si>
  <si>
    <t>CVC 2 HEAD 16 TRACK CON FILLING &amp; PACK MACHINE</t>
  </si>
  <si>
    <t>EXCHANGE GAIN (LOSS) P&amp;M</t>
  </si>
  <si>
    <t>HOT MELT EXTRUDER</t>
  </si>
  <si>
    <t>ROLLER COMPACTOR CHILSONATOR</t>
  </si>
  <si>
    <t>NEOCOTA 60 A MACHINE WITH PLC.</t>
  </si>
  <si>
    <t>SINGLE HEAD COUNTER CVC 1220</t>
  </si>
  <si>
    <t>AUTOMATIC COATING SYSTEM-(NEO-COTA 60")</t>
  </si>
  <si>
    <t>RAPID MIXER GRANULATOR MODEL</t>
  </si>
  <si>
    <t>FLUID BED DRYER</t>
  </si>
  <si>
    <t>BOTTEL UNSCRAMBLER MACHINE</t>
  </si>
  <si>
    <t>FLUID BED DRYER (200 Kgs)</t>
  </si>
  <si>
    <t>CONTA BIN 1000 LTRS (BUNKER)</t>
  </si>
  <si>
    <t>BUNKER 500 L</t>
  </si>
  <si>
    <t>IN LINE CAP RETORQUER MACHINE</t>
  </si>
  <si>
    <t>RAPID MIXER GRANULATOR</t>
  </si>
  <si>
    <t>CONT FILLING MACHINE (FLUCTUTION)</t>
  </si>
  <si>
    <t>OUTSERT PASTER MACHINE WITH CONVEYER</t>
  </si>
  <si>
    <t>AUTO SIDE OUTSERT APPLICATOR</t>
  </si>
  <si>
    <t>OUTSERT FEEDER &amp; MIXER M/C TF-120</t>
  </si>
  <si>
    <t>CONTA BLENDER WITH VFD 1000 LTR</t>
  </si>
  <si>
    <t>OCTAGONAL BLENDER 3000 LTR CAPACITY</t>
  </si>
  <si>
    <t>POWDER CONVEYING SYSTEM</t>
  </si>
  <si>
    <t>V-BLENDER</t>
  </si>
  <si>
    <t>DOUBBLE ROTARY COMPRESSION (FLUCTUATION)</t>
  </si>
  <si>
    <t>OSCILLATING GRANULATOR SG 500</t>
  </si>
  <si>
    <t>LIFTING &amp; POSITIONING DEVICE</t>
  </si>
  <si>
    <t>STERILE PREPARATION VESSEL-20 LTR</t>
  </si>
  <si>
    <t>HYDRAULIK LIFTING &amp; TIPPERING DEVICE</t>
  </si>
  <si>
    <t>SPARES FOR HOT MELT EXTRUDER</t>
  </si>
  <si>
    <t>BLENDER WITH VFD</t>
  </si>
  <si>
    <t>ROBATECH GLUE APPILCATOR</t>
  </si>
  <si>
    <t>CHANGE PARTS FOR BLISTER PACK MACHINE (ALUALU)</t>
  </si>
  <si>
    <t>ELIPSE PRO32 SCADA/MMI</t>
  </si>
  <si>
    <t>SEALING MACHINE</t>
  </si>
  <si>
    <t>PACK/MODEL OCV/ OCR UNIT</t>
  </si>
  <si>
    <t>JACKSON CAMERA</t>
  </si>
  <si>
    <t>WATER JACKETTED MODEL</t>
  </si>
  <si>
    <t>SOFTWARE,HARDWARE WINCCFLEX - IMPLEMENTING COATER</t>
  </si>
  <si>
    <t>COMMINUTING MACHINE</t>
  </si>
  <si>
    <t>FLAME PROOF STIRRER</t>
  </si>
  <si>
    <t>FIXER MACHINE</t>
  </si>
  <si>
    <t>CIRO MODULES</t>
  </si>
  <si>
    <t>VIBRATORY SHIFTER 30" GMP</t>
  </si>
  <si>
    <t>PLANETORY MIXER 50 LTRS.</t>
  </si>
  <si>
    <t>PURIFIED WATER  SYSTEMS</t>
  </si>
  <si>
    <t>TRANSFER PUMP  5 CU. M.</t>
  </si>
  <si>
    <t>7.5 H.P MOTOR &amp; CHOPPER</t>
  </si>
  <si>
    <t>FLAMEPROOF ELECTRICAL STIRRER</t>
  </si>
  <si>
    <t>EJECTION SYSTEM WITH MECHANICAL CONTROLLER</t>
  </si>
  <si>
    <t>FEEDING SYSTEM WITH SS CHANNEL FOR ALU/ALU M/C</t>
  </si>
  <si>
    <t>TILTING TYPE PASE KETTLE 100LTR CAPACITY</t>
  </si>
  <si>
    <t>OCTAGONAL BLENDER 3000 LTR CAP FOR UTILITY</t>
  </si>
  <si>
    <t>GMP MODEL CYRST MILL</t>
  </si>
  <si>
    <t>ALTRASONIC DIES &amp; PUNCHES CLEANING MACHINE</t>
  </si>
  <si>
    <t>FLP STIRRER 200 LTRS</t>
  </si>
  <si>
    <t>STIRRER WITH STAND</t>
  </si>
  <si>
    <t>300 MM TURN TABLE</t>
  </si>
  <si>
    <t>DUST EXTRACTOR (COLLECTOR)</t>
  </si>
  <si>
    <t>ELECTRONIC BALANCE 151 GM</t>
  </si>
  <si>
    <t>ELECTRONIC PRECISION BALANCE</t>
  </si>
  <si>
    <t>DUST EXTRACTION UNIT</t>
  </si>
  <si>
    <t>PRINTER LC P45 (METTLER)</t>
  </si>
  <si>
    <t>VACUUM CLEANER-SOTECO BASE</t>
  </si>
  <si>
    <t>STIRRER</t>
  </si>
  <si>
    <t>"BELT WRAP AROUND BELT FOR LABEL HEAD """</t>
  </si>
  <si>
    <t>PRINTER-TMU220D (EPSON)</t>
  </si>
  <si>
    <t>WRAP PLATE SPONGE TYPE -C</t>
  </si>
  <si>
    <t>TABLET COMPRESSION MACHINE</t>
  </si>
  <si>
    <t>CONTAINER FILLING &amp; PACKING MACHINE</t>
  </si>
  <si>
    <t>Compresion Machine PAM Legacy 6100</t>
  </si>
  <si>
    <t>COMPRESSION MACHINE LEGACY 6100</t>
  </si>
  <si>
    <t>SEJONG HRC 515 PRESS (COMPRESSION MACHNE)</t>
  </si>
  <si>
    <t>NEO COTA 60 " (AUTOCOTER)</t>
  </si>
  <si>
    <t>IPC CLEANING MACHINE</t>
  </si>
  <si>
    <t>TRAY DRYER WITH 96 TRAYS</t>
  </si>
  <si>
    <t>TRAY DRYER 96 TRAYS</t>
  </si>
  <si>
    <t>WASHING &amp; DRYING SYSTEMS</t>
  </si>
  <si>
    <t>OUTSERT PASTER MACHINE</t>
  </si>
  <si>
    <t>PILLAR TYPE BLENDER 1000</t>
  </si>
  <si>
    <t>EXCHANGE FLUCTUATION ON P&amp;M</t>
  </si>
  <si>
    <t>SAPRES FOR TABLET COMPRESSION MACHINE</t>
  </si>
  <si>
    <t>AUTOMATIC POLISHING MACHINE</t>
  </si>
  <si>
    <t>ROLL DRIVE IR</t>
  </si>
  <si>
    <t>OCTAGONAL BLENDER 2500 LTRS WITH BALANCE</t>
  </si>
  <si>
    <t>CADMILL LOADING SYSTEM</t>
  </si>
  <si>
    <t>HOMOGENISER</t>
  </si>
  <si>
    <t>VACUUMAX SYSTEM FOR CADMIL</t>
  </si>
  <si>
    <t>WALK IN COLD ROOM</t>
  </si>
  <si>
    <t>DEDUSTING SYSTEM</t>
  </si>
  <si>
    <t>CO  MILL</t>
  </si>
  <si>
    <t>INDUATRIAL CONTROLLER &amp; TOUCH SCREEN CAMERA</t>
  </si>
  <si>
    <t>CADMILL</t>
  </si>
  <si>
    <t>CADMILL - GMP MODEL</t>
  </si>
  <si>
    <t>JACKETED TILTNG TYPE PASTER VESSEL</t>
  </si>
  <si>
    <t>TABLET &amp; CAPSUL INSPECTION MACHINE</t>
  </si>
  <si>
    <t>CADMACH CADMILL</t>
  </si>
  <si>
    <t>DEDUSTING SYSTEMS</t>
  </si>
  <si>
    <t>MECHANICAL SIFTER 30 DIA</t>
  </si>
  <si>
    <t>MECHANICAL SHIFTER 30</t>
  </si>
  <si>
    <t>CARTON SELLING MACHINE</t>
  </si>
  <si>
    <t>CADMILL / MULTIMILL FEEDER</t>
  </si>
  <si>
    <t>MACHANICAL SIFTER 30" DIA</t>
  </si>
  <si>
    <t>BUNKER  1000 L</t>
  </si>
  <si>
    <t>DUST EXTRACTOR &amp; TURBINE TYPE BLOWER</t>
  </si>
  <si>
    <t>HEAVY DUTY SHREDDING MACHINE</t>
  </si>
  <si>
    <t>PACKING CONVEYOR SYSTEM</t>
  </si>
  <si>
    <t>FLAMEPROOF STIRRER</t>
  </si>
  <si>
    <t>SS CONTAINER 300 L</t>
  </si>
  <si>
    <t>ANGULAR PUNCH HOLDER B TYPE FOR POLISHING M/C</t>
  </si>
  <si>
    <t>THERMAL TRANSFER LABEL BARCODE PRINTER</t>
  </si>
  <si>
    <t>THERMAL TRANSFER PRINTER,SOFTWARE WITH LOCK</t>
  </si>
  <si>
    <t>VIBRO SIFTER 20 DIA GMP MODEL</t>
  </si>
  <si>
    <t>DUST EXTACTION</t>
  </si>
  <si>
    <t>MOVABLE STAIRCASE</t>
  </si>
  <si>
    <t>ANALYTICAL WEIGHING BALANCE</t>
  </si>
  <si>
    <t>ELECTRONIC BALANCE</t>
  </si>
  <si>
    <t>METTLER TOLEDO PRINTER</t>
  </si>
  <si>
    <t>LC-P45 PRINTER</t>
  </si>
  <si>
    <t>PRINTER FOR ANALYTICAL BALANCE</t>
  </si>
  <si>
    <t>BROTHER MAKE LABLE PRINTER</t>
  </si>
  <si>
    <t>SEMI AUTOMATIC PP BOX STRAPPING MACHINE</t>
  </si>
  <si>
    <t>TABLET DISINTEGRATION TESTERS</t>
  </si>
  <si>
    <t>TABLET FRIABILITY TEST MODEL EF-2</t>
  </si>
  <si>
    <t>Pipe Line-- for Bin Wash System</t>
  </si>
  <si>
    <t>HP LJ 2035 PRINTER</t>
  </si>
  <si>
    <t>DIGITAL CAMERA SONY DSC-H55</t>
  </si>
  <si>
    <t>EPSON PRINTER FOR WEIGHING BALANCE</t>
  </si>
  <si>
    <t>EPSON LX 300 PLUS</t>
  </si>
  <si>
    <t>EPSON LX 300 II PRINTER</t>
  </si>
  <si>
    <t>DIGITAL VERNIER CALLIPER</t>
  </si>
  <si>
    <t>KORSCH TABLET PRESS MACHINE-800 65</t>
  </si>
  <si>
    <t>SINGLE ROTARY COMPRESSION M/C D TYPE6100</t>
  </si>
  <si>
    <t>KROSCH XL 400 BILAYER TABLET PRESS COMPRESSION M/C</t>
  </si>
  <si>
    <t>FITZPATRICK CHILSONATOR</t>
  </si>
  <si>
    <t>SCREW AIR COMPRESSOR 278 CFM</t>
  </si>
  <si>
    <t>120003908-IN LINE CAP RETORQUER MACHINE</t>
  </si>
  <si>
    <t>RAPID MIXER GRANULATOR 600 LTR</t>
  </si>
  <si>
    <t>120001263-RAPID MIXER GRANULATOR 600 LTRS.</t>
  </si>
  <si>
    <t>BOTTLE CARTONING AUTOMATION</t>
  </si>
  <si>
    <t>S.S. 304 DUCTING INLET &amp; OUTLET FOR TRAY DRYER</t>
  </si>
  <si>
    <t>DRUM WASHER</t>
  </si>
  <si>
    <t>OCTAGONAL BENDER 2500 LTR</t>
  </si>
  <si>
    <t>PURIFIED WATER STORAGE TANK SS316L 1 KL</t>
  </si>
  <si>
    <t>DOUBLE SIDE SECURITY SEAL LABELLING MACHINE</t>
  </si>
  <si>
    <t>OSCILLATING GRANULATOR</t>
  </si>
  <si>
    <t>HUMIDIFICATION SYSTEM</t>
  </si>
  <si>
    <t>120004457-OCTAGONAL BLENDER 2500 LTRS</t>
  </si>
  <si>
    <t>DUCTING FOR AUTO COATER 60"</t>
  </si>
  <si>
    <t>120001341-TEKNOPAK 2256-RF-SS POWDER DISPEN</t>
  </si>
  <si>
    <t>HYDRAULIC LIFTING &amp; TIPPERING DEVICE</t>
  </si>
  <si>
    <t>COMBO METAL DETECTOR CUM DEDUSTER</t>
  </si>
  <si>
    <t>120003764-BLENDER WITH VFD</t>
  </si>
  <si>
    <t>FILTER CLEANING SYSTEM</t>
  </si>
  <si>
    <t>120001326-POWDER CHARGING SYSTEM</t>
  </si>
  <si>
    <t>IN PROCESS CONTAINER 220 LTR (IPC)</t>
  </si>
  <si>
    <t>120001480-CHECKWEIGHER CW-1200</t>
  </si>
  <si>
    <t>120004653-METAL DETECTION + DEDUSTING SYSTEM</t>
  </si>
  <si>
    <t>BOOSTER BLOWER &amp; PRE COOLING COIL</t>
  </si>
  <si>
    <t>120001240-LIFTING AND POSITIONING DEVICE</t>
  </si>
  <si>
    <t>CAD MILL GMP MODEL</t>
  </si>
  <si>
    <t>TILTING TYPE PASTE KETTLE 150 LTR</t>
  </si>
  <si>
    <t>120001441-EPD COLLATOR WITH CONTROL PANEL &amp; CPU</t>
  </si>
  <si>
    <t>75 LIT SETAM HEATING TILTING KETTLE</t>
  </si>
  <si>
    <t>DEDUSTER SYSTEM</t>
  </si>
  <si>
    <t>COLLOID MILL  WITH WATER JACKET SS316L</t>
  </si>
  <si>
    <t>SKID MOUNTED VACCUM SYSTEM 330 M3/Hr</t>
  </si>
  <si>
    <t>MACHANICAL SIFTER 30</t>
  </si>
  <si>
    <t>S.S HAND PALLET TRUCK</t>
  </si>
  <si>
    <t>120001491-DIGITAL METAL DETECTION SYSTEM</t>
  </si>
  <si>
    <t>JACKETED STORAGE TANK 250 LTRS</t>
  </si>
  <si>
    <t>S.S. PACKING CONVEYOR (LENGTH +300MM)</t>
  </si>
  <si>
    <t>120004625-BUNKER  1000 L</t>
  </si>
  <si>
    <t>WEIGHING SCALE 300 KG BALANCE</t>
  </si>
  <si>
    <t>WEIGHING BALANCE WITH PRINTER 300 KG</t>
  </si>
  <si>
    <t>DUST EXTRACTION SYSTEM</t>
  </si>
  <si>
    <t>DUST EXTRACTOR</t>
  </si>
  <si>
    <t>MULTTIMILL</t>
  </si>
  <si>
    <t>S.S. PACKING CONVEYOR</t>
  </si>
  <si>
    <t>S.S.CIP SYSTEM</t>
  </si>
  <si>
    <t>MECHANICAL SIFTER 20" DIA</t>
  </si>
  <si>
    <t>PACKING CONVEYOR</t>
  </si>
  <si>
    <t>1 KL RECEIVER</t>
  </si>
  <si>
    <t>FLP STIRRER 100 LTR</t>
  </si>
  <si>
    <t>PERISTALTIC PUMP -PP-401V FLP</t>
  </si>
  <si>
    <t>BOTTLE CONVEYOR SYSTEM</t>
  </si>
  <si>
    <t>PRE COOLING UNIT</t>
  </si>
  <si>
    <t>SPEED CONTROL PANEL WITH AC DRIVE &amp; FIP MOTOR</t>
  </si>
  <si>
    <t>STATIC PASS BOX (PACKING LINE)</t>
  </si>
  <si>
    <t>THERMAL TRANSFER PRINTER WITH SOFTWARE</t>
  </si>
  <si>
    <t>HEAVY POWDER DRAWER MAGNETIC SEPARATOR</t>
  </si>
  <si>
    <t>BROTHER LABLE PRINTER PT-3700</t>
  </si>
  <si>
    <t>VACUUM CLEANER SOTECO MODEL BASE 429T</t>
  </si>
  <si>
    <t>AEROSOL GENERATOR</t>
  </si>
  <si>
    <t>PRINTER LC-P45</t>
  </si>
  <si>
    <t>VACUUM CLEANER WITH HEPA FILTER</t>
  </si>
  <si>
    <t>LEAK TEST APPARATUS</t>
  </si>
  <si>
    <t>LABEL VIEW SOFTWARE WITH HARDWARE LOCK</t>
  </si>
  <si>
    <t>IDLE ROLLER CONVEYOR FOR CARTON SEALING MACHINE</t>
  </si>
  <si>
    <t>IDLE ROLLER CONVEROR CARTON SEALING MACHINE</t>
  </si>
  <si>
    <t>120000329-JALDOOT HAND PALLET TRUCK PLAMO - 3025</t>
  </si>
  <si>
    <t>SS 304 PALLETS</t>
  </si>
  <si>
    <t>DRUM TROLLY</t>
  </si>
  <si>
    <t>KROSH TABLET COMPRESSION MACHIN</t>
  </si>
  <si>
    <t>BQS MACHINE</t>
  </si>
  <si>
    <t>HI CART MACHINE</t>
  </si>
  <si>
    <t>KEVIN AUTOCOATER</t>
  </si>
  <si>
    <t>FLUID BED PROCESSOR (FBP) 120 KG</t>
  </si>
  <si>
    <t>WEIGH CELL</t>
  </si>
  <si>
    <t>RAPID MIXER GRANULATOR 250 LITRE</t>
  </si>
  <si>
    <t>CAMERA FOR BQS MACHINE</t>
  </si>
  <si>
    <t>S. S. SQUARE BUNKER WITH TROLLEY</t>
  </si>
  <si>
    <t>CAMERA FOR HI CART MACHINE</t>
  </si>
  <si>
    <t>MECHANICAL FEEDER ASSEMBLY - SEJONG PHARMATECH</t>
  </si>
  <si>
    <t>HALOGEN MOISTURE ANALYSER (HG 63 P)</t>
  </si>
  <si>
    <t>METAL DETECTOR</t>
  </si>
  <si>
    <t>S.S. DUCT FOR AUTOCOATER</t>
  </si>
  <si>
    <t>SOLVENT STORAGE ROOM</t>
  </si>
  <si>
    <t>CHANGE PARTS FOR BQS MACHINE</t>
  </si>
  <si>
    <t>MECHANICAL SHIFTER 30 DIA</t>
  </si>
  <si>
    <t>WATER COOLER</t>
  </si>
  <si>
    <t>CU. ARM. CABLE</t>
  </si>
  <si>
    <t>WEIGHING SCALE 60 KG. CAPACITY</t>
  </si>
  <si>
    <t>WEIGHING SCALE 150 KG. CAPACITY</t>
  </si>
  <si>
    <t>NIMACH HIGH SPEED CARTON CDOE PRINTING MACHINE</t>
  </si>
  <si>
    <t>EL.PRICISION BALANCE CAP 220GM</t>
  </si>
  <si>
    <t>S.S.316 CONTAINER WITH LID</t>
  </si>
  <si>
    <t>S.S. 316 TABLET DISCHARGE SCRAPPER</t>
  </si>
  <si>
    <t>CONTAINER SEPARATOR SILICON WHEEL</t>
  </si>
  <si>
    <t>HYDRAULIC CYLINDER WITH CHECK VALVE</t>
  </si>
  <si>
    <t>120005591 - ROLLER COMPACTOR</t>
  </si>
  <si>
    <t>CONVERSION &amp; MODIFICATION FLUID BED PROCESSOR (F)</t>
  </si>
  <si>
    <t>GAS CHROMOTOGRAPHY SYSTEMS WITH FID DETECTOR</t>
  </si>
  <si>
    <t>PILLAR / CONTA BLENDER</t>
  </si>
  <si>
    <t>AUTOMATIC CAPSULE / TABLET PRINTING MACHINE</t>
  </si>
  <si>
    <t>ICS WEIGHING WITH STAND AND CABLE</t>
  </si>
  <si>
    <t>CAMERA SYSTEM FOR LEAFLET PASTING MACHINE</t>
  </si>
  <si>
    <t>ENERGY MONITORING SYSTEM</t>
  </si>
  <si>
    <t>WEIGHING SCALE 150KG</t>
  </si>
  <si>
    <t>POWDER TRANSFER SYSTEM(PTS)</t>
  </si>
  <si>
    <t>TURN TABLE AND CONVEYOR MODIFICATION</t>
  </si>
  <si>
    <t>LASER PRINTER - MACSA  (F)</t>
  </si>
  <si>
    <t>CONTAINER SS TROLLY (F)</t>
  </si>
  <si>
    <t>BUNKER SS 316 750LTRS CACAPCITY (F)</t>
  </si>
  <si>
    <t>HYDRAULLIC LIFTING&amp;POSITIONING DEVICE (F)</t>
  </si>
  <si>
    <t>BUNKER SS 316 750 LTRS (F)</t>
  </si>
  <si>
    <t>CONICAL MILL GMP MODEL (F)</t>
  </si>
  <si>
    <t>CONVEYING SYSTEM PCS-150 (F)</t>
  </si>
  <si>
    <t>SS 316 WATER JACKET (F)</t>
  </si>
  <si>
    <t>BIN VENT FILTER WITH PULSE VALVE (F)</t>
  </si>
  <si>
    <t>CONTAINER FILLING &amp; PACKING M/C LINE (F)</t>
  </si>
  <si>
    <t>STEAM HEATING TILTING (F)</t>
  </si>
  <si>
    <t>REFRIGERATED CENTRIFUGE 5810R WITHOUT R (F)</t>
  </si>
  <si>
    <t>VIBRO SIFTER 30" DIA (F)</t>
  </si>
  <si>
    <t>REFRIGRATOR WATER CIRCULATOR (F)</t>
  </si>
  <si>
    <t>CONTAINER FILLING &amp; PACKING M/C (F)</t>
  </si>
  <si>
    <t>FLUID BED PROCESSOR (F)</t>
  </si>
  <si>
    <t>DISMANTLING &amp; SHIFTING OFTRAY DRIER, PW LINE &amp;DUCT</t>
  </si>
  <si>
    <t>SS 316 CANISTER 25LTR</t>
  </si>
  <si>
    <t>SS 316 CANISTER 10LTR</t>
  </si>
  <si>
    <t>S.S. BINS FOR REJECTION COLLECTION</t>
  </si>
  <si>
    <t>CABLE FOR CROSS FLOW BLENDER (F)</t>
  </si>
  <si>
    <t>3HP CROMPTON PUMP,40MM C.P.HOSE NIPPLE,FOOT VOLVE</t>
  </si>
  <si>
    <t>MOTOR VACCUM PUMP</t>
  </si>
  <si>
    <t>SS 316 CANISTER 3LTR</t>
  </si>
  <si>
    <t>SS 316 CANISTER 30LTR</t>
  </si>
  <si>
    <t>SS 316 CANISTER 2LTR</t>
  </si>
  <si>
    <t>KORSCH COMPRESSION MACHINE</t>
  </si>
  <si>
    <t>100% CHECK WEIGHER MACHINE  PRECISA 18 F</t>
  </si>
  <si>
    <t>FBP MODEL FBE500C WITH ACCESSORIES</t>
  </si>
  <si>
    <t>GANTNER UPGRADE PH-800K &amp; OTHER ACCESSARIES KORCH</t>
  </si>
  <si>
    <t>AUTOMATIC CAPSULE FILLING M/C ZRO-200T</t>
  </si>
  <si>
    <t>AUTOMATIC COATING SYSTEM</t>
  </si>
  <si>
    <t>WASHING SYSTEM FOR 200-1200L BINS</t>
  </si>
  <si>
    <t>AUTOMATIC CAPSULE FILLING MACHINE</t>
  </si>
  <si>
    <t>BLISTER PACKING MACHINE MODEL MINIBLIS</t>
  </si>
  <si>
    <t>FIKE FLAMELESS EXPLOSION VENT</t>
  </si>
  <si>
    <t>MODEL-AHLI-150 OUTSERT PASTING MACHINE</t>
  </si>
  <si>
    <t>BINBLENDER-GMP MODEL 1200LTRS/500LTRSCAP</t>
  </si>
  <si>
    <t>FLUID BED DRYER MODEL FBD : 60 KGS WITH ACCESSORY</t>
  </si>
  <si>
    <t>INSTALLATION CHARGES FOR FBP MODEL FBE500C</t>
  </si>
  <si>
    <t>MAGZINE TYPE TABLET FOR AF90T (FOR TAB 1)</t>
  </si>
  <si>
    <t>OCTAGONAL BLENDER GMP MODEL CAP 4000LIT</t>
  </si>
  <si>
    <t>MAGZINE TYPE TABLET FOR AF90T (FOR TAB 2)</t>
  </si>
  <si>
    <t>TRACK &amp; TRACE SYSTEM</t>
  </si>
  <si>
    <t>CONTA BLENDER 550 LITER WITHOUT BIN</t>
  </si>
  <si>
    <t>RAPID MIXER GRANULATOR MODEL RMG-100 LTR</t>
  </si>
  <si>
    <t>SRUTI OSCILLATING GRANUALATOR SG-500</t>
  </si>
  <si>
    <t>VAC U MAC SYSTEM POWER TRANSFER SYSTEM NUMATIC</t>
  </si>
  <si>
    <t>PURE STEAM GENERATOR-75KG/HR</t>
  </si>
  <si>
    <t>CAMERA - LEAFLET PASTING MACHINE</t>
  </si>
  <si>
    <t>SS JACKETTED &amp; INSULATED BINDER PREP.VES</t>
  </si>
  <si>
    <t>CHANGE PART FOR VALACYCLOVIR</t>
  </si>
  <si>
    <t>GE-30 1500 CFM CONTROLLER (FOR COMPRESSOR)</t>
  </si>
  <si>
    <t>CE (CAPSULE ELEVATOR)</t>
  </si>
  <si>
    <t>VACUUM POWDER TRANSFER SYSTEM 1500KG/HRS</t>
  </si>
  <si>
    <t>CADMILL ALL PURPOSE COMMINUTING MILL</t>
  </si>
  <si>
    <t>PLANETORY MIXER 100 LTS CAPACITY WITH ACCESSORY</t>
  </si>
  <si>
    <t>MULTIMILL-GMP MODEL WITH DIRECT DRIVE</t>
  </si>
  <si>
    <t>TABLET AND CAPSULE INSPECTION MACHINE</t>
  </si>
  <si>
    <t>HYDRAULIC LIFTING AND POSITIONING DEVICE</t>
  </si>
  <si>
    <t>JEKSON INDUSTRIAL CONTROLLER (IPC)WITH T</t>
  </si>
  <si>
    <t>VIBRATORY SIFTER GMP MODEL 48"WITH</t>
  </si>
  <si>
    <t>MULTIMILL WITH DRIRECT DRIVEN MOTOR &amp; ACCESSORY</t>
  </si>
  <si>
    <t>1000 LTR CONTA BIN VERTICAL SQUARE</t>
  </si>
  <si>
    <t>ICC P-4 FOR (GE-30 1500 CFM CONTROLLER)</t>
  </si>
  <si>
    <t>FLEXIBLE CARTON SEALING MACHINE</t>
  </si>
  <si>
    <t>VIBRO SIFTER 20" DIA GMP MODEL WITH SIEVES</t>
  </si>
  <si>
    <t>FLP STIRRER SUITABLE FOR 200 L VESSEL</t>
  </si>
  <si>
    <t>ROOTS VACUUM CLEANER MODEL SO315</t>
  </si>
  <si>
    <t>THERMAL TRANSFER PRINTER</t>
  </si>
  <si>
    <t>WEIGHING BALANCE Model:ICS685(P)CC200 WITH PRINTER</t>
  </si>
  <si>
    <t>INSTALLATION OF CONVEYING SYSTEM PNEUMATIC 6X12 UE</t>
  </si>
  <si>
    <t>DUST CONTROLLER</t>
  </si>
  <si>
    <t>KORSCH COMPRESSION MACHINE PLATFORM LADD</t>
  </si>
  <si>
    <t>S. S. STAND</t>
  </si>
  <si>
    <t>FEEDER UNIT ASSEMBLY WITH MOUNTING STAND</t>
  </si>
  <si>
    <t>VIBRATOR ASSEMBLY WITH MOUNTING STAND</t>
  </si>
  <si>
    <t>KORSCH COMPRESSION PHARMAPRESS 800 65</t>
  </si>
  <si>
    <t>1500 KVA, DIESEL GENERATING SET CUMMINS</t>
  </si>
  <si>
    <t>ACG PHARMA FLUID BED WURSTER GRANULATOR</t>
  </si>
  <si>
    <t>TDLS DUAL N150C 150W CO2 WITH CAMERA</t>
  </si>
  <si>
    <t>TRACK AND TRACE SYSTEM FOR BULK LINE</t>
  </si>
  <si>
    <t>TABLET INSPECTION SYSTEM FOR 120 BPM LI</t>
  </si>
  <si>
    <t>ANRITSU CAPSULE CHECKWEIGHER</t>
  </si>
  <si>
    <t>TRACK AND TRACE SYSTEM</t>
  </si>
  <si>
    <t>AIR COMPRESSOR OIL FREE SCREW TYPE</t>
  </si>
  <si>
    <t>V-BLENDER/TWIN SHELL BLENDER 2000 LTRS</t>
  </si>
  <si>
    <t>TURRET ASSEMBLY 65 STN (B TOOLING)</t>
  </si>
  <si>
    <t>CVC 1206 IN-LINE CAPPER WITH SIEMENS 5.7"</t>
  </si>
  <si>
    <t>PILLER TYPE BLENDER 550 LTRS.</t>
  </si>
  <si>
    <t>HIGH SPEED MICRO TABLET DISC TYPE FEEDIN</t>
  </si>
  <si>
    <t>RAPID MIXER GRANULATOR CAPACITY 250 LIT.</t>
  </si>
  <si>
    <t>CVC 1208 RETORQUER WITH SIEMENS 5.7" TOUCH SCREEN</t>
  </si>
  <si>
    <t>HIGH SPEED NOZZEL FOR FBP 500 C</t>
  </si>
  <si>
    <t>CONTAINER BLENDER (LIFTING TYPE) WITH ACCESSAROY</t>
  </si>
  <si>
    <t>RAPID MIXER GRANULATOR CAPACITY 100 LIT.</t>
  </si>
  <si>
    <t>SINGLE TRACK MONITORIZED CONVEYOR</t>
  </si>
  <si>
    <t>TOUCH SCREEN HMI CONTROLLER (CAMERA )</t>
  </si>
  <si>
    <t>PURIFIED WATER SYSTEM</t>
  </si>
  <si>
    <t>BLISTER INSPECTION SYSTEM (ACGI)</t>
  </si>
  <si>
    <t>UPPER PUNCH: 7.94MM FLAT BEVEL 61092A1</t>
  </si>
  <si>
    <t>TABLET COATING PAN 30-50 KGS. CAPAITY</t>
  </si>
  <si>
    <t>FLAMEPROOF EL.PRE BALANCE 610GM LC 1MG</t>
  </si>
  <si>
    <t>METAL DETECTOR CUM DEDUSTER (SS30)</t>
  </si>
  <si>
    <t>INDUCTION CAP SEALING MACHINE GMP IMMUNOSUPPRESSAN</t>
  </si>
  <si>
    <t>UPPER PUNCH: 5.55MM FLAT BEVEL 63115A1</t>
  </si>
  <si>
    <t>MULTIMILL MODEL: MMS</t>
  </si>
  <si>
    <t>AUGER ASSLY</t>
  </si>
  <si>
    <t>PLANETORY MIXER 100 LTS. CAPACITY</t>
  </si>
  <si>
    <t>METTLER TOLEDO IND560 WEIGHING SCALE</t>
  </si>
  <si>
    <t>TRACK AND TRACE SYSTEM -WAREHOUSE SOLUTION</t>
  </si>
  <si>
    <t>CONICAL MILL (CO-MILL)</t>
  </si>
  <si>
    <t>KEMBERT OSCILLATING GRANULATOR</t>
  </si>
  <si>
    <t>CADMILL (FLAMEPROOF MODEL WITH WATER JAC</t>
  </si>
  <si>
    <t>GRAVUER ROLLER</t>
  </si>
  <si>
    <t>CHECKWEIGHER SYSTEM MODEL CW1200</t>
  </si>
  <si>
    <t>PLANETARY MIXER CGMP 50 LTRS</t>
  </si>
  <si>
    <t>TABLET/CAPSULE INSPECTION MACHINE</t>
  </si>
  <si>
    <t>IPC WITH MOUNTING STAND</t>
  </si>
  <si>
    <t>METAL DETECTION SYSTEM MODEL SS-30</t>
  </si>
  <si>
    <t>STORAGE CONTAINER S S 316 40 LTR.</t>
  </si>
  <si>
    <t>CONICAL MILL GMP MODEL</t>
  </si>
  <si>
    <t>MISSING LABEL DETECTION ON BOTTLE SYSTEM</t>
  </si>
  <si>
    <t>COLLOID MILL (30.0 LTRS HOPPER CAPACITY)</t>
  </si>
  <si>
    <t>JACKETED VESSEL CAPACITY 75 LIT.</t>
  </si>
  <si>
    <t>C60 HOT STAMPER</t>
  </si>
  <si>
    <t>SS304BOTTLE PUSHER ASSEMBLY</t>
  </si>
  <si>
    <t>DUST EXCTRACTION SYSTEM 300 CMH</t>
  </si>
  <si>
    <t>FLEXIBLE CARTON SEALING MACHINE FTM-550</t>
  </si>
  <si>
    <t>SPRAY NOZZLE 1.8 MM (BOTTOM)</t>
  </si>
  <si>
    <t>JACKETED VESSEL CAPACITY 30 LIT.</t>
  </si>
  <si>
    <t>INSTALLATION - V BLENDER</t>
  </si>
  <si>
    <t>COLLOID MILL WITH HOPPER CAPACITY 15 LTR.</t>
  </si>
  <si>
    <t>COLLOID MILL MODEL: CPMCM3</t>
  </si>
  <si>
    <t>CONTROL PANEL FOR RMG</t>
  </si>
  <si>
    <t>SS 304 PACKING CONVEYOR</t>
  </si>
  <si>
    <t>VIBRO SIFTER 20" DIA. CGMP MODEL:SFT -20</t>
  </si>
  <si>
    <t>BLENDER BIN 250 LITER CAPACITY Immunoseparation ar</t>
  </si>
  <si>
    <t>DATAMAX H-4212 THERMAL TRANSFER PRINTER</t>
  </si>
  <si>
    <t>MICROFOG AU -5 (FOGGER)</t>
  </si>
  <si>
    <t>DISPENSING BOOTH FOR imminoseparation area</t>
  </si>
  <si>
    <t>PERISTALTIC PUMP, MODEL: PP - 401V FLP</t>
  </si>
  <si>
    <t>METTLER TOLEDO IND 560 SERIES SCALE</t>
  </si>
  <si>
    <t>PUNCHES &amp; DIES 5MM ROUND</t>
  </si>
  <si>
    <t>DUST EXTRACTOR SYSTEM</t>
  </si>
  <si>
    <t>SINGLE CHANNEL PERISTALTIC PUMP (FP 02)</t>
  </si>
  <si>
    <t>SS304 PLATFORM FOR BIN WASHING</t>
  </si>
  <si>
    <t>SS 304 WITH WEIGHT TROLLY</t>
  </si>
  <si>
    <t>WATER BATH ROUND</t>
  </si>
  <si>
    <t>MONOBLOCK PUMP 1HP 4M3 FLOW MAKE CNP</t>
  </si>
  <si>
    <t>MILTON DATA PRINTER MPD MODEL</t>
  </si>
  <si>
    <t>100 LTR CONTAINER SS 304 WITH B/VALVE</t>
  </si>
  <si>
    <t>AQUA COOLER CUM PURIFIER</t>
  </si>
  <si>
    <t>VACCUM CLEANER WITH HEPA FILTER</t>
  </si>
  <si>
    <t>SLUDGE RECIRCULATION PUMP</t>
  </si>
  <si>
    <t>EPSON MAKE TMU 220 40 COLUMN SERIAL PRINTER</t>
  </si>
  <si>
    <t>COPPER PIPING WITH INSULATION</t>
  </si>
  <si>
    <t>KORSCH XT 600 COMPRESSION MACHINE 53 STA</t>
  </si>
  <si>
    <t>CAPSULE FILLING MACHINE</t>
  </si>
  <si>
    <t>TURRET COMPLETE KORSCH XL-400 EU D,CONTROL SYSTEM</t>
  </si>
  <si>
    <t>AUTOMATIC COATING SYSTEM &amp; ACCESSORIES</t>
  </si>
  <si>
    <t>ASSEMBLED PARTS FOR CAPSULE FILLING MACHINE</t>
  </si>
  <si>
    <t>TRACK &amp; TRACE FOR BLISTER LINE</t>
  </si>
  <si>
    <t>TRACK &amp; TRACE SYSTEM FOR BOTTLE IN CARTON</t>
  </si>
  <si>
    <t>THERMOFORMING PLATTEN WITH PLUG ASSIST</t>
  </si>
  <si>
    <t>HIGH SPEED MICRO TAB DISC TYPE FEEDING</t>
  </si>
  <si>
    <t>TOC ANALYSER</t>
  </si>
  <si>
    <t>MOBILE RACKING SYSTEM</t>
  </si>
  <si>
    <t>ELESOFTBI01S-PLC/HMI SCADA (BLENDER-CENTAL PRINT)</t>
  </si>
  <si>
    <t>TABLET &amp; CAPSULE PRINTING MACHINE PPT32I</t>
  </si>
  <si>
    <t>WALK IN COOLER 2 TO 8 DEG.</t>
  </si>
  <si>
    <t>PLC SYSTEM FOR OCTABLENDER 150 LTR</t>
  </si>
  <si>
    <t>AIR HADLING SYSTEM - RM TO PM (PLANT -1)</t>
  </si>
  <si>
    <t>DEDICATED FEEDING SYSTEM FOR RIZA ODT 5M</t>
  </si>
  <si>
    <t>120009206 - TABLET COMPRESSION MACHINE</t>
  </si>
  <si>
    <t>BLISTER FORMAT PARTS (BFBQS C5092/3)</t>
  </si>
  <si>
    <t>FRIABILITY TESTER EF-2W</t>
  </si>
  <si>
    <t>ISOLATOR GLOVEBAG (REV.2)</t>
  </si>
  <si>
    <t>LASER DRILLING DISC FOR TDLS</t>
  </si>
  <si>
    <t>ELECTROMECHANICAL KIT FOR ENCODER</t>
  </si>
  <si>
    <t>FBD EXHAUST GI DUCTING WORK</t>
  </si>
  <si>
    <t>PRESSURE SWITCH &amp; LEVEL SWITCH PNEUMATIC BALL VALV</t>
  </si>
  <si>
    <t>S&amp;I OF COMPOSITE SHEET</t>
  </si>
  <si>
    <t>120008407-120002324-PLANETARY MIXER 20 LITRS</t>
  </si>
  <si>
    <t>WATER CHILLER (DEEP TYPE)</t>
  </si>
  <si>
    <t>MICROFOG AU-5 PNEUMATICFOGGER IQ OQ &amp; PQ</t>
  </si>
  <si>
    <t>SPARE FOR TABLET DRILLING MACHINE- DISC</t>
  </si>
  <si>
    <t>JACKETED VESSEL</t>
  </si>
  <si>
    <t>MICROFOG AU-5</t>
  </si>
  <si>
    <t>120002313-"MECHANICAL SHIFTER 20"" DIA WITH 1.5 HP</t>
  </si>
  <si>
    <t>PROD SCALE PHARMA TWIN SCREW EXTRUDER (CWIP-SBM TF</t>
  </si>
  <si>
    <t>AUTOCOATER 48" (CWIP-SBM TFR)</t>
  </si>
  <si>
    <t>PLANETARY MIXER - 200 LTRS. CAPACITY</t>
  </si>
  <si>
    <t>IPQC LAB EQUIPMENT &amp; DEVLOPMENT SYSTYEM</t>
  </si>
  <si>
    <t>120009323 SIEVERS 500 RL ONLINE TOC ANALYSER</t>
  </si>
  <si>
    <t>120009324 SIEVERS 500 RL ONLINE TOC ANALYSER</t>
  </si>
  <si>
    <t>AUTOMATIC INTEGRITY TESTER WITH STD ACCSSARIES</t>
  </si>
  <si>
    <t>3 M JUPITER PAPR SYSTEM</t>
  </si>
  <si>
    <t>PURE STEAM GENERATOR, 75 KG/HR (CWIP-SBM TFR)</t>
  </si>
  <si>
    <t>SJ411 MACHINE ALONG WITH 0.75MN MEASURIN</t>
  </si>
  <si>
    <t>SCADA SYSTEM FOR 5 KORSCH COMPRESSION MACHINE</t>
  </si>
  <si>
    <t>CLO2 GENERATOR - 120GMS/HR</t>
  </si>
  <si>
    <t>120010272 CHECKWEIGHER SYSTEM CW-600HSA-01</t>
  </si>
  <si>
    <t>S.S BLENDER BIN 550 LIT</t>
  </si>
  <si>
    <t>I31205001R1S-MECH. SIFTER 30" HOOD-SET</t>
  </si>
  <si>
    <t>DATA LOGGER SYSTEM</t>
  </si>
  <si>
    <t>S.S BLENDER BIN 350 LIT</t>
  </si>
  <si>
    <t>PLC BASED REJECTION VERIFICATION SYSTEM</t>
  </si>
  <si>
    <t>DATA LOGGING PACKAGE</t>
  </si>
  <si>
    <t>HIGH PRESSURE WATER JET CLEANER(HYDROJET)</t>
  </si>
  <si>
    <t>S.S BLENDER BIN 250 LIT</t>
  </si>
  <si>
    <t>BLENDER BIN 550 LTR FOR LEVOTHYROXIN TABS</t>
  </si>
  <si>
    <t>MICROPROCESSOR SMARTCOAT MODL CNM-1000LT (CWIP-SBM</t>
  </si>
  <si>
    <t>ELECTRONIC DATA PRINTER MILTON</t>
  </si>
  <si>
    <t>I31105002R0S-MECH. SIFTER 20" HOOD-SET</t>
  </si>
  <si>
    <t>HMI WITH ACCESSORIES-SET</t>
  </si>
  <si>
    <t>SS CHANNEL FEEDING SYSYTEM</t>
  </si>
  <si>
    <t>THERMOHYGROMETER – 10% to 99 % RH</t>
  </si>
  <si>
    <t>3M JUPITER PAPR SYSTEM</t>
  </si>
  <si>
    <t>PU TUBE 8/12 MM MAKE FESTO P NO159666/70 (CWIP-SBM</t>
  </si>
  <si>
    <t>EMBOSSING TOOL AND LOWER SEALING PLATE</t>
  </si>
  <si>
    <t>DIGITAL CALIPER 0-150MM IP67 ZD10</t>
  </si>
  <si>
    <t>VACUUM PUMP TROLLEY WITH ACCESSORIES (CWIP-SBM TFR</t>
  </si>
  <si>
    <t>EMBOSSING BLOCK FOR MINIBLIS BLR MACHINE</t>
  </si>
  <si>
    <t>SEVANA MOBILE SEALER 900MSE</t>
  </si>
  <si>
    <t>BROTHER-PRINTER -MODEL:PTD 600</t>
  </si>
  <si>
    <t>FLUID BED EXTRACTOR FBE500 C WITH TOP &amp; BOTTOM SPR</t>
  </si>
  <si>
    <t>BLISTER PACKING MACHINE MODEL-BMAX (CWIP)</t>
  </si>
  <si>
    <t>TRACK N TRACE SYSTEM FOR CONTAINER PACKING LINE II</t>
  </si>
  <si>
    <t>600TR_Centrifugal Chiller</t>
  </si>
  <si>
    <t>PW DISTRIBUTION SYSTEM (CWIP-TCG LAB)</t>
  </si>
  <si>
    <t>120005447-O-RABS (RESTRICTED AIR BARRIERS)-LYO</t>
  </si>
  <si>
    <t>ACCUSIZER A7000</t>
  </si>
  <si>
    <t>ROTARY BOOKLET TRANSFER  SYSTEM (BLISTER)</t>
  </si>
  <si>
    <t>PLANETARY MIXER - 200 LTRS.(BOWL &amp; BLADE)</t>
  </si>
  <si>
    <t>MULTIWAVE PRO 50HZ PACKAGE 24HVT50</t>
  </si>
  <si>
    <t>FBE CONTRAL SYSTEM  BASIC2 HMI</t>
  </si>
  <si>
    <t>120007013 - TOC ANALYZER - MODEL 500 RL</t>
  </si>
  <si>
    <t>120007014 - TOC ANALYZER - MODEL 500 RL</t>
  </si>
  <si>
    <t>NEW Vacuum Transfer System FOR 3000 L  OCTAGONAL B</t>
  </si>
  <si>
    <t>SS EP TUBES 25.4MM OD,316L (CWIP-TCG LAB)</t>
  </si>
  <si>
    <t>DOUBLE DECK 30" SIFTER</t>
  </si>
  <si>
    <t>EUROTHERM 6180A DATA LOGGER WITH  EUROTHERM 6000 S</t>
  </si>
  <si>
    <t>BLISTER INSPECTION SYSTEM (CWIP)</t>
  </si>
  <si>
    <t>15" IPC FOR BLENDERS</t>
  </si>
  <si>
    <t>SINGLE DECK 30"  SIFTER</t>
  </si>
  <si>
    <t>STANDARD IOS MODULE FOR TOC ANALYZER 500RL</t>
  </si>
  <si>
    <t>SHEET ROLLER ASSEMBLY 041-7881</t>
  </si>
  <si>
    <t>120012086-SS CONVEYOR BELT WITH PVC ENDLESS</t>
  </si>
  <si>
    <t>PIN HOLE DETECTOR SYSTEM (CWIP)</t>
  </si>
  <si>
    <t>DIGITAL METAL DETECTION SYSTEM METALTRAP SS30 DUAL</t>
  </si>
  <si>
    <t>PIN HOLE DETECTOR FOR BASE FOIL FOR BQS (CWIP)</t>
  </si>
  <si>
    <t>RE CIRCULATING FEEDER ASLY.(RCF)(IH)</t>
  </si>
  <si>
    <t>HIGH PRESSURE ELECTRICAL HEATING WATER JET CLEANER</t>
  </si>
  <si>
    <t>PASSWORD COMPLEXITY INSPECTION SYSTEM</t>
  </si>
  <si>
    <t>120014407-SEMI-AUTOMATIC CARTON  SEALING M/A</t>
  </si>
  <si>
    <t>BEIJER MAKE HMI X2 CONTROL 7TFTLCD</t>
  </si>
  <si>
    <t>STRAPPING MACHINE FOR PLASTIC STRAP</t>
  </si>
  <si>
    <t>NEW BUNKER 80 &amp; 150 LTR</t>
  </si>
  <si>
    <t>SS 316 CONTAINER 400 L</t>
  </si>
  <si>
    <t>ULTRASONIC BATH WITH CHILLER</t>
  </si>
  <si>
    <t>SURFTEST SJ-310 ( 4MN TYPE)</t>
  </si>
  <si>
    <t>REJECTION VERIFICATION SYSTEM FOR CHECKWEIGHER</t>
  </si>
  <si>
    <t>AC VARIABLE FREQUENCY DRIVE MAKE-ABB</t>
  </si>
  <si>
    <t>CONVERSION OF DISPENSING TO FLAME PROOF</t>
  </si>
  <si>
    <t>SS CONTAINER TANK CAPACITY 400 L</t>
  </si>
  <si>
    <t>SS CHANNEL FESDING SYSTEM (BF-A0036/2)</t>
  </si>
  <si>
    <t>UV SYSTEM 2.1 cum/hr, SS316L</t>
  </si>
  <si>
    <t>DEBLISTERING MACHINE FOR ALU-PVC BLISTER</t>
  </si>
  <si>
    <t>DE-BLISTERING MACHINE FOR ALU-ALU BLISTER</t>
  </si>
  <si>
    <t>AUTOMATIC TUBE BINDING MACHINE- YTZ50</t>
  </si>
  <si>
    <t>HEAT EXCHANGER MODEL-CM-30</t>
  </si>
  <si>
    <t>EPPENDORF PIPETTES ADJUSTABLE 10-100ΜL-500ML-1000M</t>
  </si>
  <si>
    <t>DIGITAL THERMOMETER WITH PROBE</t>
  </si>
  <si>
    <t>BROTHER PT-P900W SINGLE FUNCTION LABEL</t>
  </si>
  <si>
    <t>PERISTALTIC PUMP FOR AUTOCOATER</t>
  </si>
  <si>
    <t>STICKER LABELLING M/C FOR PFS</t>
  </si>
  <si>
    <t>120005441-AUTOMATIC TESTING MACHINE  MODEL K15</t>
  </si>
  <si>
    <t>Blister Cartoner M/c eBL350(eB350+eC250) (CWIP)</t>
  </si>
  <si>
    <t>TRACK AND TRACE SYSTEM 360 DEGREE</t>
  </si>
  <si>
    <t>TRACK AND TRACE SYSTEM(MONO CARTON)</t>
  </si>
  <si>
    <t>360 DEG SYS WITH CONVEYOR FOR COLLECTION (TRACK N</t>
  </si>
  <si>
    <t>DRY SYRUP POWDER FILLING M/C.-AF-D-100 (CWIP)</t>
  </si>
  <si>
    <t>120014658-HEINO LISEMANO BMP 300 BLISTER MACHINE</t>
  </si>
  <si>
    <t>INSPECTION SYSTEM WITH SERIALLISATION (TRACK N TRA</t>
  </si>
  <si>
    <t>INSPECTION SYSTEM WITH SERIALIZATION DAT</t>
  </si>
  <si>
    <t>NO. 2 ADDITIONAL PELLETS DOSING RANGES F</t>
  </si>
  <si>
    <t>MONO CARTON TO OUTER BOX AGGREGATION</t>
  </si>
  <si>
    <t>MONO TO OUTER TO SHIPPER TO PALLET</t>
  </si>
  <si>
    <t>DOUBLE SIDE STEEPER SECURITY SEAL LABELL</t>
  </si>
  <si>
    <t>DOUBLE SIDE SECURITY SEAL LABELLING MC</t>
  </si>
  <si>
    <t>NEW AUTOCLAVE SLV-180 LTR</t>
  </si>
  <si>
    <t>CHECKWEIGHER SYSTEM MODEL - CW 600 HSA</t>
  </si>
  <si>
    <t>ICPMS MACHINE (CWIP)</t>
  </si>
  <si>
    <t>TECHNOFOUR CHECKWEIGHER CW1200</t>
  </si>
  <si>
    <t>LEAFLET INSPECTION SYSTEM</t>
  </si>
  <si>
    <t>20 SW0C11145Z BECKER DRY VACUUM PUMP-CAR</t>
  </si>
  <si>
    <t>SS UNIVERSAL BLISTER MAGZINE FOR HICART</t>
  </si>
  <si>
    <t>SHELL &amp; TUBE HEAT EXCHANGER ( MODEL ST-6)</t>
  </si>
  <si>
    <t>ROTARY VANE OIL SEALED VACCUM PUMP</t>
  </si>
  <si>
    <t>STATIC PASS BOX-FLOOR MOUNTED (CWIP)</t>
  </si>
  <si>
    <t>STIRRER MACHINE</t>
  </si>
  <si>
    <t>LABORATORY OVEN -NLLO12SE</t>
  </si>
  <si>
    <t>3M TR 315E PAPR SYSTEM</t>
  </si>
  <si>
    <t>SCUFF RESISTANCE TESTER (MODEL NO : PSR-292)</t>
  </si>
  <si>
    <t>NEW DM  8050 HANDHELD BARCODE SCANNER</t>
  </si>
  <si>
    <t>EU-13 HEPA FILTER (SEPARATOR TYPE) (CWIP)</t>
  </si>
  <si>
    <t>IND570(T)-BB30S SHIPPER WEIGHING</t>
  </si>
  <si>
    <t>GRAVURE ROLLER-NIFEDIPINE 20MG</t>
  </si>
  <si>
    <t>TRACK&amp;TRACE SYSTEM UPG. FOR RUSSIA</t>
  </si>
  <si>
    <t>FLEX HS NOZZLE.+WRUSTER COLUMN ASLY 500C</t>
  </si>
  <si>
    <t>3M TR-300 PAPR SYSTEM</t>
  </si>
  <si>
    <t>PLANT &amp; MACHINERY-NEW FBP-500C PLANT-IIA (CWIP)</t>
  </si>
  <si>
    <t>LUBRICATED SCREWTYPE AIR COMPRESSOR (CWIP)</t>
  </si>
  <si>
    <t>FEEDING SYSTEM FOR MOFETIL 500</t>
  </si>
  <si>
    <t>SS HOPPER WITH STAND</t>
  </si>
  <si>
    <t>AIR CURTAIN 5FT GAMA</t>
  </si>
  <si>
    <t>TWIN SCREW EXTRUDER(OMEGA40P)</t>
  </si>
  <si>
    <t>120016484 - 100L PROCESS VESSEL (CWIP)</t>
  </si>
  <si>
    <t>MANUFACTURING VESSELS &amp; FILTRATION UNIT10&amp;100LTR</t>
  </si>
  <si>
    <t>120016485 - 100L HOLDING VESSEL (CWIP)</t>
  </si>
  <si>
    <t>120012574 - 120005440 RESTRICTIVE ACCESS BARRIERS</t>
  </si>
  <si>
    <t>120016486 - SIP SKID (AUTO DOSSSING PUMP) (CWIP)</t>
  </si>
  <si>
    <t>RUSSELL, FINEX ULTIMA 30” (SINGLE DECK) SIFTER</t>
  </si>
  <si>
    <t>120016490 - AUTOMATIC TWING TRAYCOLLECTION (CWIP)</t>
  </si>
  <si>
    <t>PS300H TABLET SEPARATER SYS WITH DC-GMP</t>
  </si>
  <si>
    <t>2 KL HALF JACKETED STORAGE TANK. (CWIP)</t>
  </si>
  <si>
    <t>MULTIMILL PRODUCTION MODEL 3 HP</t>
  </si>
  <si>
    <t>HIGH PRESSURE WATER JET CLEANER</t>
  </si>
  <si>
    <t>ELECTRO HYDRAULIC DOCK LEVELER</t>
  </si>
  <si>
    <t>PORTABLE CONDUCTIVITY METER</t>
  </si>
  <si>
    <t>DESICANT FEEDING CHUTE(DIA20MM&amp;LEN16MM)</t>
  </si>
  <si>
    <t>120014889 - 120004324-250 L JACKETED BATCHING VESS</t>
  </si>
  <si>
    <t>FLOOR CLEANING MACHINE</t>
  </si>
  <si>
    <t>50 LPH R/O SYSTEM</t>
  </si>
  <si>
    <t>Plant &amp; M/c Total</t>
  </si>
  <si>
    <t>Equipment &amp; loose tools</t>
  </si>
  <si>
    <t>S.S.304 DULL BUFF PASS-BOX IN DOUBLE SKI</t>
  </si>
  <si>
    <t>SOTECO BASE MODEL</t>
  </si>
  <si>
    <t>PHOTOELECTRIC SMOKE DETECTOR</t>
  </si>
  <si>
    <t>SACNNER (4),CONTROLLER SYSTEM (4) ,U.V.CABINE (1)</t>
  </si>
  <si>
    <t>INDUSTRIAL SCRFFING SCRARIFYING MACHINE</t>
  </si>
  <si>
    <t>IN PROCESS CONTANIER 120 LTRS. CAPACITY</t>
  </si>
  <si>
    <t>"""PACIFIC""MODEL:PHS-03 HIGH SPEED PUNCH C"</t>
  </si>
  <si>
    <t>ACCESSORIES FOR STRIP SEALING M/C.</t>
  </si>
  <si>
    <t>LAMINAR AIR FLOW SS 304</t>
  </si>
  <si>
    <t>"S.S.304 TABLE WITH 18G SHEET,PUNCH SET &amp;"</t>
  </si>
  <si>
    <t>HYGROCLIP TEMP HUMIDITY SENSOR</t>
  </si>
  <si>
    <t>HAND DRYER</t>
  </si>
  <si>
    <t>STRIP CHART RECORDER FOR COOL STORAGE FO</t>
  </si>
  <si>
    <t>FLY O CIDE PEST CONTROL SYSTEM FOR UTILI</t>
  </si>
  <si>
    <t>SPARE GLASS ASSLY+RED POINTER &amp; TABLET H</t>
  </si>
  <si>
    <t>SERVO STABLIZER 10 KVA SINGLE PHASE</t>
  </si>
  <si>
    <t>DIGITAL TEMPRATURE INDICATOR</t>
  </si>
  <si>
    <t>AQUAPLUS PREMIUM WATER PURIFIER</t>
  </si>
  <si>
    <t>"12"" EXHAUST FAN"</t>
  </si>
  <si>
    <t>BLISTER COLOR CAMERA INSPECTION  SYSTEM</t>
  </si>
  <si>
    <t>SLOTTED ANGLE RACKS</t>
  </si>
  <si>
    <t>"S.S.316 SCOOP,STOOL,TROLLEY,SPATULA"</t>
  </si>
  <si>
    <t>PROGRAMMABLE TABLET FRIABILITY TESTER.</t>
  </si>
  <si>
    <t>POWER DIGITAL TEMERATURE LOGGER</t>
  </si>
  <si>
    <t>"""BINKS"" MODEL:460 AUTOMATIC SPRAY GUN"</t>
  </si>
  <si>
    <t>S.S.316 BROKEN BAG DETECTOR IN SS ENCL</t>
  </si>
  <si>
    <t>SS TABLE &amp; TROLLEY</t>
  </si>
  <si>
    <t>SINEPOWER DOMESTIC UPS 1500VA/36</t>
  </si>
  <si>
    <t>AIR-MOTOR MODEL:AM-4000(OILLESS)</t>
  </si>
  <si>
    <t>HAND DRYER MODEL AP-800 TWIN BLOWERS</t>
  </si>
  <si>
    <t>"DIGITAL VERNIER CALLIPER 6"" (MITUTOYO)."</t>
  </si>
  <si>
    <t>U.P.S.1.5KVA(LIGHTING)</t>
  </si>
  <si>
    <t>"6"" DIGITAL VERNIER MITUTOYO"</t>
  </si>
  <si>
    <t>"S.S.304 STOOL,CUPBOARD,CHAIR,TROLLEY,CAB"</t>
  </si>
  <si>
    <t>DIES &amp; PUNCH CABINET</t>
  </si>
  <si>
    <t>FIRE EXTINGUISHER</t>
  </si>
  <si>
    <t>ENGINE DRIVEN PUMP CE 80/40 1000RPM</t>
  </si>
  <si>
    <t>TEMPRECORD THERMO-HYGRO  DATA  LOGGER</t>
  </si>
  <si>
    <t>SEMI-AUTO SHRINK PACK MACHINE MOD.LHS11</t>
  </si>
  <si>
    <t>"BENCH TOP,SITTING TABLE"</t>
  </si>
  <si>
    <t>"S.S.304 WEIGHT TROLLEY,CANTEEN TABLE,BUC"</t>
  </si>
  <si>
    <t>APC U.P.S.MODEL:SURT5000UXI</t>
  </si>
  <si>
    <t>AIRLINE BREATHING APPARATUS</t>
  </si>
  <si>
    <t>COMMON REJECTION SYSTEM FOR NFD</t>
  </si>
  <si>
    <t>CAREL CONTROLLER+LCD DISPLAY-4X20</t>
  </si>
  <si>
    <t>"""SIDDHARTH"" S.S.316 SPRAY NOZZLES"</t>
  </si>
  <si>
    <t>AIR VE;OCITY TRANSMITTERS</t>
  </si>
  <si>
    <t>SPILL KIT FOR HANDLING OFOILS&amp;SOLV.SPILL</t>
  </si>
  <si>
    <t>AIR-CURTAIN MODEL:BETA-4FT</t>
  </si>
  <si>
    <t>METHODEX EXECUTIVE CLASSIC MODEL</t>
  </si>
  <si>
    <t>LABEL PRINTING SOFTWARE+HARDWARE LOCK</t>
  </si>
  <si>
    <t>GMP MODEL TABLET/CAPSULE INSPECTION M/C</t>
  </si>
  <si>
    <t>TT4 16K HUMIDITY ( MULTI USE )-H4600-02</t>
  </si>
  <si>
    <t>PERSONAL SAMPLER PUMP.</t>
  </si>
  <si>
    <t>IDLE ROLLER CONCEYOR2</t>
  </si>
  <si>
    <t>PORTABLE DE-HUMIDIFIER TNV-2000 230V</t>
  </si>
  <si>
    <t>SPIRAL ROLLER BRUSH SSCOIL+NYLON BRISTOL</t>
  </si>
  <si>
    <t>PORTABLE OXYGEN INDICATOR+REMOTE SENSOR</t>
  </si>
  <si>
    <t>MITUTOYO DIGIMATIC CALLIPER 150MM</t>
  </si>
  <si>
    <t>SS316 MANUAL TABLET COUNTERS</t>
  </si>
  <si>
    <t>CHROMATOPAK DISTRIBUTION PANEL</t>
  </si>
  <si>
    <t>PREMIUM INFLATOR TOOL WITH AIR GUAGE</t>
  </si>
  <si>
    <t>MONOBLOCK WATER PUMP 2HP/MBK22-35KLP/HR</t>
  </si>
  <si>
    <t>SPRAY GUN</t>
  </si>
  <si>
    <t>JEKSON SINGLE CAMERA SYSTEM FOR</t>
  </si>
  <si>
    <t>HEAT SANITISABLE R.OSMOSIS MEMBRANE</t>
  </si>
  <si>
    <t>POWERED AIR PURIFYING RESPIRATOR (SAFTY)</t>
  </si>
  <si>
    <t>Bilter bag assembly of 100CMH MOC MS</t>
  </si>
  <si>
    <t>E+E DEW POINT TRSNSMITTER</t>
  </si>
  <si>
    <t>TT4 16K HUMIDITY MULTIUSE</t>
  </si>
  <si>
    <t>HOPPER WITH AGITATOR ASSLY(SET OF2)</t>
  </si>
  <si>
    <t>SIEVE DRUM</t>
  </si>
  <si>
    <t>MANUAL TABLET COUNTER</t>
  </si>
  <si>
    <t>BINKS MAKE AUTOMATIC SPRAY GUN 460</t>
  </si>
  <si>
    <t>BINKS 460 AUTOMATIC SPRAY GUN</t>
  </si>
  <si>
    <t>PUNCHS &amp; DIE PUNCH INSPECTION KIT</t>
  </si>
  <si>
    <t>AC VARIABLE DRIVE FOR AGITATOR ASSLY</t>
  </si>
  <si>
    <t>TT4 16K HUMIDITY</t>
  </si>
  <si>
    <t>POWERED AIR PURIFYING RESPIRATOR</t>
  </si>
  <si>
    <t>MICRO PROCESSOR</t>
  </si>
  <si>
    <t>MITUTUYO 150MM DIGIIMATIC CALLIPER</t>
  </si>
  <si>
    <t>Nilfisk Advance GD-930-Dry Vac Cleaner</t>
  </si>
  <si>
    <t>Metroligic 2D Scanner MS1690 Focus</t>
  </si>
  <si>
    <t>SS 316 TABLET COUNTER MACHINE</t>
  </si>
  <si>
    <t>DOSING PUMP</t>
  </si>
  <si>
    <t>CHANGE PARST FOR FITZPATRICK</t>
  </si>
  <si>
    <t>S.S. 304 TROLLEY</t>
  </si>
  <si>
    <t>SINTEX PALLETS PNR2-HS1012-02</t>
  </si>
  <si>
    <t>"S.S.CUPBOARD, S.S.TABLES"</t>
  </si>
  <si>
    <t>CAMERA LIGHTING UNIT OCV/OCR UNIT</t>
  </si>
  <si>
    <t>(AIR ATOMIZING NOZZLE) SPRAY GUN</t>
  </si>
  <si>
    <t>MOISTURE ANALYZER</t>
  </si>
  <si>
    <t>S.S.SCOOP &amp; S.S.STOOL</t>
  </si>
  <si>
    <t>SS304 STAND WITH POLYCARBONATE SHEET</t>
  </si>
  <si>
    <t>FLOOR CLEAING MACHINE</t>
  </si>
  <si>
    <t>FLOOR CLEANING MACHINE HAKOMATIC &amp; SCRBBING BRUSH</t>
  </si>
  <si>
    <t>FLOOR CLEANING MACHINE WITH SS BODY</t>
  </si>
  <si>
    <t>SS CAGES TROLLY</t>
  </si>
  <si>
    <t>COTTON &amp; TILT CAP REJECTION VERIFICATION MODULE</t>
  </si>
  <si>
    <t>FILTER CLEANING SKID</t>
  </si>
  <si>
    <t>SS304 STAND,SCOOP</t>
  </si>
  <si>
    <t>STATIC PASSBOX</t>
  </si>
  <si>
    <t>ROOTS SOTECO BASE MODEL 433</t>
  </si>
  <si>
    <t>WEIGHING BALANCE 151 KG</t>
  </si>
  <si>
    <t>REJECTION VERIFICATION MODULE</t>
  </si>
  <si>
    <t>TABLET SLOTTING &amp; DUST CONNECTION SS TABLE</t>
  </si>
  <si>
    <t>SPOON STERILISATION,STEEL JAR,PLATE</t>
  </si>
  <si>
    <t>WATER EXTINGUISHER</t>
  </si>
  <si>
    <t>GAS ALERT MICROCLIP MULTI GAS DETECTOR</t>
  </si>
  <si>
    <t>S S 304 SHOO RACK</t>
  </si>
  <si>
    <t>VACUUM CLEANER</t>
  </si>
  <si>
    <t>BARCODE SCANNER</t>
  </si>
  <si>
    <t>FOAM MAKING BRANCH PIPE WITH HOSE</t>
  </si>
  <si>
    <t>SAMKIPACK ROLLER TO PACK SAMPLE CARD</t>
  </si>
  <si>
    <t>SS 304 TABLE WITH DRAWER</t>
  </si>
  <si>
    <t>DATA SENSOR ITALY -SR21AR</t>
  </si>
  <si>
    <t>DATA LOGER</t>
  </si>
  <si>
    <t>MICROPROCESSOR BASED DIGITAL DISPLAY</t>
  </si>
  <si>
    <t>TEMPERATURE / RH SENSOR</t>
  </si>
  <si>
    <t>TEMPERATURE DATA LOGGER HUMIDITY TT 16K</t>
  </si>
  <si>
    <t>CAGE TROLLEY</t>
  </si>
  <si>
    <t>IPCS 220 LTR. CONTAINER</t>
  </si>
  <si>
    <t>DATA LOGER (TT4 16K HUMIDITY MU STANDARD</t>
  </si>
  <si>
    <t>TT4 16K HUMIDITY  MU-STANDARD (DATA LOGGERS)</t>
  </si>
  <si>
    <t>INDICATOR &amp; SS BOX</t>
  </si>
  <si>
    <t>COMPRESSED AIR BREATHING APPARATUS</t>
  </si>
  <si>
    <t>CAGE TROLLY</t>
  </si>
  <si>
    <t>Electromaganetic sieve shaker and Test Sieves</t>
  </si>
  <si>
    <t>S.S.304 TABLE WITH 18G SHEET</t>
  </si>
  <si>
    <t>PVC TRANSPARENT STRIPS</t>
  </si>
  <si>
    <t>NON FLP DATALOGGER</t>
  </si>
  <si>
    <t>S.S. 316 CONTAINER WITH AIR TIGHT LID</t>
  </si>
  <si>
    <t>POLYCARBONATE SHEET SQUARE TYPE BIN</t>
  </si>
  <si>
    <t>SS 304 TROLLEY TABLE &amp; SMALL CABINET</t>
  </si>
  <si>
    <t>INTERLOCKING CIRCUIT</t>
  </si>
  <si>
    <t>VACCUM CLEANER</t>
  </si>
  <si>
    <t>INDORE FRAME METAL DETECTOR</t>
  </si>
  <si>
    <t>HEAVEY DUTY DRAWER TYPE MAGNETIC SEPRATOR</t>
  </si>
  <si>
    <t>CROSS OVER BENCH &amp; STOOL</t>
  </si>
  <si>
    <t>PUNCH CABINET</t>
  </si>
  <si>
    <t>FLP DATA LOGGER</t>
  </si>
  <si>
    <t>S.S. CUBBARD</t>
  </si>
  <si>
    <t>S .S TABLE &amp;  TROLLY</t>
  </si>
  <si>
    <t>LEAKTEST APPARATUS</t>
  </si>
  <si>
    <t>TENSIONER (FOR STRAPING )</t>
  </si>
  <si>
    <t>ALUMINIUM LADDER</t>
  </si>
  <si>
    <t>ANTIVIBRATION BALANCE STAND</t>
  </si>
  <si>
    <t>TABLEX METAL DETECTOR</t>
  </si>
  <si>
    <t>DATA LOGER TT4 16K TEMP/HUMIDITY</t>
  </si>
  <si>
    <t>120000289-DISPENSING &amp; SAMPLING BOOTH</t>
  </si>
  <si>
    <t>S .S. CAGE TROLLEY (1220 x 960 x 1530 MM)</t>
  </si>
  <si>
    <t>S.S. CAGE TROLLEY</t>
  </si>
  <si>
    <t>ULTRASONIC CLEANING SYSTEM</t>
  </si>
  <si>
    <t>MICROPROCESSOR BLENDER CONTROLLER DATA LOGGER</t>
  </si>
  <si>
    <t>120005255-COMPRESSED AIR BREATHING APPARATUS</t>
  </si>
  <si>
    <t>120001101-CARTON SEALING MACHINE</t>
  </si>
  <si>
    <t>DIE/PUNCH STORAGE CABINET</t>
  </si>
  <si>
    <t>120001159-GMP MODEL TABLET/CAPSULE INSPECTION M/C</t>
  </si>
  <si>
    <t>SENSOR - DRAGER POLYTRON SE EX HT M</t>
  </si>
  <si>
    <t>120003480-FLOOR CLEANING MACHINE HAKO &amp; BRUSH</t>
  </si>
  <si>
    <t>S.S. FOLDING MOVEABLE STAIRCASE PLATFORM</t>
  </si>
  <si>
    <t>S S BOX FOR REJECTION COLLECTION</t>
  </si>
  <si>
    <t>2 DOOR CONTROLLER ACCESS CONTROL SYSTEM</t>
  </si>
  <si>
    <t>S. S. TROLLEY - DOUBLE DECKER</t>
  </si>
  <si>
    <t>FIRE EXTINGUSHER</t>
  </si>
  <si>
    <t>S.S. SCOOP</t>
  </si>
  <si>
    <t>S S TROLLEY FOR WEIGHING SCALE</t>
  </si>
  <si>
    <t>VACCUM CLEANER 315 WITH HEPA</t>
  </si>
  <si>
    <t>VACCUM CLEANER SOTECO 315</t>
  </si>
  <si>
    <t>VACUUM CLEANER SOTECO MODEL BASE 315</t>
  </si>
  <si>
    <t>DIGITAL VERNIER CALIPER</t>
  </si>
  <si>
    <t>S.S. ANTI VIBRATION TABLE</t>
  </si>
  <si>
    <t>S.S.304 CABINET WITH DRAWER</t>
  </si>
  <si>
    <t>M.S.POWDER COATED LOCKER</t>
  </si>
  <si>
    <t>S.S. STOOL</t>
  </si>
  <si>
    <t>S.S. STOOL FOR BOWL BASE</t>
  </si>
  <si>
    <t>S.S. TOOL BOX</t>
  </si>
  <si>
    <t>S. S. SQARE BUNKER WITH TROLLEY</t>
  </si>
  <si>
    <t>S.S. CONTAINER 25 LTR</t>
  </si>
  <si>
    <t>TURN TABLE 900X900</t>
  </si>
  <si>
    <t>PUNCH TOOL CABINET</t>
  </si>
  <si>
    <t>S.S. CONTAINER 50 LTR</t>
  </si>
  <si>
    <t>S.S. CABINET</t>
  </si>
  <si>
    <t>SHREDDER MACHINE</t>
  </si>
  <si>
    <t>POLYCARBONATE COVER FOR PASS BOX &amp; GUARD</t>
  </si>
  <si>
    <t>S.S. 304 CROSS OVER BENCH</t>
  </si>
  <si>
    <t>S.S. CONTAINER FOR SOLUTION PREPARATION 100 LTR</t>
  </si>
  <si>
    <t>S.S. CONTAINER FOR SOLUTION PREPARATION 50 LTR</t>
  </si>
  <si>
    <t>DIGITAL CAMERA</t>
  </si>
  <si>
    <t>POUCH COUNTING SYSTEM</t>
  </si>
  <si>
    <t>TOOL CABINET</t>
  </si>
  <si>
    <t>POLYCARBONATE COVER OFHOT &amp; MOVING PART OF ROTOVAC</t>
  </si>
  <si>
    <t>MULTI GAS DETECTOR</t>
  </si>
  <si>
    <t>S.S. 316 CONTAINER WITH LID -30 LTR.</t>
  </si>
  <si>
    <t>S.S. 316 CONTAINER WITH LID -100 LTR.</t>
  </si>
  <si>
    <t>CARTRIDGE FILTER &amp; OTHER FILTERS</t>
  </si>
  <si>
    <t>3M Make PAPR Systems and Spares</t>
  </si>
  <si>
    <t>ISOLATOR GIOVEBAG REV.2</t>
  </si>
  <si>
    <t>HIGH PRESSURE HOT WATER JET CLEANER</t>
  </si>
  <si>
    <t>DATA LOGGER FOR INCUBATOR IN MICRO</t>
  </si>
  <si>
    <t>KLEENPAK CAPSULES + EMFLON PFRMEMBRANES (FILTER)</t>
  </si>
  <si>
    <t>FLAME PROOF HIGH PRESSURE  WATER JET CLEANER</t>
  </si>
  <si>
    <t>CARTON SEALING MACHINE FTM 550</t>
  </si>
  <si>
    <t>RING GUAGE OF OD MEASURMENT</t>
  </si>
  <si>
    <t>GRAVURE ROLLER &amp; FEED DISC</t>
  </si>
  <si>
    <t>AO 1 MICRON SIZE FILTER</t>
  </si>
  <si>
    <t>AA 0.01 MICRON SIZE FILTER</t>
  </si>
  <si>
    <t>BROTHER P TOUCH PT 9700 PRINTER FOR METFORMIN PROJ</t>
  </si>
  <si>
    <t>LEAK TEST APPERATUS FOR FINGOLIMOD PROJE</t>
  </si>
  <si>
    <t>VERNIER CALIPER (MITUTOYO)</t>
  </si>
  <si>
    <t>BLENDER CONTROLLER CUM DATA LOGGER</t>
  </si>
  <si>
    <t>ISOLATION STAND FOR FINGOLIMODE CAPSULES</t>
  </si>
  <si>
    <t>EMERGENCY SHOWER &amp; EYE WASH FOUNTAIN</t>
  </si>
  <si>
    <t>ADVANCED STANDALONE DATALOGGER SYSTEM</t>
  </si>
  <si>
    <t>WET SCRUBBER</t>
  </si>
  <si>
    <t>LIFT VERTICLE RECIPROCATING CONVEYOR</t>
  </si>
  <si>
    <t>FILTER CLEANING BOOTH/TROLLY &amp; CROSS OVER BENCH</t>
  </si>
  <si>
    <t>SS TABLE,STOOL, CHAIRES &amp; TRAY FOR BALANCES</t>
  </si>
  <si>
    <t>ULTRASONIC CLEANING SYSTEM - METFORMIN</t>
  </si>
  <si>
    <t>TWIN LOBE BLOWER</t>
  </si>
  <si>
    <t>ROOTS SCRUB E-430</t>
  </si>
  <si>
    <t>FMX-003 HAND HELD FIELD METER</t>
  </si>
  <si>
    <t>SPEED BREAKER</t>
  </si>
  <si>
    <t>BROTHER PTOUCH PT 9700 PRINTER</t>
  </si>
  <si>
    <t>AGITATOR UNIT WITH GEARED MOTOR SHAFT</t>
  </si>
  <si>
    <t>POLYCARBONATE COVER FOR CVC LINE</t>
  </si>
  <si>
    <t>PORTABLE CALIBRATOR,MAKE-RADIX</t>
  </si>
  <si>
    <t>ADJUSTABLE LEADDER FOR FBE -500 CLEANING</t>
  </si>
  <si>
    <t>SS STOOL,TROLLEY SINGLE LEVEL,TOOL BOX</t>
  </si>
  <si>
    <t>EUROTHERM MAKE DATALOGGER-6100A</t>
  </si>
  <si>
    <t>MICRO FOG AU-5</t>
  </si>
  <si>
    <t>HAND OPERATED IMPULE SEALING MACHINE</t>
  </si>
  <si>
    <t>S.S.WEIGHTS 20KG,10KG,5KG,2KG,1KG,500GM,200GM,100G</t>
  </si>
  <si>
    <t>DATA LOGGING SYSTEM YOKOGAWA</t>
  </si>
  <si>
    <t>12 CHANNEL DATA LOGGING SYSTEM YOKOGAWA</t>
  </si>
  <si>
    <t>SS 316 QUALITY, MORTAR AND PESTLE.</t>
  </si>
  <si>
    <t>DIGITAL CLOCK DDU-2-4-F-1-N</t>
  </si>
  <si>
    <t>MAGNEHELIC GAUGE</t>
  </si>
  <si>
    <t>WET &amp; DRY VACUUM CLEANER</t>
  </si>
  <si>
    <t>WEIGHTS S.S.(304) M1 CLASS</t>
  </si>
  <si>
    <t>Equipment &amp; loose tools Total</t>
  </si>
  <si>
    <t>ETP</t>
  </si>
  <si>
    <t>ETP PLANT-HINJEWADI</t>
  </si>
  <si>
    <t>EFFLUENT TREATMENT PLANT</t>
  </si>
  <si>
    <t>EFFLUENT TREATMENT PLANT (NEW ETP)</t>
  </si>
  <si>
    <t>CHAIN BLOCK ASSEMBLY WITH TROLLY</t>
  </si>
  <si>
    <t>ROCHEM LP-RO SYSTEM CAPACITY 250 CUM/DAY</t>
  </si>
  <si>
    <t>PT-RO SYSTEM OF CAPACITY 80 CUM /DAY</t>
  </si>
  <si>
    <t>RO PLANT FOR ETP</t>
  </si>
  <si>
    <t>ALFA LAVAL DECANTER MODEL ALDEC 10 - CENTRIFUGE</t>
  </si>
  <si>
    <t>EQUIPMENTS FOR EHS DEPT (1KL SINTEX TANK FOR POLY)</t>
  </si>
  <si>
    <t>ETP Total</t>
  </si>
  <si>
    <t>Lab equipment</t>
  </si>
  <si>
    <t>WALK-IN HUMIDITY CHAMBER</t>
  </si>
  <si>
    <t>TEMPERATURE AND HUMIDITY SCANNER 8 POINT</t>
  </si>
  <si>
    <t>COMMON SOFTWARE FOR PC OPERATION</t>
  </si>
  <si>
    <t>"SPECTRALAB"" AUTOMATIC POTENTIOMETRIIC TI"</t>
  </si>
  <si>
    <t>"LABINDIA PICO SERIES OF PH-METERS,CONDUC"</t>
  </si>
  <si>
    <t>HORIZONTAL LAMINAR AIR FLOW UNIT</t>
  </si>
  <si>
    <t>S.S. PASS BOX</t>
  </si>
  <si>
    <t>LEAK TEST APPRATUS QC EQUIPMENT</t>
  </si>
  <si>
    <t>"PP PIPES, PP FLANGES, PP ELBOW"</t>
  </si>
  <si>
    <t>SLIT AIR SAMPLER SAS-700</t>
  </si>
  <si>
    <t>BACTERIOLOGICAL INCUBATOR INNER S.S. WIT</t>
  </si>
  <si>
    <t>TABLET DISSOLUTION TESTER</t>
  </si>
  <si>
    <t>WATER BATH</t>
  </si>
  <si>
    <t>CALIBRATION CERTIFICATE OF MAXIMUM MINIM</t>
  </si>
  <si>
    <t>GAS STATION A UNIT TO CONTROL AND PURIFY</t>
  </si>
  <si>
    <t>WATER STILL (BENCH MODEL) CAP.20 LTRS</t>
  </si>
  <si>
    <t>"CELLULOSE NITRATE MEMBRANCE 47MM DIA, 0."</t>
  </si>
  <si>
    <t>STERILITY TEST MANIFOLD SYSTEM FOR 47MM</t>
  </si>
  <si>
    <t>"LABINDIA PICO SERIES OF CONDUCTIVITY METER</t>
  </si>
  <si>
    <t>ABROLIN MUFFLE FURNACE 30 X 15 X 15MM</t>
  </si>
  <si>
    <t>DIGITAL INDICATING TEMP CONTROLLER</t>
  </si>
  <si>
    <t>BULB PIPETTE CAP</t>
  </si>
  <si>
    <t>"SERVO STABILIZER 10 KVA I/P, 1 PHASE O/P"</t>
  </si>
  <si>
    <t>WS-1 WITH HOT PLATE MODEL:-WS-1/HP</t>
  </si>
  <si>
    <t>VACCUM OVEN WITH DIGITAL CONTROLLER</t>
  </si>
  <si>
    <t>ANEMOMETER ANEMOMETER DIGITAL LUTRON MAK</t>
  </si>
  <si>
    <t>VACCUM PUMP OF MODEL TID-15</t>
  </si>
  <si>
    <t>VACCUM PUMP OF MODEL -TID 15 TECHNICS DI</t>
  </si>
  <si>
    <t>C854/6 REMI CLINICAL CENTRIFUGE WITH 6X1</t>
  </si>
  <si>
    <t>WATER HPLC SYSTEM</t>
  </si>
  <si>
    <t>PERKIN ELMER CLARUS 500 GAS CHROMATOGRAP</t>
  </si>
  <si>
    <t>WALKIN HUM ROOM CAP:8500LTRS</t>
  </si>
  <si>
    <t>PERKIN ELMER TURBOMATRIX 16 ENTRY LEVEL</t>
  </si>
  <si>
    <t>ALPINE AIR JET SIEVE 200 LS-N</t>
  </si>
  <si>
    <t>WALKIN HUM ROOM-GMP-CFC FREE(6500LTRS)</t>
  </si>
  <si>
    <t>PHYSICAL PARAMETER TESTING EQUIPMENT</t>
  </si>
  <si>
    <t>HIGH PRECISION AUTOTITRATOR METRODATA</t>
  </si>
  <si>
    <t>"""ROTRONIC"" MODEL HYGROCLIP-S TEMPERATURE"</t>
  </si>
  <si>
    <t>WATER PURIFICATION SYSTEM</t>
  </si>
  <si>
    <t>METTLER ELECTRONIC MICROBLANCE</t>
  </si>
  <si>
    <t>ACCESSORIES FOR TABLET DISSOLUTION TESTER</t>
  </si>
  <si>
    <t>HUMIDITY CHAMBER GMP MODEL FOR Q.C</t>
  </si>
  <si>
    <t>DIGITAL POLARIMETER 'ADVANCE' MODEL</t>
  </si>
  <si>
    <t>PH CONDUNETIVITY METER QTY 2 NO</t>
  </si>
  <si>
    <t>"""SUNSUI"" MODE='U' SCAN 3200 DATALOGGER"</t>
  </si>
  <si>
    <t>PHOTOSTABILITY CHAMBER(GMP-CFC-FREE)200L</t>
  </si>
  <si>
    <t>COLD-CHAMBER GMP(CFC-FREE-400LTRS)</t>
  </si>
  <si>
    <t>BANDELING RK 514 BH ULTA SONIC CLEANER</t>
  </si>
  <si>
    <t>COLD CHAMBER GMP MODLE FOR Q.C</t>
  </si>
  <si>
    <t>"BRACKET FIXING SCANER,FORK SENSOR,RELAY"</t>
  </si>
  <si>
    <t>FILTERATION SYSTEM</t>
  </si>
  <si>
    <t>DRYING OVEN-GMP CAP:90LTRS</t>
  </si>
  <si>
    <t>DRYING OVEN (STD-MODEL)CAP-325LTRS ( 600</t>
  </si>
  <si>
    <t>VACCUM OVEN(ROUND)GMP-MODEL</t>
  </si>
  <si>
    <t>VORTEX MAXI MIX II</t>
  </si>
  <si>
    <t>APC MAKE 3KVA LINE INTERACTIVE UPS FOR H</t>
  </si>
  <si>
    <t>DIGITAL SAFETY CONTROLLER FOR  FOR HUMID</t>
  </si>
  <si>
    <t>S.S.VESSEL WITH LID &amp; TAP</t>
  </si>
  <si>
    <t>DIGITAL TEMP INDICATOR</t>
  </si>
  <si>
    <t>DEHUMIDI FIRE</t>
  </si>
  <si>
    <t>VACCUM PUMP</t>
  </si>
  <si>
    <t>U.V.METER</t>
  </si>
  <si>
    <t>P.U.WHEELS FOR MULTIMILL</t>
  </si>
  <si>
    <t>TEMP. SAFETY SYSTEM</t>
  </si>
  <si>
    <t>ROTOR HEAD R-244 CAP:12X15ML</t>
  </si>
  <si>
    <t>LAB FURNISHING</t>
  </si>
  <si>
    <t>TORQUE METER (TM-200)</t>
  </si>
  <si>
    <t>REFRIGERATED CENTRIFUGE 5810 R WITHOUT</t>
  </si>
  <si>
    <t>HPLC SYSTEMS (FLUCTUATION)</t>
  </si>
  <si>
    <t>SEMI MICRO DUAL RANGE BALANCE XS205 DU</t>
  </si>
  <si>
    <t>"GAS PURIFICATION, CONTROL PANEL, VACCUM"</t>
  </si>
  <si>
    <t>SINGLE POINT STRIP CHART RECORDER</t>
  </si>
  <si>
    <t>ALARM ANNUNCIATOR 24-WINDOW</t>
  </si>
  <si>
    <t>MASTERSIZER 2000 PARTICLE SIZE ANALYSER</t>
  </si>
  <si>
    <t>SPECTROFLUOROMETRIC DETECTOR RF 2000</t>
  </si>
  <si>
    <t>LIGHT SCATTERING DETECTOR MODEL 400</t>
  </si>
  <si>
    <t>TABLET HARDNESS TESTER ( MODEL 8M)</t>
  </si>
  <si>
    <t>"YMC PACK ODS-AQ,PREP HPLC COLUMN"</t>
  </si>
  <si>
    <t>MODULE,4 CELL,HW SANITIZABLE-INSTANT</t>
  </si>
  <si>
    <t>AUTOMATIC ICE CUBE MACHINE 300KGS</t>
  </si>
  <si>
    <t>TABLET DISSOLUTION TESTER (TDT-08L).</t>
  </si>
  <si>
    <t>SEMI MICRO DUAL RANGE BALANCE - XS205 DU</t>
  </si>
  <si>
    <t>"CHIRALCEL OD-H COLUMN 250MMX4.6MMD,5U"</t>
  </si>
  <si>
    <t>ELIPS PRO 32 SCODA &amp; MINT DC FOR BALANCE</t>
  </si>
  <si>
    <t>METTLER PH METER MODEL S20K</t>
  </si>
  <si>
    <t>ACCESSORIES FOR HUMIDITY CONTROL OVEN</t>
  </si>
  <si>
    <t>SHIMATZU-LAB EQUIPMENT (EXCHANGE LOSS/GAIN)</t>
  </si>
  <si>
    <t>HALLO CATHODE LAMP PALLADIUM-9423 390 20</t>
  </si>
  <si>
    <t>EUTECH PH METER.(EC-PH1100/21S).</t>
  </si>
  <si>
    <t>HALLO CATHODE LAMP CADMIUM -9423 390 20</t>
  </si>
  <si>
    <t>HALLO CATHODE LAMP POTASSIUM-9423 390 20</t>
  </si>
  <si>
    <t>PDA FLOWCELL GASKET 2/PK</t>
  </si>
  <si>
    <t>PH ELECTRODE (EC-FC-72521-01B).</t>
  </si>
  <si>
    <t>2690 CHECK VALVE HOUSING</t>
  </si>
  <si>
    <t>SQC PRINTER</t>
  </si>
  <si>
    <t>VCUUM PUMP V-700</t>
  </si>
  <si>
    <t>"MODULE,4 CELL,HW SANITIZABLE-INSTANT"</t>
  </si>
  <si>
    <t>LABOMED BINACULAR RESEARCH MICROSCOPE</t>
  </si>
  <si>
    <t>KETAN LEAK TEST APPARATUS GMP MODEL</t>
  </si>
  <si>
    <t>OIL FREE VACCUM PUMP PCI-75-P</t>
  </si>
  <si>
    <t>GAS FLOW METER DFM-06</t>
  </si>
  <si>
    <t>"VERNIER CALLIPER DIGITAL 6"" MITUTOYO MAK"</t>
  </si>
  <si>
    <t>OBJECT MICROMETER SLIDE DIV.X 100PARTS</t>
  </si>
  <si>
    <t>MEASURING EYE PIECE</t>
  </si>
  <si>
    <t>DIONEX ULTIMATE 3000 HPLC SYSTEM</t>
  </si>
  <si>
    <t>TABLET DISSOLUTION TESTER TDT-08L</t>
  </si>
  <si>
    <t>831 KF COULOMETER</t>
  </si>
  <si>
    <t>Cooling Incubator(deep freezer)plc</t>
  </si>
  <si>
    <t>AUTO SAMPLER SYSTEM</t>
  </si>
  <si>
    <t>SONIC SIFTER 120V/60Hz - L3P WITH SIEVE</t>
  </si>
  <si>
    <t>SQC14/16 WITH PRINTER / CONTROLLER</t>
  </si>
  <si>
    <t>AIRCONDITIONING ITEMS PER ANNX</t>
  </si>
  <si>
    <t>METTLER SEMI MICRO BALANCE</t>
  </si>
  <si>
    <t>"DUAL CHAMBER LAB INCUBATOR,CAP:216L"</t>
  </si>
  <si>
    <t>MICROBIAL AIR SAMPLER -SAS 180</t>
  </si>
  <si>
    <t>DOSINO WITH DOSING UNIT (KARLFISCHER)</t>
  </si>
  <si>
    <t>"TURBINE FLOW SENDOR,29GPM 1.5 TRI-CLAMP"</t>
  </si>
  <si>
    <t>METTLER MOITSTURE ANALYSER-HG63P</t>
  </si>
  <si>
    <t>CENTRIFUGE 5424-24 POSITION ROTOR</t>
  </si>
  <si>
    <t>MICROPROCESSOR PER DAY TEMP- DATA LOGGER</t>
  </si>
  <si>
    <t>ELECTROMAGNETIC SHAKER WITH DISPLAY</t>
  </si>
  <si>
    <t>"METER,770MAX 4 ANALOG OUT VFD.DC"</t>
  </si>
  <si>
    <t>SOLENOID</t>
  </si>
  <si>
    <t>SHAKER LINEAR MOTION MODEL RM8</t>
  </si>
  <si>
    <t>"FLOW SENSOR, VORTEX 100 GPM 1.5 BCF PVDF"</t>
  </si>
  <si>
    <t>200MM PATHLENGH CELL 40T-5.0-200-4</t>
  </si>
  <si>
    <t>THERMO ORION AQUAFAST IV TURBIDITY METER</t>
  </si>
  <si>
    <t>FLASK SHAKER</t>
  </si>
  <si>
    <t>CLG EXP FOR VFD - SCHNEIDER ELECTRICAL</t>
  </si>
  <si>
    <t>COND SENSOR MAX 1.5 TRI-CLAMP 0.1C TI</t>
  </si>
  <si>
    <t>COND SENSOR MAX 1.5 TRI-CLAMP 0.1C SS</t>
  </si>
  <si>
    <t>PROGRAMMABLE TABLET DISTEGERATION TEST</t>
  </si>
  <si>
    <t>FLASK SHAKER WRIST ACTION -250ULX8FLASK</t>
  </si>
  <si>
    <t>KARL FISCHER ATTACHMENT</t>
  </si>
  <si>
    <t>"""KETAN"" LEAK TEST APPARATUS-LTA-12D"</t>
  </si>
  <si>
    <t>SS 316 STERILITY TEST FILTER HOLDER-47MM</t>
  </si>
  <si>
    <t>PROGRAMMABLE TABLET FRIABILITY TEST EF-2</t>
  </si>
  <si>
    <t>DIGITAL FILM THICKNESS INDICATOR</t>
  </si>
  <si>
    <t>STERILE DISPOSABLE STEDIM BAG</t>
  </si>
  <si>
    <t>24mm REPLACEMENT TURBIDITY VIALS PACK</t>
  </si>
  <si>
    <t>DIGITAL CAMERA CANON 7.1 MP</t>
  </si>
  <si>
    <t>CLG EXP FOR METTLER BALANCES &amp; MOITSTURE</t>
  </si>
  <si>
    <t>ELECTRODE FOR ARGENTOMETRIC</t>
  </si>
  <si>
    <t>ELECTRODE FOR NON-AQ. TITRATION</t>
  </si>
  <si>
    <t>WATERS UPLC SYSTEMS</t>
  </si>
  <si>
    <t>WALK IN COOLER CHAMBER</t>
  </si>
  <si>
    <t>PARTICLE SIZE ANALYSER</t>
  </si>
  <si>
    <t>TABLET HARDNESS TESTER (MODEL 8M)</t>
  </si>
  <si>
    <t>ELECTRICAL BALANCE</t>
  </si>
  <si>
    <t>NONCORDFS MULTIPOINT 15 (STIRRER)</t>
  </si>
  <si>
    <t>NONCORDFS VARIOMAG MULTIPOINT 15 (STIRRER)</t>
  </si>
  <si>
    <t>PORTABLE DO METER</t>
  </si>
  <si>
    <t>SOLVANT TANK</t>
  </si>
  <si>
    <t>SARTORIUS DATA PRINTER</t>
  </si>
  <si>
    <t>SARTORIUS PRINTER FOR BALANCE</t>
  </si>
  <si>
    <t>DENVER PRINTER FOR BALANCE</t>
  </si>
  <si>
    <t>MUFFLE FURNACE</t>
  </si>
  <si>
    <t>LABORATORY ANTI VIBRATION TABLE</t>
  </si>
  <si>
    <t>WATERS HPLC SYSTEMS</t>
  </si>
  <si>
    <t>GLASSWARE WASHING MACHINE</t>
  </si>
  <si>
    <t>EMPOWER NEW LOGIN FOR WATERS HPLC SYSTEMS</t>
  </si>
  <si>
    <t>MEDIA PREPARATOR</t>
  </si>
  <si>
    <t>WATER ACTIVITY ANALYZER</t>
  </si>
  <si>
    <t>POWDER COATED SLOTED ANGLE RACK</t>
  </si>
  <si>
    <t>OFFLINE SAMPLING ACCESSOSIES FOR TDT-08L</t>
  </si>
  <si>
    <t>FUME HOOD WITH EXHAUST FAN</t>
  </si>
  <si>
    <t>HYDRAULIC PRESS MACHINE WITH ACCESSORIES</t>
  </si>
  <si>
    <t>ELECTROLAB 2 STATION DISINTEGRATION TESTER</t>
  </si>
  <si>
    <t>PH METER</t>
  </si>
  <si>
    <t>DIONEX ION CHROMATOGRAPHY SYSTEM ICS 5000</t>
  </si>
  <si>
    <t>120001742-WATER HPLC SYSTEM</t>
  </si>
  <si>
    <t>120001743-WATER HPLC SYSTEM</t>
  </si>
  <si>
    <t>120001745-WATER HPLC SYSTEM</t>
  </si>
  <si>
    <t>120001744-WATER HPLC SYSTEM</t>
  </si>
  <si>
    <t>WALK IN STABILITY CHAMBER</t>
  </si>
  <si>
    <t>120001728-WALK-IN-TYPE TEMP/HUMIDITY ROOM</t>
  </si>
  <si>
    <t>120003341-TABLET DISSOLUTION TESTER TDT-08L</t>
  </si>
  <si>
    <t>TABLET HARDNESS TESTER</t>
  </si>
  <si>
    <t>120001660-WATER PURIFICATION SYSTEM</t>
  </si>
  <si>
    <t>120001643-METTLER ELECTRONIC MICROBLANCE</t>
  </si>
  <si>
    <t>MOISTURE ANALYZER HG63P</t>
  </si>
  <si>
    <t>120004212-ELECTRICAL BALANCE</t>
  </si>
  <si>
    <t>APPLIC INPUT DEVICE LV11</t>
  </si>
  <si>
    <t>AUTOCLAVE 180 LTR WITH CHART RECORDER</t>
  </si>
  <si>
    <t>120001645-METTLER MOITSTURE ANALYSER</t>
  </si>
  <si>
    <t>120003265-CENTRIFUGE 5424-24 POSITION ROTOR</t>
  </si>
  <si>
    <t>CONTROLLER SQC14/16</t>
  </si>
  <si>
    <t>MILLIPORE LAB SCALE TFF SYSTEM</t>
  </si>
  <si>
    <t>120001600-TABLET DISSOLUTION TESTER</t>
  </si>
  <si>
    <t>120001593-TABLET DISSOLUTION TESTER</t>
  </si>
  <si>
    <t>EL.PRECISION BALANCE CAP 151GM</t>
  </si>
  <si>
    <t>DOSING DISC</t>
  </si>
  <si>
    <t>DUAL DRUM FRIABILITY TESTER - ELECTROLAB</t>
  </si>
  <si>
    <t>MODEL 900 PORTABLE TOC ANALYZER</t>
  </si>
  <si>
    <t>UV DETECTOR</t>
  </si>
  <si>
    <t>LABORATORY FURNITURE IN QC</t>
  </si>
  <si>
    <t>DISSOLUTION MEDIA PREPARATOR</t>
  </si>
  <si>
    <t>AIR SAMPLER - SAS SUPER 180</t>
  </si>
  <si>
    <t>HPLC PUMP</t>
  </si>
  <si>
    <t>DO2 METER (TESTING OF GASES IN MEDIA)</t>
  </si>
  <si>
    <t>LAMINAT AIR FLOW CABINET</t>
  </si>
  <si>
    <t>LABORATORY OVEN</t>
  </si>
  <si>
    <t>ROTA METER</t>
  </si>
  <si>
    <t>ERWEKA DISSOLUTION TESTER MODEL DT 828/1000 LH</t>
  </si>
  <si>
    <t>AUTOTITRATOR WITH KF ASSEMBLY AND SOFTWARE</t>
  </si>
  <si>
    <t>120002166/120006426 SHIMADZU LC2010CHT HPLC SYSTEM</t>
  </si>
  <si>
    <t>VIAL SHAKER AUTO SAMPLER WITH OUTPUT BOARD</t>
  </si>
  <si>
    <t>PRINTER FOR WEIGHTING BALANCE</t>
  </si>
  <si>
    <t>WATERS ALLIANCE HPLC SYSTEM 2695 XE (F)</t>
  </si>
  <si>
    <t>SEMI MICRO BALANCE XS205DU (F)</t>
  </si>
  <si>
    <t>High Vaccum Pump 5000LPM (F)</t>
  </si>
  <si>
    <t>HUMIDITY CONTROL AREA  CAP. 1KL (F)</t>
  </si>
  <si>
    <t>WALK IN STABILITY CHAMNER CAP.17600LTR (F)</t>
  </si>
  <si>
    <t>XRD Meter (F)</t>
  </si>
  <si>
    <t>ROTAVAPOR R-210/S (F)</t>
  </si>
  <si>
    <t>DIONEX ULTIMATE 3000 HPLC SYSTEM (F)</t>
  </si>
  <si>
    <t>TITRATOR -809 BASIC PHARM TITRANDO (F)</t>
  </si>
  <si>
    <t>TABLET DISSOLUTION TESTER TDT-08L (F)</t>
  </si>
  <si>
    <t>LAMBDA 25 UV/VIS SPECTROMETER (F)</t>
  </si>
  <si>
    <t>AANALYTICAL 400 ATOMIC ABSORPTION SPECTROMETER (F)</t>
  </si>
  <si>
    <t>CALRUS 500 GAS CHROMATOGRAPH (F)</t>
  </si>
  <si>
    <t>WATERING VACCUM PUMP FOR VTD</t>
  </si>
  <si>
    <t>E1 CLASS WEIGHT BOX 1MG TO 500MG</t>
  </si>
  <si>
    <t>MELTING POINT APPARATUS</t>
  </si>
  <si>
    <t>DOSING DISC FLUOXETINE CAP 40MG</t>
  </si>
  <si>
    <t>DOSING DISC FLUOXETINE CAP 20MG</t>
  </si>
  <si>
    <t>INSTALLATION OF WATERING VACCUM PUMP FOR VTD</t>
  </si>
  <si>
    <t>ULTRASONIC BATH</t>
  </si>
  <si>
    <t>S. S. 304 INSPECTION BOOTH</t>
  </si>
  <si>
    <t>Digital camera with Zoom</t>
  </si>
  <si>
    <t>SPILL KIT</t>
  </si>
  <si>
    <t>PORTABLE RAMAMN ANALYZER</t>
  </si>
  <si>
    <t>RUDOLPH POLARIMETER AUTOPOL V S2 VERSION</t>
  </si>
  <si>
    <t>SPECTRUM 2 FTIR WITH ACCESSORIES</t>
  </si>
  <si>
    <t>PNEUMATIC PELLET FILLING ATTACHMENTAF90T</t>
  </si>
  <si>
    <t>ALPINE AIRJET SIEVE</t>
  </si>
  <si>
    <t>GC WITH 1300 MAINFRAME (BUYBACK)</t>
  </si>
  <si>
    <t>890 KF TITRANDO</t>
  </si>
  <si>
    <t>HPLC COLUMN ENTRIES, REF &amp; WORKING STD AUTOMATION</t>
  </si>
  <si>
    <t>H2 GAS GENERATOR FOR GC</t>
  </si>
  <si>
    <t>BURSTING STRENGH BOARD TESTER</t>
  </si>
  <si>
    <t>COMBINATION GENERATOR FOR ZERO AIR &amp; N2</t>
  </si>
  <si>
    <t>HPLC LIQUID FLOW METER</t>
  </si>
  <si>
    <t>UPS FOR GC</t>
  </si>
  <si>
    <t>BULK DENSITY TESTE</t>
  </si>
  <si>
    <t>GAS PURIFICATION &amp; CONTROL PANEL</t>
  </si>
  <si>
    <t>DOSING DISC #3(AF25T)THICKNESS 3.6MM</t>
  </si>
  <si>
    <t>ELECTROLAB DRUM FRIABILITY TESTER METFORMIN TABLET</t>
  </si>
  <si>
    <t>DIGITAL TURBIDITY METER MODEL:2020WE</t>
  </si>
  <si>
    <t>ILLUMINATED MAGNIFIER -(METFORMIN TABLETS)</t>
  </si>
  <si>
    <t>UPLC SYSTEM ACQUITY</t>
  </si>
  <si>
    <t>WIHC (WALK-IN -CHAMBER) [MODEL – NLWH2421SI1]</t>
  </si>
  <si>
    <t>WIHC (WLK-IN-HUMIDITY CHAMBER [MODEL – NLWH1510SI]</t>
  </si>
  <si>
    <t>WALK-IN-COOLING CHAMBER[MODEL–NLWH771SI]</t>
  </si>
  <si>
    <t>ANYALISES LAB FURNITUR</t>
  </si>
  <si>
    <t>METTLER MOISTURE BALANCE</t>
  </si>
  <si>
    <t>BOTTLE ROTATING APPARATUS</t>
  </si>
  <si>
    <t>METTLER MOISTURE BALANCE MODEL HS 153</t>
  </si>
  <si>
    <t>METLER MOISTURE BALANCE WITH PRINTER</t>
  </si>
  <si>
    <t>LABORATORY CHEMICAL FURNITURE</t>
  </si>
  <si>
    <t>HPLC FLOWMWTER WITH 4 POINT CALIBRATION</t>
  </si>
  <si>
    <t>TLC UV CABINET</t>
  </si>
  <si>
    <t>HPLC COLUMN STORAGE CABINET</t>
  </si>
  <si>
    <t>HYDRAULIC PRESS 15 TON CAPACITY</t>
  </si>
  <si>
    <t>ELECTROMAGNETIC SIEVE SHAKER</t>
  </si>
  <si>
    <t>ORBITAL SHAKER</t>
  </si>
  <si>
    <t>OXYGEN ANALYZER</t>
  </si>
  <si>
    <t>UPLC H-CLASS SYSTEM (CWIP-QC CST)</t>
  </si>
  <si>
    <t>CLARUS 680 GAS CHROMATOGRAPH SYSTEM (GC) (CWIP-QC</t>
  </si>
  <si>
    <t>WALL, CORNER, ISLAND BENCH ANYALISES FUR (CWIP-QC</t>
  </si>
  <si>
    <t>ALLIANCE HPLC SYSTEM (WATERS) (CWIP-QC CST)</t>
  </si>
  <si>
    <t>8 STATION DISSOLUTION TESTER (CWIP-QC CST)</t>
  </si>
  <si>
    <t>OFFLINE DISOLUTION SP840 DT828</t>
  </si>
  <si>
    <t>ELECTRONIC MICRO BALANCE &amp; PRINTER RS-P25/01</t>
  </si>
  <si>
    <t>ANALYTICAL BALANCE, MODEL. XP26 (CWIP-QC CST)</t>
  </si>
  <si>
    <t>DISSOLUTION TEST APPARATUS</t>
  </si>
  <si>
    <t>FTIR SPECTROPHOTOMETER (CWIP-QC CST)</t>
  </si>
  <si>
    <t>HARDNESS TETSTE ELECTROLAB WITH PRINTER</t>
  </si>
  <si>
    <t>WATER PURIFICATION SYSTEM (CWIP-QC CST)</t>
  </si>
  <si>
    <t>ANALYTICAL BALANCE, MODEL. XS3DU (CWIP-QC CST)</t>
  </si>
  <si>
    <t>MILLIPORE WATER TESTING SYSTEM</t>
  </si>
  <si>
    <t>GLASSWARE WASHER SYSTEM &amp; ACCESSORIES (CWIP-QC CST</t>
  </si>
  <si>
    <t>WATER ACTIVITY METER</t>
  </si>
  <si>
    <t>SHIMADZU UV VISIBLE &amp; TRADE KIT,CS CONNECTION</t>
  </si>
  <si>
    <t>890 KF TITRANDO (CWIP-QC CST)</t>
  </si>
  <si>
    <t>CENTRIFUGE MACHINE (CWIP-QC CST)</t>
  </si>
  <si>
    <t>DISSOLUTION MEDIA PREPARATOR (CWIP-QC CST)</t>
  </si>
  <si>
    <t>GAS GENERATOR &amp; GC ACCESSORIES (CWIP-QC CST)</t>
  </si>
  <si>
    <t>UV VISIBILE SPECTROPHOTOMETER (CWIP-QC CST)</t>
  </si>
  <si>
    <t>AIR SAMPLER SYSTEM, MODEL - MAS-100NT</t>
  </si>
  <si>
    <t>COOLING CHAMBER</t>
  </si>
  <si>
    <t>BOD INCUBATOR (CAP. 2000 L) (CWIP-QC CST)</t>
  </si>
  <si>
    <t>COOLING CHAMBER (CAP. 2000 L) (CWIP-QC CST)</t>
  </si>
  <si>
    <t>ANALYTICAL BALANCE, MODEL. XSE205DU (CWIP-QC CST)</t>
  </si>
  <si>
    <t>HAMILTON DUAL SYRINGE DILUTER WITH ADVAN</t>
  </si>
  <si>
    <t>ATR FOR FTIR  GS10800-X QUEST DIAMOND ACCESSORY</t>
  </si>
  <si>
    <t>WATER BATH MODELTC -550 AP</t>
  </si>
  <si>
    <t>BROOKFIELD VISCOMETER RVDV-2T</t>
  </si>
  <si>
    <t>PERCISION BALANCE XS6002S (CWIP-QC CST)</t>
  </si>
  <si>
    <t>MAGNETIC STIRRER, MODEL WS-MEGA DIGITAL (CWIP-QC C</t>
  </si>
  <si>
    <t>HPLC FLOW METER (CWIP-QC CST)</t>
  </si>
  <si>
    <t>EUROTHERM DATA LOGGER</t>
  </si>
  <si>
    <t>COOLING CHAMBER (CWIP-QC CST)</t>
  </si>
  <si>
    <t>PNEUMATIC FOGGER</t>
  </si>
  <si>
    <t>CENTRAL VACCUM SYSTEM (CWIP-QC CST)</t>
  </si>
  <si>
    <t>DRYING OVEN (CAP. 1000 L) (CWIP-QC CST)</t>
  </si>
  <si>
    <t>WATER BATH-38 LITRE, MODEL:TC120-ST38</t>
  </si>
  <si>
    <t>ELECTROMAGNETIC SIEVE SHAKER (CWIP-QC CST)</t>
  </si>
  <si>
    <t>HPLC COLUMN STORAGE CABINET CST 500</t>
  </si>
  <si>
    <t>TAP DENSITY TESTER (WITH CABINET) (CWIP-QC CST)</t>
  </si>
  <si>
    <t>DEHUMIDIFIER - HMG 2000 (CWIP-QC CST)</t>
  </si>
  <si>
    <t>LOD OVEN (MODEL - NLL035E) (CWIP-QC CST)</t>
  </si>
  <si>
    <t>VACCUM OVEN (CWIP-QC CST)</t>
  </si>
  <si>
    <t>HPLC COLUMN STORAGE CABINET (CWIP-QC CST)</t>
  </si>
  <si>
    <t>RESEARCH PLUS, ADJUSTABLE 100- 1000UL PIPETE</t>
  </si>
  <si>
    <t>TABLET DISSOLUTION TEST, DIGITAL VAL.KIT (CWIP-QC</t>
  </si>
  <si>
    <t>ICE MAKER MACHINE (CWIP-QC CST)</t>
  </si>
  <si>
    <t>MAGNETIC STIIRRER MODEL-30MAG03 &amp; 30MAG04</t>
  </si>
  <si>
    <t>LID PITCHED LIFT OFF, MODEL:LST38</t>
  </si>
  <si>
    <t>VORTEX MIXER</t>
  </si>
  <si>
    <t>XPE26 BALANCE &amp; DATA WRITER WITH STD ACCESSORIES</t>
  </si>
  <si>
    <t>UV 1800 SHIMADZU SPECTROMETER AUTOSAMPLER</t>
  </si>
  <si>
    <t>ELECTRONIC MICRO BALANCE MSA 6.6S-000-DM WITH PRIN</t>
  </si>
  <si>
    <t>MILLIFLEX PLUS PUMP TRIPLE HEAD, 1/PK</t>
  </si>
  <si>
    <t>GLASSWARE WASHING MACHINE &amp; ACCESORIES</t>
  </si>
  <si>
    <t>VEOLIA PURE LAB CHORUS WATER PURIFIER</t>
  </si>
  <si>
    <t>AQUALAB 4TE WATER ACTIVITY METER</t>
  </si>
  <si>
    <t>SPECTRUM 10ES PERKINELMER SPECTROMETER</t>
  </si>
  <si>
    <t>120012892 XSE205DU EL.MICROBALANCE WITH PRINTER</t>
  </si>
  <si>
    <t>METTLER TOLEDO WEIGHING TABLE</t>
  </si>
  <si>
    <t>120013176 ESCO CLASS II - A2 BIOSAFETY CABINET</t>
  </si>
  <si>
    <t>HALOGEN MOISTURE ANALYZER H153 &amp; RSP-25 PRINTER</t>
  </si>
  <si>
    <t>120012141  ELECTROLAB SUPPOSITORY DISINTEGRATION</t>
  </si>
  <si>
    <t>DIGITAL STIRRING HOTPLATES (SUPER -NOVA)</t>
  </si>
  <si>
    <t>RESEARCH PLUS, FIXED &amp; ADJUSTABLE 100-1000-10000ΜL</t>
  </si>
  <si>
    <t>WATER BATH WITH SHAKER Model No LSB- 24</t>
  </si>
  <si>
    <t>NEWTRONIC VACCUM OVEN WITH VACCUM PUMP</t>
  </si>
  <si>
    <t>ULTRA SONIC BATH (SONICATOR) WITH CHILLE</t>
  </si>
  <si>
    <t>NEWTRONIC HOT AIR OVEN</t>
  </si>
  <si>
    <t>MAGNETIC STIRRER 5 LTR CAPACITY WITH DIG</t>
  </si>
  <si>
    <t>EDT DIGITAL TACHOMETER</t>
  </si>
  <si>
    <t>JET VAC G-1 WATER JET VACCUM PUMP</t>
  </si>
  <si>
    <t>DIGITAL MICROMETER</t>
  </si>
  <si>
    <t>AGILENT 7800 ICP MS ( 21CFR COMPLIANT)</t>
  </si>
  <si>
    <t>AUTOSAMPLER KIT,CAPILLARY INJECTOR KIT FOR GC</t>
  </si>
  <si>
    <t>DISSOLUTION TESTER-EDT-14LX)</t>
  </si>
  <si>
    <t>DISSOLUTION TESTER-(DS8000)</t>
  </si>
  <si>
    <t>CONSTANT BYPASS TYPE BENCH FUME HOOD</t>
  </si>
  <si>
    <t>LABORATORY OVEN MODEL NO NLLO34SE</t>
  </si>
  <si>
    <t>BOD INCUBATOR 600 LITER</t>
  </si>
  <si>
    <t>120003258-LABORATORY TURBIDIMETER MODEL 2100 AN</t>
  </si>
  <si>
    <t>WATER BATHS MODEL NO. GP20</t>
  </si>
  <si>
    <t>BOD INCUBATOR 300 LITER</t>
  </si>
  <si>
    <t>BOD INCUBATOR 100 LITER</t>
  </si>
  <si>
    <t>MDI CAPSULE FILTRATION SYSTEM</t>
  </si>
  <si>
    <t>ULTRA SONIC BATH</t>
  </si>
  <si>
    <t>ROCKER GALAXY 330 COLONY COUNTER W/O SOF</t>
  </si>
  <si>
    <t>HEATING MANTLES</t>
  </si>
  <si>
    <t>EXHAUST SYSTEM FOR ICP/ICPMS</t>
  </si>
  <si>
    <t>SS 304 QUALITY, GLASS WARE TROLLEY WITH TO ROOF</t>
  </si>
  <si>
    <t>ROCKYVAC VACCUM PUMP 811</t>
  </si>
  <si>
    <t>SS 304 QUALITY, QC INSIDE GLASS WARE TROLLEY</t>
  </si>
  <si>
    <t>VIBRATION METER</t>
  </si>
  <si>
    <t>WATER JET VACUUM PUMP</t>
  </si>
  <si>
    <t>MOP TROLLEY</t>
  </si>
  <si>
    <t>DIGITAL ADJUSTABLE PIPETTE-500-5000ΜL</t>
  </si>
  <si>
    <t>DIGITAL ADJUSTABLE PIPETTE -1000-10000ΜL</t>
  </si>
  <si>
    <t>PREETHI 1300 W MIXER GRINDER</t>
  </si>
  <si>
    <t>DIGITAL ADJUSTABLE PIPETTE-100-1000ΜL</t>
  </si>
  <si>
    <t>QC PCO HANGING WALL MOUNTING SS 304 QUAL</t>
  </si>
  <si>
    <t>PLATE INSPECTION PORT</t>
  </si>
  <si>
    <t>BAJAJ ROOM HEATER</t>
  </si>
  <si>
    <t>FUMING HOOD</t>
  </si>
  <si>
    <t>AUTO TABLET COMPACTION MACHINE</t>
  </si>
  <si>
    <t>120014992 - METLER ANALYTICAL BALANCE</t>
  </si>
  <si>
    <t>TRUE ON-LINE UPS SYSTEM 15KVA</t>
  </si>
  <si>
    <t>120005760 - ANALYTICAL BALANCE WITH PRINTER</t>
  </si>
  <si>
    <t>MICRO PIPETTE 10-100ΜL(CAL CERTIFICATE)</t>
  </si>
  <si>
    <t>MICRO PIPETTE 1000-10000ΜL(CAL CERTIFI)</t>
  </si>
  <si>
    <t>MICRO PIPETTE 100-1000ΜL(CAL CERTIFICATE</t>
  </si>
  <si>
    <t>120013099-LAPIZ COLONY COUNTER DIGITAL-DESK MODEL</t>
  </si>
  <si>
    <t>NEW NIKON COOLPIX B500 CAMERA</t>
  </si>
  <si>
    <t>CYCLO MIXER</t>
  </si>
  <si>
    <t>KUSUM MECO TACHOMETER MODEL NO KM 2241 </t>
  </si>
  <si>
    <t>NEW PLUNGER DIAL</t>
  </si>
  <si>
    <t>PLATINUM CRUCIBLE WITHOUT LID CAP 30 ml</t>
  </si>
  <si>
    <t>NEW DIGITAL MELTING/BOILING POINT APPARA</t>
  </si>
  <si>
    <t>HEATING MANTLE</t>
  </si>
  <si>
    <t>DIGITAL STOP WATCH RACER MAKE WITH CERTI</t>
  </si>
  <si>
    <t>HPLC SYSTEM WITH STD ACCESS. MODEL E2695</t>
  </si>
  <si>
    <t>GLASSWARE WASHER SYSTEM</t>
  </si>
  <si>
    <t>ERWEKA DISSOLUTION TESTER- USP 7 APPARATUS</t>
  </si>
  <si>
    <t>WATERS HPLC SYSTEM 2695 ALLIANCE WITH STD ACCESSA.</t>
  </si>
  <si>
    <t>MAGNETIC STIRRER 5 LITERS</t>
  </si>
  <si>
    <t>CYCOLMIXTURE</t>
  </si>
  <si>
    <t>WEIGHING BALANCE ACCURATIO FSST602 (600GMS)</t>
  </si>
  <si>
    <t>Lab equipment Total</t>
  </si>
  <si>
    <t>Material Handling</t>
  </si>
  <si>
    <t>"""OTIS"" MAKE 2000 KGS 1 LIFT"</t>
  </si>
  <si>
    <t>INGERSOLL RAND  MAKE ARO AIR OPERATED DO</t>
  </si>
  <si>
    <t>SINTEX PALLET PNR2</t>
  </si>
  <si>
    <t>PALLET RACKING SYSTEM RM STORE</t>
  </si>
  <si>
    <t>MATERIAL LIFT - 1000 KGS</t>
  </si>
  <si>
    <t>MACNEILL'S SUMI HEAVY DUTY PALLET STACKE</t>
  </si>
  <si>
    <t>"SS TROLLY,CONTAINER,DRUM,STOOL"</t>
  </si>
  <si>
    <t>TRACTION BATTERY 24V/645 AH IN DULY CHAR</t>
  </si>
  <si>
    <t>EV3C12/80/8 REGE MAKE ELECTRONIC CHARGER</t>
  </si>
  <si>
    <t>ELECTRONIC BATTERY CHARGER SUITABLE FOR</t>
  </si>
  <si>
    <t>C.I. WEIGHT</t>
  </si>
  <si>
    <t>CHAIN PULLEY BLOCKS (1)</t>
  </si>
  <si>
    <t>CONTECH ELECTRONIC BALACE</t>
  </si>
  <si>
    <t>"S.S.316 SCOOP(OPEN)1/2KG, 1 KG, 2 KG CAP"</t>
  </si>
  <si>
    <t>HEAVY DUTY RACKS CORE</t>
  </si>
  <si>
    <t>BATTERY OPERATED PALLET TRUCK  MODEL CRU</t>
  </si>
  <si>
    <t>"SS SCOOP,TROLLY,PALLET,CONTAINER"</t>
  </si>
  <si>
    <t>"DRUM YARD,DRUM FILTER M.S TROLLY"</t>
  </si>
  <si>
    <t>VERTICAL LAMINAR DOWN FLOW CLEAN AIR WOR</t>
  </si>
  <si>
    <t>"SLOTTED ANGLE STORAGE RACKS, 2000MM X 90"</t>
  </si>
  <si>
    <t>MILAN PLASTIC BIN 56 LTR</t>
  </si>
  <si>
    <t>GODREJ HEAVY DUTY PALLET RACKING SYSTEM</t>
  </si>
  <si>
    <t>ELECTRIC STACKER+( AUTO BATTERY CHARGER</t>
  </si>
  <si>
    <t>SCISSOR LIFT TABLE MODEL:ED-350</t>
  </si>
  <si>
    <t>BRASS WEIGHTS KNOB TYPE</t>
  </si>
  <si>
    <t>SINTEX TANK</t>
  </si>
  <si>
    <t>"C.I. WEIGHTS VERIFICATION,"</t>
  </si>
  <si>
    <t>S.S.TROLLEY CLOSED FROM ALL SIDE</t>
  </si>
  <si>
    <t>STORAGE RACKS 2M X 0.9M X 0.375M</t>
  </si>
  <si>
    <t>ELECTRONIC WEIGHING BALANCE</t>
  </si>
  <si>
    <t>NILKAMAL CRATE &amp; LID</t>
  </si>
  <si>
    <t>METTLER ELECTRONIC BALANCE PRECISION</t>
  </si>
  <si>
    <t>REACH TRUCK - ETV 110-GE115-650DZ</t>
  </si>
  <si>
    <t>LIFT</t>
  </si>
  <si>
    <t>S.S.304 SHIPPER TROLLEY</t>
  </si>
  <si>
    <t>STACKER - EJC-Z 14-G115-250ZZ</t>
  </si>
  <si>
    <t>BATTERY OPERATED COUNTER BALANCED STACKER</t>
  </si>
  <si>
    <t>Hydraulic lifting platform for 3500kg wt</t>
  </si>
  <si>
    <t>MOBILE COMPACTOR SYSTEM FOR QC</t>
  </si>
  <si>
    <t>BRASS BULLION WEIGHT</t>
  </si>
  <si>
    <t>NILKAMAL PLASTIC CRATE CH-53200 WITH LID</t>
  </si>
  <si>
    <t>JALDOOT AC OPERQATED STACKER 1000KGS</t>
  </si>
  <si>
    <t>AIR OPERATED DOCK LEVELER- AL9106</t>
  </si>
  <si>
    <t>S.S. PACKING CONVEYOR 4MTR LONG</t>
  </si>
  <si>
    <t>POWDER  COATED LOCKERS</t>
  </si>
  <si>
    <t>ELECTRONIC BALANCE CAPACITY</t>
  </si>
  <si>
    <t>HAND PALLET TRUCK</t>
  </si>
  <si>
    <t>TABLET COUNTER</t>
  </si>
  <si>
    <t>PLASTIC PALLETS</t>
  </si>
  <si>
    <t>MAIN MOUDLE FOR STORAGE EPOXY COATED</t>
  </si>
  <si>
    <t>MOBILE COMPACTOR SYSTEMS</t>
  </si>
  <si>
    <t>PALLETS</t>
  </si>
  <si>
    <t>SINTEX PALLETS</t>
  </si>
  <si>
    <t>REACH TRUCK</t>
  </si>
  <si>
    <t>"TROLLEY , CONTAINER &amp; OTHER"</t>
  </si>
  <si>
    <t>SS 316 &amp; 304 TRAYS</t>
  </si>
  <si>
    <t>PLASTIC CRATES</t>
  </si>
  <si>
    <t>HEAVY DUTY RACKS</t>
  </si>
  <si>
    <t>HYDRAULIK CAGE/PALLET LIFTER</t>
  </si>
  <si>
    <t>GOOD'S LIFT 500 KG</t>
  </si>
  <si>
    <t>AIR OPERATED DOCK LEVELER</t>
  </si>
  <si>
    <t>SS PALLET TRUCK</t>
  </si>
  <si>
    <t>WEIGHING BALANCE 1000 KG</t>
  </si>
  <si>
    <t>BALANCE COMPRESSION &amp; COATING CUBICLE</t>
  </si>
  <si>
    <t>SARTORIUS PRECISION BALANCE</t>
  </si>
  <si>
    <t>METTLER TERMINAL BLOCK-IND465</t>
  </si>
  <si>
    <t>S S HAND PALLET TRUCK</t>
  </si>
  <si>
    <t>FIRE EXTINGUISHER 50L WATERCO2 (FIRE HYDRENT)</t>
  </si>
  <si>
    <t>SS CONTAINER WITH LID</t>
  </si>
  <si>
    <t>STORAGE RACKS</t>
  </si>
  <si>
    <t>ELECTRONIC SHIPPER WEIGHING SYSTEM</t>
  </si>
  <si>
    <t>PALLET TRUCK POWDER COATED 2.5T CAPACIT</t>
  </si>
  <si>
    <t>WEIGHING BALANCE &amp; WEIGHTS</t>
  </si>
  <si>
    <t>SS 304 HYDRAULIK PALLET TRUCK TROLLEY</t>
  </si>
  <si>
    <t>LOW PROFILE HAND PALLET TRUCK</t>
  </si>
  <si>
    <t>S.S.TROLLEY</t>
  </si>
  <si>
    <t>SS TROLLEY</t>
  </si>
  <si>
    <t>PALLET</t>
  </si>
  <si>
    <t>PLSTIC CRATES</t>
  </si>
  <si>
    <t>COMPACTOR FOR DOCUMENT ROOM</t>
  </si>
  <si>
    <t>BULLION WEIGHTS</t>
  </si>
  <si>
    <t>SS 304 CAGE TROLLEY</t>
  </si>
  <si>
    <t>SLOTTED ANGLE RACK</t>
  </si>
  <si>
    <t>WEIGHING BALANCE</t>
  </si>
  <si>
    <t>M S PALLETS FOR RACKING</t>
  </si>
  <si>
    <t>WEIGHING BALANCE 600 KG</t>
  </si>
  <si>
    <t>MANUAL STACKER</t>
  </si>
  <si>
    <t>ANALYTICAL BALANCE</t>
  </si>
  <si>
    <t>PRECISION WEIGHING BALANCE 151KG</t>
  </si>
  <si>
    <t>M.S.POWDER COATED LOCKERS</t>
  </si>
  <si>
    <t>MS Powder coating lockers</t>
  </si>
  <si>
    <t>SS 304 TROLLY FOR HME VACCUM M/S WITH TANK</t>
  </si>
  <si>
    <t>SS SMALL CUPBOARD</t>
  </si>
  <si>
    <t>S.S. 304 MOPPING TROLLEY</t>
  </si>
  <si>
    <t>S.S.TROLLY (PM STORE)</t>
  </si>
  <si>
    <t>PRINTER FOR WEIGHING BALANCE</t>
  </si>
  <si>
    <t>M.S. POWDER COATED LOCKERS</t>
  </si>
  <si>
    <t>SS 304 SINK TABLE</t>
  </si>
  <si>
    <t>SS 304 TROLLEY</t>
  </si>
  <si>
    <t>WEIGHING BALANCE (SCRAP YARD)</t>
  </si>
  <si>
    <t>SS WHEEL TROLLY</t>
  </si>
  <si>
    <t>RACKING SYSTEM</t>
  </si>
  <si>
    <t>MATERIAL LIFT 2 TON</t>
  </si>
  <si>
    <t>ARTCULATED FORK LIFT</t>
  </si>
  <si>
    <t>MATERIAL LIFT 1200 KG</t>
  </si>
  <si>
    <t>HIGH REACH TRUCK</t>
  </si>
  <si>
    <t>PERSONAL LOCKERS</t>
  </si>
  <si>
    <t>HDPE PALLETS</t>
  </si>
  <si>
    <t>MATERIAL LIFT 1000 KG</t>
  </si>
  <si>
    <t>VARTICAL CONVEYOR LIFT 1 TON</t>
  </si>
  <si>
    <t>BRASS WEIGHTS</t>
  </si>
  <si>
    <t>S S TROLLEY</t>
  </si>
  <si>
    <t>ELECTRICAL OPERATED STACKER</t>
  </si>
  <si>
    <t>COMPACTORS FOR CONTROL SAMPLE</t>
  </si>
  <si>
    <t>COMPACTORS FOR DOCUMENTATION ROOM</t>
  </si>
  <si>
    <t>120001544-SPIDER (P) 1S-150L WEIGHING SCALE</t>
  </si>
  <si>
    <t>MOBILE ELECTRO HYDRAULIC CAGE</t>
  </si>
  <si>
    <t>STRETCH WRAPPING MACHINE</t>
  </si>
  <si>
    <t>S.S.304 CAGE TROLLEY</t>
  </si>
  <si>
    <t>120001517-ELECTRONIC BALANCE</t>
  </si>
  <si>
    <t>BATTERY POWERED STRAPPING TOOL</t>
  </si>
  <si>
    <t>ELECTRONIC BALANCE CAPACITY 1000 KG</t>
  </si>
  <si>
    <t>DRYER &amp; SIFTER GLOVEBAG</t>
  </si>
  <si>
    <t>120004627-WEIGHING BALANCE 600 KG</t>
  </si>
  <si>
    <t>M S POWDER COATED DRESS RACK</t>
  </si>
  <si>
    <t>ELECTRONIC WEIGHING SCALE 150 KG</t>
  </si>
  <si>
    <t>WEIGHING SCALE</t>
  </si>
  <si>
    <t>TROLLEY FOR LIFTING PCS</t>
  </si>
  <si>
    <t>S.S. HAND PALLET TRUCK</t>
  </si>
  <si>
    <t>ELECTRONIC BALANCE CAPACITY 600 KG</t>
  </si>
  <si>
    <t>120001521-ELECTRONIC BALANCE</t>
  </si>
  <si>
    <t>WEIGHTS</t>
  </si>
  <si>
    <t>WEIGHING BALANCE  60 KG</t>
  </si>
  <si>
    <t>120001517-METTLER ELE ANALYTICAL BALANCE</t>
  </si>
  <si>
    <t>120001517-METTLER ELE ANALYTI BALANCE CAP 151</t>
  </si>
  <si>
    <t>ELECTRONIC WEIGHING BALANCE 151gm</t>
  </si>
  <si>
    <t>ELECTRONIC WEIGHING SCALE 151 GM (HHP)</t>
  </si>
  <si>
    <t>S.S. TRAYS &amp; HANGER ROD &amp; STOOL &amp; BOX</t>
  </si>
  <si>
    <t>120001544-METTLER TOLEDO FLAMEPROOF SCALE MIC300</t>
  </si>
  <si>
    <t>M S POWDER COATED CUPBOARD</t>
  </si>
  <si>
    <t>120003982-S S HAND PALLET TRUCK</t>
  </si>
  <si>
    <t>WEIGHING BALANCE  600 KG</t>
  </si>
  <si>
    <t>120001520-CONTECH ELE BALANCE MODEL : CP-300K50</t>
  </si>
  <si>
    <t>120001521-CONTECH ELECTRONIC BALACE</t>
  </si>
  <si>
    <t>SHIPPER WEIGHING BALANCE 20 KG</t>
  </si>
  <si>
    <t>120001521-CONTECH EL BALANCE CP-300K50</t>
  </si>
  <si>
    <t>120001521-CONTECH WEIGHING BALANCE MODEL: CA-503</t>
  </si>
  <si>
    <t>ELECTRONIC BALANCE CAPACITY 150 KG</t>
  </si>
  <si>
    <t>ELECTRONIC BALANCE CAPACITY 60 KG</t>
  </si>
  <si>
    <t>ELECTRONIC WEIGHING SCALE 6 KG (HHP)</t>
  </si>
  <si>
    <t>120001520-CONTECH ELECTRONIC BALACE</t>
  </si>
  <si>
    <t>S S PLATFORM HAND TROLLEY</t>
  </si>
  <si>
    <t>120001544-METTLER WEIGHING SCALE -30 KG CAPA</t>
  </si>
  <si>
    <t>"120001544-""METTLER"" BALANCE BBA-422-6-SM"</t>
  </si>
  <si>
    <t>ELECTRONIC BALANCE CAPACITY 6 KG</t>
  </si>
  <si>
    <t>S.S. TROLLEY</t>
  </si>
  <si>
    <t>S S PALLETS</t>
  </si>
  <si>
    <t>DOUBLE BUCKET TROLLEY</t>
  </si>
  <si>
    <t>"120001520-CONTECH ELE BALANCE MODEL""CP-150K10"</t>
  </si>
  <si>
    <t>M S POWDER COATED CABINET</t>
  </si>
  <si>
    <t>MANUAL TENSIONER</t>
  </si>
  <si>
    <t>WEIGHING BALANCE  15 KG</t>
  </si>
  <si>
    <t>M S POWDER COATED TABLE FOR CLOTHS</t>
  </si>
  <si>
    <t>S.S. TROLLEY FOR TABLET CONTAINER</t>
  </si>
  <si>
    <t>S.S. TUB FOR TABLET CONTAINER</t>
  </si>
  <si>
    <t>120003405-HAND PALLET TRUCK</t>
  </si>
  <si>
    <t>120001544-METTLER TOLEDO  SCALE CAPA : 6 KGS</t>
  </si>
  <si>
    <t>ELECTRONIC BALANCE CAPACITY 15 KG</t>
  </si>
  <si>
    <t>HAND PALLET RACK</t>
  </si>
  <si>
    <t>120001521-CONTECH ELEC. BALANCE  MODEL:CP-15K1</t>
  </si>
  <si>
    <t>BRASS BULLION WEIGHTS</t>
  </si>
  <si>
    <t>120004832-EPSON TMU-220D-40 COLUMN PRINTER</t>
  </si>
  <si>
    <t>S S CONTAINER WITH LID - 25 LTR</t>
  </si>
  <si>
    <t>120001521-CONTECH ELECTRONIC BALANCE CT-1001</t>
  </si>
  <si>
    <t>WEIGHING BALANCE 10 KG. CAPACITY</t>
  </si>
  <si>
    <t>C.I.WEIGHT</t>
  </si>
  <si>
    <t>120001520-CONTECH ELE SCALE CT-6K2 / CAP: 6 KG</t>
  </si>
  <si>
    <t>S S CONTAINER WITH LID - 10 LTR</t>
  </si>
  <si>
    <t>ANALYTICAL WEIGHT BOX</t>
  </si>
  <si>
    <t>BATTERY OPERATED STACKER MODEL EJC110 G115 250ZT</t>
  </si>
  <si>
    <t>WEIGHING SCALE - 150 KG 1GM READABILITY</t>
  </si>
  <si>
    <t>ELECTRONIC BALANCE IND465-300 KG &amp; 220GM</t>
  </si>
  <si>
    <t>POWDER COMPACTOR SAMPLING UNIT</t>
  </si>
  <si>
    <t>ELECTRICAL BALANCE ML203</t>
  </si>
  <si>
    <t>SORTOROUS PRECISION BALANCE- BT 223S</t>
  </si>
  <si>
    <t>S. S. TROLLEY FOR SIFTER SIEVES</t>
  </si>
  <si>
    <t>WEIGHING SCALE - 6 KG 0.2GM READABILITY</t>
  </si>
  <si>
    <t>S.S.TROLLEY FOR CONTAINER</t>
  </si>
  <si>
    <t>HAND PALLET TRUK 2500 KG.</t>
  </si>
  <si>
    <t>Printer for analytical weighing balance</t>
  </si>
  <si>
    <t>S.S. 304 DISPENSING TROLLEY</t>
  </si>
  <si>
    <t>HYDRALIC PALLET TRUCK</t>
  </si>
  <si>
    <t>HYDRAULIC HAND PALLET TRUCK</t>
  </si>
  <si>
    <t>S.S. 316 JUG WITH HANDEL</t>
  </si>
  <si>
    <t>PALLET STORAGE SYSTEM</t>
  </si>
  <si>
    <t>WEIGHING SCALE  - 1020 GMS ACCURACY 0.001 GM</t>
  </si>
  <si>
    <t>POWDER COATED SLOTTED ANGLE RACK</t>
  </si>
  <si>
    <t>STRUCTURAL STEEL FOR NEW OFFICE</t>
  </si>
  <si>
    <t>STANDARD WEIGHT 50/100/200/500G &amp; 1/2/5/10/20KG</t>
  </si>
  <si>
    <t>IPC WITH TOUCH SCREEN MONITOR</t>
  </si>
  <si>
    <t>SQC14-CONTROLLER SQC14/16 WITH ACCESSARIES</t>
  </si>
  <si>
    <t>MOBILE COMPACTOR SYSTEM</t>
  </si>
  <si>
    <t>HYDRAULLIC LIFTING &amp; POSITIONING DEVICE</t>
  </si>
  <si>
    <t>WEIGHING SCALE CAP -150 KG 0.001KG LC MAKE-METTLER</t>
  </si>
  <si>
    <t>WEIGHING SCALE METTLER TOLEDO IND 560 SE</t>
  </si>
  <si>
    <t>WEIGHING TERMINAL  (BALANCE ) 1000 KG (PLANT 2A)</t>
  </si>
  <si>
    <t>FBP BAG CUPBOARD &amp; SILCON BAG CUPBOARD</t>
  </si>
  <si>
    <t>WEIGHING TERMINAL  (BALANCE ) 300 KG (PLANT 2A)</t>
  </si>
  <si>
    <t>E1 CLASS WEIGHT BOX</t>
  </si>
  <si>
    <t>SEMI-ELECTRICAL STACKER</t>
  </si>
  <si>
    <t>METTLER ELECTRONIC BALANCEMODEL:ML204 (METFORMIN T</t>
  </si>
  <si>
    <t>EL. BALANCE ML203</t>
  </si>
  <si>
    <t>MODEL IND560XX (WEIGHING TERMINAL)</t>
  </si>
  <si>
    <t>SS SIEVE STORAGE TROLLY</t>
  </si>
  <si>
    <t>S. S. MOPPING TROLLEY, SIZE STD</t>
  </si>
  <si>
    <t>SS TROLLEY,SS STOOL,SS UNCLEANED SCOOP TOOL BOX</t>
  </si>
  <si>
    <t>ANALYTICAL WEIGHT BOX FOR METFORMIN PROJECT</t>
  </si>
  <si>
    <t>HIGH REACH TRUCK (MODEL NO:ETV110)</t>
  </si>
  <si>
    <t>LIFT - CORPORATE OFFICE</t>
  </si>
  <si>
    <t>LOFT WORK FOR IMMUNSUPPRESATIION AREA</t>
  </si>
  <si>
    <t>EL. ANALYTICVAL BALANCE</t>
  </si>
  <si>
    <t>CONTROLER &amp; INSPECTION SYSTEM WITH ACCESSORIES</t>
  </si>
  <si>
    <t>ROBOTIC OPERATION PLATFORM</t>
  </si>
  <si>
    <t>ROLL UP DOOR1870X2100</t>
  </si>
  <si>
    <t>BATTERY OPERATED STACKER</t>
  </si>
  <si>
    <t>MELFORKS MAKE : STACKER CAPACITY 750KG</t>
  </si>
  <si>
    <t>ROLL UP DOOR1500X2100</t>
  </si>
  <si>
    <t>EL. PRECISION BALANCE</t>
  </si>
  <si>
    <t>SS316 Storage container (capacity:40L)</t>
  </si>
  <si>
    <t>METTLER TOLEDO WEIGHING SCALE &amp; PRINT</t>
  </si>
  <si>
    <t>SS PALLETS, BLISTER PACK RACK, TROLLEY &amp; CUPBOARD</t>
  </si>
  <si>
    <t>EL.BALANCE MS 1602S , CAPACITY - 1620 G</t>
  </si>
  <si>
    <t>SS HYDDROLIC HAND PALLET TRUCH,S S TROLLEY &amp;PALLAT</t>
  </si>
  <si>
    <t>WEIGHING SCALE CAPACITY 15 KG LC 0.001KG</t>
  </si>
  <si>
    <t>DOLPHIN SHIPPER WEIGHING SCALE</t>
  </si>
  <si>
    <t>SHIPPER WEIGHING BALANCE MAKE ELDER</t>
  </si>
  <si>
    <t>MACHINERIES AND MAC.EQUIPMENT HANDLING</t>
  </si>
  <si>
    <t>SETTLE PLATE EXPOSURE STAND</t>
  </si>
  <si>
    <t>SS PALLET &amp; SS GRANUL.SIEVE CUPBOARD</t>
  </si>
  <si>
    <t>PRINTER LCP-45(ALY BALANCE MODEL ML204) METFORMIN</t>
  </si>
  <si>
    <t>SSLOTTED ANGLE RACKS WITH SLEEVES</t>
  </si>
  <si>
    <t>SS TOOL,SS 316 BOWL FOR TABLETS &amp; SS FBD COVER</t>
  </si>
  <si>
    <t>MOP TROLLY</t>
  </si>
  <si>
    <t>PUNCH POLISHING AND INSPECTION KIT</t>
  </si>
  <si>
    <t>MANUAL COUNTER</t>
  </si>
  <si>
    <t>SS304 PLATFORM TROLLEY</t>
  </si>
  <si>
    <t>SS304 STOOL WITH NYLON PAD</t>
  </si>
  <si>
    <t>ANALYTICAL WEIGHT BOX 1MG TO 200 GM</t>
  </si>
  <si>
    <t>TT36394-DOUBLE BUCKET TROLLEY</t>
  </si>
  <si>
    <t>MOTORISED MOBILE STORAGESYSTEM</t>
  </si>
  <si>
    <t>SLOTTED ANGLE RACKS FOR CST DOCUMENT ROM (CWIP-QC</t>
  </si>
  <si>
    <t>MOBILE COMPACTORS WITH LOCK (CWIP-QC CST)</t>
  </si>
  <si>
    <t>VERTICAL RECIPROCATING CONVEYOR 1000 KG (CWIP-QC C</t>
  </si>
  <si>
    <t>E2 CLASS WEIGHT BOX (CWIP-QC CST)</t>
  </si>
  <si>
    <t>SS 304 TROLLY  FOR FILERS</t>
  </si>
  <si>
    <t>S.S BUCKET MOPPING TROLLY</t>
  </si>
  <si>
    <t>PLANT 2 CHANGE ROOM 1ST CROSS OVER BENCH</t>
  </si>
  <si>
    <t>PLANT 1 GENTS CHANGE ROOM CROSSOVER BENCH</t>
  </si>
  <si>
    <t>PLANT 1 LADIES CHANGE ROOM 4 TRAY ATTACH</t>
  </si>
  <si>
    <t>120008403 - ELECTRONIC WEIGHING MACHINE</t>
  </si>
  <si>
    <t>PLANT 2 CHANGE ROOM 2ND CROSSOVER BENCH.</t>
  </si>
  <si>
    <t>PLANT 2A CHANGE ROOM 4TRAY ATTACH CROSS</t>
  </si>
  <si>
    <t>SBM CHANGE ROOM 4 TRAY ATTACH CROSS OVER</t>
  </si>
  <si>
    <t>S.S. TROLLY 3X3X3"</t>
  </si>
  <si>
    <t>20 LTRS WRINGER BUCKETS &amp; 34 LTRS WRINGER TROLLEY</t>
  </si>
  <si>
    <t>STANDARD WEIGHT TROLLEY</t>
  </si>
  <si>
    <t>S.S.WEIGHT TROLLEY</t>
  </si>
  <si>
    <t>MOTORIZED RACKING SYSTEM</t>
  </si>
  <si>
    <t>FORK LIFT  WITH BATTERY CHARGER</t>
  </si>
  <si>
    <t>S&amp;F OF GLASSWARE STORAGE CABINET &amp; RACK (CWIP-TCG</t>
  </si>
  <si>
    <t>S.S 316 CONTAINERS (CAP. 5, 10, 25, 50, 100, 300LT</t>
  </si>
  <si>
    <t>120013841-S&amp;F OF GLASSWARE STORAGE CABINET &amp; RACK</t>
  </si>
  <si>
    <t>WEIGHING BALANCE 400 KG METTLER</t>
  </si>
  <si>
    <t>POLYCARBONET NATURAL COLOUR RECTANGULATOR TRAY</t>
  </si>
  <si>
    <t>CARTON CONVEOYING CONVEYOR</t>
  </si>
  <si>
    <t>MELFORKS MAKE COUNTER BALANED STACKER</t>
  </si>
  <si>
    <t>WEIGHING BALANCE 60 KG METTLER</t>
  </si>
  <si>
    <t>LEVEL II CLEANING TROLLEY</t>
  </si>
  <si>
    <t>BIG SIZE TROLLEY. SIZE: 6'6" X 6'6" X 4'</t>
  </si>
  <si>
    <t>SMALL SIZE TROLLEY. SIZE: 3'3" X 6'6" X 4'</t>
  </si>
  <si>
    <t>ALUMINUM FOLDING LADDER SIZE 6 FEET</t>
  </si>
  <si>
    <t>BIG SIZE 2STEP SS STOOL</t>
  </si>
  <si>
    <t>S.S.316 LADDLE (THREADABLE DERLIN TIP)</t>
  </si>
  <si>
    <t>120001516 - S.S.CONVEYOR BELT</t>
  </si>
  <si>
    <t>120016506 - TURN TABLE 48" DIA (CWIP)</t>
  </si>
  <si>
    <t>SS HAND PALLET TRUCK MODEL MEL SS304</t>
  </si>
  <si>
    <t>STANDARD HYDRAULIC HAND PALLET TRUCK 2.5 TON</t>
  </si>
  <si>
    <t>Material Handling Total</t>
  </si>
  <si>
    <t>Pollution Control Equipment</t>
  </si>
  <si>
    <t>6000 CFM SCRUBBER FOR 60INCH COATER WITH</t>
  </si>
  <si>
    <t>6000 CFM SCRUBBER FOR 60INCH CONTER WITH</t>
  </si>
  <si>
    <t>"6000 CFM SCRUBBER FOR 60INCH COATER , WI"</t>
  </si>
  <si>
    <t>2000 CFM SCRUBBER FOR 36INCH COATER WITH</t>
  </si>
  <si>
    <t>"SCRUBBER PANEL -I (1), SCRUBBER PANEL-II"</t>
  </si>
  <si>
    <t>DUST COLLECTOR</t>
  </si>
  <si>
    <t>ROOTS HAKOMATIC E-430 SCRUBER</t>
  </si>
  <si>
    <t>AUTO SCRUBBER MODEL: 16F DRIER WALK BEHI</t>
  </si>
  <si>
    <t>SCRUBBER 4300CFM</t>
  </si>
  <si>
    <t>DUST COLLECTOR MODEL:BF-1-2-P3</t>
  </si>
  <si>
    <t>DUST COLLECTOR MODEL:BF-1-4-P3</t>
  </si>
  <si>
    <t>AUTOMATIC SCRUBBER&amp; DRIER FLOOR CLEANING</t>
  </si>
  <si>
    <t>DUST COLLECTOR (EXTRACTOR)</t>
  </si>
  <si>
    <t>UNITRAY DUST COLLECTOR</t>
  </si>
  <si>
    <t>FLOOR CLEANING MACHINE - AUTOMATIC SCRUBBER</t>
  </si>
  <si>
    <t>SCRUBBER FOR FBP 120 KG</t>
  </si>
  <si>
    <t>4000CFM SCRUBBER FOR 60 KG FBD</t>
  </si>
  <si>
    <t>3000 CMH SCRUBBER FOR 250C FBE</t>
  </si>
  <si>
    <t>DUST COLLECTOR(300CFM)</t>
  </si>
  <si>
    <t>WET SCRUBBER 6000CFM FOR 60" NEOCOTA AUTO</t>
  </si>
  <si>
    <t>WET SCRUBBER 6000 CFM WITH 40 HP FLP MOT (CWIP)</t>
  </si>
  <si>
    <t>SCRUBBER FOR 5500CFM NEOCOTA-60</t>
  </si>
  <si>
    <t>Pollution Control Equipment Total</t>
  </si>
  <si>
    <t>Spares &amp; Change parts</t>
  </si>
  <si>
    <t>SPARES &amp; CHANGE PARTS</t>
  </si>
  <si>
    <t>SPARES FOR BLISTER PACK MACHINE</t>
  </si>
  <si>
    <t>CHANGE PARTS FOR PVC-ALU OF BQS M/C.</t>
  </si>
  <si>
    <t>SPARE FOR CAPSULE FILLING MACHINE</t>
  </si>
  <si>
    <t>HOT SAMPLER RIBBON FOR C60</t>
  </si>
  <si>
    <t>SPARES &amp; CHANGE PARTS (LESS 5000)</t>
  </si>
  <si>
    <t>SPARES FOR COMPRESSION MACHINE</t>
  </si>
  <si>
    <t>CHANGE PARTS FOR COMPRESSION MACHINE</t>
  </si>
  <si>
    <t>CHANGE PARTS FOR ALU ALU BLISTER PACK MACHINE</t>
  </si>
  <si>
    <t>S.S. SCREEN &amp; RADIAL</t>
  </si>
  <si>
    <t>CHANGE PARTS FOR COUNTING MACHINE</t>
  </si>
  <si>
    <t>CHANGE PARTS FOR ALU BQS MACHINE</t>
  </si>
  <si>
    <t>"UPPER PUNCH, LOWER PUNCH (100%)"</t>
  </si>
  <si>
    <t>CHANGE PARTS FOR BLISTER PACK</t>
  </si>
  <si>
    <t>ALU/PVC CHANGE PARTS FOR BQS M/C</t>
  </si>
  <si>
    <t>PUNCH &amp; DIES</t>
  </si>
  <si>
    <t>CHANGE PARTS FOR AIR COMPRESSOR</t>
  </si>
  <si>
    <t>SPARES FOR CVC-MOUNTING PLATE</t>
  </si>
  <si>
    <t>CHANGE PARTS FOR COMPRESSOR 35 STATION MACHINE</t>
  </si>
  <si>
    <t>CHANGE PART FOR UNSCRAMBLER MACHINE</t>
  </si>
  <si>
    <t>CHANGE PARTS FOR OUTSERT MACHINE</t>
  </si>
  <si>
    <t>UPPER LOWER PUNCHES &amp; DIES</t>
  </si>
  <si>
    <t>FEEDING SYSTEMS FOR ALU ALU BLISTER PACK MACHINE</t>
  </si>
  <si>
    <t>CHANGE PARTS FOR STRIP SEALING MACHINE</t>
  </si>
  <si>
    <t>CABINATE FOR BLISTER PACK MACHINE</t>
  </si>
  <si>
    <t>CHANGE PARTS FOR BLISTER PACK MACHINE</t>
  </si>
  <si>
    <t>CHANGE PARTS FOR SWIFTPACK PACKING MACHINE</t>
  </si>
  <si>
    <t>POUCH POSITION SENSOR WITH TOUCH SCREEN PANASONIC</t>
  </si>
  <si>
    <t>LISINOPRIL 10 MG DIES AND PUNCHES</t>
  </si>
  <si>
    <t>SPARES AND CHANGE PARTS (PUNCHES / DIES)</t>
  </si>
  <si>
    <t>CHANGE PARTS FOR SEJONG COMPRESSION MACHINE</t>
  </si>
  <si>
    <t>CHANGE PARTS FOR BLISTER PACK MACHINE 160 MG</t>
  </si>
  <si>
    <t>CHANGE PARTS FOR  CVC CONTAINER FILLING M/S</t>
  </si>
  <si>
    <t>CHANGE PARTS FOR ALU. ALU BLISTER</t>
  </si>
  <si>
    <t>DIES &amp; PUNCHES FOR TABLET PRESS</t>
  </si>
  <si>
    <t>SPARES &amp; CHANGE PARTS (LESS THAN 5000)</t>
  </si>
  <si>
    <t>SPARE FOR BQS MACHINE</t>
  </si>
  <si>
    <t>CHANGE PARTS FOR BLISTER PACK MACHINE 80 MG</t>
  </si>
  <si>
    <t>CHANGE PARTS FOR  CVC COUNTING M/C</t>
  </si>
  <si>
    <t>CHANGE PARTS FOR CAPSUL FILLING MACHINE</t>
  </si>
  <si>
    <t>CHANGE PARTS FOR CPMPRESSION MACHINE</t>
  </si>
  <si>
    <t>CHANGE PARTS FOR CVC UNSRAMBLER MACHINE</t>
  </si>
  <si>
    <t>CHANGE PARTS FOR LEGACY COMPRESSION MACHINE</t>
  </si>
  <si>
    <t>CHANGE PARTS FOR SEJONG MACHINE</t>
  </si>
  <si>
    <t>SPARES FOR COMPRESSION MACHINE (DIA &amp; PUNCHES)</t>
  </si>
  <si>
    <t>CHANGE PARTS FOR AUTOMATIC COATING MACHINE</t>
  </si>
  <si>
    <t>CHANGE PARTS FOR ALU ALU BLISTER PACK</t>
  </si>
  <si>
    <t>DIES &amp; PUNCHSES FOR SEJONG MACHINE</t>
  </si>
  <si>
    <t>ROUND CONCAVE LOWER PUNCH</t>
  </si>
  <si>
    <t>SPARES FOR LEGACY COMPRESSION MACHINE</t>
  </si>
  <si>
    <t>CHANGE PARTS FOR COMRESSION MACHINE</t>
  </si>
  <si>
    <t>EDI MOUDLE MODEL IP LXM18 HI-3</t>
  </si>
  <si>
    <t>SPARES FOR COMPRESSION M/C (PUNCHES,DIES, ROLERS)</t>
  </si>
  <si>
    <t>CHANGE PARTS FOR CANISTER DESICCANT INSERTER CVC</t>
  </si>
  <si>
    <t>DIE &amp; PUNCHES</t>
  </si>
  <si>
    <t>IMPELLER WING PADDLES FOR SEJONG COMP MACHINE</t>
  </si>
  <si>
    <t>CHANGE PARTS - DOWN RAIL DD &amp; CHANGE RAIL DD</t>
  </si>
  <si>
    <t>BLISTER CHANGE PART OF S CORDIL</t>
  </si>
  <si>
    <t>FORCE FEEDER PADDLES FOR SEJONG COMP MACHINE</t>
  </si>
  <si>
    <t>CHANGE PART - DIE/PUNCH SETS</t>
  </si>
  <si>
    <t>CHANGE PARTS DOSING DISC FOR AF90T</t>
  </si>
  <si>
    <t>DIE &amp; PUNCH SET</t>
  </si>
  <si>
    <t>CHANGE PARTS FOR BOSCH CHECKWEIGHER SYSTEM</t>
  </si>
  <si>
    <t>CHANGE PARTS FOR BLISTER PACKING MACHINE</t>
  </si>
  <si>
    <t>LOAD CELL FOR M.A.R. FILLING MACHINE</t>
  </si>
  <si>
    <t>CHANNEL DIVIDER FOR CVC MACHINE</t>
  </si>
  <si>
    <t>SPARES FOR CVC CONTAINER FILLING &amp; PACKING MACHINE</t>
  </si>
  <si>
    <t>FUROSEMIDE UPPER PUNCHES</t>
  </si>
  <si>
    <t>LIFTING CAM</t>
  </si>
  <si>
    <t>CHANGE PATRTS FOR COMPRESSION MACHINE</t>
  </si>
  <si>
    <t>HORIZONTAL FEED SCREW FOR NEW CHILSONATOR</t>
  </si>
  <si>
    <t>CHANGE PATS FOR 160CC BOTTLE</t>
  </si>
  <si>
    <t>CHANGE PARTS FOR 160 CC BOTTLE</t>
  </si>
  <si>
    <t>VACCUM GENERATOR</t>
  </si>
  <si>
    <t>CHANGE PARTS FOR OUTSERT FEEDING MACHINE</t>
  </si>
  <si>
    <t>CHANGE PARTS-COMPRESSION-B TYPE TURRET ASSEMBLIES</t>
  </si>
  <si>
    <t>CHANGE PARTS FOR BFBQS MACHINE B5260/2 &amp; B5259/2</t>
  </si>
  <si>
    <t>CHANGE PARTS FOR CAPSULE FILLING MACHINE-AF90T</t>
  </si>
  <si>
    <t>DIES AND PUNCHES FOR LEGACY 6100</t>
  </si>
  <si>
    <t>FEEDING SYSTEM (CHANGE PART) FOR BLISTER PACK MACH</t>
  </si>
  <si>
    <t>CHANGE PARTS FOR CVC UNSCRUMBLER MACHINE</t>
  </si>
  <si>
    <t>GMP FILTER BOX ASSEMBLY  WITH FILTER</t>
  </si>
  <si>
    <t>ALU ALU PEALABEL BLISTER CHANGE PARTS</t>
  </si>
  <si>
    <t>PVC PEALABEL BLISTER CHANGE PARTS</t>
  </si>
  <si>
    <t>CHANGE PART OF BLISTER PACKING MACHINE</t>
  </si>
  <si>
    <t>AUTOJT L/SU &amp; NEEDLE SPRAY SET UP FOR COATING M/A</t>
  </si>
  <si>
    <t>CHANGE PART BISTER SS CHANNEL TYPE FEEDING SYSTEM</t>
  </si>
  <si>
    <t>W002348Z PELLET CHANGE PART FOR SIZE "4"</t>
  </si>
  <si>
    <t>GRAVURE ROLLER 321 CHANGE PART FOR CAPSULE PRINTER</t>
  </si>
  <si>
    <t>SPARES-FILLING M/A DETECTION UNIT-CVC 1220 COUNTER</t>
  </si>
  <si>
    <t>CHANGE PARTS OF CAPSULE FILLING MACHINE</t>
  </si>
  <si>
    <t>CHANGE PARTS FOR BQS MACHINE  LAYOUT NO-BFBQS</t>
  </si>
  <si>
    <t>CHANGE PARTS CAPSULE FILLING M/A IMMUNOSUPPRESSANT</t>
  </si>
  <si>
    <t>CHANGE PARTS - ALU-ALU CHANGE PARTS FOR BQS</t>
  </si>
  <si>
    <t>P.C. BOARD WEIGHT SENSOR-SPARES OF CHECKWEIGHER</t>
  </si>
  <si>
    <t>CHANGE PARTS FOR CAPSULE FILLING M/A</t>
  </si>
  <si>
    <t>CAPSULE CHANGE PARTS FOR AF-25 T SIZE 4</t>
  </si>
  <si>
    <t>MINIBLS CHANGE PARTS - FOR BLISTER PACK M/A</t>
  </si>
  <si>
    <t>CHANGE PART FOR BLISTER PACK MACHINE</t>
  </si>
  <si>
    <t>CHANGE PART OF TABLET/CAPSULE PRINTING M/C.</t>
  </si>
  <si>
    <t>CHANGE PARTS OF BQS M/C</t>
  </si>
  <si>
    <t>FEED DISC</t>
  </si>
  <si>
    <t>CHANGE PARTS FOR COMPRESSOR MACHINE</t>
  </si>
  <si>
    <t>UPPER SEALING PLATE (SS TYPE)</t>
  </si>
  <si>
    <t>BLISTER PACK MACHINE CHANGE PART</t>
  </si>
  <si>
    <t>SPARES FOR COMPRESSION MACHINE XL400 (K1500055)</t>
  </si>
  <si>
    <t>SPARES FOR CHECKWEIGHER (MTC MONOBLOCK SENSOR)</t>
  </si>
  <si>
    <t>CAPSULE CHANGE OVER PARTS  SIZE "2"&amp;"4"</t>
  </si>
  <si>
    <t>CHANGE PARTS FOR LEGACY 6100 MACHINE</t>
  </si>
  <si>
    <t>BLISTER CHANGE PARTS (BFBQS-C5245/1)</t>
  </si>
  <si>
    <t>CHANGE PARTS FOR BLISTER PACK M/S</t>
  </si>
  <si>
    <t>SPARES FOR PURIFIED WATER SYSTEM(M-800 TRANSMITTER</t>
  </si>
  <si>
    <t>D &amp; B TYPE SHAPED UPPER &amp; LOWER PUNCH,DIE</t>
  </si>
  <si>
    <t>DIES &amp; PUNCHES SET</t>
  </si>
  <si>
    <t>FORMAT PARTS FOR BQS (NIFEDIPINE 60MG / 30MG )</t>
  </si>
  <si>
    <t>format parts Apixaban 2.5 &amp; 5</t>
  </si>
  <si>
    <t>OCTOGONAL BLENDER SPARE PLC AND HMI</t>
  </si>
  <si>
    <t>SPARES FOR PURIFIED WATER SYSTEM (EDI LXM-10HI-3)</t>
  </si>
  <si>
    <t>BLISTER CHANGE PARTS-FEBUXOSAT TAB 80MG</t>
  </si>
  <si>
    <t>PVC/ACLAR BLISTER CHANGE PARTS</t>
  </si>
  <si>
    <t>SPARES FOR LIQUID CHROMATOGRAPHY MASS SPECTROMETER</t>
  </si>
  <si>
    <t>CHANGE PART FOR DISC TYPE ATTACHMENT</t>
  </si>
  <si>
    <t>ALU ALU COLD FORMING CHANGE PARTS</t>
  </si>
  <si>
    <t>ALL FORMAT PARTS AGT.BF-C4457/3</t>
  </si>
  <si>
    <t>CONTA BLENDER SPARE NEW HMI.. IXT7A.</t>
  </si>
  <si>
    <t>CHANGE PARTS FOR CHECKWEIGHER</t>
  </si>
  <si>
    <t>PVC BLISTER CHANGE PARTS</t>
  </si>
  <si>
    <t>CHANGE PART FOR DISC TYPE ATTACHEMNT</t>
  </si>
  <si>
    <t>CAPSULE CHANGE PARTS SE 100 &amp; MCS -100</t>
  </si>
  <si>
    <t>CHANGE PART FOR BLISTER PACK MACHINE PRODUCT A</t>
  </si>
  <si>
    <t>CHANGE PART FOR BLISTER PACK MACHINE PRODUCT B</t>
  </si>
  <si>
    <t>CONTA BLENDER SPARE NEW HMI. MAKE: BEIJER. IXT7A.</t>
  </si>
  <si>
    <t>SS CHANNEL FEEDING SYSTEM FOR DAPSONE 50</t>
  </si>
  <si>
    <t>CHANGE PARTS OF METAL DETECTOR</t>
  </si>
  <si>
    <t>UHMW CHUTE PUSHER &amp; SS316 CUP FOR 2GM CANISTER</t>
  </si>
  <si>
    <t>MOUTH PIECE &amp; MAGAZINE ASSEMBLY ,SET OF PUSHERS</t>
  </si>
  <si>
    <t>LAB EQUIPMENT ACCESSORIES RS-P25</t>
  </si>
  <si>
    <t>SPARE &amp; CHANGE PA RT BEIJER HMI FOR RMG &amp; FBD</t>
  </si>
  <si>
    <t>DIES &amp; PUNCHES (LESS THAN 5000)</t>
  </si>
  <si>
    <t>BLISTER CHANGE PARTS OF BFBQS-C5954/3</t>
  </si>
  <si>
    <t>BLISTER PACK MACHINE SPARE &amp; CHANGE PART</t>
  </si>
  <si>
    <t>WSKAD0399-00Z - B TYPE DIE TABLE 45 STN</t>
  </si>
  <si>
    <t>BQS/BMAX CHANGEPARTS BF-C6244/3,BF-C6245/3</t>
  </si>
  <si>
    <t>SPARES FOR CAPSULE FILLING MACHINE</t>
  </si>
  <si>
    <t>SPARES PARTS FOR CHECKWEIGHER MACHINE.</t>
  </si>
  <si>
    <t>CHANGE PARTS LEVOTHYROXINE TABS(ALU-ALU &amp; PVC)</t>
  </si>
  <si>
    <t>SPARE &amp; CHANGE PART TEMP &amp; RH SENSOR HF 120 &amp; 320</t>
  </si>
  <si>
    <t>CHANGE PARTS FOR CAPSULE FILLING M/C</t>
  </si>
  <si>
    <t>SPARE &amp; CHANGE PART FOR CADMILL</t>
  </si>
  <si>
    <t>BLISTER CHANGE PARTS BF-C5791/1 (MINI BLISS)</t>
  </si>
  <si>
    <t>MAGNETIC ACTUATOR MODEL NO.:MVF461H32-12 FOR FBD</t>
  </si>
  <si>
    <t>CHANGE PART FOR MULTIMILL ANCHOR MARK</t>
  </si>
  <si>
    <t>SPARE PARTS FOR LAF</t>
  </si>
  <si>
    <t>SPARE FOR RAPID MIXER GRANULATOR`</t>
  </si>
  <si>
    <t>GRAVURE ROLLER SPARE FOR 120007614</t>
  </si>
  <si>
    <t>PLC FOR AUTO COATER(CSV)</t>
  </si>
  <si>
    <t>120012609 - BLISTER CHANGE PARTS BF</t>
  </si>
  <si>
    <t>12L &amp; 30L TANKS SPARES -SCADA REMOTE</t>
  </si>
  <si>
    <t>SPARES &amp; CHANGE PART-BLISTER PACKING MACHINE(PAM)</t>
  </si>
  <si>
    <t>PURIFIED WATER SYSTEM 21 CFR COMPLIANT SYSTEM</t>
  </si>
  <si>
    <t>BEIJER HMI X2-PRO FOR EQUIPMENT</t>
  </si>
  <si>
    <t>BLISTER CHANGE PARTS FOR ROTOVAC 210V</t>
  </si>
  <si>
    <t>15" IPC &amp; WITH SCADA SYSTEM FOR AUTOCOATER</t>
  </si>
  <si>
    <t>SPARES (CSV) FOR METAL DETECTOR &amp; DEDUSTER</t>
  </si>
  <si>
    <t>CSV REMEDIATION OF NEOCOTA MACHINE EHT/AC/005</t>
  </si>
  <si>
    <t>SPARE PARTS OF MINIBLIS PACKING MACHINE</t>
  </si>
  <si>
    <t>PURIFIED WATER SYSTEM (SB/EG/PWS/01)</t>
  </si>
  <si>
    <t>SPARES FOR AUTOMATIC COATING SYSTEM</t>
  </si>
  <si>
    <t>PURIFIED WATER SYSTEM ( VENG/PWS/02)</t>
  </si>
  <si>
    <t>BLISTER M/C. CHANGE PART BF-C8244/1</t>
  </si>
  <si>
    <t>IPC &amp; SCADA FOR PURIFIED WATER SYSTEM( ENG/PWS/01)</t>
  </si>
  <si>
    <t>BLISTER CHANGE PARTS(BF-D0217/0 ALU-ALU)ATAZOR CAP</t>
  </si>
  <si>
    <t>BLISTER CHANG PARTS (603CE0040590 REV 4)</t>
  </si>
  <si>
    <t>MANNEHELIC GAUGES MULTI PASCAL &amp; MMWC</t>
  </si>
  <si>
    <t>METAL DETECTOR,IPC M/C SPARES-COMPUTERRISED SYSTEM</t>
  </si>
  <si>
    <t>LOWER &amp; UPPER PUNCHES WITH DIES</t>
  </si>
  <si>
    <t>SYSTEM AND APPLICATION ,IDS MODEL (IDS 103 LGP)</t>
  </si>
  <si>
    <t>NEW OPERATING CUM CONTROL PANELTRAY DRYER 96 TRAYS</t>
  </si>
  <si>
    <t>SPARES FOR FLUID BED DRYER,RAPID MIXER GRANULATOR</t>
  </si>
  <si>
    <t>programmable logic controller PLC FOR MULTI MACHIN</t>
  </si>
  <si>
    <t>PLC FX3GE-40 MT, ANALOG CARD FX3U-4ADPT-FBD</t>
  </si>
  <si>
    <t>PURIFIED WATER SYSTEM,AUTOCOATER SPARES QUALIFICAT</t>
  </si>
  <si>
    <t>CONTROL SYSTEM FOR BLENDER</t>
  </si>
  <si>
    <t>BLISTER PACK MACHNE CHANGE PARTS FOR LEFLUNOMIDE T</t>
  </si>
  <si>
    <t>PIPING MATERIAL,CABLE FOR AHU-20&amp; 22</t>
  </si>
  <si>
    <t>DIES &amp; PUNCHES</t>
  </si>
  <si>
    <t>BLISTER PACK MACHINE CHANGE PARTS FOR MINIBLIS</t>
  </si>
  <si>
    <t>CHANGE PART FOR BLISTER PACKING MACHINE</t>
  </si>
  <si>
    <t>COMPUTER SYSTEM VALIDATION FOR FBD,AUTOCOATER</t>
  </si>
  <si>
    <t>CHROMELEON SR5 SPARES FOR- HPLC &amp; GC</t>
  </si>
  <si>
    <t>PUNCHES&amp;DIES FOR METFORMIN ER TAB</t>
  </si>
  <si>
    <t>SPRYAN GUNS FOR AUTO COATER</t>
  </si>
  <si>
    <t>PLC FOR OCTA BLENDER</t>
  </si>
  <si>
    <t>FACE BYPASS DAMPER ARRANGEMENT-FLUID BED DRYER</t>
  </si>
  <si>
    <t>SPARES FOR AF90T CAPASULE FILLING MACHINE</t>
  </si>
  <si>
    <t>MOXA COVERTER NPORT 5150</t>
  </si>
  <si>
    <t>DOSING DISC (SIZE 3)</t>
  </si>
  <si>
    <t>MITSUBISHI PLC –MODEL – FX 3 G FOR BLENDER</t>
  </si>
  <si>
    <t>18.00X9.00MM CAPSULE PUNCHES &amp; DIES</t>
  </si>
  <si>
    <t>ISOLATOR GLOVE BAGS (REV.2)</t>
  </si>
  <si>
    <t>ELEPLCCC024S - MITSUBISHI PLC FX3GE-24 M</t>
  </si>
  <si>
    <t>TRAY DRYER (EHT/TD/005)</t>
  </si>
  <si>
    <t>TAPPING HEAD ASSEMBLY 3" FOR TAPPING MACHINE</t>
  </si>
  <si>
    <t>PLC FOR V BLENDER</t>
  </si>
  <si>
    <t>DPA-100-16 -CRVZS20 FOR CAPSULE FILLING MG2</t>
  </si>
  <si>
    <t>TRAY DRYER (VEHT/TD/005)</t>
  </si>
  <si>
    <t>TRAY DRYER (VEHT/TD/004)</t>
  </si>
  <si>
    <t>POLICARBONATE UNLOADING BAY RAMP COVER</t>
  </si>
  <si>
    <t>FBD ACCESSORIES(EHT/FBD/002)</t>
  </si>
  <si>
    <t>DATA LOGGER BASE SS TRAY</t>
  </si>
  <si>
    <t>HEPA CLIT(L-TYPE),HEPA GRILL FOR LAF</t>
  </si>
  <si>
    <t>SPARES FOR LYOPHILIZER LYO-2.0(CIP,SIP)</t>
  </si>
  <si>
    <t>FEEDING SYSTEM OF BLISTER PACK MACHINE (MINIBLISS)</t>
  </si>
  <si>
    <t>FEEDING SYSTEM FOR BLISTER CHANGE PART BF-C8054/1</t>
  </si>
  <si>
    <t>BLISTER FORMING ROLLER</t>
  </si>
  <si>
    <t>ELECROLAB PERISTATIC PUMP FOR AUTOCOATER</t>
  </si>
  <si>
    <t>CHANGE PART-MOUTH PIECE &amp; MAGAZINE ASEMBLY</t>
  </si>
  <si>
    <t>SCADA REMOTE VIEW  FOR V BLENDER</t>
  </si>
  <si>
    <t>GRAVURE ROLLER</t>
  </si>
  <si>
    <t>DATA-LOGGER DISPLAY TOP COVERING SS 304</t>
  </si>
  <si>
    <t>HOPPER ASSEMSBLY &amp; PUSHAR ASSEMBLY  FOR IC150</t>
  </si>
  <si>
    <t>DATA LOGGER WALL TOP MOUNTING BASE SS 30</t>
  </si>
  <si>
    <t>GENERATOR 430 &amp; DIVERGENCE FOR XRAY DIFFRACTOMETER</t>
  </si>
  <si>
    <t>MOTOR &amp; BLOWER FOR AHU (ES)</t>
  </si>
  <si>
    <t>ALL FORMAT CHANGE PARTS AGT BF-D1686/0</t>
  </si>
  <si>
    <t>SPARES FOR FBD FACE BYPASS DAMPER ARRANGE</t>
  </si>
  <si>
    <t>BLISTER CHANGE PARTS OF ATAZNAVIR</t>
  </si>
  <si>
    <t>EC MOTOR / BLOWER FOR PLANT-I</t>
  </si>
  <si>
    <t>BLISTER CHANGE PARTS FOR BQS</t>
  </si>
  <si>
    <t>MYCO.500 BLISTER CHANGE PART FOR BMAX</t>
  </si>
  <si>
    <t>B MAX CHANGE PART FOR MOFILET</t>
  </si>
  <si>
    <t>CHANGE PARTS  FOR BISTER PACKING MACHINE</t>
  </si>
  <si>
    <t>BQS CHANGE PARTS OF NEFOPAM HCL  TABLETS</t>
  </si>
  <si>
    <t>UPPER PUNCH, 7 MM ROUND &amp; DIE,7 MM ROUND</t>
  </si>
  <si>
    <t>HPLC COLUMN WASHING PUMP-WP2000</t>
  </si>
  <si>
    <t>FRLS POWER CABLES</t>
  </si>
  <si>
    <t>SPARES FOR STICKER LABELLING MACHINE</t>
  </si>
  <si>
    <t>SPARES FOR SINGLE ROTARY COMPRESSION M/C DTYPE6100</t>
  </si>
  <si>
    <t>DAPSONE CHANGE PARTS</t>
  </si>
  <si>
    <t>SPARES (CSV) FOR V BLENDER</t>
  </si>
  <si>
    <t>SPARES (CSV) FOR COMPRESSION M/C</t>
  </si>
  <si>
    <t>SPARES FOR AUTOMATIC CAPSULE FILLING MACHINE</t>
  </si>
  <si>
    <t>FEED DISC - FOR PPT 32I FOR TABLET IMPR(SPARES)</t>
  </si>
  <si>
    <t>UHLMANN BLISTER CHANGE PARTS</t>
  </si>
  <si>
    <t>DIES &amp; PUNCHES ROUND &amp; CAPSULE SHAPE</t>
  </si>
  <si>
    <t>CHANGE PARTS FOR PARTIAL BLISTER PACK MACHINE</t>
  </si>
  <si>
    <t>BQS MACHINE CHANGE PARTS CARGLUMIC ACID</t>
  </si>
  <si>
    <t>ALU/ALU FORMING TOOL ASSESMBLY AND CHANGE PART</t>
  </si>
  <si>
    <t>CHANGE PART FOR CAPSULE FILLING M/C. AF90T</t>
  </si>
  <si>
    <t>BQS MACHINE CHANGE PARTS EMITRICITABINE</t>
  </si>
  <si>
    <t>PERFORATION TOOL WITH EMBOSSING CHANGE PARTS</t>
  </si>
  <si>
    <t>BQS ALU MS CHANGE PARTS</t>
  </si>
  <si>
    <t>HOBART MIXER BLADE</t>
  </si>
  <si>
    <t>BQS MACHINE CHANGE PARTS</t>
  </si>
  <si>
    <t>PERFORATION TOOL WITH EMBOSSING FOR BLISTER</t>
  </si>
  <si>
    <t>FORMAT PARTS FOR EC250 UHLMANN CARTONATOR</t>
  </si>
  <si>
    <t>CSV FOR METAL DETECTOR &amp; DEDUSTER</t>
  </si>
  <si>
    <t>PVC ALU PARTS FOR ULHMANN MACHINE</t>
  </si>
  <si>
    <t>ALU-ALU FORMAT CHANGE PARTS</t>
  </si>
  <si>
    <t>BRUSH BOX FEEDER WITHOUT VIBRATORY CHUTE</t>
  </si>
  <si>
    <t>ALU ALU BLISTER PACK MACHINE FORMAT PARTS</t>
  </si>
  <si>
    <t>CHANGE PARTS FOR ALU BLISTER PACK MACHINE</t>
  </si>
  <si>
    <t>SPARES FOR FBD 200 KG &amp; RMG 600</t>
  </si>
  <si>
    <t>DEDICATED FEEDING SYSTEM FOR BQS</t>
  </si>
  <si>
    <t>GASLINE FOR GC</t>
  </si>
  <si>
    <t>FORMING PLATE AGAINST BF-D3161/1</t>
  </si>
  <si>
    <t>Spares &amp; Change parts Total</t>
  </si>
  <si>
    <t>Utilities</t>
  </si>
  <si>
    <t>D G SET 750 KVA</t>
  </si>
  <si>
    <t>PIPE RACK &amp; STEEL FABRICATION</t>
  </si>
  <si>
    <t>WATER PURIFICATION SYSTEMS</t>
  </si>
  <si>
    <t>COMPRESSOR AIR SYSTEM</t>
  </si>
  <si>
    <t>TANK</t>
  </si>
  <si>
    <t>"OXYGEN, NITROGEN REGULAATOR &amp; PIPING"</t>
  </si>
  <si>
    <t>FURNITURE</t>
  </si>
  <si>
    <t>PUMPS</t>
  </si>
  <si>
    <t>CHAIRS</t>
  </si>
  <si>
    <t>AIR HANDLING UNIT (HVAC)</t>
  </si>
  <si>
    <t>CAPSULE FILTER KA3PFR6/0.1U(PD LAB)</t>
  </si>
  <si>
    <t>ROTAMETER</t>
  </si>
  <si>
    <t>HEAT DETECTOR</t>
  </si>
  <si>
    <t>CHILED WATER SYSTEM SET</t>
  </si>
  <si>
    <t>OFFICE EQUIPMENT</t>
  </si>
  <si>
    <t>ACCESS CONTOL SYSTEMS</t>
  </si>
  <si>
    <t>DIESEL GENERATING SET 1200KW/1500KVA</t>
  </si>
  <si>
    <t>"PIPING STEAM LINE, WATER LINE"</t>
  </si>
  <si>
    <t>CONTROL PANEL FOR DG SET  SUITABLE FOR</t>
  </si>
  <si>
    <t>AIR SCREW TYPE COMPRESSOR</t>
  </si>
  <si>
    <t>"PIPING FOR STEAM,AIR &amp; WATER LINE"</t>
  </si>
  <si>
    <t>PIPING RACKS &amp; STEEL FABRICATION</t>
  </si>
  <si>
    <t>OIL FIRED BOILER 3 T PH 10.54 KG/CM2 IBR</t>
  </si>
  <si>
    <t>DG SET 1200KW/1500KVA (EXTENDED CHIMANY)</t>
  </si>
  <si>
    <t>PIPING &amp; STEEL  FABRICATION</t>
  </si>
  <si>
    <t>WATER SYSTEM</t>
  </si>
  <si>
    <t>COIL COOLER FCW-140 SUITABLE FOR DG 1200KW/1500KVA</t>
  </si>
  <si>
    <t>ACCESS CONTROL SYSTEM</t>
  </si>
  <si>
    <t>STATIC PASS BOX</t>
  </si>
  <si>
    <t>MS LOCKERS WITH 10 DOORS</t>
  </si>
  <si>
    <t>I/O FIRE HYD. SYSTEM</t>
  </si>
  <si>
    <t>TEMP+ HUMIDITY SENSR</t>
  </si>
  <si>
    <t>PRESSURE REDUCING STATION FOR IBR STEAM</t>
  </si>
  <si>
    <t>FIRE EXTINGUSHERS SYSTEM</t>
  </si>
  <si>
    <t>2 MTRS STRAIGHT CONVEYOR WITH MOTOR+VFD</t>
  </si>
  <si>
    <t>"TABLEL,PALLET &amp; CROSSOVER BENCH"</t>
  </si>
  <si>
    <t>1 MTR SWING CONVEYER WITH MOTOR+VFD</t>
  </si>
  <si>
    <t>S.S.ANTIVIBR.TABLE WITH GRANITE</t>
  </si>
  <si>
    <t>CHILLED WATER LINE RM III AERA</t>
  </si>
  <si>
    <t>CHILLED WATER LINE</t>
  </si>
  <si>
    <t>CHAIR &amp; REVOLVING STOOL</t>
  </si>
  <si>
    <t>SINTEX TANK 10KL DOUBLE LAYER</t>
  </si>
  <si>
    <t>STEAM LINE 2 WAY CONTROL VALVE</t>
  </si>
  <si>
    <t>PUNCH CABINAET FOR CHANGE PARTS</t>
  </si>
  <si>
    <t>UTILITY PIPING &amp; FITTING</t>
  </si>
  <si>
    <t>NEW INTENSIFTER BAR FOR V-BLENDER</t>
  </si>
  <si>
    <t>CABINET FOR BLISTER PACK PARTS</t>
  </si>
  <si>
    <t>Static pass box ss 304 matt finish</t>
  </si>
  <si>
    <t>SILO TANK</t>
  </si>
  <si>
    <t>SS 304 BAIN MARIE TABLE WITH SS TRAYS</t>
  </si>
  <si>
    <t>TRAYS</t>
  </si>
  <si>
    <t>PULVERIZING MILL</t>
  </si>
  <si>
    <t>PLATFORM FOR HEAVY DUTY RACKS</t>
  </si>
  <si>
    <t>FIX CHAIR &amp; S S STOOLS</t>
  </si>
  <si>
    <t>Crompton 7.5KW 2900rpm non-flp motor</t>
  </si>
  <si>
    <t>UTILITY PIPEING &amp; FITTING</t>
  </si>
  <si>
    <t>FIRE/SMOKE CONTROL SWITCH MS4809F1012</t>
  </si>
  <si>
    <t>TRANE CHILER</t>
  </si>
  <si>
    <t>AIR COMPRESSOR (RECEIVER)</t>
  </si>
  <si>
    <t>Photoelectricsmoke detector</t>
  </si>
  <si>
    <t>SS ANGLES</t>
  </si>
  <si>
    <t>DIAPHRAGM PUMP</t>
  </si>
  <si>
    <t>WATER METERS</t>
  </si>
  <si>
    <t>PUMP</t>
  </si>
  <si>
    <t>TEMPERATURE CONTROLLER FOR BOILER (F.O.)</t>
  </si>
  <si>
    <t>AIR CURTAIN &amp; INSECT FUTOR</t>
  </si>
  <si>
    <t>CONDENSATE RECOVERY TANK</t>
  </si>
  <si>
    <t>VERTICLE PUMP</t>
  </si>
  <si>
    <t>AIR COMPRESSOR 278 CFM</t>
  </si>
  <si>
    <t>COOLING TOWER</t>
  </si>
  <si>
    <t>POWERED AIR PURIFYING RESPIRATORY</t>
  </si>
  <si>
    <t>SS304 VERTICAL CLIDING IN SQ/FT</t>
  </si>
  <si>
    <t>S.S. PIPING FOR TRAY DRYER</t>
  </si>
  <si>
    <t>PERISTALTIC PUMP  PP-410V</t>
  </si>
  <si>
    <t>PASS BOX</t>
  </si>
  <si>
    <t>SS 304 STAIRCASE</t>
  </si>
  <si>
    <t>TUBINE TYPE BLOWER</t>
  </si>
  <si>
    <t>JOHNSON MAKE PUMP FOR CONDENSATE WATER TANK</t>
  </si>
  <si>
    <t>AIR CURTAIN MODEL</t>
  </si>
  <si>
    <t>UTILITY PIPING</t>
  </si>
  <si>
    <t>DG SET 1010 KVA</t>
  </si>
  <si>
    <t>UTILITY PIPING &amp; FITTINGS</t>
  </si>
  <si>
    <t>PURIFIED WATER GENERATION &amp; DISTRIBUTION</t>
  </si>
  <si>
    <t>D.G.SET 500 KVA with AUTO SYNCHR. CONTROL PANEL</t>
  </si>
  <si>
    <t>120001169-D G SET 750 KVA</t>
  </si>
  <si>
    <t>BMS SYSTEM</t>
  </si>
  <si>
    <t>FIRE SPRINKLER SYSTEM &amp; PIPEING</t>
  </si>
  <si>
    <t>TRANE 300 TR CHILLER</t>
  </si>
  <si>
    <t>ADITION OF PURIFIED WATER USER POINTS PLANT IIA</t>
  </si>
  <si>
    <t>FIRE ALARAM SYSTEM</t>
  </si>
  <si>
    <t>PURIFIED WATER DISTRIBUTION PUMP - CONTRA I/6</t>
  </si>
  <si>
    <t>PIPING FOR CHILLER</t>
  </si>
  <si>
    <t>MODIFICATION OF PURIFIED WATER GENERATION</t>
  </si>
  <si>
    <t>CHILED WATER PUMP 50 MTR</t>
  </si>
  <si>
    <t>HOT WELL &amp; COLD WELL TANK 22 KL</t>
  </si>
  <si>
    <t>FIRE EXTINGUSHERS SYSTEMS</t>
  </si>
  <si>
    <t>BOOTH FOR DRYING DRUM</t>
  </si>
  <si>
    <t>M.S. 24 KL FURNACE OIL TANK</t>
  </si>
  <si>
    <t>PRESSURE REDUCING STATION</t>
  </si>
  <si>
    <t>TEMP. / RH DISPLAY SYSTEM WITH SENSOR</t>
  </si>
  <si>
    <t>CLEAN STEAM GENERATOR 50kg CAP (SBM)</t>
  </si>
  <si>
    <t>TEMP. / RH MONITORING SYSTEM</t>
  </si>
  <si>
    <t>LABOUR CHARGES FOR FIRE SPRINKLER SYSTEM</t>
  </si>
  <si>
    <t>ACTUATOR VALVE</t>
  </si>
  <si>
    <t>FIRE HYDRANT SYSTEMS</t>
  </si>
  <si>
    <t>ACESS CONTROL SYSTEM</t>
  </si>
  <si>
    <t>HVAC TANK</t>
  </si>
  <si>
    <t>PRIMARY WATER PUMP 20 MTR</t>
  </si>
  <si>
    <t>FILTER HOUSING WITH ELEMENTS</t>
  </si>
  <si>
    <t>HVAC PUMP 50 MTR</t>
  </si>
  <si>
    <t>FIRE ALARAM CONTROL PANAL &amp; RECTIFICATION</t>
  </si>
  <si>
    <t>DIE PUNCH INSPECTION  KIT</t>
  </si>
  <si>
    <t>DOSING DISC FOR AF90T CFM</t>
  </si>
  <si>
    <t>MOTOR FOR CHILLED WATER PUMP</t>
  </si>
  <si>
    <t>CONTROL PANEL FOR CHILLER 3000 TR</t>
  </si>
  <si>
    <t>MS PLATES AND MS ANGLES</t>
  </si>
  <si>
    <t>CHILLED WATER PRIMARY PUMP</t>
  </si>
  <si>
    <t>PUNCH CAVITY POLISHING KIT</t>
  </si>
  <si>
    <t>EYE WASH &amp; SHOWER</t>
  </si>
  <si>
    <t>NITROGEN GAS LINE</t>
  </si>
  <si>
    <t>DOOR INTERLOCKING SYSTEM</t>
  </si>
  <si>
    <t>S. S. BOX FOR REJECTION COLLECTION</t>
  </si>
  <si>
    <t>NEUMATICALLY 250 NB OPERATED ON/OFF VALV</t>
  </si>
  <si>
    <t>2 DOORS ACCESS CONTROL SYSTEM FOR DOCU.ROOM</t>
  </si>
  <si>
    <t>CHARGES FOR FIRE SPRINKLER SYSTEM</t>
  </si>
  <si>
    <t>AIR CURTAIN</t>
  </si>
  <si>
    <t>POLYCARBONATE BIN FOR REJECTION COLLETION</t>
  </si>
  <si>
    <t>FIRE EXTINGUISHER CO2 - 50 LTR</t>
  </si>
  <si>
    <t>FIRE EXTINGUISHER - ABC - 05 KG.</t>
  </si>
  <si>
    <t>FIRE EXTINGUISHER CO2 - 03 KG.</t>
  </si>
  <si>
    <t>STAND ALONE TOUCH DATA LOGGER SYSTEM</t>
  </si>
  <si>
    <t>S.S. PLATFORM FOR CHILSONATOR</t>
  </si>
  <si>
    <t>TEMP. &amp; HUMIDITY SENSOR</t>
  </si>
  <si>
    <t>WATER MIST FOAM GUM FIRE EXTINGUISHING UNIT</t>
  </si>
  <si>
    <t>PNEUMATIC ON OFF ACTUATOR</t>
  </si>
  <si>
    <t>BUTTERFLY VALVE ARRANGEMENT FOR  ACTUATOR</t>
  </si>
  <si>
    <t>PASS BOX (ELECTROMAGNETIC TYPE)</t>
  </si>
  <si>
    <t>PASS BOX (MECHANICAL LOCKING)</t>
  </si>
  <si>
    <t>AIR FILTER WITH HOUSING</t>
  </si>
  <si>
    <t>PASS BOX ELECTROMAGNETIC TYPE</t>
  </si>
  <si>
    <t>S. S. CABINET WITH DRAWER</t>
  </si>
  <si>
    <t>VACCUM CLEANER WET &amp; DRY</t>
  </si>
  <si>
    <t>STATIC CHARGE METER</t>
  </si>
  <si>
    <t>8" O-CTCS WITH TWO BALL CATCHERS</t>
  </si>
  <si>
    <t>FIRE DETECTION &amp; ALARM SYSTEM</t>
  </si>
  <si>
    <t>CROMPTON MAKE 7.5HP MOTOR (F)</t>
  </si>
  <si>
    <t>ROOF FABRICATION FOR SOLVENT ROOM</t>
  </si>
  <si>
    <t>UTILITY PIPING &amp; FITTING (TRF.FR. CWIP)</t>
  </si>
  <si>
    <t>STEAM PIPE LINE FOR BLENDER</t>
  </si>
  <si>
    <t>HIGH PRESSUR PUMP FOR R.O. PLANT</t>
  </si>
  <si>
    <t>PUMP WITH DISTRIBUTING PISTON DIA 14.2</t>
  </si>
  <si>
    <t>GI DUCTING</t>
  </si>
  <si>
    <t>RAIN WATER DIVERSIAN WORK.</t>
  </si>
  <si>
    <t>ALUMINFLUSH DOUBLE DOORS+ACESSORIES-METFORMIN TAB</t>
  </si>
  <si>
    <t>UTILITY &amp; PIPING WORK FOR (METFORMIN TABLETS)</t>
  </si>
  <si>
    <t>GI4” B-CLAS ROUND PIPE,MS4&amp;6 FLAGE &amp; WELDABLE BEND</t>
  </si>
  <si>
    <t>RAPID ROLL UP DOOR: PRIME</t>
  </si>
  <si>
    <t>DUCTING MODIFICAITON WORK</t>
  </si>
  <si>
    <t>DATA LOGGER</t>
  </si>
  <si>
    <t>DATA LOGGER CABLE</t>
  </si>
  <si>
    <t>STATIC PASS BOX - IMMUNOSUPPRESSANT AREA</t>
  </si>
  <si>
    <t>ELECTROLAB PERISTALTIC PUMP MODELPP-401V</t>
  </si>
  <si>
    <t>SINTEX STORAGE TANK WITH OTHER ACCESSORIES</t>
  </si>
  <si>
    <t>DATA LOGGER CABLE PENDENT PIPE(SS30425MM</t>
  </si>
  <si>
    <t>MAGNEHELIC GAGE - FOR METFORMIN TABLETS</t>
  </si>
  <si>
    <t>GI PIPELINE, STARTER PANEL–DOL &amp; SINTEX TANK 5000L</t>
  </si>
  <si>
    <t>SO 315 INDUSTRIAL VACCUM CLEANER</t>
  </si>
  <si>
    <t>PROVISON FOR NITROGEN PURGING LINE</t>
  </si>
  <si>
    <t>SUBMERSIBLE CUTTER PUMP CNP MAKE</t>
  </si>
  <si>
    <t>MAGNEHELLIC GAUGE 0 -60 PA</t>
  </si>
  <si>
    <t>N2 GAS &amp; ACCESSORIES</t>
  </si>
  <si>
    <t>MS POWDER COATED LOCKERS</t>
  </si>
  <si>
    <t>UTILITY PIPING AND FITTINGS (METFORMING TAB)</t>
  </si>
  <si>
    <t>FIRE EXTINGUIHSER SYSTEM</t>
  </si>
  <si>
    <t>MAN AIR SHOWER - IMMUNOSUPPRESSANT AREA</t>
  </si>
  <si>
    <t>WATER CHILLER 50 LIT CAPACITY</t>
  </si>
  <si>
    <t>BOREWELL FOR RAIN WATER HARVESTING</t>
  </si>
  <si>
    <t>ISOLATOR GLOVEBAG REV.2</t>
  </si>
  <si>
    <t>SS 304 QUALITY, 2” NB ROUND PIPE 100RFT.</t>
  </si>
  <si>
    <t>FLAME PROOF PANEL BOX</t>
  </si>
  <si>
    <t>GAS LINE FOR HE,N2,H2</t>
  </si>
  <si>
    <t>SS316 0.5M3 AIR RECEIVER</t>
  </si>
  <si>
    <t>BINWASH HOT WATER TANK PORTABLE PIPELINE</t>
  </si>
  <si>
    <t>WATER CHILLER</t>
  </si>
  <si>
    <t>20 HP FLAMEPROOF MOTOR-Imminoseparation area.</t>
  </si>
  <si>
    <t>CAGE FOR N2 AND H2</t>
  </si>
  <si>
    <t>SUBMERSIBLE CUUTER PUMP CNP MAKE</t>
  </si>
  <si>
    <t>PASS BOX WITH INTERLOCK SYSTEM</t>
  </si>
  <si>
    <t>AGITATOR FOR LIME MIXING WITH MOUNTING</t>
  </si>
  <si>
    <t>SPAIRS FOR 10RFT CVC VACCUM M/C</t>
  </si>
  <si>
    <t>SS 316 CNP MAKE MONO BLOCK PUMP</t>
  </si>
  <si>
    <t>FIRE HYEDERANT SYSTEM (CWIP-QC CST)</t>
  </si>
  <si>
    <t>FIRE ALRAM SYSTEM (CWIP-QC CST)</t>
  </si>
  <si>
    <t>UTILITY PIPES AND FITTINGS (CWIP-QC CST)</t>
  </si>
  <si>
    <t>CONVENTIONAL SMOKE DETECTOR &amp; FIRE ALARM</t>
  </si>
  <si>
    <t>FIRE EXTINGUISHER ABC TYPE 4.5KG SAFEX (CWIP-QC CS</t>
  </si>
  <si>
    <t>MS POWDER COATED LOCKERS (CWIP-QC CST)</t>
  </si>
  <si>
    <t>SS304QUALITY206MMODX2MMROUNDPIPE(SET)</t>
  </si>
  <si>
    <t>EXTRA HEAVY DUTY INDUSTRIAL SHREDDER SC 4205</t>
  </si>
  <si>
    <t>UV VIEWING CABINET (CWIP-QC CST)</t>
  </si>
  <si>
    <t>WASHING BOOTH OF FILTERS</t>
  </si>
  <si>
    <t>WATER CHILLER (DEEP IN TYPE) 2TR</t>
  </si>
  <si>
    <t>SITC OF FINGER ACESS EM SET (CWIP-QC CST)</t>
  </si>
  <si>
    <t>1200060020 - UTILITY PIPING &amp; FITTING</t>
  </si>
  <si>
    <t>AGITATOR FOR WATER DISTRIBUTION SYSTEM</t>
  </si>
  <si>
    <t>DOOR ACCESS CONTROL SYSTEM (CWIP-QC CST)</t>
  </si>
  <si>
    <t>BULLION BRASS MAKE  WEIGHT SET</t>
  </si>
  <si>
    <t>SINTEX TRIPLE WALL TANK 1000 LTR</t>
  </si>
  <si>
    <t>UTILITY PIPING AND FITTINGS (CWIP-SBM TFR)</t>
  </si>
  <si>
    <t>PURIFIED WATER DISTRUBUTION SYSTEMS FOR SBM</t>
  </si>
  <si>
    <t>CIRCULATION LOOP FOR WATER SYSTEM</t>
  </si>
  <si>
    <t>WATER SYSTEM FOR SBM</t>
  </si>
  <si>
    <t>ADDRESSABALE FIRE ALARM SYSTEM</t>
  </si>
  <si>
    <t>ADDRESSABALE FIRE ALARM SYSTEM (PLANT IIA)</t>
  </si>
  <si>
    <t>ADDRESSABALE FIRE ALARM SYSTEM (PLANT II)</t>
  </si>
  <si>
    <t>UTILITY PIPING AND FITTINGS (CWIP-TRAINING CENTRE)</t>
  </si>
  <si>
    <t>ADDRESSABALE FIRE ALARM SYSTEM (SBM)</t>
  </si>
  <si>
    <t>UPS 10 KVA LEGRAND MAKE</t>
  </si>
  <si>
    <t>1" 108LPM DIAPHRAGM PUMP</t>
  </si>
  <si>
    <t>FIRE EXTINGUISHER &amp; PANEL (CWIP-TRAINING CENTRE)</t>
  </si>
  <si>
    <t>RO PURIFIED WATER GENERATION SYSTEM (CWIP-TCG LAB)</t>
  </si>
  <si>
    <t>CLEAN ROOM PARTITION (CWIP-TCG LAB)</t>
  </si>
  <si>
    <t>WATER PURIFICATION WORK</t>
  </si>
  <si>
    <t>UTILITY PIPING &amp;FITTING IMMINO TO LOW RH (CWIP)</t>
  </si>
  <si>
    <t>FIRE HYDRANT LINE WORK</t>
  </si>
  <si>
    <t>UTILITY PIPE AND FITINGS (CWIP-TCG LAB)</t>
  </si>
  <si>
    <t>GAS PIPING &amp;FITTINGS FOR INSTRUMENTS</t>
  </si>
  <si>
    <t>3M TR-300 PARA SYSTEM</t>
  </si>
  <si>
    <t>SS 304 PIPE LINE,SS 304 BENDS</t>
  </si>
  <si>
    <t>KSB MAKE VERTICAL MULTISTAGE SUB. PUMP</t>
  </si>
  <si>
    <t>FIRE EXTINGUISHER (CWIP-TCG LAB)</t>
  </si>
  <si>
    <t>MAN POWER SUPPLY FOR EQUIPMENT SHIFTING</t>
  </si>
  <si>
    <t>BARREL PUMP PNEUMATICALLY OPERATED</t>
  </si>
  <si>
    <t>WATER RING VACCUM PUMP WITH STANDERD ACC</t>
  </si>
  <si>
    <t>SUPPLY OF HEAT EXCHANGER FOR CHILLED WAT</t>
  </si>
  <si>
    <t>UTILITY PIPING &amp; FITTINGS FOR IMMINO ARE (CWIP)</t>
  </si>
  <si>
    <t>UTILITY PIPING &amp; FITTING - PLANT II MOD. (CWIP)</t>
  </si>
  <si>
    <t>HOT WATER STORAGE AND DISTRIBUTION SYSTEM</t>
  </si>
  <si>
    <t>UTILITY PIPES &amp; FITTINGS FOR CHEMBER (CWIP)</t>
  </si>
  <si>
    <t>M/C YARD DISMENTLING WORK</t>
  </si>
  <si>
    <t>MOTORISED SYSTEM FOR SHUTTER</t>
  </si>
  <si>
    <t>UTILITY PIPING &amp; FITTINGS FOR NITROGEN G (CWIP)</t>
  </si>
  <si>
    <t>UTILITY PIPES &amp; FITTINGS FOR PPRC PIPE L (CWIP)</t>
  </si>
  <si>
    <t>UTILITY PIPING &amp; FITTINGS FOR N2 PLANT (CWIP)</t>
  </si>
  <si>
    <t>UTILITY PIPES &amp; FITTINGS-PPRC PIPE LINE (CWIP)</t>
  </si>
  <si>
    <t>3 DOOR INTERLOCK SYSTEM (CWIP)</t>
  </si>
  <si>
    <t>Utilities Total</t>
  </si>
  <si>
    <t>PLANT &amp; MACHINERY Total</t>
  </si>
  <si>
    <t>ELECTRICAL INSTALLATION</t>
  </si>
  <si>
    <t>Elect. Installation</t>
  </si>
  <si>
    <t>ELECTRICAL FITTINGS</t>
  </si>
  <si>
    <t>CONTROL PANEL</t>
  </si>
  <si>
    <t>M.C.C.PANEL</t>
  </si>
  <si>
    <t>ALSTOM MAKE HWX PANEL SL NO.825222/1</t>
  </si>
  <si>
    <t>"1500KVA,11/0, 433KV TRANSFORMER"</t>
  </si>
  <si>
    <t>P.C.C.PANEL</t>
  </si>
  <si>
    <t>110 V/ 16 AMP BATTORY CHERGER PANEL WITH</t>
  </si>
  <si>
    <t>ELECTRICAL FITTIING A AHP</t>
  </si>
  <si>
    <t>CABLE AND CONTROL PANEL</t>
  </si>
  <si>
    <t>"TRANSFORMER 230V IP 24V OP,1AMP."</t>
  </si>
  <si>
    <t>ELECTRICAL FITTING</t>
  </si>
  <si>
    <t>315 KVA TRANSFORMER</t>
  </si>
  <si>
    <t>CONTROL PANEL ABB MAKE 22KV 630 AMPS</t>
  </si>
  <si>
    <t>L.T. CONTROL PANEL COMPLETE UNIT</t>
  </si>
  <si>
    <t>APC ONLINE UPS (5 KVA) HPLC</t>
  </si>
  <si>
    <t>22 KV H.T. METERING CUBICLE COMPACT TYPE</t>
  </si>
  <si>
    <t>LIGHT FITTINGS, FANS &amp; INSECT-KILLERS</t>
  </si>
  <si>
    <t>MSEB approved HT trivector meter</t>
  </si>
  <si>
    <t>ELECTRICAL CABLE</t>
  </si>
  <si>
    <t>ELECTRICAL CABLE (INSTALLATION CHARGES)</t>
  </si>
  <si>
    <t>HT CONTROL PANEL</t>
  </si>
  <si>
    <t>6 KVA UPS</t>
  </si>
  <si>
    <t>630 MCCB CONTROL PANEL</t>
  </si>
  <si>
    <t>UPS FOR HPLC</t>
  </si>
  <si>
    <t>3 KVA UPS</t>
  </si>
  <si>
    <t>UPS / INVERTOR 5 KVA (MAN II)</t>
  </si>
  <si>
    <t>5 KVA UPS</t>
  </si>
  <si>
    <t>FLAME FROOF FITTING (NEW COATING M/C)</t>
  </si>
  <si>
    <t>TRANSFORMER 1500KVA</t>
  </si>
  <si>
    <t>TRANSFORMER 630 KVA</t>
  </si>
  <si>
    <t>VFD FOR CONTROL PANEL</t>
  </si>
  <si>
    <t>L.T.CONTROL PANEL</t>
  </si>
  <si>
    <t>CAPACITER PANEL 760 KVAR</t>
  </si>
  <si>
    <t>L.T.PANEL</t>
  </si>
  <si>
    <t>MAIN MCC PANEL</t>
  </si>
  <si>
    <t>CIRCUIT BREAKER 22KV 630A</t>
  </si>
  <si>
    <t>CAPACITOR PANEL 435 KVAR</t>
  </si>
  <si>
    <t>WIPRO 2 X36 WATT CLEAN ROOM FITTING</t>
  </si>
  <si>
    <t>ELECTRICAL - DISTRIBUTION BORDS</t>
  </si>
  <si>
    <t>CAPACITOR PANEL</t>
  </si>
  <si>
    <t>ABB 630A VACCUM CIRCUIT BRAKER</t>
  </si>
  <si>
    <t>PROCESS MCC PANEL 01</t>
  </si>
  <si>
    <t>HVAC PANEL 02</t>
  </si>
  <si>
    <t>11 KV HT BREAKER</t>
  </si>
  <si>
    <t>PROCESS MCC PANEL 02</t>
  </si>
  <si>
    <t>MLDB PANEL</t>
  </si>
  <si>
    <t>HVAC PANEL 04</t>
  </si>
  <si>
    <t>22KV H.T. METERING CUBICLE PANNEL</t>
  </si>
  <si>
    <t>HVAC PANEL 01</t>
  </si>
  <si>
    <t>SIEMENS AIR CIRCKIT BREAKER (M.D.O)</t>
  </si>
  <si>
    <t>UPS 5 KVA</t>
  </si>
  <si>
    <t>GSM ENGINE MOBILE ALERT SYSTEM SIEMENS</t>
  </si>
  <si>
    <t>CONTROL PANEL FOR HVAC HOT WATER TANK</t>
  </si>
  <si>
    <t>ELECTRICAL CABLES &amp; FITTINGS</t>
  </si>
  <si>
    <t>ELECTRICAL CONTROL PANEL</t>
  </si>
  <si>
    <t>POWER AND CONTROL CABLES</t>
  </si>
  <si>
    <t>MPDB PANEL</t>
  </si>
  <si>
    <t>UTILITY PANEL</t>
  </si>
  <si>
    <t>LIGHT FITTING FOR IPC WASHING AREA</t>
  </si>
  <si>
    <t>2 x 3 CFL FLAME PROOF LIGHT FIXTURE</t>
  </si>
  <si>
    <t>ELECTICAL FITTING &amp; CABLE - COATING AREA (FR CWIP)</t>
  </si>
  <si>
    <t>NUMERIC MAKE 5 KVA INVERTER SYSTEM</t>
  </si>
  <si>
    <t>FLP CLENROOM FITTINGS</t>
  </si>
  <si>
    <t>APC MAKE 1 KVA UPS SYSTEM</t>
  </si>
  <si>
    <t>RENUTRON MAKE 20 KVEA INVERTER 3 PHASE</t>
  </si>
  <si>
    <t>ELECTRICALS CABLE</t>
  </si>
  <si>
    <t>CABLES</t>
  </si>
  <si>
    <t>ALU ARMOURED CABLE</t>
  </si>
  <si>
    <t>ACTIVE HARMONIC FILTER</t>
  </si>
  <si>
    <t>LIGHTING ARRESTOR IONI FLASH MACH 60</t>
  </si>
  <si>
    <t>ENERGY SAVER 160 KVA</t>
  </si>
  <si>
    <t>SUPPLY OF ABB AC DRIVE MODULE,ABB ACS-100</t>
  </si>
  <si>
    <t>SUPPLY OF HVAC ELECTRICAL PANEL - Immonoseparation</t>
  </si>
  <si>
    <t>ELECTRICAL INSTALLATION &amp; FITTING</t>
  </si>
  <si>
    <t>FLAMEPROOF SWITCH SOCKET  WITH MCB &amp;OTHER ELE ITEM</t>
  </si>
  <si>
    <t>ELECTRICAL WORK FOR METFORMIN PROJECT</t>
  </si>
  <si>
    <t>ELECTRICAL CHARGES FOR QC EXPANSION WORK</t>
  </si>
  <si>
    <t>MCC PANEL EXTENTION</t>
  </si>
  <si>
    <t>ELECTRICAL CABLE &amp; FITTINGS (WASHING &amp; DRYING SYS)</t>
  </si>
  <si>
    <t>CONTROL PANNEL WITH VFD FOR CADMILL</t>
  </si>
  <si>
    <t>NUMARIC MAKE 5KVA INVERTER</t>
  </si>
  <si>
    <t>SS PANEL, FULLY INTEGRATED WITH FUJI-JAP</t>
  </si>
  <si>
    <t>ELECTRIC PANNEL &amp; SENSOR GUIDE PLATE</t>
  </si>
  <si>
    <t>ELECTRICALS CABLES - CORPORATE OFFICE</t>
  </si>
  <si>
    <t>ELECTRICAL WORK FOR Immunoseparation area Pl-IIA</t>
  </si>
  <si>
    <t>LT PANNEL FOR  DG SET POWER DISTRIBUTION</t>
  </si>
  <si>
    <t>ELECTRICAL POWER SUPPLY (AHEMDABAD)</t>
  </si>
  <si>
    <t>ELECRIC CONTROL PANNEL</t>
  </si>
  <si>
    <t>4 SQ.MM X 4 CORE CU  ARMORED CABLE</t>
  </si>
  <si>
    <t>MS STAND FOR OUT DOOR UNIT</t>
  </si>
  <si>
    <t>ONLINE UPS 100 KVA/360 V</t>
  </si>
  <si>
    <t>3WT 2500 ACB , SIZE 2, 4 POLE</t>
  </si>
  <si>
    <t>20 KVA UPS WITH BATTERIES ETC</t>
  </si>
  <si>
    <t>ALUMINUM ARMORED CABLE, SIZE 240 SQMM X</t>
  </si>
  <si>
    <t>16MM2 X 4 CORE -  CU ARMARED CABLE</t>
  </si>
  <si>
    <t>6 KVA UPS APC MAKE</t>
  </si>
  <si>
    <t>TUBE LIGHT FITTING(DOUBBLE FITTING)</t>
  </si>
  <si>
    <t>APC TRUE ON-LINE UPS SYSTEM 6KVA</t>
  </si>
  <si>
    <t>6 KVA ONLINE UPS MAKE - APC</t>
  </si>
  <si>
    <t>PORTABLE DATA LOGGER</t>
  </si>
  <si>
    <t>NUMERIC MAKE -CVCF UPS-1KVA</t>
  </si>
  <si>
    <t>ELECTRICAL EQUIPMENTS &amp; POWER CABLES (CWIP-QC CST)</t>
  </si>
  <si>
    <t>1300001110 - ELECTRICAL FITTING &amp; CABLES</t>
  </si>
  <si>
    <t>1300002750 - ELECTRICALS FITTINGS - LAMPS</t>
  </si>
  <si>
    <t>80KVA ONLINE MODULAR UPS (CWIP-QC CST)</t>
  </si>
  <si>
    <t>1300001770 - ELECTRICAL FITTING (MAN II)</t>
  </si>
  <si>
    <t>SITC OF MCC PANEL (CWIP-QC CST)</t>
  </si>
  <si>
    <t>L&amp;T MAKE ACB (AIR CIRCUIT BREAKER)</t>
  </si>
  <si>
    <t>SQUARE PIPE MS 2"X2"X14GAUGE 450RFT/OTHER chges</t>
  </si>
  <si>
    <t>1300002740 - SET OF YOUCHPROOF BUSBAR FOR COUPLING</t>
  </si>
  <si>
    <t>1300002761 - ELECTRICAL FITTING &amp; ACCESSORIES FOR</t>
  </si>
  <si>
    <t>FAS INTEGRATION OF SIEMENS &amp; RAVEL PANEL</t>
  </si>
  <si>
    <t>ELECTRICAL POWER CABLE &amp; CONTROL CABLE (CWIP-TRAIN</t>
  </si>
  <si>
    <t>ELECTRICAL FITTINGS FOR ENERGY SAVING</t>
  </si>
  <si>
    <t>ELECTRICAL FITTINGS &amp; CABLE (CWIP-SBM TFR)</t>
  </si>
  <si>
    <t>ULTA CHAATA BOLT</t>
  </si>
  <si>
    <t>130000257 5 KVA UPS APC MAKE</t>
  </si>
  <si>
    <t>DATA LOGGER ELECTRICAL FITTING &amp; SPARE</t>
  </si>
  <si>
    <t>TRUE ONLINE UPS SYSTEM FOR EQUIPMENT</t>
  </si>
  <si>
    <t>LUMINIOUS- 3.5KVA INVERTER &amp; BATTARY (CWIP-TRAININ</t>
  </si>
  <si>
    <t>ELECTRICAL CABLES &amp; FITTINGS (CWIP-TCG LAB)</t>
  </si>
  <si>
    <t>ACB,MAKE-SIEMENS 3 &amp; L&amp;T 1</t>
  </si>
  <si>
    <t>ELE. CABLES &amp; FITTINGS IMMINO TO LOW RH (CWIP)</t>
  </si>
  <si>
    <t>ELECTRICAL CABLES AND FITTINGS FOR BPM (CWIP)</t>
  </si>
  <si>
    <t>SUPPLY &amp; INSTALLATION OF PA SYSTEM (CWIP-TCG LAB)</t>
  </si>
  <si>
    <t>150W LED FLOOD LIGHT,SMD WHITE MODEL</t>
  </si>
  <si>
    <t>ELECTRICAL CABELING &amp; FITTINGS</t>
  </si>
  <si>
    <t>LE GRAND” BRAND NUMERIC TRUE ON-LINE</t>
  </si>
  <si>
    <t>50W LED STREET LIGHT (WHITE COLOUR)</t>
  </si>
  <si>
    <t>FLAME PROOFE LIGHT FITTING</t>
  </si>
  <si>
    <t>ELECTRICAL INSTALLTION OF GPS CLOCK</t>
  </si>
  <si>
    <t>36W - RECESS MOUNTED LED FOR PURIFIED WATER SYSTEM</t>
  </si>
  <si>
    <t>CFL TUBERODS</t>
  </si>
  <si>
    <t>AHU CABLING WORK</t>
  </si>
  <si>
    <t>ELECTRICAL CABLES&amp; FITTINGS FOR IMMINO A (CWIP)</t>
  </si>
  <si>
    <t>ELECTRICAL CABLES&amp; FITTING - PL. II MOD. (CWIP)</t>
  </si>
  <si>
    <t>ELE.POWER &amp; CONTROL CABLES &amp; FITTINGS (CWIP)</t>
  </si>
  <si>
    <t>ELECTRICAL PANNEL WITH ACCESORIES (CWIP)</t>
  </si>
  <si>
    <t>ELECTRICAL CABLES&amp; FITTING-NEW FBP-500C (CWIP)</t>
  </si>
  <si>
    <t>MCC PANEL (CWIP)</t>
  </si>
  <si>
    <t>UPS 10KVA LE-GRAND</t>
  </si>
  <si>
    <t>ELECTRICAL CABLES&amp; FITTING - NITROGEN GE (CWIP)</t>
  </si>
  <si>
    <t>ELECTRICAL CABLING &amp; FITTINGS FOR NITRO (CWIP)</t>
  </si>
  <si>
    <t>ELECTRICAL FITTINGS AT CHANGEROOM WAREHOUSE</t>
  </si>
  <si>
    <t>130000206 APC MAKE UPS 5 KVA SURT50000UXI 2</t>
  </si>
  <si>
    <t>ELECTRICAL CABLES &amp; FITTINGS WASHING ARE (CWIP)</t>
  </si>
  <si>
    <t>130000971 - 130000734-10 KVA,INVERTER</t>
  </si>
  <si>
    <t>Elect. Installation Total</t>
  </si>
  <si>
    <t>ELECTRICAL INSTALLATION Total</t>
  </si>
  <si>
    <t>AIR HANDLING SYSTEM</t>
  </si>
  <si>
    <t>AHU</t>
  </si>
  <si>
    <t>AIR HANDLING UNIT</t>
  </si>
  <si>
    <t>COMPRESSION FOR AHU</t>
  </si>
  <si>
    <t>AIR HANDLLING UNIT</t>
  </si>
  <si>
    <t>PACKAGED AC</t>
  </si>
  <si>
    <t>SPLIT AC</t>
  </si>
  <si>
    <t>"AIR HANDLING UNITS,FDV AS PER ANNEXURE"</t>
  </si>
  <si>
    <t>350 TR TRANE SCREW CHILLER -</t>
  </si>
  <si>
    <t>BRY-AIR DEHUMIDIFIER FVB-1500</t>
  </si>
  <si>
    <t>BRY-AIR DEHUMIDIFIER FVB-6200</t>
  </si>
  <si>
    <t>DEHUMIDIFIER MODEL:FVB-4000(2400CFM)</t>
  </si>
  <si>
    <t>BRY-AIR DEHUMIDIFIER FVB-3000</t>
  </si>
  <si>
    <t>BRY-AIR DEHUMIDIFIER FVB-2100</t>
  </si>
  <si>
    <t>BRY-AIR DEHUMIDIFIER FVB-7600(SR)</t>
  </si>
  <si>
    <t>GODREJ MAKE 400 LTR FRIDGE DOUBLE DOOR</t>
  </si>
  <si>
    <t>4 TR SPLIT AC CASSETTE TYPE 48K</t>
  </si>
  <si>
    <t>AIR HANDLING SYSTEM (AHU)</t>
  </si>
  <si>
    <t>DUST COLLECTOR 300CMH</t>
  </si>
  <si>
    <t>AIR HANDLING UNIT FOR PROCESS MATERAIL STORE</t>
  </si>
  <si>
    <t>DUCTING OF PACKAGE AC'S + REQ METERIALS</t>
  </si>
  <si>
    <t>AHU FOR NEO COTA MACHINE</t>
  </si>
  <si>
    <t>LC-P45 PRINTER (PART NO: 229119)</t>
  </si>
  <si>
    <t>17 TR PACAKAGE AC WITH DUCTING</t>
  </si>
  <si>
    <t>AIR HANDLING SYSTEM (HVAC)</t>
  </si>
  <si>
    <t>SS 304 DUCTING FOR NEO-COTA</t>
  </si>
  <si>
    <t>CARRIER DUCTABLE AC UNIT 5 TR</t>
  </si>
  <si>
    <t>2 TR SPLIT AC UNIT COMPLETE</t>
  </si>
  <si>
    <t>17 TON DUCTABLE SPLIT A/C (MAN II)</t>
  </si>
  <si>
    <t>DEHUMIDIFIER + AIR HANDLING UNIT (AHU-25) PRIMARY</t>
  </si>
  <si>
    <t>SS. DUCTING FOR TRAY TRIYER</t>
  </si>
  <si>
    <t>DEHUMIDIFIRE FOR AHU</t>
  </si>
  <si>
    <t>AIR HANDLING UNIT (AHU-60) GRANULATION AREA</t>
  </si>
  <si>
    <t>HVAC SYSTEM FOR INPROCESS AREA</t>
  </si>
  <si>
    <t>HVAC SYSTEM</t>
  </si>
  <si>
    <t>HVAC SYSTEM FOR GRANULATION AREA</t>
  </si>
  <si>
    <t>AIR HANDLING UNIT (AHU-60) COMPRESSION AREA</t>
  </si>
  <si>
    <t>AHU FOR DISPENSING</t>
  </si>
  <si>
    <t>ADDITION DUCTING FOR TRAY TRIYER</t>
  </si>
  <si>
    <t>AIR HANDLING UNIT (GI DUCTING)</t>
  </si>
  <si>
    <t>HVAC SYSTEM - AHU</t>
  </si>
  <si>
    <t>FLUID DRYER VENTILATION (FDV)</t>
  </si>
  <si>
    <t>8100 CFM AIR HANDLING UNIT</t>
  </si>
  <si>
    <t>AIR COOLED CONDENSING UNIT 8.5TR</t>
  </si>
  <si>
    <t>SPLIT AC CAPACITY 2 TON</t>
  </si>
  <si>
    <t>AIR HANDLING UNIT (AHU)</t>
  </si>
  <si>
    <t>EXHAUST UNIT</t>
  </si>
  <si>
    <t>REVERSE LAMINAR AIR FLOW</t>
  </si>
  <si>
    <t>AIR HANDLING UNIT (GI DUCTING) Chilsonator-Area</t>
  </si>
  <si>
    <t>RETURN AIR RISER</t>
  </si>
  <si>
    <t>AIR HANDLING UNIT (GI DUCTING)- MODIFICATION</t>
  </si>
  <si>
    <t>AIR HANDLING UNIT 3697 CFM</t>
  </si>
  <si>
    <t>AIR HANDLING UNIT 2785 CFM</t>
  </si>
  <si>
    <t>4 TON DUCTABLE SPLIT AC</t>
  </si>
  <si>
    <t>AIR HANDLING UNIT 1108 CFM</t>
  </si>
  <si>
    <t>PRE COOLING UNIT 3.74 TR</t>
  </si>
  <si>
    <t>DUST EXTRACTOR 1000 CMH</t>
  </si>
  <si>
    <t>AIR COOLED CONDENSING UNIT 3TR</t>
  </si>
  <si>
    <t>PRE COOLING UNIT 28.91 TR</t>
  </si>
  <si>
    <t>PRE COOLING UNIT 28.52 TR</t>
  </si>
  <si>
    <t>DUST EXTRACTOR 600 CMH</t>
  </si>
  <si>
    <t>PRE COOLING UNIT 18.32 TR</t>
  </si>
  <si>
    <t>PRE COOLING UNIT 14.96 TR</t>
  </si>
  <si>
    <t>DUST EXTRACTOR 300 CMH</t>
  </si>
  <si>
    <t>DOUBLE SKIN AHU CUM DEHUMIDIFIER</t>
  </si>
  <si>
    <t>AHU-PRE COOLING UNTS</t>
  </si>
  <si>
    <t>DUST EXTRACTOR 500 CFM</t>
  </si>
  <si>
    <t>DUST EXTRACTOR 300 CFM</t>
  </si>
  <si>
    <t>SPLIT AC 1.5 TR</t>
  </si>
  <si>
    <t>SPLIT AC 1 TR</t>
  </si>
  <si>
    <t>DEHUMIDIFIER AND ACCESSORIES</t>
  </si>
  <si>
    <t>DEHUMIDIFIER WITH DUCTING INSTALLATION</t>
  </si>
  <si>
    <t>ENGINEERED DEHUMIDIFIER</t>
  </si>
  <si>
    <t>DEHUMIDIFIER-MODEL FLP-2000</t>
  </si>
  <si>
    <t>SUPPLY OF AHU FOR COATING AREA</t>
  </si>
  <si>
    <t>FRESH COOLING UNIT SYSTEM.-SET</t>
  </si>
  <si>
    <t>DOUBLE SKIN AHU</t>
  </si>
  <si>
    <t>"SUPLY INDOR DUCTABLE 1.6,3.3,4.1,4.7,6TR"</t>
  </si>
  <si>
    <t>DOUBLE SKIN DRAW THROUGH TYPE AHU 3</t>
  </si>
  <si>
    <t>DOUBLE SKIN DRAW THROUGH TYPE AHU 2</t>
  </si>
  <si>
    <t>DOUBLE SKIN DRAW THROUGH TYPE AHU 1</t>
  </si>
  <si>
    <t>SUPPLY OF OUTDOOR CONDENSING UNIT 34HP</t>
  </si>
  <si>
    <t>SUPPLY OF OUTDOOR CONDENSING UNIT 30HP</t>
  </si>
  <si>
    <t>DOUBLE SKIN DRAW THROUGH TYPE AHU 1 INAT</t>
  </si>
  <si>
    <t>AIR HANDILNG UNIT,6675 CFM</t>
  </si>
  <si>
    <t>AIR HANDLING UNIT(BLUE COLOUR)-METFORMIN TAB</t>
  </si>
  <si>
    <t>SUPPLY OF 1.0 TR ONE WAY CASSATE UNIT</t>
  </si>
  <si>
    <t>MODIFICATION OF AHU-552 FOR LOW RH</t>
  </si>
  <si>
    <t>STRAIGHT DUCT FOR NEW AREA</t>
  </si>
  <si>
    <t>1.5 TR SPLIT AC</t>
  </si>
  <si>
    <t>STP BLOWER ICON MAKE CAPACITY 100M3/HR</t>
  </si>
  <si>
    <t>CARRIER MAKE 2.0 TR SPLIT A/C</t>
  </si>
  <si>
    <t>AHUCOLD LINE VALVE INSULATION WORK</t>
  </si>
  <si>
    <t>1.5 TON AIR CONDITION UNIT</t>
  </si>
  <si>
    <t>OUTDOOR CONDENSING UNITS 36 HP (CWIP-QC CST)</t>
  </si>
  <si>
    <t>1700003290 - AIR HANDLING SYSTEM (HVAC DUCTING)</t>
  </si>
  <si>
    <t>AIR HANDLING SYSTEM - MODIFICATION WORK PLANT I</t>
  </si>
  <si>
    <t>AIR HANDLING UNIT ( DUCTING)</t>
  </si>
  <si>
    <t>AIR HANDLING UNIT (UPGRADATION)</t>
  </si>
  <si>
    <t>1.3 TR FOUR WAY CASSATE (CWIP-QC CST)</t>
  </si>
  <si>
    <t>DUCTABLE SPLIT AC UNIT 5.5 TR</t>
  </si>
  <si>
    <t>8.1TR DUCTABLE UNIT (CWIP-QC CST)</t>
  </si>
  <si>
    <t>170000525 - 8.5 TR DUCTABLE A/C</t>
  </si>
  <si>
    <t>PROVISION OF % RH FOR AHU-50</t>
  </si>
  <si>
    <t>PROVISION OF % RH FOR AHU-68</t>
  </si>
  <si>
    <t>GI DUCTING (CWIP-QC CST)</t>
  </si>
  <si>
    <t>1.3TR CASSETTE UNIT</t>
  </si>
  <si>
    <t>SITC OF FRESH AIR FAN 1200 CFM (CWIP-QC CST)</t>
  </si>
  <si>
    <t>0.6 TR HI WALL UNITS (CWIP-QC CST)</t>
  </si>
  <si>
    <t>4.1 TR DUCTABLE UNIT (CWIP-QC CST)</t>
  </si>
  <si>
    <t>2.6 TR FOUR WAY CASSETE (CWIP-QC CST)</t>
  </si>
  <si>
    <t>1.0 TR FOUR WAY CASSETTE (CWIP-QC CST)</t>
  </si>
  <si>
    <t>1.0 TR HI WALL UNITS (CWIP-QC CST)</t>
  </si>
  <si>
    <t>AIR HANDLING UNIT (CWIP-SBM TFR)</t>
  </si>
  <si>
    <t>DEHUMIDIFIER PLANT 1-AHU-64 DISPENSINGII</t>
  </si>
  <si>
    <t>AIR HANDLING SYSTEM (CWIP-TRAINING CENTRE)</t>
  </si>
  <si>
    <t>NEW AHU FOR KF ROOM AHU78</t>
  </si>
  <si>
    <t>NEW AHU 3000CFM FOR CONTROL SAMPLE ROOM F-221</t>
  </si>
  <si>
    <t>5.5 TR DUCTED CONDENSING UNIT</t>
  </si>
  <si>
    <t>170000150 AIR HANDLING UNIT 6913 CFM</t>
  </si>
  <si>
    <t>170000150 AIR HANDLING UNIT 5348 CFM</t>
  </si>
  <si>
    <t>8.5 TR DUCTABLE SPLIT A.C. UNIT</t>
  </si>
  <si>
    <t>170000147 AIR HANDLING UNIT</t>
  </si>
  <si>
    <t>S.S POWDER SAMPLER HANGING CABINT</t>
  </si>
  <si>
    <t>2.0 TON SPLIT AC UNIT 5 STAR</t>
  </si>
  <si>
    <t>SILENCER FOR 4000 CFM BLOWER</t>
  </si>
  <si>
    <t>AHU DUCTING WORK (CWIP-TCG LAB)</t>
  </si>
  <si>
    <t>AIR HANDLING SYSTEM FOR IMMINO TO LOW RH (CWIP)</t>
  </si>
  <si>
    <t>AIR HANDLING SYSTEM (HVAC) FOR BPM (CWIP)</t>
  </si>
  <si>
    <t>DEHUMIDIFIER MODEL FLP-6200 (CWIP)</t>
  </si>
  <si>
    <t>DEHUMIDIFIER MODEL FLP-4200 (CWIP)</t>
  </si>
  <si>
    <t>BRY-AIR DEHUMIDIFIER MODEL FLP-2500</t>
  </si>
  <si>
    <t>DEHUMIDIFIER MODEL FLB-2000 (CWIP)</t>
  </si>
  <si>
    <t>SITC OF 11TR DUCTABLE SPLIT AC (CWIP-TCG LAB)</t>
  </si>
  <si>
    <t>DEHUMIDIFIER MODEL FLB-1000 (CWIP)</t>
  </si>
  <si>
    <t>FLOOR MOUNTED AIR HANDLING UNIT fan air CFM-8374</t>
  </si>
  <si>
    <t>BLUE STAR MAKE 10 TR PROCESS CHILLER</t>
  </si>
  <si>
    <t>SUPPLY OF HEPA FILTER HOUSING PANEL (CWIP-TCG LAB)</t>
  </si>
  <si>
    <t>SUPPLY OF HEPA FILTER,ITEM NO.D110014057 (CWIP-TCG</t>
  </si>
  <si>
    <t>CHILLED WATER COILS FOR AHU 74,50,34,62,55,05</t>
  </si>
  <si>
    <t>NEW FDV -2S (ES)</t>
  </si>
  <si>
    <t>170000147-AIR HANDLING UNIT AHU-20</t>
  </si>
  <si>
    <t>170000147-AIR HANDLING UNIT AHU-22</t>
  </si>
  <si>
    <t>SUPPLY OF 1.3 TR  CASSETTE UNIT</t>
  </si>
  <si>
    <t>NEW FDV -4E (ES)</t>
  </si>
  <si>
    <t>NEW FDV -2E (ES)</t>
  </si>
  <si>
    <t>FLAME PROOFE EXHAUST FAN WITH DUCTING</t>
  </si>
  <si>
    <t>AIR HANDLING SYSTEM FOR IMMINO AREA MODI (CWIP)</t>
  </si>
  <si>
    <t>BLUE STAR MAKE 5 TR PROCESS</t>
  </si>
  <si>
    <t>AIR HANDLING SYSTEM  - PLANT II MOD. (CWIP)</t>
  </si>
  <si>
    <t>VFD WITH PANEL 40HP (CWIP)</t>
  </si>
  <si>
    <t>AIR HANDLING SYSTEM FOR CHEMBER (CWIP)</t>
  </si>
  <si>
    <t>AIR HANDLING SYSTEM-NEW FBP-500C PLANT-I (CWIP)</t>
  </si>
  <si>
    <t>AHU TFA-V42, CAPACITY – 895 CFM</t>
  </si>
  <si>
    <t>AIR HANDLING SYSTEM FOR WASHING AREA (CWIP)</t>
  </si>
  <si>
    <t>AHU Total</t>
  </si>
  <si>
    <t>EC MOTOR / BLOWER FOR PLANT-II</t>
  </si>
  <si>
    <t>EC MOTOR / BLOWER FOR PLANT-II-A</t>
  </si>
  <si>
    <t>AIR HANDLING SYSTEM Total</t>
  </si>
  <si>
    <t>HINJEWADI - EOU Total</t>
  </si>
  <si>
    <t>HINJEWADI-ONCOLOGY</t>
  </si>
  <si>
    <t>MAR INFEED TURNTABLE MODEL-MTR/4</t>
  </si>
  <si>
    <t>TRAY LOADER + CAPPING MACHINE ISOLATOR</t>
  </si>
  <si>
    <t>WASHING MACHINE MODELWM8200+OPTION</t>
  </si>
  <si>
    <t>QUANTA 208XS-S(CIP-SIP)LYOPHILIZER</t>
  </si>
  <si>
    <t>M.A.R. CAPPING MACHINE MODEL</t>
  </si>
  <si>
    <t>CONVEYOR ISOLATOR</t>
  </si>
  <si>
    <t>LYO CIP SYSTEMS SET</t>
  </si>
  <si>
    <t>ENTERNAL DECONTAMINATION WASHER M/C</t>
  </si>
  <si>
    <t>EXTERNAL WASHING MACHINE</t>
  </si>
  <si>
    <t>WATER GENERATION PLANT</t>
  </si>
  <si>
    <t>DISPENSING AND COMPOINDING ISOLATOR</t>
  </si>
  <si>
    <t>PURE STEAM DISTRIBUTION SYSTEMS PACKAGE</t>
  </si>
  <si>
    <t>H.P.S.V. STEAM STERILIZER</t>
  </si>
  <si>
    <t>ALPHA PORTS</t>
  </si>
  <si>
    <t>MULTIPLE EFFECT DISTILATION UNIT 1000LPH</t>
  </si>
  <si>
    <t>WFI WATER DISTRIBUTION SYSTEM PACCKAGE</t>
  </si>
  <si>
    <t>PURIFIED WATER GENERATION PLANT</t>
  </si>
  <si>
    <t>PURIFIED WATER DIST-SYSTEM LOT</t>
  </si>
  <si>
    <t>PURIFIED WATER GENERATION SYSTEM   LOT</t>
  </si>
  <si>
    <t>COMPOUNDING/STERILE VESSEL 100LTRS</t>
  </si>
  <si>
    <t>NEGATIVE PRESSURE LYO FENCE WASHER</t>
  </si>
  <si>
    <t>COMPOUNDING/STERILE VESSEL 30 LTRS</t>
  </si>
  <si>
    <t>FILTRATION ISOLATOR</t>
  </si>
  <si>
    <t>300 L STERILE HOLD VESSEL</t>
  </si>
  <si>
    <t>STERILE HOLDING VESSEL 100 LTR</t>
  </si>
  <si>
    <t>QUALITY CONTROL ISOLATOR</t>
  </si>
  <si>
    <t>DECONTAMINATION MACHINE</t>
  </si>
  <si>
    <t>PURE STEAM GENERATOR CAPACITY 500KGS PER</t>
  </si>
  <si>
    <t>STERILE HOLDING VESSEL 30 LTR</t>
  </si>
  <si>
    <t>STICKER LABELING MACHINE</t>
  </si>
  <si>
    <t>LOADING CELL &amp; OTHER ACCESARIES M.A.R. CAPPING MAC</t>
  </si>
  <si>
    <t>300 L COMPOUNDING VESSEL</t>
  </si>
  <si>
    <t>RESTRICTED ACESS BARRIERS</t>
  </si>
  <si>
    <t>LABLEL ROLL COUNTER REWINDER + DRIVE</t>
  </si>
  <si>
    <t>ASPETIC RAPID TRANSFER SYSTEM</t>
  </si>
  <si>
    <t>COMPRESSOR &amp; OTHER ACCESSORIES FOR LYOPHILIZER</t>
  </si>
  <si>
    <t>Single &amp; Double leaf doors</t>
  </si>
  <si>
    <t>AIR COMPRESSOR 10 KGS</t>
  </si>
  <si>
    <t>MOBILE SIP SYSTEM FOR MFG TANK</t>
  </si>
  <si>
    <t>BOD INCUBATOR  440LTS</t>
  </si>
  <si>
    <t>DETA PORTS</t>
  </si>
  <si>
    <t>SS304 vessel for decontamination 11 cu.m</t>
  </si>
  <si>
    <t>Walk in incubator 26500 L</t>
  </si>
  <si>
    <t>PURE STEAM GENERATOR CAPACITY 100KGS PER</t>
  </si>
  <si>
    <t>Alpha ports SS316L 105 dia</t>
  </si>
  <si>
    <t>WATER PURIFICATION SYSTEMS (PRODUCTION)</t>
  </si>
  <si>
    <t>S/O FRP induced draft cooling tower</t>
  </si>
  <si>
    <t>LOAD CELL FOR M.AR. FILLING &amp; CAPPING MACHINE</t>
  </si>
  <si>
    <t>S/O chieed water balancing tank</t>
  </si>
  <si>
    <t>BUILDING MANAGEMENT SYSTEM (HVAC CONTROL)</t>
  </si>
  <si>
    <t>REACTOR 63 LTR</t>
  </si>
  <si>
    <t>VIAL CRUSHER MACHINE  with NEGATIVE PRESSURE HOOD</t>
  </si>
  <si>
    <t>Cooling incubator 2-8 deg.cel.(440L)</t>
  </si>
  <si>
    <t>BURAN REFRIGERATED COMPRESSED AIR DRYER</t>
  </si>
  <si>
    <t>VERTICAL LAMINAR FLOW</t>
  </si>
  <si>
    <t>NLUCP</t>
  </si>
  <si>
    <t>S/O Air reciever cap. 4 cu.m</t>
  </si>
  <si>
    <t>S.S. PIPING AND ACCESSORIES</t>
  </si>
  <si>
    <t>NLUCP (PLC 1766-L32BXB - MICROLOGIX 1400</t>
  </si>
  <si>
    <t>MULTIGRADE SAND FILTER OF 10M3/HR FLOW</t>
  </si>
  <si>
    <t>ITW CARTON SCALING MACHINE FTM 550</t>
  </si>
  <si>
    <t>DRAGER FOR ISOLATOR</t>
  </si>
  <si>
    <t>S/O Day storage tank cap. 8 cu.m.</t>
  </si>
  <si>
    <t>PLC AUTO SYSTEM-QUANTA 208XS-S(CIP-SIP)LYOPHILIZER</t>
  </si>
  <si>
    <t>VIDEOJET SMALL INKJET PRINTER</t>
  </si>
  <si>
    <t>HEAT EXCHANGER 2.5SQM</t>
  </si>
  <si>
    <t>S/O Air reciever 1 cu.m.</t>
  </si>
  <si>
    <t>WATER SOFTNER PLANT FOR BOILER</t>
  </si>
  <si>
    <t>HEAT EXCHANGER 1.5SQM</t>
  </si>
  <si>
    <t>HEATE EXCHANGER 22 PLATES SS</t>
  </si>
  <si>
    <t>L.D.O. DAY TANK  CAPACITY 2KL</t>
  </si>
  <si>
    <t>THERMAL TRF LABLE/BAR CODE PRINT &amp; LABEL PRINTING</t>
  </si>
  <si>
    <t>BATTERY POWERED STRAPPING MACHINE</t>
  </si>
  <si>
    <t>NIMACH HIGH SPEED CARTON PRINTING M/C</t>
  </si>
  <si>
    <t>STORAGE TANK FOR HOT WATER 5KL</t>
  </si>
  <si>
    <t>50LTR PRESSURE VESSEL WITH TROLLY.</t>
  </si>
  <si>
    <t>BOWL FOR FILLING &amp; STOPPERING MACHINE</t>
  </si>
  <si>
    <t>CONVEYOR  BELT SYSTEMS</t>
  </si>
  <si>
    <t>ADAPTOR FOR GLOVE PORT</t>
  </si>
  <si>
    <t>AUTO USER PAINT ASSEMBLY</t>
  </si>
  <si>
    <t>BALNCE PRINTER</t>
  </si>
  <si>
    <t>RECEIVER</t>
  </si>
  <si>
    <t>SS 304 QUALITY MS RAILING FOR UTILITY ST</t>
  </si>
  <si>
    <t>HEATING MANTLE FOR PURIFICATION SYSTEM</t>
  </si>
  <si>
    <t>PRESSURE VESSEL</t>
  </si>
  <si>
    <t>S.S.TUBING &amp; FITTING FOR GLOVE TEST APPARATUS</t>
  </si>
  <si>
    <t>VACCUUM PUMP MODEL PCI-75-S</t>
  </si>
  <si>
    <t>BUBBLE TEST APPARATUS</t>
  </si>
  <si>
    <t>MANUFACTURING VESSEL 12 LTR</t>
  </si>
  <si>
    <t>FILTRATION VESSEL 12 LTR</t>
  </si>
  <si>
    <t>SS316L MIXING VESSEL CAP:100LTR</t>
  </si>
  <si>
    <t>HIGH SHARE MIXER WITH VFD</t>
  </si>
  <si>
    <t>SMART CAMERA VISION INSPECTION SYSTEM</t>
  </si>
  <si>
    <t>ISOLATOR HEPA FILTER</t>
  </si>
  <si>
    <t>BROTHER LABLE PRINTER</t>
  </si>
  <si>
    <t>ETCHING MACHINE</t>
  </si>
  <si>
    <t>OPTISEAL T LINE HOUSING</t>
  </si>
  <si>
    <t>BIO-DECONTAMINATION SYSTEM -VHP 1000 ED</t>
  </si>
  <si>
    <t>120006049 - ROTARY EVAPORATOR - TOM PILOTVAP-100</t>
  </si>
  <si>
    <t>120006050 - DIAPHRAGM CHEMISTRY PUMP- MODEL MD12C</t>
  </si>
  <si>
    <t>WASHING MACHINE 15 KG CAPACITY</t>
  </si>
  <si>
    <t>LINEAR TYPE TRAY SEALING MACHINE</t>
  </si>
  <si>
    <t>DRYER 15 KG CAPACITY</t>
  </si>
  <si>
    <t>ROOTS SRUB E-430</t>
  </si>
  <si>
    <t>LYOPHILIZER</t>
  </si>
  <si>
    <t>INSTALLATION, LIFTING &amp; REFIXING  FOR LYOPHILIZER</t>
  </si>
  <si>
    <t>IMPULSE SEALING MACHINE</t>
  </si>
  <si>
    <t>S.S. TROLLEY (LAUNDRY TROLLEY)</t>
  </si>
  <si>
    <t>120008087 - HPHV STEAM STERILIZER</t>
  </si>
  <si>
    <t>TRACK &amp; TRACE SYSTEM (JEKSON OFFLINE CONVEYOR SYS)</t>
  </si>
  <si>
    <t>MODEL 500 RL TOC BASE MODEL</t>
  </si>
  <si>
    <t>BETA CANISTER</t>
  </si>
  <si>
    <t>AIR BORNE PARTICLE CONTERS</t>
  </si>
  <si>
    <t>LOAD CELL FOR M.AR. FILLING MACHINE</t>
  </si>
  <si>
    <t>PIPING &amp; FITTING OF UTILITY FOR LYOPHILIZER</t>
  </si>
  <si>
    <t>BURSTING STRENGTH APPARATUS</t>
  </si>
  <si>
    <t>SS VISUAL INSPECTION BOOTH</t>
  </si>
  <si>
    <t>3I SURGE VESSEL</t>
  </si>
  <si>
    <t>MIROMIST AEROSOL GENERATOR</t>
  </si>
  <si>
    <t>LIPEX PUMP EXTRUSION SYSTEM</t>
  </si>
  <si>
    <t>300L MFG TANK WITH LOAD CELL</t>
  </si>
  <si>
    <t>SARTOCON2+ CROSS FLOW FILTRATION SYSTEM</t>
  </si>
  <si>
    <t>MONO CARTON PRIINTING &amp; INSPECTION (Treck &amp;Trace )</t>
  </si>
  <si>
    <t>SAMPLING ISOLATOR</t>
  </si>
  <si>
    <t>RAB SYSTEM FOR UNLOADING STERIAL</t>
  </si>
  <si>
    <t>OIL FREE RECIPROCATING AIR COMPRESSOR</t>
  </si>
  <si>
    <t>AUTOMATIC TUBE CLEANING SYSTEM</t>
  </si>
  <si>
    <t>AEROSOL PARTICLE SENSOR</t>
  </si>
  <si>
    <t>SS 304  CAGE TROLLEY</t>
  </si>
  <si>
    <t>PRINTERLC-P45(PART NO.229119)</t>
  </si>
  <si>
    <t>SS BETA CANISTER</t>
  </si>
  <si>
    <t>CMS ANALYZERS SET WITH INTEGRATED DATA R</t>
  </si>
  <si>
    <t>ROOTS HAKOMATIC MACHINE,BRUSH</t>
  </si>
  <si>
    <t>ROOTSSCRUB E-430 S.S MACHINE</t>
  </si>
  <si>
    <t>PRINTER LC-P45 PART NO- 229119</t>
  </si>
  <si>
    <t>MOVABLE PLATFORM WITH STAIRCASE</t>
  </si>
  <si>
    <t>S.S PORTABLE PRESSURE VESSEL</t>
  </si>
  <si>
    <t>PLATE RACK</t>
  </si>
  <si>
    <t>CG FILM HOLDING TROLLEY</t>
  </si>
  <si>
    <t>SATURATED STEAM STERILIZER</t>
  </si>
  <si>
    <t>MFG VESSEL 100 LWITH MAGNETIC MIXER</t>
  </si>
  <si>
    <t>FILLING PUMPS IN STAINLESS STEEL 316L</t>
  </si>
  <si>
    <t>120011978-AEROSOL PARTICLE COUNTER PORTABLE</t>
  </si>
  <si>
    <t>FITRATION VESSEL(SHT)100 LHOLDING VESSEL</t>
  </si>
  <si>
    <t>UHS SILVERSON ULTRA HYGINIC INLINE MIXER</t>
  </si>
  <si>
    <t>AUTO SIP SYSTEM PLC OPERATED EQUIPMENT</t>
  </si>
  <si>
    <t>Automatic Integrity Tester</t>
  </si>
  <si>
    <t>AIR PARTICLE COUNTER-LASAIR-III 310 C</t>
  </si>
  <si>
    <t>PUMP LABTOP 350</t>
  </si>
  <si>
    <t>Head Space Oxygen Analyser (MACROS 4)</t>
  </si>
  <si>
    <t>STEAM QUALITY TEST KIT</t>
  </si>
  <si>
    <t>CHECK WEIGHER CW-1200-01AM WITH SOFTWARE</t>
  </si>
  <si>
    <t>IMPULSE SEALING MACHINE-HM630AS</t>
  </si>
  <si>
    <t>PLIER FOR FEP TUBE 0.188 X0.333"</t>
  </si>
  <si>
    <t>PALL FILTER HOUSING (ZLK9010)</t>
  </si>
  <si>
    <t>VENT FILTER HOUSING 10" WITH HEAT ELEMEN</t>
  </si>
  <si>
    <t>120008117 PUNCH TOOL CABINET MODEL-TCB-1000</t>
  </si>
  <si>
    <t>120007410 PUNCH TOOL CABINET MODEL-TCB-1000</t>
  </si>
  <si>
    <t>VHP STERILIZATION FOR FILTRATION ISOLATOR</t>
  </si>
  <si>
    <t>HOUSING SERIES SASMI SERIES (1RX30")</t>
  </si>
  <si>
    <t>INDUSTRIAL VACUUM CLEANER</t>
  </si>
  <si>
    <t>VENT FILTER HOUSING 10" VSVNLI SERIES</t>
  </si>
  <si>
    <t>NEW SUPER HEATED WATER SPRAY STERILIZER.</t>
  </si>
  <si>
    <t>KAYE AVS SYSTEM FOR THORMAL VALIDATION</t>
  </si>
  <si>
    <t>LOADING CELL &amp; OTHER ACCESARIES FOR FILLING MACHIN</t>
  </si>
  <si>
    <t>WIRELESS GLOVE TESTER (WIRELESSGT)-SET</t>
  </si>
  <si>
    <t>HIGH SHER MIXER (HSM T-60)</t>
  </si>
  <si>
    <t>SARTOCHECK 4 PLUS INTIGRITY TESTING MACHINE</t>
  </si>
  <si>
    <t>DRAGER POLYTRON SENSOR WITH TRANSMITTER</t>
  </si>
  <si>
    <t>MODIFYING EXISTING JOHNSON LIFT-87432</t>
  </si>
  <si>
    <t>STANDARD IOS MODULE  FOR SIEVERS 500 RL FOR TOC AN</t>
  </si>
  <si>
    <t>BENCH TOP OXYGEN (O2) ANALYZER</t>
  </si>
  <si>
    <t>DATA PRINTER MAKE-MILTON,MODEL MPD</t>
  </si>
  <si>
    <t>SPARE FOR PURIFIED WATER ONLINE TOC ANYALYSER</t>
  </si>
  <si>
    <t>DEHUMIDIFIER FFB-600 WITH BRY STAT</t>
  </si>
  <si>
    <t>120002594 100LTR MIXING VESSEL WITH METTLE LOAD CE</t>
  </si>
  <si>
    <t>WALL BENCH &amp; CABINET,CORNER BENCH</t>
  </si>
  <si>
    <t>SS DRUM 18" X 12",15" X 12",6" X 6",4" X 4</t>
  </si>
  <si>
    <t>COMPACT CONVEYOR WITH OUT VACCUM</t>
  </si>
  <si>
    <t>WIRELESS GT GLOVE TEST ON TROLLEY CUM PORT</t>
  </si>
  <si>
    <t>ROOTS HAKOMATIC MACHINE E430</t>
  </si>
  <si>
    <t>PAPR SYSTEM WITH BOX</t>
  </si>
  <si>
    <t>S.S. PRESSURE VESSEL WITH S.S. TROLLEY</t>
  </si>
  <si>
    <t>DATA PRINTER MAKE MILTON MODEL MPD</t>
  </si>
  <si>
    <t>OPTISEAL T-LINE HOUSING (IOST41515)</t>
  </si>
  <si>
    <t>REJECTION D-BOX AREA TROLLEY LOCKING</t>
  </si>
  <si>
    <t>S.S.304 VISUAL INSPECTION TABLE</t>
  </si>
  <si>
    <t>SOTOP215/24LN ROOTS SOTECO TOPPER</t>
  </si>
  <si>
    <t>32 MM LABORATORY DECRIMPER</t>
  </si>
  <si>
    <t>120013842-HORIZONTAL STEAM STERILISER (CWIP-TCG LA</t>
  </si>
  <si>
    <t>VHP M 100 Bio-decontamination system</t>
  </si>
  <si>
    <t>Control Panel For 20 Manufacturing Tanks</t>
  </si>
  <si>
    <t>FMS SYSTEM INCLUDING DATA LOGGER &amp; DISPLAY LOCAL</t>
  </si>
  <si>
    <t>KJELDAHL DISTILLATION UNIT</t>
  </si>
  <si>
    <t>Control Panel For 13 Manufacturing Tanks SCADA SYS</t>
  </si>
  <si>
    <t>LABEL STIK 300 LABELING MACHINE</t>
  </si>
  <si>
    <t>15"IPC PANLE+ACCESSORIES &amp; SLIM DISPLAY</t>
  </si>
  <si>
    <t>15" SCREEN IPC WITH SCADA &amp; 21CFR</t>
  </si>
  <si>
    <t>IPC with SCADA Software</t>
  </si>
  <si>
    <t>631D CAPACITANCE MANOMETER</t>
  </si>
  <si>
    <t>15"IPC INDUSOFT FOR MULTICOLUMN Distillation Plant</t>
  </si>
  <si>
    <t>21 CFR COMPLIANT SYSTEM WITH 15" IPC SCADA FOR LYO</t>
  </si>
  <si>
    <t>15"IPC INDUSOFT FOR WATER GENERATION &amp;Distribution</t>
  </si>
  <si>
    <t>15"IPC INDUSOFT FOR PURE STEAM GENERATOR</t>
  </si>
  <si>
    <t>COMMERCIAL WASHER EXTRACTOR 22</t>
  </si>
  <si>
    <t>COMMERCIAL DRYER 16 KG</t>
  </si>
  <si>
    <t>DG/MSEB DATA LOGGING &amp; SCADA SYSTEM</t>
  </si>
  <si>
    <t>MICROTITER SHAKER</t>
  </si>
  <si>
    <t>120007613-SAMPLING BOOTH PASS BOX AND GLOVE PORT</t>
  </si>
  <si>
    <t>SCUFF RESISTANCE TESTER</t>
  </si>
  <si>
    <t>CLEAN STEAM PRESSURE REDUCING VALVE.</t>
  </si>
  <si>
    <t>GLOVE ADAPTOR HOLDING STAND ASSEMBLY</t>
  </si>
  <si>
    <t>VISUAL INSPECTION BOX</t>
  </si>
  <si>
    <t>MICRO BALANCE COMPARTMENT</t>
  </si>
  <si>
    <t>PLNT1 GLOVE ADOPTER ASSLY</t>
  </si>
  <si>
    <t>1 HP BOOSTER PUMP - CGL MAKE</t>
  </si>
  <si>
    <t>OPCLO DOSING PUMP V-13</t>
  </si>
  <si>
    <t>PARTICLE COUNTER MODEL LASAIR – III 310C</t>
  </si>
  <si>
    <t>CHECK WEIGHER SYSTEM CW-1200 - 01</t>
  </si>
  <si>
    <t>TRS 01 TERMINAL AIR BORNE DISINFECTION</t>
  </si>
  <si>
    <t>DIAMOND COATED MIXING HEAD OF GMP 100 E</t>
  </si>
  <si>
    <t>120014680-ROTARY SEALING MACHINE (HM 850D)-HAWO</t>
  </si>
  <si>
    <t>DIAMOND COATED MALE BEARING OF GMP 100</t>
  </si>
  <si>
    <t>FILLING PUMP FEP TUBE CONNECTORS</t>
  </si>
  <si>
    <t>FEDEGARI STEAM STERILISER</t>
  </si>
  <si>
    <t>YANTRA 09:- WITH TIMER (0-60MIN) FOGGING MACHINE</t>
  </si>
  <si>
    <t>CENTRIFUGE MACHINE WITH ANGLE</t>
  </si>
  <si>
    <t>MULTI FUNCTION CALIBRATOR MC12</t>
  </si>
  <si>
    <t>MDI OIL FREE COMPRESSOR PUMP 1/8 HP</t>
  </si>
  <si>
    <t>DRAGER ACCURO PUMPS</t>
  </si>
  <si>
    <t>DOSING PUMP MILTON ROY MAKE V13</t>
  </si>
  <si>
    <t>PRESSURE VESSEL 50 LITERS &amp; TROLLEY</t>
  </si>
  <si>
    <t>LYOFAST 20 FREEZE DRYER (CWIP)</t>
  </si>
  <si>
    <t>LYOFAST 05 FREEZE DRYER (CWIP)</t>
  </si>
  <si>
    <t>AUTOMATIC LOADING  UNLOADING SYSTEMS (CWIP)</t>
  </si>
  <si>
    <t>VIAL FILLING &amp; CAPPING MACHINE VFCM 120 (CWIP)</t>
  </si>
  <si>
    <t>STERILIZING TUNNEL - ST4 (CWIP)</t>
  </si>
  <si>
    <t>FILLING LINE ISOLATORS (CWIP)</t>
  </si>
  <si>
    <t>HIGH PRESSURE HOMOGENINIZER DB2000P-45-1 (CWIP)</t>
  </si>
  <si>
    <t>WASHING MACHINE RA-V4 (CWIP)</t>
  </si>
  <si>
    <t>VIAL CAPPING MACHINE VCM120 FOR LYO VIAL (CWIP)</t>
  </si>
  <si>
    <t>EXTERNAL DECONTAMINATION MACHINE-EDM2 (CWIP)</t>
  </si>
  <si>
    <t>EXTERNAL DECONTAMINATION MACHINE-EDM1 (CWIP)</t>
  </si>
  <si>
    <t>CAPPING MACHINE ISOLATOR (CWIP)</t>
  </si>
  <si>
    <t>FREEZE DRYER ISOLATOR 2 (CWIP)</t>
  </si>
  <si>
    <t>FREEZE DRYER ISOLATOR 1 (CWIP)</t>
  </si>
  <si>
    <t>CONVEYOR BELT &amp; ROTATING TABLE ISOLATORS (CWIP)</t>
  </si>
  <si>
    <t>LYOPHILIZER CIP SYSTEM (CWIP)</t>
  </si>
  <si>
    <t>PW DISTRIBUTION SYSTEM (CWIP)</t>
  </si>
  <si>
    <t>PW GENERATION SYSTEM (CWIP)</t>
  </si>
  <si>
    <t>190 MM BETA CANISTER (CWIP)</t>
  </si>
  <si>
    <t>WFI DISTRIBUTION SYSTEM (CWIP)</t>
  </si>
  <si>
    <t>PROCESS CIP SYSTEM (CWIP)</t>
  </si>
  <si>
    <t>DISPENSING &amp; COMPOUNDING ISOLATOR (CWIP)</t>
  </si>
  <si>
    <t>AUTOMATIC HIGH SPEED LABLE STICK M/C (CWIP)</t>
  </si>
  <si>
    <t>WFI GENERATION PLANT (CWIP)</t>
  </si>
  <si>
    <t>BETA CANISTER (CWIP)</t>
  </si>
  <si>
    <t>ONLINE PARTICLE (NVPC) MONITORING SYSTEM WITH SERV</t>
  </si>
  <si>
    <t>WEIGHING / SAMPLING ISOLATOR (CWIP)</t>
  </si>
  <si>
    <t>PS DISTRIBUTION SYSTEM (CWIP)</t>
  </si>
  <si>
    <t>300 L MANUFACTURING VESSEL (CWIP)</t>
  </si>
  <si>
    <t>FILTRATION ISOLATOR (LIQUID) (CWIP)</t>
  </si>
  <si>
    <t>120005805 - MANUFACTURING VESSEL 30 LTR</t>
  </si>
  <si>
    <t>100 L MANUFACTURING VESSEL (CWIP)</t>
  </si>
  <si>
    <t>75 L STERILE HOLDING TANK (CWIP)</t>
  </si>
  <si>
    <t>75 L MANUFACTURING VESSEL (CWIP)</t>
  </si>
  <si>
    <t>PURE STEAM GENERATION PLANT 750 KG/ (CWIP)</t>
  </si>
  <si>
    <t>VIAL CRUSHER ISOLATOR-CONTAMINETED VIALS (CWIP)</t>
  </si>
  <si>
    <t>SF –UF SYSTEM ( 5.43 M3/HR) (CWIP)</t>
  </si>
  <si>
    <t>30 L MANUFACTURING VESSEL (CWIP)</t>
  </si>
  <si>
    <t>12 L MANUFACTURING VESSEL (CWIP)</t>
  </si>
  <si>
    <t>300 L STERILE HOLDING TANK (CWIP)</t>
  </si>
  <si>
    <t>CONVEYOR BELT (CWIP)</t>
  </si>
  <si>
    <t>100 L STERILE HOLDING TANK (CWIP)</t>
  </si>
  <si>
    <t>RABS FOR ANCHOLOGY OD &amp; GLOVE PORT (CWIP)</t>
  </si>
  <si>
    <t>WB01611-DIFFERENTIAL PUMP1030345 Ø25/28</t>
  </si>
  <si>
    <t>CONVEYOR WITH MOTOR DRIVE-1000 KGS (CWIP)</t>
  </si>
  <si>
    <t>30 L STERILE HOLDING TANK (CWIP)</t>
  </si>
  <si>
    <t>12 L STERILE HOLDING TANK (CWIP)</t>
  </si>
  <si>
    <t>FIRE HYDRANT SYSTEMS (CWIP)</t>
  </si>
  <si>
    <t>ONLINE TOC ANALYSER 500RL/ W/STD IOS (CWIP)</t>
  </si>
  <si>
    <t>SART SYSTEM TM PORT- AN-CON-305025 (CWIP)</t>
  </si>
  <si>
    <t>SARTOCHECK 4 PLUS FILTER TESTER (CWIP)</t>
  </si>
  <si>
    <t>SIP SYSTEM (CWIP)</t>
  </si>
  <si>
    <t>15 KL SS304 DECONTAMINATION TANK (CWIP)</t>
  </si>
  <si>
    <t>SARTOCHECK 4 PLUS MACHINE (CWIP)</t>
  </si>
  <si>
    <t>TEMP MONITERING SYSTEM (CWIP)</t>
  </si>
  <si>
    <t>EDI M. NO. - IP-LXM30HI-3MFG &amp; UF MEMBRANE SFP2880</t>
  </si>
  <si>
    <t>COMMON HIGH SHEAR MIXER (CWIP)</t>
  </si>
  <si>
    <t>48 CH. DATA LOGGER 6180A (CWIP)</t>
  </si>
  <si>
    <t>3445 100LPM 0.5/10 METONE OFFLINE PARTIC (CWIP)</t>
  </si>
  <si>
    <t>SCADA SYSTEM FOR TANK</t>
  </si>
  <si>
    <t>ELECTRO-DE-IONISATION UNIT</t>
  </si>
  <si>
    <t>VERTICAL LAF UNIT WITH WASH BASIN (CWIP)</t>
  </si>
  <si>
    <t>120016748 - 35 KG (1GM LC)-WEIGHING BALANCE</t>
  </si>
  <si>
    <t>SAMPLING VALVES: GEMU BLOCK VALVES (CWIP)</t>
  </si>
  <si>
    <t>ONLINE PARTICLE COUNTER MODEL 6015P (CWIP)</t>
  </si>
  <si>
    <t>TEMPERATURE MONITERING SYSTEM (CWIP)</t>
  </si>
  <si>
    <t>350 CFM CAPACITY AIR DRYER</t>
  </si>
  <si>
    <t>RAW WATER STORAGE TANK 2KL (CWIP)</t>
  </si>
  <si>
    <t>BRASS BULLION 1 GMS  TO 20 KG SET (CWIP)</t>
  </si>
  <si>
    <t>MS ISMC CHANNEL 200 MM (CWIP)</t>
  </si>
  <si>
    <t>ZLK FILTER HOUSING (ZLK9010G23H4) (CWIP)</t>
  </si>
  <si>
    <t>PH &amp; CONDUCTIVITY METER S470 K (CWIP)</t>
  </si>
  <si>
    <t>STERILE LIQUID TRANSFER PORT &amp; CONTAINER (CWIP)</t>
  </si>
  <si>
    <t>VIDEOJET PRINTER VJ1510,60UM (CWIP)</t>
  </si>
  <si>
    <t>600 KG WEIGHING BALANCE (CWIP)</t>
  </si>
  <si>
    <t>DYNAMIC PASS BOX OD : 1130 (W) X 1070 (D (CWIP)</t>
  </si>
  <si>
    <t>DYNAMIC PASS BOX OD : 1010 (W) X 1000 (D (CWIP)</t>
  </si>
  <si>
    <t>DYNAMIC PASS BOX OD : 890 (W) X 1070 (D) (CWIP)</t>
  </si>
  <si>
    <t>DYNAMIC PASS BOX OD : 1040 (W) X 1000 (D (CWIP)</t>
  </si>
  <si>
    <t>FILTER CARTRIDGE (SLK7002PFRP) (CWIP)</t>
  </si>
  <si>
    <t>HAWO ROTARY SEALING MACHINE MODEL 650 (CWIP)</t>
  </si>
  <si>
    <t>HEAT EXCHANGER 9M2 MOCSS (CWIP)</t>
  </si>
  <si>
    <t>DYNAMIC PASS BOX OD : 1040 (W) X 970 (D) (CWIP)</t>
  </si>
  <si>
    <t>MASIBUS GPS MASTER &amp; SLAVE CLOCK (CWIP)</t>
  </si>
  <si>
    <t>HYDRAULIC HAND PALLET TRUCK (CWIP)</t>
  </si>
  <si>
    <t>SARTORIUS CUBIS MSE36201S-000-DO (CWIP)</t>
  </si>
  <si>
    <t>DYNAMIC PASS BOX OD : 890 (W) X 820 (D) (CWIP)</t>
  </si>
  <si>
    <t>THERMAL TRANSFER PRINTER (CWIP)</t>
  </si>
  <si>
    <t>ROOTSSCRUB E 430 SS-PARABOLIC SQG (CWIP)</t>
  </si>
  <si>
    <t>FLOOR CLEANING MACHINE (CWIP)</t>
  </si>
  <si>
    <t>15 KG WEIGHING BALANCE (CWIP)</t>
  </si>
  <si>
    <t>SS 304 WATER TAN 1000 LT (CWIP)</t>
  </si>
  <si>
    <t>DDC CONTROLLER SIMENS PXC 22D (CWIP)</t>
  </si>
  <si>
    <t>ROOTS SCRUBBER DRIER E-430</t>
  </si>
  <si>
    <t>20 HP FLP MOTOR 4 POLE (CWIP)</t>
  </si>
  <si>
    <t>ULTRASONIC BATH WITH CHILLER (CWIP)</t>
  </si>
  <si>
    <t>15 HP FLP MOTOR 2 POLE (CWIP)</t>
  </si>
  <si>
    <t>SS 304 WATER TAN 300 LT (CWIP)</t>
  </si>
  <si>
    <t>DOSING PUMP MODEL-M14 100 LPH (CWIP)</t>
  </si>
  <si>
    <t>MICRO MIST AEROSOL GENERATOR. (CWIP)</t>
  </si>
  <si>
    <t>7.5 HP FLP MOTOR 2 POLE (CWIP)</t>
  </si>
  <si>
    <t>SS 304 MATERIAL TRANSFER TROLLEY (CWIP)</t>
  </si>
  <si>
    <t>7.5 HP FLP MOTOR 4 POLE (CWIP)</t>
  </si>
  <si>
    <t>PLATE HEAT EXCHANGER GCD-008-M-5-TR-13 (CWIP)</t>
  </si>
  <si>
    <t>SS 304 WEIGHT BOX TROLLEY (CWIP)</t>
  </si>
  <si>
    <t>CG CENTRIFUGAL PUMP 3.7KW/5HP</t>
  </si>
  <si>
    <t>SS RAMP (1000X1250) (CWIP)</t>
  </si>
  <si>
    <t>120010896 - HPLC SYSTEM WITH ACCESSORIES</t>
  </si>
  <si>
    <t>LINER BAG CLIP MATERIAL POWDER CLAMP (CWIP)</t>
  </si>
  <si>
    <t>3M S-533L PAPR HOOD &amp; PAPR KIT (CWIP)</t>
  </si>
  <si>
    <t>PLANT &amp; MACHINERYFORPRODUCTIVITY IMPROVE (CWIP)</t>
  </si>
  <si>
    <t>PROBEE ZU 10 ZIGBEE USB STICK,</t>
  </si>
  <si>
    <t>SS TROLLY</t>
  </si>
  <si>
    <t>SS FILTER TRAY</t>
  </si>
  <si>
    <t>DATA LOGGER IQ AND OQ DOCUMENTATION TEMP</t>
  </si>
  <si>
    <t>DATA LOGER 48 CHANNEL</t>
  </si>
  <si>
    <t>SS TRAYS &amp; TROLLY</t>
  </si>
  <si>
    <t>DATA LOGER 18 CHANNEL</t>
  </si>
  <si>
    <t>SOLVENT TRAP</t>
  </si>
  <si>
    <t>DATA LOGGER SYSTEM STAND ALONE PORTABLE</t>
  </si>
  <si>
    <t>PROPORTIONAL VACUUM LAVEL CONTROL</t>
  </si>
  <si>
    <t>DRAGER CMS ANALYZER</t>
  </si>
  <si>
    <t>CONTAINER</t>
  </si>
  <si>
    <t>S. S. 304 SINK TABLE</t>
  </si>
  <si>
    <t>OPTISEAL IN LINE HOUSING WITH JACKET</t>
  </si>
  <si>
    <t>DATA LOGGER MATHS  PACK (98 CHANNELS )</t>
  </si>
  <si>
    <t>DATA LOGGER FOR TEMPRETURE</t>
  </si>
  <si>
    <t>MINI LIQUID HOUSING</t>
  </si>
  <si>
    <t>SS.SOP STAND</t>
  </si>
  <si>
    <t>SS 304 D BOXING TABLE FOR VAILS</t>
  </si>
  <si>
    <t>EYE-WASH SHOWER</t>
  </si>
  <si>
    <t>DATA LOGGER RS 485 MODBUS COMM. FACILITY</t>
  </si>
  <si>
    <t>SS 304 WASH BASIN SINK</t>
  </si>
  <si>
    <t>DATA LOGGER RS 485 MODBUS H/W SERIALPORT</t>
  </si>
  <si>
    <t>ACE LINER PLUS HOUSING</t>
  </si>
  <si>
    <t>FOGGING MACHINE ULV 7401 FOGMASTER USA</t>
  </si>
  <si>
    <t>TEMPRATURE TALE 4 2k MULTI USE</t>
  </si>
  <si>
    <t>UNICARE SAFETY SHOWER/ EYE WASH UNIT</t>
  </si>
  <si>
    <t>SS.SPOON &amp; SPATULA</t>
  </si>
  <si>
    <t>EYE WASH SHOWER</t>
  </si>
  <si>
    <t>SS 304 PADDLE OPERATED DUSBIN</t>
  </si>
  <si>
    <t>TEMP INDICATOR &amp; SENSOR</t>
  </si>
  <si>
    <t>TRANSPARENT TUBULAR LEVEL GAUGE</t>
  </si>
  <si>
    <t>HAND HEAD BAR CODE READER</t>
  </si>
  <si>
    <t>DIGITAL DATA LOGGER FOR TEMP &amp; HUMIDITY</t>
  </si>
  <si>
    <t>M.S.POWDER COATED SLOTTED ANGLE RACK</t>
  </si>
  <si>
    <t>SUB INTERFACE STATION FOR TESTO DATALOGGER</t>
  </si>
  <si>
    <t>RAMSON DRY &amp; WELL TROLLEY</t>
  </si>
  <si>
    <t>RAMSON VACCUM IRONING TABLE WITH STEAM</t>
  </si>
  <si>
    <t>S.S. SHOE RACK</t>
  </si>
  <si>
    <t>VACCUME CLEANER</t>
  </si>
  <si>
    <t>RAMSON STEAM PRESS IRON</t>
  </si>
  <si>
    <t>S.S. TRAY FOR PASS BOX</t>
  </si>
  <si>
    <t>SS 304 NON PERFORATED TRAY</t>
  </si>
  <si>
    <t>PNEUMATIC AGITATOR WITH STAND</t>
  </si>
  <si>
    <t>DATA LOGGER-48 CHANNELS, MAKE-EUROTHERM.</t>
  </si>
  <si>
    <t>DATA LOGGER-18 CHANNELS, MAKE-EUROTHERM.</t>
  </si>
  <si>
    <t>SS 304/18GAUGE NON PERFORATED TRAY</t>
  </si>
  <si>
    <t>NEW PVC ENDLESS BELT FOR CONVEYOR</t>
  </si>
  <si>
    <t>NITROGEN TUBING FOR CV 300 L</t>
  </si>
  <si>
    <t>SS304 LOCKER(1500X2000X500 DEEP) WITH SHOE RACK</t>
  </si>
  <si>
    <t>MINI VENT HOUSING</t>
  </si>
  <si>
    <t>FILTER HOUSING (PALL) AB1PFR7PVH4</t>
  </si>
  <si>
    <t>DOSING PUMP-PP10.006</t>
  </si>
  <si>
    <t>MULTI GAS DETECTOR MAKE :PS200</t>
  </si>
  <si>
    <t>INSTRUMENT STORAGE COMPARTMENT &amp; TOOL BOX</t>
  </si>
  <si>
    <t>SS MUG &amp; CONTAINER</t>
  </si>
  <si>
    <t>SS TOOL BOX &amp; STOOL WITH REVOLVING WITH BACK REST</t>
  </si>
  <si>
    <t>KROHNE MAKE ROTAMETER RANGE 1600</t>
  </si>
  <si>
    <t>FLUKE 319 MULTIMETER</t>
  </si>
  <si>
    <t>SS WALL MOUNTED BOX ,STOOL &amp; STEP PLAT FORM</t>
  </si>
  <si>
    <t>SS PERFORATED TRAYS FOR SUPER HEATED STEAM STERLI</t>
  </si>
  <si>
    <t>SETTLE PLATE AND ACTIVE AIR SAMPLING STAND</t>
  </si>
  <si>
    <t>TEMP/RH SENSOR PART NO. H7080B3103</t>
  </si>
  <si>
    <t>E2 CLASS WEIGHT BOX (1 MG TO 500G) (CWIP)</t>
  </si>
  <si>
    <t>GLOVE ADAPTOR HOLDING STAND ASSMBLY</t>
  </si>
  <si>
    <t>CAMFIL PORTABLE ROOM AIR CLEANER</t>
  </si>
  <si>
    <t>S.S WEIGHT BOX 500G TO 1GM</t>
  </si>
  <si>
    <t>CONCENTRIC RING BATH - 6824 DI</t>
  </si>
  <si>
    <t>NEWTRONIC WALKIN STABILITY CHAMBER</t>
  </si>
  <si>
    <t>KF COULOMETER WITH KF CELL WITHOUT DIAPHRAGM</t>
  </si>
  <si>
    <t>621F/RE4 251RPM FIXED PSEED PUMP (PERISTALTIC)</t>
  </si>
  <si>
    <t>GAS CHROMOTOGRAPHY SYSTEMS</t>
  </si>
  <si>
    <t>WATERS HPLC SYSTEM</t>
  </si>
  <si>
    <t>WATERS ALLIANCE  HPLC SYSTEMS - 2695 XE</t>
  </si>
  <si>
    <t>TOC ANALYZER -MODEL 500 RL ONLINE</t>
  </si>
  <si>
    <t>BIO HAZARD CABINET-MODEL BHC1906 II/A/B3</t>
  </si>
  <si>
    <t>Stability chamber 34700L</t>
  </si>
  <si>
    <t>WATER HPLC SYSTEMS</t>
  </si>
  <si>
    <t>Stability chamber 26500L</t>
  </si>
  <si>
    <t>SHIMADZU FTIR - MODEL 8400S</t>
  </si>
  <si>
    <t>MICROBIAL AIR SAMPLER</t>
  </si>
  <si>
    <t>MOUDLER WORKSTATION AS PER ANUXXURE</t>
  </si>
  <si>
    <t>SPARES FOR-BIO-DECONTAMINATION SYSTEM-VHP</t>
  </si>
  <si>
    <t>AXIOSKOP 40 FL MICROSCOPE</t>
  </si>
  <si>
    <t>MDI STERIPUMP</t>
  </si>
  <si>
    <t>ADV SINGLE SAMPLE OSMOMETER -MODEL 3250</t>
  </si>
  <si>
    <t>UV-VISIBLE SPECTROPHOTOMETER-UV-1700</t>
  </si>
  <si>
    <t>Cooling incubator for stability 600L</t>
  </si>
  <si>
    <t>MILLI-Q GRADIENT WATER PURIFICATION SYST</t>
  </si>
  <si>
    <t>HACH TURBIDITY METER</t>
  </si>
  <si>
    <t>PRECISION OVERN LAB EQUIPMENT</t>
  </si>
  <si>
    <t>NITROGEN GAS</t>
  </si>
  <si>
    <t>CCD PROGRES C3 GENOPTIK CAMERA</t>
  </si>
  <si>
    <t>BIOHAZARD CABINET</t>
  </si>
  <si>
    <t>PRECISION OVEN  245L CAP.GMP MODEL</t>
  </si>
  <si>
    <t>Precision oven (600x450x450)</t>
  </si>
  <si>
    <t>GPIB CARD FOR WATERS HPLC</t>
  </si>
  <si>
    <t>SS316 STERILITY TEST FILTER HOLDER 47mm</t>
  </si>
  <si>
    <t>MS 3 BASIC UNIVERSAL SHAKER P/N.3617000</t>
  </si>
  <si>
    <t>MICROFIL FILIN SYSTEMS</t>
  </si>
  <si>
    <t>BUNSEN BURNER MODEL-FIREBOY ECO</t>
  </si>
  <si>
    <t>SS 316 STERILITY TEST MANIFOLS SYSTEM</t>
  </si>
  <si>
    <t>SEAL FLIP-OFF BLUE</t>
  </si>
  <si>
    <t>MULTIPETTE PLUS</t>
  </si>
  <si>
    <t>MICROPROCESSOR TEMP-CONTROLLER</t>
  </si>
  <si>
    <t>STIRRED WATER BATH SS BODY 28LIT.</t>
  </si>
  <si>
    <t>UV CABINETFOR SHORT&amp;LONG UV</t>
  </si>
  <si>
    <t>DUOBLOC</t>
  </si>
  <si>
    <t>POLY CABINATE FOR FTIR</t>
  </si>
  <si>
    <t>HELIUM GAS LINE FOR GAS CHROMOTOGRAPHY SYSTEMS</t>
  </si>
  <si>
    <t>MUFFLE FURNACE MODEL QE-144</t>
  </si>
  <si>
    <t>"OIL FREE VACCUUM PUMP, PCI-45"</t>
  </si>
  <si>
    <t>VACCUUM OVEN MODEL QE-123</t>
  </si>
  <si>
    <t>REFRIGERATOR 265 LTR</t>
  </si>
  <si>
    <t>"MELTING POINT APPARATUS,MODEL VMP-1"</t>
  </si>
  <si>
    <t>THERMOSTATIC WATER BATH MODEL QE-129</t>
  </si>
  <si>
    <t>"MAGNETIC STIRRER WITH HOT PLATE, TARSON"</t>
  </si>
  <si>
    <t>COLONY COUNTER DIGITAL DESK MODE</t>
  </si>
  <si>
    <t>RECTANGULAR HOT PLATE MODEL QE-125</t>
  </si>
  <si>
    <t>"LAB DANSER,-P/N.3365000 MAKE- IKA"</t>
  </si>
  <si>
    <t>VACCUUM DESSICATOR</t>
  </si>
  <si>
    <t>DIGITAL TEMP. CONTROLLER</t>
  </si>
  <si>
    <t>DIONEX ION CHROMATOGREPHY SYSTEM ICS 5000</t>
  </si>
  <si>
    <t>UPLC H-CLASS WITH UV PROTECTOR - WATERS</t>
  </si>
  <si>
    <t>WEIGHT BOX SET (1MG TO 200 G)</t>
  </si>
  <si>
    <t>COMPACTOR</t>
  </si>
  <si>
    <t>DIGITAL FORCE PUSH PULL GAUGE</t>
  </si>
  <si>
    <t>ACRYLIC BOX</t>
  </si>
  <si>
    <t>CENTRIFUGE R-8CBL</t>
  </si>
  <si>
    <t>MICROPIPETTE 20-200 UL</t>
  </si>
  <si>
    <t>HPLC SYSTEM WITH EMPOWER3 NETWORK</t>
  </si>
  <si>
    <t>TOC ANALYZER  MAKE SIERERS</t>
  </si>
  <si>
    <t>SARTOCHECK 4 - MODEL SM 26288</t>
  </si>
  <si>
    <t>QUADRABLOC TS</t>
  </si>
  <si>
    <t>MICROPIPETTES</t>
  </si>
  <si>
    <t>MICROPIPETTE</t>
  </si>
  <si>
    <t>HILOOP ELECTRONIC STERILISER WITHOUT FLAME</t>
  </si>
  <si>
    <t>IKA ORBITAL SHAKER</t>
  </si>
  <si>
    <t>THERMOMETER</t>
  </si>
  <si>
    <t>MAGNETIC STIRRER</t>
  </si>
  <si>
    <t>EL MICROBALANCE VP2 U</t>
  </si>
  <si>
    <t>SKC USA MAKE AIR SIMPLER PUMP WITH ACCESSORY</t>
  </si>
  <si>
    <t>AIR SAMPLER SAS ISOLATOR CODE 43219</t>
  </si>
  <si>
    <t>COMPACTORS FOR STABILITY CHAMBER</t>
  </si>
  <si>
    <t>190 MM DIA. ROTATE RTP (ALPHA) &amp; STERILISER</t>
  </si>
  <si>
    <t>SS 316 STERILITY TEST MANIFOLD- 4 STATIO</t>
  </si>
  <si>
    <t>DEEP FREEZER</t>
  </si>
  <si>
    <t>SS 304 CANISTER</t>
  </si>
  <si>
    <t>RESEARCH PLUS 3 PACK OPTION MICROPIPETTE</t>
  </si>
  <si>
    <t>POLY CABINATE FOR MICRO BALANCE DIGIT</t>
  </si>
  <si>
    <t>IKA VORTEX MIXER CAT. NO. 4050100</t>
  </si>
  <si>
    <t>SS 304 TRAY WITH MIRROR BUFFING &amp; POLISHING</t>
  </si>
  <si>
    <t>120010282 ZETASIZER NANO ZS90</t>
  </si>
  <si>
    <t>CORONA VEO CHARGED AEROSOL DETECTOR</t>
  </si>
  <si>
    <t>AUTOTITRATOR WITH KF ATTACHMENT</t>
  </si>
  <si>
    <t>HIAC ROYCO 9703+ LIQUID PARTICLE COUNTER SYSTEM</t>
  </si>
  <si>
    <t>WATER HPLC RI DETECTOR</t>
  </si>
  <si>
    <t>HPLC PUMP FOR COLUMN WASHING/FLUSHING</t>
  </si>
  <si>
    <t>ULTRASONIC TABLE TOP CLEANER</t>
  </si>
  <si>
    <t>METTLER TOLEDO PRINTER FOR BALANCE</t>
  </si>
  <si>
    <t>HPLC COLOUMN STORAGE CABINET</t>
  </si>
  <si>
    <t>OPTISEAL T-LINE HOUSING</t>
  </si>
  <si>
    <t>SPINOT MAGNETIC STIRRER HOT PLATE</t>
  </si>
  <si>
    <t>WATER BATH RECTANGULAR-GMP MODEL</t>
  </si>
  <si>
    <t>GAS CHROMATOGRAPHY (MODEL NO CLARUS 680</t>
  </si>
  <si>
    <t>120005003 -WATERS ALLIANCE  HPLC SYSTEMS - 2695 XE</t>
  </si>
  <si>
    <t>ANALYTICAL BALANCE (XPE 205 DR)WITH METLER PRINTER</t>
  </si>
  <si>
    <t>METAL BLOCK THERMO STATE LABTHERM</t>
  </si>
  <si>
    <t>COOLING CHAMBER MODEL NO NLCC16SI &amp; STAND</t>
  </si>
  <si>
    <t>ELECTRONIC DISPLAY UNIT HMI</t>
  </si>
  <si>
    <t>POLY CABINAT FOR MICRO BALANCE 5 &amp; 7 DIGIT</t>
  </si>
  <si>
    <t>PH METER (PICO)</t>
  </si>
  <si>
    <t>MID INFRARED POLYSTYRENE FILM</t>
  </si>
  <si>
    <t>PIPETMAN P1000NEO / PIPETMAN P5000 / PIPETMAN P10</t>
  </si>
  <si>
    <t>ANTI VIBRATING TABLE</t>
  </si>
  <si>
    <t>120012975  ATOMIC ABSORPTION SPECTROPHOTOMETER</t>
  </si>
  <si>
    <t>120009878 DIONEX ULTIMATE 3000 UHPLC SYSTEM</t>
  </si>
  <si>
    <t>120009139 WATERS ALLIANCE HPLC SYSTEM-2 NO</t>
  </si>
  <si>
    <t>120009138 WATERS ALLIANCE HPLC SYSTEM-2 NO</t>
  </si>
  <si>
    <t>120006901 HPLC-SHIMADZU</t>
  </si>
  <si>
    <t>MILLIFLEX HARDWARE SYSTEM WITH PUMP TRIP</t>
  </si>
  <si>
    <t>GAS DETECTION SYSTEM PCI ANALYTICS</t>
  </si>
  <si>
    <t>ELECTRONIC MODULE MICROX 4 PI OXYZEN ANALYZER</t>
  </si>
  <si>
    <t>ACTIVE AIR SAMPLER FOR ISOLATOR WITH ACCESSORIES</t>
  </si>
  <si>
    <t>HUMIDITY CHAMBER WITH SENSOR AND CONTROL</t>
  </si>
  <si>
    <t>MDI CAPSULE FILTRATION SYSTEM FOR SOLVEN</t>
  </si>
  <si>
    <t>FOGGER MODEL: YANTRA 5 &amp; TROLLY, TABLE</t>
  </si>
  <si>
    <t>STEAM POT MAKE MEDICA- EQUITRON</t>
  </si>
  <si>
    <t>JUPITER PAPR SYSTEM WITH MULTIGAS FILTER</t>
  </si>
  <si>
    <t>M.S PERFORATED POWDER COATED LOCKERS</t>
  </si>
  <si>
    <t>COULMN TROLLEY</t>
  </si>
  <si>
    <t>ELECTRODE GLASS FLAT SURFACE LF01</t>
  </si>
  <si>
    <t>ANTIVIBRATION TABLE 900MMLX600MMDX900MMH</t>
  </si>
  <si>
    <t>COLONY COUNTER GMP MODEL MAKE MEDICA EQUITRON</t>
  </si>
  <si>
    <t>TOC WITH AUTO SAMPLER</t>
  </si>
  <si>
    <t>120013847 - SITC OF STATIC PASS BOX WALL MOUNTED</t>
  </si>
  <si>
    <t>PDA DETECTOR FOR HPLC</t>
  </si>
  <si>
    <t>120013845 - SITC OF VLAF UNIT CEILING SUSPENDED</t>
  </si>
  <si>
    <t>AIR-SAMPLER SYSTEM MAS-100 NT</t>
  </si>
  <si>
    <t>120013177 - ESCO CLASS II - A2 BIOSAFETY CABINET</t>
  </si>
  <si>
    <t>PH/MV METER S-400 KIT</t>
  </si>
  <si>
    <t>PH/MV METER S-400 KIT WITH PRINTER</t>
  </si>
  <si>
    <t>STAINLESS STEEL HEAD FOR PBI MAKE AIR SAMPLER</t>
  </si>
  <si>
    <t>P/NO.561000FLEXI PUMP WITH ACCESSERIES</t>
  </si>
  <si>
    <t>DRY HEAT STERILIZER (DHS)</t>
  </si>
  <si>
    <t>PLATINUM CRUCIBLE WITH PLAIN RIM</t>
  </si>
  <si>
    <t>LAB EQUIPMENT ASS.DATA WRITER RS-P25</t>
  </si>
  <si>
    <t>MULTICHANEL PIPETTE, 10-100ΜL</t>
  </si>
  <si>
    <t>11124304 - LAB EQUIP ACCESS. DATA WRITER</t>
  </si>
  <si>
    <t>PRINTER INTERFACE UNIT FOR LAB OVEN</t>
  </si>
  <si>
    <t>RESEARCH PLUS, FIXED 200ΜL</t>
  </si>
  <si>
    <t>RESEARCH PLUS, FIXED 100ΜL</t>
  </si>
  <si>
    <t>RESEARCH PLUS, FIXED 50ΜL</t>
  </si>
  <si>
    <t>VORTEX MIXTURE ,MODEL VMP</t>
  </si>
  <si>
    <t>120013593-GAS CHROMATOGRAPH - CLARUS 680</t>
  </si>
  <si>
    <t>STERITEST PUMP SYMBIO LFH 2 MED IN</t>
  </si>
  <si>
    <t>WEIGHING BALANCE XSR1203S</t>
  </si>
  <si>
    <t>COOLING INCUBATOR NLCC16SI</t>
  </si>
  <si>
    <t>DATA LOGGER FOR STABILITY COLD CHAMBER</t>
  </si>
  <si>
    <t>EUROTHERM NANODAC INDICATOR</t>
  </si>
  <si>
    <t>ORBITAL SHAKER-KS 130 BASIC</t>
  </si>
  <si>
    <t>DM 8050 HANDHELD BARCODE SCANNER</t>
  </si>
  <si>
    <t>DIGITAL ULTRASONIC CLEANER LMUC-9</t>
  </si>
  <si>
    <t>TRACEABLE® DIGITAL BAROMETER</t>
  </si>
  <si>
    <t>SEVENEXCELLENCE# PH/MV METER S400 KIT (CWIP)</t>
  </si>
  <si>
    <t>HIGH PURITY HYDROGEN GAS GENERATORPGH500 (CWIP)</t>
  </si>
  <si>
    <t>NITROGEN GAS PIPPEING FOR UHPLC (CWIP)</t>
  </si>
  <si>
    <t>VIAL TESTING PRESSURE VESSEL</t>
  </si>
  <si>
    <t>S.S. 304 TROLLEY - FOR AUTOCLAVE (FEDEGARI)</t>
  </si>
  <si>
    <t>PRINTER RS-P25 (CWIP)</t>
  </si>
  <si>
    <t>HEATING MANTLE WITHOUT STIRRER. (CWIP)</t>
  </si>
  <si>
    <t>HEATING MANTLE 1000ML</t>
  </si>
  <si>
    <t>SHIMADZU FTIR, MODEL: IRAFFINITY-1SWL</t>
  </si>
  <si>
    <t>F2 SC VARIABLE VOLUME 0.5-5 ML (CWIP)</t>
  </si>
  <si>
    <t>F2 SC VARIABLE VOLUME 100-1000 ?L (CWIP)</t>
  </si>
  <si>
    <t>F2 SC VARIABLE VOLUME 10-100 ?L (CWIP)</t>
  </si>
  <si>
    <t>SS PRESSURE VESSEL FOR CCIT IN MICRO</t>
  </si>
  <si>
    <t>HYDRAULIC PRESS 15 TON CAPACITY (MANUAL)</t>
  </si>
  <si>
    <t>EQU - CONCENTRIC RINGS BATH-DIGITAL-12 H</t>
  </si>
  <si>
    <t>PRECISION BALANCE</t>
  </si>
  <si>
    <t>REACH TRUCK - ETV114-GE115-770DZ</t>
  </si>
  <si>
    <t>MOBILE COMPACTOR AREA 2 (RECORD ROOM)</t>
  </si>
  <si>
    <t>MOBILE COMPACTOR AREA 1 (STORAGE)</t>
  </si>
  <si>
    <t>ELECTRONIC WEIGHING SCALE</t>
  </si>
  <si>
    <t>HYDROLIC PALLET TRUCK</t>
  </si>
  <si>
    <t>SS CAGE TROLLEY</t>
  </si>
  <si>
    <t>SS 304 PALLET</t>
  </si>
  <si>
    <t>METTLER GLP PRINTER MODEL RSP-42</t>
  </si>
  <si>
    <t>ELECTRIC CHAIN HOIST 4 MTR LIFT WITH TRO</t>
  </si>
  <si>
    <t>STORAGE RACK</t>
  </si>
  <si>
    <t>ELMACH BENDH GRINDER 0.5HP</t>
  </si>
  <si>
    <t>POWDER COATED SLOTTED ANGLE RACKS</t>
  </si>
  <si>
    <t>120003968-SARTORIUS DATA PRINTER YDP20-OCE</t>
  </si>
  <si>
    <t>120003967-SARTORIUS DATA PRINTER YDP20-OCE</t>
  </si>
  <si>
    <t>M S POWDER COATED SLOTTED ANGLE RACK</t>
  </si>
  <si>
    <t>S.S. MOPPING TROLLEY</t>
  </si>
  <si>
    <t>SLOTED ANGLE  RACK</t>
  </si>
  <si>
    <t>SS 304 CAGE  TROLLEY</t>
  </si>
  <si>
    <t>SS 316 TRAY/FENCE FOR VIAL FOR NEW LYO</t>
  </si>
  <si>
    <t>WEIGHING SYSTEM+LOCAL MOUNT</t>
  </si>
  <si>
    <t>ANALYTICAL WEIGHT BOX SS(1MG-200G)</t>
  </si>
  <si>
    <t>COMPACTOR FOR STORAGE OF DOCUMENTS IN QA</t>
  </si>
  <si>
    <t>DYNAMIC PASS BOX-FLOOR MOUNTED FLAME PRO</t>
  </si>
  <si>
    <t>SINTEX HS SERIES PALLETS PNR2–HS-1012–01</t>
  </si>
  <si>
    <t>DYNAMIC PASSBOX(FLOOR MOUNTED-NONFLAME</t>
  </si>
  <si>
    <t>LOCKERS FOR LABEL STORAGE-POWDER COATED</t>
  </si>
  <si>
    <t>SS 304 PRTRIPLATE CANISTERS</t>
  </si>
  <si>
    <t>BALLION BRASS WEIGHTS (02 EACH)</t>
  </si>
  <si>
    <t>SS 304 MOPPING TROLLY</t>
  </si>
  <si>
    <t>SS TROLLY WITH 3 TRAYS</t>
  </si>
  <si>
    <t>S.S.MOPPING TROLLEY 750X350X750MM</t>
  </si>
  <si>
    <t>SS STAND FOR BETA CANISTER</t>
  </si>
  <si>
    <t>SS 316 VIAL TRAY</t>
  </si>
  <si>
    <t>MS POWDER COATED RACK, LOCKER</t>
  </si>
  <si>
    <t>BETA STORAGE DOUBLE DECKER PALLET</t>
  </si>
  <si>
    <t>SS MOPPING TROLLEY MOC SS304</t>
  </si>
  <si>
    <t>SS 304 CABINET,CHAIRS,TROLLY,TABLE,DUSTBIN,STAND</t>
  </si>
  <si>
    <t>BETA LOADING TROLLIES</t>
  </si>
  <si>
    <t>CROSS OVER BENCH FOR SERVICE FLOOR</t>
  </si>
  <si>
    <t>SS TABLE FOR ELMS</t>
  </si>
  <si>
    <t>SS304 TROLLEY FOR SCRAP MATERIAL &amp; TABLE</t>
  </si>
  <si>
    <t>BETA LOADING TROLLEY SS304 (MAT)</t>
  </si>
  <si>
    <t>POLY CABINAT &amp; ACRYLIC MAIN DOOR FOR FTIR</t>
  </si>
  <si>
    <t>SS TROLLY &amp; SS INSPECTION TABLE</t>
  </si>
  <si>
    <t>POWDER COATED BOX 250X300X250 MM</t>
  </si>
  <si>
    <t>SS304 WEIGHT BOX TROLLEY</t>
  </si>
  <si>
    <t>BETA DOCKING PLATFORM</t>
  </si>
  <si>
    <t>SS 304 CANTEEN TABLE 1200 X750 X 780</t>
  </si>
  <si>
    <t>SS304 HOSPITAL TROLLEY</t>
  </si>
  <si>
    <t>SS CABINET 600X400X600+700MMHT</t>
  </si>
  <si>
    <t>NILKAMAL CREATE 64400 BLUE CH64406BLU/LID64000</t>
  </si>
  <si>
    <t>MS POWDER COATED SLOTTED ANGLE RACK</t>
  </si>
  <si>
    <t>SS USED LINEN TROLLY450X450X800MMHT</t>
  </si>
  <si>
    <t>NILKAMAL CREATE 64400 BLUE</t>
  </si>
  <si>
    <t>MS POWDER COATED SLOTTED ANGLE RACKS</t>
  </si>
  <si>
    <t>RACK 2000 X 900 X 600</t>
  </si>
  <si>
    <t>SEMI ELECTRANIC HYDRAULIC STRACKER SS</t>
  </si>
  <si>
    <t>VACUUM IRONING TABLE &amp; WET &amp; DRY TROLLEY</t>
  </si>
  <si>
    <t>NILKAMAL CRATES</t>
  </si>
  <si>
    <t>FILTER HOUSING STORAGE RACK &amp; SS304 LOGBOOK RACK</t>
  </si>
  <si>
    <t>120001183 SS TROLLY</t>
  </si>
  <si>
    <t>BETA TRANSPORT TROLLEY</t>
  </si>
  <si>
    <t>FIRMA'S ALUMINIUM MULTI-PURPOSE LADDER</t>
  </si>
  <si>
    <t>S.S. CANISTERS (S S PETRI PLATE CARRIER(LA276)</t>
  </si>
  <si>
    <t>DYNAMIC PASS BOX</t>
  </si>
  <si>
    <t>PRESSURE VESSAL &amp; CANISTER TRANSFER TROLLEY</t>
  </si>
  <si>
    <t>IPC STAND FLOOR MOUTING SS304</t>
  </si>
  <si>
    <t>IPC STAND FOR SCADA SYSTEM</t>
  </si>
  <si>
    <t>CLEANING ACCESSORIES &amp; TROLLEY</t>
  </si>
  <si>
    <t>PRESSURE VESSEL WITH TROLLEY</t>
  </si>
  <si>
    <t>IPC STAND FOR SCADA SYSTEM FOR LINE 2</t>
  </si>
  <si>
    <t>S.S.WEIGHT OF 2,10,20,50,100,200,500 GM,1,2,5 KG</t>
  </si>
  <si>
    <t>PERFORATED REJECTION BIN &amp; FORCEP HOLD STAND</t>
  </si>
  <si>
    <t>SS VIAL BOX FOR REJECTED VIAL</t>
  </si>
  <si>
    <t>SIEMENS GRAY POWDER COATED LOCKERS</t>
  </si>
  <si>
    <t>SLOTTED ANGLE POWDER COATED RACKS</t>
  </si>
  <si>
    <t>TROLLEY (CWIP)</t>
  </si>
  <si>
    <t>SS PALLETS (CWIP)</t>
  </si>
  <si>
    <t>SS 304 MOVABLE LADDER 1100 MM HT (CWIP)</t>
  </si>
  <si>
    <t>HEAT EXCHANGER MOUNTING MOVABLE TROLLEY</t>
  </si>
  <si>
    <t>10 FT ALUMINIUM FOLDING LADDER (CWIP)</t>
  </si>
  <si>
    <t>8 FT ALUMINIUM FOLDING LADDER (CWIP)</t>
  </si>
  <si>
    <t>PNEUMATICALY OPERATED FOGGER-2 &amp; DUST COLLECTOR- 1</t>
  </si>
  <si>
    <t>SCRUBBER 200CFM (CWIP)</t>
  </si>
  <si>
    <t>SCRUBBER 1000CFM (CWIP)</t>
  </si>
  <si>
    <t>SCRUBBER 400CFM (CWIP)</t>
  </si>
  <si>
    <t>R &amp; D equipment</t>
  </si>
  <si>
    <t>120007564-WATERS ACQUITY UPLC H-CLASS SYSTEM</t>
  </si>
  <si>
    <t>120014884-SHIMADZU LC-2010 CHT HPLC SYSTEM</t>
  </si>
  <si>
    <t>120005526-SHIMADZU HPLC SYSTEMS</t>
  </si>
  <si>
    <t>120007563-SHIMADZU UV-VIS SPECTROPHOTOMETER</t>
  </si>
  <si>
    <t>120009248 -ELECTROLAB DISSOLUTION TESTER 14 STATIO</t>
  </si>
  <si>
    <t>R &amp; D equipment Total</t>
  </si>
  <si>
    <t>SPARES FOR ISOLATOR</t>
  </si>
  <si>
    <t>CHANGE PARTS FOR VIAL FILLING MACHINE</t>
  </si>
  <si>
    <t>CHANGE PARTS FOR ISOLATOR</t>
  </si>
  <si>
    <t>CHANGE PARTS FOR VIAL FILLING 50ML</t>
  </si>
  <si>
    <t>CHANGE PARTS FOR VIAL FILLING 30ML</t>
  </si>
  <si>
    <t>CHANGE PARTS FOR 3 ML TUBULAR VIAL</t>
  </si>
  <si>
    <t>CHANGE PART OF LYO. VIAL SEALING MACHINE FOR 60 ML</t>
  </si>
  <si>
    <t>CHANGE PARTS FOR LYO VIAL SEALING MACHINE</t>
  </si>
  <si>
    <t>CHANGE PARTS FOR EDM - 2 MACHINE</t>
  </si>
  <si>
    <t>VIAL STOPPER RAISE &amp; MISSING DETECTION EQUIPMENT</t>
  </si>
  <si>
    <t>SPARES FOR ISOLATOR STERILIZABLE BETA PORT</t>
  </si>
  <si>
    <t>SPARES FOR FILLING MACHINE LOAD CELL</t>
  </si>
  <si>
    <t>FILLING MACHINE SPARE &amp; PART LOADING CELL SW</t>
  </si>
  <si>
    <t>190 MM DIA. ROTATE RTP -CHANGE PART OF ISOLATOR</t>
  </si>
  <si>
    <t>SPARES FOR MAR FILLING MACHINE</t>
  </si>
  <si>
    <t>SPARES FOR HEAT EXCHANGER SYSTEM</t>
  </si>
  <si>
    <t>ZLK FILTER HOUSING FOR SLK7002PFRP FILTER</t>
  </si>
  <si>
    <t>GAS CHROMATOGRAPHY SPARE PARTS</t>
  </si>
  <si>
    <t>VIAL FILLING MACHINE CHANGE PART FOR 50 ML</t>
  </si>
  <si>
    <t>SPARE FOR WATER SYSTEM</t>
  </si>
  <si>
    <t>SPARE FOR FILTRATION ISOLATOR (ALPHA PORT 190 MM)</t>
  </si>
  <si>
    <t>FILTER HOUSING-STANDARD-ZLK9010G23H4</t>
  </si>
  <si>
    <t>S.S. CHANGE PART CABINET WITH 06 COMP</t>
  </si>
  <si>
    <t>CHANGE &amp; SPARE PART FOR AHU</t>
  </si>
  <si>
    <t>CHANGE PARTS FOR VIAL FILLING LINE</t>
  </si>
  <si>
    <t>LOADING CELL FOR MAR WIPOPEC</t>
  </si>
  <si>
    <t>SCADA REMOTE VIEW SOFTWARE SUPPLY</t>
  </si>
  <si>
    <t>PLC/HMI/IPC+ SCADA VALIDATION CHARGES</t>
  </si>
  <si>
    <t>SPARE FOR MANUFACTURING VESSEL100 L</t>
  </si>
  <si>
    <t>CSV &amp; SCADA SYSTEM FOR WATER SYSTEM</t>
  </si>
  <si>
    <t>CARLEY COMPRESSOR 30 HP M/N:06CC899-LYOPHILIZER</t>
  </si>
  <si>
    <t>SPARES PART-Vial Filling, Stoppering,Capping MACHI</t>
  </si>
  <si>
    <t>HMI &amp; SCADA FOR EDM 4- EO/PRD/223</t>
  </si>
  <si>
    <t>HMI &amp; SCADA FOR Vial washing EO/PRD/218</t>
  </si>
  <si>
    <t>IPC &amp; SCADA SOFTWARE FOR EDM-01, FILLING MACHINE</t>
  </si>
  <si>
    <t>HMI &amp; SCADA FOR EDM 3- EO/PRD/221</t>
  </si>
  <si>
    <t>MKS VACUUM SENSOR(SPARES) FOR LYOPHILIZER</t>
  </si>
  <si>
    <t>HMI &amp; SCADA FOR Lyo capping EO/PRD/222</t>
  </si>
  <si>
    <t>HMI &amp; SCADA FOR Tunnel EO/PRD/219</t>
  </si>
  <si>
    <t>HMI &amp; SCADA FOR Filling capping and stoppering iso</t>
  </si>
  <si>
    <t>FILTER HOUSING HAVING PARTNOZLK9010G23H4</t>
  </si>
  <si>
    <t>21 CFR UPGRADATION FOR EXTRUSION SYSTEM</t>
  </si>
  <si>
    <t>SCADA SYSTEM IN WATER CSV(21CFR)</t>
  </si>
  <si>
    <t>CHANGEPARTS FOR STICER LABELLING MACHINE</t>
  </si>
  <si>
    <t>CHROMELEON SR5  -SPARES FOR HPLC</t>
  </si>
  <si>
    <t>DP TRANSMITER PLV -VIAL DEPYROGENATION TUNNEL M/c</t>
  </si>
  <si>
    <t>CSV QUALIFICATION OF HMI FOR SARTOCHECK 4 PLUS</t>
  </si>
  <si>
    <t>SPARES FOR TANK(SCADA)</t>
  </si>
  <si>
    <t>SPARES FOR NEW AUTOCLAVE</t>
  </si>
  <si>
    <t>PRESSURE TRAMSMITTER AND PLC CARD TUNNEL STERILIZE</t>
  </si>
  <si>
    <t>RE -QUALIFICATION OF LINE -1 EQUIPMENTS</t>
  </si>
  <si>
    <t>S S BULLION WT 20 KG</t>
  </si>
  <si>
    <t>IPC MOUNTING BOX ATTACH GROUND STAND.</t>
  </si>
  <si>
    <t>SPARES FOR LYOPHILIZER</t>
  </si>
  <si>
    <t>21 CFR COMP. FOR VHP GENERATION WITH IPC &amp; SCADA</t>
  </si>
  <si>
    <t>SW 50/300-01-10-12-28 LOADING CELL FOR FILLING LIN</t>
  </si>
  <si>
    <t>SPARES &amp; CHANGE PARTS OF VHP</t>
  </si>
  <si>
    <t>HMI,CONTROL PANEL,CONDENSING UNIT- STABILITY CHAMB</t>
  </si>
  <si>
    <t>RO MEMBRANE &amp; ELECTRO-DE-IONISATION UNIT</t>
  </si>
  <si>
    <t>SPARES FILTERS FOR ISOLATOR</t>
  </si>
  <si>
    <t>CHANGE PARTS  FOR VILE FILLING MACHINE</t>
  </si>
  <si>
    <t>CSV QUALIFICATION FOR MANUFACTURING TANK</t>
  </si>
  <si>
    <t>RADIATOR FOR 750KVA DG</t>
  </si>
  <si>
    <t>IPC FOR AUTOCLAVE</t>
  </si>
  <si>
    <t>DRAEGER SENSOR H2O2 LC</t>
  </si>
  <si>
    <t>SPARE FOR SKAN GLT MACHINE</t>
  </si>
  <si>
    <t>SPARES FOR LYO3 LIFT LGR DOOR</t>
  </si>
  <si>
    <t>CSV FOR SCADA SYSTEM(LYOPHILIZER-3 ,VHP-3)</t>
  </si>
  <si>
    <t>VAIL TRACKER CHANGE PART ASSLY FOR 2ML</t>
  </si>
  <si>
    <t>VAIL TRACKER CHANGE PART ASSLY FOR 100ML</t>
  </si>
  <si>
    <t>FEP TUBE TC CONECTOR ASSLY &amp;  CANISTER STAND</t>
  </si>
  <si>
    <t>BMS QUALIFICATIONS CSV FOR BUILDING MANAGEMENT</t>
  </si>
  <si>
    <t>CSV QUALIFICATION FOR LYOPHILIZER(SCADA)</t>
  </si>
  <si>
    <t>CABINET FOR SCADA SYSTEM</t>
  </si>
  <si>
    <t>SPARES FOR MAR FILLING AND STOPPERING MACHINE</t>
  </si>
  <si>
    <t>LOADING CELLS (SPAIRS) FOR MAR FILLING MACHINE</t>
  </si>
  <si>
    <t>CHANGE PARTS FOR DOXORUBICIN</t>
  </si>
  <si>
    <t>FILTERS MEGALAM MD14-915*915*76-10/22</t>
  </si>
  <si>
    <t>CHANGE PARTS FOR VIAL SIZE 50 ML FOR VIAL LABEL MC</t>
  </si>
  <si>
    <t>SENSOGRAPHY MAKE TEMP TRASDUCER</t>
  </si>
  <si>
    <t>MILTON DATA PRINTER</t>
  </si>
  <si>
    <t>ESP SAMPLING VALVE WITH ADAPTER</t>
  </si>
  <si>
    <t>UTILITY SHARING &amp; FUEL TRANSFER PIPE</t>
  </si>
  <si>
    <t>BRINE CHILLING UNIT</t>
  </si>
  <si>
    <t>ISOLATOR SERVICE FLOOR SS PIPELINE</t>
  </si>
  <si>
    <t>GEYSER CAP.35 LTRS</t>
  </si>
  <si>
    <t>GENERATOR SET</t>
  </si>
  <si>
    <t>310 TR TRANE SCREW CHILLER -CRTHD D1</t>
  </si>
  <si>
    <t>BOILER FOR STEAM CAPACITY 2000 KG/HR</t>
  </si>
  <si>
    <t>Fabrication of Chimney</t>
  </si>
  <si>
    <t>IBR PIPEING &amp; FITTINGS FOR BOILER</t>
  </si>
  <si>
    <t>Purified water distribution system</t>
  </si>
  <si>
    <t>DISPENSING &amp; SAMPLING BOOTH VERTICAL</t>
  </si>
  <si>
    <t>SS RACK</t>
  </si>
  <si>
    <t>Supply of IBR piping</t>
  </si>
  <si>
    <t>GAS PUIRIFICATION&amp; CONTROL SYSTEMS</t>
  </si>
  <si>
    <t>SPRINKLER SYSTEM</t>
  </si>
  <si>
    <t>POWDER COATED LOCKER &amp; RACKS</t>
  </si>
  <si>
    <t>WFI water distribution system</t>
  </si>
  <si>
    <t>Pure steam distribution system</t>
  </si>
  <si>
    <t>FIRE HYDRADANT SYSTEMS</t>
  </si>
  <si>
    <t>HIGH PRESSURE PUMP</t>
  </si>
  <si>
    <t>LAMINAR AIR FLOW UNIT HARIZONTAL</t>
  </si>
  <si>
    <t>POWDER COATED SLOTTED ANGLE STOREGE RACK</t>
  </si>
  <si>
    <t>LABOUR CHGS FOR FIRE SPRINKLER SYSTEM</t>
  </si>
  <si>
    <t>GAS LINE FOR CARBONDIOXIDE &amp; HELIUM GAS</t>
  </si>
  <si>
    <t>CENTRIFUGAL PUMP</t>
  </si>
  <si>
    <t>Calibrated T-Type thermocouple</t>
  </si>
  <si>
    <t>ROTODEL GEAR PUMP + FLP MOTOR FOR F.O</t>
  </si>
  <si>
    <t>FILTER WASHING TANK</t>
  </si>
  <si>
    <t>SANITARY STEAM PRESURE RELEASE VALVE</t>
  </si>
  <si>
    <t>UF TRANSFER PUMP</t>
  </si>
  <si>
    <t>FASTFLUSH PUMP</t>
  </si>
  <si>
    <t>MICROPROCESSOR ALARM ANNUNCIATOR</t>
  </si>
  <si>
    <t>BACKFLUSH PUMP</t>
  </si>
  <si>
    <t>PUMP FOR FURANCE OIL WITH FLAMEPROOF MOTORS</t>
  </si>
  <si>
    <t>MAGNETIC-LEVEL TRANSMITTER</t>
  </si>
  <si>
    <t>SOFTNER INLET PUMP</t>
  </si>
  <si>
    <t>SPILLS KIT</t>
  </si>
  <si>
    <t>SS 304 WEIGHING BALANCE</t>
  </si>
  <si>
    <t>R23 GAS EMPTY CYLINDER</t>
  </si>
  <si>
    <t>ELECTRICAL MOTOR</t>
  </si>
  <si>
    <t>PUMP WITH DISTRIBUTING PISTION 052</t>
  </si>
  <si>
    <t>PUMP WITH DISTRIBUTING PISTION 08</t>
  </si>
  <si>
    <t>PUMP WITH DISTRIBUTING PISTION 014.2</t>
  </si>
  <si>
    <t>120004228-BRINE CHILLING UNIT</t>
  </si>
  <si>
    <t>AIR OPERATED S.S. DIAPHRAGM PUMP</t>
  </si>
  <si>
    <t>2000 LTR. SINTEX TANK</t>
  </si>
  <si>
    <t>WATER RING VACCUM PUMP</t>
  </si>
  <si>
    <t>BARE VACCUM PUMP</t>
  </si>
  <si>
    <t>DIGITAL TEMP &amp; HUMIDITY DATA LOGGER WITH RH</t>
  </si>
  <si>
    <t>1010KVA DG SET WITH STAMFORD ALTERNATOR</t>
  </si>
  <si>
    <t>MATERIAL FOR CLEAN ROOM</t>
  </si>
  <si>
    <t>SCANNER - 8 CHANNEL WITH ACCESSARIES (4Qty)</t>
  </si>
  <si>
    <t>CENTRIFUGAL PUMP SANITORY MODEL OF EXCL</t>
  </si>
  <si>
    <t>STATIC PASS BOX FLOOR MOUNTED</t>
  </si>
  <si>
    <t>L-SHAPE STATIC PASS BOX FLOOR MOUNTED</t>
  </si>
  <si>
    <t>SS316L FILTER HOUSING(PALL IND.</t>
  </si>
  <si>
    <t>393 TR WATER COOLED SCREW CHILLER</t>
  </si>
  <si>
    <t>100 L MANUFACTURING VESSEL-DOXORUBICIN PROJECT</t>
  </si>
  <si>
    <t>6 L MANUFACURING VESSEL-DOXORUBICIN PROJECT</t>
  </si>
  <si>
    <t>NEW DICON TANK SS INTEL</t>
  </si>
  <si>
    <t>6 L PRESSURE VESSEL-DOXORUBICIN PROJECT</t>
  </si>
  <si>
    <t>PURIFY MAKING HOT WATER PIPELINE WORK.</t>
  </si>
  <si>
    <t>CIRCULATION PUMP FOR LYO MODEL A-130</t>
  </si>
  <si>
    <t>VACUUM PUMP MAKE :NEW GENERE MODEL : LX</t>
  </si>
  <si>
    <t>AIR CURTAIN - 4 FT BETA &amp; 1 MTR BETA</t>
  </si>
  <si>
    <t>FIRE SUPRESSION SYSTEM FOR DOCUMENT ROOM</t>
  </si>
  <si>
    <t>MS POWDER COATED LOCKER &amp; SS TOP STOOL</t>
  </si>
  <si>
    <t>20" HOUSING SASMI PART 012423BH4</t>
  </si>
  <si>
    <t>SS SURGICAL DRUM &amp; MUG</t>
  </si>
  <si>
    <t>3 LIT SS SURGE VESSEL</t>
  </si>
  <si>
    <t>SS304 COMPUTER TABLE</t>
  </si>
  <si>
    <t>HIGH PRESSURE N2 GAS SYSTEM</t>
  </si>
  <si>
    <t>AIR CURTAIN MODEL 5FT. SLEEK</t>
  </si>
  <si>
    <t>SOFT MOUNT WASHER EXTRACTOR -55 KGS</t>
  </si>
  <si>
    <t>MOTORISED INDUSTRIAL OVERHEAD DOORS</t>
  </si>
  <si>
    <t>TUMBLE DRIER FOR LAUNDRY</t>
  </si>
  <si>
    <t>JOST MAKE3000KGS PITMOUNTED SCISSOR LIFT</t>
  </si>
  <si>
    <t>JOST MAKE1000KGS PITMOUNTED SCISSOR LIFT</t>
  </si>
  <si>
    <t>FIRE ALARAM SYSTEM FOR LINE I</t>
  </si>
  <si>
    <t>AUTOMATIC FIRE SUPPRESSION SYSTEM</t>
  </si>
  <si>
    <t>BETA VENT FILTER HOUSING(ZLK9010G23H4-ZLK HOUSING</t>
  </si>
  <si>
    <t>FIRE HYDRANT SYSTEM (CWIP)</t>
  </si>
  <si>
    <t>UTILITY PIPING &amp; FITTINGS FOR AAS LAB (CWIP)</t>
  </si>
  <si>
    <t>SS316 BITA ASSLY WITH HOLDING STAND</t>
  </si>
  <si>
    <t>63 MM HDPE PIPE,BEND,TEE,FLANGE FOR GARDEN</t>
  </si>
  <si>
    <t>DRÄGER PSS®3000 COMPRESSED AIR BREATHING</t>
  </si>
  <si>
    <t>SUPER-JET WATER MONITOR</t>
  </si>
  <si>
    <t>AUTO GAS CHANGEOVER PANEL</t>
  </si>
  <si>
    <t>MS PIPE150MM - FIRE LINE WORK</t>
  </si>
  <si>
    <t>120010639-MICROFOG AU-5 FOGGER</t>
  </si>
  <si>
    <t>POU COOLER 1500LPH</t>
  </si>
  <si>
    <t>13MM BUNG BOWL SS 316 L</t>
  </si>
  <si>
    <t>UTILITY PIPING &amp; FITTINGS FOR FEDEGARI STEAM STERI</t>
  </si>
  <si>
    <t>120012029-CO2 4.5KG FIRE EXTINGUISHER FOR SAFTY</t>
  </si>
  <si>
    <t>UTILITY PIPES &amp; FITTINGS (CWIP)</t>
  </si>
  <si>
    <t>VHP GENERATOR (MODEL-VHP M 100) (CWIP)</t>
  </si>
  <si>
    <t>TRUSCROLL PACKAGED CHILLER (CWIP)</t>
  </si>
  <si>
    <t>18 TR TRUSCROLL PACKAGED CHILLER (CWIP)</t>
  </si>
  <si>
    <t>60KVA UPS WITH INBUILT TRANSFORMER, CARD (CWIP)</t>
  </si>
  <si>
    <t>FIRE ALARM SYSTEM (CWIP)</t>
  </si>
  <si>
    <t>5 KL SINTEX TANK HDPE 6'6"X6'X5" (CWIP)</t>
  </si>
  <si>
    <t>SS NON PERFORATED BOXES 400X200X100 (CWIP)</t>
  </si>
  <si>
    <t>UTILITY PIPING &amp; FITTINGS QC 3RD FL (CWIP)</t>
  </si>
  <si>
    <t>COOLING WATER PUMP 37KW (CWIP)</t>
  </si>
  <si>
    <t>SS 316 PLATFORM (CWIP)</t>
  </si>
  <si>
    <t>CHILLED WATER PUMP  30 KW (CWIP)</t>
  </si>
  <si>
    <t>CHILLED WATER PUMP  45 KW (CWIP)</t>
  </si>
  <si>
    <t>FRP COOLING TOWER WITH BASIN (CWIP)</t>
  </si>
  <si>
    <t>SS304 100L SS TANK (CWIP)</t>
  </si>
  <si>
    <t>PROCESS CHILLED WATER PUMP  30 KW (CWIP)</t>
  </si>
  <si>
    <t>AIR RECEIVER 1M3 SS 304 (CWIP)</t>
  </si>
  <si>
    <t>11W, 7.5W, 5.6W &amp; 4W DANFOSS VFD IP20 (CWIP)</t>
  </si>
  <si>
    <t>PRESSURE REDUCING STATION IBR 80NB (CWIP)</t>
  </si>
  <si>
    <t>PRESSURE REDUCING STATION IBR 80 X 100NB (CWIP)</t>
  </si>
  <si>
    <t>GAS PURIFICATION &amp; FITTINGS QC 3RD FL (CWIP)</t>
  </si>
  <si>
    <t>COOLING WATER PUMP  18.5 KW (CWIP)</t>
  </si>
  <si>
    <t>750 KVA DG SET CANOPY</t>
  </si>
  <si>
    <t>HOT  WATER PUMP  15  KW (CWIP)</t>
  </si>
  <si>
    <t>WATER TRANSFER PUMP FOR  WATER 22M3 (CWIP)</t>
  </si>
  <si>
    <t>SAFEX BRAND"CO2 TYPE FIRE EXTINGUISHER 4 (CWIP)</t>
  </si>
  <si>
    <t>DYNAMIC PASS BOX 1140X1270X1750 (CWIP)</t>
  </si>
  <si>
    <t>GRUNDFOS PUMP 20M³/HR @ 13 M HEAD (SS) (CWIP)</t>
  </si>
  <si>
    <t>DYNAMIC PASS BOX 890X1120X1750 (CWIP)</t>
  </si>
  <si>
    <t>10 SQ MM HEAT EXCHANGER (CWIP)</t>
  </si>
  <si>
    <t>TEMP &amp; PRESSURE MONITORING SYSTEM (CWIP)</t>
  </si>
  <si>
    <t>PNEUMATIC VALVE FOR BOILER STEAM LINE (CWIP)</t>
  </si>
  <si>
    <t>10 KL SINTEX TANK HDPE 7'X10'4" (CWIP)</t>
  </si>
  <si>
    <t>STEAM FLOW METER IBR 10KG PRESSURE (CWIP)</t>
  </si>
  <si>
    <t>“RENUTRON” MAKE 10KVA INVERTER (CWIP)</t>
  </si>
  <si>
    <t>GRUNDFOS PUMP 32M³/HR @ 40 M HEAD (SS) (CWIP)</t>
  </si>
  <si>
    <t>GRUNDFOS PUMP CRN10-16 A-P-G-V-HQQV</t>
  </si>
  <si>
    <t>VISUAL INSPECTION BOOTH (CWIP)</t>
  </si>
  <si>
    <t>GRUNDFOS PUMP FOR  HOT WATER 30M3 (CWIP)</t>
  </si>
  <si>
    <t>BLOCK VOLVE FOR CAMPAIGN BATCH</t>
  </si>
  <si>
    <t>KSB MAKE SUBMERSIBLE PUMP UQDS 152/7+UMA (CWIP)</t>
  </si>
  <si>
    <t>HORIZONTAL MULTISTAGE PUMP (CWIP)</t>
  </si>
  <si>
    <t>COOLING WATER PUMP NB-32-125 (CWIP)</t>
  </si>
  <si>
    <t>ASSY OF OPTISEAL INLINE HOUSING FILTER (CWIP)</t>
  </si>
  <si>
    <t>NZRP 50125 RAC V1L PUMP TAG: (CWIP)</t>
  </si>
  <si>
    <t>1 HP CGL MAKE SINGLE PUMP BOOSTER (CWIP)</t>
  </si>
  <si>
    <t>DOSING PUMP PP10.006 (CWIP)</t>
  </si>
  <si>
    <t>7.5HP CG MAKE 2900RPM MOTOR (CWIP)</t>
  </si>
  <si>
    <t>DIGITAL FLOW METER 2" FLANGE END (CWIP)</t>
  </si>
  <si>
    <t>MICRO PROJECT - UTILITY PIPES &amp; FITTINGS (CWIP)</t>
  </si>
  <si>
    <t>GRUNDFOS PUMP MODEL-CM15-2 A-R-G-V-AQQV</t>
  </si>
  <si>
    <t>COUNTER TYPE ENEGRY METER</t>
  </si>
  <si>
    <t>UPS 20KVA 3PH I/P &amp; 1 PH OP</t>
  </si>
  <si>
    <t>SWITCHGEAR PANEL WITH 11KV VCB.</t>
  </si>
  <si>
    <t>20KVA INVERTOR</t>
  </si>
  <si>
    <t>CURRENT TRANSFORMER</t>
  </si>
  <si>
    <t>VARIABLE FREQUENCY DRIVE</t>
  </si>
  <si>
    <t>APC MAKE 6 KVA UPS</t>
  </si>
  <si>
    <t>UPS LDB2 6 WAY  D/D/ DB</t>
  </si>
  <si>
    <t>UPS LB 1 07718 12WAYDOUBLE DOOR</t>
  </si>
  <si>
    <t>UPS LDB NO3 4 WAY D/D. DB</t>
  </si>
  <si>
    <t>SUB UPS DB2 607746 D/D.</t>
  </si>
  <si>
    <t>APC MAKE ONLINE UPS 40 KVA WITH BATTARY &amp; SWITCHER</t>
  </si>
  <si>
    <t>LIGHTING ARRESTOR -FRANCE PARATONNERRES IONIFLASH</t>
  </si>
  <si>
    <t>FLAMEPROOF ELECTRICAL MATERIALS</t>
  </si>
  <si>
    <t>ISOLATION TRANSFORMER 40KVA</t>
  </si>
  <si>
    <t>ISOLATION TRANSFORMER 30KVA</t>
  </si>
  <si>
    <t>ISOLATION TRANSFORMER 20KVA</t>
  </si>
  <si>
    <t>MOTOR CONTROL PANEL</t>
  </si>
  <si>
    <t>MS POWDER COATED CONTROL PANEL FOR HVAC</t>
  </si>
  <si>
    <t>APC TRUE ON-LINE UPS SYSTEM20KVA</t>
  </si>
  <si>
    <t>FLUKE TRUE RMS CLAMP METER MODEL-319</t>
  </si>
  <si>
    <t>ELECTRICAL CABLES AND FITTINGS-ENHANCEME (CWIP)</t>
  </si>
  <si>
    <t>22KV/11KV, 7.5MVA OIL FILLED TRANSFORMER (CWIP)</t>
  </si>
  <si>
    <t>11KV/433V, 2.6MVA OIL FILLED TRANSFORMER (CWIP)</t>
  </si>
  <si>
    <t>ELECTRICAL INSTALLATION &amp; FITTING (ES)</t>
  </si>
  <si>
    <t>L150W LED FLOOD LIGHT SMD WHITE</t>
  </si>
  <si>
    <t>DANFOSS VFD 37KW</t>
  </si>
  <si>
    <t>UPS SYSTEM 20KVA MAKE LE GRAND”</t>
  </si>
  <si>
    <t>DANFOSS VFD 30KW</t>
  </si>
  <si>
    <t>SUPPLY OF 3X18W FLP LIGHT FIXTURE</t>
  </si>
  <si>
    <t>10-24W DIMMABLE LED LIGHT &amp; L TYPE SS BRACKET</t>
  </si>
  <si>
    <t>3CX 1 SQ.MM FLEXIBLE CABLE</t>
  </si>
  <si>
    <t>BANNER MAKE DUEL COLOR LED TUBE LIGHT</t>
  </si>
  <si>
    <t>ELECTRICAL CABLES AND FITTINGS (CWIP)</t>
  </si>
  <si>
    <t>ELECTRICAL CABLES &amp; FITTINGS FOR AAS LAB (CWIP)</t>
  </si>
  <si>
    <t>LOW ACITINIC LIGHT &amp; SS STAND FOR MOUNTING LAMP</t>
  </si>
  <si>
    <t>PCC PANEL (CWIP)</t>
  </si>
  <si>
    <t>APFC PANEL 875 KVAR (CWIP)</t>
  </si>
  <si>
    <t>UTILITY MCC PANEL (CWIP)</t>
  </si>
  <si>
    <t>ELECTRICAL PANEL-DHU PANEL (CWIP)</t>
  </si>
  <si>
    <t>75KVAR CAPACITOR PANEL (CWIP)</t>
  </si>
  <si>
    <t>ELECTRICAL CABLE &amp; FITTINGS AT QC 3RD FL (CWIP)</t>
  </si>
  <si>
    <t>CONTROL CABINET (CWIP)</t>
  </si>
  <si>
    <t>42 WINDOW ALARM ANNUNCIATION PANEL (CWIP)</t>
  </si>
  <si>
    <t>AIR CIRCUIT BREAKER (ACB)</t>
  </si>
  <si>
    <t>300 TR TRANE SCREW CHILLER -RTHD</t>
  </si>
  <si>
    <t>30KW CROMPTON GRAEAVES MOTOR (FOR AHU)</t>
  </si>
  <si>
    <t>15KW CROMPTON GRAEAVES MOTOR (FOR AHU)</t>
  </si>
  <si>
    <t>2 TR HI-SPLIT AC CODLESS REMOTE</t>
  </si>
  <si>
    <t>9.3 KW CROMPTON GRAEAVES MOTOR (FOR AHU)</t>
  </si>
  <si>
    <t>SPLIT AC 1.5 TON</t>
  </si>
  <si>
    <t>SPLIT AC 1 TON</t>
  </si>
  <si>
    <t>S.S.HOOD FOR FILTER INSPECTION</t>
  </si>
  <si>
    <t>SPLIT AIR CONDITIONER</t>
  </si>
  <si>
    <t>DAIKIN MAKE SPLIT AC CAPACITY 2 TON</t>
  </si>
  <si>
    <t>2 TON SPLIT A.C.</t>
  </si>
  <si>
    <t>AHU FOR LYOPHILIZER SERVICE AREA (120007480)</t>
  </si>
  <si>
    <t>DEHUMIDIFICATION SYSTEM</t>
  </si>
  <si>
    <t>INSTALLATION OF SINGLE SKIN VENTILATION</t>
  </si>
  <si>
    <t>CARRIER MAKE 2 TON SPLIT AC</t>
  </si>
  <si>
    <t>2.0 TON CARRIER MAKE CASSETTE A.C. UNIT</t>
  </si>
  <si>
    <t>TERMINAL HOODED TYPE HEPA FILTER</t>
  </si>
  <si>
    <t>3.8 TON CASSETTE A.C.UNIT</t>
  </si>
  <si>
    <t>VFD FOR PERISTATIC PUMP</t>
  </si>
  <si>
    <t>3TR CASSETTE AC</t>
  </si>
  <si>
    <t>2.9 TON CASSETTE A.C.UNIT</t>
  </si>
  <si>
    <t>AUTO CHANGEOVER PANEL FOR COLD ROOM</t>
  </si>
  <si>
    <t>170000505 - 1.5 TR CASSETTE A/C</t>
  </si>
  <si>
    <t>170000504 1.5 TR CASSETTE A/C</t>
  </si>
  <si>
    <t>2 TON SPLIT AC 3 STAR CARRIER MAKE</t>
  </si>
  <si>
    <t>AIR CURTAIN 4 FT SLEEK</t>
  </si>
  <si>
    <t>AHU BLOWER &amp; MOTOR (ES)</t>
  </si>
  <si>
    <t>RETROFIT FOR AHU (ES)</t>
  </si>
  <si>
    <t>BRY-AIR  DEHUMIDIFIER  FFB – 1000</t>
  </si>
  <si>
    <t>GRUNDFOS PUMP NB150-250/242</t>
  </si>
  <si>
    <t>GRUNDFOS PUMP NB125-250/235</t>
  </si>
  <si>
    <t>GRUNDFOS PUMP NB125-200/226</t>
  </si>
  <si>
    <t>GRUNDFOS PUMP NB100-250/235</t>
  </si>
  <si>
    <t>SMACS-AIR CONDITIONER POWER SAVER(ES)1</t>
  </si>
  <si>
    <t>DUCTABLE SPLIT A.C. UNIT 5.5 TR.-R22</t>
  </si>
  <si>
    <t>CARRIER MAKE 11.0 TR AC DUCTABLE - R 410 GAS</t>
  </si>
  <si>
    <t>AHU COIL &amp; PANELS FOR AHU 19,20,21</t>
  </si>
  <si>
    <t>ITC-DUCTABLE SPLIT A.C. UNIT 8.5/5.5TR</t>
  </si>
  <si>
    <t>AIR HANDLING SYSTEM &amp; DUCTING (CWIP)</t>
  </si>
  <si>
    <t>DUCTING AND ACCESSORIES FOR AHU (CWIP)</t>
  </si>
  <si>
    <t>DEHUMIDIFIER FOR ISO-AHU-01 (CWIP)</t>
  </si>
  <si>
    <t>DEHUMIDIFIER FOR ISO-AHU-02 (CWIP)</t>
  </si>
  <si>
    <t>AIR HANDLNG UNIT NO.40 (CLASSIFIED AREA) (CWIP)</t>
  </si>
  <si>
    <t>DEHUMIDIFIER FOR AHU-31 (CWIP)</t>
  </si>
  <si>
    <t>AIR HANDLING UNIT NO.31 (CLASSIFIED AREA (CWIP)</t>
  </si>
  <si>
    <t>DOUBLESKIN FLOOR MOUNTED AHU-FA-11344CFM (CWIP)</t>
  </si>
  <si>
    <t>AIR HANDLNG UNIT NO.41 (CLASSIFIED AREA) (CWIP)</t>
  </si>
  <si>
    <t>AIR HANDLNG UNIT NO.50 (CLASSIFIED AREA) (CWIP)</t>
  </si>
  <si>
    <t>SPLIT A.C. UNIT 8.5 TR CARRIER DUCTABLE (CWIP)</t>
  </si>
  <si>
    <t>AIR HANDLNG UNIT NO.36 (CLASSIFIED AREA) (CWIP)</t>
  </si>
  <si>
    <t>POST INSPECTION QUARANTINE COLD ROOM (CWIP)</t>
  </si>
  <si>
    <t>CAP-100CFM, 150MM Ø, APPRX (HT) INCLUDIN (CWIP)</t>
  </si>
  <si>
    <t>AIR HANDLING UNIT NO.32 (CLASSIFIED AREA (CWIP)</t>
  </si>
  <si>
    <t>PRE INSPECTION COLD ROOM (CWIP)</t>
  </si>
  <si>
    <t>AIR HANDLNG UNIT NO.34 (CLASSIFIED AREA) (CWIP)</t>
  </si>
  <si>
    <t>API COLD ROOM (CWIP)</t>
  </si>
  <si>
    <t>AIR HANDLNG UNIT NO.43 (CLASSIFIED AREA) (CWIP)</t>
  </si>
  <si>
    <t>FILTER CLEANING SYSTEM WITHCONTROL PANEL (CWIP)</t>
  </si>
  <si>
    <t>AIR HANDLING SYSTEM 5020 CFM (LOCKERROOM (CWIP)</t>
  </si>
  <si>
    <t>AIR HANDLNG UNIT NO.38 (CLASSIFIED AREA) (CWIP)</t>
  </si>
  <si>
    <t>15KW VFD (CWIP)</t>
  </si>
  <si>
    <t>AIR HANDLNG UNIT NO.37 (CLASSIFIED AREA) (CWIP)</t>
  </si>
  <si>
    <t>AIR HANDLNG UNIT NO.48 (CLASSIFIED AREA) (CWIP)</t>
  </si>
  <si>
    <t>AIR HANDLING UNIT NO.33 (CLASSIFIED AREA (CWIP)</t>
  </si>
  <si>
    <t>AIR HANDLNG UNIT NO.52 (CLASSIFIED AREA) (CWIP)</t>
  </si>
  <si>
    <t>HVAC PANEL-III (DOUBLE FRONT) (CWIP)</t>
  </si>
  <si>
    <t>AIR HANDLNG UNIT NO.45 (CLASSIFIED AREA) (CWIP)</t>
  </si>
  <si>
    <t>AIR HANDLNG UNIT NO.46 (CLASSIFIED AREA) (CWIP)</t>
  </si>
  <si>
    <t>PROCESS MCC-II (DOUBLE FRONT) (CWIP)</t>
  </si>
  <si>
    <t>AIR HANDLNG UNIT NO.51 (CLASSIFIED AREA) (CWIP)</t>
  </si>
  <si>
    <t>CAP-200CFM, 225MM Ø, APPRX (HT) INCLUDIN (CWIP)</t>
  </si>
  <si>
    <t>AIR HANDLNG UNIT NO.47 (CLASSIFIED AREA) (CWIP)</t>
  </si>
  <si>
    <t>AIR HANDLNG UNIT NO.49 (CLASSIFIED AREA) (CWIP)</t>
  </si>
  <si>
    <t>VERTICAL LAMINAR AIR FLOW UNIT (CWIP)</t>
  </si>
  <si>
    <t>11KW VFD (CWIP)</t>
  </si>
  <si>
    <t>HOT &amp; CHILLED WATER COILS FOR AHU</t>
  </si>
  <si>
    <t>AIR HANDLNG UNIT NO.35 (CLASSIFIED AREA) (CWIP)</t>
  </si>
  <si>
    <t>AIR HANDLNG UNIT NO.42 (CLASSIFIED AREA) (CWIP)</t>
  </si>
  <si>
    <t>HVAC PANEL-IV (DOUBLE FRONT) (CWIP)</t>
  </si>
  <si>
    <t>DOUBLE SKIN FLOOR MOUNTED AHU 6000 CFM (CWIP)</t>
  </si>
  <si>
    <t>AIR HANDLNG UNIT NO.39 (CLASSIFIED AREA) (CWIP)</t>
  </si>
  <si>
    <t>AIR HANDLNG UNIT NO.44 (CLASSIFIED AREA) (CWIP)</t>
  </si>
  <si>
    <t>FDV E (FOR SERVICE FLOOR) (CWIP)</t>
  </si>
  <si>
    <t>FDV S (FOR SERVICE FLOOR) (CWIP)</t>
  </si>
  <si>
    <t>30KW VFD (CWIP)</t>
  </si>
  <si>
    <t>DOUBLE SKIN FLOOR MOUNTED AHU 4500 CFM (CWIP)</t>
  </si>
  <si>
    <t>PROCESS MCC-III (SINGLE FRONT) (CWIP)</t>
  </si>
  <si>
    <t>UPSDB (SINGLE FRONT) (CWIP)</t>
  </si>
  <si>
    <t>CAP-400CFM, 300MM Ø, APPRX (HT) INCLUDIN (CWIP)</t>
  </si>
  <si>
    <t>VENTILATION UNIT FDV  S.A. (CWIP)</t>
  </si>
  <si>
    <t>4KW VFD (CWIP)</t>
  </si>
  <si>
    <t>5.6KW VFD (CWIP)</t>
  </si>
  <si>
    <t>CAP-200CFM, 11"WG, BT-400-V, SPEED-3000R (CWIP)</t>
  </si>
  <si>
    <t>7.5KW VFD (CWIP)</t>
  </si>
  <si>
    <t>MLDB-II (SINGLE FRONT) (CWIP)</t>
  </si>
  <si>
    <t>MPDB-II (SINGLE FRONT) (CWIP)</t>
  </si>
  <si>
    <t>CAP-400CFM, 10"WG, BT-400-V, SPEED-3000R (CWIP)</t>
  </si>
  <si>
    <t>VENTILATION UNIT FDV  E.A. (CWIP)</t>
  </si>
  <si>
    <t>1.5 TON SPLIT A.C. UNIT  3 STAR (CWIP)</t>
  </si>
  <si>
    <t>AIR HANDLING SYSTEM QC 3RD FL (CWIP)</t>
  </si>
  <si>
    <t>2.2KW VFD (CWIP)</t>
  </si>
  <si>
    <t>CENTRIFUGAL FAN CAP-600CFM (CWIP)</t>
  </si>
  <si>
    <t>EXHAUST FAN CFM 1500, MODEL CSD-400 (CWIP)</t>
  </si>
  <si>
    <t>CENTRIFUGAL FAN CAP-100CFM (CWIP)</t>
  </si>
  <si>
    <t>DUCTABLE SPLIT A.C. UNIT 8.5 TR. (CWIP)</t>
  </si>
  <si>
    <t>1.1 KW TO 11 KW VFD DANFOSS (CWIP)</t>
  </si>
  <si>
    <t>DUCTABLE SPLIT A.C. UNIT 5.5 TR. (CWIP)</t>
  </si>
  <si>
    <t>MICRO PROJECT - AIR HANDLING UNIT (CWIP)</t>
  </si>
  <si>
    <t>DUCTABLE SPLIT A.C. UNIT 3.0 TR. (CWIP)</t>
  </si>
  <si>
    <t>600 CFM INLINE FAN (CWIP)</t>
  </si>
  <si>
    <t>CHILLED WATER COIL FOR AHU</t>
  </si>
  <si>
    <t>COIL &amp; PANEL FOR AHU NO 54</t>
  </si>
  <si>
    <t>FILTER FOR AHU 1FRK-1000-2W ,1FRK-1000 610X610X292</t>
  </si>
  <si>
    <t>HINJEWADI-ONCOLOGY Total</t>
  </si>
  <si>
    <t>HINJEWADI - SPD</t>
  </si>
  <si>
    <t>STORAGE TANK -SS316 (3KL (2) , 2KL (1)</t>
  </si>
  <si>
    <t>HPHV STEAM STERILISER+RAPID COOLIN</t>
  </si>
  <si>
    <t>BUNG PROCESSOR WITH ACCESSORIE</t>
  </si>
  <si>
    <t>VIAL LABELLING M/C MODEL:VSC-HS</t>
  </si>
  <si>
    <t>HPHV STEAM STERILISER 600X600X1200MMN</t>
  </si>
  <si>
    <t>HPHV STEAM STERILISER 600X600X1200MM</t>
  </si>
  <si>
    <t>CHANGE OVER SET FOR DOSING GROUP</t>
  </si>
  <si>
    <t>CHANGE OVER SET FOR STOPER TPT GROUP</t>
  </si>
  <si>
    <t>HPHV STEAM STERILISER(FOR BUNG WASHER)</t>
  </si>
  <si>
    <t>PURE STEAM GENERATOR 300KG/HR</t>
  </si>
  <si>
    <t>AUTOMATIC HIGH SPEED MODEL:NKCS-250</t>
  </si>
  <si>
    <t>TEKNOPAK MODEL: 2250-CS-SS-SP-1 WITH ACC</t>
  </si>
  <si>
    <t>CHANGE PARTS FOR MACOEAR.VIAL WASHING MC</t>
  </si>
  <si>
    <t>PURIFIED WATER GENERATION SYSTEM 2000LPH</t>
  </si>
  <si>
    <t>WALK IN COLD ROOM1W+1SB</t>
  </si>
  <si>
    <t>PRESS.REDUCING STATION</t>
  </si>
  <si>
    <t>CARTRIDGE SLK7002PFRP</t>
  </si>
  <si>
    <t>"HYDRAULIC HAND PALLET TRUCK,CARTRIGE,VES"</t>
  </si>
  <si>
    <t>LOAD CELL FOR OUR EXISTING 100LTR VESSEL</t>
  </si>
  <si>
    <t>S.S.304 PENDANT PLATE</t>
  </si>
  <si>
    <t>PORTABLE CALIBRATOR WITH BATTERY CHARGER</t>
  </si>
  <si>
    <t>TEKNOPAK MODEL</t>
  </si>
  <si>
    <t>HOT WATER TANK CAP: 3.0CU M</t>
  </si>
  <si>
    <t>S.S.316 HOUSING ZLK9010G23H</t>
  </si>
  <si>
    <t>ALFA UV WATER PURIFICATION SYSTEM API-45</t>
  </si>
  <si>
    <t>TEKNOPAK MODEL:2254-CS-SS-SP-1 - VERTICA</t>
  </si>
  <si>
    <t>S.S.304 CONVEYOR SYSTEM</t>
  </si>
  <si>
    <t>S.S.316 ELCTROPOLISHED</t>
  </si>
  <si>
    <t>AUTOCLAVABLE PNEUMATIC FOGGER.</t>
  </si>
  <si>
    <t>CO2 TANK SS 304  544IDX1300TLX3MMTHICK</t>
  </si>
  <si>
    <t>AUTOMATIC TWIN BLOWER HAND BLOWER</t>
  </si>
  <si>
    <t>"TAPING HEAD ASSEMBLY-2""95S5015)"</t>
  </si>
  <si>
    <t>EAGLE MAKE EMC-011 BOX STRAPPING M/C.</t>
  </si>
  <si>
    <t>4 WIRE RTD PT 100WITH ERTL CALIBRATION</t>
  </si>
  <si>
    <t>SEMI AUTOMATIC VIAL SEALING M/C MVS-1</t>
  </si>
  <si>
    <t>PHE-302 FOR HOT WATER AISI</t>
  </si>
  <si>
    <t>AUTOCLAVABLE AUTOMIZER</t>
  </si>
  <si>
    <t>ALLEN BRADLEY VFD POWERFLEX-4</t>
  </si>
  <si>
    <t>SS304 CUPBOARD AS PER OUR DRAWING</t>
  </si>
  <si>
    <t>SIEMENS PR TRANSMITTER 7MF15645BE00-1AA1</t>
  </si>
  <si>
    <t>PERPORATED SINGLE SEATER WITH ARMS</t>
  </si>
  <si>
    <t>PUR STOPPER BRHFM 13 MM</t>
  </si>
  <si>
    <t>FILLING &amp; STOPPERING M/C CONSISTING OF S</t>
  </si>
  <si>
    <t>TURNTABLE/FILLING &amp; STOPPERING/SYRING</t>
  </si>
  <si>
    <t>63LTR  GLV SS 316 MODEL  AE-63GLR</t>
  </si>
  <si>
    <t>S.S.MANUFACTURING TANK+MAGNETIC STIRRER</t>
  </si>
  <si>
    <t>BLENDING VESSEL WITH MAGNETIC STIRRER</t>
  </si>
  <si>
    <t>MASS FLOW METER WITH TOTALISER</t>
  </si>
  <si>
    <t>AIR OPERATED DIAPHRAGM PUPM FORCIP</t>
  </si>
  <si>
    <t>ACTUATOR VALVE IN SUPPLY PUPM DRAIN LINE</t>
  </si>
  <si>
    <t>VFD FOR SUPPLY PUMP</t>
  </si>
  <si>
    <t>PRESSURE TRANSMITTER</t>
  </si>
  <si>
    <t>PLATE HEAT EXCHANGER PHE-GC-12X12</t>
  </si>
  <si>
    <t>SUPER HEATED WATER SPRAY STERILIZER</t>
  </si>
  <si>
    <t>VIAL FILLING / STOPPERING &amp; CAPPING MACH (SPARES)</t>
  </si>
  <si>
    <t>COCAM-700 FOR READING PHARMACODE</t>
  </si>
  <si>
    <t>SENSSOR &amp; INDICATOR</t>
  </si>
  <si>
    <t>BASIC ARGUS 1000 BARCODE MACHINE</t>
  </si>
  <si>
    <t>QUALIFICATION FORMS ARGUS 1000</t>
  </si>
  <si>
    <t>MODIFICATION &amp; ELECTRO POLISHING WORK</t>
  </si>
  <si>
    <t>SECURITY CABIN</t>
  </si>
  <si>
    <t>PLATE HEAT EXCHANGER PHE GCP-008-M-PL-14</t>
  </si>
  <si>
    <t>MIXING VESSEL/PHARMALAB</t>
  </si>
  <si>
    <t>30 LTR SS 316 PROCESS VESSEL</t>
  </si>
  <si>
    <t>PLC SYSTEM WITH DORE SYSTEM</t>
  </si>
  <si>
    <t>PET STRAPPING MACHINE</t>
  </si>
  <si>
    <t>BROTHER LABLE  PRINTER WITH SOFTWARE</t>
  </si>
  <si>
    <t>ACE LINER PLUS HOUSING 10" PLACE</t>
  </si>
  <si>
    <t>LYOFAST 30 FREEZE DRYER(LYPHOLISER)</t>
  </si>
  <si>
    <t>CIP SYSTEM FOR LYOPHILISER</t>
  </si>
  <si>
    <t>PURE STEAM GENERATOR</t>
  </si>
  <si>
    <t>300 L FILTRATION VESSEL</t>
  </si>
  <si>
    <t>SWING CONVEYOR</t>
  </si>
  <si>
    <t>NAITROGEN GAS PURIFICATION &amp; DISTRI. SYS</t>
  </si>
  <si>
    <t>LYO LOADING FENCES</t>
  </si>
  <si>
    <t>ROTARY VACUUM PUMP</t>
  </si>
  <si>
    <t>HANDLING CONVEYOR</t>
  </si>
  <si>
    <t>CERAMIC SYRINGES PUMP</t>
  </si>
  <si>
    <t>VIBRATOR BOWL</t>
  </si>
  <si>
    <t>TURN TABLE</t>
  </si>
  <si>
    <t>TOUCHLESS AUTOCLAVABLE DISPENSER</t>
  </si>
  <si>
    <t>PALL FILTER HOUSINGS (FOR LYOPHO)</t>
  </si>
  <si>
    <t>BLENDING VESSELS 500 LTRS SS316+AC'RIES</t>
  </si>
  <si>
    <t>MANUFACTURING VESSEL 12 LTR CAP</t>
  </si>
  <si>
    <t>HOLDING VESSEL 12 LTR CAP</t>
  </si>
  <si>
    <t>120002562-SS316L MIXING VESSEL CAP:100LTR</t>
  </si>
  <si>
    <t>120002534-BLENDING VESSEL WITH MAGNETIC STIRRER</t>
  </si>
  <si>
    <t>120002533-BLENDING VESSEL WITH MAGNETIC STIRRER</t>
  </si>
  <si>
    <t>MAGNETIC HIGH SHEAR MIXER</t>
  </si>
  <si>
    <t>120002564-TEKNOPAK MODEL</t>
  </si>
  <si>
    <t>120002566-TEKNOPAK MODEL:2254-CS-SS-SP-1 - VERTICA</t>
  </si>
  <si>
    <t>1 ML STOPPER BOWL FOR PFS FILLING MACHINE</t>
  </si>
  <si>
    <t>120002538-PRESSURE VESSEL</t>
  </si>
  <si>
    <t>AUTOMATIC VIAL COLLECTION UNIT</t>
  </si>
  <si>
    <t>OPTISEAL T LINE HOUSING - ADMACH BADDI</t>
  </si>
  <si>
    <t>NON VIABLE PARTICLE MONITERING SYSTEM</t>
  </si>
  <si>
    <t>HIGH SHEAR MIXER FOR 100 LTR TANK</t>
  </si>
  <si>
    <t>NON PERFORATED S.S. TRAYS</t>
  </si>
  <si>
    <t>SEMI AUTOMATIC STRAPPING MACHINE (MST MODEL)</t>
  </si>
  <si>
    <t>AIRBORNE PARTICLE COUNTER &amp; DATA ANALYSIS SOFTWARE</t>
  </si>
  <si>
    <t>VERTICAL LAMINAR FLOW UNIT</t>
  </si>
  <si>
    <t>THERMAL TRANSFER PRINTER (MODEL H-4212)</t>
  </si>
  <si>
    <t>SAMPLING BOOTH PASS BOX AND GLOVE PORT</t>
  </si>
  <si>
    <t>500L PROCESS VESSEL</t>
  </si>
  <si>
    <t>VARIABLE DATA PRINTING AND INSPECTION SYSTEM</t>
  </si>
  <si>
    <t>AUTOMATED VIAL FENCE LOADING SYSTEM</t>
  </si>
  <si>
    <t>VIBRATORY BOWL,TURNER,TRANSFER RAIL,ETC.</t>
  </si>
  <si>
    <t>20 KL CS FEED WATER TANK</t>
  </si>
  <si>
    <t>VACUUM PUMP VT4.40-G007841</t>
  </si>
  <si>
    <t>DATAMAX PRINTER</t>
  </si>
  <si>
    <t>PRESSURE SAND &amp; ACTIVATED CARBON FILTER</t>
  </si>
  <si>
    <t>ZETA PLUS HOUSING</t>
  </si>
  <si>
    <t>S S FOGGER</t>
  </si>
  <si>
    <t>HEAT EXCHANGER( PLATE TYPE)</t>
  </si>
  <si>
    <t>MOTOROLA MAKE 2D BARCODE SCANNER</t>
  </si>
  <si>
    <t>IMA LIFE LYOFAST 30  - FREEZE DRYER</t>
  </si>
  <si>
    <t>EPCG EXPORT OBLIGATION (DUTY SAVED)FY 17-18 IND-AS</t>
  </si>
  <si>
    <t>HPHV STEAM STERILIZER(900 X 900 X 1200MM</t>
  </si>
  <si>
    <t>HPHV STEAM STERILIZER(750 X 750 X 1200MM</t>
  </si>
  <si>
    <t>TRACK AND TRACE SYSTEM VIAL LINE-1</t>
  </si>
  <si>
    <t>RUBBER STOPPER VIBRATING BOWL DIA- 700MM</t>
  </si>
  <si>
    <t>E1 MICROBALANCE XP20 (7 DIGIT)</t>
  </si>
  <si>
    <t>TRACK AND TRACE SYSTEM VIAL LINE-2</t>
  </si>
  <si>
    <t>PAPER LESS RECORDER</t>
  </si>
  <si>
    <t>CHILLER CONDENSER DESCALING SYSTEMS</t>
  </si>
  <si>
    <t>BV300L,SMO 85/140 IMPELLER -ROPLAN</t>
  </si>
  <si>
    <t>MICROFOG AU-5 FOGGER</t>
  </si>
  <si>
    <t>12M3/HR SAND &amp; CARBON FILTER</t>
  </si>
  <si>
    <t>HATR COMBO SYSTEM WITH FLAT PLATE &amp; THRO</t>
  </si>
  <si>
    <t>10 LTR. PRESSURE VESSEL</t>
  </si>
  <si>
    <t>EZ-PACK MEMBRANE DISPENSER CURVE</t>
  </si>
  <si>
    <t>SS HAND DRYER, MAKE ASKON</t>
  </si>
  <si>
    <t>FULL CARRIAGE FOR BUNG PROCESSOR</t>
  </si>
  <si>
    <t>BATTERY POWERED STRAPPING MACHINE WITH</t>
  </si>
  <si>
    <t>LABTOP LAMINAR AIRFLOW</t>
  </si>
  <si>
    <t>ACE LINER PLUS HOUSING 10" (YAS710115)</t>
  </si>
  <si>
    <t>VACUUM CLEANER SOTOP2015/24NX HEPA</t>
  </si>
  <si>
    <t>SS PACKING REJECTION BOX 200*150*150MM</t>
  </si>
  <si>
    <t>DOOR FRAME METAL DETECTOR</t>
  </si>
  <si>
    <t>PRESSURE VESSEL SS 316, CAPA 100 LTRS</t>
  </si>
  <si>
    <t>ONLINE PRINTING SYSTEM</t>
  </si>
  <si>
    <t>IFB DRYER (MAXIDRY550)</t>
  </si>
  <si>
    <t>OPTION OF 5.7" COLOUR TOUCH SCREEN HMI</t>
  </si>
  <si>
    <t>VAPOR COMPRESSION DISTILLER</t>
  </si>
  <si>
    <t>BLISTER PACK MACHINE</t>
  </si>
  <si>
    <t>WATER TREATMENT PLANT (WFI DISTRIBUTION)</t>
  </si>
  <si>
    <t>PREATREATMENT&amp;PW GENERATION-3500LPH</t>
  </si>
  <si>
    <t>MANUFACTURING VESSEL, 100L</t>
  </si>
  <si>
    <t>120012000 - PURE STEAM DISTRIBUTION SYSTEM</t>
  </si>
  <si>
    <t>VIAL LABELLING M/C</t>
  </si>
  <si>
    <t>HPHV STEAM STERILIZER MACHINE</t>
  </si>
  <si>
    <t>WEIGHING CELL WITH CONNECTION CABLE SL250/300-M</t>
  </si>
  <si>
    <t>HPLC SYSTEM WITH ACCESSORIES</t>
  </si>
  <si>
    <t>PISTON SYRINGE FOR 30ML (STERILINE M/C)</t>
  </si>
  <si>
    <t>AEROSOL PARTICLE COUNTER PORTABLE</t>
  </si>
  <si>
    <t>DATA LOGGER 48 CHANNEL, 21 CFR</t>
  </si>
  <si>
    <t>3ML VIAL ADDITIONAL FORMAT PART</t>
  </si>
  <si>
    <t>MICROFIL®FILTRATION HEAD FOR EZ-FIT</t>
  </si>
  <si>
    <t>RESTRICTED ACCESS BARRIER SYSTEMS FOR VIAL LINE 01</t>
  </si>
  <si>
    <t>POU COOLER, 1500 LPH</t>
  </si>
  <si>
    <t>INFEED GUIDE (1&amp;2)</t>
  </si>
  <si>
    <t>POU COOLER, 500 LPH</t>
  </si>
  <si>
    <t>AEROSOL PARTICLE COUNTER LASER III 310C</t>
  </si>
  <si>
    <t>FABRICATION WORK AT VL3(INVOICE NO-199)</t>
  </si>
  <si>
    <t>PRECISION THICKNESS GAUGE MAGNAMIKE 8600</t>
  </si>
  <si>
    <t>LINEAR&amp; ROTARARY TYPE LABEL CHECKING M/C (CWIP PAC</t>
  </si>
  <si>
    <t>RH CONTROL SYSTEM FOR AHU NO 05</t>
  </si>
  <si>
    <t>MOVABLE CONVEYER WITH VIAL COLLCETOR</t>
  </si>
  <si>
    <t>ONLINE PARTICLE COUNTER FOR VIAL LINE 02</t>
  </si>
  <si>
    <t>DIAPHRAGM VALVE SIZE DN20</t>
  </si>
  <si>
    <t>DATA LOGGER 24 CHANNEL</t>
  </si>
  <si>
    <t>SS PERFORATED TRAY 400X200X80MM</t>
  </si>
  <si>
    <t>ELMO RIETSCHEL LIQUID RING PUMP FOR AUTOCLAVE</t>
  </si>
  <si>
    <t>30 KVA UPS SYSTEMS (CWIP PACKING LINE-ADMIN)</t>
  </si>
  <si>
    <t>CHECKWEIGHER SYSTEMS,MODEL NO CW-1200 (CWIP PACKIN</t>
  </si>
  <si>
    <t>EZ-PAL MIXED CELLULOSE ESTER MEMBRABE</t>
  </si>
  <si>
    <t>0-33000 PSI PRESSURE TRANSMITTER</t>
  </si>
  <si>
    <t>SS SOLID ROUND BAR FOR ISOLATOR BASED FILLING LINE</t>
  </si>
  <si>
    <t>HANDHELD SCANNER WIFI BASED LONG ACCESS (TRACK</t>
  </si>
  <si>
    <t>TEMPRECORD TEMPERATURE DATA LOGGER – RED</t>
  </si>
  <si>
    <t>EZ-STREAM VACCUM FILTRATION PUMP</t>
  </si>
  <si>
    <t>ROTARY SEALING MACHINE (HM 850D)-HAWO</t>
  </si>
  <si>
    <t>SEALING MACHINE HAWO-HM630AS</t>
  </si>
  <si>
    <t>PALL SEALKLEEN BLISTER HOUSING</t>
  </si>
  <si>
    <t>ATOCLAVABLE TOUCHLESS DISPENSER</t>
  </si>
  <si>
    <t>VALIDATION SENSOR FOR AUTOCLAVE</t>
  </si>
  <si>
    <t>MOBILE LAF 700W X 865D X 1750H</t>
  </si>
  <si>
    <t>SS FILTER HOUSING STAND SS304</t>
  </si>
  <si>
    <t>08MM THICK POLYCARBONATE DOOR</t>
  </si>
  <si>
    <t>IFB DRYER</t>
  </si>
  <si>
    <t>SS 304 1M3 AIR RECEIVER</t>
  </si>
  <si>
    <t>AUTOCLAVABLE TOUCHLESS DISPENSER</t>
  </si>
  <si>
    <t>DATAMAX THERMAL TRANSFER PRINTER</t>
  </si>
  <si>
    <t>10 LTR. PRESSURE VESSELS IN SS316</t>
  </si>
  <si>
    <t>DRAGER X-AM 5100 (CWIP PACKING LINE-ADMIN)</t>
  </si>
  <si>
    <t>P20 LTR SS VESSEL</t>
  </si>
  <si>
    <t>25 PLATE HEAT EXCHANGER</t>
  </si>
  <si>
    <t>OPTISEAL 'T'LINE HOUSING</t>
  </si>
  <si>
    <t>CHANGE PARTS FOR  FOR LIQUID FILLING</t>
  </si>
  <si>
    <t>GAS PURIFICATION &amp; CONTROL PANNEL-N2 GAS</t>
  </si>
  <si>
    <t>HOUSING FILTER</t>
  </si>
  <si>
    <t>SARTORIOUS BALANCE BSA 223S-CW 220G</t>
  </si>
  <si>
    <t>SS 304 TWO STEP STOOL,SIZE 610X300X610HT</t>
  </si>
  <si>
    <t>FILLING NEEDLE 2-10ML</t>
  </si>
  <si>
    <t>FORCEP STAINLESS STEEL</t>
  </si>
  <si>
    <t>SS PRESSURE VESSLE WITH MEASURING ROD</t>
  </si>
  <si>
    <t>S.S. PRESSURE VESSLE FOR DISINFECTATNT P (CWIP PAC</t>
  </si>
  <si>
    <t>PORTABLE DATA LOGGERS EBI-20TH1</t>
  </si>
  <si>
    <t>SS 304 DUCT FOR BLISTER PACK MACHINE</t>
  </si>
  <si>
    <t>VIAL COLLECTION TRAY ASSEMBLY</t>
  </si>
  <si>
    <t>VIAL Z GUIDE TRACK ASSEMBLY</t>
  </si>
  <si>
    <t>MIRAS INDICATOR WITH SS HOUSING &amp; PROGRA</t>
  </si>
  <si>
    <t>SS304 TROLLEY FOR PARTICLE COUNTER</t>
  </si>
  <si>
    <t>VIAL TESTING MACHINE</t>
  </si>
  <si>
    <t>VACCUM PUMP KIT</t>
  </si>
  <si>
    <t>VACUUM CLEANER SOTOP2015/24NX</t>
  </si>
  <si>
    <t>HOUSING FILTER  IGDT41515 &amp; IOST41515</t>
  </si>
  <si>
    <t>MOTOROLA 2D BARCODE SCANNER MODEL-DS4208</t>
  </si>
  <si>
    <t>SS SPANNER SET</t>
  </si>
  <si>
    <t>VIAL TESTING VESSEL SS 304</t>
  </si>
  <si>
    <t>STANDARD LIQUID HOUSING</t>
  </si>
  <si>
    <t>SILICON TUBING FOR EZ-STREAM PUMP</t>
  </si>
  <si>
    <t>SS STANDARD WEIGHTS 2.00 KG.</t>
  </si>
  <si>
    <t>S.S. TROLLEY WITHOUT HANDLE (CWIP PACKING LINE-ADM</t>
  </si>
  <si>
    <t>ISOLATOR BASED VIAL COMPACT LINE (CWIP IBL VL2)</t>
  </si>
  <si>
    <t>ISOLATOR FOR VIAL FILLING LINE (CWIP IBL VL2)</t>
  </si>
  <si>
    <t>EPCG EXPORT OBLIGATION (DUTY SAVED) FY 14-15 SPD</t>
  </si>
  <si>
    <t>LYOPHILIZER RETROFITTING FOR ALUS SYSTEM</t>
  </si>
  <si>
    <t>EPCG EXPORT OBLIGATION (DUTY SAVED) FY 15-16 SPD</t>
  </si>
  <si>
    <t>MAS-100 ISO MH CONTROL UNIT WITH ETHERNET</t>
  </si>
  <si>
    <t>EPCG EXPORT OBLIGATION (DUTY SAVED) FY 16-17 SPD</t>
  </si>
  <si>
    <t>Wireless Glove Tester (WirelessGT)</t>
  </si>
  <si>
    <t>CRYOTROL S2 (R)</t>
  </si>
  <si>
    <t>SPARES FOR ISOLATOR BASED VIAL COMPACT LINE 2</t>
  </si>
  <si>
    <t>TEMPRETURE MONITERING &amp; LOGING SYSTEM (CWIP IBL VL</t>
  </si>
  <si>
    <t>250KVA/225KW/INDUSTRIAL FRE. CONVERTER IBL VL2)</t>
  </si>
  <si>
    <t>SART SYSTEM TM PORT- AN-CON-305025 (CWIP IBL VL2)</t>
  </si>
  <si>
    <t>COMPACT TEMPERATURE CALIBRATOR/BATH</t>
  </si>
  <si>
    <t>AUTO NAOCL DOSING SYSTEM(FOR MIDC 1&amp;2 &amp; MGF INLET)</t>
  </si>
  <si>
    <t>CIP FOR TANK WASHING (R)</t>
  </si>
  <si>
    <t>STEAM QUALITY TEST KIT - PHARMALAB</t>
  </si>
  <si>
    <t>H-14 HEPA FILTER - 914*610*155 (CWIP IBL VL2)</t>
  </si>
  <si>
    <t>PERISTALTIC PUMP (R)</t>
  </si>
  <si>
    <t>HEADSPACE OXYGEN ANALYSER MODEL 905V</t>
  </si>
  <si>
    <t>SEVEN EXCELLENCE PH/MV CONDUCTIVITY S470</t>
  </si>
  <si>
    <t>IPC FOR MACHINE FABRIC AUTOCLAVE</t>
  </si>
  <si>
    <t>NITROGEN PURFICATION &amp; DISTRI. SYSTEM FOR LYO</t>
  </si>
  <si>
    <t>STERILE LIQUID TRANSFER PORT-200MM WITH CONNECTOR</t>
  </si>
  <si>
    <t>GLOUPORT WITH GLOVES FOR ORAB FOR LAF</t>
  </si>
  <si>
    <t>OPTISEAL T LINE HOUSING IOST41515</t>
  </si>
  <si>
    <t>PISTON PUMP (HERCEPTIN) (R)</t>
  </si>
  <si>
    <t>MANIFOLD WITH SIX FIXED CONNECTION SIN SS316</t>
  </si>
  <si>
    <t>DRAGER CMS (CHIP MEASUREMENT SYSTEM)</t>
  </si>
  <si>
    <t>WIRLESS GLOVE TESTER HOOD WITH STAND</t>
  </si>
  <si>
    <t>DO METER (R)</t>
  </si>
  <si>
    <t>FILTER HOUSING 30" SS316   YI0730115</t>
  </si>
  <si>
    <t>PRV, SIZE 40NB, MOC SS 316L</t>
  </si>
  <si>
    <t>ETCHING MACHINE, MANUAL OPERATED</t>
  </si>
  <si>
    <t>GAS MONITORING SYSTEMS FOR NITROGEN</t>
  </si>
  <si>
    <t>WEIGHING BALANCE:1GM-15KG.  IW2S1-15DC-L</t>
  </si>
  <si>
    <t>LAF  (R)</t>
  </si>
  <si>
    <t>MODIFICATION OF PERFORATED TRAY &amp; COVER</t>
  </si>
  <si>
    <t>MICRO MIST ELECTRICAL POWER FOGGER</t>
  </si>
  <si>
    <t>ROTOFOG TURNTABLE (360 DEGREE ROTATION)</t>
  </si>
  <si>
    <t>VIAL DRYING STATION (R)</t>
  </si>
  <si>
    <t>INKJET PRINTER FOR CARTON CODING (R)</t>
  </si>
  <si>
    <t>SASMI SERIES HOUSING-  SASMI0105G23BH4</t>
  </si>
  <si>
    <t>LEAFLET BARCODE SCANNER/CONVEYOR SYSTEM (R)</t>
  </si>
  <si>
    <t>120006152 ELECTRONIC BALANCE CAPACITY 150 KG</t>
  </si>
  <si>
    <t>SURVEILLANCE CAMERAS (R)</t>
  </si>
  <si>
    <t>CLASS F1 LABOLATORY WEIGHT-200GM,100GM,20GM,10GM,</t>
  </si>
  <si>
    <t>CLASS F1 STAINLESS STEEL WEIGHT 1,10,20,100,500 MG</t>
  </si>
  <si>
    <t>FILTER HOUSINGS (R)</t>
  </si>
  <si>
    <t>STAND AND ACCESSORIES FOR PERISTALTIC PUMP (R)</t>
  </si>
  <si>
    <t>GLASS VESSEL WITH MAG STIR (R)</t>
  </si>
  <si>
    <t>LABEL MACHINE FORMAT PARTS (R)</t>
  </si>
  <si>
    <t>STEAM STERILIZER 1060W X 1150H X 1800D VIAL LINE 2</t>
  </si>
  <si>
    <t>STEAM STERILIZER 1060W X 1150H X 1800D VIAL LINE 1</t>
  </si>
  <si>
    <t>SS CONTAINER WITH BETA PORT 270MM DIA</t>
  </si>
  <si>
    <t>TOC ANALYZER DUAL STREAM-700 MAKE : HACH</t>
  </si>
  <si>
    <t>15"IPC PANEL WITH BLUE OPEN STUDIO SCADA</t>
  </si>
  <si>
    <t>SARTORIUS WATER PURIFICATION SYSTEM</t>
  </si>
  <si>
    <t>15" SCREEN IPC WITH SCADA &amp; i3 PROCESSOR</t>
  </si>
  <si>
    <t>PARTICLE COUNTER MACHINE( 3000 PROCESS MODULE)</t>
  </si>
  <si>
    <t>EUROTHERM 6180A DATA LOGGER</t>
  </si>
  <si>
    <t>AUTOMATIC BACKFLUSH SYSTEM</t>
  </si>
  <si>
    <t>SWING CONVEYOR 1580L X 85W X 910</t>
  </si>
  <si>
    <t>STAINLESS STEEL PASSIVATION TEST KIT</t>
  </si>
  <si>
    <t>PLC PANEL FOR Sterile Holding Vessel E/PRD/627</t>
  </si>
  <si>
    <t>PLC PANEL FOR Process Tank E/PRD/356</t>
  </si>
  <si>
    <t>PLC PANEL FOR MANUFACTURING VESSEL E/PRD/624</t>
  </si>
  <si>
    <t>PLC PANEL FOR Process tank E/PRD/264</t>
  </si>
  <si>
    <t>PLC PANEL FOR Process tank E/PRD/140</t>
  </si>
  <si>
    <t>PLC PANEL FOR Manufacturing Tank E/PRD/652</t>
  </si>
  <si>
    <t>PLC PANEL FOR Sterile Holding Vessel E/PRD/625</t>
  </si>
  <si>
    <t>PLC PANEL FOR Sterile Holding Tank E/PRD/653</t>
  </si>
  <si>
    <t>PLC PANEL FOR BULK PROCESSING VESSEL E/PRD/618</t>
  </si>
  <si>
    <t>PLC PANEL FOR Process Tank E/PRD/327</t>
  </si>
  <si>
    <t>PLC PANEL FOR Process tank E/PRD/328</t>
  </si>
  <si>
    <t>PLC PANEL FOR Process tank E/PRD/171</t>
  </si>
  <si>
    <t>PLC PANEL FOR Process tank E/PRD/343</t>
  </si>
  <si>
    <t>PLC PANEL FOR Manufacturing Vessel E/PRD/626</t>
  </si>
  <si>
    <t>PLC PANEL FOR STERILE HOLDING TANK E/PRD/263</t>
  </si>
  <si>
    <t>PLC PANEL FOR Sterile Holding Vessel E/PRD/397</t>
  </si>
  <si>
    <t>PLC PANEL FOR Process tank E/PRD/169</t>
  </si>
  <si>
    <t>PLC PANEL FOR MANUFACTURING VESSEL E/PRD/396</t>
  </si>
  <si>
    <t>PLC PANEL FOR S.S. Tank 100L E/PRD/617</t>
  </si>
  <si>
    <t>PLC PANEL FOR PROCESS VESSEL E/PRD/170</t>
  </si>
  <si>
    <t>PLC PANEL FOR S.S. Tank E/PRD/310</t>
  </si>
  <si>
    <t>PLC PANEL FOR STERILE HOLDING TANK E/PRD/601</t>
  </si>
  <si>
    <t>PLC PANEL FOR STERILE HOLDING TANK E/PRD/600</t>
  </si>
  <si>
    <t>PLC PANEL FOR Process Tank E/PRD/315</t>
  </si>
  <si>
    <t>PLC PANEL FOR PROCESS TANK E/PRD/421</t>
  </si>
  <si>
    <t>PLC PANEL FOR Process tank E/PRD/294</t>
  </si>
  <si>
    <t>PLC PANEL FOR BULK MANUFACTURING TANK E/PRD/616</t>
  </si>
  <si>
    <t>PLC PANEL FOR Process tank E/PRD/141</t>
  </si>
  <si>
    <t>PLC PANEL FOR BULK MANUFACTURING TANK E/PRD/599</t>
  </si>
  <si>
    <t>PLC PANEL FOR Mobile Mixing vessel E/PRD/420</t>
  </si>
  <si>
    <t>PLC PANEL FOR Process Tank E/PRD/326</t>
  </si>
  <si>
    <t>MASTER INSTRUMENT FOR CASES HANDLING</t>
  </si>
  <si>
    <t>20 LTR. SS316L DISPENSING VESSEL</t>
  </si>
  <si>
    <t>EZ-FIT™ MANIFOLD, 3-PLACE FOR MICROFIL®</t>
  </si>
  <si>
    <t>PERISTALTIC PUMP - MODEL PP40IV (ELECTROLAB)</t>
  </si>
  <si>
    <t>COD ANALYSIS SYSTEM</t>
  </si>
  <si>
    <t>Vial Compact Line for wasing (CWIP)</t>
  </si>
  <si>
    <t>Isolator for Vial Filling Line (CWIP)</t>
  </si>
  <si>
    <t>ISOLATOR FOR LYOPHILIZER (CWIP)</t>
  </si>
  <si>
    <t>AUTOMATIC LOADING UNLOADING SYSTEM (CWIP)</t>
  </si>
  <si>
    <t>STEAM STERILIZER GE 6917 ARC2 L3200 EU (CWIP)</t>
  </si>
  <si>
    <t>STERILIZATION &amp; FILTRATION ISOLATOR (CWIP)</t>
  </si>
  <si>
    <t>STERILIZATION AND FILTRATION ISOLATOR</t>
  </si>
  <si>
    <t>100L PROCESS VESSEL (CWIP)</t>
  </si>
  <si>
    <t>SIP SKID FOR VL-4 (CWIP)</t>
  </si>
  <si>
    <t>DATA LOGGER 48 CHANNEL, MODEL 6180A(MLS) (CWIP)</t>
  </si>
  <si>
    <t>5 LIT BUFFER TANK</t>
  </si>
  <si>
    <t>PUMP Ø22/Ø52 TWO STEPS CIP/SIP (CWIP)</t>
  </si>
  <si>
    <t>POU COOLER FOR 500LPH (CWIP)</t>
  </si>
  <si>
    <t>CIP /SIP FILLING PUMP Ø16.5 / Ø37 (CWIP)</t>
  </si>
  <si>
    <t>DIFFERENTIAL FILLING PUMP Ø16.5 / 23 (CWIP)</t>
  </si>
  <si>
    <t>6 KG BALANCE FOR MFG ISOLATOR (CWIP)</t>
  </si>
  <si>
    <t>VERTICAL LAF WITH WASH BASIN (DWS624)</t>
  </si>
  <si>
    <t>PUMP Ø 14.2 MONOBLOC WITH TRI CLAMP CONN</t>
  </si>
  <si>
    <t>VERTICAL LAF WITH WASH BASIN (CWIP)</t>
  </si>
  <si>
    <t>1.5 KG BALANCE FOR MFG AREA (CWIP)</t>
  </si>
  <si>
    <t>13MM STOPPERS VIBRATORY BOWL KGS12/4 (CWIP)</t>
  </si>
  <si>
    <t>20MM STOPPERS VIBRATORY BOWL KGS12/4 (CWIP)</t>
  </si>
  <si>
    <t>ORAB FOR STERILIZER UNLOADING (CWIP)</t>
  </si>
  <si>
    <t>VIAL DRAY BOOTH 1350 (W) X 1350 (D) X 2480 (H)</t>
  </si>
  <si>
    <t>PUMP 5 ML Ø 16</t>
  </si>
  <si>
    <t>PUMP 5 ML Ø 12</t>
  </si>
  <si>
    <t>INLINEFAN 3- CAP-2200 CMH,0.63HP+MOTOR (CWIP)</t>
  </si>
  <si>
    <t>120012001-PH &amp; CONDUCTIVITY METER(SPLIT-UP)</t>
  </si>
  <si>
    <t>LN4 STERILE LIQUID TRANSFER PORT ASSLY (CWIP)</t>
  </si>
  <si>
    <t>Dynamic Pass Box Wall Mounted (CWIP)</t>
  </si>
  <si>
    <t>DOOR INTERLOCKING SYSTEM (CWIP)</t>
  </si>
  <si>
    <t>DYNAMIC PASS BOX FOR VIAL LINE 02 (CWIP)</t>
  </si>
  <si>
    <t>COUPLING DRIVE CENTRIFUGAL BLOWER (CWIP)</t>
  </si>
  <si>
    <t>HEPA FILTER,SS STAND,VINYL CURTAIN, (CWIP)</t>
  </si>
  <si>
    <t>CENTRIFUGAL BLOWER 01, 350 CMH (CWIP)</t>
  </si>
  <si>
    <t>CENTRIFUGAL BLOWER 02, 150 CMH (CWIP)</t>
  </si>
  <si>
    <t>LYO ISOLATOR RETURN RISER GRILL</t>
  </si>
  <si>
    <t>ARC/TIG WELDING MACHINE 200AMPS (CWIP)</t>
  </si>
  <si>
    <t>1 HP CROMPTON MAKE PRESSURE BOOSTER PUMP (CWIP)</t>
  </si>
  <si>
    <t>HAND - VIAL SSEALING MACHINE</t>
  </si>
  <si>
    <t>DIGITAL DIFFERENTIAL PRESSURE GUAGE (CWIP)</t>
  </si>
  <si>
    <t>DATA LOGGER (24 CHANNELS,12"DISPLAY ) (CWIP)</t>
  </si>
  <si>
    <t>SEVENEXCELLENCE# PH/MV CONDUCTIVITY S470</t>
  </si>
  <si>
    <t>BUILDING MANAGEMENT SYSTEM (CWIP)</t>
  </si>
  <si>
    <t>PRESSURE PUMP, MODEL PSI–PP3L</t>
  </si>
  <si>
    <t>120016525 - 120005727 - SS 316 BLENDING VESSEL</t>
  </si>
  <si>
    <t>120016526 - 120002533 - BLENDING VESSEL WITH MAGNE</t>
  </si>
  <si>
    <t>CRUSHER/GRINDER MACHINE SS316</t>
  </si>
  <si>
    <t>ROYCO LIQUID PARTICLE COUNTING SYSTEM WI</t>
  </si>
  <si>
    <t>380KVA D.G.SET CUMMINS WITH AMF PANEL</t>
  </si>
  <si>
    <t>"INGERSOLL-RAND" AIR COMPRESSOR</t>
  </si>
  <si>
    <t>S.S.LOCKERS 1500MMX500MMX2200MM</t>
  </si>
  <si>
    <t>CONTROL PANEL 380KVA-AMF</t>
  </si>
  <si>
    <t>SS.304 RACKS</t>
  </si>
  <si>
    <t>ROOTS HAKOMATIC E-430</t>
  </si>
  <si>
    <t>INTERFACE CABLE TE153S(15MTRS)</t>
  </si>
  <si>
    <t>"TYGO 3370 SANITARY SILICONE TUBING.-1/2""TD-AHJ17</t>
  </si>
  <si>
    <t>S.S.304 C.O.B. 2010X260X600MM</t>
  </si>
  <si>
    <t>COUNTER REWIND</t>
  </si>
  <si>
    <t>SS.304 PERFORATED SHELVES.</t>
  </si>
  <si>
    <t>S.S.304 RACK 1665MMX700MMX400MM</t>
  </si>
  <si>
    <t>SARTOCON SLICE SYSTEM</t>
  </si>
  <si>
    <t>S.S.FILTER CARTRIDGES</t>
  </si>
  <si>
    <t>TRAFFIC BOOM BARRIER ( G6000 )</t>
  </si>
  <si>
    <t>"HOUSING FOR ABOVE FILTERS- 1RX20"</t>
  </si>
  <si>
    <t>S.S.304 WASH TABLE+SINK+CUPBOARDS</t>
  </si>
  <si>
    <t>"S.S.316  SCOOP,TROLLEY,CUPBOARDS"</t>
  </si>
  <si>
    <t>"1"" S.S.304 TRICLOVER CLAMP"</t>
  </si>
  <si>
    <t>SS.316L PRESS VESSEL CAP - 40 LTRS.</t>
  </si>
  <si>
    <t>S/I INDUSTRIAL LOCKERS(DOCUMENTS STORES)</t>
  </si>
  <si>
    <t>"4 DOOR CONTROLLER, HOOTER/SUREN"</t>
  </si>
  <si>
    <t>S.S.304 1665MMX740X450MM</t>
  </si>
  <si>
    <t>S.S.304 PLATFORM TABLE 2300X600X900MMHT</t>
  </si>
  <si>
    <t>S.S.304 L C.O.B.1030LX600HX260W</t>
  </si>
  <si>
    <t>S.S.304 C.O.B 300WX600HX1685L</t>
  </si>
  <si>
    <t>"SOTECO" MODEL:BASE-315(HEPA)</t>
  </si>
  <si>
    <t>"S.S.HAND PALLET TRUCK,CAP.2500KGS"</t>
  </si>
  <si>
    <t>FLY-O-CIDE FLY CONTROL SYSTEM</t>
  </si>
  <si>
    <t>S.S.LINEN TROLLEY 450X450X600MM</t>
  </si>
  <si>
    <t>S.S.LINEN TROLLEY 450X450X1200MM</t>
  </si>
  <si>
    <t>S.S.304 SINK+CUPBOARD 600X2390X900MMHT</t>
  </si>
  <si>
    <t>KPT PILLER TYPE DRILLING MACHINE</t>
  </si>
  <si>
    <t>SINTEX TANK FOOD GRADE - 100 LTRS.CAP</t>
  </si>
  <si>
    <t>"UNICARE" LSES 7 CSS-ISI MARKED</t>
  </si>
  <si>
    <t>S.S.304 MOPPING TROLLEY</t>
  </si>
  <si>
    <t>S.S.304 SINK+CUPBOARD 600X2150X900MMHT</t>
  </si>
  <si>
    <t>S.S.304 CUPBOARD 600X450X1700MMHT</t>
  </si>
  <si>
    <t>WET &amp; DRY V/CLEANER MODEL:C-42</t>
  </si>
  <si>
    <t>INDUSTRIAL PAPER SHREDDER IPS-1/310</t>
  </si>
  <si>
    <t>"SS.BIN 18"" DIA X 12"" HT."</t>
  </si>
  <si>
    <t>S.S.304 CUPBOARD 1025MMX600MMX1525MM</t>
  </si>
  <si>
    <t>HANGER CABINET 1615MMX740MMX450MM</t>
  </si>
  <si>
    <t>S.S.304 REJECTION  BIN  FOR FILLING M/C</t>
  </si>
  <si>
    <t>"1"" HOSE CONNECTOR WITH TC END(SS316-L)"</t>
  </si>
  <si>
    <t>SOTECO BASE MODEL-315</t>
  </si>
  <si>
    <t>WASHING SAFTY TROLLY WITH WHEELS</t>
  </si>
  <si>
    <t>SS.304 CHAIRS,SEAT HEIGHT 21</t>
  </si>
  <si>
    <t>S.S.304 SIDE TABLE FOR SINK 540X1000X900</t>
  </si>
  <si>
    <t>"S.S.304 LINEN TROLLY 18""X18""X26""HT"</t>
  </si>
  <si>
    <t>MINERAL INSULATED RTD ASSEMBLY PT100</t>
  </si>
  <si>
    <t>SS 304 TOOLS TROLLEY(700X500X1050)</t>
  </si>
  <si>
    <t>SAFETY SHOWER &amp; EYE WASHER</t>
  </si>
  <si>
    <t>SS.304 PETRI DISH BOX.</t>
  </si>
  <si>
    <t>REMI MAKE STIRRER (RQ-126/D)</t>
  </si>
  <si>
    <t>VOLTAS MAKE WATER DISPENSER</t>
  </si>
  <si>
    <t>S.S.304 TRAY+ANGLE 1100X1200X50MMH</t>
  </si>
  <si>
    <t>DIGITAL PR CALIBRATOR PSI-PC1</t>
  </si>
  <si>
    <t>RTD TEMPERATURE SENSOR PT-100SIMPLEX</t>
  </si>
  <si>
    <t>DOSING VALVE FOR METERING PUMP</t>
  </si>
  <si>
    <t>SANITARY SILICONE TUBING 8 X 14.3MM.</t>
  </si>
  <si>
    <t>TAIWAN MAKE LUTRON DIGITAL HAND  TECHO</t>
  </si>
  <si>
    <t>"MS.PIPES TO IS:1239,ERW CLASS A 20NB"</t>
  </si>
  <si>
    <t>PANASONIC MAKE TLEPHONE INSTRUMENT</t>
  </si>
  <si>
    <t>STATIC PR PUMP MODEL:PSI-PP1</t>
  </si>
  <si>
    <t>SINTEX MAKE 100 LTR TANK</t>
  </si>
  <si>
    <t>16 DIA SS.316 STAND ROD WITH CI BASE-6KG</t>
  </si>
  <si>
    <t>ELECTRONIC ADAPTOR 6VDC O/P</t>
  </si>
  <si>
    <t>"SARTORIUS DATA PRINTER,COATED LOKERS"</t>
  </si>
  <si>
    <t>"SS304 WRAP TABLE,BALANCE,TROLLEY"</t>
  </si>
  <si>
    <t>S.S.304 LOCKERS 1500MMX500MMX2200MM</t>
  </si>
  <si>
    <t>RAMSONS WASHING MACHINE RHW-50</t>
  </si>
  <si>
    <t>FIRE EXTINGUISHER ABC TYPE CAP 5 KG</t>
  </si>
  <si>
    <t>RAMSONS TUMBLE DRIER RTD-50</t>
  </si>
  <si>
    <t>CEILING SUSPENDED LAMINAR AIR FLOW UNIT</t>
  </si>
  <si>
    <t>RAMSONS HYDRO EXTRACTOR RDD-30</t>
  </si>
  <si>
    <t>S.S.304 BUCKET 240MMIDX360MMHX1.2MMTHK</t>
  </si>
  <si>
    <t>S.S.304 DYNAMIC GARMENT CABINET</t>
  </si>
  <si>
    <t>"A0371-0101AT3T3P 1X12"" MODULE HSG.16CELL"</t>
  </si>
  <si>
    <t>RAMAONS VIET VACCUM IRONING TABLES</t>
  </si>
  <si>
    <t>MICROPROCESSOR BASED TEMPERATURE LOGGER</t>
  </si>
  <si>
    <t>E+E HUMIDITY &amp; TEMPERATURE TRANSMITTERS</t>
  </si>
  <si>
    <t>PERFECT PVC STRIP DOORS</t>
  </si>
  <si>
    <t>"Z12DD60SP ZETA PLUS 12""MODULE60SP 1.8SQM"</t>
  </si>
  <si>
    <t>ALUMINIUM STEP LADDER MODEL-414</t>
  </si>
  <si>
    <t>SELF-SUPPORT EXTENDED ALUMINIUM LADDER</t>
  </si>
  <si>
    <t>SONY HANDICAM MODEL DCR808E</t>
  </si>
  <si>
    <t>S.S.304 CANTEEN TABLE 900X900(3FTX3FT)</t>
  </si>
  <si>
    <t>"PVC STRIP DOORS 3MMTHICK,QUALITY GRADE A"</t>
  </si>
  <si>
    <t>S.S.304 TROLLEY 1000X500X1300+7 PANELS</t>
  </si>
  <si>
    <t>STAR WHEEL &amp; BACK GUIDE SET (5ML VAIL)</t>
  </si>
  <si>
    <t>STAR WHEEL &amp; BACK GUIDE SET (20ML VAIL)</t>
  </si>
  <si>
    <t>STAR WHEEL &amp; BACK GUIDE SET (2ML VAIL)</t>
  </si>
  <si>
    <t>HAND DRYER WITH TWIN BVLOWER AP-800</t>
  </si>
  <si>
    <t>WET TROLLEY(S.S)36"X24"X27"H</t>
  </si>
  <si>
    <t>DRY TROLLEY(S.S.)36" X24 "X27 "H</t>
  </si>
  <si>
    <t>INDEF CHAIN PULLEY BLOCK 2.5TRX3MTRS</t>
  </si>
  <si>
    <t>"S.S.SOP STAND,MATT FINISH,MODEL-D-A4"</t>
  </si>
  <si>
    <t>MECO MAKE DIGITAL CLAMP METER AC/DC</t>
  </si>
  <si>
    <t>ROPE PULLY BLOCK(SINGLE SHEVE) SWL 500KG</t>
  </si>
  <si>
    <t>TEMPRECORD THERMO HYGRO DATA LOGGER</t>
  </si>
  <si>
    <t>SENSOR / TRANSMITTER &amp; INDICATOR</t>
  </si>
  <si>
    <t>FLOW SENSOR FOR MACON450   CAT NO: P/N03</t>
  </si>
  <si>
    <t>TEMP SENSOR SEAL TYPE PT100 'A'CLASS</t>
  </si>
  <si>
    <t>DATA LOGGER WITH ADVANCE A TO D CARD</t>
  </si>
  <si>
    <t>CHART RECORDER MODEL</t>
  </si>
  <si>
    <t>PNEUMATIC  TEST KIT</t>
  </si>
  <si>
    <t>CROSS OVER BENCH</t>
  </si>
  <si>
    <t>NITROGEN TUNNEL</t>
  </si>
  <si>
    <t>CO2 TYPE FIRE EXTINGUISHER</t>
  </si>
  <si>
    <t>STAND ALONE PORTABLE DATA LOGGER SYSTEM</t>
  </si>
  <si>
    <t>EE 16 FT6B51 + AO TRANSMITTER</t>
  </si>
  <si>
    <t>CARMENT CABINET</t>
  </si>
  <si>
    <t>"MICRO FOG-AU, AEROSOL GENARATOR"</t>
  </si>
  <si>
    <t>"WEIGHT OF BRASS 1,2,5,10KG"</t>
  </si>
  <si>
    <t>LAMINAR AIR FLOW</t>
  </si>
  <si>
    <t>"120002846-""INGERSOLL-RAND"" AIR COMPRESSOR"</t>
  </si>
  <si>
    <t>DATA LOGER SYSTEM</t>
  </si>
  <si>
    <t>WEIGHT STORAGE TROLLEY</t>
  </si>
  <si>
    <t>"120002762-""S.S.HAND PALLET TRUCK,CAP.2500KGS"""</t>
  </si>
  <si>
    <t>STRIP CHART RECORDER</t>
  </si>
  <si>
    <t>S. S. PERFORATED TRAYS 400 X 200 X 80 MM</t>
  </si>
  <si>
    <t>S.S.316 L VESSEL</t>
  </si>
  <si>
    <t>S.S. FILTER HOUSING</t>
  </si>
  <si>
    <t>PERFORATED TRAY</t>
  </si>
  <si>
    <t>S S 304 PERFORATED TRAYS</t>
  </si>
  <si>
    <t>CENTRALIZED VACCUM PUMP PIPE LINE</t>
  </si>
  <si>
    <t>TEM DATA LOGGER</t>
  </si>
  <si>
    <t>FILTER HOUSING</t>
  </si>
  <si>
    <t>SS PERFOARATED TRAY  (SS 304)</t>
  </si>
  <si>
    <t>MOBILE COMPACT RACK</t>
  </si>
  <si>
    <t>DATA LOGGER,48 CHANNELS,MAKE-EUROTHERM,M</t>
  </si>
  <si>
    <t>FILTER HOUSING -SASMI0105-G23BH4</t>
  </si>
  <si>
    <t>PRESSURE VESSEL 10LIT SS 316L</t>
  </si>
  <si>
    <t>MS POWDER COATED LOCKER</t>
  </si>
  <si>
    <t>TEMPERATURE BATH,RANGE -100C TO 155C</t>
  </si>
  <si>
    <t>S.S. INSPECTION BOOTH (800X430X870MM)</t>
  </si>
  <si>
    <t>ROOTS SCRUB MACHINE E-430- (AMN CWIP)</t>
  </si>
  <si>
    <t>SS COMPUTER TABLE</t>
  </si>
  <si>
    <t>08 CHANNEL SCANNER MODEL 85XX+</t>
  </si>
  <si>
    <t>HAND HELD BARCODE(ID)READER DATAMAN 8000</t>
  </si>
  <si>
    <t>RACOLD MAKE WATER HEATER</t>
  </si>
  <si>
    <t>INSCET KILER- (AMN CWIP)</t>
  </si>
  <si>
    <t>WIRELESS SYNCHRONIZER RF CLOCKS &amp; ACCESSORIES</t>
  </si>
  <si>
    <t>SARTORIOUS DATA PRINTER MODEL- YDP20-OCE</t>
  </si>
  <si>
    <t>MICRO FOG AU@-5</t>
  </si>
  <si>
    <t>TEMRECORD TEMP.DATA LOGGER-RED</t>
  </si>
  <si>
    <t>ROOTS SCRUB -E-430 SS WITH BRUSH</t>
  </si>
  <si>
    <t>HAND SAINITISER</t>
  </si>
  <si>
    <t>SS304 SOP STAND 240*240*20MM</t>
  </si>
  <si>
    <t>JET HAND DRYER</t>
  </si>
  <si>
    <t>MACRO OVEN</t>
  </si>
  <si>
    <t>PAPERLESS RECORDER FOR LYO</t>
  </si>
  <si>
    <t>SS 304 PRINTER STAND WITH WHEEL</t>
  </si>
  <si>
    <t>SS 304 WALL MUONTING LAPTOP STAND</t>
  </si>
  <si>
    <t>WEIGHT-500G,50G,10G,1G,100G,50MG</t>
  </si>
  <si>
    <t>HAVY DUTY TRAZORY</t>
  </si>
  <si>
    <t>CANISTER,PALLET ,NITROGEN IDENTIFY TAG</t>
  </si>
  <si>
    <t>DREMEL MULTI TOOL WITH VARIABLE</t>
  </si>
  <si>
    <t>E.T.P. TANK</t>
  </si>
  <si>
    <t>SPRINKLER IRRIGATION SYSTEM</t>
  </si>
  <si>
    <t>ETP &amp; STP WORK (CWIP)</t>
  </si>
  <si>
    <t>WATER ALLIANCE HPLC SYSTEM</t>
  </si>
  <si>
    <t>WATERS ALLIANCE HPLC SYSTEM</t>
  </si>
  <si>
    <t>STERITEST EQUINOX STERILITY TEST UNIT</t>
  </si>
  <si>
    <t>TRINOCULAR/ INVERTED/ HIGH PERFORMANCE</t>
  </si>
  <si>
    <t>CLASS 100 DOUBLE DOOR DRY HEAT S'LISER</t>
  </si>
  <si>
    <t>STEAM STERILISER 600X600X900MM+JAC</t>
  </si>
  <si>
    <t>B.O.D.INCUBATOR(GMP-CFC FREE MODEL)</t>
  </si>
  <si>
    <t>CHANGE PARTS FOR MACOEAR</t>
  </si>
  <si>
    <t>MOBILE COMPACTOR(FOR CONTROL SAMPLE)</t>
  </si>
  <si>
    <t>RESEARCH CENTRIFUGE WITH PIPETES</t>
  </si>
  <si>
    <t>GLASSWARE &amp; SS LAB EQUIPMENT</t>
  </si>
  <si>
    <t>0.45U MILIPAK-MPHL10CL3.</t>
  </si>
  <si>
    <t>WALK IN HUMIDITY CHAMBER (PLC) 23000 LTR</t>
  </si>
  <si>
    <t>NEWTRONIC COOLING INCUBATOR ROOM</t>
  </si>
  <si>
    <t>TEMPERATURE CALIBRATOR</t>
  </si>
  <si>
    <t>PACK CHECK 450 AUTO SAMPLING HEAD SPACE</t>
  </si>
  <si>
    <t>COLD CHAMBER(GMP-CFC FREE MODEL) - 400 L</t>
  </si>
  <si>
    <t>APC U.P.S.SURT-5000I(5KVA)</t>
  </si>
  <si>
    <t>SS.316L PRESS VESSEL CAP - 35 LTRS.</t>
  </si>
  <si>
    <t>APC U.P.S.SURT-10000I(10KVA)</t>
  </si>
  <si>
    <t>SUPPLY OF DURAN GLASSWARE AS PER ANNEX.</t>
  </si>
  <si>
    <t>ICE FLAKER IF-090</t>
  </si>
  <si>
    <t>COLD CHAMBER(GMP-CFC FREE MODEL) - 1000</t>
  </si>
  <si>
    <t>CONERSION BOD INCUB TO HUMIDITY CHAMBER</t>
  </si>
  <si>
    <t>621F/RE4 251RPM FIXED PSEED PUMP</t>
  </si>
  <si>
    <t>APC U.P.S.SURT-75000I(7.5KVA)</t>
  </si>
  <si>
    <t>STEAM FLOW METER 1220KG/HR</t>
  </si>
  <si>
    <t>ABB A.C.DRIVE ACS550-01-072A-4</t>
  </si>
  <si>
    <t>PRECISION OVEN 210 LTRS. (SR.NO.508/03)</t>
  </si>
  <si>
    <t>OPTISEAL T-LINE HOUSING.(IOST41515)</t>
  </si>
  <si>
    <t>SCANNER</t>
  </si>
  <si>
    <t>APC MAKE 5KVA UPS WITH SMF B'TRIS</t>
  </si>
  <si>
    <t>MICROPLATE INCUBATOR/SHAKER- ELISA 4 SD(</t>
  </si>
  <si>
    <t>"S.S.304 STOOL,PREFORATED TRAY"</t>
  </si>
  <si>
    <t>LABORATORY BENCH</t>
  </si>
  <si>
    <t>ELECTRO PHARMA MODEL:EMS-8</t>
  </si>
  <si>
    <t>AUTO DOSING SYSTEM PUMP</t>
  </si>
  <si>
    <t>STANDBY REFRIGERATION SYSTEM</t>
  </si>
  <si>
    <t>TYGON 3370 SANITARY SILICONE TUBING.</t>
  </si>
  <si>
    <t>LG 350 L REFRIGERATOR (376DIQ).</t>
  </si>
  <si>
    <t>UITILITY MAKE UV CABINATE (UV-027).</t>
  </si>
  <si>
    <t>S.S.316  SCOOP CAP: 0.5KG</t>
  </si>
  <si>
    <t>FOGSTAR MAKE SANOSIL FOGGER.</t>
  </si>
  <si>
    <t>ZEAL THERMOMETER</t>
  </si>
  <si>
    <t>QUALITY MAKE PRECISION OIL BATH</t>
  </si>
  <si>
    <t>MITUTOYO DIGIMATIC VERNIER CALLIPER 300</t>
  </si>
  <si>
    <t>RAJDHANI ABBE REFRACTOMETER (RSR-1).</t>
  </si>
  <si>
    <t>DEEPALI LAB STIRRER TYPE LS-5.</t>
  </si>
  <si>
    <t>"C.S.FLAME ARRESTOR 2" (FA/01)</t>
  </si>
  <si>
    <t>LAB CENTRIFUGE M.NO.- R 4C</t>
  </si>
  <si>
    <t>MAGNETIC STIRRER M.NO.-4050</t>
  </si>
  <si>
    <t>MITUTOYO MAKE DIGITAL MICROMETER</t>
  </si>
  <si>
    <t>TESTO INFRARED THERMOMETER 830-T1.</t>
  </si>
  <si>
    <t>"DIAL THERMMOMETER,RTD SENSOR"</t>
  </si>
  <si>
    <t>STOPPER</t>
  </si>
  <si>
    <t>THERMOWELL FOR LOW TEMP.BATH HOLE</t>
  </si>
  <si>
    <t>TEMPRATURE BATH</t>
  </si>
  <si>
    <t>CLARUS 500 GAS CHROMATOGRAPH</t>
  </si>
  <si>
    <t>WALK IN HUMIDITY CHAMBER (PLC)</t>
  </si>
  <si>
    <t>APC MAKE 5 KVA UPS WITH 16NOS BA'TRIES</t>
  </si>
  <si>
    <t>SEIMENS MAKE DOUBLE DOOR FRIDGE</t>
  </si>
  <si>
    <t>HOT PLATE WITH MAGNETIC STIRRER</t>
  </si>
  <si>
    <t>DIGITAL ANTIBIOTIC ZONE READER</t>
  </si>
  <si>
    <t>DIONEX ION CHROMATOGRAPH MODEL ICS2000</t>
  </si>
  <si>
    <t>INTEGRITY TESTING MACHINE-SM-16288</t>
  </si>
  <si>
    <t>ULTRA VISION ONLINE (CIMSCAN) SOFTWARE</t>
  </si>
  <si>
    <t>PH CONDUCTIVITY METER MODEL  S 47-K</t>
  </si>
  <si>
    <t>MOTHER BOARD OF PACKCHECK 450 - 031-524</t>
  </si>
  <si>
    <t>PNEUMATICALLY ACTUATED S.S. DIAPHRAGM</t>
  </si>
  <si>
    <t>DIONEX ION CHROMATOGRAPH SPARE</t>
  </si>
  <si>
    <t>GEMU BLOCK VALVES- GEMU GEBR</t>
  </si>
  <si>
    <t>GAS CHROMATOGRAPHY (FLUCTUATION)</t>
  </si>
  <si>
    <t>PACK CHECK 302 OXYGEN ANALYZER</t>
  </si>
  <si>
    <t>HPLC SYSTEM (EXCHANGE LOSS/GAIN)</t>
  </si>
  <si>
    <t>COULOMETER WITH THERMOPREP</t>
  </si>
  <si>
    <t>SS 304  CONTAINER FOR ENVIRONMENT MONOTORING</t>
  </si>
  <si>
    <t>SS 304 CONTAINER FOR CARRING PETRI PLATES</t>
  </si>
  <si>
    <t>120002683-WATER ALLIANCE HPLC SYSTEM</t>
  </si>
  <si>
    <t>120002726-WATERS ALLIANCE HPLC SYSTEM</t>
  </si>
  <si>
    <t>120002641-DIONEX ULTIMATE 3000 HPLC SYSTEM</t>
  </si>
  <si>
    <t>120002676-STEAM STERILISER 600X600X900MM+JAC</t>
  </si>
  <si>
    <t>120002702-WALK IN HUMIDITY CHAMBER  23000 LTR</t>
  </si>
  <si>
    <t>BASIC PHARM TITRANDO</t>
  </si>
  <si>
    <t>120002667-NEWTRONIC COOLING INCUBATOR ROOM</t>
  </si>
  <si>
    <t>PORTABLE 100 LPM HIGH FLOW RATE PARTICLE COUNTER</t>
  </si>
  <si>
    <t>120002662-METTLER BALANCE</t>
  </si>
  <si>
    <t>AIR SAMPLER</t>
  </si>
  <si>
    <t>E 2 CLASS WEIGHT (BOX)</t>
  </si>
  <si>
    <t>120002669-PRECISION LABORATORY OVEN</t>
  </si>
  <si>
    <t>120002674-STANDBY REFRIGERATION SYSTEM</t>
  </si>
  <si>
    <t>120004982 - COLD CHAMBER (PLC) 2-8 deg.C. 1000LTRS</t>
  </si>
  <si>
    <t>MICROFIL VACCUME SUPPORT 3 PLACE</t>
  </si>
  <si>
    <t>STIRRING HOT PLATE</t>
  </si>
  <si>
    <t>MICRO PIPETTES</t>
  </si>
  <si>
    <t>ULTRSONIC BATH 3.5 LIT.</t>
  </si>
  <si>
    <t>VORTEX 3 SHAKER</t>
  </si>
  <si>
    <t>PIPETMAN P SINGLE CHANNEL PIPETTE</t>
  </si>
  <si>
    <t>MICRO PIPETTE</t>
  </si>
  <si>
    <t>120001728 WALK-IN-TYPE TEMP/HUMIDITY ROOM(CFC FREE</t>
  </si>
  <si>
    <t>OXYGEN ANALYER</t>
  </si>
  <si>
    <t>PACK CHECK 302- HEADSPACE OXYGEN ANALYZER</t>
  </si>
  <si>
    <t>AIR SAMPLER SAS SUPER 180 MAKE PBI INTERAVION</t>
  </si>
  <si>
    <t>CONTROLLER FOR INCUBATOR</t>
  </si>
  <si>
    <t>LABORATORY INCUBATOR</t>
  </si>
  <si>
    <t>HILOOP ELECTRIC STERILIZER</t>
  </si>
  <si>
    <t>VERTICLE SUBMERCIBLE PUMP KSB MAKE</t>
  </si>
  <si>
    <t>EPPENDORF MICROPIPETTE 100-1000UL &amp; 20-200UL</t>
  </si>
  <si>
    <t>NIKON L310 DIGITAL CAMERA WITH 4GB CARD &amp; CHARGER</t>
  </si>
  <si>
    <t>WATERS ACQUITY UPLC H-CLASS SYSTEM WITH</t>
  </si>
  <si>
    <t>WATERS HPLC WITH UV VIS&amp; RI DETECTORS</t>
  </si>
  <si>
    <t>WALK IN HUMIDITY CHAMBER (MODEL :- NLWH1</t>
  </si>
  <si>
    <t>FTIR SPECTROPHOTOMETER</t>
  </si>
  <si>
    <t>WALK  IN HUMIDTY CHAMBER</t>
  </si>
  <si>
    <t>SS INSPECTION BOOTH 800*400*870MM</t>
  </si>
  <si>
    <t>MICROBIAL AIR SAMPLER SAS SUPER 180</t>
  </si>
  <si>
    <t>MICROPIPETTE - 1000 UL, 20 TO 200UL &amp; 10 TO 100 UL</t>
  </si>
  <si>
    <t>VACUUM PUMP (OIL FREE)</t>
  </si>
  <si>
    <t>Refrigerator</t>
  </si>
  <si>
    <t>DRAGON 100 ELECTRONIC INSTANT BURNER</t>
  </si>
  <si>
    <t>VORTEX MIXTER</t>
  </si>
  <si>
    <t>ANYALISES FURNITURE- (AMN CWIP)</t>
  </si>
  <si>
    <t>CLARUS680 GC WITH PSS INJECTOR,AUTOSAMPL</t>
  </si>
  <si>
    <t>VITEK - 2 COMPACT IDENTIFICATION SYSTEM</t>
  </si>
  <si>
    <t>797 VA COMPUTRACE WITH CAPILLARIES FOR M</t>
  </si>
  <si>
    <t>TOC ANALYZER WITH 21 CFR COMPLIENT SYSTEM</t>
  </si>
  <si>
    <t>STERILITY TESTING MACHINE</t>
  </si>
  <si>
    <t>METROHM 905 TITRANDO WITH KF TITRATOR</t>
  </si>
  <si>
    <t>MICROBIAL AIR SAMPLER (90720)</t>
  </si>
  <si>
    <t>SARTOCHECK 4 PLUS INTEGRITY TESTING M/C</t>
  </si>
  <si>
    <t>MOCON PACK CHECK HEAD SPACE OXYGEN ANALY</t>
  </si>
  <si>
    <t>GLASS WARE WASHIN MACHINARY</t>
  </si>
  <si>
    <t>SHIMADZU UV-VIS SPECTROPHOTOMETER</t>
  </si>
  <si>
    <t>ANALYTICAL BALANCE XE205(DUAL RANGE) FIV</t>
  </si>
  <si>
    <t>VISUAL MELTING RANGE APPARATUS(MRVIS)</t>
  </si>
  <si>
    <t>AUTOCLAVE CAPACITY 75 LTRS.</t>
  </si>
  <si>
    <t>MANIFOLD 6 PLACE FOR MICROFIL FUNNEL MEM</t>
  </si>
  <si>
    <t>MICROBIAL AIR SAMPLER CODE</t>
  </si>
  <si>
    <t>ONLINE % CO2 ANALYZER</t>
  </si>
  <si>
    <t>EQUICHEM QUADRABLOCK - WITH TOUCH SCREEN</t>
  </si>
  <si>
    <t>DYNAMIC PASSBOX UNIT</t>
  </si>
  <si>
    <t>HPLC COLUMN STORAGE CABINET ( WITH LOCK</t>
  </si>
  <si>
    <t>EQUITRON STEAM POT</t>
  </si>
  <si>
    <t>MICROPIPETTE VARIABLE VOLUME 20-200 UL,100-1000UL</t>
  </si>
  <si>
    <t>SEVEN 2GO POLAROGRAPHIC DO METER S4 STAN</t>
  </si>
  <si>
    <t>GAS PURIFICATION &amp; CONTROL PANNEL SINGLE</t>
  </si>
  <si>
    <t>SPINIX VORTEX SHAKER-SPINIX MC-01 (WITH</t>
  </si>
  <si>
    <t>RESEARCH PLUS VARIABLE VOL. 20-200 UL (PIPETTES)</t>
  </si>
  <si>
    <t>PH METER 5 POINTS CALIBRATION</t>
  </si>
  <si>
    <t>FOGGING MACHINE ULV 7505</t>
  </si>
  <si>
    <t>COLONY COUNTER GMP MODEL</t>
  </si>
  <si>
    <t>COLONY COUNTER GMP MODEL 0671M</t>
  </si>
  <si>
    <t>MAGNETIC STIRRERMAKE:REMI,MODEL:5ML,5LIT</t>
  </si>
  <si>
    <t>STAR MAX CAP PIERCING WITH COAG EXPERT</t>
  </si>
  <si>
    <t>AUTOMATED MEDIA PREPARATOR</t>
  </si>
  <si>
    <t>VITEK 2 COMPACT MACHINE BACTERIAL IDENTIFICATION</t>
  </si>
  <si>
    <t>WALK IN TYPE INCUBATORS (MODEL TB 272G)</t>
  </si>
  <si>
    <t>AUTOMATED COLONY COUNTER</t>
  </si>
  <si>
    <t>SHIMADZU HPLC SYSTEM</t>
  </si>
  <si>
    <t>ONLINE TOC ANALYZER</t>
  </si>
  <si>
    <t>LABEL COUNTING AND UNWINDING TWO WAY SYS</t>
  </si>
  <si>
    <t>1000L 2 TO 8° C COLD CHAMBER</t>
  </si>
  <si>
    <t>PREVI COLOUR GRAM FOR AUOTMATED GRAM STA</t>
  </si>
  <si>
    <t>AIR SAMPLER (SAS), MODEL :- SAS ISO 180</t>
  </si>
  <si>
    <t>BOD INCUBATOR (33 TO 37°C,42 TO 45°C, 50</t>
  </si>
  <si>
    <t>METTLER TOLEDO BALANCE – Model XPE303S</t>
  </si>
  <si>
    <t>AIR SAMPLER MAS 100 NT</t>
  </si>
  <si>
    <t>OXYGEN ANALYSER MODEL-905V</t>
  </si>
  <si>
    <t>QUEST ATR DIAMOND ACCESSORY PART NO.GS10</t>
  </si>
  <si>
    <t>DPI 620G GENII MULTIFUCTION CALIBRATOR</t>
  </si>
  <si>
    <t>CAMFIL MAKE FILTER 1ER (GS) 600</t>
  </si>
  <si>
    <t>FLEXI PUMP PERISTALTRO PUPM WITH SINGLE PUMP</t>
  </si>
  <si>
    <t>LAMINAR AIR FLOW UNIT</t>
  </si>
  <si>
    <t>VACUUM OVEN WITH VACUUM PUMP</t>
  </si>
  <si>
    <t>VERTICAL LAMINAR AIR FLOW UNIT</t>
  </si>
  <si>
    <t>RESEACH PLUS 3-PACK, OPTION 2 QC MICRO</t>
  </si>
  <si>
    <t>WEIGHTS D1MG-200G E2PL C</t>
  </si>
  <si>
    <t>HPLC PUMP FOR COLUMN WASHING MODEL: LCP-</t>
  </si>
  <si>
    <t>MDI CAPSULE  FILTRATION SYSTEM FOR SOVEN</t>
  </si>
  <si>
    <t>VISION SYSTEM FOR READING OF BARCODE/PHA</t>
  </si>
  <si>
    <t>HOT AIR OVEN</t>
  </si>
  <si>
    <t>LASER BARCODE READER</t>
  </si>
  <si>
    <t>ANAEROBIC SYSTEM MARK III 3.5 LITER</t>
  </si>
  <si>
    <t>DIGITAL PRECISION MULTIMETER</t>
  </si>
  <si>
    <t>ABB MAKE AC DRIVE, 25 HP</t>
  </si>
  <si>
    <t>QUALITY MAKE LABORATORY OVEN QE-109</t>
  </si>
  <si>
    <t>HAND PUMP 0.85 TO 25 BAR</t>
  </si>
  <si>
    <t>OXYGEN ANALYSER</t>
  </si>
  <si>
    <t>MISSING LABEL IN ROLL  DETECTION SYSTEM</t>
  </si>
  <si>
    <t>ABB MAKE AC DRIVE, 15 HP</t>
  </si>
  <si>
    <t>LAB EQUIP ACCESS. DATA WRITER RS-P26</t>
  </si>
  <si>
    <t>13/20 MM MANUAL DECAPPER &amp;13/20 MM MANUAL CRIMPPER</t>
  </si>
  <si>
    <t>DIGITAL PRESSURE GAUGE -1 TO 30 BAR</t>
  </si>
  <si>
    <t>WATER DISPENSER</t>
  </si>
  <si>
    <t>WATER BATH 16" X 25" X 4"-24 HOLES</t>
  </si>
  <si>
    <t>RESEACH PLUS, ADJUSTABLE 500 - 5000ΜL</t>
  </si>
  <si>
    <t>RESEACH PLUS, ADJUSTABLE 1000 - 10000ΜL</t>
  </si>
  <si>
    <t>WATER BATH FOR ETP LABORATORY</t>
  </si>
  <si>
    <t>SS 304 AUTOCLAVE &amp; RABS GAP</t>
  </si>
  <si>
    <t>TESTO MAKE INFRARED THERMOMETER</t>
  </si>
  <si>
    <t>STERILITY TEST ISOLATOR (CWIP QC REMODEL.)</t>
  </si>
  <si>
    <t>HPHV STEAM STERILIZER UNIT</t>
  </si>
  <si>
    <t>120008242 CLARUS GAS CHROMATOGRAPH 680 &amp; HS40</t>
  </si>
  <si>
    <t>PURE STEAM GENERATOR 300 KG/HR (CWIP QC REMODEL.)</t>
  </si>
  <si>
    <t>120006545-120005529-WATERS HPLC SYSTEMS</t>
  </si>
  <si>
    <t>120006543-120005529-WATERS HPLC SYSTEMS</t>
  </si>
  <si>
    <t>WATERS PDA DETECTOR FOR HPLC</t>
  </si>
  <si>
    <t>WALL BENCH &amp; CORNER BENCH (CWIP QC REMODEL.)</t>
  </si>
  <si>
    <t>120006593-WATERS ALLIANCE HPLC SYSTEM 2695 XE</t>
  </si>
  <si>
    <t>120000232 WATERS ALLIANCE HPLC SYSTEM 2695 XE</t>
  </si>
  <si>
    <t>ULTRA LOW TEMPERATURE FREEZER-7320V (CWIP QC REMOD</t>
  </si>
  <si>
    <t>MICROBIAL AIR SAMPLER WITH TRIO.GAS SYSTEM</t>
  </si>
  <si>
    <t>ULTRA LOW TEMPERATURE DEEP FREEZER-905 (CWIP QC RE</t>
  </si>
  <si>
    <t>DEEP FREEZER (800 LTR)</t>
  </si>
  <si>
    <t>ESCO CLASS II - A2 BIOSAFETY CABINET (CWIP QC REMO</t>
  </si>
  <si>
    <t>PRESSURE REDUCTING STATION (CWIP QC REMODEL.)</t>
  </si>
  <si>
    <t>MILLIFLEX PLUS PUMP SINGLE HEAD KIT 1/PK</t>
  </si>
  <si>
    <t>MUFFLE FURNACES LT 5/12 1200 °C</t>
  </si>
  <si>
    <t>COOLING CHAMBER (MODEL NLCC28SI)</t>
  </si>
  <si>
    <t>HM 850D ROTARY SEALING MACHINE &amp; PRINTIN (CWIP QC</t>
  </si>
  <si>
    <t>CONDUCTIVITY METER WITH PRINTER (RS-P25)</t>
  </si>
  <si>
    <t>DATA LOAGGER AND SENSORS FOR STABILITY CHAMBER</t>
  </si>
  <si>
    <t>FULL CARRIAGE WITH PERFORATED 3 NOS SHEL</t>
  </si>
  <si>
    <t>FLOOR CLEANING MACHINE WITH BRUSH (PARABOLIC SQG)</t>
  </si>
  <si>
    <t>DATA LOGGER &amp; TEMP SENSOR NW480</t>
  </si>
  <si>
    <t>DRÄGER X-AM 5100 GAS DETECTOR</t>
  </si>
  <si>
    <t>AUTOSAMPLER FOR TOC ANALYZER (R)</t>
  </si>
  <si>
    <t>ORION VERSA STAR PH BENCHTOP METER SET (CWIP QC RE</t>
  </si>
  <si>
    <t>PERISTALTIC PUMP - PP-301V</t>
  </si>
  <si>
    <t>ELISA SPEC FOR BET TESTING AND SOFTWARE (R)</t>
  </si>
  <si>
    <t>MX-S VORTEX MIXER (ADJUSTABLE SPEED )</t>
  </si>
  <si>
    <t>TURBIDITY METER (HACH BY SAVANT INDIA) (R)</t>
  </si>
  <si>
    <t>ORION ROSS FLAT SURFACE PH ELECTORDE,BNC (CWIP QC</t>
  </si>
  <si>
    <t>MECHANICAL PIPETTE-TOPPETTE-EIGHT CHANNEL</t>
  </si>
  <si>
    <t>WATER BATH (R)</t>
  </si>
  <si>
    <t>CONCENTRIC RING BATH WITH HEATER COVER TRAY</t>
  </si>
  <si>
    <t>PRINTER FOR ORION ROSS &amp; VERSA  (CWIP QC REMODEL.)</t>
  </si>
  <si>
    <t>DRY BOX  450X250X200MM USABLE VOLUME</t>
  </si>
  <si>
    <t>SS 1 &amp; 10 KG CLASS F1 LABORATORY WEIGHT</t>
  </si>
  <si>
    <t>LAPIZ COLONY COUNTER DIGITAL-DESK MODEL</t>
  </si>
  <si>
    <t>VITEK MS INSTRUMENT AND ACCESSORIES</t>
  </si>
  <si>
    <t>STERITEST SYMBIO LFH 2 MED IN WITH PUMP</t>
  </si>
  <si>
    <t>MARCOR / FILFAB DRY FOG VAPOUR290-01-031</t>
  </si>
  <si>
    <t>120011718-JULBO SW22 SHAKING WATER BATH (CWIP NDD)</t>
  </si>
  <si>
    <t>QUADRABLOC-TS(DRY BLOCK INCUBATOR)</t>
  </si>
  <si>
    <t>DATA LOGGER WITH TWO TEMPERATURE SENSORS</t>
  </si>
  <si>
    <t>DATA LOGGER WITH ONE TEMPERATURE SENSOR</t>
  </si>
  <si>
    <t>SS BOX WITH LID</t>
  </si>
  <si>
    <t>AQUA ASIA RO SYSTEMS WATER PURIFIER</t>
  </si>
  <si>
    <t>OIL FREE VACUUM PUMP FOR HPLC WITH VACUUM GAUGE</t>
  </si>
  <si>
    <t>MASS FLOW METER FOR AIR 8619 (0-150 NLPM)</t>
  </si>
  <si>
    <t>DM 8050 HANDHELD BARCODE(PHARMA) SCANNER</t>
  </si>
  <si>
    <t>120011699-EUTECHBENCH PH METER :PH700 (CWIP NDD)</t>
  </si>
  <si>
    <t>REACH TRUCK - ETV110-GE115-680DZ</t>
  </si>
  <si>
    <t>STANDARD BRASS WEIGHT 20 KG KNOB TYPE</t>
  </si>
  <si>
    <t>HOSPITAL TROLLY 600MMX600MMX800MMHT</t>
  </si>
  <si>
    <t>WAREHOUSE LOADING/UNLOADING SHADE</t>
  </si>
  <si>
    <t>"DYNA" MOBILE TROLLEY+BATTERY BACK UP</t>
  </si>
  <si>
    <t>S.S.304 STORAGE RACK600X375X900HT</t>
  </si>
  <si>
    <t>S.S.304 GARMENT CABINET1500X450X2300HT</t>
  </si>
  <si>
    <t>MOBILE STORAGE SYSTEM</t>
  </si>
  <si>
    <t>"S.S.HAND PALLET TRUCK,CAP.2000KGS"</t>
  </si>
  <si>
    <t>S.S.304 RACK 600MMX600MMX800MMHT</t>
  </si>
  <si>
    <t>SARTORIUS DATA PRINTER MODEL YDP03-OCE</t>
  </si>
  <si>
    <t>PLASTIC CRATES MODEL CC64375</t>
  </si>
  <si>
    <t>P.U.WHEEL SET (STEERING+LOAD WHEELS)</t>
  </si>
  <si>
    <t>COLOUM PROTECTORS FOR STORAGE RACKS</t>
  </si>
  <si>
    <t>"HAND PALLET TRUCK,CAP.2500KGS"</t>
  </si>
  <si>
    <t>"JBC 53360+JBC 53200 TAB-PERFORATED,BLUE"</t>
  </si>
  <si>
    <t>SS.304 CAGE TROLLRY (1000 X 1000 X 1600)</t>
  </si>
  <si>
    <t>S.S.304 RACK 1600MMX500MMX1800MMHT</t>
  </si>
  <si>
    <t>POWDER COATE SLOTED ANGLE RACKS</t>
  </si>
  <si>
    <t>S.S.304 RACK 1350MMX500MMX1800MM HT</t>
  </si>
  <si>
    <t>M.S. ANGLE 50X50X6MM 150MTRS</t>
  </si>
  <si>
    <t>SS 304 WEIGHT TROLLEY  FOR STORES</t>
  </si>
  <si>
    <t>PALLETS &amp; TRAYS 2008</t>
  </si>
  <si>
    <t>MOBILE STORAGE SYSTEM FOR COLD ROOM</t>
  </si>
  <si>
    <t>SLOTED ANGLE RACKS 2900X900X600D</t>
  </si>
  <si>
    <t>SLOTED RACKS 2900X900X300D</t>
  </si>
  <si>
    <t>SLOTED RACKS 2900X900X375MMD</t>
  </si>
  <si>
    <t>SLOTED RACKS 2900X1200X600MMD</t>
  </si>
  <si>
    <t>POWEDER COATED RACKS</t>
  </si>
  <si>
    <t>S.S. PERFORATED TRAYS</t>
  </si>
  <si>
    <t>SS TRAYS</t>
  </si>
  <si>
    <t>CONTROL SAMPLE ROOM</t>
  </si>
  <si>
    <t>HYDRAULIC SICCOR TROLLEY</t>
  </si>
  <si>
    <t>"SS STOOL,TABLE,TROLLEY,&amp; CHAIR"</t>
  </si>
  <si>
    <t>M.S.POWDER COATED SLOTED ANGLE RACK</t>
  </si>
  <si>
    <t>FULL &amp; HALF  FLOOR TROLLEY</t>
  </si>
  <si>
    <t>"SS RACK,PALLET,STAND &amp; TOOL BOX"</t>
  </si>
  <si>
    <t>SARTORIUS PRECISION BALANCE 3100GM</t>
  </si>
  <si>
    <t>SARTORIUS PRECISION BALANCE 620GM</t>
  </si>
  <si>
    <t>HALF CARRIAGE</t>
  </si>
  <si>
    <t>"SS LADDER,HAMMER,DUST BIN"</t>
  </si>
  <si>
    <t>MS POWDER COATED CUPBOARD</t>
  </si>
  <si>
    <t>WALK IN FREEZER 30 DEG C</t>
  </si>
  <si>
    <t>120002623-SORTORIUS BALANCE WITH PRINTER 3KG</t>
  </si>
  <si>
    <t>"120002618-""S.S.HAND PALLET TRUCK,CAP.2000KGS"""</t>
  </si>
  <si>
    <t>SARTO. PRECISION BALANCE MOD.TE3102S</t>
  </si>
  <si>
    <t>120002622-SORTORIUS BALANCE WITH PRINTER 30KG</t>
  </si>
  <si>
    <t>ELE WEIGHING BALANCE 150 KG</t>
  </si>
  <si>
    <t>WEIGHT BALANCE 30 KG</t>
  </si>
  <si>
    <t>ELE WEIGHING BALANCE 30 KG</t>
  </si>
  <si>
    <t>S.S.RACK</t>
  </si>
  <si>
    <t>"120002614-""HAND PALLET TRUCK,CAP.2500KGS"""</t>
  </si>
  <si>
    <t>SEMI-MICRO BALANCE(EL.Analytical Bal) XP205 - 220g</t>
  </si>
  <si>
    <t>PALLETANK (200 LTR. CAPACITY)</t>
  </si>
  <si>
    <t>M S POWDER COATED SLOTTED ANGLE RACKS             </t>
  </si>
  <si>
    <t>PLISTIC PALLETS - 1200 X 800 X 150 MM</t>
  </si>
  <si>
    <t>120005994 - RACKING SYSTEMS</t>
  </si>
  <si>
    <t>120006208 - ELECTRICAL OPERATED STACKER</t>
  </si>
  <si>
    <t>MS SLOTTED ANGLE RACK</t>
  </si>
  <si>
    <t>METTLER ELECTRONIC MICROBALANCE XP26 (RE</t>
  </si>
  <si>
    <t>BATTERY OPERATED POWER PALLET TRUCK MODE</t>
  </si>
  <si>
    <t>HALF CARRIAGE &amp; HALF FLOOR TROLLY</t>
  </si>
  <si>
    <t>LIFTING ASSEMBLY FOR VIAL WASHING MACHINE</t>
  </si>
  <si>
    <t>DATA PRINTER REQUIRED FOR BALANCE</t>
  </si>
  <si>
    <t>RACK-TRAY STORAGE SS304 1300/1400*600*1800,LADDER</t>
  </si>
  <si>
    <t>SUPPLY OF MS POWDER COATED LOCKERS(BOILER-CWIP)</t>
  </si>
  <si>
    <t>TROLLEY - FOR KEEPING AIR SAMPLER</t>
  </si>
  <si>
    <t>SS 304 TROLLEY 610*610*780/3" PU WHEEL</t>
  </si>
  <si>
    <t>ELECRONIC SCALE</t>
  </si>
  <si>
    <t>VERTICAL RECIPROCATING CONVEYOR- (AMN CWIP)</t>
  </si>
  <si>
    <t>MOBILE COMPACTOR- DOCUMENTS- (AMN CWIP)</t>
  </si>
  <si>
    <t>LIFT- (AMN CWIP)</t>
  </si>
  <si>
    <t>MOBILE COMPACTOR FOR DOCUMNETS- (AMN CWIP)</t>
  </si>
  <si>
    <t>MODULAR U SERIES VERTICAL CONVEYOR 1500K- (AMN CWI</t>
  </si>
  <si>
    <t>ELECTRIC OPERATED STACKER CAP.1700KG- (AMN CWIP)</t>
  </si>
  <si>
    <t>MOBILE COMPACTOR-S&amp;E- (AMN CWIP)</t>
  </si>
  <si>
    <t>10/8 COMPARTMENTS WITH GODREJ MAKE LOCK- (AMN CWIP</t>
  </si>
  <si>
    <t>DOCK LEVELER- (AMN CWIP)</t>
  </si>
  <si>
    <t>NILKAMAL ROTO PALLETS RP1210F3RUS4 NATUR</t>
  </si>
  <si>
    <t>TOP PAN BALANCE</t>
  </si>
  <si>
    <t>RETRACTABLE DOCK SHELTER- (AMN CWIP)</t>
  </si>
  <si>
    <t>RACK INSTALLATION CHARGES FOR 1 SET- (AMN CWIP)</t>
  </si>
  <si>
    <t>MANUAL OPERATION HYDRAULIC PALLET TRUCK</t>
  </si>
  <si>
    <t>S S 304 TROLLEY FOR CANTEEN- (AMN CWIP)</t>
  </si>
  <si>
    <t>SS.PIGEON HOLE TYPE RACK 1600*400*1900MM</t>
  </si>
  <si>
    <t>MS POWDER COATED CUP BOARD(950*500*2000)</t>
  </si>
  <si>
    <t>STEAM CONDENSET</t>
  </si>
  <si>
    <t>ACRYLIC HOOD (GLOVED BOX) WITH NITROGEN</t>
  </si>
  <si>
    <t>SS 304 TROLLY WITH WHEEL</t>
  </si>
  <si>
    <t>LOCKER COMPARTMENT 78"X36"X24 (HXWXD) IN</t>
  </si>
  <si>
    <t>HYDRAULIC HAND PALLET TRACK - PALMO3025</t>
  </si>
  <si>
    <t>SS BPT APPARATUS CAP. 05 LTR</t>
  </si>
  <si>
    <t>SS TROLLEY FOR  PRESSURE VESSEL</t>
  </si>
  <si>
    <t>JEKSON 2DCONVEYOR BELT, MODEL NO T-200 (CWIP PACKI</t>
  </si>
  <si>
    <t>S.S 304 LOCKER,TABLE,SHOE RACKS &amp; BENCH (CWIP PACK</t>
  </si>
  <si>
    <t>SS CAGE TROLLEY 1220MM X 960MM X 1950 MM</t>
  </si>
  <si>
    <t>DYNAMIC GARMENT PASSBOX 1200WX870DX2395H</t>
  </si>
  <si>
    <t>THREE BUCKET MOPPING TROLLEY,SS STORAGE RACK</t>
  </si>
  <si>
    <t>BATTERY OPERATED STAND ON STACKER (CWIP PACKING LI</t>
  </si>
  <si>
    <t>SS BOTTLE TROLLY &amp; TABLES FOR DISPENSER</t>
  </si>
  <si>
    <t>RACKS SYSTEM (CWIP PACKING LINE-ADMIN)</t>
  </si>
  <si>
    <t>NILKAMAL ROTO PALLET RP1210F3RUS4 (CWIP PACKING LI</t>
  </si>
  <si>
    <t>N-PERFORAT TRAYLID SS 304,VIBRATORY BOWL</t>
  </si>
  <si>
    <t>WEIGHT BOX WITH WEIGHTS  D1MG -200 G E2P</t>
  </si>
  <si>
    <t>HORIZONTAL DYNAMIC PASS BOX</t>
  </si>
  <si>
    <t>SS CABINET FOR RABS OF VIAL LINE 02</t>
  </si>
  <si>
    <t>SS HALF CARRAGE WITHOUT TRAY</t>
  </si>
  <si>
    <t>SS FULL CARRAGE TROLLEY FOR PASS BOX</t>
  </si>
  <si>
    <t>SS 3 TYRE TROLLEY</t>
  </si>
  <si>
    <t>FIRE PROOF CABINATE 2 HOUR-2DRAWER/2 HOUR-4DOOR</t>
  </si>
  <si>
    <t>SS STORAGE RACK (DECARTONING AREA)</t>
  </si>
  <si>
    <t>ANALYTICAL WEIGHING BALANCE 3100G WITH PRINTER (CW</t>
  </si>
  <si>
    <t>DATA PRINTER</t>
  </si>
  <si>
    <t>MATERIAL YARD MADE OF MS (CWIP PACKING LINE-ADMIN)</t>
  </si>
  <si>
    <t>SARTORIOUS BALANCE 30KG,MODEL-IW2S1-30FE</t>
  </si>
  <si>
    <t>01G LABORATORY WEIGHT</t>
  </si>
  <si>
    <t>S.S TROLLEY</t>
  </si>
  <si>
    <t>WEIGHING BALANCE 220GM</t>
  </si>
  <si>
    <t>HYDRALIC HAND PALLET TRUCKS</t>
  </si>
  <si>
    <t>WEIGHING BALANCE DATA PRINTER</t>
  </si>
  <si>
    <t>WEIGHING BALANCE 3200GM</t>
  </si>
  <si>
    <t>30 KG WEIGHING SCALE</t>
  </si>
  <si>
    <t>CAGE FOR NITROGEN CYLINDER</t>
  </si>
  <si>
    <t>SS TROLLY &amp; SS WASHING TOLLY</t>
  </si>
  <si>
    <t>SS 304 CROSS OVER BENCH</t>
  </si>
  <si>
    <t>SS LABORATORY WEIGHT F1 CLASS SET</t>
  </si>
  <si>
    <t>LABORATORY WEIGHTS (various 10Mg,100MG,50Mg)</t>
  </si>
  <si>
    <t>SS PLATFORM TROLLEY HAVING PU WHEELS &amp; D</t>
  </si>
  <si>
    <t>SS TROLLEY WITH HANDLE</t>
  </si>
  <si>
    <t>SS RACKS FOR NEW MICRO LAB</t>
  </si>
  <si>
    <t>SAFETY CABINET FOR STORAGE OF FLAMMABLE CHEMICALS</t>
  </si>
  <si>
    <t>SS 304 TROLLEY WITH 6 COMPARMENT 1210*76</t>
  </si>
  <si>
    <t>SS CAGE TROLLY &amp; RACK WITH 3 SHELVES &amp; IPA STAND</t>
  </si>
  <si>
    <t>WALL BENCH (WB - 1) (WB - 2) (WB - 3)</t>
  </si>
  <si>
    <t>SS PRINTER TROLLEY,5 &amp; 15 LITERS SS BECKET</t>
  </si>
  <si>
    <t>SS 304 CUPBOARD FOR WASHING ROOM</t>
  </si>
  <si>
    <t>SS 304 TROLLEY FOR MOVING MATERIAL</t>
  </si>
  <si>
    <t>SS 304 CUPBOARD FOR STERLISATION ROOM</t>
  </si>
  <si>
    <t>SS RACK 7 SS LOCKER</t>
  </si>
  <si>
    <t>SS ROUND HEIGHT ADJUSTABLE STOOL</t>
  </si>
  <si>
    <t>SS 304 BOX WITH LID FOR SAMPLING CARRIER</t>
  </si>
  <si>
    <t>TROLLEY FOR RAB GLOVES 1092 X 672MM</t>
  </si>
  <si>
    <t>SS 316 GARMENT STAND FOR WASHING ROOM</t>
  </si>
  <si>
    <t>SS 304 BOX WITH LID FOR PASSBOX PLATE TR</t>
  </si>
  <si>
    <t>SS 304 TABLE</t>
  </si>
  <si>
    <t>SS 304 STAND FOR IPA AND DUSTER</t>
  </si>
  <si>
    <t>SS 304 CHAIR</t>
  </si>
  <si>
    <t>SS 304 TABLE FOR INCUBATOR ROOM</t>
  </si>
  <si>
    <t>SS 304 BOX FOR CLEANING TROLLEY</t>
  </si>
  <si>
    <t>SS 304 CLEANING TROLLEY</t>
  </si>
  <si>
    <t>SAMPLE VIALS HOLDING SS TRAY FOR2ML,4ML,SS STOOL</t>
  </si>
  <si>
    <t>SS 304 BOX WITH LID FOR CUPBOARD</t>
  </si>
  <si>
    <t>PALLET FOR WASTER BIN</t>
  </si>
  <si>
    <t>METTLER WEIGHING SCALE M.N. IND570(T)-PBK785-1XS C</t>
  </si>
  <si>
    <t>METTLER WEIGHING SCALE M.N.ICS685D-35 LA CAPACITY</t>
  </si>
  <si>
    <t>NITROGEN CYLINDER TROLLEY FOR WATER</t>
  </si>
  <si>
    <t>SS 304 WASTE BIN TROLLEY</t>
  </si>
  <si>
    <t>TROLLY &amp;  BUCKET</t>
  </si>
  <si>
    <t>AUTOCLAVE V2 CAREAR TROLLY PERPORATED</t>
  </si>
  <si>
    <t>120006797-WEIGHING BALANCE CA-223  220G</t>
  </si>
  <si>
    <t>ROOTS HAKOMATIC E-430 AUTO-SCRUBBER</t>
  </si>
  <si>
    <t>DUST COLLECTOR MODEL. NO.DC - 175</t>
  </si>
  <si>
    <t>293 MM SS FILTER HOLDER - 16277</t>
  </si>
  <si>
    <t>316L SYRINGE ASSLY FOR MAR MACHINE</t>
  </si>
  <si>
    <t>CHANGE PARTS FOR VIAL WASHING M/C</t>
  </si>
  <si>
    <t>3CC DOSING SYRINGE(DIAM.8MM)</t>
  </si>
  <si>
    <t>1PENSL-STALL FOR SIDE MOUNT LOW PROFILE</t>
  </si>
  <si>
    <t>SPARES FOR for MAR FILLING MACHINE SET</t>
  </si>
  <si>
    <t>HSAJET-PRINTSEL-PRINT SELECTOR SWITCH</t>
  </si>
  <si>
    <t>LIQUID MANIFOLD IN SS316 MATERIAL</t>
  </si>
  <si>
    <t>NEEDLE HOLDING FINGER</t>
  </si>
  <si>
    <t>FILLING NEEDLE 20ML</t>
  </si>
  <si>
    <t>SPARES FOR MAR VAIL FILLING MACHINE</t>
  </si>
  <si>
    <t>CHANGE PARTS FOR VIAL WASHING MACHINE</t>
  </si>
  <si>
    <t>CHANGE PARTS-VIAL FILLING &amp; STOPING 11ML</t>
  </si>
  <si>
    <t>SPARES FOR WATERS HPLC</t>
  </si>
  <si>
    <t>SPARES &amp; CHANGE PARTS-BLISTER PACK</t>
  </si>
  <si>
    <t>CHANGE PARTS FOR VIAL SEALING M/C 11ML</t>
  </si>
  <si>
    <t>CHANGE PARTS FOR VIAL SEALING MACHINE</t>
  </si>
  <si>
    <t>CHANGE PART FOR MAR MAKE SEALINGLINE</t>
  </si>
  <si>
    <t>FTS SERIES HOUSING</t>
  </si>
  <si>
    <t>PRODUCT WHEEL</t>
  </si>
  <si>
    <t>CHANGE PARTS FOR TRAY LOADER  11ML</t>
  </si>
  <si>
    <t>PEN DRIVER BOARD</t>
  </si>
  <si>
    <t>STAR WHEEL</t>
  </si>
  <si>
    <t>SPARES -FILLING LINE- BEND ASSEMBLY - TACA PRO.</t>
  </si>
  <si>
    <t>SPARES - FILLING LINE DIP TUBE ASSEMBLY - TACA PRO</t>
  </si>
  <si>
    <t>SPARES -FILLING LINE- CONNECTOR ASSY. - TACA PRO.</t>
  </si>
  <si>
    <t>SPARES -FILLING LINE- EXTRA MANIFOLD - TACA PRO.</t>
  </si>
  <si>
    <t>FORMAT PART OF 15MM VIAL INSPECTION M/C MODEL A 50</t>
  </si>
  <si>
    <t>FILLING M/C CHANGE PART FOR 30ML</t>
  </si>
  <si>
    <t>VIAL FILLING M/C FORMAT PARTS FOR 2ML</t>
  </si>
  <si>
    <t>CHANGE PART - TURN TABLE BASE ASSEMBLY IN DERLIN</t>
  </si>
  <si>
    <t>CARRIAGE FOR SUPER HEATED WATER SPRAY ST</t>
  </si>
  <si>
    <t>SS SPANNER</t>
  </si>
  <si>
    <t>CHANGE PART FOR VIAL LINE-2 WASHING SET</t>
  </si>
  <si>
    <t>CHANGE PART FOR VIAL LINE-2 FILLING SET</t>
  </si>
  <si>
    <t>ONE SET INLET GUIDE 14.5MM VIAL BODY DIA</t>
  </si>
  <si>
    <t>ONE SET OF LIFTER CUP 14.5MM VIAL BODY D</t>
  </si>
  <si>
    <t>CHANGE PARTS FOR VIAL WASHING M/C FORMATE 100ML</t>
  </si>
  <si>
    <t>ZLK FILTER HOUSING EM FLON PFR J FILTER CARTRIDGE</t>
  </si>
  <si>
    <t>EBI - 20 IF PARTS-CHANGE PARTS</t>
  </si>
  <si>
    <t>CAPITAL SET OFF (SPARES &amp; CHANGE PARTS) (CWIP QC R</t>
  </si>
  <si>
    <t>SPARES FOR  FILLING AND STOPPERING M/C</t>
  </si>
  <si>
    <t>VIBRATING BOWL &amp; ACCESSORIES</t>
  </si>
  <si>
    <t>WASHING,FILLING,SEALING MACHINE CHANGE PART</t>
  </si>
  <si>
    <t>SPARES FOR VIAL SEALING MACHINE</t>
  </si>
  <si>
    <t>VIAL LINE 1 WASHING M/C SPARE PART</t>
  </si>
  <si>
    <t>PERFORATED BASKET FOR STORING RUBBER STOPER</t>
  </si>
  <si>
    <t>HMI FOR SUPER HEATED WATER SPRAY STERILIZER</t>
  </si>
  <si>
    <t>HEPA FILTER,TYPE H-14</t>
  </si>
  <si>
    <t>TRANSPORT CHANGE PART SET 2ML 16X35H</t>
  </si>
  <si>
    <t>HMI/SCADA WITH PLC VALIDATION CHARGES</t>
  </si>
  <si>
    <t>SPARES (CSV) FOR TANKS,WEIGHING BALANCE VL3</t>
  </si>
  <si>
    <t>SPARES (CSV) FOR TRACK AND TRACE 615,DATALOG</t>
  </si>
  <si>
    <t>WEIGH MODULE FOR FILLING MACHINE</t>
  </si>
  <si>
    <t>21 CFR UPGRADATION OF VIAL STICKER LABEALING MACHI</t>
  </si>
  <si>
    <t>21 CFR UPGRADATION OF GLASS LINE REACTOR</t>
  </si>
  <si>
    <t>21 CFR UPGRADATION OF VAPOUR COMPRESION</t>
  </si>
  <si>
    <t>15"IPC PANLE+ACCESSORIES &amp; SLIM DISPLAY WITH SCADA</t>
  </si>
  <si>
    <t>HMI FOR Vial Filling Machine line-1 E/PRD/012</t>
  </si>
  <si>
    <t>HMI FOR Dehyrogenation Tunnel line-3 E/PRD/499</t>
  </si>
  <si>
    <t>HMI FOR Vial filling and Stoppering Machine line-1</t>
  </si>
  <si>
    <t>HMI FOR Washing Machine Line-1 E/PRD/010</t>
  </si>
  <si>
    <t>HMI FOR Viall sealing Machine line-3 E/PRD/511</t>
  </si>
  <si>
    <t>HMI FOR Dehyrogenation Tunnel line-1 E/PRD/011</t>
  </si>
  <si>
    <t>SPARES FOR HVAC FILTER, EU-13</t>
  </si>
  <si>
    <t>LN2 TUBE HOUSE CONECTER ELBOW ASSLY-WASHING M/C</t>
  </si>
  <si>
    <t>HMI FOR Vial Sealing Machine line-1 E/PRD/018</t>
  </si>
  <si>
    <t>MASIBUS SIGNAL ISOLATOR UT 94 &amp; WIKA PRESSURE TRAS</t>
  </si>
  <si>
    <t>CHROMELEON SR5 SPARES FOR- HPLC</t>
  </si>
  <si>
    <t>50ML VIAL CHANGE PARTS OF WASHING MACHINE</t>
  </si>
  <si>
    <t>CONTROLLER,WOLKE M600 TOUCH FOR JKSON PRINTER</t>
  </si>
  <si>
    <t>HMI FOR Vial Washing Machine line-3 E/PRD/498</t>
  </si>
  <si>
    <t>MODIFICATION APPLICATION SOFTWARE-WEIGHING BALANCE</t>
  </si>
  <si>
    <t>SS304 CONTROL PAEL BOX SWING TYPE</t>
  </si>
  <si>
    <t>SIEMENS PLC MO-1214 VIAL WASHING MACHINE</t>
  </si>
  <si>
    <t>OMRON MAKE 485 OPTIONAL BOARD FOR SS TANK(SCADA)</t>
  </si>
  <si>
    <t>WIKA DPT,A2G50 DISPALY,SIMENS MAKE PLC-VL3 TUNNEL</t>
  </si>
  <si>
    <t>SS FILTER HOUSING FOR FILTER PART NO SLK7002PFRP</t>
  </si>
  <si>
    <t>SS 304 SMALL BLOCK &amp; SS 304 VIAL BLOCK- ISOLATOR</t>
  </si>
  <si>
    <t>13 MM &amp; 20MM MANUAL DECAPPER</t>
  </si>
  <si>
    <t>SS CONTAINER WITH BETA PORT 270 MM DIA. (CWIP)</t>
  </si>
  <si>
    <t>HEPA FILTERS FOR VL2 LYO &amp; VL4</t>
  </si>
  <si>
    <t>PROCESS CONTROL SYSTEMS LINE II LYO</t>
  </si>
  <si>
    <t>CSC FOR WASHING VL1,TUNNEL VL1</t>
  </si>
  <si>
    <t>CONTROL SYSTEM-SUPER HEATED WATER SPRAY STERILIZER</t>
  </si>
  <si>
    <t>HEPA FILTERS FOR VIAL LINE 4</t>
  </si>
  <si>
    <t>SUPER HEATED WATER SPRAY STERILIZER-SCADA</t>
  </si>
  <si>
    <t>LYO TO FILLING 100ML CHANGE PART ASSLY</t>
  </si>
  <si>
    <t>CHANGE PARTS FOR VIAL LINE 2 (11,30,ML ADJUST PAD)</t>
  </si>
  <si>
    <t>PRODUCT TRANSVER TC 2WAY DEGREE CONECTOR</t>
  </si>
  <si>
    <t>SPARES FOR LAMINAR AIR FLOW UNIT (CWIP)</t>
  </si>
  <si>
    <t>ETP HDPE LINE REPAIR WORK</t>
  </si>
  <si>
    <t>ROD FOR TUNNEL VIAL PUSHER</t>
  </si>
  <si>
    <t>SPARES FOR LYOPHILISER (HYDRAULIC CYCLINDER)</t>
  </si>
  <si>
    <t>D G SET 600KW/750 KVA</t>
  </si>
  <si>
    <t>SCREW CHILLER</t>
  </si>
  <si>
    <t>D M PLANT</t>
  </si>
  <si>
    <t>ELECTRONIC BALLAST BJHF236LHD(WARMSTART)</t>
  </si>
  <si>
    <t>"ADAPTER,SPRAY BALL VALVE,GASKET"</t>
  </si>
  <si>
    <t>CHANGE PARTS FOR MAR FILLING M/C.</t>
  </si>
  <si>
    <t>"PH CONDUCTIVITY METER MODEL ,LOW FLOW RO"</t>
  </si>
  <si>
    <t>AIR DRYER / 1 SET</t>
  </si>
  <si>
    <t>ULTRAPULSE SD0300 AP  AIR DRYER</t>
  </si>
  <si>
    <t>"COLUMNS,PUNCH,REDUCER,ANGLE,TRAY"</t>
  </si>
  <si>
    <t>SINTEX TANKS CV 100 LTRS/RAW WATER TANK</t>
  </si>
  <si>
    <t>AIR RECEIVER</t>
  </si>
  <si>
    <t>"ADAPTER,REDUCER,HOSE CONNECTOR,GASKET"</t>
  </si>
  <si>
    <t>CRUSHER MODEL:NS-300/5HP-3PHASE</t>
  </si>
  <si>
    <t>BALL VALVE+ACTUATOR</t>
  </si>
  <si>
    <t>1.5SQMM X 4 CORE  SHIELDED  COPPER  CABL</t>
  </si>
  <si>
    <t>CAPSTAIN MAKE WATER METER WITH T.C.</t>
  </si>
  <si>
    <t>AIR CURTAIN 5FT LONG MS POWDER COATED.</t>
  </si>
  <si>
    <t>15MM G.I. PIPE C CLASS FOR AIRLINE  IN F</t>
  </si>
  <si>
    <t>FILTER</t>
  </si>
  <si>
    <t>WATERING VACCUM PUMP MODEL:LX.2</t>
  </si>
  <si>
    <t>CHEQUERED PLATE 3MM TH.  SIZE 5MX1.5M</t>
  </si>
  <si>
    <t>SS 304 CAGE TROLLY1000X1000X1600MM(H)</t>
  </si>
  <si>
    <t>PRESSURE SENSOR WITH DISPLAY QBM65 1-1</t>
  </si>
  <si>
    <t>CENTRIFUGAL WATER PUMP</t>
  </si>
  <si>
    <t>ALARM ANNAUNCIATOR</t>
  </si>
  <si>
    <t>ELE-WEIGHING SCALE TC-20</t>
  </si>
  <si>
    <t>WATER CHILLER 6TR</t>
  </si>
  <si>
    <t>COOLING TOWER FOR 300TR CHILLER</t>
  </si>
  <si>
    <t>VFD ABB MAKE</t>
  </si>
  <si>
    <t>ITW CARTON SEALING MACHINE FTM550</t>
  </si>
  <si>
    <t>8-CHANNEL MULTICHANNEL PUMP</t>
  </si>
  <si>
    <t>TERNIGTGRINETER</t>
  </si>
  <si>
    <t>PASS BOX STAND</t>
  </si>
  <si>
    <t>GRUNDFOS PUMP CRNCM 3-15</t>
  </si>
  <si>
    <t>HAND BARREL PUMP</t>
  </si>
  <si>
    <t>IDLE ROLLER CONVEYOR</t>
  </si>
  <si>
    <t>NITROGEN GAS &amp; CYLINDER TROLLY</t>
  </si>
  <si>
    <t>120002805-SCREW CHILLER</t>
  </si>
  <si>
    <t>PUMP WITH DISTRIBUTING PISTION 0 028</t>
  </si>
  <si>
    <t>2 WAY DIAPHRAGM VALVE</t>
  </si>
  <si>
    <t>MANUAL 2 WAY DIAPHRAGM VALVE</t>
  </si>
  <si>
    <t>PIPING FOR PRESSURE REDUCING STATION CAP 300 KG</t>
  </si>
  <si>
    <t>DIAPHAGM VALVES - DN20/DN08</t>
  </si>
  <si>
    <t>PRESSURE REDUCING STATION CAP 300 KG</t>
  </si>
  <si>
    <t>FLAT BELT CONVEYOR</t>
  </si>
  <si>
    <t>STAINLESS STEEL CYLINDRICAL STORAGE TANK 500 LTR</t>
  </si>
  <si>
    <t>SEALKLEAN FILTER HOUSING</t>
  </si>
  <si>
    <t>MONOBLOCK WATERRING VACUUMP PUMP MODEL 40M3/HR</t>
  </si>
  <si>
    <t>ROLLER CONVEYOR</t>
  </si>
  <si>
    <t>MEMBRANE FILTER HOLDER</t>
  </si>
  <si>
    <t>STEAM SELECTOR</t>
  </si>
  <si>
    <t>MANUAL DIAPHRAGM VALVE</t>
  </si>
  <si>
    <t>MULTIFUNCTION CALIBRATOR</t>
  </si>
  <si>
    <t>MULTI GRADE SAND FILTER</t>
  </si>
  <si>
    <t>PPRC PIPING WORK</t>
  </si>
  <si>
    <t>40 HP FOOT MOUNTED MOTOR</t>
  </si>
  <si>
    <t>OPTISEAL T LINE FILTER HOUSING</t>
  </si>
  <si>
    <t>HOT WATER TRANSFER PUMP</t>
  </si>
  <si>
    <t>3 HP FOOT MOUNTED MOTOR</t>
  </si>
  <si>
    <t>10 HP FALNGE MOUNTED MOTOR</t>
  </si>
  <si>
    <t>2 HP FOOT MOUNTED MOTOR</t>
  </si>
  <si>
    <t>2 HP FLANGE MOUNTED MOTOR</t>
  </si>
  <si>
    <t>120007602 - PUMP WITH DISTRIBUTING PISTON DIA 14.2</t>
  </si>
  <si>
    <t>120007597 - PUMP WITH DISTRIBUTING PISTON DIA 14.2</t>
  </si>
  <si>
    <t>120007598 - PUMP WITH DISTRIBUTING PISTON DIA 14.2</t>
  </si>
  <si>
    <t>120007600 - PUMP WITH DISTRIBUTING PISTON DIA 14.2</t>
  </si>
  <si>
    <t>120007601 - PUMP WITH DISTRIBUTING PISTON DIA 14.2</t>
  </si>
  <si>
    <t>120007599 -PUMP WITH DISTRIBUTING PISTON DIA 14.2</t>
  </si>
  <si>
    <t>PVC STRIP FOR LAF</t>
  </si>
  <si>
    <t>THREE DOOR INTERLOCK SYSTEM</t>
  </si>
  <si>
    <t>CLEAN ROOM ACCESSORIES WITH ANODIZED</t>
  </si>
  <si>
    <t>8 TPH BRIQUETTE FIRED BOILER (BOILER-CWIP)</t>
  </si>
  <si>
    <t>DIESEL GENERATOR SET (808KW/1010KVA )</t>
  </si>
  <si>
    <t>IBR PIPEINGS FOR BOILER (BOILER-CWIP)</t>
  </si>
  <si>
    <t>IBR STEAM VOLVES FITTINGS FOR BOILER (BOILER-CWIP)</t>
  </si>
  <si>
    <t>AUTOMATIC TUBE CLEANING SYSTEMS</t>
  </si>
  <si>
    <t>SUPPLY &amp; APPLICATION OF HOT INSULATION</t>
  </si>
  <si>
    <t>SINTEX TANK 10KL (BOILER-CWIP)</t>
  </si>
  <si>
    <t>AUTO SAND FILTER WITH PUMP &amp; SOFTNER (BOILER-CWIP)</t>
  </si>
  <si>
    <t>CENTRAIFUGAL PUMP FOR WFI/PW</t>
  </si>
  <si>
    <t>CO2 LINE PIPE &amp; FITTINGS</t>
  </si>
  <si>
    <t>FIRE ALARM SYSTEM WITH HOOTER</t>
  </si>
  <si>
    <t>N2 LINE PIPE &amp; FITTINGS</t>
  </si>
  <si>
    <t>DIGITAL PRESSURE INDICATOR,HAND PUMP,CALIBRATOR</t>
  </si>
  <si>
    <t>HOT WATER METER  (40/50/100MM) (BOILER-CWIP)</t>
  </si>
  <si>
    <t>CENTRIFUGAL PUMP WITH OTHER ACCESSORIES</t>
  </si>
  <si>
    <t>PROMINENT MOTORISED DIAPHRGM METERING PUMP</t>
  </si>
  <si>
    <t>"FIRE&amp;CO2 EXTINGUSHER50L,ABC STORE10L(BOILER-CWIP)</t>
  </si>
  <si>
    <t>PUMP SET KSB MK OPEN WILLSUBMERSIBLE (BOILER-CWIP)</t>
  </si>
  <si>
    <t>HOT WATER CAPACITY 6M3/H @30M HEAD (BOILER-CWIP)</t>
  </si>
  <si>
    <t>CENTIFUGAL PUMP MAKE GRUNDFOS (BOILER-CWIP)</t>
  </si>
  <si>
    <t>GI 'B' &amp; 'C' CLASS PIPE (BOILER-CWIP)</t>
  </si>
  <si>
    <t>HOT WATER CAPACITY 4M3/H @30M HEAD (BOILER-CWIP)</t>
  </si>
  <si>
    <t>SOUND LEVEL METER</t>
  </si>
  <si>
    <t>PISTON SYRINGES</t>
  </si>
  <si>
    <t>WATER COOLED SCREW CHILLER 347.8 TR</t>
  </si>
  <si>
    <t>UTILITY PIPE &amp; FITTINGS- (AMN CWIP)</t>
  </si>
  <si>
    <t>SPRINKLER SYSTEM (IInd Floor)- (AMN CWIP)</t>
  </si>
  <si>
    <t>MANUFACTURING TANK 500L</t>
  </si>
  <si>
    <t>STERILE HOLDING TANK 12 L</t>
  </si>
  <si>
    <t>MANUFACTURING TANK 30L</t>
  </si>
  <si>
    <t>RING MAN SYSTEM- (AMN CWIP)</t>
  </si>
  <si>
    <t>SPRINKLER SYSTEM- (AMN CWIP)</t>
  </si>
  <si>
    <t>AIR COMPRESSOR MAKE CHICAGO- (AMN CWIP)</t>
  </si>
  <si>
    <t>HDPE PIPE - 160 MM PRESSURE - 10KG/CM2- (AMN CWIP)</t>
  </si>
  <si>
    <t>STERIL HOLDING TANK 500L</t>
  </si>
  <si>
    <t>STERIL HOLDING TANK 30L</t>
  </si>
  <si>
    <t>FIRE HYDRANT SYSTEM</t>
  </si>
  <si>
    <t>48 CHANNEL DATA LOGGER</t>
  </si>
  <si>
    <t>WET RAISER SYSTEM- (AMN CWIP)</t>
  </si>
  <si>
    <t>DIAPHRAGM VALVE</t>
  </si>
  <si>
    <t>FIRE ALARM SYSTEM- (AMN CWIP)</t>
  </si>
  <si>
    <t>AIR DRYER MAKE DONALDSON</t>
  </si>
  <si>
    <t>18 CHANNEL DATA LOGGER</t>
  </si>
  <si>
    <t>GAS GENERATOR OF ZERO AIR &amp; N2 GASES- (AMN CWIP)</t>
  </si>
  <si>
    <t>UNDERGROUND WATER STORAGE TANK 20 SINTEX- (AMN CWI</t>
  </si>
  <si>
    <t>CO2 &amp; ABC TYPE FIRE EXTINGUISHER 4.5,6KG- (AMN CWI</t>
  </si>
  <si>
    <t>SCANNER CUM DATA LOGGER, 8 CHANNEL- (AMN CWIP)</t>
  </si>
  <si>
    <t>CENTRIFUGAL PUMP FPE 752/230VA</t>
  </si>
  <si>
    <t>CENTRIFUGAL PUMP FOR COOLING WATER 250M3- (AMN CWI</t>
  </si>
  <si>
    <t>CONTROL VALVE</t>
  </si>
  <si>
    <t>SLUDGE PUMP 10HP FOR ETP- (AMN CWIP)</t>
  </si>
  <si>
    <t>HYDROGEN GAS GENERATOR- (AMN CWIP)</t>
  </si>
  <si>
    <t>PUBLIC ALARM SYSTEM</t>
  </si>
  <si>
    <t>CLEAN ROOM PANELS- (AMN CWIP)</t>
  </si>
  <si>
    <t>STEAM FLOW METER IBR</t>
  </si>
  <si>
    <t>SCBA SET FOR EMERGENCY HANDLING</t>
  </si>
  <si>
    <t>FABRICATION &amp; ERECTION OF MISC ITEMS- (AMN CWIP)</t>
  </si>
  <si>
    <t>CIP SYSTEM TANK</t>
  </si>
  <si>
    <t>NEW CAGE FOR CO2 CYLINDER- (AMN CWIP)</t>
  </si>
  <si>
    <t>SAMSUNG 11KG WASHING M/C (WA11FSS4QTA)</t>
  </si>
  <si>
    <t>SS CROSS OVERBENCH BOXTYPE 334*255*625MM</t>
  </si>
  <si>
    <t>CENTRIFUGAL PUMP 6 CUM/HR 30M HEAD- (AMN CWIP)</t>
  </si>
  <si>
    <t>MONOBLOCK PUMP SET 15M3/H 24M HEAD- (AMN CWIP)</t>
  </si>
  <si>
    <t>STEAM FLOW  IBR PIPING</t>
  </si>
  <si>
    <t>UTILITY PIPEING FOR VIAL LINE 3</t>
  </si>
  <si>
    <t>808KW/1010KVA DIESEL GENERATOR SET</t>
  </si>
  <si>
    <t>HOT AND COLD INSULATION WORK</t>
  </si>
  <si>
    <t>TERMINAL HOODED TYPE HEPA FILTERS</t>
  </si>
  <si>
    <t>SS PERFORATED TRAY 400MM X 200MM X 80MM</t>
  </si>
  <si>
    <t>SS PLATFORM &amp; SS STAIR CASE</t>
  </si>
  <si>
    <t>MANUALLY OPERATED 2/2 DIAPHRAGM VALVE</t>
  </si>
  <si>
    <t>SPD PACKING ST.UTILITY PIPING &amp; FITTINGS (CWIP PAC</t>
  </si>
  <si>
    <t>FIRE ALARM SYSTEM</t>
  </si>
  <si>
    <t>APPLICA COOLING WATER PUMP M NB 40-160</t>
  </si>
  <si>
    <t>BRINE CHILLER 10 TR</t>
  </si>
  <si>
    <t>COOLING TOWER 500TR CAPACITY</t>
  </si>
  <si>
    <t>APPLICA CHILLED WATER PUMP M NB 100-200</t>
  </si>
  <si>
    <t>30 KVA UPS WITH SMF BATTERIES</t>
  </si>
  <si>
    <t>SS 304 STAIR CASE RAILING</t>
  </si>
  <si>
    <t>CHILLED WATER PUMP</t>
  </si>
  <si>
    <t>FABRICATION WORK IN SPD AREA AND PACKING</t>
  </si>
  <si>
    <t>VIDEO JET PRINTER VJ1510, 60UM IP55, POS</t>
  </si>
  <si>
    <t>WIRELESS SYNCHRONIZER RF CLOCKS</t>
  </si>
  <si>
    <t>SS LAUNDRY TROLLEY &amp; CROSS OVERE BENCH</t>
  </si>
  <si>
    <t>12 M3H MULTIGRADE FILTER</t>
  </si>
  <si>
    <t>HIGH PRESSURE GAS MANIFOLD SYSTEMS</t>
  </si>
  <si>
    <t>THERMAL TRANSFER PRINTER-H-4212TD</t>
  </si>
  <si>
    <t>FAN WITH MOTOR EST</t>
  </si>
  <si>
    <t>GARMENT STORAGE CABINET SS304, SHOE RACK MAT FINIS</t>
  </si>
  <si>
    <t>APPLICA COOLING WATER PUMP M NB 50-200</t>
  </si>
  <si>
    <t>CO2 4.5KG FIRE EXTINGUISHER FOR SAFTY</t>
  </si>
  <si>
    <t>FIRE ALARM SYSTEMS (CWIP PACKING LINE-ADMIN)</t>
  </si>
  <si>
    <t>FOGGER MICROFOG AU-5</t>
  </si>
  <si>
    <t>APPLICA CHILLED WATER PUMP M NB 150-250</t>
  </si>
  <si>
    <t>PERFORATED CAGE WORK PARTITION FOR MFG ROOM</t>
  </si>
  <si>
    <t>P&amp;F OF M.S ROLLING SHUTTER</t>
  </si>
  <si>
    <t>CROSS OVERBENCH SS 304</t>
  </si>
  <si>
    <t>VACUUM PRESS URE PUMP CODE NO. X0422050</t>
  </si>
  <si>
    <t>EQUINOX DRAIN TRAY,1/PK</t>
  </si>
  <si>
    <t>S.S. FOLDER TYPE SOP STAND (5 NO FOLDER</t>
  </si>
  <si>
    <t>AQUAGUARD WATER COOLER CUM PURIFIE 40LTR</t>
  </si>
  <si>
    <t>SS304 FILTER INTEGRITY TABLE 600X600X900</t>
  </si>
  <si>
    <t>ALUMINIUM STEP LADDER</t>
  </si>
  <si>
    <t>S.S. SOP'S STAND (MODEL D)</t>
  </si>
  <si>
    <t>AIR CURTAIN, SINGLE PHASE,50HZ, 230 VOLT</t>
  </si>
  <si>
    <t>TUNNEL COOLING WATER PUMP</t>
  </si>
  <si>
    <t>DIGITAL VINYL WITH LAMINATED</t>
  </si>
  <si>
    <t>SS304 PRINTER STAND 500*350*250MM</t>
  </si>
  <si>
    <t>PURIFIED WATER GENERATION SYSTEMS (CWIP QC REMODEL</t>
  </si>
  <si>
    <t>UTILITY PIPEING FOR QC EXPANSION (CWIP QC REMODEL.</t>
  </si>
  <si>
    <t>PURIFIED WATER DISTRUBUTION SYSTEMS (CWIP QC REMOD</t>
  </si>
  <si>
    <t>TERMINAL HOODED TYPE HEPA FILTER H-14 (CWIP QC REM</t>
  </si>
  <si>
    <t>120003530 - 250 KVA DG SET</t>
  </si>
  <si>
    <t>BMS SYSTEM (CWIP IBL VL2)</t>
  </si>
  <si>
    <t>DATA PRINTER - MAKE MILTON MPD+</t>
  </si>
  <si>
    <t>HOT WATER GENERATION SYSTEMS (CWIP QC REMODEL.)</t>
  </si>
  <si>
    <t>PURE STEAM DISTRUBUTION SYSTEMS (CWIP QC REMODEL.)</t>
  </si>
  <si>
    <t>PUMP SFM TYPE DIA 52 TRICLAMP CONNEXION</t>
  </si>
  <si>
    <t>DYNAMIC PASS BOX FLOOR MOUNTED (DFLH) (CWIP QC REM</t>
  </si>
  <si>
    <t>GRUNDFOS PUMP FOR 40M3/HR (CWIP QC REMODEL.)</t>
  </si>
  <si>
    <t>GRUNDFOS PUMP FOR 10M3/HR (CWIP QC REMODEL.)</t>
  </si>
  <si>
    <t>Fire Alarm System (CWIP QC REMODEL.)</t>
  </si>
  <si>
    <t>DOOR INTERLOCKING SYSTEMS (CWIP QC REMODEL.)</t>
  </si>
  <si>
    <t>GRUNDFOS PUMP FOR 30M3/HR (CWIP QC REMODEL.)</t>
  </si>
  <si>
    <t>THERMO DYNAMIC STEAM TRAP MODULE (CWIP QC REMODEL.</t>
  </si>
  <si>
    <t>S&amp;I OF 10TPH BRIQUETTE FIRED BOILER (CWIP)</t>
  </si>
  <si>
    <t>UTILITY PIPING &amp; FITTINGS FOR BOILER (CWIP)</t>
  </si>
  <si>
    <t>BETA VENT FILTER HOUSING (ZLK7010G23LH4</t>
  </si>
  <si>
    <t>FILTER HOUSING UTILITY (ZLK9010G23H4)</t>
  </si>
  <si>
    <t>DYNAMIC PASS BOX - WALL MOUNTED</t>
  </si>
  <si>
    <t>COOLER WITH JOCKET &amp; CLADING</t>
  </si>
  <si>
    <t>UTILITY PIPING &amp; FITTING (CWIP)</t>
  </si>
  <si>
    <t>CHARGE POINT SYSTEM WITH STD ACCESSORIES (CWIP)</t>
  </si>
  <si>
    <t>UTILITY PIPING &amp; FITTINGS (CWIP)</t>
  </si>
  <si>
    <t>FIRE ALARAM SYSTEM (CWIP)</t>
  </si>
  <si>
    <t>Building Management System (BMS) (CWIP)</t>
  </si>
  <si>
    <t>DOOR INTERLOCK SYSTEM (CWIP)</t>
  </si>
  <si>
    <t>BMS SYSTEM AT MICRO</t>
  </si>
  <si>
    <t>45KW DANFOS VFD, AUTOMATION IP20 MOUNTED</t>
  </si>
  <si>
    <t>WIRELESS SYNCHRONISED RF CLOCK 2.3" (CWIP)</t>
  </si>
  <si>
    <t>120012018-QUICK RELIES COUPLING (NO LEAK)SPLIT-UP</t>
  </si>
  <si>
    <t>UTILITY PIPING &amp; FITTINGS FOR AUTOCLAVE (CWIP)</t>
  </si>
  <si>
    <t>APC MAKE 2KVA UPS17AH  BATTERIES</t>
  </si>
  <si>
    <t>CKT BREAKER- ISOLATION PURPOSE</t>
  </si>
  <si>
    <t>CONTROL PANNEL</t>
  </si>
  <si>
    <t>CONTROL PANELS</t>
  </si>
  <si>
    <t>40KVA  APC SMART UPSVT</t>
  </si>
  <si>
    <t>6KVA ONLINE UPS</t>
  </si>
  <si>
    <t>3KVA APC UPS SYSTEM</t>
  </si>
  <si>
    <t>LT, PCC, DG/MSEB CHANGE OVER PANEL</t>
  </si>
  <si>
    <t>POWER AND CONTRLO ARMOURED CABLE</t>
  </si>
  <si>
    <t>CONTROL PANEL FOR UPS</t>
  </si>
  <si>
    <t>SUPPLY OF MAINTENANCE EARTHING PIT &amp; INSTALLATION</t>
  </si>
  <si>
    <t>ELECTRICAL POWER CABLES (BOILER-CWIP)</t>
  </si>
  <si>
    <t>60KVA UPS WITH INBUILT ISOLATION FACILIT</t>
  </si>
  <si>
    <t>CONTROL PANEL FOR BOILER (BOILER-CWIP)</t>
  </si>
  <si>
    <t>SCADA  20 TAGS FOR MSEB PANAL</t>
  </si>
  <si>
    <t>HIGH EFFICIENCY INDUCTION MOTOR</t>
  </si>
  <si>
    <t>DISTRIBUTION BOARDS &amp; POWER POINTS (BOILER-CWIP)</t>
  </si>
  <si>
    <t>INVERTER (2KVA)FOR BOILER LIGHTING (BOILER-CWIP)</t>
  </si>
  <si>
    <t>CONTROL PANAL MCC - 1- (AMN CWIP)</t>
  </si>
  <si>
    <t>ELECTRICAL CABLES &amp; LIGHT FITTINGS- (AMN CWIP)</t>
  </si>
  <si>
    <t>ELECTRICAL INSTALLATION FOR HT/LT- (AMN CWIP)</t>
  </si>
  <si>
    <t>80KVA ONLINE MODULAR UPS- (AMN CWIP)</t>
  </si>
  <si>
    <t>CONTROL PANAL MCC - 2- (AMN CWIP)</t>
  </si>
  <si>
    <t>SUPPLY &amp; INST.OF ELECT.HEATER 24KW</t>
  </si>
  <si>
    <t>5KVA INVERTER WITH SMF BATTERIES- (AMN CWIP)</t>
  </si>
  <si>
    <t>160A 3P MCCB AND 125A SFU- (AMN CWIP)</t>
  </si>
  <si>
    <t>OFFLINE 2KVA(INVERTER)- (AMN CWIP)</t>
  </si>
  <si>
    <t>ELECTRICAL FITTING &amp; CABLES</t>
  </si>
  <si>
    <t>ELECTRICAL ITEMS (PACKING MATERIAL STORE</t>
  </si>
  <si>
    <t>POWER &amp; CONTROL CABEL + FITTINGS (CWIP PACKING LIN</t>
  </si>
  <si>
    <t>ELSTER A1800,NRW KIOSK &amp; ELECTRICAL WORK</t>
  </si>
  <si>
    <t>CONTROL PANEL FOR PACKING HALL (CWIP PACKING LINE-</t>
  </si>
  <si>
    <t>DISTIB CONTROL PANAL FOR VIAL LINE - III</t>
  </si>
  <si>
    <t>L &amp; T STEAR DELTA STARTER FOR 15HP PUMP</t>
  </si>
  <si>
    <t>ISOLATION TRANSFORMER 40KVA &amp; 10KVA</t>
  </si>
  <si>
    <t>MCC CONTROL PANAL FOR VIAL LINE - III</t>
  </si>
  <si>
    <t>SIEMENS IE3 INDUCTION MOTOR,20 HP</t>
  </si>
  <si>
    <t>SIEMENS IE3 INDUCTION MOTOR, 12.50 HP</t>
  </si>
  <si>
    <t>SIEMENS IE3 INDUCTION MOTOR,10 HP</t>
  </si>
  <si>
    <t>SIEMENS IE3 INDUCTION MOTOR,7.50 HP</t>
  </si>
  <si>
    <t>SIEMENS IE3 INDUCTION MOTOR,3.70KW, 05HP</t>
  </si>
  <si>
    <t>ELE.POWER &amp; CONTROL CABLES &amp; FITTINGS (CWIP QC REM</t>
  </si>
  <si>
    <t>ELE.POWER &amp; CONTROL CABLES &amp; FITTINGS (CWIP IBL VL</t>
  </si>
  <si>
    <t>60 KVA ON-LINE UPS (CWIP QC REMODEL.)</t>
  </si>
  <si>
    <t>HPE 60KVA ON-LINE UPS (CWIP IBL VL2)</t>
  </si>
  <si>
    <t>SMACS - AIR CONDITIONER POWER SAVER (ES)</t>
  </si>
  <si>
    <t>SUPPLY OF ABB MAKE AC DRIVE (VFD) ACS310 (CWIP QC</t>
  </si>
  <si>
    <t>LT PANEL &amp; UPS PANEL</t>
  </si>
  <si>
    <t>CONTROL PANEL FOR 15KW PUMP (CWIP QC REMODEL.)</t>
  </si>
  <si>
    <t>05 KVA INVERTER SYSTEMS (CWIP QC REMODEL.)</t>
  </si>
  <si>
    <t>SCRAP YARD SHED ELECTRICAL FITTINGS SPD</t>
  </si>
  <si>
    <t>SITC OF 250KVA AMF PANEL (CWIP)</t>
  </si>
  <si>
    <t>ELECTRICAL CABLES &amp; FITTINGS FOR SOLAR PLANT</t>
  </si>
  <si>
    <t>GIGASPEED XL® 1071E ETL VERIFIED CATEGOR</t>
  </si>
  <si>
    <t>CEILING FAN &amp; EXHAUST FAN</t>
  </si>
  <si>
    <t>ELECTRICAL CABLES &amp; FITTINGS (CWIP)</t>
  </si>
  <si>
    <t>60 KVA UPS WITH SNMP CARD &amp; INSTALLATION (CWIP)</t>
  </si>
  <si>
    <t>PROCESS MCC LT PANEL (CWIP)</t>
  </si>
  <si>
    <t>POWER DISTRIBUTION PANEL (CWIP)</t>
  </si>
  <si>
    <t>5KVA INVERTER SYSTEM (CWIP)</t>
  </si>
  <si>
    <t>ELECTRICAL CABLES&amp; FITTING-AUTOCLAVE (CWIP)</t>
  </si>
  <si>
    <t>CEILING SUS DUCT SPLIT AC 11TR DSA1322CS</t>
  </si>
  <si>
    <t>BLUE STAR MAKE 16.5 TR PACKAGED AC</t>
  </si>
  <si>
    <t>CEILING SUS DUCT SPLIT AC 8.3T DSA1001CS</t>
  </si>
  <si>
    <t>BLUE STAR MAKE 11 TR PACKAGED AC</t>
  </si>
  <si>
    <t>5.5TR SUSPENDED DUCT SPLIT AC</t>
  </si>
  <si>
    <t>BLUE STAR 5.5TR CEILING SUS DUCTABLE AC</t>
  </si>
  <si>
    <t>BLUE STAR 1.5TRI-WALL MOUNT SPIT AC</t>
  </si>
  <si>
    <t>BLUE STAR 1.5 TON SPLIT UNIT AS</t>
  </si>
  <si>
    <t>BLUE STAR 2.0TR HI-WALL SPLIT AC</t>
  </si>
  <si>
    <t>HI WALL SPLIT AC 2TR HWE241</t>
  </si>
  <si>
    <t>2TR HI-WALL SPLIT AC</t>
  </si>
  <si>
    <t>"""DELVAL"" BUTTERFLY VALVE-WAFER TYPE-250M"</t>
  </si>
  <si>
    <t>"WAAREE PR GAUGE 4""DIAL,1/2""BOTTOM CONN"</t>
  </si>
  <si>
    <t>HVAC SYSTEM WITH DUCTING</t>
  </si>
  <si>
    <t>FILTTERS FOR HVAC SYSTEM</t>
  </si>
  <si>
    <t>PRESSURE SENSOR WITH DISPLAY MODEL</t>
  </si>
  <si>
    <t>AIR HANDLING SYSTEMS</t>
  </si>
  <si>
    <t>COILS FOR AHU 1 TO 41 (CHILLED WATER &amp; HOT WATER)</t>
  </si>
  <si>
    <t>2.0 TON CASSETTE A.C.UNIT</t>
  </si>
  <si>
    <t>2 TON SPLIT A.C UNIT 2 STAR</t>
  </si>
  <si>
    <t>1.5 TON SPLIT A.C UNIT 3 STAR</t>
  </si>
  <si>
    <t>1.0 TON SPLIT A.C UNIT 2 STAR</t>
  </si>
  <si>
    <t>SPLIT AC 2TR</t>
  </si>
  <si>
    <t>170000206-SPLIT AC 1.5TR-(EP06)</t>
  </si>
  <si>
    <t>HVAC SYSTEM- (AMN CWIP)</t>
  </si>
  <si>
    <t>DUCTABLE SPLIT A.C UNIT 11.0TR- (AMN CWIP)</t>
  </si>
  <si>
    <t>DUCTABLE SPLIT AC UNIT 11.0 TR- (AMN CWIP)</t>
  </si>
  <si>
    <t>DUCTABLE SPLIT AC UNIT 17.0 TR- (AMN CWIP)</t>
  </si>
  <si>
    <t>2 M3 AIR RECEIVER</t>
  </si>
  <si>
    <t>INSTALLATION OF DIFFUSER &amp; GRILS FOR AHU- (AMN CWI</t>
  </si>
  <si>
    <t>EXHAUST AIR CENTRIFUGAL FAN WITH MOTOR- (AMN CWIP)</t>
  </si>
  <si>
    <t>PVC STRIP DOORS REINFORCED BOTTOM LINE- (AMN CWIP)</t>
  </si>
  <si>
    <t>DUCTABLE SPLIT A.C UNIT 8.5 TR- (AMN CWIP)</t>
  </si>
  <si>
    <t>DUCTABLE SPLIT AC UNIT 8.5 TR- (AMN CWIP)</t>
  </si>
  <si>
    <t>4.0 TR CASSETTE A.C.- (AMN CWIP)</t>
  </si>
  <si>
    <t>CASSETTE AC UNITS 3.0 TR- (AMN CWIP)</t>
  </si>
  <si>
    <t>DEHUMIDIFIER FOR CALIBRATION  (AMENTY QC- (AMN CWI</t>
  </si>
  <si>
    <t>DUCTABLE SPLIT AC UNIT 5.5 TR- (AMN CWIP)</t>
  </si>
  <si>
    <t>CASSETTE AC UNIT 3.0TR- (AMN CWIP)</t>
  </si>
  <si>
    <t>DEHUMIDIFIER - BALANCE  T-116 (AMENTY QC- (AMN CWI</t>
  </si>
  <si>
    <t>1.5 TR SPLIT AC UNIT- (AMN CWIP)</t>
  </si>
  <si>
    <t>SPLIT AC UNIT 2.0 TR- (AMN CWIP)</t>
  </si>
  <si>
    <t>SPLIT AC UNIT 1.5 TR- (AMN CWIP)</t>
  </si>
  <si>
    <t>SPLIT AC UNIT 1.0 TR- (AMN CWIP)</t>
  </si>
  <si>
    <t>AIR HANDLING UNIT &amp; DUCTING</t>
  </si>
  <si>
    <t>CARRIER DUCTABLE SPLIT AC UNIT 17.0 TR (CWIP PACKI</t>
  </si>
  <si>
    <t>AIR HANDELING UNIT</t>
  </si>
  <si>
    <t>GI DUCTING WITH OTHER ASSESS - 24 &amp; 22G</t>
  </si>
  <si>
    <t>AHU 24G DUCTING &amp; DUCT INSULATION &amp; INSTALLATION</t>
  </si>
  <si>
    <t>UNCLASSIFIED AREA AIRHANDLING UNIT AHU55</t>
  </si>
  <si>
    <t>DUCTABLE SPLIT A.C5.5 TR (PACKING STORE)</t>
  </si>
  <si>
    <t>TERMINAL HOODED TYPE HEPA FILTER,</t>
  </si>
  <si>
    <t>DUCTABLE SPLIT A.C11.0TR (PACKING STORE)</t>
  </si>
  <si>
    <t>DUCTING &amp; FILTERS FOR AHU (CWIP PACKING LINE-ADMIN</t>
  </si>
  <si>
    <t>UNCLASSIFIED AREA AIRHANDLING UNIT AHU53</t>
  </si>
  <si>
    <t>DUCTABLE SPLIT A.C8.5 TR (PACKING STORE)</t>
  </si>
  <si>
    <t>EXHAUST FDV</t>
  </si>
  <si>
    <t>SS304 CABLE DUCT WITH LID,SS304 BASE PLA</t>
  </si>
  <si>
    <t>24G GI DUCTING</t>
  </si>
  <si>
    <t>ABB AC DRIVE (CWIP PACKING LINE-ADMIN)</t>
  </si>
  <si>
    <t>CARRIER MAKE 2.0 TON SPLIT A.C.UNIT</t>
  </si>
  <si>
    <t>AIR CURTAIN EAC6</t>
  </si>
  <si>
    <t>AIR HANDLING SYSTEM - (CWIP QC REMOD.)</t>
  </si>
  <si>
    <t>AHU-40 (CWIP IBL VL2)</t>
  </si>
  <si>
    <t>AHU-01-ISO (CWIP IBL VL2)</t>
  </si>
  <si>
    <t>HOT &amp; COLD WATER COIL FOR AHU (PFS AREA)</t>
  </si>
  <si>
    <t>AIR HANDLING UNIT (CWIP IBL VL2)</t>
  </si>
  <si>
    <t>AHU-01 (CWIP IBL VL2)</t>
  </si>
  <si>
    <t>DUCTABLE SPLIT A.C UNIT 5.5 TR-CARRIER (CWIP QC RE</t>
  </si>
  <si>
    <t>ABB MAKE DRIVE, MODEL ACS 310-03E</t>
  </si>
  <si>
    <t>EX.FAN EX-03 (CWIP IBL VL2)</t>
  </si>
  <si>
    <t>EXHAUST UNIT EX-01 (CWIP IBL VL2)</t>
  </si>
  <si>
    <t>CARRIER 4.0 TR CASSETTE A.C. (CWIP QC REMODEL.)</t>
  </si>
  <si>
    <t>PCU (CWIP IBL VL2)</t>
  </si>
  <si>
    <t>PCU-40- SA 2000 CFM</t>
  </si>
  <si>
    <t>EXHAUST UNIT EX-02 (CWIP IBL VL2)</t>
  </si>
  <si>
    <t>PCU-01-ISO (CWIP IBL VL2)</t>
  </si>
  <si>
    <t>EX.FAN EX-01 (CWIP IBL VL2)</t>
  </si>
  <si>
    <t>1.5 TON SPLIT A.C. UNIT 3 STAR</t>
  </si>
  <si>
    <t>NEW TOTALINE MAKE INDOOR UNIT  2.0 TON WEATHER</t>
  </si>
  <si>
    <t>BLUE STAR INDOOR UNIT 02TR</t>
  </si>
  <si>
    <t>EXHAUST FAN MODEL CCD-8-8 WITH FILTER (CWIP IBL VL</t>
  </si>
  <si>
    <t>1.5 TON SPLIT A.C. UNIT ONLY INDOOR</t>
  </si>
  <si>
    <t>DRIVE FOR AHU (ES)</t>
  </si>
  <si>
    <t>DUCTING FOR AHU</t>
  </si>
  <si>
    <t>DOUBLE SKIN FLOOR MOUNTED AHU</t>
  </si>
  <si>
    <t>4 WAY TYPE DIFFUSERIN(2 DUCTING INSULATION)</t>
  </si>
  <si>
    <t>2.0 TON SPLIT A.C. UNIT  3 STAR</t>
  </si>
  <si>
    <t>2.0 TON SPLIT AC UNIT 02 STAR</t>
  </si>
  <si>
    <t>AIR HANDLING SYSTEM (CWIP)</t>
  </si>
  <si>
    <t>DOUBLE SKIN AHU-38 - SA 12091 CFM (CWIP)</t>
  </si>
  <si>
    <t>VARTICAL LAMINAR AIR FLOW UNIT DWS 748-LAF</t>
  </si>
  <si>
    <t>SUPPLY &amp; INSTALLATION OF AHU 66 (CWIP)</t>
  </si>
  <si>
    <t>SUPPLY &amp; INSTALLATION OF AHU 67 (CWIP)</t>
  </si>
  <si>
    <t>SUPPLY &amp; INSTALLATION OF AHU 65 (CWIP)</t>
  </si>
  <si>
    <t>FLOOR MOUNTED AIR HANDLING UNIT (CWIP)</t>
  </si>
  <si>
    <t>SUPPLY &amp; INSTALLATION OF AHU 68 (CWIP)</t>
  </si>
  <si>
    <t>FLOOR MOUNTED VENTILATION UNIT EX-01 (CWIP)</t>
  </si>
  <si>
    <t>VALVE ACTUATOR,MODEL SAS61.03 &amp; CABLE (CWIP)</t>
  </si>
  <si>
    <t>FLOOR MOUNTED VENTILATION UNIT EX-02 (CWIP)</t>
  </si>
  <si>
    <t>FLOOR MOUNTED PRE COOLING UNIT (CWIP)</t>
  </si>
  <si>
    <t>AIR CURTAIN FOR LAMINAR AIR FLOW</t>
  </si>
  <si>
    <t>300CFM - CSD 225 WITH 20 MICRON FILTER (CWIP)</t>
  </si>
  <si>
    <t>AIR HANDLING SYSTEM-AUTOCLAVE IN VIAL L- (CWIP)</t>
  </si>
  <si>
    <t>DOUBLE SKIN FLOOR MOUNTED AHU (CWIP)</t>
  </si>
  <si>
    <t>SPARE &amp; CHANGE PART H 14 HEPA FILTER</t>
  </si>
  <si>
    <t>HINJEWADI - SPD Total</t>
  </si>
  <si>
    <t>HINJEWADI - SPD (GBL)</t>
  </si>
  <si>
    <t>12-20/12-446  EFFLUENT TREATMENT PLANT</t>
  </si>
  <si>
    <t>120000229-UTILITY PIPEING &amp; FITTINGS</t>
  </si>
  <si>
    <t>120000230-UTILITY PIPEING &amp; FITTINGS</t>
  </si>
  <si>
    <t>120000228-D.G. SET 808KW/1010KVA 415V/1500RPM</t>
  </si>
  <si>
    <t>120000538-UTILITY PIPEING &amp; FITTINGS</t>
  </si>
  <si>
    <t>120000539-HIGH PURITY WATER PIPING</t>
  </si>
  <si>
    <t>120000415-MICROFIL PROCESS UTILITY PIPE &amp; FITTING</t>
  </si>
  <si>
    <t>120000226-MARSHALL -B BOILER FURNANCE OIL FI</t>
  </si>
  <si>
    <t>120000735-DRIVE MFLEX L/S 600 RPM 115/230 (PUMP)</t>
  </si>
  <si>
    <t>120000396-CONTROL SYSTEM BUT W/O ISOLATER ACB</t>
  </si>
  <si>
    <t>120001153-ALU-ARMED CABLE 300SQX3.5CORE</t>
  </si>
  <si>
    <t>120001027-WATER SPRINKLER SYSTEM</t>
  </si>
  <si>
    <t>120000661-SPRINKLER SYSTEM</t>
  </si>
  <si>
    <t>120000411-DIESEL STORAGE SYSTEM</t>
  </si>
  <si>
    <t>120001069-DRIVE MASTERFLEX PUMP WITH PUMP HEAD</t>
  </si>
  <si>
    <t>120000232-KSB PUMP MEGA-G-40-160</t>
  </si>
  <si>
    <t>120000736-PUMP HEAD L/S EASY LOAD II SS</t>
  </si>
  <si>
    <t>120000532-KILL TANK( HOLDING TANK)</t>
  </si>
  <si>
    <t>120000227-CONTROL PANELS</t>
  </si>
  <si>
    <t>120000533-PUMP HEAD L/S EASY-LOAD II SS</t>
  </si>
  <si>
    <t>120000529-COMPONENETS OF DISTLILATION SYSTEMLOT</t>
  </si>
  <si>
    <t>120000740-S. S. 316 LIQUID HOUSING</t>
  </si>
  <si>
    <t>120000733-ADDITIONAL PPR &amp; GI PIPING WITH PUMP - R</t>
  </si>
  <si>
    <t>120000237-APC MAKE UPS 2.2 KVA SUA2200I</t>
  </si>
  <si>
    <t>120000406-PIPES RACKS  &amp; STILL FABRICATION</t>
  </si>
  <si>
    <t>120000537-TEMPERATURE SENSOR</t>
  </si>
  <si>
    <t>120000531-IBR PIPES AND FITTINGS</t>
  </si>
  <si>
    <t>120000734-WALL PANEL &amp; SLIDING DOOR</t>
  </si>
  <si>
    <t>120000235-CHW BAL TANK-30000L</t>
  </si>
  <si>
    <t>120001064-DRAGER BRAND BREATHING APPARATUS PA-91</t>
  </si>
  <si>
    <t>120001070-VISUAL IR THERMOMETER</t>
  </si>
  <si>
    <t>120001152-AIR RECEIVER</t>
  </si>
  <si>
    <t>120000610-CRYOCAN IOC (IBP Make ) Jombo 12</t>
  </si>
  <si>
    <t>120000689-SS316L SINGLE BASE HIGH10 CARTRIDGE FILT</t>
  </si>
  <si>
    <t>120000536-STEAM BOILER</t>
  </si>
  <si>
    <t>120000425-ROTADEL ROTARY PUMP MODEL RDRX-200M</t>
  </si>
  <si>
    <t>120000236-OIL TANK-25000L</t>
  </si>
  <si>
    <t>120000530-COMPRESSED AIR</t>
  </si>
  <si>
    <t>120000690-SS316L SINGLE BASE DOUBLE HIGH 20 CARTRI</t>
  </si>
  <si>
    <t>120001154-STEAM LINE FILTER</t>
  </si>
  <si>
    <t>120001004-COD DIGESTION APPARATUS</t>
  </si>
  <si>
    <t>120000541-MS POWDERCOATED SHOE RACK</t>
  </si>
  <si>
    <t>120000405-SS 304 HAND PALLET TRUCK  MODEL 3025</t>
  </si>
  <si>
    <t>120000421-PUMP</t>
  </si>
  <si>
    <t>120000611-HOT WATER PUMP</t>
  </si>
  <si>
    <t>120000233-DIESEL ENGINE DRIVEN PUMP CE 80X40</t>
  </si>
  <si>
    <t>120000534-SAFETY EQUIP</t>
  </si>
  <si>
    <t>120000402-MILTON ROY MAKE CHEMICAL DOSING PUMP</t>
  </si>
  <si>
    <t>120001003-AIR CURTAIN</t>
  </si>
  <si>
    <t>120000401-HAND PALLET TRUCK MODEL PALMO-3025</t>
  </si>
  <si>
    <t>120000404-AUR CUIRTAIN EHV-62N</t>
  </si>
  <si>
    <t>120000403-AIR CURTAINS EHV-42N</t>
  </si>
  <si>
    <t>120000234-OIL FREE VACCUM PUMP ROCKER-300TFTP-152</t>
  </si>
  <si>
    <t>120001155-GEMU GERMAN ROTAMETER (NAOH 30%)</t>
  </si>
  <si>
    <t>130000020-ELECTRICAL FITINGS /CABLE</t>
  </si>
  <si>
    <t>130000031-ELECTRICAL FITTINGS</t>
  </si>
  <si>
    <t>130000024-ELECTRICAL FITINGS WITH MATERIAL</t>
  </si>
  <si>
    <t>130000022-MAIN PCC PANNEL</t>
  </si>
  <si>
    <t>130000029-NEW P.C.C. PANEL WITH SIEMENS SWITCHGEAR</t>
  </si>
  <si>
    <t>130000026-Transformer 2000KVA</t>
  </si>
  <si>
    <t>130000028-ELECTRICAL FITTINGS</t>
  </si>
  <si>
    <t>"130000023-H.V.A.C.PANEL, UTILITY MCC PANEL"</t>
  </si>
  <si>
    <t>130000064-SMOKE DETECTION SYSTEM</t>
  </si>
  <si>
    <t>"130000019-750KVA,11/0.433KV TRANSFORMER"</t>
  </si>
  <si>
    <t>130000000-APFC PANEL</t>
  </si>
  <si>
    <t>130000025-A.P.F.C. CONTROL PANEL WITH SIEMENS SWIT</t>
  </si>
  <si>
    <t>130000033-PLC SYSTEM FOR FILTRATION SYSTEM</t>
  </si>
  <si>
    <t>"130000066-APC MAKE UPS 40 KVA, 12V, 65 AH SMF BAT</t>
  </si>
  <si>
    <t>130000010-PROCESS MCC PANEL</t>
  </si>
  <si>
    <t>130000032-APC 40KVA  DOUBLE CON'TION UPS</t>
  </si>
  <si>
    <t>130000018-D.G.SET ACUOUSTIC ENCL OF 750 KVA</t>
  </si>
  <si>
    <t>130000035-DESIGN+SUPPLY OF CONTROL PANEL  OF VFD</t>
  </si>
  <si>
    <t>130000002-CONTROL PANEL FOR D.G.D.B.</t>
  </si>
  <si>
    <t>130000004-HVAC MCC CONTROL PANEL NO 2</t>
  </si>
  <si>
    <t>130000005-HVAC MCC PANEL NO.1.</t>
  </si>
  <si>
    <t>130000027-Switch gear panel with 11KV VCB</t>
  </si>
  <si>
    <t>130000012-MCC PANEL  FOR  HVAC</t>
  </si>
  <si>
    <t>130000017-D.G. SET ACUOUSTIC ENCL OF 380 KVA</t>
  </si>
  <si>
    <t>130000038-11KVA H.T. METERING KIOSH</t>
  </si>
  <si>
    <t>130000036-20 KVA UPS CPMPETE UNIT SUVT20</t>
  </si>
  <si>
    <t>130000006-HVAC MCC QC/QA</t>
  </si>
  <si>
    <t>130000007-HVAC MCC QC/QA(AREA 1ST FLOOR)</t>
  </si>
  <si>
    <t>130000034-CONTROL PANEL FOR API IV</t>
  </si>
  <si>
    <t>130000009-PROCESS MCC PANEL</t>
  </si>
  <si>
    <t>130000008-MAIN P.C.C.PANEL</t>
  </si>
  <si>
    <t>130000001-CONTROL PANEL EMER HVAC-MCC</t>
  </si>
  <si>
    <t>130000003-CONTROL PANEL M.L.D.B.</t>
  </si>
  <si>
    <t>130000043-250A L.T. CONTROL PANEL</t>
  </si>
  <si>
    <t>130000030-APC 3 KVA UPS</t>
  </si>
  <si>
    <t>130000011-SUBM L.D.B.CON-PANEL</t>
  </si>
  <si>
    <t>"130000069-40 KVA, ISOLATION TRANSFORMER"</t>
  </si>
  <si>
    <t>"130000068-40 KVA, ISOLATION TRANSFORMER"</t>
  </si>
  <si>
    <t>"130000067-40 KVA, ISOLATION TRANSFORMER"</t>
  </si>
  <si>
    <t>130000016-EMERGENCY HVAC CONTROL PANEL</t>
  </si>
  <si>
    <t>130000072-FLP CLEANROOM LIGHT FIXTURE</t>
  </si>
  <si>
    <t>130000044-STABILIZER CAP 10 KVA</t>
  </si>
  <si>
    <t>"130000070-20 KVA, ISOLATION, TRANSFORMER"</t>
  </si>
  <si>
    <t>130000040-VOLTAGE STABILIZER 10KVA</t>
  </si>
  <si>
    <t>130000039-VOLTAGE STABILIZER 10KVA</t>
  </si>
  <si>
    <t>"130000074-M.S ELECTRICAL PANEL(DATA CABINET),CAT</t>
  </si>
  <si>
    <t>130000045-APC MAKE 2 KVA ONLINE UPS</t>
  </si>
  <si>
    <t>130000046-APC MAKE 2 KVA ONLINE UPS</t>
  </si>
  <si>
    <t>130000042-ARGO SERVO CONTROLLED VOLTAGE STABILIZER</t>
  </si>
  <si>
    <t>130000013-CONTROL PANEL FOR D.G.D.B.</t>
  </si>
  <si>
    <t>170000009-AIR HANDLING SYSTEM</t>
  </si>
  <si>
    <t>170000027-AIR HANDLING UNIT (AHU) AT R&amp;D CENTRE</t>
  </si>
  <si>
    <t>170000028-AIR HANDLING UNIT</t>
  </si>
  <si>
    <t>170000025-WALK IN COLD ROOM</t>
  </si>
  <si>
    <t>170000024-ELECTRIC MOTOR</t>
  </si>
  <si>
    <t>170000019-DOUBLE SKIN AIR HANDLING UNIT</t>
  </si>
  <si>
    <t>170000018-DOUBLE SKIN AIR HANDLING UNIT</t>
  </si>
  <si>
    <t>170000032-WALK IN COLD ROOM</t>
  </si>
  <si>
    <t>170000030-FAN FILTRATION UNIT</t>
  </si>
  <si>
    <t>170000040-WALK-IN COLD ROOM (2 DEG C TO 6 DEG C)</t>
  </si>
  <si>
    <t>170000021-DOUBLE SKIN AIR HANDLING UNIT</t>
  </si>
  <si>
    <t>170000039-ELECTRICAL HEATER  FOR AHU</t>
  </si>
  <si>
    <t>170000031-WALK IN COLD ROOM</t>
  </si>
  <si>
    <t>170000016-DAIKIN 2.25TR CASSETTE SPLIT AC</t>
  </si>
  <si>
    <t>170000022-DOUBLE SKIN AIR HANDLING UNIT</t>
  </si>
  <si>
    <t>170000011-BLUE STAR 11TR DUCTABLE AC</t>
  </si>
  <si>
    <t>170000017-DOUBLE SKIN AIR HANDLING UNIT</t>
  </si>
  <si>
    <t>170000034-2 TR CASSETT SPLIT AC</t>
  </si>
  <si>
    <t>170000015-BLUE STAR 8.3TR DUCTABLE AC</t>
  </si>
  <si>
    <t>170000035-AIROCIDE</t>
  </si>
  <si>
    <t>170000023-DOUBLE SKIN AIR HANDLING UNIT</t>
  </si>
  <si>
    <t>170000010-BLUE STAR 1.5TR WALL MTG SPLIT AC</t>
  </si>
  <si>
    <t>170000026-1.5TON SPLIT AC HWE 181</t>
  </si>
  <si>
    <t>170000008-2 TR HI-WALL SPLIT AC WITH CODELESS REMO</t>
  </si>
  <si>
    <t>170000014-BLUE STAR 2TR HIGHWALL SPLIT AC</t>
  </si>
  <si>
    <t>170000007-2 TR HI-WALL SPLIT AC CORLESS REMOTE</t>
  </si>
  <si>
    <t>170000013-BLUE STAR 2TR CASSETTE SPLIT(PRD.CD-AH00</t>
  </si>
  <si>
    <t>170000000-1.5 TR CASSETE SPLIT AC(PRD-CD-AH0060-01</t>
  </si>
  <si>
    <t>170000012-BLUE STAR 1TR SPLIT AC</t>
  </si>
  <si>
    <t>170000033-ABB MAKE V.F.D</t>
  </si>
  <si>
    <t>170000006-2 TR HIWALL SPLIT AC CODLESS REMOTE</t>
  </si>
  <si>
    <t>170000004-1TR HI-WALL SPLIT AC CODELESS REMOTE</t>
  </si>
  <si>
    <t>170000020-DOUBLE SKIN AIR HANDLING UNIT</t>
  </si>
  <si>
    <t>170000002-1.5 TR HI-WALL SPLIT AC(PRD CD-AH0035-01</t>
  </si>
  <si>
    <t>170000001-1.5 TR HI-WALL SPLIT AC WITH CODELESS</t>
  </si>
  <si>
    <t>170000005-1TR HI-WALL SPLIT AC CORDLESS REMOTE</t>
  </si>
  <si>
    <t>HINJEWADI - SPD (GBL) Total</t>
  </si>
  <si>
    <t>HINJEWADI - PROPOFOL PLANT IV</t>
  </si>
  <si>
    <t>120012677-TRACK AND TRACE SYSTEM - PFS LINE</t>
  </si>
  <si>
    <t>120010273-MANUFACTURING TANK 12 L</t>
  </si>
  <si>
    <t>120010299-STERILE HOLDING TANK 12 L</t>
  </si>
  <si>
    <t>120008060-PROCESS VESSEL 30LTR</t>
  </si>
  <si>
    <t>120014393-PROCESS VESSEL 30LTR</t>
  </si>
  <si>
    <t>120011991-RAB SYSTEM</t>
  </si>
  <si>
    <t>120011990-RAB SYSTEM</t>
  </si>
  <si>
    <t>120009555-CHECK WEIGHER SYSTEM CW-1200</t>
  </si>
  <si>
    <t>120006247 - PRINTER LC-P45</t>
  </si>
  <si>
    <t>SWABBING TOOLS FOR CLEANING VALIDATION</t>
  </si>
  <si>
    <t>GPS SLAVE CLOCKS</t>
  </si>
  <si>
    <t>120013476-SEMI SERIES JACKETED HOUSING SASM1011G2</t>
  </si>
  <si>
    <t>120012835-ROTOFOG TURNTABLE (360 DEGREE ROTATION)</t>
  </si>
  <si>
    <t>120012845-S.S.304 VISUAL INSPECTION TABLE</t>
  </si>
  <si>
    <t>120014091-CHECK WEIGHER SYSTEM CW-1200 - 01</t>
  </si>
  <si>
    <t>SS CONTAINER WITH BETA PORT 190 MM DIA</t>
  </si>
  <si>
    <t>CSF INOX MAKE CENTRIFUGAL PUMP</t>
  </si>
  <si>
    <t>HEAVY DUTY SHREDDER MACHINE-SC3051</t>
  </si>
  <si>
    <t>ISOLATOR RSFM 200 ON SYRING FILLING LINE</t>
  </si>
  <si>
    <t>SYRINGE FILLING MACHINE, MODEL SFM200</t>
  </si>
  <si>
    <t>VAPOUR COMPRESSION DISTILLER-3300 LPH</t>
  </si>
  <si>
    <t>SATURATED STEAM STERILIZER MODEL FOF4/1</t>
  </si>
  <si>
    <t>1200KW/1500KVA DG SET</t>
  </si>
  <si>
    <t>FILTRATION ISOLATOR FOR PFS PLANT</t>
  </si>
  <si>
    <t>INTEGARTED &amp; AUTOMATED CIP SYSTEMS</t>
  </si>
  <si>
    <t>WFI DISTRIBUTION SYSTEMS 2.5"</t>
  </si>
  <si>
    <t>Blister Packing Machine</t>
  </si>
  <si>
    <t>FULLY AUTOMATED DELID/DELINER MACHINE</t>
  </si>
  <si>
    <t>VIAL LABELING M/C LABELSTIK600.300LINEAR</t>
  </si>
  <si>
    <t>CIP SKID (AUTO DOSSSING PUMP)</t>
  </si>
  <si>
    <t>POU COOLER 500LPH</t>
  </si>
  <si>
    <t>AIR COMPRESSOR NIRVANA™ Model-IRN75K-OF</t>
  </si>
  <si>
    <t>PF DISTRIBUTION SYSTEMS</t>
  </si>
  <si>
    <t>SEMI AUTOMATIC DE BAGGING MACHINE</t>
  </si>
  <si>
    <t>EUROTHERM 6180A DATA LOGGER+SECMAN</t>
  </si>
  <si>
    <t>TEMPRETURE MONITERING &amp; LOGING SYSTEM</t>
  </si>
  <si>
    <t>SART SYSTEMS TM PORT AN-CON-305025</t>
  </si>
  <si>
    <t>AUTOMATIC INTEGRITY TESTER WITH STD ACCS</t>
  </si>
  <si>
    <t>HOT WATER SYTEM FOR HVAC SYSTEM</t>
  </si>
  <si>
    <t>ONLINE PARTICLE COUNTER MODEL 6015P</t>
  </si>
  <si>
    <t>EUROTHERM PAPERLESS DATA LOGGER</t>
  </si>
  <si>
    <t>60KVA ON-LINE UPS SYSTEM-KEOR T</t>
  </si>
  <si>
    <t>320 G (1 MG LC)-WEIGHING BALANCE</t>
  </si>
  <si>
    <t>POTABLE PARTICLE COUNTER MODEL 3445</t>
  </si>
  <si>
    <t>OFFLINE COUNTER MODEL 3445 100LPM</t>
  </si>
  <si>
    <t>DOOR INTERLOCKING SYSTEMS</t>
  </si>
  <si>
    <t>HOT WATER GENERATION SYSTEMS SKID</t>
  </si>
  <si>
    <t>PHARMAGRAPH ENVIGIL-FMS SOFTWARE EDS 50</t>
  </si>
  <si>
    <t>SITC OF WEIGHING BALANCE 0.410KG</t>
  </si>
  <si>
    <t>SITC OF VLAF WITH WASH BASIN (ID4010)</t>
  </si>
  <si>
    <t>SEVEN EXCELLENCE# PH/MV CONDUCTIVITYS470</t>
  </si>
  <si>
    <t>SITC OF WEIGHING BALANCE 1KG</t>
  </si>
  <si>
    <t>PH METER S470K</t>
  </si>
  <si>
    <t>1KG (0.01 GM LC)-WEIGHING BALANCE</t>
  </si>
  <si>
    <t>OXYGEN(O2) ANALYZER MODEL:905V</t>
  </si>
  <si>
    <t>ONLINE COUNTER MODEL 6015P</t>
  </si>
  <si>
    <t>ELECTRONIC BALANCE BSA3202S-CW</t>
  </si>
  <si>
    <t>30KL MS REACTANGULAR TANK</t>
  </si>
  <si>
    <t>SITC OF RLAF VR648 (ID4586)</t>
  </si>
  <si>
    <t>SITC OF WEIGHING BALANCE 60KG</t>
  </si>
  <si>
    <t>SS304 AIR RECEIVER 2.0 CUM ACCESSORIES</t>
  </si>
  <si>
    <t>VERTICAL PLAIN TANK WITH PERISTLTIC PUMP</t>
  </si>
  <si>
    <t>35 KG (1GM LC)-WEIGHING BALANCE</t>
  </si>
  <si>
    <t>LAF FOR DISINFECTION TUB</t>
  </si>
  <si>
    <t>TYEK BAG SEALING MACHINE</t>
  </si>
  <si>
    <t>HAWO,TYVEK SEALING MACHINE MODEL-HM 850</t>
  </si>
  <si>
    <t>HEAT SEALING MACHINE HM 850 DC-V</t>
  </si>
  <si>
    <t>RLAF UNIT, VR-436</t>
  </si>
  <si>
    <t>Pass Box- Dyanamic 1000W x 1000D x 1200H</t>
  </si>
  <si>
    <t>Dynamic Pass Box 1000W x 1000D x 1200H</t>
  </si>
  <si>
    <t>GPS MASTER &amp; SLAVE CLOCK DISPLAY</t>
  </si>
  <si>
    <t>SEMI AUTOMATIC CARTON SEALING M/C</t>
  </si>
  <si>
    <t>CHILLED WATER PUMP CR90-1A-F-A-E-HQQE</t>
  </si>
  <si>
    <t>VLAF WITH SS TABLE &amp; STAND (ID4455)</t>
  </si>
  <si>
    <t>Dynamic Pass Box 600 W x 600 D x 900 H</t>
  </si>
  <si>
    <t>Pass Box-Dynamic  600 W x 600 D x 900 HP</t>
  </si>
  <si>
    <t>RENUTRON-10KVA INVERTER SYSTEM</t>
  </si>
  <si>
    <t>Dynamic Pass Box 500 W x 500 D x 700H</t>
  </si>
  <si>
    <t>Dynamic Pass Box 500 W x 500 D x 500 H</t>
  </si>
  <si>
    <t>Pass Box - Dynamic 500 W x 500 D x 500 H</t>
  </si>
  <si>
    <t>CONTROL CABINET FOR ONLINE&amp;POTABLE COUNT</t>
  </si>
  <si>
    <t>60 KG (5GM LC)-WEIGHING BALANCE</t>
  </si>
  <si>
    <t>SATO BARCODE PRINTER OF MODEL CL4NX</t>
  </si>
  <si>
    <t>ROLLER CONVEYOR FOR TUB LOADING &amp; UNLOAD</t>
  </si>
  <si>
    <t>CONTROL CABINET</t>
  </si>
  <si>
    <t>STATIC MIXER, MOC SS 304,</t>
  </si>
  <si>
    <t>VISUAL INSPECTION BOOTH</t>
  </si>
  <si>
    <t>WEIGHING PLATFORM FOR CHECKWEIGHER CW120</t>
  </si>
  <si>
    <t>1 HP CROMPTON MAKE BOOSTER PUMP</t>
  </si>
  <si>
    <t>PVC FOIL,GRID  LACQUER FOIL</t>
  </si>
  <si>
    <t>7.5 HP STARTER-VDF MOTOR</t>
  </si>
  <si>
    <t>AUX CONTACTOR 2NO + 2NC , 24 V DC</t>
  </si>
  <si>
    <t>SATURATED STEAM STERILIZER (CWIP)</t>
  </si>
  <si>
    <t>120012408 - COLAMARK A11 PLUNGER ROD ASSEMBLY</t>
  </si>
  <si>
    <t>RABS WITH GLOVE PORT (RESTRICTED ACCESS (CWIP)</t>
  </si>
  <si>
    <t>PUMP Ø18,3 X Ø19,5 CIP/SIP TWO STEPS FOR PFS FILLI</t>
  </si>
  <si>
    <t>METONE AA6015P W/FLOW PARTICLE COUNTER</t>
  </si>
  <si>
    <t>120002780-REVERSE TYPE MOBIL LAF UNIT</t>
  </si>
  <si>
    <t>ISOKINETIC PROB WITH CAP,STAND,DISTANCE PART</t>
  </si>
  <si>
    <t>SS MATERIAL WASTE BIN, SS STOOL, SCISSORS</t>
  </si>
  <si>
    <t>STANDARD WEIGHTS-500GM,1,2,5,10,20 KG</t>
  </si>
  <si>
    <t>SS JARS- 1,2,5,10 LITS</t>
  </si>
  <si>
    <t>BOOTIES BOX,HAND GLOVES BOX,TOOL BOX</t>
  </si>
  <si>
    <t>SOP STAND,IPA STAND,IPA STAND,BOWIE DICK</t>
  </si>
  <si>
    <t>S.S.304 QUALITY VIAL TRAY 358X365X105</t>
  </si>
  <si>
    <t>PALLET FLAT 1200X1000X160 MM</t>
  </si>
  <si>
    <t>3 BUCKET TROLLY MAKE-VILEDA,HANDLE,SWEP DUO</t>
  </si>
  <si>
    <t>120001516-S.S.CONVEYOR BELT</t>
  </si>
  <si>
    <t>SS304 ANGLE (AUTOCLAVE TROLLEY)25X25X750</t>
  </si>
  <si>
    <t>PFS ONLINE HOLDING BUNG BAG TROLLEY ASSL</t>
  </si>
  <si>
    <t>PERISTATIC PUMP DOUBLE TRAY ATTACH TROLLY</t>
  </si>
  <si>
    <t>STORAGE SYSTEMS FOR FG,PM &amp; SPM STORES</t>
  </si>
  <si>
    <t>TROLLEY-GARMENT,HOSPITAL,SS CAGE</t>
  </si>
  <si>
    <t>HIGH REACH STACKER</t>
  </si>
  <si>
    <t>HYDRAULIC SCISSOR LIFT CAPACITY 2.0TON</t>
  </si>
  <si>
    <t>S.S. 304 CAGE TROLLEY</t>
  </si>
  <si>
    <t>SUPPLY OF HYDRAULIC SCISSOR LIFT</t>
  </si>
  <si>
    <t>SS BUCKET</t>
  </si>
  <si>
    <t>ROTATING TABLE FOR FOGGER</t>
  </si>
  <si>
    <t>P&amp;F OF NITROGEN CYLINDER CAGE WORK</t>
  </si>
  <si>
    <t>PALLET TRUCK (HYDRAULIC)</t>
  </si>
  <si>
    <t>SS PALLETS</t>
  </si>
  <si>
    <t>WEIGHING BALANCE 100KG</t>
  </si>
  <si>
    <t>WEIGHING BALANCE 60KG</t>
  </si>
  <si>
    <t>PALLET TROLLEY (MODEL • BF115055085YEL)</t>
  </si>
  <si>
    <t>SS 304 GARMENT COLLECTION TROLLEY</t>
  </si>
  <si>
    <t>2.0MTR SWING CONVEYOR (CWIP)</t>
  </si>
  <si>
    <t>1.4 MTR FIXED CONVEYOR (CWIP)</t>
  </si>
  <si>
    <t>TURN TABLE 48" DIA (CWIP)</t>
  </si>
  <si>
    <t>1.0 MTR FIXED CONVEYOR (CWIP)</t>
  </si>
  <si>
    <t>IPC FOR VIAL WASHING &amp; DEPYROG. TUNNEL</t>
  </si>
  <si>
    <t>IPC FOR VIAL SEALING MACHINE</t>
  </si>
  <si>
    <t>21CFR COMPLIANT SYSTEM WITH 15" IPC,</t>
  </si>
  <si>
    <t>COMPUTER SYSTEM VALIDATION FOR PLC &amp; HMI(SCADA)</t>
  </si>
  <si>
    <t>S.S.304 FORCEPS STAND FOR FILLING AREA</t>
  </si>
  <si>
    <t>SS304 FILTER HOUSING FOR STEAM STERILIZER</t>
  </si>
  <si>
    <t>PUNCHING TOOL FOR BLISTER PACK MACHINE</t>
  </si>
  <si>
    <t>FORMAT CHANGE PARTS FOR CARTONING MACHINE</t>
  </si>
  <si>
    <t>ALLEN BRADLEY BOM-MICROFLUIDIZER COMP.SY</t>
  </si>
  <si>
    <t>SS STANDARD WEIGHTS 20.0 KG</t>
  </si>
  <si>
    <t>GAS PURIFICATION SYSTEM</t>
  </si>
  <si>
    <t>SAFEX CO2 4.5 KG FIRE EXTINGUISHER</t>
  </si>
  <si>
    <t>SS STANDARD WEIGHTS 10.0 KG</t>
  </si>
  <si>
    <t>20 KG &amp; 10 KG WEIGHTS</t>
  </si>
  <si>
    <t>UTILITY PIPING AND FITTINGS</t>
  </si>
  <si>
    <t>UTILITY PIPING &amp; FITTINGS (ISOLATOR PFS)</t>
  </si>
  <si>
    <t>RO WATER GENERATION SYSTEM(4.0 m3/hr)</t>
  </si>
  <si>
    <t>500 TR WATER COOLED CHILLER</t>
  </si>
  <si>
    <t>2 TO 8 DEG C COLD ROOM WAREHOUSE</t>
  </si>
  <si>
    <t>PUMP WITH MOTOR (QPOINT ENGINEERING)</t>
  </si>
  <si>
    <t>SF-UF SYSTEMS 5.6M3/HR</t>
  </si>
  <si>
    <t>BUILDING MANAGEMENT SYSTEM (BMS)</t>
  </si>
  <si>
    <t>DOMUS LIFT Model 2P/4 (3 Stops)</t>
  </si>
  <si>
    <t>UTILITY PIPING &amp; FITTINGS PROPOFOL</t>
  </si>
  <si>
    <t>RAW WATER STORAGE TANK 3KL SS316L</t>
  </si>
  <si>
    <t>COOLING TOWER WITH COMMON FRP BASIN</t>
  </si>
  <si>
    <t>500 TR COOLING TOWER\</t>
  </si>
  <si>
    <t>ORABS FOR AUTOCLAVE UNLOADING</t>
  </si>
  <si>
    <t>PRESSURE REDUCING STATION 1500 KG/HR</t>
  </si>
  <si>
    <t>HIGH PRESSURE REDUCING FOR 20 CYLINDER</t>
  </si>
  <si>
    <t>VLAF FOR COMPONENTS WITH BASIN</t>
  </si>
  <si>
    <t>SS STANDRAD WEIGHTS 1 MG TO 20 KG</t>
  </si>
  <si>
    <t>HIGH PRESSURE REDUCING FOR 10 CYLINDER</t>
  </si>
  <si>
    <t>SAFEX CO2 4.5KG FIRE EXTINGUISHER</t>
  </si>
  <si>
    <t>1 M3 SS304 AIR RECEIVER TANK</t>
  </si>
  <si>
    <t>IBIR STEAM PIPLINE</t>
  </si>
  <si>
    <t>DYNAMIC PASS BOX FLOOR MOUNTED</t>
  </si>
  <si>
    <t>COMPRESSED AIR FILTER 1/5/25 MICRON</t>
  </si>
  <si>
    <t>DYNAMIC PASS BOX STAND MOUNTED</t>
  </si>
  <si>
    <t>MASIBUS GPS MASTER &amp; SLAVE CLOCK</t>
  </si>
  <si>
    <t>ROOTSSCRUB E 430 SS</t>
  </si>
  <si>
    <t>FOGGER SANOMIST</t>
  </si>
  <si>
    <t>CORSS OVER BENCH SG</t>
  </si>
  <si>
    <t>STATIC PASS BOX STAND MOUNTED</t>
  </si>
  <si>
    <t>HAND PALLET TRUCK CAPACITY 2.5T</t>
  </si>
  <si>
    <t>SUPPLY OF VACUUM CLEANER 33L</t>
  </si>
  <si>
    <t>KSB MAKE SUBMERSIBLE PUM</t>
  </si>
  <si>
    <t>STORAGE TANK 300 LTR SS304-CHILLED WATER</t>
  </si>
  <si>
    <t>VACUUM CLEANER 33L</t>
  </si>
  <si>
    <t>GRUNDFOS MAKE PUMP 5.06 M3/HR</t>
  </si>
  <si>
    <t>CO2 FIRE EXTINGUISHER 4.5KG</t>
  </si>
  <si>
    <t>ABC FIRE EXTINGUISHER 6.0 KG</t>
  </si>
  <si>
    <t>ROOTS SOTECO TOPPER 24L, 250HEPA</t>
  </si>
  <si>
    <t>VACCUUM CLEANER (MODEL  SOTOP215/24LNX)</t>
  </si>
  <si>
    <t>VACCUUM CLEANER (MODEL SOTOP515NX 33LTR)</t>
  </si>
  <si>
    <t>ELECTRICAL CABLES AND FITTINGS</t>
  </si>
  <si>
    <t>MAIN PCC PANEL</t>
  </si>
  <si>
    <t>APFC PANEL FPR 900KVAR</t>
  </si>
  <si>
    <t>SERVICE FLOOR PCC PANEL</t>
  </si>
  <si>
    <t>80KVA ONLINE UPS</t>
  </si>
  <si>
    <t>HVAC PANEL LVP (DOUBLE FRONT)</t>
  </si>
  <si>
    <t>UTILITY MCC PANEL (DOUBLE FRONT)</t>
  </si>
  <si>
    <t>PROCESS MCC PANEL</t>
  </si>
  <si>
    <t>UPSDB, SIZE 3900 X 2275 X 600</t>
  </si>
  <si>
    <t>SITC OF UPS MCC PANEL</t>
  </si>
  <si>
    <t>SITC OF MCC PANEL</t>
  </si>
  <si>
    <t>10KVA RENUTRON MAKE INVERTER SYSTEMS</t>
  </si>
  <si>
    <t>MPDB, SIZE 2400 X 2275 X 600</t>
  </si>
  <si>
    <t>MLDB,SIZE 2400 X 2275 X 600</t>
  </si>
  <si>
    <t>AIR HANDLING SYSTEM (ISOLATOR PFS)</t>
  </si>
  <si>
    <t>AHU-4 CFM6364</t>
  </si>
  <si>
    <t>AHU TEMP. MONITORING (BMS) SYSTEM</t>
  </si>
  <si>
    <t>DANFOS MAKE VFD'S</t>
  </si>
  <si>
    <t>AIR DRYER HL800</t>
  </si>
  <si>
    <t>AIR HANDLING UNIT 18</t>
  </si>
  <si>
    <t>AHU-13 CFM9406</t>
  </si>
  <si>
    <t>AHU-9 CFM7384</t>
  </si>
  <si>
    <t>AHU-10 CFM6956</t>
  </si>
  <si>
    <t>AIR HANDLING UNIT 16</t>
  </si>
  <si>
    <t>AHU-15 CFM6885</t>
  </si>
  <si>
    <t>AIR HANDLING UNIT 1</t>
  </si>
  <si>
    <t>SITC OF HVAC ELECTRICAL PANEL</t>
  </si>
  <si>
    <t>AIR HANDLING UNIT 13</t>
  </si>
  <si>
    <t>AIR HANDLING UNIT 15</t>
  </si>
  <si>
    <t>AIR HANDLING UNIT 20</t>
  </si>
  <si>
    <t>AHU-11 CFM5941</t>
  </si>
  <si>
    <t>AIR HANDLING UNIT 2</t>
  </si>
  <si>
    <t>AHU-8 CFM4478</t>
  </si>
  <si>
    <t>AHU-16 CFM5056</t>
  </si>
  <si>
    <t>AIR HANDLING UNIT 7</t>
  </si>
  <si>
    <t>AIR HANDLING UNIT 4</t>
  </si>
  <si>
    <t>AIR HANDLING UNIT 10</t>
  </si>
  <si>
    <t>AHU-17 CFM6509</t>
  </si>
  <si>
    <t>AIR HANDLING UNIT 17</t>
  </si>
  <si>
    <t>AIR CURTIAN SIZE 5 FEET</t>
  </si>
  <si>
    <t>AHU-12 CFM2957</t>
  </si>
  <si>
    <t>AHU-14 CFM2714</t>
  </si>
  <si>
    <t>AIR HANDLING UNIT 19</t>
  </si>
  <si>
    <t>AIR HANDLING UNIT 11</t>
  </si>
  <si>
    <t>AIR HANDLING UNIT 6</t>
  </si>
  <si>
    <t>AIR HANDLING UNIT 14</t>
  </si>
  <si>
    <t>AIR HANDLING UNIT 3</t>
  </si>
  <si>
    <t>AHU-5 CFM5871</t>
  </si>
  <si>
    <t>FDV-EA 03</t>
  </si>
  <si>
    <t>FDV-SA 03</t>
  </si>
  <si>
    <t>FDV SA 03</t>
  </si>
  <si>
    <t>AHU-6 CFM3374</t>
  </si>
  <si>
    <t>AIR HANDLING UNIT 12</t>
  </si>
  <si>
    <t>AIR HANDLING UNIT 9</t>
  </si>
  <si>
    <t>FDV-2-S CFM    13,548</t>
  </si>
  <si>
    <t>FDV-2-E CFM    13,548</t>
  </si>
  <si>
    <t>AIR HANDLING UNIT 8</t>
  </si>
  <si>
    <t>AHU-2 CFM2114</t>
  </si>
  <si>
    <t>AHU-7 CFM1976</t>
  </si>
  <si>
    <t>AHU-1 CFM1519</t>
  </si>
  <si>
    <t>AHU-3 CFM1701</t>
  </si>
  <si>
    <t>CARRIER MAKE 5.5 TR DUCTABLE</t>
  </si>
  <si>
    <t>2.0 TON SPLIT A.C. UNIT</t>
  </si>
  <si>
    <t>AIR CURTAIN WITH SENSOR</t>
  </si>
  <si>
    <t>FDV-SA 02</t>
  </si>
  <si>
    <t>FDV-SA 01</t>
  </si>
  <si>
    <t>FDV-EA 01</t>
  </si>
  <si>
    <t>FDV-EA 02</t>
  </si>
  <si>
    <t>FDV-1-S CFM         484</t>
  </si>
  <si>
    <t>FDV-1-E CFM         484</t>
  </si>
  <si>
    <t>1.5 TON SPLIT A.C. UNIT</t>
  </si>
  <si>
    <t>AIR CURTAIN 6 FEET MODEL-EAC6</t>
  </si>
  <si>
    <t>AIR CURTIAN SIZE 4 FEET</t>
  </si>
  <si>
    <t>AIR CURTAIN 3 FEET MODEL-EAC3</t>
  </si>
  <si>
    <t>HINJEWADI - PROPOFOL PLANT IV Total</t>
  </si>
  <si>
    <t>HINJEWADI - R&amp;D API</t>
  </si>
  <si>
    <t>AUTOMETED PEPTIDE SYNTHESIZER-CS336X</t>
  </si>
  <si>
    <t>WATER AUTOPURIFICATION SYSTEM (FLUCTUATION)</t>
  </si>
  <si>
    <t>VARIO CHEMISTRY PUMP (ONCO R&amp;D)</t>
  </si>
  <si>
    <t>MIDAS MICRONIZER - 50 SYSTEM (R&amp;D MODEL)</t>
  </si>
  <si>
    <t>120004332-VACCUM CHEMESTRY PUMP-(EP06)</t>
  </si>
  <si>
    <t>LABCONCO G.P. ROTATARY VANE VACUUM PUMP</t>
  </si>
  <si>
    <t>120008330 - 120000116 - HPLC WITH UV MAKE : WATERS</t>
  </si>
  <si>
    <t>120008331 - 12-6558 - HPLC WITH PDA DETECTOR MAKE:</t>
  </si>
  <si>
    <t>120008329 - 120004274 - HPLC MAKE : SHIMADZU (EP06</t>
  </si>
  <si>
    <t>"FIRE HYDRANT,DRILL,OTHER"</t>
  </si>
  <si>
    <t>6 POT BASIN MARIE VESSEL: 12 LTRS  CAP'Y</t>
  </si>
  <si>
    <t>DRYER</t>
  </si>
  <si>
    <t>BREATHING AIR APPARATUS</t>
  </si>
  <si>
    <t>EXHAUST FAN</t>
  </si>
  <si>
    <t>DOOR AXIS CONTROL SYSTEM</t>
  </si>
  <si>
    <t>MS POWDER CATED DOCUMENT LOCKERS (LAB CWIP TRF)</t>
  </si>
  <si>
    <t>MS POWDER COATED WAL MOUNTD LOCKERS(DEFICINY LAB)</t>
  </si>
  <si>
    <t>120000729 ICE MAKING MACHINE 300 KGS PER DAY</t>
  </si>
  <si>
    <t>E.T.P TANK</t>
  </si>
  <si>
    <t>DIONEX HPLC (CHROMOTOGRAPHY) SYSTEMS</t>
  </si>
  <si>
    <t>DIONEX IC AUTOSAMPLER</t>
  </si>
  <si>
    <t>ROTAVAPOR SPARES</t>
  </si>
  <si>
    <t>MAGNETIC STIRRER TYPE MS-4</t>
  </si>
  <si>
    <t>EXTRACTOR</t>
  </si>
  <si>
    <t>TC-5-EVA 5MM TUBE CAP 1SET OF 500 EACH</t>
  </si>
  <si>
    <t>TROLLY</t>
  </si>
  <si>
    <t>UV INSPECTION CABINATE</t>
  </si>
  <si>
    <t>WATERS HPLC SYSTEMS WITH UV &amp; PDA DETECTORS</t>
  </si>
  <si>
    <t>HPLC SYSTEMS SHIMADZU</t>
  </si>
  <si>
    <t>UV TUBE CABINET</t>
  </si>
  <si>
    <t>LAB STIRRER</t>
  </si>
  <si>
    <t>PH METER EUTECK</t>
  </si>
  <si>
    <t>LABORATORY STIRRER (ONCOLOGY R&amp;D)</t>
  </si>
  <si>
    <t>LAB OVEN</t>
  </si>
  <si>
    <t>HIGH SPEED HOMOGINIZER (ONCOLOGY R&amp;D)</t>
  </si>
  <si>
    <t>CYCLOMIXER MODEL NO CM-101 (ONCOLOGY R&amp;D)</t>
  </si>
  <si>
    <t>120004272-HPLC SYSTEMS SHIMADZU</t>
  </si>
  <si>
    <t>SHIMADZU LC-2010CHT HPLC SYSTEM</t>
  </si>
  <si>
    <t>ELECTICAL ANALYTICAL BALANCE XS205DU</t>
  </si>
  <si>
    <t>120003980 - GAS CHROMATOGRAPHY</t>
  </si>
  <si>
    <t>4000 QTRAP LCMS-MS SYSTEM WITH SOFTWARE</t>
  </si>
  <si>
    <t>ICP-MS ICAP AC WITH WATER CHILLER AND AU</t>
  </si>
  <si>
    <t>ANTON PAR MICROWAVE DIGESTIVES SYSTEM</t>
  </si>
  <si>
    <t>SS 316 AUTOCLAVE 50ML CAPACITY</t>
  </si>
  <si>
    <t>120003370-LAB BASKET CENTRIFUGE LCB 500-(EP06)</t>
  </si>
  <si>
    <t>LC/MS SYSTEM</t>
  </si>
  <si>
    <t>SHIMADZU NEXERA X2 UHPLC SYSTEM</t>
  </si>
  <si>
    <t>NITROGEN GENERATOR SYSTEM -NM32LA</t>
  </si>
  <si>
    <t>THERMO SCIENTIFIC FINNPIPETTE F2 GLPKIT1</t>
  </si>
  <si>
    <t>1 LIT CAPACITY SS316 LAB AUTOCLAVE</t>
  </si>
  <si>
    <t>500ML CAPACITY SS316 LAB AUTOCLAVE</t>
  </si>
  <si>
    <t>1/4" GAS PURIFICATION PANEL NITROGEN (LAB CWIP TRF</t>
  </si>
  <si>
    <t>LCGC RADWAG PRECISION BALANCE</t>
  </si>
  <si>
    <t>CHEMIDOC TOUCH GEL IMAGING SYSTEM (CWIP NDD)</t>
  </si>
  <si>
    <t>COMBIFLASH RF+ AUTO FLASH CHROMATOGRAPHY (CWIP NDD</t>
  </si>
  <si>
    <t>WALL BENCH, CORNER BENCH &amp; ISLAND BENCHS (CWIP NDD</t>
  </si>
  <si>
    <t>MILLI Q DIRECT 8 S.KIT (CWIP NDD)</t>
  </si>
  <si>
    <t>BIORAD MINI PROTEAN TETRA CELL +ACCESSOR (CWIP NDD</t>
  </si>
  <si>
    <t>HTD96B DIALYSIS COMPLETE UNIT (CWIP NDD)</t>
  </si>
  <si>
    <t>COLD CHAMBER 2000 LTRS MODEL MK-2 (CWIP NDD)</t>
  </si>
  <si>
    <t>NITROGEN EVAPORATION SYSTEM (CWIP NDD)</t>
  </si>
  <si>
    <t>AUTOCLAVE-FULLY AUTOMATIC 53 LTRS (CWIP NDD)</t>
  </si>
  <si>
    <t>ORBITAL INCUBATOR SHAKER (CWIP NDD)</t>
  </si>
  <si>
    <t>REMI COMPACT COOLING MICRO CEN CM12 PLUS (CWIP NDD</t>
  </si>
  <si>
    <t>MAGNETIC STIRRER RO5 (WITHOUT HEATING) (CWIP NDD)</t>
  </si>
  <si>
    <t>RESEARCH PLUS ADJUSTABLE 0.5-10?L&amp;EQMNT (CWIP NDD)</t>
  </si>
  <si>
    <t>SARTORIUS BSA SCRIES WIGH BAL BSA 224SCW (CWIP NDD</t>
  </si>
  <si>
    <t>DRY BLOCK HEATER 2 PACKAGE B (CWIP NDD)</t>
  </si>
  <si>
    <t>HOT AIR OVEN (CWIP NDD)</t>
  </si>
  <si>
    <t>COLD CHAMBER 200 LTRS MODEL MK-2 (CWIP NDD)</t>
  </si>
  <si>
    <t>SARTORIUS BSA SCRIES WIGHING BALANCE (CWIP NDD)</t>
  </si>
  <si>
    <t>DISPERSER /HOMOGENIZER (T10 STANDARD) (CWIP NDD)</t>
  </si>
  <si>
    <t>ROCKER 3D DIGITAL (CWIP NDD)</t>
  </si>
  <si>
    <t>ARI-AEROJET STAINLESS STEEL FUMIGATOR (CWIP NDD)</t>
  </si>
  <si>
    <t>VORTEX GENIUS 3 WITH ACCESSORIES (CWIP NDD)</t>
  </si>
  <si>
    <t>ULTRASONIC BATH WITH TIMER AND HEATER (CWIP NDD)</t>
  </si>
  <si>
    <t>VOLTAGE STEBILIZER VSO2 (CWIP NDD)</t>
  </si>
  <si>
    <t>HAEMOCYTOMETER/NEUBER CHAMBER (CWIP NDD)</t>
  </si>
  <si>
    <t>120010328-ORBIT SHAKING INCUBATOR-MAKE-REMI</t>
  </si>
  <si>
    <t>120010329-ORBIT SHAKING INCUBATOR-MAKE-REMI</t>
  </si>
  <si>
    <t>MOBILE COMPACTOTR FOR QA OFF &amp; DOCUMENT</t>
  </si>
  <si>
    <t>"TROLLEY,BALANCE,RACK"</t>
  </si>
  <si>
    <t>POWDER COATED RETAINERS</t>
  </si>
  <si>
    <t>WEIGHING BALANCE 25KGS</t>
  </si>
  <si>
    <t>GAS CYLINDER TROLLEY</t>
  </si>
  <si>
    <t>S.S.304 TROLLY FOR CHEMICALS 18G</t>
  </si>
  <si>
    <t>M.S POWDER COATED LOCKERS</t>
  </si>
  <si>
    <t>JUSTRITE SAFETY CABINETS</t>
  </si>
  <si>
    <t>GLASSWARE TROLLEY</t>
  </si>
  <si>
    <t>CANTEEN TROLLEY</t>
  </si>
  <si>
    <t>120000927-WEIGHING BALANCE 25KGS</t>
  </si>
  <si>
    <t>120000025 - ELECTRONIC WEIGHING BALANCE (EP06)</t>
  </si>
  <si>
    <t>MANUAL MOBILE COMP.FOR 8640 STD BOX</t>
  </si>
  <si>
    <t>AIR COOLED SPLIT TYPE REFRIGERATION UNIT</t>
  </si>
  <si>
    <t>120004607-ANALYTICAL BALANCE-(EP06)</t>
  </si>
  <si>
    <t>120000024-CONTECH ELECTRONIC BALANCE-(EP06)</t>
  </si>
  <si>
    <t>FLAMMABLE STORAGE CABINET JUST-RITE</t>
  </si>
  <si>
    <t>120000025-ELECTRONIC WEIGHING BALANCE-(EP06)</t>
  </si>
  <si>
    <t>120000026-S.S. MULTIPURPOSE TROLLY-(EP06)</t>
  </si>
  <si>
    <t>E1.ANALYTICAL BALANCE XS205DU PRINT &amp; ANTI TABLE</t>
  </si>
  <si>
    <t>120000023-U.V CABNET-(EP06)</t>
  </si>
  <si>
    <t>DEEP FREEZER (MINUS 80°)</t>
  </si>
  <si>
    <t>CHEMICAL STORAGE CABINATE FOR DIFICIENCY LAB</t>
  </si>
  <si>
    <t>COLUMN FIXING SS STAND &amp; S.S.TRAY STAND</t>
  </si>
  <si>
    <t>LCGC BALANCE MODEL LCT 6001</t>
  </si>
  <si>
    <t>LCGC BALANCE MODEL LCT 602</t>
  </si>
  <si>
    <t>ANIMAL WEIGHING BALANCE</t>
  </si>
  <si>
    <t>120008247 STANDARD WEIGHT BOX D1MG-200G E2PLC</t>
  </si>
  <si>
    <t>POWDER COATED DOCUMENT LOCKERS &amp; ANGLE RACK</t>
  </si>
  <si>
    <t>170 LIT. SURE GRIP EX SAFETY CABINATE (CWIP BIO L)</t>
  </si>
  <si>
    <t>LCGC RAWAG PRECISION BALANCE</t>
  </si>
  <si>
    <t>DRUM TROLLEY FOR HANDLING SOLVENT DRUM</t>
  </si>
  <si>
    <t>CHEMICAL STORAGE CABINATE 900 X 450X2100 (CWIP PEP</t>
  </si>
  <si>
    <t>DOUBLE CARRIER DOUBLE DUCKER SS TROLLY. (CWIP PEPT</t>
  </si>
  <si>
    <t>SIDE TABLE( SQUARE END TABLE)24"X24"</t>
  </si>
  <si>
    <t>"FUME HOODS 1800MM, VFD, IMPURITY PROFILE"</t>
  </si>
  <si>
    <t>GAS CHROMATOGRAPH WITH HEADSPACE SAMP</t>
  </si>
  <si>
    <t>WATERS ALLIANCE HPLC SYSTEM 2695 W/COL</t>
  </si>
  <si>
    <t>SHIMADZU HPLC -PROMINENCE WITH UV/RI</t>
  </si>
  <si>
    <t>SHIMADZU HPLC -LC 2010CHT WITH PDA</t>
  </si>
  <si>
    <t>SHIMADZU HPLC -PROMINENCE WITH UV/VIS</t>
  </si>
  <si>
    <t>GAS CHROMATOGRAPH WITH LIQUID AUTO SAM</t>
  </si>
  <si>
    <t>GLASSWARE FOR LAB</t>
  </si>
  <si>
    <t>SHIMADZU HPLC -LC 2010CHT WITH UV DECTOR</t>
  </si>
  <si>
    <t>DIAPHRAGM CHEMISTRY PUMPMD4C 230V/50-60</t>
  </si>
  <si>
    <t>AUTO TITRATOR MODEL 836 TITRANDO</t>
  </si>
  <si>
    <t>METHOD DEVELOPMENT AS ANNEXURE</t>
  </si>
  <si>
    <t>WALK-IN-HUMIDITY CHAMBER -7250 LTRS</t>
  </si>
  <si>
    <t>WALK-IN-HUMIDITY CHAMBER -9600 LTRS</t>
  </si>
  <si>
    <t>ANALYTICAL LAB AS ANNEXURE</t>
  </si>
  <si>
    <t>WALK-IN-HUMIDITY CHAMBER -6400 LTRS</t>
  </si>
  <si>
    <t>MATERIAL CHARGE FO CARRIER DUCT AC UNITS</t>
  </si>
  <si>
    <t>VACUUM PUMP V-700</t>
  </si>
  <si>
    <t>"""DEEPALI"" LAB STIRRER LS 5/400"</t>
  </si>
  <si>
    <t>WALK-IN-FUME HOOD</t>
  </si>
  <si>
    <t>AE-50 LTR GLASSLINED REACTOR</t>
  </si>
  <si>
    <t>WALK-IN-COLD ROOM</t>
  </si>
  <si>
    <t>UV/VIS SPECTROPHOTOMETER -UV1700</t>
  </si>
  <si>
    <t>KARL FISCHER MODEL 841 TITRANDO</t>
  </si>
  <si>
    <t>VACCUM OVEN (RECTANGULAR).</t>
  </si>
  <si>
    <t>"S.S. 316 CETRIFUGE MODEL HEL-14"" (LAB)"</t>
  </si>
  <si>
    <t>LAB OVEN WITH AIR DRAFT.</t>
  </si>
  <si>
    <t>SHOT BLASTED FLEXI PAVERS 450X400X65MM</t>
  </si>
  <si>
    <t>AE-25 LTR GLASSLINED REACTOR</t>
  </si>
  <si>
    <t>MELTING POINT APPARATUS -B-540</t>
  </si>
  <si>
    <t>ROTAVAPOR R-210/S ADVANCED</t>
  </si>
  <si>
    <t>COOLING INCUBATOR-1000 LTRS(NEC 134RCSI)</t>
  </si>
  <si>
    <t>OIL CUM WATER BATH</t>
  </si>
  <si>
    <t>"STIRRER,OVEN,FURNACE"</t>
  </si>
  <si>
    <t>D.M.PLANT CAP: 100LPH MANUALLY OPERATED</t>
  </si>
  <si>
    <t>"""DEEPALI"" LAB STIRRER LS"</t>
  </si>
  <si>
    <t>AUTOMATIC ICE CUBE MAKING MACHINE.</t>
  </si>
  <si>
    <t>"S.S.CONNECTOR 1/4""X6MM"</t>
  </si>
  <si>
    <t>REFRACTO METER- REFRACTO 30GS</t>
  </si>
  <si>
    <t>SYNTHETIC LAB 6 &amp; 7 AS ANNEXURE</t>
  </si>
  <si>
    <t>WATER CHILLER MODEL:TCA3P10</t>
  </si>
  <si>
    <t>DUCTABLE SPLIT A.C-8.5TR</t>
  </si>
  <si>
    <t>ECOSCAN PH-6 PORTABLE PH/MV METER.</t>
  </si>
  <si>
    <t>VACCUM OVEN (ROUND).</t>
  </si>
  <si>
    <t>D.M.WATER STORAGE TANK VERTICAL 820LTRS</t>
  </si>
  <si>
    <t>FIRE EXTINGUISHER DCP CAP:4.5KG</t>
  </si>
  <si>
    <t>QUALITY RECTANGULAR VACCUM OVEN.</t>
  </si>
  <si>
    <t>CONDUCTIVITY METER MODEL  S30-K</t>
  </si>
  <si>
    <t>POLYPROPYLENE PUMP MODEL:HE-100-CCS</t>
  </si>
  <si>
    <t>ACRYLIC UV CABINET.</t>
  </si>
  <si>
    <t>DIGITAL TEMP.CONTROLLER</t>
  </si>
  <si>
    <t>1-MICRON FILTER (MX10X1X01).</t>
  </si>
  <si>
    <t>M.S.PAINTED WIRE HOLDERS FOR MOB COMPACT</t>
  </si>
  <si>
    <t>GAS PURIFICATION &amp; CONTROL PANEL.</t>
  </si>
  <si>
    <t>LABORATORY FURNITURE PARTS</t>
  </si>
  <si>
    <t>"""JD"" SUBMERCIBLE PUMP"</t>
  </si>
  <si>
    <t>API 2000 LC/MS/MS SYSTEM PACKAGE</t>
  </si>
  <si>
    <t>SHIMADZU PROMINENCE FRONT END HPLCSYSTEM</t>
  </si>
  <si>
    <t>JASCO DIGITAL POLARIMETER -MODEL P-2000</t>
  </si>
  <si>
    <t>DIAPHRAGM CHEMISTRY PUMP MODEL MD12C</t>
  </si>
  <si>
    <t>VACCUM TRAY DRYER GMP MODEL.</t>
  </si>
  <si>
    <t>HIGH PRESSURE AUTOCLAVE - 10 LTR CAP.</t>
  </si>
  <si>
    <t>HIGH PRESSURE AUTOCLAVE - 5 LTR CAP.</t>
  </si>
  <si>
    <t>DISTILATION REFLX ASSEMBLY WITH ACCESSORIES</t>
  </si>
  <si>
    <t>HIGH PRESSURE AUTOCLAVE - 2 LTR CAP.</t>
  </si>
  <si>
    <t>HIGH PRESSURE AUTOCLAVE - 1 LTR CAP.</t>
  </si>
  <si>
    <t>LAB SHAKER AUTOCLAVE.</t>
  </si>
  <si>
    <t>DISTILATION REFLX ASSEMBLY</t>
  </si>
  <si>
    <t>OIL FREE AIR COMPRESSOR.</t>
  </si>
  <si>
    <t>MSC 400 CERAMIC HOTPLATE MAGNETICSTIRRER</t>
  </si>
  <si>
    <t>1SQ MTER HEAT EXCHANGER SS 316 SHEEL</t>
  </si>
  <si>
    <t>AUTO COOLING SYSTEMS FOR HP-AUTOCLAVE.</t>
  </si>
  <si>
    <t>APC MAKE UPS 5 KVA SURT50001</t>
  </si>
  <si>
    <t>ULTRA LOW TEMPERATURE CRYOSTAT BATH</t>
  </si>
  <si>
    <t>RECIRCULATING WATER BATH 120 LTR</t>
  </si>
  <si>
    <t>NEUTCH FILTER CAPACITY 5 KGS</t>
  </si>
  <si>
    <t>GAS STATION WITH ALL ACCESSORIES CHROMAT</t>
  </si>
  <si>
    <t>FT-NMR SPECTROMETER - VARIAN 400-MR</t>
  </si>
  <si>
    <t>AUTOPURIFICATION CHROMOTOGRAPHY SYSTEM</t>
  </si>
  <si>
    <t>GAS CHROMATOGRAPH MASS SPECTROMETER</t>
  </si>
  <si>
    <t>VACUUBRAND VACUUM PUMP -MD4C NT</t>
  </si>
  <si>
    <t>XBRIDGE PREP C18 5UM OBD 30X100MM COL</t>
  </si>
  <si>
    <t>SEMI MICRO BALANCE -MODEL AB265S/FACT</t>
  </si>
  <si>
    <t>GLP PRINTER -MODEL LC-P45</t>
  </si>
  <si>
    <t>GAS CONTROLLER &amp; PURIFICATION SYSTEM</t>
  </si>
  <si>
    <t>QUALITY MAKE OIL BATH QE-139 CAP.500ML</t>
  </si>
  <si>
    <t>MICROPROCESSOR BASED FLAME PHOTOMETER</t>
  </si>
  <si>
    <t>QUALITY MAKE OIL BATH QE-139 CAP.250ML</t>
  </si>
  <si>
    <t>RECTANGULAR VACC.OVEN QE-123,35X35X35CMS</t>
  </si>
  <si>
    <t>QUALITY MAKE OIL BATH QE-139 CAP.100ML</t>
  </si>
  <si>
    <t>HEATLESS AIR DRYER COMPLETE</t>
  </si>
  <si>
    <t>QUALITY MAKE OIL BATH QE-139 CAP.1L</t>
  </si>
  <si>
    <t>KIT SAMPLE AUTO PURIFICATION INJECT CO</t>
  </si>
  <si>
    <t>GAS CHROMATOGRAPHY</t>
  </si>
  <si>
    <t>HPLC SYSTEM (FLUCTUATION)</t>
  </si>
  <si>
    <t>ION CHROMATOGRAPHY SYSTEMS (FLUCTUATION)</t>
  </si>
  <si>
    <t>METTLER ANALYTICAL BALANCE</t>
  </si>
  <si>
    <t>FUME HOOD</t>
  </si>
  <si>
    <t>AUTOCLAVE WITH COOLING SYSTEM</t>
  </si>
  <si>
    <t>20C VERTICAL DEEP FREEZER 200LTR</t>
  </si>
  <si>
    <t>REFRIGERATOR (LG)</t>
  </si>
  <si>
    <t>QE-104 LOD OVEN INSULATED BY GLASSWOOL</t>
  </si>
  <si>
    <t>ULTRASONIC BATH CAP.1.5 WITH HEATER</t>
  </si>
  <si>
    <t>ICP OES SEPCTROMETER</t>
  </si>
  <si>
    <t>CLARUS 680 GAS CHROMATOGRAPH</t>
  </si>
  <si>
    <t>GAS CHROMATOGRAPHY SHIMADZU</t>
  </si>
  <si>
    <t>SHIMADZU PROMINENCE BINARY HPLC SYSTEM</t>
  </si>
  <si>
    <t>THERMOGRAVIMETRIC ANALYSER (TGA) 100/115/230V</t>
  </si>
  <si>
    <t>VIRIO CHEMISTRY PUMPING UNIT MD1C VARIO</t>
  </si>
  <si>
    <t>AGILENT 1100 SERIES HPLC SYSTEMS</t>
  </si>
  <si>
    <t>JACOMEX GLOVEBOX MODEL GP</t>
  </si>
  <si>
    <t>FREEZE DRYER ADVANTAGE 2EL</t>
  </si>
  <si>
    <t>HEAD SPACE SAMPLER</t>
  </si>
  <si>
    <t>ELECTROCHEMICAL DETECTOR</t>
  </si>
  <si>
    <t>SHIMADZU HPLCLC 2010CHT</t>
  </si>
  <si>
    <t>SHIMADZU HPLC SYSTEMS</t>
  </si>
  <si>
    <t>BUCHI ROTAVAPOR</t>
  </si>
  <si>
    <t>METTLER TOLEDO ANALYTICAL BALANCE</t>
  </si>
  <si>
    <t>CLARUS 400/500 AUTO SAMPLER</t>
  </si>
  <si>
    <t>IMMERSION COOLER</t>
  </si>
  <si>
    <t>VACUUBRAND MAKE VACCUM PUMP</t>
  </si>
  <si>
    <t>CHEMISTRY DAIPHRAGM VACCUM PUMP MZ2CNT</t>
  </si>
  <si>
    <t>DUCTLESS FUME CABINET</t>
  </si>
  <si>
    <t>AUTOSAMPLER FOR SHIMADZU GCMS</t>
  </si>
  <si>
    <t>BUCHI ROTAVAPOR R-210/V (ONCOLOGY R&amp;D)</t>
  </si>
  <si>
    <t>BHUCHI ROTAVAPOR R-210/CR</t>
  </si>
  <si>
    <t>LAMINER AIR FLOW</t>
  </si>
  <si>
    <t>ICE MACHINE MODEL ZBE-70-35</t>
  </si>
  <si>
    <t>PH METER S47-K</t>
  </si>
  <si>
    <t>GAS PURIFICATION SYSTEM FOR GC</t>
  </si>
  <si>
    <t>DISSOLVED OXYGEN METER (ONCOLOGY R&amp;D)</t>
  </si>
  <si>
    <t>CONDUCTIVITY METER  (ONCO R&amp;D)</t>
  </si>
  <si>
    <t>GLASSWARE DRYING OVEN</t>
  </si>
  <si>
    <t>U V CABINET</t>
  </si>
  <si>
    <t>GAS REGULATION SYSTEM</t>
  </si>
  <si>
    <t>VACCUM OVEN</t>
  </si>
  <si>
    <t>RFRIGERATOR 400 LTR (SAMSUNG MAKE)</t>
  </si>
  <si>
    <t>SAMSUNG REFIGERATOR 400L</t>
  </si>
  <si>
    <t>EUTECH pH METER ECPH602PLUSK</t>
  </si>
  <si>
    <t>6000 gms WEIGHING BALANCE</t>
  </si>
  <si>
    <t>600 gms WEIGHING BALANCE</t>
  </si>
  <si>
    <t>ULTRASONIC BATH WITH HEATER (ONCO R&amp;D)</t>
  </si>
  <si>
    <t>LAB OVEN (ONCO R&amp;D)</t>
  </si>
  <si>
    <t>FORCED AIR CIRCULATION (ONCO R&amp;D)</t>
  </si>
  <si>
    <t>DIGITAL TEMP CONTROLLER (ONCO R&amp;D)</t>
  </si>
  <si>
    <t>LCMSMS WITH UHPLC 8030 SYSTEM</t>
  </si>
  <si>
    <t>MODCOL COMBI MULTIPACKER SERIES OF 1' AND 2'</t>
  </si>
  <si>
    <t>SHIMADZU LC 2010 HPLC</t>
  </si>
  <si>
    <t>120001073-WATERS ALLIANCE HPLC SYSTEM 2695 XE</t>
  </si>
  <si>
    <t>120001071-WATERS ALLIANCE HPLC SYSTEM 2695 W/COL</t>
  </si>
  <si>
    <t>120001075-WATERS ALLIANCE HPLC SYSTEMS</t>
  </si>
  <si>
    <t>SHIMADZU HPLC SYSTEM LC-2010</t>
  </si>
  <si>
    <t>120005533-AGILENT 1100 SERIES HPLC SYSTEMS</t>
  </si>
  <si>
    <t>120001052-SHIMADZU HPLC  WITH UV DECTOR</t>
  </si>
  <si>
    <t>MICROWAVE DIGSTION SYSTEM</t>
  </si>
  <si>
    <t>120001050-SHIMADZU HPLC  UV/VIS DETECTO</t>
  </si>
  <si>
    <t>120005534-SHIMADZU HPLC SYSTEMS</t>
  </si>
  <si>
    <t>NITROGEN GENERATOR FOR LCMSMS WITH UHPLC SYSTEM</t>
  </si>
  <si>
    <t>MILLIPORE WATER PURIFIER SYSTEM</t>
  </si>
  <si>
    <t>FLUID BED DRYER CAP 200-1000GM</t>
  </si>
  <si>
    <t>120000965-WALK-IN-FUME HOOD</t>
  </si>
  <si>
    <t>120003435-ROTAVAPOR R-210/CR ADVANCED</t>
  </si>
  <si>
    <t>LAB STIRRER TYPE LS-5 WITH STAND</t>
  </si>
  <si>
    <t>120000951-ROTAVAPOR R-210/S ADVANCED</t>
  </si>
  <si>
    <t>120000952-ROTAVAPOR R-210/S ADVANCED</t>
  </si>
  <si>
    <t>TURBIDITY METER</t>
  </si>
  <si>
    <t>DRIVE MFLEX L/S 600 RPM</t>
  </si>
  <si>
    <t>ICE CUBE MACHINE</t>
  </si>
  <si>
    <t>PELLICON S.S. HOLDER</t>
  </si>
  <si>
    <t>MOBILE LAMINER AIR FLOW 4X2X2</t>
  </si>
  <si>
    <t>120003866-AUTOCLAVE WITH COOLING SYSTEM</t>
  </si>
  <si>
    <t>120001019-QUALITY ELECTRIC TRAY DRYER.</t>
  </si>
  <si>
    <t>QVO VACCUM OVEN (RECTANGULAR) - "QUALITY" MAKE</t>
  </si>
  <si>
    <t>PELLICON 2 MINI ULTRA FILTRATION MODULE</t>
  </si>
  <si>
    <t>120004872-QUALITY FORCED AIR CONVENTION OVEN 320L</t>
  </si>
  <si>
    <t>120001024-VACCUM OVEN (RECTANGULAR).</t>
  </si>
  <si>
    <t>120001038-PRECISION BALANCE- TE 612</t>
  </si>
  <si>
    <t>120001036-PRECISION BALANCE - TE6101</t>
  </si>
  <si>
    <t>SUREPRO 2 BOWL SYSTEM PREFILTRATION UNIT</t>
  </si>
  <si>
    <t>ROUND OIL BATH 5 LTRS</t>
  </si>
  <si>
    <t>ROUND OIL BATH 3 LTRS</t>
  </si>
  <si>
    <t>JAY INSTRUMENT PRECISION BALANCE CAP 6KG</t>
  </si>
  <si>
    <t>WEIGHING BALANCE 6 KG</t>
  </si>
  <si>
    <t>WEIGHING BALANCE 600 GM</t>
  </si>
  <si>
    <t>ESSAE TERAOKA PRECISSION BALANCE 600 GM</t>
  </si>
  <si>
    <t>MALVERN MASTERSIZER 2000 PARTICLE SIZE ANALYZER</t>
  </si>
  <si>
    <t>MICROPLATE SPECTROPHOTOMETER</t>
  </si>
  <si>
    <t>BRUKER AXS HIGHLY VERSATILE D-8 XRD SYSTEM</t>
  </si>
  <si>
    <t>WATERS ACQUITY UPLC SYSTEM</t>
  </si>
  <si>
    <t>ELEMENTAR ANALYSER SYSTEM</t>
  </si>
  <si>
    <t>PERKIN GAS CHROMATOGRAPH SYSTEM</t>
  </si>
  <si>
    <t>SHIMADZU LC-2010 HPLC SYSTEM</t>
  </si>
  <si>
    <t>SHIMADZU LC 2010 CHT HPLC WITH PDA DETECTOR</t>
  </si>
  <si>
    <t>SHIMADZU LC - 2010 CHT HPLC SYSTEM</t>
  </si>
  <si>
    <t>SHIMADZU FTIR - IRAffinity-1</t>
  </si>
  <si>
    <t>SHIMADZU PDA DETECTOR &amp; LAB SOLUTION SOFTWARE</t>
  </si>
  <si>
    <t>120006862 - OSMOMETER OSMOMAT 030</t>
  </si>
  <si>
    <t>METTLER MAKE HALOGEN MOISTURE BALANCES (HG63P)</t>
  </si>
  <si>
    <t>EPPENDORF PIPETTE</t>
  </si>
  <si>
    <t>ROTARY EVAPORATOR R501 B</t>
  </si>
  <si>
    <t>JULABO SHAKING WATERBATH</t>
  </si>
  <si>
    <t>SENSORS L12SHT2/J1 FOR WALKIN hUMIDITY</t>
  </si>
  <si>
    <t>VESTFROST -17 TO -20 VERTICAL FREEZER</t>
  </si>
  <si>
    <t>ROTARY EVAPORATOR R205D</t>
  </si>
  <si>
    <t>Refrigerated units</t>
  </si>
  <si>
    <t>VACCUM TRAY DRYER</t>
  </si>
  <si>
    <t>OIL BATH</t>
  </si>
  <si>
    <t>ELEN PRO REFRIGERATOR 300 LTR.</t>
  </si>
  <si>
    <t>LABORATORY JACK</t>
  </si>
  <si>
    <t>COOLING COIL WITH VALVE 15X15-6ROW</t>
  </si>
  <si>
    <t>WATER BATH - 3 LTR.</t>
  </si>
  <si>
    <t>UV CHAMBER</t>
  </si>
  <si>
    <t>AUTO INJECTOR &amp; COLLECTOR WITH ACQUITY UPLC SYSTEM</t>
  </si>
  <si>
    <t>PRE-OWNED DYNAMIC VAPOR SORPTION  MACHINE</t>
  </si>
  <si>
    <t>120004596 -SHIMADZU-HIGH THROUGH HPLC SYSTEM (EP06</t>
  </si>
  <si>
    <t>BASIC PHARMA TITRANDO</t>
  </si>
  <si>
    <t>LAB FURNITURE</t>
  </si>
  <si>
    <t>SCRUBBER FOR FUMEHOOD</t>
  </si>
  <si>
    <t>SCRUBBER FOR FUME HOOD</t>
  </si>
  <si>
    <t>OIL BATH 1 LTR</t>
  </si>
  <si>
    <t>OIL BATH 500ML</t>
  </si>
  <si>
    <t>OIL BATH 250ML</t>
  </si>
  <si>
    <t>OIL BATH 3 LTR.</t>
  </si>
  <si>
    <t>HDPE TRAYS</t>
  </si>
  <si>
    <t>OIL BATH 5LTR</t>
  </si>
  <si>
    <t>REFRIGERATOR-SAMSUNG MAKE-415 LIT D/D,RE</t>
  </si>
  <si>
    <t>VORTEX GENIOUS</t>
  </si>
  <si>
    <t>LC/MS/MS MASS SPECTROMETER</t>
  </si>
  <si>
    <t>CLARUS 680 GC WITH AS AND TURBO-MATRIX 40HS</t>
  </si>
  <si>
    <t>HPLC SYSTEM LC-2010 CHT SHIMADZU</t>
  </si>
  <si>
    <t>12-77-PERKINELMER CLARUS 500 GAS CHROMOTOGRAP(EP06</t>
  </si>
  <si>
    <t>12-6559-12-116-WATER ALLIANCE HPLC SYSTEMS- (EP06)</t>
  </si>
  <si>
    <t>12-6560-12-116-WATER ALLIANCE HPLC SYSTEMS (EP06)</t>
  </si>
  <si>
    <t>120000114-HPLC SYSTEM-(EP06)</t>
  </si>
  <si>
    <t>120006413-120000114- HPLC SYSTEM-(EP06)</t>
  </si>
  <si>
    <t>120000075-CLARUS 500 GAS CHROMATOGRAPHS-(EP06)</t>
  </si>
  <si>
    <t>FLUORESCENE &amp; RI DETECTOR WITH EMPOWER UPGRADE WAT</t>
  </si>
  <si>
    <t>SHIMADZU FTIR MODEL IR AFFINITY-1S</t>
  </si>
  <si>
    <t>120000042-FUME EXHAUST UNIT-(EP06)</t>
  </si>
  <si>
    <t>120000113-DIAPHRAG CHEMISTRY PUMP -MD1C (EP06)</t>
  </si>
  <si>
    <t>120006863-PDA DETECTOR-(EP06)</t>
  </si>
  <si>
    <t>MILLIPORE WATER PURIFICATION SYSTEM</t>
  </si>
  <si>
    <t>E1.ANALYTICAL BALANCE XS205DU WITH PRINT</t>
  </si>
  <si>
    <t>120000031-REFRACTOMETER-(EP06)</t>
  </si>
  <si>
    <t>120000097-DAICEL CHIRACEL-(EP06)</t>
  </si>
  <si>
    <t>COLD CHAMBER-400 LITERS TEMP-2TO 25 DEG.</t>
  </si>
  <si>
    <t>COLD CHAMBER-300 LITERS TEMP-2TO 25 DEG.</t>
  </si>
  <si>
    <t>120000112-CHEMESTRY VACUUM SYTM MD4C-(EP06)</t>
  </si>
  <si>
    <t>120004820-BHUCHI ROTAVAPOR R-210/CR-(EP06)</t>
  </si>
  <si>
    <t>120004821-BHUCHI ROTAVAPOR R-210/CR-(EP06)</t>
  </si>
  <si>
    <t>120004822-BHUCHI ROTAVAPOR R-210/CR-(EP06)</t>
  </si>
  <si>
    <t>120004819-BHUCHI ROTAVAPOR R-210/CR-(EP06)</t>
  </si>
  <si>
    <t>VIAL SHAKER ADD-ON KIT FOR PERKIN ELM GC</t>
  </si>
  <si>
    <t>120000034-2 ROTAVAPOR R-2003-(EP06)</t>
  </si>
  <si>
    <t>12-96-SUMI CHIRAL,GUERAL COLUMN,HPLC COLUMN (EP06)</t>
  </si>
  <si>
    <t>SS 316 AUTOCLAVE 250ML CAPACITY</t>
  </si>
  <si>
    <t>120000055-MICROPROSESSOR-(EP06)</t>
  </si>
  <si>
    <t>120006479-12-60-METTLER SEMIMICRO DUAL RANGE (EP06</t>
  </si>
  <si>
    <t>12-60-METTLER SEMIMICRO DUAL RANGE XS 205 DU-(EP06</t>
  </si>
  <si>
    <t>12-36/1 SPARES FOR ROTAVAPOR MODEL R -200/V-(EP06)</t>
  </si>
  <si>
    <t>12-2895-C.I.TEE,CHAPTA PIPE,HOSE,FLASK,DRAIN(EP06)</t>
  </si>
  <si>
    <t>12-8092-WATER SOFTWARE UPGRADE W/PLAN&amp;EMPOWER(EP06</t>
  </si>
  <si>
    <t>120000083-OIL BATH CUM WATER BATH(MINI)-(EP06)</t>
  </si>
  <si>
    <t>120000043-"LAB STIRRER,ENJECTOE SYSTEM,STAND (EP06</t>
  </si>
  <si>
    <t>AIR COMPRESSOR 2HP OIL FREE, AIR DRYER</t>
  </si>
  <si>
    <t>120000036-ROTAVAPOR MODEL R -200/V-(EP06)</t>
  </si>
  <si>
    <t>120006730-120000036-ROTAVAPOR MODEL R -200/V-(EP06</t>
  </si>
  <si>
    <t>120006732-120000036-ROTAVAPOR MODEL R -200/V-(EP06</t>
  </si>
  <si>
    <t>120006731-120000036-ROTAVAPOR MODEL R -200/V-(EP06</t>
  </si>
  <si>
    <t>120000082-LABORATORY OVEN-(EP06)</t>
  </si>
  <si>
    <t>120000110-THERMOSTATIC WATER BATH-(EP06)</t>
  </si>
  <si>
    <t>120000046-LAB TRIAL MANIFOLD-(EP06)</t>
  </si>
  <si>
    <t>120002883-"HDPE PIPE,FLANGES,BEND"-(EP06)</t>
  </si>
  <si>
    <t>120002879-VERIOUS R&amp;D EQUIPMENTS-(EP06)</t>
  </si>
  <si>
    <t>120007517-PLUS M 310 pH METER-(EP06)</t>
  </si>
  <si>
    <t>"DISMNTLING,REINSTALATION OF FH &amp; LAB FUR"-SYN LAB</t>
  </si>
  <si>
    <t>12-29-THERMO ORION BENCHTOP DIGIT-TEMPERATUR(EP06)</t>
  </si>
  <si>
    <t>120008204-WATER SOFTWARE UPGRADE-(EP06)</t>
  </si>
  <si>
    <t>120006806-120000087-VACCUM OVEN QUALITY MAKE(EP06)</t>
  </si>
  <si>
    <t>120006805-120000087-VACCUM OVEN QUALITY MAKE(EP06)</t>
  </si>
  <si>
    <t>12-2893-SS TEE,BALL VALVE,PIPE,AIR REGULATOR(EP06)</t>
  </si>
  <si>
    <t>120000041-RHEODYNE INJECTOR WITH SAMPLE LOOP-(EP06</t>
  </si>
  <si>
    <t>120000040-"GAS DISTRIBUTION PANEL,TUBING"-(EP06)</t>
  </si>
  <si>
    <t>120005483-MULTI MAGNETIC STERRER-(EP06)</t>
  </si>
  <si>
    <t>120000079-APC 3KVA 230V UPS FOR HPLC SYSTEMS-(EP06</t>
  </si>
  <si>
    <t>GAS REGULATOR , GAS PURIFICATION PANEL &amp; SS TUBE</t>
  </si>
  <si>
    <t>120000099-ORION 3 STAR PH BENCHTOP METER KIT-(EP06</t>
  </si>
  <si>
    <t>120000044-MAGNETIC STIRRER WITH HOT PLATE MS(EP06)</t>
  </si>
  <si>
    <t>120000037-ROTAVAPOR MODEL R -200/V-(EP06)</t>
  </si>
  <si>
    <t>120000039-METALAB LAB HOT AIR OVEN-(EP06)</t>
  </si>
  <si>
    <t>120000068-APC LINE INTERDIX UPS-(EP06)</t>
  </si>
  <si>
    <t>120000089-VACCUM OVEN-(EP06)</t>
  </si>
  <si>
    <t>120002882-ROTARY SHAKER &amp; LOD BOTTLES J-SIL-(EP06)</t>
  </si>
  <si>
    <t>120007388-MOTORLESS MULTI MAGNETIC STIRRER-(EP06)</t>
  </si>
  <si>
    <t>EUTECH PH-METER COMPLETE SET</t>
  </si>
  <si>
    <t>120000086-VACCUM OVEN QUALITY MAKE.-(EP06)</t>
  </si>
  <si>
    <t>POWDER COATED DOCUMENTS LOCKER</t>
  </si>
  <si>
    <t>120000053-LABINDIA PICO SERIES PH METER.-(EP06)</t>
  </si>
  <si>
    <t>FTP AUTO COOLING SYSTEM WITH MOTOR &amp; PUMP 30LTR</t>
  </si>
  <si>
    <t>120000071-ULTRONIC CLEANING MACHINES-(EP06)</t>
  </si>
  <si>
    <t>120000072-UV. CABINET LOG&amp; SHORT WAVE TUBE-(EP06)</t>
  </si>
  <si>
    <t>120000054-LABINDIA PICO SERIES OF PH METER-(EP06)</t>
  </si>
  <si>
    <t>120000061-VACCUM PUMP-(EP06)</t>
  </si>
  <si>
    <t>120000107-MAGNETIC STIRRER-(EP06)</t>
  </si>
  <si>
    <t>120000111-THERMOSTATIC WATER BATH-(EP06)</t>
  </si>
  <si>
    <t>120000115-ABSORB DET LINEARITY KIT-(EP06)</t>
  </si>
  <si>
    <t>120000109-MODIFICATION FOR VACCUM TRAY DRYER-(EP06</t>
  </si>
  <si>
    <t>120000065-STETTER MINI COMBINATION 1/4-(EP06)</t>
  </si>
  <si>
    <t>120002892-REMI GENERAL PURPOSE CENTRIFUGE-(EP06)</t>
  </si>
  <si>
    <t>120000056-PH METER-(EP06)</t>
  </si>
  <si>
    <t>120000090-OVERHEAD STIRRER-1/8 HP MOTOR-(EP06)</t>
  </si>
  <si>
    <t>VORTEX SHAKER WITH COLUMN STAND</t>
  </si>
  <si>
    <t>120002894-"METALLIC BR HOSE ,PVC HOSE,PIPE"-(EP06)</t>
  </si>
  <si>
    <t>12-57-"NYLON MEMBRANE FILTER,SWINEY PLASTIC (EP06)</t>
  </si>
  <si>
    <t>120002881-"CI PROOF VALVE,BARREL NIPPLE"-(EP06)</t>
  </si>
  <si>
    <t>120002880-THERMOMETER FOR CONDENSER-(EP06)</t>
  </si>
  <si>
    <t>120004466-VACCUM OVEN-(EP06)</t>
  </si>
  <si>
    <t>ACQUITY QDA DETECTOR WATERS</t>
  </si>
  <si>
    <t>ENVISIONMULTILABLE READER</t>
  </si>
  <si>
    <t>PARTICLE SIZE ANALYSER SYSTEM WITH</t>
  </si>
  <si>
    <t>ENVISION WINDOW 7 UPGRADE KIT +CAN CARD</t>
  </si>
  <si>
    <t>STABILITY CHAMBER INCUBATOR(+5°TO +60°C)</t>
  </si>
  <si>
    <t>INCUBATOR HEARCELL 150I CO2</t>
  </si>
  <si>
    <t>-20 DEEP FREEZER</t>
  </si>
  <si>
    <t>JULABO WATERBATH (MODEL:TW12)</t>
  </si>
  <si>
    <t>VORTEX MIXER &amp; PLATFORM SHAKER</t>
  </si>
  <si>
    <t>DOUBLE OUTLET EYE WASHER</t>
  </si>
  <si>
    <t>ULTRASONIC BATH 1.5 LITERS</t>
  </si>
  <si>
    <t>LCMS -AB SCIEX QTRAP 4500 (CWIP BIO L)</t>
  </si>
  <si>
    <t>120008644-WATERS ACQUITY UPLC H-CLASS SYS</t>
  </si>
  <si>
    <t>120004484 - DIFFERENTIAL SCANNING CALORIMETER</t>
  </si>
  <si>
    <t>120011056 - ALLIANCE HPLC SYSTEM (WATERS)</t>
  </si>
  <si>
    <t>120011057 - ALLIANCE HPLC SYSTEM (WATERS)</t>
  </si>
  <si>
    <t>120006555-WATERS ALLIANCE HPLC SYSTEM 2695 XE</t>
  </si>
  <si>
    <t>LYOPHILIZER MODEL LYOLAB 3S</t>
  </si>
  <si>
    <t>ULTRA MICRO BALANCE WITH DRAFT SHILD (CWIP BIO L)</t>
  </si>
  <si>
    <t>120007784-ATOMIC ABSORPTION SPECTROPHOTOMETER</t>
  </si>
  <si>
    <t>TYPE1 7 TYPE 2 INTEGRATED WATER PURIFIER (CWIP BIO</t>
  </si>
  <si>
    <t>CENTRIFUGE 5810 R (CWIP NDD)</t>
  </si>
  <si>
    <t>BENCH TOP INCUBATOR SHAKER WITH REFRIGAR (CWIP BIO</t>
  </si>
  <si>
    <t>-86°C UPRIGHT FREEZER 815L THERMO SCIENT (CWIP BIO</t>
  </si>
  <si>
    <t>BENCHTOP REFRIGERATER CENTRIFUGE (CWIP BIO L)</t>
  </si>
  <si>
    <t>ANALYTICAL BALANCE CAPPACITY 220G + PRIN (CWIP BIO</t>
  </si>
  <si>
    <t>BINOCULAR MICROSCOPE</t>
  </si>
  <si>
    <t>HPLC COLOMNS (CWIP BIO L)</t>
  </si>
  <si>
    <t>SONICATOR VCX 500 AND ACCESSORIES (CWIP NDD)</t>
  </si>
  <si>
    <t>INCUBATOR ( DUAL ZONE) MACK  (CWIP BIO L)</t>
  </si>
  <si>
    <t>LEGRAND UPS NUMERIC TYPE 15 KVA (CWIP BIO L)</t>
  </si>
  <si>
    <t>THERMO SCIENTIFIC LOCATOR JR.PLUS RACK</t>
  </si>
  <si>
    <t>ORACHEM 48-POSITION PRESSURE PROCESSOR (CWIP BIO L</t>
  </si>
  <si>
    <t>WALL PANEL 50 MM THICK &amp; OTHER WORK (CWIP NDD)</t>
  </si>
  <si>
    <t>BENCHMIXER XL MULTITUBE VORTEXER 50X12MM (CWIP BIO</t>
  </si>
  <si>
    <t>120011663 - 50LTR  REACTOR SS 316 3KG PR</t>
  </si>
  <si>
    <t>NITROGEN EVAPORATOR BIO NITROVAP50 SAMPL (CWIP BIO</t>
  </si>
  <si>
    <t>EPPENDORF REASEARCH PLUS 6-PACK BUNDLE (CWIP BIO L</t>
  </si>
  <si>
    <t>ANEST IWATA OILFREE COMPRESSOR WITH ACCE (CWIP BIO</t>
  </si>
  <si>
    <t>THERMO SCIENTIFIC REVCO UPRIGHT LAB REFR (CWIP BIO</t>
  </si>
  <si>
    <t>120011662 - 25LTR  REACTOR SS 316 3KG PR</t>
  </si>
  <si>
    <t>COLD CHAMBER 300 LTRS</t>
  </si>
  <si>
    <t>ORION VERSA STAR PH BENCHTOP METER SET</t>
  </si>
  <si>
    <t>PH METER (PH/TEMP/CONDUCTIVITY) (CWIP BIO L)</t>
  </si>
  <si>
    <t>MIXMATE WITH 3 TUBE HOLDER (CWIP NDD)</t>
  </si>
  <si>
    <t>PREVENTIVE PAC &amp; SPARE-ESCO AIRTREAM BSC (CWIP BIO</t>
  </si>
  <si>
    <t>HERATHERM MICROBIOLOGIAL INCUB [IGS-180]</t>
  </si>
  <si>
    <t>THERMO SCIENTIFIC LNT TRANSFER VESSEL</t>
  </si>
  <si>
    <t>HERATHERM HOT AIR OVEN OGS-180</t>
  </si>
  <si>
    <t>ELECTRONIC ANALYTICAL WEIGHING BALANCE</t>
  </si>
  <si>
    <t>ANEST IWATA OIL FREE COMPRESSOR TFS30C-9</t>
  </si>
  <si>
    <t>CENTRIFUGE MINISPIN PLUS (CWIP NDD)</t>
  </si>
  <si>
    <t>HOT AIR OVEN 120 L (CWIP BIO L)</t>
  </si>
  <si>
    <t>COLD CHAMBER 400 LTRS</t>
  </si>
  <si>
    <t>MULTIPETTE STREAM WITH CHARGINIG ADAPTER (CWIP NDD</t>
  </si>
  <si>
    <t>THERMOFLASKBENCHTOP LIQUID NITROGEN CONT</t>
  </si>
  <si>
    <t>ULTRA SONICATOR (CWIP BIO L)</t>
  </si>
  <si>
    <t>HOTPLATE WITH STIRRER (CWIP BIO L)</t>
  </si>
  <si>
    <t>PP-FRP PIPING DUCT FOR FUME HOOD</t>
  </si>
  <si>
    <t>PH METER RANGE: 0 TO 14 EUTECH INSTRUMENT</t>
  </si>
  <si>
    <t>120000689 ORBITAL SHAKER CUM INCUBATOR</t>
  </si>
  <si>
    <t>PORTABLE RH &amp; TEMP METER MAKE: POLLTECH</t>
  </si>
  <si>
    <t>SPINIX-VORTEX SHAKER CAT NO 3020 TARSON</t>
  </si>
  <si>
    <t>SIMADZU-NEXERA LC-30AD HPLC SYSTEM</t>
  </si>
  <si>
    <t>HPLC SYSTEM  PREPARATIVE WATERS (CWIP PEPTIDE)</t>
  </si>
  <si>
    <t>120012438 120010818 WATER PREPARATIVE HPLC SYSTEM</t>
  </si>
  <si>
    <t>120012439 DYNAMIC AXIAL COLUMN-100MMID</t>
  </si>
  <si>
    <t>120003415 FULLY AUTOMATED COAGULATION ANALYSER</t>
  </si>
  <si>
    <t>MICROWAVE DIGESTION SYSTEM</t>
  </si>
  <si>
    <t>FUME HOOD(BFH-1TO5) 1500X915X2300 (CWIP PEPTIDE)</t>
  </si>
  <si>
    <t>PEAK SCINTIFIC INFINITY 1031 GAS GENERATOR</t>
  </si>
  <si>
    <t>120009669 ROTAVAPOR(10LTR)WITH TWO SET GLASSWARE</t>
  </si>
  <si>
    <t>DEEP FREEZER (I-SERIES)MODEL:NLDF34SI</t>
  </si>
  <si>
    <t>ISLAND BENCH(IB-1) L 3250 X W 1500X H900 (CWIP PEP</t>
  </si>
  <si>
    <t>VACUUMBRAND CHEMISTRY DIAPHAGM PUMP MD4C (CWIP PEP</t>
  </si>
  <si>
    <t>VARIO CHEMISTRY PUMPING UNIT MDIC VARIO (CWIP PEPT</t>
  </si>
  <si>
    <t>OVER HEAD STIRRER WITH STAND (CWIP PEPTIDE)</t>
  </si>
  <si>
    <t>INDUSTRIAL DEHUMIDIFIRE FOR IMPURITY LAB</t>
  </si>
  <si>
    <t>ROTORY VACUUM EVAPORATOR MEDICA (CWIP PEPTIDE)</t>
  </si>
  <si>
    <t>HOT AIR OVEN CAPACITY: 325 LITERS MK-2 (CWIP PEPTI</t>
  </si>
  <si>
    <t>SURE GRIP EX SAFETY CABINATE 227 LITERS (CWIP PEPT</t>
  </si>
  <si>
    <t>COLD CHAMBER 400 LTRS MACK PHARMATECH.</t>
  </si>
  <si>
    <t>COLD CHAMBER 2-8 DEGREE 400 LITERS (CWIP PEPTIDE)</t>
  </si>
  <si>
    <t>COLD CHAMBER 300 LTRS MACK PHARMATECH.</t>
  </si>
  <si>
    <t>MAGNETIC STIRRER WITHOUT HOT PLATE LMS-1 (CWIP PEP</t>
  </si>
  <si>
    <t>RADWAG PRECISION BALALNCE PS4500R2 (CWIP PEPTIDE)</t>
  </si>
  <si>
    <t>RADWAG PRECISION BALALNCE PS 200/2000G (CWIP PEPTI</t>
  </si>
  <si>
    <t>PH METER ORION A 111 (CWIP PEPTIDE)</t>
  </si>
  <si>
    <t>SARTOROUS DATA PRINTER MODEL: YDP 20-OCE</t>
  </si>
  <si>
    <t>120012620 VERTIX MIXER WITH ADOPTER (CWIP BIO L)</t>
  </si>
  <si>
    <t>WALL BENCH( WB-1) L 2000 X W 750X H750 (CWIP PEPTI</t>
  </si>
  <si>
    <t>PORTABLE RH &amp; TEMP. METER POLLTECH INST (CWIP PEPT</t>
  </si>
  <si>
    <t>OIL BATH 1 LITER WITH PID CONTROL (CWIP PEPTIDE)</t>
  </si>
  <si>
    <t>OIL BATH 500 ML WITH PID CONTROL (CWIP PEPTIDE)</t>
  </si>
  <si>
    <t>HYDRAULIC HAND PALLET TRUCK CAP: 2500 KG WITH TROL</t>
  </si>
  <si>
    <t>QUALITY UV CABINATE (CWIP PEPTIDE)</t>
  </si>
  <si>
    <t>OIL BATH 3 LITER WITH PID CONTROL (CWIP PEPTIDE)</t>
  </si>
  <si>
    <t>ROTOR 24 HVT50</t>
  </si>
  <si>
    <t>ROTOR 64 MG -5</t>
  </si>
  <si>
    <t>15 KVA ACP UPS INBULID ISOLATON TRANSFOR</t>
  </si>
  <si>
    <t>PRESSURE VESSLE SET 12# HVT 50</t>
  </si>
  <si>
    <t>DATA LOGGER NW480,NEWTRONIC,24 VDT</t>
  </si>
  <si>
    <t>CARRIER 2 TON CASSETTE AC UNIT</t>
  </si>
  <si>
    <t>EUTECH PH METER MODEL:ECPH602PLUSK</t>
  </si>
  <si>
    <t>METTLER BALABCE PRINTER RS-P25/02</t>
  </si>
  <si>
    <t>AIR RECEIVER TANK FOR COMPRESSED AIR &amp; EXHAUST FAN</t>
  </si>
  <si>
    <t>VORTEX SHEKAR MAKE:TORSON</t>
  </si>
  <si>
    <t>-80 DEEP FREEZER NLUF14SICAPACITY:14/400 (CWIP)</t>
  </si>
  <si>
    <t>UV CABINATE QUALITY (CWIP)</t>
  </si>
  <si>
    <t>FUME HOOD SIZE 1500 X 915 X 2300 (CWIP)</t>
  </si>
  <si>
    <t>2 -8 DEGREE COLD CHAMBER 400 LITERS (CWIP)</t>
  </si>
  <si>
    <t>RADWAG POLAND PRECISION WEIGHING BALANCE (CWIP)</t>
  </si>
  <si>
    <t>PHOTO CHEMICAL REACTOR</t>
  </si>
  <si>
    <t>HOT AIR GUN (CWIP)</t>
  </si>
  <si>
    <t>PURE C-810 AUTOMATED FLASH CHROMATOGRAPHY</t>
  </si>
  <si>
    <t>HUBER SYSTEM ( UNISTATE - 405)</t>
  </si>
  <si>
    <t>CHEM. DIAPHAGM PUMP MD1C VARIO</t>
  </si>
  <si>
    <t>FIRE EXTINGUISHERS- ABC, CO2, M FOAM TYPE</t>
  </si>
  <si>
    <t>OIL SEALED ROTORY HIGH VACUUM PUMP</t>
  </si>
  <si>
    <t>ROTORY EVAPORATOR MAKE : HEIDOLPH</t>
  </si>
  <si>
    <t>P-SERIES QUATERNARY UV - VIS SYSTEM</t>
  </si>
  <si>
    <t>50MMX40CM STANDRAD SPRING COULMN HARDWAR</t>
  </si>
  <si>
    <t>STANDARD SAMPLE PANS CRIMPER</t>
  </si>
  <si>
    <t>RADWAG BALANCE PS600.R2</t>
  </si>
  <si>
    <t>EUTECH PH METER</t>
  </si>
  <si>
    <t>PVDF 125 SEAL LESS CENTRIFUGAL PUMP</t>
  </si>
  <si>
    <t>SECO BALANCE WP 1 TON CAPACITY</t>
  </si>
  <si>
    <t>NLUCP PLC,HUMIDIFIER TANK FOR  NEWTRONIC HUMIDITY</t>
  </si>
  <si>
    <t>MICROSCOPE SPARE PARTS ( CAMERA,LANCE)</t>
  </si>
  <si>
    <t>VENTILATION SYSTEM</t>
  </si>
  <si>
    <t>ELECTRICALS</t>
  </si>
  <si>
    <t>VACCUM SYSTEM</t>
  </si>
  <si>
    <t>SS 316  VESSEL 25LTR CAPACITY WITH TROLL</t>
  </si>
  <si>
    <t>CAPSTON WATER METER</t>
  </si>
  <si>
    <t>SKID MOUNTED VACCUM SYSTEM</t>
  </si>
  <si>
    <t>SS 304 STAND FOR SOLVANT TANK</t>
  </si>
  <si>
    <t>S.S.AIR RECEIVER 150 LTRS</t>
  </si>
  <si>
    <t>TROLLEY FOR GLASS WARE SS 304 MOC</t>
  </si>
  <si>
    <t>CLEAN ROOMS (AASTHA)</t>
  </si>
  <si>
    <t>LABORATORY AUTOCALVE SS316</t>
  </si>
  <si>
    <t>NITROGEN GAS PIPING FOR FUME HOOD</t>
  </si>
  <si>
    <t>VACUUM PUMP</t>
  </si>
  <si>
    <t>GAS PURIFICATION &amp; DISTRIBUTION SYSTEM</t>
  </si>
  <si>
    <t>NITROGEN PIPING PURIFICATION SYSTEMS</t>
  </si>
  <si>
    <t>FIRE HYDRENT SYSTEMS</t>
  </si>
  <si>
    <t>NITROGEN &amp; HYDROGEN PURIFICATION SYSTEM</t>
  </si>
  <si>
    <t>HOOD &amp; BLOWER</t>
  </si>
  <si>
    <t>NITROGEN GAS PURIFICATION SYSTEM</t>
  </si>
  <si>
    <t>MAGNITIC STIRRER</t>
  </si>
  <si>
    <t>GAS PURIFICATION &amp; PIPING FOR NEW GC ROOM</t>
  </si>
  <si>
    <t>120000938-M.S.AIR RECEIVER 150 LTRS</t>
  </si>
  <si>
    <t>WATER CHILLER FOR PXRD</t>
  </si>
  <si>
    <t>TWO STAGE ROTARY VACUUM PUMP RV5</t>
  </si>
  <si>
    <t>GAS PIPING AT CHNS ROOM</t>
  </si>
  <si>
    <t>GAS DISTRIBUTION PANEL</t>
  </si>
  <si>
    <t>ULTRA HIGH VACCUM GAUGE</t>
  </si>
  <si>
    <t>WATERING VACCUM PUMP MPDEL LWV-12</t>
  </si>
  <si>
    <t>PPR PIPES &amp; BALL VALVE - SYNTHETIC LAB</t>
  </si>
  <si>
    <t>"ALU PARTITION , DOOR PANEL" - SYNTHETHIC LAB</t>
  </si>
  <si>
    <t>UTILITY PIPES &amp; FITTING WORK (VALIDATION LAB)</t>
  </si>
  <si>
    <t>120006904-OIL BATH 1 LTR CAPICITY-(EP06)</t>
  </si>
  <si>
    <t>CYLINDER STORSGE CAGE 10 X 4 X 7 1/2 FT (LAB CWIP)</t>
  </si>
  <si>
    <t>HDPE &amp; PPRC PIPES &amp; FITTINGS</t>
  </si>
  <si>
    <t>UTILITY PIPING &amp; FITTINGS (CWIP BIO L)</t>
  </si>
  <si>
    <t>VACCUM PUMP 4 BAR (CWIP BIO L)</t>
  </si>
  <si>
    <t>UTILTIY PIPING &amp; FITTINGS (CWIP PEPTIDE)</t>
  </si>
  <si>
    <t>UTILITY PIPES &amp; FITTINGS-  MESYLATE (CWIP)</t>
  </si>
  <si>
    <t>CONTROL PANEL MLDB,MCC,PCC</t>
  </si>
  <si>
    <t>APC MAKE UPS 5 KVA SURT5000I</t>
  </si>
  <si>
    <t>FLAMEPROOF LIGHT FITTING 2X36W</t>
  </si>
  <si>
    <t>PHOTO ELECTRIC SMOKE DETECTOR</t>
  </si>
  <si>
    <t>CROMPTON EL MOTOR 5HP/2P/3000RPM</t>
  </si>
  <si>
    <t>CROMPTON MAKE 5 HP  OPENWELL S/PUMP</t>
  </si>
  <si>
    <t>"CORPMTON MAKE 48"" CEILING FAN  WITHOUT"</t>
  </si>
  <si>
    <t>"ALMONARD  MAKE 9"" EXHAUST FAN"</t>
  </si>
  <si>
    <t>5 KVA UPS FOR HPLC</t>
  </si>
  <si>
    <t>APC MAKE UPS 5 KVA+INBUILT SMF</t>
  </si>
  <si>
    <t>15 KVA UPS</t>
  </si>
  <si>
    <t>7 KVA UPS</t>
  </si>
  <si>
    <t>FLAMEPROOF EXHAUST FAN</t>
  </si>
  <si>
    <t>ELECTRICAL FITTINGS (ONCO R&amp;D)</t>
  </si>
  <si>
    <t>APC MAKE 10 KVA ONLINE UPS FOR HPLC</t>
  </si>
  <si>
    <t>6 KVA UPS SYSTEM - APC MAKE</t>
  </si>
  <si>
    <t>5 KVA UPS FOR GC</t>
  </si>
  <si>
    <t>ELECTRICAL DISTRIBUTION BOARD</t>
  </si>
  <si>
    <t>20 KVA ONLINE UPS</t>
  </si>
  <si>
    <t>UPS – 6 KVA</t>
  </si>
  <si>
    <t>6 KVA ONLINE UPS</t>
  </si>
  <si>
    <t>UPS - 6 KVA</t>
  </si>
  <si>
    <t>6 KVA UPS WITH BATTERIES</t>
  </si>
  <si>
    <t>UPS SYSTEM 6 KVA</t>
  </si>
  <si>
    <t>3 KVA APC TRUE ONLINE UPS</t>
  </si>
  <si>
    <t>ELECTRICAL CABLE &amp; FITTING FOR XRD ROOM</t>
  </si>
  <si>
    <t>ISOLATION TRANSFORMER</t>
  </si>
  <si>
    <t>6KVA UPS WITH IN BUILT ISOLATION TRANSFO</t>
  </si>
  <si>
    <t>6KVA ONLINE UPS WITH ISOLATION TRANSFORMER NUMERIC</t>
  </si>
  <si>
    <t>ADOR MAKE 30 KVA UPS SYSTEM WITH BATTERIES</t>
  </si>
  <si>
    <t>3WL ACB 1250 AMP BREAKER 3 POLE</t>
  </si>
  <si>
    <t>ELECTRICAL INSTALLATION (RESPONSIBLE LAB)</t>
  </si>
  <si>
    <t>LT CABLES (RESPONSIBLE LAB)</t>
  </si>
  <si>
    <t>ELECTRICAL CABLES &amp; FITTINGS (LAB CWIP TRF)</t>
  </si>
  <si>
    <t>NUMERIC MAKE 15 KVA UPS - DIFICIENCY LAB</t>
  </si>
  <si>
    <t>20 W LED SQUARE DOWN LIGHT FITTING -DIFICIENCY LAB</t>
  </si>
  <si>
    <t>15 KVA UPS WITH INBUILD ISOLATOR TRANSFO (CWIP NDD</t>
  </si>
  <si>
    <t>10 KVA UPS WITH INBUILD ISOLATOR TRANSFO (CWIP NDD</t>
  </si>
  <si>
    <t>130000441 ELECTRICALS CABLES &amp; LIGHT FITTING</t>
  </si>
  <si>
    <t>ELECTRICAL FITTINGS FOR ENERGY SAVING (ES)</t>
  </si>
  <si>
    <t>130000553 -NUMERIC MAKE UPS SYSTEM 15KVA</t>
  </si>
  <si>
    <t>MERCURY UV LAMP 400 WATTS &amp; UV LAMP POWER SUPPLY</t>
  </si>
  <si>
    <t>APC 15 KVA UPS WITH ISOLATION TRANSFORME</t>
  </si>
  <si>
    <t>SPLIT AC KX SERIES,CORDLESS REMOTE 1.5 TON &amp; 2 TON</t>
  </si>
  <si>
    <t>EVEREST AIR BLOWER MODEL:M450</t>
  </si>
  <si>
    <t>WATER CHILLER MODEL TCA10P10</t>
  </si>
  <si>
    <t>3 TR MEGA 3PH SPLIT AC CORDLESS REMOTE</t>
  </si>
  <si>
    <t>1.5 TR SPLIT A.C.  UNITS.</t>
  </si>
  <si>
    <t>2 TR BLUE STAR A/C</t>
  </si>
  <si>
    <t>1.5TR WALL SPLIT AC (GBL)</t>
  </si>
  <si>
    <t>FRP DUCTING</t>
  </si>
  <si>
    <t>2 TON CASSETTE AC</t>
  </si>
  <si>
    <t>4 TON CASSETTE  AC</t>
  </si>
  <si>
    <t>2 TON SPLIT AC CASSETTE</t>
  </si>
  <si>
    <t>1.5 TON CASSETTE AC</t>
  </si>
  <si>
    <t>1.5 TON SPLIT AC CASSETTE</t>
  </si>
  <si>
    <t>SPLIT A/C 2 TON</t>
  </si>
  <si>
    <t>1.5 TON SPLIT AC</t>
  </si>
  <si>
    <t>1.5 TON SPLIT AIR CONDITIONER</t>
  </si>
  <si>
    <t>8.5 TON DUCTABLE SPLIT AC</t>
  </si>
  <si>
    <t>2 TON CASSETS A/C</t>
  </si>
  <si>
    <t>2.0 TON CASSETTE AC.</t>
  </si>
  <si>
    <t>2 TON CASEETTE AC.</t>
  </si>
  <si>
    <t>1.5 TON CASSETTE AC.</t>
  </si>
  <si>
    <t>CARRIER MAKE 3 TR  CASSETTE AC</t>
  </si>
  <si>
    <t>SPLIT AC 2 TR</t>
  </si>
  <si>
    <t>SPLIT A.C.</t>
  </si>
  <si>
    <t>SPLIT A/C 1.5 TR</t>
  </si>
  <si>
    <t>1.5 TON SPLIT A.C.</t>
  </si>
  <si>
    <t>SPLIT A/C UNIT 1.5 TR</t>
  </si>
  <si>
    <t>CARRIER MAKE 1 TR  SPLIT AC 2 STAR</t>
  </si>
  <si>
    <t>AIR CONDITIONER MAKE CARRIER &amp; INSTALLATION</t>
  </si>
  <si>
    <t>ECV SUPPLY VENTILATION (SYNTHETIC LAB)</t>
  </si>
  <si>
    <t>SUPPLY &amp; FIXING OF PP+FRP PIPE 400MM DIA (CWIP)</t>
  </si>
  <si>
    <t>DUCTABLE AC 8.5TR MAKE CARRIER (RESPONSIBLE LAB)</t>
  </si>
  <si>
    <t>EXHAUST FAN (450 DIA) FOR FUME HOOD</t>
  </si>
  <si>
    <t>CARRIER-CASSET AC 2 TR</t>
  </si>
  <si>
    <t>CARRIER - CASSET AC 1.5 TR</t>
  </si>
  <si>
    <t>CASSETTLE AC 2.0TR MAKE CARRIER (RESPONSIBLE LAB)</t>
  </si>
  <si>
    <t>CASSETTE AC (SYNTHETIC LAB)</t>
  </si>
  <si>
    <t>170000024-SPLIT A.C. - LAB BD/1204/2.1.2004-(EP06)</t>
  </si>
  <si>
    <t>170000205-SPLIT AC 2TR-(EP06)</t>
  </si>
  <si>
    <t>170000207-SPLIT AC 1.5TR-(EP06)</t>
  </si>
  <si>
    <t>170000025-SPLIT A.C. FOR LAB BD/1205 - (EP06)</t>
  </si>
  <si>
    <t>DUCTABLE SPLIT AC UNIT 8.5 TR - DIFICIENCY LAB</t>
  </si>
  <si>
    <t>CARRIER MAKE DUCTABLE AC UNIT 5.5 TR (LAB CWIP)</t>
  </si>
  <si>
    <t>DUCTABLE SPLIT AC UNIT 5.5 TR (LAB CWIP TRF)</t>
  </si>
  <si>
    <t>CARRIER MAKE CASSETTE AC UNITS 2.0 TR 9 (LAB CWIP)</t>
  </si>
  <si>
    <t>CARRIER MAKE CASSETTE AC UNITS 2.0 TR (LAB CWIP)</t>
  </si>
  <si>
    <t>AIRSTREAM-LAMINAR FLOW HOOD</t>
  </si>
  <si>
    <t>SPLIT AC UNIT 1.5 TR (LAB CWIP TRF)</t>
  </si>
  <si>
    <t>DEHUMIDIFIER CAPACITY 22 LIT/DAY</t>
  </si>
  <si>
    <t>DUCTABLE SPLIT AC UNIT 8.5 TR -INST</t>
  </si>
  <si>
    <t>AIR HANDLING UNIT(AJU-01) (CWIP NDD)</t>
  </si>
  <si>
    <t>DUCTABLE SPILT AC UNIT 8.5 TR-CARRIER (CWIP BIO L)</t>
  </si>
  <si>
    <t>DUCTABLE SPLIT AC UNIT 11 TR (CWIP NDD)</t>
  </si>
  <si>
    <t>170000669-2 TR SPLIT AC FOR INST ROOM &amp; CONT SAMP</t>
  </si>
  <si>
    <t>170000668-2 TR SPLIT AC FOR INST ROOM &amp; CONT SAMP</t>
  </si>
  <si>
    <t>1.5TR SPLIT AC UNIT 3 STAR- CARRIER</t>
  </si>
  <si>
    <t>AIR WATER DOUBLE SKIN 4100 CMH (CWIP PEPTIDE)</t>
  </si>
  <si>
    <t>2.0 TR SPLIT AC 3 STAR-CARRIER</t>
  </si>
  <si>
    <t>1.5 TR CARRIER MAKE SPLIT AC 3STAR (CWIP PEPTIDE)</t>
  </si>
  <si>
    <t>SMACS AIR CONDITIONER POWER SAVER</t>
  </si>
  <si>
    <t>170001038-4 TR DUCTABLE A/C (CWIP TRF)</t>
  </si>
  <si>
    <t>HINJEWADI - R&amp;D API Total</t>
  </si>
  <si>
    <t>HINJEWADI - R&amp;D FORMULATION (CGMP)</t>
  </si>
  <si>
    <t>ROLLAR COMPACTOR (FLUCTUATION)</t>
  </si>
  <si>
    <t>CONTA BIN 80 LTR</t>
  </si>
  <si>
    <t>120000336 - LUMINESCENCE  SPECTROMETER - LS45</t>
  </si>
  <si>
    <t>SAMPLE THIEF FOR LYO</t>
  </si>
  <si>
    <t>SS DISPENSING PRESSURE VESSEL 5 LIT.</t>
  </si>
  <si>
    <t>SUREPRO DUAL FILTER PREFILTRATION SYSTEM</t>
  </si>
  <si>
    <t>12-9941/12-6095 MICROFLUIDIZER PROCESSOR M-7250-30</t>
  </si>
  <si>
    <t>M.S.POWDER COATED LOCKERS &amp; ANGLE</t>
  </si>
  <si>
    <t>"CUPBOARD+SHELVES,TROLLY,BORD STAND,"</t>
  </si>
  <si>
    <t>LEAD FREE SIEVES USFDA BIOSAFE</t>
  </si>
  <si>
    <t>HAND DRYER AP-800 WITH TWIN BLOWER</t>
  </si>
  <si>
    <t>"SS.TABLE+GRTOP ANTIV/BRATION 27""X24""X35"""</t>
  </si>
  <si>
    <t>S.S.DUST BIN</t>
  </si>
  <si>
    <t>EI MAKE MICROPROCESSOR BASED DO-METER.</t>
  </si>
  <si>
    <t>S.S.316 VESSELS</t>
  </si>
  <si>
    <t>S.S.SCOOP 250GMS &amp; 500GMS -OPEN TYPE</t>
  </si>
  <si>
    <t>DYNA HORIZONTAL LAMINAR AIR FLOW UNIT</t>
  </si>
  <si>
    <t>VESSEL 3 LTR SS 316 MIRROR</t>
  </si>
  <si>
    <t>TEMPRECORD THERMO-HYGRO DATA LOGGER</t>
  </si>
  <si>
    <t>SLOTTED ANGLE STORAGE RACKS</t>
  </si>
  <si>
    <t>"REGULATOR,TUBING,MANIFOLD,CONNECTOR &amp; "</t>
  </si>
  <si>
    <t>DIGITAL TEMPERATURE DATALOGGER &amp; PROCESS</t>
  </si>
  <si>
    <t>SS 304 HAND WASH UNIT WITH NYLON &amp;</t>
  </si>
  <si>
    <t>S.S.304 CUPBOARD &amp; TABLE</t>
  </si>
  <si>
    <t>SS 304 SAMPLE BOTTLING STAND</t>
  </si>
  <si>
    <t>SHOE RACK FOR  SS 304 18G SHEET</t>
  </si>
  <si>
    <t>HAND DRYER MODEL -AP800</t>
  </si>
  <si>
    <t>M.S.TABLE WITH GRANITE FOR CHAMBER</t>
  </si>
  <si>
    <t>S.S PADDLE DUSTBIN &amp; STOOL</t>
  </si>
  <si>
    <t>"VERNIER CALLIPER DIGITAL 6"""</t>
  </si>
  <si>
    <t>DUSTMASTER-POWERED AIR PURIFY.RESPIRA</t>
  </si>
  <si>
    <t>STAINLESS STEEL CUPBOARD18</t>
  </si>
  <si>
    <t>"S.S.COMPUTER TABLE SPL/200 28""X25""X60""HT"</t>
  </si>
  <si>
    <t>"S.S.CHANGE OVER BENCH,18/19SWG"</t>
  </si>
  <si>
    <t>S.S. TRAY (CAP.30ML &amp; 5ML)</t>
  </si>
  <si>
    <t>S.S. FIX CHAIR &amp; STOOL</t>
  </si>
  <si>
    <t>BIOHIT BIOTRATES DIGITAL BURRETTE(0-50ml</t>
  </si>
  <si>
    <t>RING SHEAR TESTER MODEL RST-XS</t>
  </si>
  <si>
    <t>WATES HPLC SYSTEMS (FLUCTUATION)</t>
  </si>
  <si>
    <t>OSMOMAT 030 - CRYOSCOPIC OSMOMETER</t>
  </si>
  <si>
    <t>METALBLOCK THERMOSTATE LABTHERM TYPE LT-</t>
  </si>
  <si>
    <t>EXTRACT MFLD 20 POS 16X100RAC-PART NO-WA</t>
  </si>
  <si>
    <t>HEADSPACE O2/CO2-(902DV) ANALYER</t>
  </si>
  <si>
    <t>PICO PH METER WITH 5 POINT CALIBRATION</t>
  </si>
  <si>
    <t>LHXG0 EPPENDROFF PIPETTE 0.5 TO 5 ML VER</t>
  </si>
  <si>
    <t>MANUAL MOBILE COMPACTOR SYSTEM(DOCU ST)</t>
  </si>
  <si>
    <t>SS TRANSPORT TROLLY 555X810X1000</t>
  </si>
  <si>
    <t>MOBILE COMPACTOR</t>
  </si>
  <si>
    <t>1.5 TON LIFT</t>
  </si>
  <si>
    <t>OFFICE TABLES WITH UNDER STORAGE MODULES</t>
  </si>
  <si>
    <t>MULTI MILL</t>
  </si>
  <si>
    <t>"SUPPLY OF GLASSWARE AS ANNEXURE,THERMOME"</t>
  </si>
  <si>
    <t>CAFETARIA CHAIR FLEX-4 W/OUT ARMS</t>
  </si>
  <si>
    <t>REMI MAKE CYCLO MIXER ( CM-101)./ STIRRER (5)</t>
  </si>
  <si>
    <t>EXTRA SIEVE FOR MULTI MILL IMPELLER</t>
  </si>
  <si>
    <t>STICKERS &amp; NAMEPLATES</t>
  </si>
  <si>
    <t>MAGNIFYING GLASS FRESNEL LENS FRAME</t>
  </si>
  <si>
    <t>S.S.316 VESSEL-250ML</t>
  </si>
  <si>
    <t>SPARES WATER HPLC</t>
  </si>
  <si>
    <t>APC ONLINE UPS 5 KVA 230V AC SURT5000I</t>
  </si>
  <si>
    <t>SDI KIT WITH PRESS VESSEL 5 L(SDI0KITIN)</t>
  </si>
  <si>
    <t>SS.ULTRASONIC BATH WITH HEATER - 15 LTRS</t>
  </si>
  <si>
    <t>SUREPRO-2 BOWL SYSTEM(SUREPROM-1)</t>
  </si>
  <si>
    <t>HIGH SPEED HOMOGENISER (RQ-127A / D).</t>
  </si>
  <si>
    <t>SEVANA'S QUICKEST M/C</t>
  </si>
  <si>
    <t>ISOLATOR WITH INFEED PASS BOX</t>
  </si>
  <si>
    <t>WATERS ALLIANCE HPLC SYSTEM 2695 XE</t>
  </si>
  <si>
    <t>FREEZE DRYER MODEL LYODRYER(LT)</t>
  </si>
  <si>
    <t>ATLAS TABLE TOP XENON EXPOSURE SYSTEM</t>
  </si>
  <si>
    <t>SHIMADZU LC-2010CHT HPLC SYSTEMS</t>
  </si>
  <si>
    <t>TOC ANALYSER - MODEL SIEVERS 900 LAB</t>
  </si>
  <si>
    <t>"EQUITRON AUTOCLAVE 14X22"" SLL VACCUM"</t>
  </si>
  <si>
    <t>SPECTRASCAN 5100A SPECTROPHOTOMETER</t>
  </si>
  <si>
    <t>DIGITAL VISCOMETER - MODEL LVDV-II+PRO</t>
  </si>
  <si>
    <t>BOWL -3 LTRS CAPACITY</t>
  </si>
  <si>
    <t>DEEP FREEZER MODEL:URC-V-380-2</t>
  </si>
  <si>
    <t>COMPLETE COLOUR MATCHING SOFTWERE</t>
  </si>
  <si>
    <t>APC MAKE UPS SURT5000UXI</t>
  </si>
  <si>
    <t>VACCUUM PRESSURE PUMP</t>
  </si>
  <si>
    <t>ACCESSORIES FOR CLARUS 500 GAS CHROMATOGRAPH</t>
  </si>
  <si>
    <t>CRYO COOLANT CASETTES</t>
  </si>
  <si>
    <t>INTRINSIC ATTACHMENT FOR TDT-08L</t>
  </si>
  <si>
    <t>BENCH PRESS+GAUGE FOR INTRINSIC ATTACHME</t>
  </si>
  <si>
    <t>MICROPROCESSOR CIRCUAR CHART TEMP RECORD</t>
  </si>
  <si>
    <t>PORTABLE OIL FREEE VACCUM PUMP</t>
  </si>
  <si>
    <t>SINKER SMALL SIZE 6/18(SET OF 6)</t>
  </si>
  <si>
    <t>LABORATORY OVEN QE-102 ELECTRIC</t>
  </si>
  <si>
    <t>SS 316 FILTRATION ASSLY100ML - 47MM PALL</t>
  </si>
  <si>
    <t>FLUID BED PROCESSOR FBE-125 COMBO</t>
  </si>
  <si>
    <t>DUCTING SS304  NON INSULATED IN MTR</t>
  </si>
  <si>
    <t>KF COULOMETER</t>
  </si>
  <si>
    <t>TIAMO 1.2 FULL CD :1 LICENSE</t>
  </si>
  <si>
    <t>COOLING INCUBATOR 2-8 DEG.C..(PLC)</t>
  </si>
  <si>
    <t>"UPPER,LOWER &amp; DIE PUNCH"</t>
  </si>
  <si>
    <t>ANALYTICAL BALANCE - MODEL XS2002S</t>
  </si>
  <si>
    <t>KETAN LEAK TEST APPARATUS (Gmp Model)PKG-DEVLOPMEN</t>
  </si>
  <si>
    <t>Magnetic Stirrer with 0.6 HP Motor</t>
  </si>
  <si>
    <t>MAGNETIC STIRRER 9V DC</t>
  </si>
  <si>
    <t>FREEZE DRYER MODEL LYODRAYER (LT)</t>
  </si>
  <si>
    <t>SHIMADZU HPLC SYSTEMS (FLUCTUATION)</t>
  </si>
  <si>
    <t>HUMIDITY CHAMBER</t>
  </si>
  <si>
    <t>REFRIGERATOR COLD GOLD</t>
  </si>
  <si>
    <t>HIGH PRESSURE HOMOGENIZER</t>
  </si>
  <si>
    <t>ERWEKA DISSOLUATION TESTER</t>
  </si>
  <si>
    <t>QUATERNARY HPLC SYSTEMS</t>
  </si>
  <si>
    <t>SPARES FOR HPLC (WATERS)</t>
  </si>
  <si>
    <t>BROOKFIELD VISCOMETER</t>
  </si>
  <si>
    <t>HOMOGENIZER</t>
  </si>
  <si>
    <t>LAB STURRER</t>
  </si>
  <si>
    <t>120000206-CLARUS 500 GAS CHROMATOGRAPH</t>
  </si>
  <si>
    <t>120005531-WATERS HPLC SYSTEMS</t>
  </si>
  <si>
    <t>120000233-WATERS ALLIANCE HPLC SYSTEM 2695 XE</t>
  </si>
  <si>
    <t>120005529-WATERS HPLC SYSTEMS</t>
  </si>
  <si>
    <t>120005527-QUATERNARY HPLC SYSTEMS</t>
  </si>
  <si>
    <t>120000158-AUTO SAMPLER SYSTEM</t>
  </si>
  <si>
    <t>HIGH TECH UV CABINET</t>
  </si>
  <si>
    <t>PORTABLE D.O. METER</t>
  </si>
  <si>
    <t>120004776-PRINTER FOR ANALYTICAL BALANCE</t>
  </si>
  <si>
    <t>COLUMN OVEN OF HPLC (MODEL-HCD-02)</t>
  </si>
  <si>
    <t>M.S.POWDER COATED WALL MOUNTED STORAGE CABINET</t>
  </si>
  <si>
    <t>DIONEX ION CHROMATOGRAPHY SYSTEM</t>
  </si>
  <si>
    <t>SHIMADZU HPLC LC-2010CHT</t>
  </si>
  <si>
    <t>WATERS UPLC TUV DETECTOR</t>
  </si>
  <si>
    <t>ROOTS AUTOMATIC SCRUBBER (E-430)</t>
  </si>
  <si>
    <t>BIOTRATE 0-50ML</t>
  </si>
  <si>
    <t>ELETROLAB TAB DENSITY TESTER ETD-1020</t>
  </si>
  <si>
    <t>WALK IN HUMIDITY CHAMBER - 6000,4000,1000 LTR.</t>
  </si>
  <si>
    <t>WALK IN HUMIDITY CHAMBER - 5400 LTR.</t>
  </si>
  <si>
    <t>SONIFIER CELL DISRUPTOR WITH ACCESSORIES FROM BRAN</t>
  </si>
  <si>
    <t>12-7677/12-158/12-6661 - TABLET DISSOLUTION TESTER</t>
  </si>
  <si>
    <t>BOTTLE ROTATING APPARTUS</t>
  </si>
  <si>
    <t>120007672/120001591 - TABLET DISSOLUTION TESTER</t>
  </si>
  <si>
    <t>PRINTER FOR BALANCE</t>
  </si>
  <si>
    <t>SHAKER</t>
  </si>
  <si>
    <t>12-5530/12-6565/12-7661 - WATERS HPLC SYSTEMS</t>
  </si>
  <si>
    <t>12-5531/12-6540/12-7660 - WATERS HPLC SYSTEMS</t>
  </si>
  <si>
    <t>SHIMADZU LC-2010CHT INTELLIGENT HIGH THR</t>
  </si>
  <si>
    <t>U-3000 UHPLC SYSTEM WITHOUT DETECTOR</t>
  </si>
  <si>
    <t>WALK IN HUMIDITY CHAMBER 6000 LIT CAPACI</t>
  </si>
  <si>
    <t>EL.ANALYTICAL BALANCE XS205DU-MAKE-METTL</t>
  </si>
  <si>
    <t>BOTTLE ROTATING APPARATUS WATER BATH HEA</t>
  </si>
  <si>
    <t>KL 300 ILLUMINATOR</t>
  </si>
  <si>
    <t>EPPENDROFF MICROPIPETTS 2-20,.05,100-1000,20-200ΜL</t>
  </si>
  <si>
    <t>HEAT LESS TYPE AIR DRYER</t>
  </si>
  <si>
    <t>TWIN TROUGH CHAMBER FOR 20X20CM PLATES W</t>
  </si>
  <si>
    <t>PRINTER RS-P42-PART CODE-229265</t>
  </si>
  <si>
    <t>LIQUID NITROGEN CONTAINER BA23</t>
  </si>
  <si>
    <t>NOVUS SINGLE CHANNEL FINPIPETTE RANGE 1-</t>
  </si>
  <si>
    <t>DIONEX ION CHROMATOGRAPHY SYSTEM MODEL I</t>
  </si>
  <si>
    <t>CLARUS 680 GC WITH AS &amp; TURBOMATRIX 40 H</t>
  </si>
  <si>
    <t>EL.MICRO BALANCE XP6</t>
  </si>
  <si>
    <t>MILLI Q ADVANTAGE A10 S.KIT(IN)-MAKE-MIL</t>
  </si>
  <si>
    <t>WATERS RI DETECTOR WITH GPC</t>
  </si>
  <si>
    <t>LAMBDA 25 UV/VIS SPECTROMETER-REQ-1 NO-M</t>
  </si>
  <si>
    <t>ELECTROLAB 21 LIT MOBILE PHASE DISSOLUTION</t>
  </si>
  <si>
    <t>PII00-D ULTRASONIC TABLE TOP CLEANER</t>
  </si>
  <si>
    <t>EPPENDORF RESARCH PLUS 3PK</t>
  </si>
  <si>
    <t>WATER CIRCULATION PUMP,0.5 HP BOROSIL GLASS FILTRA</t>
  </si>
  <si>
    <t>CENTRIFUGE MAX SPEED-16000RPM W X D X H-</t>
  </si>
  <si>
    <t>TRANSFERPETTE VARIABLE VOLUME 100-1000ΜL</t>
  </si>
  <si>
    <t>EPPENDROFF MICROPIPETTS 0.5-5ML &amp; 100-1000ML</t>
  </si>
  <si>
    <t>ULTRASONIC BATH(WITH HEATER &amp; DIGITAL CO</t>
  </si>
  <si>
    <t>WATER BATH(WITH DIGITAL TEMP. CONTROLLER</t>
  </si>
  <si>
    <t>BENCH MODEL BSA01MF</t>
  </si>
  <si>
    <t>WATER PURIFICATION SYSTEM-MAKE-SARTORIUS</t>
  </si>
  <si>
    <t>HEAD SPACE ANALYZER (MICROMEX-4)</t>
  </si>
  <si>
    <t>2100AN LABORATORY TURBIDIMETER</t>
  </si>
  <si>
    <t>IKA MAKE MULTIMAGNETIC STIRRER</t>
  </si>
  <si>
    <t>ELECTROLAB 14 STATION DISSOLUTION TESTER EDT-14 LX</t>
  </si>
  <si>
    <t>ELECTRONIC MICRO BALANCE MSA 6.6S-000-DM</t>
  </si>
  <si>
    <t>12006649 METTLER ELECTRONIC MICROBLANCE</t>
  </si>
  <si>
    <t>120007703 MODEL LS1 MATERIAL TESTING MACHINE LLYOD</t>
  </si>
  <si>
    <t>UPGRADATION OF AUTOCLAVE(MODEL-7431 SLV)</t>
  </si>
  <si>
    <t>EPPENDROFF MICROPIPATTE 500-5000 &amp; 100-1000 UL</t>
  </si>
  <si>
    <t>BASIC PHARMA TITRANDO WITH ASSECSSORIES</t>
  </si>
  <si>
    <t>890 KF TITRANDO WITH TIAMO SOFTWARE</t>
  </si>
  <si>
    <t>KF COULOMETER MODEL 851 TITRANDO</t>
  </si>
  <si>
    <t>SUPPRESSOR FOR DIONEX ICS</t>
  </si>
  <si>
    <t>CHANGE PARTS - MASTERFLEX LIQUID FILLING DEVICE.</t>
  </si>
  <si>
    <t>POWDER COATED STATIONARY RACKS.</t>
  </si>
  <si>
    <t>UTILITY PIPEING &amp; FITTINGS AT R&amp;D-CGMP</t>
  </si>
  <si>
    <t>SS TABLE</t>
  </si>
  <si>
    <t>CROMPTON MUD PUMP DWMS 12 3 PHASE</t>
  </si>
  <si>
    <t>WATERLINED PIPING</t>
  </si>
  <si>
    <t>JET-VAC WATER JET VACUUM PUMP</t>
  </si>
  <si>
    <t>M.S. POWDER COATED SLOTTED ANGLE RACK</t>
  </si>
  <si>
    <t>CONSTANT TEMP CIRCULATION BATH</t>
  </si>
  <si>
    <t>AIR COMPRESSOR-TW-75H-&amp; ACESSARIES</t>
  </si>
  <si>
    <t>CONTROL PANEL  DB 400AMPS 40KA</t>
  </si>
  <si>
    <t>SERVO CONTROLL STABILIZER CAP-10 KVA</t>
  </si>
  <si>
    <t>APC ON LINE UPS SYSTEM</t>
  </si>
  <si>
    <t>ELECTRICAL FITTING &amp; CABLE</t>
  </si>
  <si>
    <t>CONTROL PANEL (LT)</t>
  </si>
  <si>
    <t>6 KVA UPS SYSTEM</t>
  </si>
  <si>
    <t>6 KVA UPS - MAKE APC</t>
  </si>
  <si>
    <t>ONLINE UPS 6 KVA</t>
  </si>
  <si>
    <t>6 KVA APC ONLINE UPS</t>
  </si>
  <si>
    <t>6 KVA ONLINE UPS WITH EXTERNAL SMF (APC)</t>
  </si>
  <si>
    <t>NUMERIC 10 KVA UPS WIT INBULID TRANSPHOR</t>
  </si>
  <si>
    <t>"NUMERIC"MAKE TRUE ON-LINE UPS SYSTEM 10KVA</t>
  </si>
  <si>
    <t>15KVA SERVO CONTROLLED STABILIZER</t>
  </si>
  <si>
    <t>DUCTABLE SPLIT AC 17TR WITH 8.5 TON</t>
  </si>
  <si>
    <t>AIR DISTRIBUTION SYSTEM</t>
  </si>
  <si>
    <t>5.5 TON DUCTABLE SPLIT A.C.</t>
  </si>
  <si>
    <t>8.5 TON DUCTABLE SPLIT A.C.</t>
  </si>
  <si>
    <t>2 TON DUCTABLE SPLIT A.C.</t>
  </si>
  <si>
    <t>1.5 TON DUCTABLE SPLIT A.C.</t>
  </si>
  <si>
    <t>CASSETE AC MAKE CARRIER 4 TR</t>
  </si>
  <si>
    <t>SPLIT AC MAKE CARRIER 1 TR</t>
  </si>
  <si>
    <t>DUCTABLE SPLIT AC 5.5TR-R22-CARRIER</t>
  </si>
  <si>
    <t>HINJEWADI - R&amp;D FORMULATION (CGMP) Total</t>
  </si>
  <si>
    <t>Grand Total</t>
  </si>
  <si>
    <t>S. No.</t>
  </si>
  <si>
    <t>Description of Fixed Assets</t>
  </si>
  <si>
    <t>Date of Valuation</t>
  </si>
  <si>
    <t>Rate of Depreciation</t>
  </si>
  <si>
    <t>Gross Block</t>
  </si>
  <si>
    <t>Inflation</t>
  </si>
  <si>
    <t xml:space="preserve">Reproduction Cost of the Machines 
</t>
  </si>
  <si>
    <t>Total Depreciation</t>
  </si>
  <si>
    <t>Depreciated Replacement Value</t>
  </si>
  <si>
    <t>Fair Value</t>
  </si>
  <si>
    <t>Net Block</t>
  </si>
  <si>
    <t>Asset Code</t>
  </si>
  <si>
    <t>Year of Purchase / Installation</t>
  </si>
  <si>
    <t>EOU</t>
  </si>
  <si>
    <t>Spares</t>
  </si>
  <si>
    <t>Oncology</t>
  </si>
  <si>
    <t>oncology</t>
  </si>
  <si>
    <t>SPD</t>
  </si>
  <si>
    <t xml:space="preserve"> SPD (GBL)</t>
  </si>
  <si>
    <t>SPD (GBL)</t>
  </si>
  <si>
    <t>PROPOFOL PLANT IV</t>
  </si>
  <si>
    <t>Profol Plant IV</t>
  </si>
  <si>
    <t>Profol Plat IV</t>
  </si>
  <si>
    <t>Profol Pant IV</t>
  </si>
  <si>
    <t>R&amp;D API</t>
  </si>
  <si>
    <t xml:space="preserve"> R&amp;D FORMULATION (CGMP)</t>
  </si>
  <si>
    <t>TOTAL</t>
  </si>
  <si>
    <t>Block</t>
  </si>
  <si>
    <t>Heads</t>
  </si>
  <si>
    <t>Plant &amp; Machinery</t>
  </si>
  <si>
    <t>Annexures</t>
  </si>
  <si>
    <t>Equipment &amp; Loose Tools</t>
  </si>
  <si>
    <t>Lab Equipment</t>
  </si>
  <si>
    <t>Electrical Installations</t>
  </si>
  <si>
    <t>R&amp;D Equipment</t>
  </si>
  <si>
    <t>A</t>
  </si>
  <si>
    <t>B</t>
  </si>
  <si>
    <t>I</t>
  </si>
  <si>
    <t>E</t>
  </si>
  <si>
    <t>D</t>
  </si>
  <si>
    <t>C</t>
  </si>
  <si>
    <t>F</t>
  </si>
  <si>
    <t>G</t>
  </si>
  <si>
    <t>H</t>
  </si>
  <si>
    <t>J</t>
  </si>
  <si>
    <t>Fair market value</t>
  </si>
  <si>
    <t>S. NO.</t>
  </si>
  <si>
    <t>Reproductiont Cost</t>
  </si>
  <si>
    <t>ENCLOSURE :-A |PLANT &amp; MACHINNERY VALUATION | M/S EMCURE PHARMACEUTICALS LTD. | HINJEWADI PLANT</t>
  </si>
  <si>
    <t>ENCLOSURE :-B |EQUIPMENT &amp; LOOSE TOOLS VALUATION | M/S EMCURE PHARMACEUTICALS LTD. | HINJEWADI PLANT</t>
  </si>
  <si>
    <t>ENCLOSURE :-C |LAB EQUIPMENT  VALUATION | M/S EMCURE PHARMACEUTICALS LTD. | HINJEWADI PLANT</t>
  </si>
  <si>
    <t>ENCLOSURE :-D| ETP  VALUATION | M/S EMCURE PHARMACEUTICALS LTD. | HINJEWADI PLANT</t>
  </si>
  <si>
    <r>
      <t xml:space="preserve">Consumed Life
</t>
    </r>
    <r>
      <rPr>
        <i/>
        <sz val="10"/>
        <rFont val="Calibri"/>
        <family val="2"/>
        <scheme val="minor"/>
      </rPr>
      <t>(in years)</t>
    </r>
  </si>
  <si>
    <r>
      <t xml:space="preserve">Economic Life
</t>
    </r>
    <r>
      <rPr>
        <i/>
        <sz val="10"/>
        <rFont val="Calibri"/>
        <family val="2"/>
        <scheme val="minor"/>
      </rPr>
      <t>(in years)</t>
    </r>
  </si>
  <si>
    <t>ENCLOSURE :-E| MATERIAL HANDLING  VALUATION | M/S EMCURE PHARMACEUTICALS LTD. | HINJEWADI PLANT</t>
  </si>
  <si>
    <t>ENCLOSURE :-F | POLLUTION CONTROL EQUIPMENT  VALUATION | M/S EMCURE PHARMACEUTICALS LTD. | HINJEWADI PLANT</t>
  </si>
  <si>
    <t>ENCLOSURE :-G | SPARES VALUATION | M/S EMCURE PHARMACEUTICALS LTD. | HINJEWADI PLANT</t>
  </si>
  <si>
    <t>ENCLOSURE :-H | UTILITIES VALUATION | M/S EMCURE PHARMACEUTICALS LTD. | HINJEWADI PLANT</t>
  </si>
  <si>
    <t>ENCLOSURE :- I | ELECTRICAL INSTALLATIONS VALUATION | M/S EMCURE PHARMACEUTICALS LTD. | HINJEWADI PLANT</t>
  </si>
  <si>
    <t>ENCLOSURE :- J | AIR HANDLIG UNIT VALUATION | M/S EMCURE PHARMACEUTICALS LTD. | HINJEWADI PLANT</t>
  </si>
  <si>
    <t>ENCLOSURE :- K | RESEARCH &amp; DEVELOPMENT VALUATION | M/S EMCURE PHARMACEUTICALS LTD. | HINJEWADI PLANT</t>
  </si>
  <si>
    <t>K</t>
  </si>
  <si>
    <t>R&amp;D</t>
  </si>
  <si>
    <t>ELEECTRICAL INST</t>
  </si>
  <si>
    <t>utilities</t>
  </si>
  <si>
    <t>spares</t>
  </si>
  <si>
    <t>pollution control</t>
  </si>
  <si>
    <t>etp</t>
  </si>
  <si>
    <t>lab equipment</t>
  </si>
  <si>
    <t>equipment and loose tools</t>
  </si>
  <si>
    <t>P&amp;M</t>
  </si>
  <si>
    <t>REMARKS:-</t>
  </si>
  <si>
    <t>1. Asset items pertaining tto M/s Emcure Pharmaceuticals ltd., Rajiv Gandhi I.T.B.T. park , Pune, Maharashtra is only considered in this report.</t>
  </si>
  <si>
    <t>2.Asset items of different classes are grouped together and summarized seperately. Detailed valuation sheet with calculation can be referred in attached annexures.</t>
  </si>
  <si>
    <t>3. The Company has provided us the Fixed Asset Register (FAR) for the purpose of Valuation. This FAR has the capitalization of the items based on the capex incurred under various heads and shown it in under various phases. Hence, for the purpose of Valuation we have taken the FAR having capex incurred.</t>
  </si>
  <si>
    <t>4. For evaluating useful life for calculation of depreciation, Chart of Companies Act-2013 isreferred.</t>
  </si>
  <si>
    <t>5.For evaluating the Gross current reproduction Cost of the other indegeneous machines and equipments, we have adopted the inflation rate occurred in the manufacturing of that respective commodity. For which we have used the whole sale price index  provided the Government through www.eaindustry.nic.in</t>
  </si>
  <si>
    <t>SUMMARY OF PLANT &amp;MACHINERY VALUATION | M/S EMCURE PHARMACEUTICALS LTD. - HINJAWADI PLANT | PUNE ,MAHARASHTRA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</si>
</sst>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quot;₹&quot;\ * #,##0.00_ ;_ &quot;₹&quot;\ * \-#,##0.00_ ;_ &quot;₹&quot;\ * &quot;-&quot;??_ ;_ @_ "/>
    <numFmt numFmtId="43" formatCode="_ * #,##0.00_ ;_ * \-#,##0.00_ ;_ * &quot;-&quot;??_ ;_ @_ "/>
    <numFmt numFmtId="164" formatCode="_ * #,##0_ ;_ * \-#,##0_ ;_ * &quot;-&quot;??_ ;_ @_ "/>
    <numFmt numFmtId="165" formatCode="_ &quot;₹&quot;\ * #,##0_ ;_ &quot;₹&quot;\ * \-#,##0_ ;_ &quot;₹&quot;\ * &quot;-&quot;??_ ;_ @_ "/>
    <numFmt numFmtId="166" formatCode="0.000"/>
  </numFmts>
  <fonts count="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9"/>
      <color theme="1"/>
      <name val="Calibri"/>
      <family val="2"/>
      <scheme val="minor"/>
    </font>
    <font>
      <b/>
      <sz val="11"/>
      <name val="Calibri"/>
      <family val="2"/>
      <scheme val="minor"/>
    </font>
    <font>
      <i/>
      <sz val="10"/>
      <name val="Calibri"/>
      <family val="2"/>
      <scheme val="minor"/>
    </font>
    <font>
      <b/>
      <i/>
      <sz val="11"/>
      <color theme="1"/>
      <name val="Calibri"/>
      <family val="2"/>
      <scheme val="minor"/>
    </font>
    <font>
      <b/>
      <i/>
      <sz val="11"/>
      <color rgb="FF000000"/>
      <name val="Calibri"/>
      <family val="2"/>
    </font>
  </fonts>
  <fills count="11">
    <fill>
      <patternFill patternType="none"/>
    </fill>
    <fill>
      <patternFill patternType="gray125"/>
    </fill>
    <fill>
      <patternFill patternType="solid">
        <fgColor theme="5" tint="-0.499984740745262"/>
        <bgColor indexed="64"/>
      </patternFill>
    </fill>
    <fill>
      <patternFill patternType="solid">
        <fgColor theme="9" tint="-0.499984740745262"/>
        <bgColor indexed="64"/>
      </patternFill>
    </fill>
    <fill>
      <patternFill patternType="solid">
        <fgColor theme="7" tint="-0.499984740745262"/>
        <bgColor indexed="64"/>
      </patternFill>
    </fill>
    <fill>
      <patternFill patternType="solid">
        <fgColor theme="4" tint="-0.499984740745262"/>
        <bgColor indexed="64"/>
      </patternFill>
    </fill>
    <fill>
      <patternFill patternType="solid">
        <fgColor rgb="FFFFFF00"/>
        <bgColor indexed="64"/>
      </patternFill>
    </fill>
    <fill>
      <patternFill patternType="solid">
        <fgColor theme="0"/>
        <bgColor indexed="64"/>
      </patternFill>
    </fill>
    <fill>
      <patternFill patternType="solid">
        <fgColor rgb="FF002060"/>
        <bgColor indexed="64"/>
      </patternFill>
    </fill>
    <fill>
      <patternFill patternType="solid">
        <fgColor theme="4" tint="0.79998168889431442"/>
        <bgColor indexed="64"/>
      </patternFill>
    </fill>
    <fill>
      <patternFill patternType="solid">
        <fgColor rgb="FFFFFFFF"/>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190">
    <xf numFmtId="0" fontId="0" fillId="0" borderId="0" xfId="0"/>
    <xf numFmtId="0" fontId="2" fillId="2" borderId="1" xfId="0" applyFont="1" applyFill="1" applyBorder="1"/>
    <xf numFmtId="164" fontId="2" fillId="2" borderId="1" xfId="1" applyNumberFormat="1" applyFont="1" applyFill="1" applyBorder="1"/>
    <xf numFmtId="0" fontId="3" fillId="0" borderId="1" xfId="0" applyFont="1" applyBorder="1"/>
    <xf numFmtId="0" fontId="0" fillId="0" borderId="1" xfId="0" applyBorder="1"/>
    <xf numFmtId="164" fontId="0" fillId="0" borderId="1" xfId="1" applyNumberFormat="1" applyFont="1" applyBorder="1"/>
    <xf numFmtId="0" fontId="2" fillId="3" borderId="1" xfId="0" applyFont="1" applyFill="1" applyBorder="1"/>
    <xf numFmtId="164" fontId="2" fillId="3" borderId="1" xfId="1" applyNumberFormat="1" applyFont="1" applyFill="1" applyBorder="1"/>
    <xf numFmtId="0" fontId="2" fillId="4" borderId="1" xfId="0" applyFont="1" applyFill="1" applyBorder="1"/>
    <xf numFmtId="164" fontId="2" fillId="4" borderId="1" xfId="1" applyNumberFormat="1" applyFont="1" applyFill="1" applyBorder="1"/>
    <xf numFmtId="0" fontId="2" fillId="5" borderId="1" xfId="0" applyFont="1" applyFill="1" applyBorder="1"/>
    <xf numFmtId="164" fontId="2" fillId="5" borderId="1" xfId="1" applyNumberFormat="1" applyFont="1" applyFill="1" applyBorder="1"/>
    <xf numFmtId="164" fontId="0" fillId="0" borderId="0" xfId="1" applyNumberFormat="1" applyFont="1"/>
    <xf numFmtId="43" fontId="0" fillId="0" borderId="0" xfId="1" applyNumberFormat="1" applyFont="1"/>
    <xf numFmtId="0" fontId="0" fillId="6" borderId="0" xfId="0" applyFill="1"/>
    <xf numFmtId="0" fontId="0" fillId="7" borderId="0" xfId="0" applyFill="1"/>
    <xf numFmtId="0" fontId="0" fillId="7" borderId="1" xfId="0" applyFill="1" applyBorder="1"/>
    <xf numFmtId="0" fontId="0" fillId="0" borderId="2" xfId="0" applyBorder="1"/>
    <xf numFmtId="164" fontId="0" fillId="0" borderId="2" xfId="1" applyNumberFormat="1" applyFont="1" applyBorder="1"/>
    <xf numFmtId="0" fontId="0" fillId="0" borderId="1" xfId="0" applyBorder="1" applyAlignment="1">
      <alignment horizontal="center"/>
    </xf>
    <xf numFmtId="164" fontId="0" fillId="0" borderId="1" xfId="1" applyNumberFormat="1" applyFont="1" applyBorder="1" applyAlignment="1">
      <alignment horizontal="center"/>
    </xf>
    <xf numFmtId="0" fontId="0" fillId="6" borderId="1" xfId="0" applyFill="1" applyBorder="1" applyAlignment="1">
      <alignment horizontal="center"/>
    </xf>
    <xf numFmtId="0" fontId="0" fillId="7" borderId="1" xfId="0" applyFill="1" applyBorder="1" applyAlignment="1">
      <alignment horizontal="center"/>
    </xf>
    <xf numFmtId="0" fontId="0" fillId="7" borderId="1" xfId="0" applyFill="1" applyBorder="1" applyAlignment="1">
      <alignment horizontal="left"/>
    </xf>
    <xf numFmtId="0" fontId="0" fillId="0" borderId="0" xfId="0" applyAlignment="1">
      <alignment horizontal="center"/>
    </xf>
    <xf numFmtId="0" fontId="0" fillId="7" borderId="0" xfId="0" applyFill="1" applyAlignment="1">
      <alignment horizontal="center"/>
    </xf>
    <xf numFmtId="0" fontId="0" fillId="0" borderId="2" xfId="0" applyBorder="1" applyAlignment="1">
      <alignment horizontal="center"/>
    </xf>
    <xf numFmtId="164" fontId="0" fillId="0" borderId="2" xfId="1" applyNumberFormat="1" applyFont="1" applyBorder="1" applyAlignment="1">
      <alignment horizontal="center"/>
    </xf>
    <xf numFmtId="0" fontId="0" fillId="6" borderId="0" xfId="0" applyFill="1" applyAlignment="1">
      <alignment horizontal="center"/>
    </xf>
    <xf numFmtId="0" fontId="0" fillId="7" borderId="1" xfId="0" applyFill="1" applyBorder="1" applyAlignment="1">
      <alignment horizontal="center" vertical="center"/>
    </xf>
    <xf numFmtId="44" fontId="0" fillId="0" borderId="0" xfId="2" applyFont="1"/>
    <xf numFmtId="165" fontId="0" fillId="0" borderId="1" xfId="2" applyNumberFormat="1" applyFont="1" applyBorder="1" applyAlignment="1">
      <alignment horizontal="center"/>
    </xf>
    <xf numFmtId="44" fontId="0" fillId="0" borderId="2" xfId="2" applyFont="1" applyBorder="1"/>
    <xf numFmtId="44" fontId="0" fillId="0" borderId="1" xfId="2" applyFont="1" applyBorder="1"/>
    <xf numFmtId="44" fontId="0" fillId="6" borderId="0" xfId="2" applyFont="1" applyFill="1"/>
    <xf numFmtId="165" fontId="0" fillId="7" borderId="1" xfId="2" applyNumberFormat="1" applyFont="1" applyFill="1" applyBorder="1" applyAlignment="1">
      <alignment horizontal="center"/>
    </xf>
    <xf numFmtId="9" fontId="0" fillId="7" borderId="1" xfId="0" applyNumberFormat="1" applyFill="1" applyBorder="1" applyAlignment="1">
      <alignment horizontal="center"/>
    </xf>
    <xf numFmtId="44" fontId="0" fillId="0" borderId="0" xfId="0" applyNumberFormat="1"/>
    <xf numFmtId="14" fontId="0" fillId="7" borderId="1" xfId="0" applyNumberFormat="1" applyFill="1" applyBorder="1" applyAlignment="1">
      <alignment horizontal="center"/>
    </xf>
    <xf numFmtId="166" fontId="0" fillId="7" borderId="1" xfId="0" applyNumberFormat="1" applyFill="1" applyBorder="1" applyAlignment="1">
      <alignment horizontal="center"/>
    </xf>
    <xf numFmtId="44" fontId="0" fillId="7" borderId="1" xfId="2" applyFont="1" applyFill="1" applyBorder="1" applyAlignment="1">
      <alignment horizontal="center"/>
    </xf>
    <xf numFmtId="0" fontId="0" fillId="7" borderId="2" xfId="0" applyFill="1" applyBorder="1" applyAlignment="1">
      <alignment horizontal="center"/>
    </xf>
    <xf numFmtId="0" fontId="3" fillId="0" borderId="0" xfId="0" applyFont="1"/>
    <xf numFmtId="165" fontId="3" fillId="0" borderId="1" xfId="2" applyNumberFormat="1" applyFont="1" applyBorder="1"/>
    <xf numFmtId="165" fontId="0" fillId="0" borderId="0" xfId="0" applyNumberFormat="1"/>
    <xf numFmtId="0" fontId="0" fillId="7" borderId="6" xfId="0" applyFill="1" applyBorder="1" applyAlignment="1">
      <alignment horizontal="center"/>
    </xf>
    <xf numFmtId="0" fontId="0" fillId="7" borderId="7" xfId="0" applyFill="1" applyBorder="1" applyAlignment="1">
      <alignment horizontal="center"/>
    </xf>
    <xf numFmtId="0" fontId="0" fillId="7" borderId="8" xfId="0" applyFill="1" applyBorder="1" applyAlignment="1">
      <alignment horizontal="center"/>
    </xf>
    <xf numFmtId="0" fontId="0" fillId="7" borderId="8" xfId="0" applyFill="1" applyBorder="1" applyAlignment="1">
      <alignment horizontal="left"/>
    </xf>
    <xf numFmtId="14" fontId="0" fillId="7" borderId="8" xfId="0" applyNumberFormat="1" applyFill="1" applyBorder="1" applyAlignment="1">
      <alignment horizontal="center"/>
    </xf>
    <xf numFmtId="166" fontId="0" fillId="7" borderId="8" xfId="0" applyNumberFormat="1" applyFill="1" applyBorder="1" applyAlignment="1">
      <alignment horizontal="center"/>
    </xf>
    <xf numFmtId="165" fontId="0" fillId="7" borderId="8" xfId="2" applyNumberFormat="1" applyFont="1" applyFill="1" applyBorder="1" applyAlignment="1">
      <alignment horizontal="center"/>
    </xf>
    <xf numFmtId="9" fontId="0" fillId="7" borderId="8" xfId="0" applyNumberFormat="1" applyFill="1" applyBorder="1" applyAlignment="1">
      <alignment horizontal="center"/>
    </xf>
    <xf numFmtId="165" fontId="0" fillId="7" borderId="9" xfId="0" applyNumberFormat="1" applyFill="1" applyBorder="1" applyAlignment="1">
      <alignment horizontal="center"/>
    </xf>
    <xf numFmtId="165" fontId="0" fillId="0" borderId="11" xfId="2" applyNumberFormat="1" applyFont="1" applyBorder="1"/>
    <xf numFmtId="0" fontId="0" fillId="0" borderId="11" xfId="0" applyBorder="1"/>
    <xf numFmtId="165" fontId="0" fillId="0" borderId="12" xfId="2" applyNumberFormat="1" applyFont="1" applyBorder="1"/>
    <xf numFmtId="44" fontId="0" fillId="7" borderId="8" xfId="2" applyFont="1" applyFill="1" applyBorder="1" applyAlignment="1">
      <alignment horizontal="center"/>
    </xf>
    <xf numFmtId="164" fontId="3" fillId="7" borderId="11" xfId="1" applyNumberFormat="1" applyFont="1" applyFill="1" applyBorder="1"/>
    <xf numFmtId="0" fontId="3" fillId="7" borderId="11" xfId="0" applyFont="1" applyFill="1" applyBorder="1"/>
    <xf numFmtId="164" fontId="3" fillId="7" borderId="12" xfId="1" applyNumberFormat="1" applyFont="1" applyFill="1" applyBorder="1"/>
    <xf numFmtId="165" fontId="3" fillId="7" borderId="11" xfId="2" applyNumberFormat="1" applyFont="1" applyFill="1" applyBorder="1" applyAlignment="1">
      <alignment horizontal="center"/>
    </xf>
    <xf numFmtId="0" fontId="3" fillId="7" borderId="11" xfId="0" applyFont="1" applyFill="1" applyBorder="1" applyAlignment="1">
      <alignment horizontal="center"/>
    </xf>
    <xf numFmtId="165" fontId="3" fillId="7" borderId="11" xfId="0" applyNumberFormat="1" applyFont="1" applyFill="1" applyBorder="1" applyAlignment="1">
      <alignment horizontal="center"/>
    </xf>
    <xf numFmtId="165" fontId="3" fillId="7" borderId="12" xfId="0" applyNumberFormat="1" applyFont="1" applyFill="1" applyBorder="1" applyAlignment="1">
      <alignment horizontal="center"/>
    </xf>
    <xf numFmtId="0" fontId="0" fillId="7" borderId="1" xfId="0" applyFill="1" applyBorder="1" applyAlignment="1">
      <alignment horizontal="left" vertical="center"/>
    </xf>
    <xf numFmtId="165" fontId="0" fillId="7" borderId="1" xfId="2" applyNumberFormat="1" applyFont="1" applyFill="1" applyBorder="1" applyAlignment="1">
      <alignment horizontal="center" vertical="center"/>
    </xf>
    <xf numFmtId="0" fontId="0" fillId="7" borderId="6" xfId="0" applyFill="1" applyBorder="1" applyAlignment="1">
      <alignment horizontal="center" vertical="center"/>
    </xf>
    <xf numFmtId="0" fontId="0" fillId="7" borderId="7" xfId="0" applyFill="1" applyBorder="1" applyAlignment="1">
      <alignment horizontal="center" vertical="center"/>
    </xf>
    <xf numFmtId="0" fontId="0" fillId="7" borderId="8" xfId="0" applyFill="1" applyBorder="1" applyAlignment="1">
      <alignment horizontal="center" vertical="center"/>
    </xf>
    <xf numFmtId="0" fontId="0" fillId="7" borderId="8" xfId="0" applyFill="1" applyBorder="1" applyAlignment="1">
      <alignment horizontal="left" vertical="center"/>
    </xf>
    <xf numFmtId="165" fontId="0" fillId="7" borderId="8" xfId="2" applyNumberFormat="1" applyFont="1" applyFill="1" applyBorder="1" applyAlignment="1">
      <alignment horizontal="center" vertical="center"/>
    </xf>
    <xf numFmtId="165" fontId="3" fillId="7" borderId="11" xfId="0" applyNumberFormat="1" applyFont="1" applyFill="1" applyBorder="1"/>
    <xf numFmtId="165" fontId="3" fillId="7" borderId="12" xfId="0" applyNumberFormat="1" applyFont="1" applyFill="1" applyBorder="1"/>
    <xf numFmtId="0" fontId="0" fillId="7" borderId="2" xfId="0" applyFill="1" applyBorder="1" applyAlignment="1">
      <alignment horizontal="left"/>
    </xf>
    <xf numFmtId="0" fontId="0" fillId="0" borderId="1" xfId="0" applyBorder="1" applyAlignment="1">
      <alignment horizontal="center"/>
    </xf>
    <xf numFmtId="0" fontId="0" fillId="7" borderId="1" xfId="0" applyFill="1" applyBorder="1" applyAlignment="1">
      <alignment horizontal="center" wrapText="1"/>
    </xf>
    <xf numFmtId="9" fontId="0" fillId="7" borderId="1" xfId="3" applyFont="1" applyFill="1" applyBorder="1" applyAlignment="1">
      <alignment horizontal="center"/>
    </xf>
    <xf numFmtId="9" fontId="0" fillId="0" borderId="0" xfId="3" applyFont="1" applyAlignment="1">
      <alignment horizontal="center"/>
    </xf>
    <xf numFmtId="9" fontId="0" fillId="6" borderId="0" xfId="3" applyFont="1" applyFill="1" applyAlignment="1">
      <alignment horizontal="center"/>
    </xf>
    <xf numFmtId="9" fontId="0" fillId="7" borderId="1" xfId="0" applyNumberFormat="1" applyFill="1" applyBorder="1" applyAlignment="1">
      <alignment horizontal="center" vertical="center"/>
    </xf>
    <xf numFmtId="9" fontId="0" fillId="7" borderId="1" xfId="3" applyFont="1" applyFill="1" applyBorder="1" applyAlignment="1">
      <alignment horizontal="center" vertical="center"/>
    </xf>
    <xf numFmtId="9" fontId="0" fillId="0" borderId="0" xfId="3" applyFont="1"/>
    <xf numFmtId="9" fontId="0" fillId="6" borderId="0" xfId="3" applyFont="1" applyFill="1"/>
    <xf numFmtId="9" fontId="0" fillId="0" borderId="1" xfId="3" applyFont="1" applyBorder="1" applyAlignment="1">
      <alignment horizontal="center"/>
    </xf>
    <xf numFmtId="0" fontId="5" fillId="9" borderId="1" xfId="0" applyFont="1" applyFill="1" applyBorder="1" applyAlignment="1">
      <alignment horizontal="center" vertical="center" wrapText="1"/>
    </xf>
    <xf numFmtId="44" fontId="5" fillId="9" borderId="1" xfId="2" applyFont="1" applyFill="1" applyBorder="1" applyAlignment="1">
      <alignment horizontal="center" vertical="center" wrapText="1"/>
    </xf>
    <xf numFmtId="9" fontId="5" fillId="9" borderId="1" xfId="3" applyFont="1" applyFill="1" applyBorder="1" applyAlignment="1">
      <alignment horizontal="center" vertical="center" wrapText="1"/>
    </xf>
    <xf numFmtId="9" fontId="0" fillId="0" borderId="2" xfId="3" applyFont="1" applyBorder="1" applyAlignment="1">
      <alignment horizontal="center"/>
    </xf>
    <xf numFmtId="9" fontId="0" fillId="7" borderId="8" xfId="3" applyFont="1" applyFill="1" applyBorder="1" applyAlignment="1">
      <alignment horizontal="center"/>
    </xf>
    <xf numFmtId="9" fontId="0" fillId="7" borderId="8" xfId="3" applyFont="1" applyFill="1" applyBorder="1" applyAlignment="1">
      <alignment horizontal="center" vertical="center"/>
    </xf>
    <xf numFmtId="0" fontId="0" fillId="7" borderId="2" xfId="0" applyFill="1" applyBorder="1"/>
    <xf numFmtId="9" fontId="3" fillId="7" borderId="11" xfId="3" applyFont="1" applyFill="1" applyBorder="1"/>
    <xf numFmtId="0" fontId="0" fillId="0" borderId="6" xfId="0" applyBorder="1" applyAlignment="1">
      <alignment horizontal="center"/>
    </xf>
    <xf numFmtId="165" fontId="0" fillId="0" borderId="18" xfId="2" applyNumberFormat="1" applyFont="1" applyBorder="1" applyAlignment="1">
      <alignment horizontal="center"/>
    </xf>
    <xf numFmtId="0" fontId="0" fillId="0" borderId="22" xfId="0" applyBorder="1" applyAlignment="1">
      <alignment horizontal="center"/>
    </xf>
    <xf numFmtId="165" fontId="0" fillId="0" borderId="2" xfId="2" applyNumberFormat="1" applyFont="1" applyBorder="1" applyAlignment="1">
      <alignment horizontal="center"/>
    </xf>
    <xf numFmtId="165" fontId="0" fillId="0" borderId="23" xfId="2" applyNumberFormat="1" applyFont="1" applyBorder="1" applyAlignment="1">
      <alignment horizontal="center"/>
    </xf>
    <xf numFmtId="0" fontId="0" fillId="0" borderId="7" xfId="0" applyBorder="1" applyAlignment="1">
      <alignment horizontal="center"/>
    </xf>
    <xf numFmtId="0" fontId="0" fillId="0" borderId="8" xfId="0" applyBorder="1" applyAlignment="1">
      <alignment horizontal="center"/>
    </xf>
    <xf numFmtId="165" fontId="0" fillId="0" borderId="8" xfId="2" applyNumberFormat="1" applyFont="1" applyBorder="1" applyAlignment="1">
      <alignment horizontal="center"/>
    </xf>
    <xf numFmtId="165" fontId="0" fillId="0" borderId="9" xfId="2" applyNumberFormat="1" applyFont="1" applyBorder="1" applyAlignment="1">
      <alignment horizontal="center"/>
    </xf>
    <xf numFmtId="165" fontId="3" fillId="0" borderId="11" xfId="2" applyNumberFormat="1" applyFont="1" applyBorder="1" applyAlignment="1">
      <alignment horizontal="center"/>
    </xf>
    <xf numFmtId="165" fontId="3" fillId="0" borderId="12" xfId="2" applyNumberFormat="1" applyFont="1" applyBorder="1" applyAlignment="1">
      <alignment horizontal="center"/>
    </xf>
    <xf numFmtId="0" fontId="5" fillId="9" borderId="10" xfId="0" applyFont="1" applyFill="1" applyBorder="1" applyAlignment="1">
      <alignment horizontal="center"/>
    </xf>
    <xf numFmtId="0" fontId="5" fillId="9" borderId="11" xfId="0" applyFont="1" applyFill="1" applyBorder="1" applyAlignment="1">
      <alignment horizontal="center"/>
    </xf>
    <xf numFmtId="0" fontId="5" fillId="9" borderId="12" xfId="0" applyFont="1" applyFill="1" applyBorder="1" applyAlignment="1">
      <alignment horizontal="center"/>
    </xf>
    <xf numFmtId="0" fontId="0" fillId="0" borderId="6" xfId="0" applyFill="1" applyBorder="1" applyAlignment="1">
      <alignment horizontal="center" vertical="center"/>
    </xf>
    <xf numFmtId="0" fontId="0" fillId="0" borderId="1" xfId="0" applyFill="1" applyBorder="1" applyAlignment="1">
      <alignment horizontal="left"/>
    </xf>
    <xf numFmtId="0" fontId="0" fillId="0" borderId="1" xfId="0" applyFill="1" applyBorder="1" applyAlignment="1">
      <alignment horizontal="center"/>
    </xf>
    <xf numFmtId="14" fontId="0" fillId="0" borderId="1" xfId="0" applyNumberFormat="1" applyFill="1" applyBorder="1" applyAlignment="1">
      <alignment horizontal="center"/>
    </xf>
    <xf numFmtId="166" fontId="0" fillId="0" borderId="1" xfId="0" applyNumberFormat="1" applyFill="1" applyBorder="1" applyAlignment="1">
      <alignment horizontal="center"/>
    </xf>
    <xf numFmtId="165" fontId="0" fillId="0" borderId="1" xfId="2" applyNumberFormat="1" applyFont="1" applyFill="1" applyBorder="1" applyAlignment="1">
      <alignment horizontal="center"/>
    </xf>
    <xf numFmtId="9" fontId="0" fillId="0" borderId="1" xfId="0" applyNumberFormat="1" applyFill="1" applyBorder="1" applyAlignment="1">
      <alignment horizontal="center"/>
    </xf>
    <xf numFmtId="44" fontId="0" fillId="0" borderId="8" xfId="2" applyFont="1" applyFill="1" applyBorder="1" applyAlignment="1">
      <alignment horizontal="center"/>
    </xf>
    <xf numFmtId="165" fontId="0" fillId="0" borderId="9" xfId="0" applyNumberFormat="1" applyFill="1" applyBorder="1" applyAlignment="1">
      <alignment horizontal="center"/>
    </xf>
    <xf numFmtId="0" fontId="0" fillId="0" borderId="1" xfId="0" applyFill="1" applyBorder="1" applyAlignment="1">
      <alignment horizontal="center" vertical="center"/>
    </xf>
    <xf numFmtId="0" fontId="0" fillId="0" borderId="1" xfId="0" applyFill="1" applyBorder="1" applyAlignment="1">
      <alignment horizontal="left" vertical="center"/>
    </xf>
    <xf numFmtId="165" fontId="0" fillId="0" borderId="1" xfId="2" applyNumberFormat="1" applyFont="1" applyFill="1" applyBorder="1" applyAlignment="1">
      <alignment horizontal="center" vertical="center"/>
    </xf>
    <xf numFmtId="9" fontId="0" fillId="0" borderId="1" xfId="3" applyFont="1" applyFill="1" applyBorder="1" applyAlignment="1">
      <alignment horizontal="center" vertical="center"/>
    </xf>
    <xf numFmtId="0" fontId="0" fillId="0" borderId="6" xfId="0" applyFill="1" applyBorder="1" applyAlignment="1">
      <alignment horizontal="center"/>
    </xf>
    <xf numFmtId="9" fontId="0" fillId="0" borderId="1" xfId="3" applyFont="1" applyFill="1" applyBorder="1" applyAlignment="1">
      <alignment horizontal="center"/>
    </xf>
    <xf numFmtId="0" fontId="0" fillId="0" borderId="7" xfId="0" applyFill="1" applyBorder="1" applyAlignment="1">
      <alignment horizontal="center"/>
    </xf>
    <xf numFmtId="0" fontId="0" fillId="0" borderId="8" xfId="0" applyFill="1" applyBorder="1" applyAlignment="1">
      <alignment horizontal="center"/>
    </xf>
    <xf numFmtId="0" fontId="0" fillId="0" borderId="8" xfId="0" applyFill="1" applyBorder="1" applyAlignment="1">
      <alignment horizontal="left"/>
    </xf>
    <xf numFmtId="14" fontId="0" fillId="0" borderId="8" xfId="0" applyNumberFormat="1" applyFill="1" applyBorder="1" applyAlignment="1">
      <alignment horizontal="center"/>
    </xf>
    <xf numFmtId="166" fontId="0" fillId="0" borderId="8" xfId="0" applyNumberFormat="1" applyFill="1" applyBorder="1" applyAlignment="1">
      <alignment horizontal="center"/>
    </xf>
    <xf numFmtId="165" fontId="0" fillId="0" borderId="8" xfId="2" applyNumberFormat="1" applyFont="1" applyFill="1" applyBorder="1" applyAlignment="1">
      <alignment horizontal="center"/>
    </xf>
    <xf numFmtId="165" fontId="3" fillId="0" borderId="11" xfId="2" applyNumberFormat="1" applyFont="1" applyFill="1" applyBorder="1" applyAlignment="1">
      <alignment horizontal="center"/>
    </xf>
    <xf numFmtId="0" fontId="3" fillId="0" borderId="11" xfId="0" applyFont="1" applyFill="1" applyBorder="1" applyAlignment="1">
      <alignment horizontal="center"/>
    </xf>
    <xf numFmtId="165" fontId="3" fillId="0" borderId="11" xfId="0" applyNumberFormat="1" applyFont="1" applyFill="1" applyBorder="1" applyAlignment="1">
      <alignment horizontal="center"/>
    </xf>
    <xf numFmtId="165" fontId="3" fillId="0" borderId="12" xfId="0" applyNumberFormat="1" applyFont="1" applyFill="1" applyBorder="1" applyAlignment="1">
      <alignment horizontal="center"/>
    </xf>
    <xf numFmtId="9" fontId="0" fillId="0" borderId="8" xfId="3" applyFont="1" applyFill="1" applyBorder="1" applyAlignment="1">
      <alignment horizontal="center"/>
    </xf>
    <xf numFmtId="165" fontId="3" fillId="0" borderId="11" xfId="2" applyNumberFormat="1" applyFont="1" applyFill="1" applyBorder="1"/>
    <xf numFmtId="0" fontId="3" fillId="0" borderId="11" xfId="0" applyFont="1" applyFill="1" applyBorder="1"/>
    <xf numFmtId="165" fontId="3" fillId="0" borderId="12" xfId="2" applyNumberFormat="1" applyFont="1" applyFill="1" applyBorder="1"/>
    <xf numFmtId="0" fontId="4" fillId="0" borderId="1" xfId="0" applyFont="1" applyFill="1" applyBorder="1" applyAlignment="1">
      <alignment horizontal="center"/>
    </xf>
    <xf numFmtId="164" fontId="0" fillId="0" borderId="1" xfId="1" applyNumberFormat="1" applyFont="1" applyFill="1" applyBorder="1" applyAlignment="1">
      <alignment horizontal="center"/>
    </xf>
    <xf numFmtId="44" fontId="0" fillId="0" borderId="1" xfId="2" applyFont="1" applyFill="1" applyBorder="1" applyAlignment="1">
      <alignment horizontal="center"/>
    </xf>
    <xf numFmtId="165" fontId="0" fillId="0" borderId="1" xfId="0" applyNumberFormat="1" applyFill="1" applyBorder="1" applyAlignment="1">
      <alignment horizontal="center"/>
    </xf>
    <xf numFmtId="164" fontId="0" fillId="0" borderId="8" xfId="1" applyNumberFormat="1" applyFont="1" applyFill="1" applyBorder="1" applyAlignment="1">
      <alignment horizontal="center"/>
    </xf>
    <xf numFmtId="164" fontId="3" fillId="0" borderId="11" xfId="1" applyNumberFormat="1" applyFont="1" applyFill="1" applyBorder="1"/>
    <xf numFmtId="0" fontId="3" fillId="0" borderId="16" xfId="0" applyFont="1" applyFill="1" applyBorder="1"/>
    <xf numFmtId="164" fontId="3" fillId="0" borderId="12" xfId="1" applyNumberFormat="1" applyFont="1" applyFill="1" applyBorder="1"/>
    <xf numFmtId="165" fontId="3" fillId="0" borderId="1" xfId="0" applyNumberFormat="1" applyFont="1" applyFill="1" applyBorder="1" applyAlignment="1">
      <alignment horizontal="center"/>
    </xf>
    <xf numFmtId="0" fontId="3" fillId="0" borderId="1" xfId="0" applyFont="1" applyFill="1" applyBorder="1" applyAlignment="1">
      <alignment horizontal="center"/>
    </xf>
    <xf numFmtId="0" fontId="0" fillId="0" borderId="1" xfId="0" applyFill="1" applyBorder="1" applyAlignment="1">
      <alignment horizontal="center" wrapText="1"/>
    </xf>
    <xf numFmtId="165" fontId="3" fillId="0" borderId="1" xfId="2" applyNumberFormat="1" applyFont="1" applyFill="1" applyBorder="1"/>
    <xf numFmtId="0" fontId="3" fillId="0" borderId="1" xfId="0" applyFont="1" applyFill="1" applyBorder="1"/>
    <xf numFmtId="0" fontId="3" fillId="0" borderId="3" xfId="0" applyFont="1" applyFill="1" applyBorder="1" applyAlignment="1">
      <alignment horizontal="center"/>
    </xf>
    <xf numFmtId="0" fontId="3" fillId="0" borderId="4" xfId="0" applyFont="1" applyFill="1" applyBorder="1" applyAlignment="1">
      <alignment horizontal="center"/>
    </xf>
    <xf numFmtId="0" fontId="3" fillId="0" borderId="5" xfId="0" applyFont="1" applyFill="1" applyBorder="1" applyAlignment="1">
      <alignment horizontal="center"/>
    </xf>
    <xf numFmtId="0" fontId="2" fillId="8" borderId="0" xfId="0" applyFont="1" applyFill="1" applyAlignment="1">
      <alignment horizontal="center"/>
    </xf>
    <xf numFmtId="0" fontId="0" fillId="0" borderId="0" xfId="0" applyAlignment="1">
      <alignment horizontal="center"/>
    </xf>
    <xf numFmtId="9" fontId="2" fillId="8" borderId="0" xfId="3" applyFont="1" applyFill="1" applyAlignment="1">
      <alignment horizontal="center"/>
    </xf>
    <xf numFmtId="0" fontId="3" fillId="0" borderId="1" xfId="0" applyFont="1" applyBorder="1" applyAlignment="1">
      <alignment horizontal="center"/>
    </xf>
    <xf numFmtId="0" fontId="2" fillId="8" borderId="13" xfId="0" applyFont="1" applyFill="1" applyBorder="1" applyAlignment="1">
      <alignment horizontal="center"/>
    </xf>
    <xf numFmtId="0" fontId="0" fillId="0" borderId="13" xfId="0" applyBorder="1" applyAlignment="1">
      <alignment horizontal="center"/>
    </xf>
    <xf numFmtId="9" fontId="2" fillId="8" borderId="13" xfId="3" applyFont="1" applyFill="1" applyBorder="1" applyAlignment="1">
      <alignment horizontal="center"/>
    </xf>
    <xf numFmtId="0" fontId="3" fillId="0" borderId="15" xfId="0" applyFont="1" applyFill="1" applyBorder="1" applyAlignment="1">
      <alignment horizontal="center"/>
    </xf>
    <xf numFmtId="0" fontId="3" fillId="0" borderId="16" xfId="0" applyFont="1" applyFill="1" applyBorder="1" applyAlignment="1">
      <alignment horizontal="center"/>
    </xf>
    <xf numFmtId="0" fontId="3" fillId="0" borderId="17" xfId="0" applyFont="1" applyFill="1" applyBorder="1" applyAlignment="1">
      <alignment horizontal="center"/>
    </xf>
    <xf numFmtId="0" fontId="3" fillId="0" borderId="10" xfId="0" applyFont="1" applyBorder="1" applyAlignment="1">
      <alignment horizontal="center"/>
    </xf>
    <xf numFmtId="0" fontId="3" fillId="0" borderId="11" xfId="0" applyFont="1" applyBorder="1" applyAlignment="1">
      <alignment horizontal="center"/>
    </xf>
    <xf numFmtId="0" fontId="2" fillId="8" borderId="14" xfId="0" applyFont="1" applyFill="1" applyBorder="1" applyAlignment="1">
      <alignment horizontal="center"/>
    </xf>
    <xf numFmtId="0" fontId="3" fillId="7" borderId="10" xfId="0" applyFont="1" applyFill="1" applyBorder="1" applyAlignment="1">
      <alignment horizontal="center"/>
    </xf>
    <xf numFmtId="0" fontId="3" fillId="7" borderId="11" xfId="0" applyFont="1" applyFill="1" applyBorder="1" applyAlignment="1">
      <alignment horizontal="center"/>
    </xf>
    <xf numFmtId="9" fontId="2" fillId="8" borderId="14" xfId="3" applyFont="1" applyFill="1" applyBorder="1" applyAlignment="1">
      <alignment horizontal="center"/>
    </xf>
    <xf numFmtId="0" fontId="3" fillId="0" borderId="10" xfId="0" applyFont="1" applyFill="1" applyBorder="1" applyAlignment="1">
      <alignment horizontal="center"/>
    </xf>
    <xf numFmtId="0" fontId="3" fillId="0" borderId="11" xfId="0" applyFont="1" applyFill="1" applyBorder="1" applyAlignment="1">
      <alignment horizontal="center"/>
    </xf>
    <xf numFmtId="0" fontId="0" fillId="0" borderId="14" xfId="0" applyBorder="1" applyAlignment="1">
      <alignment horizontal="center"/>
    </xf>
    <xf numFmtId="0" fontId="7" fillId="0" borderId="0" xfId="0" applyFont="1" applyBorder="1" applyAlignment="1">
      <alignment horizontal="left" wrapText="1"/>
    </xf>
    <xf numFmtId="0" fontId="7" fillId="0" borderId="6" xfId="0" applyFont="1" applyBorder="1" applyAlignment="1">
      <alignment horizontal="left" wrapText="1"/>
    </xf>
    <xf numFmtId="0" fontId="7" fillId="0" borderId="1" xfId="0" applyFont="1" applyBorder="1" applyAlignment="1">
      <alignment horizontal="left" wrapText="1"/>
    </xf>
    <xf numFmtId="0" fontId="7" fillId="0" borderId="18" xfId="0" applyFont="1" applyBorder="1" applyAlignment="1">
      <alignment horizontal="left" wrapText="1"/>
    </xf>
    <xf numFmtId="0" fontId="8" fillId="10" borderId="6" xfId="0" applyFont="1" applyFill="1" applyBorder="1" applyAlignment="1">
      <alignment vertical="center" wrapText="1"/>
    </xf>
    <xf numFmtId="0" fontId="8" fillId="10" borderId="1" xfId="0" applyFont="1" applyFill="1" applyBorder="1" applyAlignment="1">
      <alignment vertical="center" wrapText="1"/>
    </xf>
    <xf numFmtId="0" fontId="8" fillId="10" borderId="18" xfId="0" applyFont="1" applyFill="1" applyBorder="1" applyAlignment="1">
      <alignment vertical="center" wrapText="1"/>
    </xf>
    <xf numFmtId="0" fontId="8" fillId="10" borderId="19" xfId="0" applyFont="1" applyFill="1" applyBorder="1" applyAlignment="1">
      <alignment vertical="center" wrapText="1"/>
    </xf>
    <xf numFmtId="0" fontId="8" fillId="10" borderId="20" xfId="0" applyFont="1" applyFill="1" applyBorder="1" applyAlignment="1">
      <alignment vertical="center" wrapText="1"/>
    </xf>
    <xf numFmtId="0" fontId="8" fillId="10" borderId="21" xfId="0" applyFont="1" applyFill="1" applyBorder="1" applyAlignment="1">
      <alignment vertical="center" wrapText="1"/>
    </xf>
    <xf numFmtId="0" fontId="2" fillId="8" borderId="10" xfId="0" applyFont="1" applyFill="1" applyBorder="1" applyAlignment="1">
      <alignment horizontal="center"/>
    </xf>
    <xf numFmtId="0" fontId="2" fillId="8" borderId="11" xfId="0" applyFont="1" applyFill="1" applyBorder="1" applyAlignment="1">
      <alignment horizontal="center"/>
    </xf>
    <xf numFmtId="0" fontId="2" fillId="8" borderId="12" xfId="0" applyFont="1" applyFill="1"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7" fillId="0" borderId="22" xfId="0" applyFont="1" applyBorder="1" applyAlignment="1">
      <alignment horizontal="left"/>
    </xf>
    <xf numFmtId="0" fontId="7" fillId="0" borderId="2" xfId="0" applyFont="1" applyBorder="1" applyAlignment="1">
      <alignment horizontal="left"/>
    </xf>
    <xf numFmtId="0" fontId="7" fillId="0" borderId="23" xfId="0" applyFont="1" applyBorder="1" applyAlignment="1">
      <alignment horizontal="left"/>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983"/>
  <sheetViews>
    <sheetView topLeftCell="A7958" workbookViewId="0">
      <selection activeCell="A7958" sqref="A1:XFD1048576"/>
    </sheetView>
  </sheetViews>
  <sheetFormatPr defaultRowHeight="15" x14ac:dyDescent="0.25"/>
  <cols>
    <col min="1" max="1" width="21.42578125" customWidth="1"/>
    <col min="2" max="2" width="19.140625" customWidth="1"/>
    <col min="3" max="3" width="14.140625" customWidth="1"/>
    <col min="4" max="4" width="5.42578125" bestFit="1" customWidth="1"/>
    <col min="5" max="5" width="11" bestFit="1" customWidth="1"/>
    <col min="6" max="6" width="37.42578125" customWidth="1"/>
    <col min="7" max="7" width="19.42578125" style="12" customWidth="1"/>
    <col min="8" max="8" width="17.7109375" style="12" customWidth="1"/>
  </cols>
  <sheetData>
    <row r="1" spans="1:8" x14ac:dyDescent="0.25">
      <c r="A1" s="1" t="s">
        <v>0</v>
      </c>
      <c r="B1" s="1" t="s">
        <v>1</v>
      </c>
      <c r="C1" s="1" t="s">
        <v>2</v>
      </c>
      <c r="D1" s="1" t="s">
        <v>3</v>
      </c>
      <c r="E1" s="1" t="s">
        <v>4</v>
      </c>
      <c r="F1" s="1" t="s">
        <v>5</v>
      </c>
      <c r="G1" s="2" t="s">
        <v>6</v>
      </c>
      <c r="H1" s="2" t="s">
        <v>7</v>
      </c>
    </row>
    <row r="2" spans="1:8" x14ac:dyDescent="0.25">
      <c r="A2" s="3" t="s">
        <v>8</v>
      </c>
      <c r="B2" s="3" t="s">
        <v>9</v>
      </c>
      <c r="C2" s="3" t="s">
        <v>10</v>
      </c>
      <c r="D2" s="4">
        <v>1997</v>
      </c>
      <c r="E2" s="4">
        <v>1200013790</v>
      </c>
      <c r="F2" s="4" t="s">
        <v>11</v>
      </c>
      <c r="G2" s="5">
        <v>262600</v>
      </c>
      <c r="H2" s="5">
        <v>1</v>
      </c>
    </row>
    <row r="3" spans="1:8" x14ac:dyDescent="0.25">
      <c r="A3" s="4"/>
      <c r="B3" s="4"/>
      <c r="C3" s="4"/>
      <c r="D3" s="4"/>
      <c r="E3" s="4">
        <v>1200013740</v>
      </c>
      <c r="F3" s="4" t="s">
        <v>12</v>
      </c>
      <c r="G3" s="5">
        <v>85923</v>
      </c>
      <c r="H3" s="5">
        <v>1</v>
      </c>
    </row>
    <row r="4" spans="1:8" x14ac:dyDescent="0.25">
      <c r="A4" s="4"/>
      <c r="B4" s="4"/>
      <c r="C4" s="4"/>
      <c r="D4" s="4">
        <v>1998</v>
      </c>
      <c r="E4" s="4">
        <v>1200012870</v>
      </c>
      <c r="F4" s="4" t="s">
        <v>13</v>
      </c>
      <c r="G4" s="5">
        <v>855338.69</v>
      </c>
      <c r="H4" s="5">
        <v>1</v>
      </c>
    </row>
    <row r="5" spans="1:8" x14ac:dyDescent="0.25">
      <c r="A5" s="4"/>
      <c r="B5" s="4"/>
      <c r="C5" s="4"/>
      <c r="D5" s="4">
        <v>1999</v>
      </c>
      <c r="E5" s="4">
        <v>1200012940</v>
      </c>
      <c r="F5" s="4" t="s">
        <v>14</v>
      </c>
      <c r="G5" s="5">
        <v>572038.5</v>
      </c>
      <c r="H5" s="5">
        <v>1</v>
      </c>
    </row>
    <row r="6" spans="1:8" x14ac:dyDescent="0.25">
      <c r="A6" s="4"/>
      <c r="B6" s="4"/>
      <c r="C6" s="4"/>
      <c r="D6" s="4">
        <v>2002</v>
      </c>
      <c r="E6" s="4">
        <v>1200014180</v>
      </c>
      <c r="F6" s="4" t="s">
        <v>15</v>
      </c>
      <c r="G6" s="5">
        <v>749675.86</v>
      </c>
      <c r="H6" s="5">
        <v>1</v>
      </c>
    </row>
    <row r="7" spans="1:8" x14ac:dyDescent="0.25">
      <c r="A7" s="4"/>
      <c r="B7" s="4"/>
      <c r="C7" s="4"/>
      <c r="D7" s="4"/>
      <c r="E7" s="4">
        <v>1200015100</v>
      </c>
      <c r="F7" s="4" t="s">
        <v>16</v>
      </c>
      <c r="G7" s="5">
        <v>323889.52</v>
      </c>
      <c r="H7" s="5">
        <v>1</v>
      </c>
    </row>
    <row r="8" spans="1:8" x14ac:dyDescent="0.25">
      <c r="A8" s="4"/>
      <c r="B8" s="4"/>
      <c r="C8" s="4"/>
      <c r="D8" s="4"/>
      <c r="E8" s="4">
        <v>1200014140</v>
      </c>
      <c r="F8" s="4" t="s">
        <v>17</v>
      </c>
      <c r="G8" s="5">
        <v>294301.96000000002</v>
      </c>
      <c r="H8" s="5">
        <v>1</v>
      </c>
    </row>
    <row r="9" spans="1:8" x14ac:dyDescent="0.25">
      <c r="A9" s="4"/>
      <c r="B9" s="4"/>
      <c r="C9" s="4"/>
      <c r="D9" s="4"/>
      <c r="E9" s="4">
        <v>1200015110</v>
      </c>
      <c r="F9" s="4" t="s">
        <v>18</v>
      </c>
      <c r="G9" s="5">
        <v>265468.83</v>
      </c>
      <c r="H9" s="5">
        <v>1</v>
      </c>
    </row>
    <row r="10" spans="1:8" x14ac:dyDescent="0.25">
      <c r="A10" s="4"/>
      <c r="B10" s="4"/>
      <c r="C10" s="4"/>
      <c r="D10" s="4"/>
      <c r="E10" s="4">
        <v>1200012490</v>
      </c>
      <c r="F10" s="4" t="s">
        <v>19</v>
      </c>
      <c r="G10" s="5">
        <v>129354.54</v>
      </c>
      <c r="H10" s="5">
        <v>1</v>
      </c>
    </row>
    <row r="11" spans="1:8" x14ac:dyDescent="0.25">
      <c r="A11" s="4"/>
      <c r="B11" s="4"/>
      <c r="C11" s="4"/>
      <c r="D11" s="4"/>
      <c r="E11" s="4">
        <v>1200013120</v>
      </c>
      <c r="F11" s="4" t="s">
        <v>20</v>
      </c>
      <c r="G11" s="5">
        <v>79975.149999999994</v>
      </c>
      <c r="H11" s="5">
        <v>1</v>
      </c>
    </row>
    <row r="12" spans="1:8" x14ac:dyDescent="0.25">
      <c r="A12" s="4"/>
      <c r="B12" s="4"/>
      <c r="C12" s="4"/>
      <c r="D12" s="4"/>
      <c r="E12" s="4">
        <v>1200014680</v>
      </c>
      <c r="F12" s="4" t="s">
        <v>21</v>
      </c>
      <c r="G12" s="5">
        <v>30139.33</v>
      </c>
      <c r="H12" s="5">
        <v>1</v>
      </c>
    </row>
    <row r="13" spans="1:8" x14ac:dyDescent="0.25">
      <c r="A13" s="4"/>
      <c r="B13" s="4"/>
      <c r="C13" s="4"/>
      <c r="D13" s="4"/>
      <c r="E13" s="4">
        <v>1200012710</v>
      </c>
      <c r="F13" s="4" t="s">
        <v>22</v>
      </c>
      <c r="G13" s="5">
        <v>29497.88</v>
      </c>
      <c r="H13" s="5">
        <v>1</v>
      </c>
    </row>
    <row r="14" spans="1:8" x14ac:dyDescent="0.25">
      <c r="A14" s="4"/>
      <c r="B14" s="4"/>
      <c r="C14" s="4"/>
      <c r="D14" s="4"/>
      <c r="E14" s="4">
        <v>1200014080</v>
      </c>
      <c r="F14" s="4" t="s">
        <v>23</v>
      </c>
      <c r="G14" s="5">
        <v>17403.650000000001</v>
      </c>
      <c r="H14" s="5">
        <v>1</v>
      </c>
    </row>
    <row r="15" spans="1:8" x14ac:dyDescent="0.25">
      <c r="A15" s="4"/>
      <c r="B15" s="4"/>
      <c r="C15" s="4"/>
      <c r="D15" s="4"/>
      <c r="E15" s="4">
        <v>1200012200</v>
      </c>
      <c r="F15" s="4" t="s">
        <v>24</v>
      </c>
      <c r="G15" s="5">
        <v>10488.64</v>
      </c>
      <c r="H15" s="5">
        <v>1</v>
      </c>
    </row>
    <row r="16" spans="1:8" x14ac:dyDescent="0.25">
      <c r="A16" s="4"/>
      <c r="B16" s="4"/>
      <c r="C16" s="4"/>
      <c r="D16" s="4">
        <v>2003</v>
      </c>
      <c r="E16" s="4">
        <v>1200013270</v>
      </c>
      <c r="F16" s="4" t="s">
        <v>25</v>
      </c>
      <c r="G16" s="5">
        <v>4386399.8099999996</v>
      </c>
      <c r="H16" s="5">
        <v>56729.18</v>
      </c>
    </row>
    <row r="17" spans="1:8" x14ac:dyDescent="0.25">
      <c r="A17" s="4"/>
      <c r="B17" s="4"/>
      <c r="C17" s="4"/>
      <c r="D17" s="4"/>
      <c r="E17" s="4">
        <v>1200013840</v>
      </c>
      <c r="F17" s="4" t="s">
        <v>26</v>
      </c>
      <c r="G17" s="5">
        <v>3092993.84</v>
      </c>
      <c r="H17" s="5">
        <v>1</v>
      </c>
    </row>
    <row r="18" spans="1:8" x14ac:dyDescent="0.25">
      <c r="A18" s="4"/>
      <c r="B18" s="4"/>
      <c r="C18" s="4"/>
      <c r="D18" s="4"/>
      <c r="E18" s="4">
        <v>1200011910</v>
      </c>
      <c r="F18" s="4" t="s">
        <v>27</v>
      </c>
      <c r="G18" s="5">
        <v>2571311</v>
      </c>
      <c r="H18" s="5">
        <v>1</v>
      </c>
    </row>
    <row r="19" spans="1:8" x14ac:dyDescent="0.25">
      <c r="A19" s="4"/>
      <c r="B19" s="4"/>
      <c r="C19" s="4"/>
      <c r="D19" s="4"/>
      <c r="E19" s="4">
        <v>1200012070</v>
      </c>
      <c r="F19" s="4" t="s">
        <v>28</v>
      </c>
      <c r="G19" s="5">
        <v>1003289.84</v>
      </c>
      <c r="H19" s="5">
        <v>1</v>
      </c>
    </row>
    <row r="20" spans="1:8" x14ac:dyDescent="0.25">
      <c r="A20" s="4"/>
      <c r="B20" s="4"/>
      <c r="C20" s="4"/>
      <c r="D20" s="4"/>
      <c r="E20" s="4">
        <v>1200014980</v>
      </c>
      <c r="F20" s="4" t="s">
        <v>29</v>
      </c>
      <c r="G20" s="5">
        <v>947606.47</v>
      </c>
      <c r="H20" s="5">
        <v>1</v>
      </c>
    </row>
    <row r="21" spans="1:8" x14ac:dyDescent="0.25">
      <c r="A21" s="4"/>
      <c r="B21" s="4"/>
      <c r="C21" s="4"/>
      <c r="D21" s="4"/>
      <c r="E21" s="4">
        <v>1200014370</v>
      </c>
      <c r="F21" s="4" t="s">
        <v>30</v>
      </c>
      <c r="G21" s="5">
        <v>805910.1</v>
      </c>
      <c r="H21" s="5">
        <v>1</v>
      </c>
    </row>
    <row r="22" spans="1:8" x14ac:dyDescent="0.25">
      <c r="A22" s="4"/>
      <c r="B22" s="4"/>
      <c r="C22" s="4"/>
      <c r="D22" s="4"/>
      <c r="E22" s="4">
        <v>1200013400</v>
      </c>
      <c r="F22" s="4" t="s">
        <v>31</v>
      </c>
      <c r="G22" s="5">
        <v>768618.4</v>
      </c>
      <c r="H22" s="5">
        <v>1</v>
      </c>
    </row>
    <row r="23" spans="1:8" x14ac:dyDescent="0.25">
      <c r="A23" s="4"/>
      <c r="B23" s="4"/>
      <c r="C23" s="4"/>
      <c r="D23" s="4"/>
      <c r="E23" s="4">
        <v>1200015120</v>
      </c>
      <c r="F23" s="4" t="s">
        <v>32</v>
      </c>
      <c r="G23" s="5">
        <v>665090.27</v>
      </c>
      <c r="H23" s="5">
        <v>1</v>
      </c>
    </row>
    <row r="24" spans="1:8" x14ac:dyDescent="0.25">
      <c r="A24" s="4"/>
      <c r="B24" s="4"/>
      <c r="C24" s="4"/>
      <c r="D24" s="4"/>
      <c r="E24" s="4">
        <v>1200013250</v>
      </c>
      <c r="F24" s="4" t="s">
        <v>33</v>
      </c>
      <c r="G24" s="5">
        <v>664364.25</v>
      </c>
      <c r="H24" s="5">
        <v>1</v>
      </c>
    </row>
    <row r="25" spans="1:8" x14ac:dyDescent="0.25">
      <c r="A25" s="4"/>
      <c r="B25" s="4"/>
      <c r="C25" s="4"/>
      <c r="D25" s="4"/>
      <c r="E25" s="4">
        <v>1200012650</v>
      </c>
      <c r="F25" s="4" t="s">
        <v>34</v>
      </c>
      <c r="G25" s="5">
        <v>638919.36</v>
      </c>
      <c r="H25" s="5">
        <v>1</v>
      </c>
    </row>
    <row r="26" spans="1:8" x14ac:dyDescent="0.25">
      <c r="A26" s="4"/>
      <c r="B26" s="4"/>
      <c r="C26" s="4"/>
      <c r="D26" s="4"/>
      <c r="E26" s="4">
        <v>1200014160</v>
      </c>
      <c r="F26" s="4" t="s">
        <v>35</v>
      </c>
      <c r="G26" s="5">
        <v>525320.34</v>
      </c>
      <c r="H26" s="5">
        <v>1</v>
      </c>
    </row>
    <row r="27" spans="1:8" x14ac:dyDescent="0.25">
      <c r="A27" s="4"/>
      <c r="B27" s="4"/>
      <c r="C27" s="4"/>
      <c r="D27" s="4"/>
      <c r="E27" s="4">
        <v>1200015070</v>
      </c>
      <c r="F27" s="4" t="s">
        <v>36</v>
      </c>
      <c r="G27" s="5">
        <v>524612.75</v>
      </c>
      <c r="H27" s="5">
        <v>1</v>
      </c>
    </row>
    <row r="28" spans="1:8" x14ac:dyDescent="0.25">
      <c r="A28" s="4"/>
      <c r="B28" s="4"/>
      <c r="C28" s="4"/>
      <c r="D28" s="4"/>
      <c r="E28" s="4">
        <v>1200013410</v>
      </c>
      <c r="F28" s="4" t="s">
        <v>31</v>
      </c>
      <c r="G28" s="5">
        <v>461945.43</v>
      </c>
      <c r="H28" s="5">
        <v>1</v>
      </c>
    </row>
    <row r="29" spans="1:8" x14ac:dyDescent="0.25">
      <c r="A29" s="4"/>
      <c r="B29" s="4"/>
      <c r="C29" s="4"/>
      <c r="D29" s="4"/>
      <c r="E29" s="4">
        <v>1200012420</v>
      </c>
      <c r="F29" s="4" t="s">
        <v>37</v>
      </c>
      <c r="G29" s="5">
        <v>406270</v>
      </c>
      <c r="H29" s="5">
        <v>1</v>
      </c>
    </row>
    <row r="30" spans="1:8" x14ac:dyDescent="0.25">
      <c r="A30" s="4"/>
      <c r="B30" s="4"/>
      <c r="C30" s="4"/>
      <c r="D30" s="4"/>
      <c r="E30" s="4">
        <v>1200014490</v>
      </c>
      <c r="F30" s="4" t="s">
        <v>38</v>
      </c>
      <c r="G30" s="5">
        <v>405191.81</v>
      </c>
      <c r="H30" s="5">
        <v>1</v>
      </c>
    </row>
    <row r="31" spans="1:8" x14ac:dyDescent="0.25">
      <c r="A31" s="4"/>
      <c r="B31" s="4"/>
      <c r="C31" s="4"/>
      <c r="D31" s="4"/>
      <c r="E31" s="4">
        <v>1200013260</v>
      </c>
      <c r="F31" s="4" t="s">
        <v>39</v>
      </c>
      <c r="G31" s="5">
        <v>381569.72</v>
      </c>
      <c r="H31" s="5">
        <v>1</v>
      </c>
    </row>
    <row r="32" spans="1:8" x14ac:dyDescent="0.25">
      <c r="A32" s="4"/>
      <c r="B32" s="4"/>
      <c r="C32" s="4"/>
      <c r="D32" s="4"/>
      <c r="E32" s="4">
        <v>1200014560</v>
      </c>
      <c r="F32" s="4" t="s">
        <v>40</v>
      </c>
      <c r="G32" s="5">
        <v>355424.19</v>
      </c>
      <c r="H32" s="5">
        <v>1</v>
      </c>
    </row>
    <row r="33" spans="1:8" x14ac:dyDescent="0.25">
      <c r="A33" s="4"/>
      <c r="B33" s="4"/>
      <c r="C33" s="4"/>
      <c r="D33" s="4"/>
      <c r="E33" s="4">
        <v>1200013420</v>
      </c>
      <c r="F33" s="4" t="s">
        <v>41</v>
      </c>
      <c r="G33" s="5">
        <v>346408.83</v>
      </c>
      <c r="H33" s="5">
        <v>1</v>
      </c>
    </row>
    <row r="34" spans="1:8" x14ac:dyDescent="0.25">
      <c r="A34" s="4"/>
      <c r="B34" s="4"/>
      <c r="C34" s="4"/>
      <c r="D34" s="4"/>
      <c r="E34" s="4">
        <v>1200012400</v>
      </c>
      <c r="F34" s="4" t="s">
        <v>42</v>
      </c>
      <c r="G34" s="5">
        <v>318656.46999999997</v>
      </c>
      <c r="H34" s="5">
        <v>1</v>
      </c>
    </row>
    <row r="35" spans="1:8" x14ac:dyDescent="0.25">
      <c r="A35" s="4"/>
      <c r="B35" s="4"/>
      <c r="C35" s="4"/>
      <c r="D35" s="4"/>
      <c r="E35" s="4">
        <v>1200015090</v>
      </c>
      <c r="F35" s="4" t="s">
        <v>43</v>
      </c>
      <c r="G35" s="5">
        <v>307849.56</v>
      </c>
      <c r="H35" s="5">
        <v>1</v>
      </c>
    </row>
    <row r="36" spans="1:8" x14ac:dyDescent="0.25">
      <c r="A36" s="4"/>
      <c r="B36" s="4"/>
      <c r="C36" s="4"/>
      <c r="D36" s="4"/>
      <c r="E36" s="4">
        <v>1200014740</v>
      </c>
      <c r="F36" s="4" t="s">
        <v>44</v>
      </c>
      <c r="G36" s="5">
        <v>297300.53999999998</v>
      </c>
      <c r="H36" s="5">
        <v>1</v>
      </c>
    </row>
    <row r="37" spans="1:8" x14ac:dyDescent="0.25">
      <c r="A37" s="4"/>
      <c r="B37" s="4"/>
      <c r="C37" s="4"/>
      <c r="D37" s="4"/>
      <c r="E37" s="4">
        <v>1200014120</v>
      </c>
      <c r="F37" s="4" t="s">
        <v>45</v>
      </c>
      <c r="G37" s="5">
        <v>286477.84000000003</v>
      </c>
      <c r="H37" s="5">
        <v>1</v>
      </c>
    </row>
    <row r="38" spans="1:8" x14ac:dyDescent="0.25">
      <c r="A38" s="4"/>
      <c r="B38" s="4"/>
      <c r="C38" s="4"/>
      <c r="D38" s="4"/>
      <c r="E38" s="4">
        <v>1200013660</v>
      </c>
      <c r="F38" s="4" t="s">
        <v>46</v>
      </c>
      <c r="G38" s="5">
        <v>271386.62</v>
      </c>
      <c r="H38" s="5">
        <v>1</v>
      </c>
    </row>
    <row r="39" spans="1:8" x14ac:dyDescent="0.25">
      <c r="A39" s="4"/>
      <c r="B39" s="4"/>
      <c r="C39" s="4"/>
      <c r="D39" s="4"/>
      <c r="E39" s="4">
        <v>1200012680</v>
      </c>
      <c r="F39" s="4" t="s">
        <v>47</v>
      </c>
      <c r="G39" s="5">
        <v>269564</v>
      </c>
      <c r="H39" s="5">
        <v>1</v>
      </c>
    </row>
    <row r="40" spans="1:8" x14ac:dyDescent="0.25">
      <c r="A40" s="4"/>
      <c r="B40" s="4"/>
      <c r="C40" s="4"/>
      <c r="D40" s="4"/>
      <c r="E40" s="4">
        <v>1200012410</v>
      </c>
      <c r="F40" s="4" t="s">
        <v>42</v>
      </c>
      <c r="G40" s="5">
        <v>263861</v>
      </c>
      <c r="H40" s="5">
        <v>1</v>
      </c>
    </row>
    <row r="41" spans="1:8" x14ac:dyDescent="0.25">
      <c r="A41" s="4"/>
      <c r="B41" s="4"/>
      <c r="C41" s="4"/>
      <c r="D41" s="4"/>
      <c r="E41" s="4">
        <v>1200014410</v>
      </c>
      <c r="F41" s="4" t="s">
        <v>48</v>
      </c>
      <c r="G41" s="5">
        <v>253883.97</v>
      </c>
      <c r="H41" s="5">
        <v>1</v>
      </c>
    </row>
    <row r="42" spans="1:8" x14ac:dyDescent="0.25">
      <c r="A42" s="4"/>
      <c r="B42" s="4"/>
      <c r="C42" s="4"/>
      <c r="D42" s="4"/>
      <c r="E42" s="4">
        <v>1200012480</v>
      </c>
      <c r="F42" s="4" t="s">
        <v>49</v>
      </c>
      <c r="G42" s="5">
        <v>230213.61</v>
      </c>
      <c r="H42" s="5">
        <v>1</v>
      </c>
    </row>
    <row r="43" spans="1:8" x14ac:dyDescent="0.25">
      <c r="A43" s="4"/>
      <c r="B43" s="4"/>
      <c r="C43" s="4"/>
      <c r="D43" s="4"/>
      <c r="E43" s="4">
        <v>1200015060</v>
      </c>
      <c r="F43" s="4" t="s">
        <v>50</v>
      </c>
      <c r="G43" s="5">
        <v>163242</v>
      </c>
      <c r="H43" s="5">
        <v>1</v>
      </c>
    </row>
    <row r="44" spans="1:8" x14ac:dyDescent="0.25">
      <c r="A44" s="4"/>
      <c r="B44" s="4"/>
      <c r="C44" s="4"/>
      <c r="D44" s="4"/>
      <c r="E44" s="4">
        <v>1200014940</v>
      </c>
      <c r="F44" s="4" t="s">
        <v>51</v>
      </c>
      <c r="G44" s="5">
        <v>150487.51999999999</v>
      </c>
      <c r="H44" s="5">
        <v>1</v>
      </c>
    </row>
    <row r="45" spans="1:8" x14ac:dyDescent="0.25">
      <c r="A45" s="4"/>
      <c r="B45" s="4"/>
      <c r="C45" s="4"/>
      <c r="D45" s="4"/>
      <c r="E45" s="4">
        <v>1200014250</v>
      </c>
      <c r="F45" s="4" t="s">
        <v>52</v>
      </c>
      <c r="G45" s="5">
        <v>150263.04999999999</v>
      </c>
      <c r="H45" s="5">
        <v>1</v>
      </c>
    </row>
    <row r="46" spans="1:8" x14ac:dyDescent="0.25">
      <c r="A46" s="4"/>
      <c r="B46" s="4"/>
      <c r="C46" s="4"/>
      <c r="D46" s="4"/>
      <c r="E46" s="4">
        <v>1200014170</v>
      </c>
      <c r="F46" s="4" t="s">
        <v>53</v>
      </c>
      <c r="G46" s="5">
        <v>125446.72</v>
      </c>
      <c r="H46" s="5">
        <v>1</v>
      </c>
    </row>
    <row r="47" spans="1:8" x14ac:dyDescent="0.25">
      <c r="A47" s="4"/>
      <c r="B47" s="4"/>
      <c r="C47" s="4"/>
      <c r="D47" s="4"/>
      <c r="E47" s="4">
        <v>1200013320</v>
      </c>
      <c r="F47" s="4" t="s">
        <v>54</v>
      </c>
      <c r="G47" s="5">
        <v>88279.74</v>
      </c>
      <c r="H47" s="5">
        <v>1</v>
      </c>
    </row>
    <row r="48" spans="1:8" x14ac:dyDescent="0.25">
      <c r="A48" s="4"/>
      <c r="B48" s="4"/>
      <c r="C48" s="4"/>
      <c r="D48" s="4"/>
      <c r="E48" s="4">
        <v>1200011940</v>
      </c>
      <c r="F48" s="4" t="s">
        <v>55</v>
      </c>
      <c r="G48" s="5">
        <v>69637.61</v>
      </c>
      <c r="H48" s="5">
        <v>1</v>
      </c>
    </row>
    <row r="49" spans="1:8" x14ac:dyDescent="0.25">
      <c r="A49" s="4"/>
      <c r="B49" s="4"/>
      <c r="C49" s="4"/>
      <c r="D49" s="4"/>
      <c r="E49" s="4">
        <v>1200012050</v>
      </c>
      <c r="F49" s="4" t="s">
        <v>56</v>
      </c>
      <c r="G49" s="5">
        <v>62522.71</v>
      </c>
      <c r="H49" s="5">
        <v>1</v>
      </c>
    </row>
    <row r="50" spans="1:8" x14ac:dyDescent="0.25">
      <c r="A50" s="4"/>
      <c r="B50" s="4"/>
      <c r="C50" s="4"/>
      <c r="D50" s="4"/>
      <c r="E50" s="4">
        <v>1200013940</v>
      </c>
      <c r="F50" s="4" t="s">
        <v>57</v>
      </c>
      <c r="G50" s="5">
        <v>58968</v>
      </c>
      <c r="H50" s="5">
        <v>1</v>
      </c>
    </row>
    <row r="51" spans="1:8" x14ac:dyDescent="0.25">
      <c r="A51" s="4"/>
      <c r="B51" s="4"/>
      <c r="C51" s="4"/>
      <c r="D51" s="4"/>
      <c r="E51" s="4">
        <v>1200013470</v>
      </c>
      <c r="F51" s="4" t="s">
        <v>58</v>
      </c>
      <c r="G51" s="5">
        <v>52651</v>
      </c>
      <c r="H51" s="5">
        <v>1</v>
      </c>
    </row>
    <row r="52" spans="1:8" x14ac:dyDescent="0.25">
      <c r="A52" s="4"/>
      <c r="B52" s="4"/>
      <c r="C52" s="4"/>
      <c r="D52" s="4"/>
      <c r="E52" s="4">
        <v>1200014920</v>
      </c>
      <c r="F52" s="4" t="s">
        <v>59</v>
      </c>
      <c r="G52" s="5">
        <v>51943.15</v>
      </c>
      <c r="H52" s="5">
        <v>1</v>
      </c>
    </row>
    <row r="53" spans="1:8" x14ac:dyDescent="0.25">
      <c r="A53" s="4"/>
      <c r="B53" s="4"/>
      <c r="C53" s="4"/>
      <c r="D53" s="4"/>
      <c r="E53" s="4">
        <v>1200014110</v>
      </c>
      <c r="F53" s="4" t="s">
        <v>60</v>
      </c>
      <c r="G53" s="5">
        <v>40496.33</v>
      </c>
      <c r="H53" s="5">
        <v>1</v>
      </c>
    </row>
    <row r="54" spans="1:8" x14ac:dyDescent="0.25">
      <c r="A54" s="4"/>
      <c r="B54" s="4"/>
      <c r="C54" s="4"/>
      <c r="D54" s="4"/>
      <c r="E54" s="4">
        <v>1200012780</v>
      </c>
      <c r="F54" s="4" t="s">
        <v>61</v>
      </c>
      <c r="G54" s="5">
        <v>39555.68</v>
      </c>
      <c r="H54" s="5">
        <v>1</v>
      </c>
    </row>
    <row r="55" spans="1:8" x14ac:dyDescent="0.25">
      <c r="A55" s="4"/>
      <c r="B55" s="4"/>
      <c r="C55" s="4"/>
      <c r="D55" s="4"/>
      <c r="E55" s="4">
        <v>1200015080</v>
      </c>
      <c r="F55" s="4" t="s">
        <v>62</v>
      </c>
      <c r="G55" s="5">
        <v>38474.559999999998</v>
      </c>
      <c r="H55" s="5">
        <v>1</v>
      </c>
    </row>
    <row r="56" spans="1:8" x14ac:dyDescent="0.25">
      <c r="A56" s="4"/>
      <c r="B56" s="4"/>
      <c r="C56" s="4"/>
      <c r="D56" s="4"/>
      <c r="E56" s="4">
        <v>1200012720</v>
      </c>
      <c r="F56" s="4" t="s">
        <v>63</v>
      </c>
      <c r="G56" s="5">
        <v>33100.980000000003</v>
      </c>
      <c r="H56" s="5">
        <v>1</v>
      </c>
    </row>
    <row r="57" spans="1:8" x14ac:dyDescent="0.25">
      <c r="A57" s="4"/>
      <c r="B57" s="4"/>
      <c r="C57" s="4"/>
      <c r="D57" s="4"/>
      <c r="E57" s="4">
        <v>1200012830</v>
      </c>
      <c r="F57" s="4" t="s">
        <v>64</v>
      </c>
      <c r="G57" s="5">
        <v>32569.279999999999</v>
      </c>
      <c r="H57" s="5">
        <v>1</v>
      </c>
    </row>
    <row r="58" spans="1:8" x14ac:dyDescent="0.25">
      <c r="A58" s="4"/>
      <c r="B58" s="4"/>
      <c r="C58" s="4"/>
      <c r="D58" s="4"/>
      <c r="E58" s="4">
        <v>1200011870</v>
      </c>
      <c r="F58" s="4" t="s">
        <v>65</v>
      </c>
      <c r="G58" s="5">
        <v>29729.22</v>
      </c>
      <c r="H58" s="5">
        <v>1</v>
      </c>
    </row>
    <row r="59" spans="1:8" x14ac:dyDescent="0.25">
      <c r="A59" s="4"/>
      <c r="B59" s="4"/>
      <c r="C59" s="4"/>
      <c r="D59" s="4"/>
      <c r="E59" s="4">
        <v>1200015010</v>
      </c>
      <c r="F59" s="4" t="s">
        <v>66</v>
      </c>
      <c r="G59" s="5">
        <v>22893.21</v>
      </c>
      <c r="H59" s="5">
        <v>1</v>
      </c>
    </row>
    <row r="60" spans="1:8" x14ac:dyDescent="0.25">
      <c r="A60" s="4"/>
      <c r="B60" s="4"/>
      <c r="C60" s="4"/>
      <c r="D60" s="4"/>
      <c r="E60" s="4">
        <v>1200012850</v>
      </c>
      <c r="F60" s="4" t="s">
        <v>67</v>
      </c>
      <c r="G60" s="5">
        <v>19604.939999999999</v>
      </c>
      <c r="H60" s="5">
        <v>1</v>
      </c>
    </row>
    <row r="61" spans="1:8" x14ac:dyDescent="0.25">
      <c r="A61" s="4"/>
      <c r="B61" s="4"/>
      <c r="C61" s="4"/>
      <c r="D61" s="4"/>
      <c r="E61" s="4">
        <v>1200013390</v>
      </c>
      <c r="F61" s="4" t="s">
        <v>68</v>
      </c>
      <c r="G61" s="5">
        <v>12872.6</v>
      </c>
      <c r="H61" s="5">
        <v>1</v>
      </c>
    </row>
    <row r="62" spans="1:8" x14ac:dyDescent="0.25">
      <c r="A62" s="4"/>
      <c r="B62" s="4"/>
      <c r="C62" s="4"/>
      <c r="D62" s="4"/>
      <c r="E62" s="4">
        <v>1200015050</v>
      </c>
      <c r="F62" s="4" t="s">
        <v>69</v>
      </c>
      <c r="G62" s="5">
        <v>10488.49</v>
      </c>
      <c r="H62" s="5">
        <v>1</v>
      </c>
    </row>
    <row r="63" spans="1:8" x14ac:dyDescent="0.25">
      <c r="A63" s="4"/>
      <c r="B63" s="4"/>
      <c r="C63" s="4"/>
      <c r="D63" s="4"/>
      <c r="E63" s="4">
        <v>1200014090</v>
      </c>
      <c r="F63" s="4" t="s">
        <v>23</v>
      </c>
      <c r="G63" s="5">
        <v>7781.61</v>
      </c>
      <c r="H63" s="5">
        <v>1</v>
      </c>
    </row>
    <row r="64" spans="1:8" x14ac:dyDescent="0.25">
      <c r="A64" s="4"/>
      <c r="B64" s="4"/>
      <c r="C64" s="4"/>
      <c r="D64" s="4">
        <v>2004</v>
      </c>
      <c r="E64" s="4">
        <v>1200014760</v>
      </c>
      <c r="F64" s="4" t="s">
        <v>70</v>
      </c>
      <c r="G64" s="5">
        <v>4825204.8</v>
      </c>
      <c r="H64" s="5">
        <v>1</v>
      </c>
    </row>
    <row r="65" spans="1:8" x14ac:dyDescent="0.25">
      <c r="A65" s="4"/>
      <c r="B65" s="4"/>
      <c r="C65" s="4"/>
      <c r="D65" s="4"/>
      <c r="E65" s="4">
        <v>1200011960</v>
      </c>
      <c r="F65" s="4" t="s">
        <v>71</v>
      </c>
      <c r="G65" s="5">
        <v>2051458.82</v>
      </c>
      <c r="H65" s="5">
        <v>1</v>
      </c>
    </row>
    <row r="66" spans="1:8" x14ac:dyDescent="0.25">
      <c r="A66" s="4"/>
      <c r="B66" s="4"/>
      <c r="C66" s="4"/>
      <c r="D66" s="4"/>
      <c r="E66" s="4">
        <v>1200013880</v>
      </c>
      <c r="F66" s="4" t="s">
        <v>72</v>
      </c>
      <c r="G66" s="5">
        <v>1044196</v>
      </c>
      <c r="H66" s="5">
        <v>1</v>
      </c>
    </row>
    <row r="67" spans="1:8" x14ac:dyDescent="0.25">
      <c r="A67" s="4"/>
      <c r="B67" s="4"/>
      <c r="C67" s="4"/>
      <c r="D67" s="4"/>
      <c r="E67" s="4">
        <v>1200014580</v>
      </c>
      <c r="F67" s="4" t="s">
        <v>73</v>
      </c>
      <c r="G67" s="5">
        <v>722283</v>
      </c>
      <c r="H67" s="5">
        <v>1</v>
      </c>
    </row>
    <row r="68" spans="1:8" x14ac:dyDescent="0.25">
      <c r="A68" s="4"/>
      <c r="B68" s="4"/>
      <c r="C68" s="4"/>
      <c r="D68" s="4"/>
      <c r="E68" s="4">
        <v>1200014280</v>
      </c>
      <c r="F68" s="4" t="s">
        <v>74</v>
      </c>
      <c r="G68" s="5">
        <v>568583.28</v>
      </c>
      <c r="H68" s="5">
        <v>1</v>
      </c>
    </row>
    <row r="69" spans="1:8" x14ac:dyDescent="0.25">
      <c r="A69" s="4"/>
      <c r="B69" s="4"/>
      <c r="C69" s="4"/>
      <c r="D69" s="4"/>
      <c r="E69" s="4">
        <v>1200014130</v>
      </c>
      <c r="F69" s="4" t="s">
        <v>75</v>
      </c>
      <c r="G69" s="5">
        <v>568583.28</v>
      </c>
      <c r="H69" s="5">
        <v>1</v>
      </c>
    </row>
    <row r="70" spans="1:8" x14ac:dyDescent="0.25">
      <c r="A70" s="4"/>
      <c r="B70" s="4"/>
      <c r="C70" s="4"/>
      <c r="D70" s="4"/>
      <c r="E70" s="4">
        <v>1200014570</v>
      </c>
      <c r="F70" s="4" t="s">
        <v>76</v>
      </c>
      <c r="G70" s="5">
        <v>467567.32</v>
      </c>
      <c r="H70" s="5">
        <v>1</v>
      </c>
    </row>
    <row r="71" spans="1:8" x14ac:dyDescent="0.25">
      <c r="A71" s="4"/>
      <c r="B71" s="4"/>
      <c r="C71" s="4"/>
      <c r="D71" s="4"/>
      <c r="E71" s="4">
        <v>1200014390</v>
      </c>
      <c r="F71" s="4" t="s">
        <v>77</v>
      </c>
      <c r="G71" s="5">
        <v>438639.98</v>
      </c>
      <c r="H71" s="5">
        <v>1</v>
      </c>
    </row>
    <row r="72" spans="1:8" x14ac:dyDescent="0.25">
      <c r="A72" s="4"/>
      <c r="B72" s="4"/>
      <c r="C72" s="4"/>
      <c r="D72" s="4"/>
      <c r="E72" s="4">
        <v>1200014380</v>
      </c>
      <c r="F72" s="4" t="s">
        <v>78</v>
      </c>
      <c r="G72" s="5">
        <v>438483.59</v>
      </c>
      <c r="H72" s="5">
        <v>1</v>
      </c>
    </row>
    <row r="73" spans="1:8" x14ac:dyDescent="0.25">
      <c r="A73" s="4"/>
      <c r="B73" s="4"/>
      <c r="C73" s="4"/>
      <c r="D73" s="4"/>
      <c r="E73" s="4">
        <v>1200013810</v>
      </c>
      <c r="F73" s="4" t="s">
        <v>79</v>
      </c>
      <c r="G73" s="5">
        <v>400400</v>
      </c>
      <c r="H73" s="5">
        <v>1</v>
      </c>
    </row>
    <row r="74" spans="1:8" x14ac:dyDescent="0.25">
      <c r="A74" s="4"/>
      <c r="B74" s="4"/>
      <c r="C74" s="4"/>
      <c r="D74" s="4"/>
      <c r="E74" s="4">
        <v>1200012840</v>
      </c>
      <c r="F74" s="4" t="s">
        <v>80</v>
      </c>
      <c r="G74" s="5">
        <v>267518</v>
      </c>
      <c r="H74" s="5">
        <v>1</v>
      </c>
    </row>
    <row r="75" spans="1:8" x14ac:dyDescent="0.25">
      <c r="A75" s="4"/>
      <c r="B75" s="4"/>
      <c r="C75" s="4"/>
      <c r="D75" s="4"/>
      <c r="E75" s="4">
        <v>1200013550</v>
      </c>
      <c r="F75" s="4" t="s">
        <v>81</v>
      </c>
      <c r="G75" s="5">
        <v>254800</v>
      </c>
      <c r="H75" s="5">
        <v>1</v>
      </c>
    </row>
    <row r="76" spans="1:8" x14ac:dyDescent="0.25">
      <c r="A76" s="4"/>
      <c r="B76" s="4"/>
      <c r="C76" s="4"/>
      <c r="D76" s="4"/>
      <c r="E76" s="4">
        <v>1200012930</v>
      </c>
      <c r="F76" s="4" t="s">
        <v>82</v>
      </c>
      <c r="G76" s="5">
        <v>193350</v>
      </c>
      <c r="H76" s="5">
        <v>1</v>
      </c>
    </row>
    <row r="77" spans="1:8" x14ac:dyDescent="0.25">
      <c r="A77" s="4"/>
      <c r="B77" s="4"/>
      <c r="C77" s="4"/>
      <c r="D77" s="4"/>
      <c r="E77" s="4">
        <v>1200013930</v>
      </c>
      <c r="F77" s="4" t="s">
        <v>83</v>
      </c>
      <c r="G77" s="5">
        <v>164191.37</v>
      </c>
      <c r="H77" s="5">
        <v>1</v>
      </c>
    </row>
    <row r="78" spans="1:8" x14ac:dyDescent="0.25">
      <c r="A78" s="4"/>
      <c r="B78" s="4"/>
      <c r="C78" s="4"/>
      <c r="D78" s="4"/>
      <c r="E78" s="4">
        <v>1200011800</v>
      </c>
      <c r="F78" s="4" t="s">
        <v>84</v>
      </c>
      <c r="G78" s="5">
        <v>152559</v>
      </c>
      <c r="H78" s="5">
        <v>1</v>
      </c>
    </row>
    <row r="79" spans="1:8" x14ac:dyDescent="0.25">
      <c r="A79" s="4"/>
      <c r="B79" s="4"/>
      <c r="C79" s="4"/>
      <c r="D79" s="4"/>
      <c r="E79" s="4">
        <v>1200013600</v>
      </c>
      <c r="F79" s="4" t="s">
        <v>85</v>
      </c>
      <c r="G79" s="5">
        <v>146867.20000000001</v>
      </c>
      <c r="H79" s="5">
        <v>1</v>
      </c>
    </row>
    <row r="80" spans="1:8" x14ac:dyDescent="0.25">
      <c r="A80" s="4"/>
      <c r="B80" s="4"/>
      <c r="C80" s="4"/>
      <c r="D80" s="4"/>
      <c r="E80" s="4">
        <v>1200012950</v>
      </c>
      <c r="F80" s="4" t="s">
        <v>86</v>
      </c>
      <c r="G80" s="5">
        <v>142500</v>
      </c>
      <c r="H80" s="5">
        <v>1</v>
      </c>
    </row>
    <row r="81" spans="1:8" x14ac:dyDescent="0.25">
      <c r="A81" s="4"/>
      <c r="B81" s="4"/>
      <c r="C81" s="4"/>
      <c r="D81" s="4"/>
      <c r="E81" s="4">
        <v>1200013570</v>
      </c>
      <c r="F81" s="4" t="s">
        <v>87</v>
      </c>
      <c r="G81" s="5">
        <v>136946.6</v>
      </c>
      <c r="H81" s="5">
        <v>1</v>
      </c>
    </row>
    <row r="82" spans="1:8" x14ac:dyDescent="0.25">
      <c r="A82" s="4"/>
      <c r="B82" s="4"/>
      <c r="C82" s="4"/>
      <c r="D82" s="4"/>
      <c r="E82" s="4">
        <v>1200012010</v>
      </c>
      <c r="F82" s="4" t="s">
        <v>88</v>
      </c>
      <c r="G82" s="5">
        <v>121065</v>
      </c>
      <c r="H82" s="5">
        <v>1</v>
      </c>
    </row>
    <row r="83" spans="1:8" x14ac:dyDescent="0.25">
      <c r="A83" s="4"/>
      <c r="B83" s="4"/>
      <c r="C83" s="4"/>
      <c r="D83" s="4"/>
      <c r="E83" s="4">
        <v>1200013580</v>
      </c>
      <c r="F83" s="4" t="s">
        <v>89</v>
      </c>
      <c r="G83" s="5">
        <v>111092.33</v>
      </c>
      <c r="H83" s="5">
        <v>1</v>
      </c>
    </row>
    <row r="84" spans="1:8" x14ac:dyDescent="0.25">
      <c r="A84" s="4"/>
      <c r="B84" s="4"/>
      <c r="C84" s="4"/>
      <c r="D84" s="4"/>
      <c r="E84" s="4">
        <v>1200012040</v>
      </c>
      <c r="F84" s="4" t="s">
        <v>90</v>
      </c>
      <c r="G84" s="5">
        <v>96365.84</v>
      </c>
      <c r="H84" s="5">
        <v>1</v>
      </c>
    </row>
    <row r="85" spans="1:8" x14ac:dyDescent="0.25">
      <c r="A85" s="4"/>
      <c r="B85" s="4"/>
      <c r="C85" s="4"/>
      <c r="D85" s="4"/>
      <c r="E85" s="4">
        <v>1200013110</v>
      </c>
      <c r="F85" s="4" t="s">
        <v>91</v>
      </c>
      <c r="G85" s="5">
        <v>96155.45</v>
      </c>
      <c r="H85" s="5">
        <v>1</v>
      </c>
    </row>
    <row r="86" spans="1:8" x14ac:dyDescent="0.25">
      <c r="A86" s="4"/>
      <c r="B86" s="4"/>
      <c r="C86" s="4"/>
      <c r="D86" s="4"/>
      <c r="E86" s="4">
        <v>1200012440</v>
      </c>
      <c r="F86" s="4" t="s">
        <v>92</v>
      </c>
      <c r="G86" s="5">
        <v>82720</v>
      </c>
      <c r="H86" s="5">
        <v>1</v>
      </c>
    </row>
    <row r="87" spans="1:8" x14ac:dyDescent="0.25">
      <c r="A87" s="4"/>
      <c r="B87" s="4"/>
      <c r="C87" s="4"/>
      <c r="D87" s="4"/>
      <c r="E87" s="4">
        <v>1200012690</v>
      </c>
      <c r="F87" s="4" t="s">
        <v>93</v>
      </c>
      <c r="G87" s="5">
        <v>81880.5</v>
      </c>
      <c r="H87" s="5">
        <v>1</v>
      </c>
    </row>
    <row r="88" spans="1:8" x14ac:dyDescent="0.25">
      <c r="A88" s="4"/>
      <c r="B88" s="4"/>
      <c r="C88" s="4"/>
      <c r="D88" s="4"/>
      <c r="E88" s="4">
        <v>1200012020</v>
      </c>
      <c r="F88" s="4" t="s">
        <v>94</v>
      </c>
      <c r="G88" s="5">
        <v>66955</v>
      </c>
      <c r="H88" s="5">
        <v>1</v>
      </c>
    </row>
    <row r="89" spans="1:8" x14ac:dyDescent="0.25">
      <c r="A89" s="4"/>
      <c r="B89" s="4"/>
      <c r="C89" s="4"/>
      <c r="D89" s="4"/>
      <c r="E89" s="4">
        <v>1200013280</v>
      </c>
      <c r="F89" s="4" t="s">
        <v>84</v>
      </c>
      <c r="G89" s="5">
        <v>57769.22</v>
      </c>
      <c r="H89" s="5">
        <v>1</v>
      </c>
    </row>
    <row r="90" spans="1:8" x14ac:dyDescent="0.25">
      <c r="A90" s="4"/>
      <c r="B90" s="4"/>
      <c r="C90" s="4"/>
      <c r="D90" s="4"/>
      <c r="E90" s="4">
        <v>1200013590</v>
      </c>
      <c r="F90" s="4" t="s">
        <v>85</v>
      </c>
      <c r="G90" s="5">
        <v>55545.84</v>
      </c>
      <c r="H90" s="5">
        <v>1</v>
      </c>
    </row>
    <row r="91" spans="1:8" x14ac:dyDescent="0.25">
      <c r="A91" s="4"/>
      <c r="B91" s="4"/>
      <c r="C91" s="4"/>
      <c r="D91" s="4"/>
      <c r="E91" s="4">
        <v>1200015020</v>
      </c>
      <c r="F91" s="4" t="s">
        <v>95</v>
      </c>
      <c r="G91" s="5">
        <v>53590.58</v>
      </c>
      <c r="H91" s="5">
        <v>1</v>
      </c>
    </row>
    <row r="92" spans="1:8" x14ac:dyDescent="0.25">
      <c r="A92" s="4"/>
      <c r="B92" s="4"/>
      <c r="C92" s="4"/>
      <c r="D92" s="4"/>
      <c r="E92" s="4">
        <v>1200014620</v>
      </c>
      <c r="F92" s="4" t="s">
        <v>96</v>
      </c>
      <c r="G92" s="5">
        <v>42937.13</v>
      </c>
      <c r="H92" s="5">
        <v>1</v>
      </c>
    </row>
    <row r="93" spans="1:8" x14ac:dyDescent="0.25">
      <c r="A93" s="4"/>
      <c r="B93" s="4"/>
      <c r="C93" s="4"/>
      <c r="D93" s="4"/>
      <c r="E93" s="4">
        <v>1200013340</v>
      </c>
      <c r="F93" s="4" t="s">
        <v>97</v>
      </c>
      <c r="G93" s="5">
        <v>42084</v>
      </c>
      <c r="H93" s="5">
        <v>1</v>
      </c>
    </row>
    <row r="94" spans="1:8" x14ac:dyDescent="0.25">
      <c r="A94" s="4"/>
      <c r="B94" s="4"/>
      <c r="C94" s="4"/>
      <c r="D94" s="4"/>
      <c r="E94" s="4">
        <v>1200013730</v>
      </c>
      <c r="F94" s="4" t="s">
        <v>98</v>
      </c>
      <c r="G94" s="5">
        <v>41281</v>
      </c>
      <c r="H94" s="5">
        <v>1</v>
      </c>
    </row>
    <row r="95" spans="1:8" x14ac:dyDescent="0.25">
      <c r="A95" s="4"/>
      <c r="B95" s="4"/>
      <c r="C95" s="4"/>
      <c r="D95" s="4"/>
      <c r="E95" s="4">
        <v>1200011810</v>
      </c>
      <c r="F95" s="4" t="s">
        <v>99</v>
      </c>
      <c r="G95" s="5">
        <v>35447.39</v>
      </c>
      <c r="H95" s="5">
        <v>1</v>
      </c>
    </row>
    <row r="96" spans="1:8" x14ac:dyDescent="0.25">
      <c r="A96" s="4"/>
      <c r="B96" s="4"/>
      <c r="C96" s="4"/>
      <c r="D96" s="4"/>
      <c r="E96" s="4">
        <v>1200012750</v>
      </c>
      <c r="F96" s="4" t="s">
        <v>100</v>
      </c>
      <c r="G96" s="5">
        <v>29400</v>
      </c>
      <c r="H96" s="5">
        <v>1</v>
      </c>
    </row>
    <row r="97" spans="1:8" x14ac:dyDescent="0.25">
      <c r="A97" s="4"/>
      <c r="B97" s="4"/>
      <c r="C97" s="4"/>
      <c r="D97" s="4"/>
      <c r="E97" s="4">
        <v>1200013330</v>
      </c>
      <c r="F97" s="4" t="s">
        <v>101</v>
      </c>
      <c r="G97" s="5">
        <v>27455</v>
      </c>
      <c r="H97" s="5">
        <v>1</v>
      </c>
    </row>
    <row r="98" spans="1:8" x14ac:dyDescent="0.25">
      <c r="A98" s="4"/>
      <c r="B98" s="4"/>
      <c r="C98" s="4"/>
      <c r="D98" s="4"/>
      <c r="E98" s="4">
        <v>1200014350</v>
      </c>
      <c r="F98" s="4" t="s">
        <v>102</v>
      </c>
      <c r="G98" s="5">
        <v>26364</v>
      </c>
      <c r="H98" s="5">
        <v>1</v>
      </c>
    </row>
    <row r="99" spans="1:8" x14ac:dyDescent="0.25">
      <c r="A99" s="4"/>
      <c r="B99" s="4"/>
      <c r="C99" s="4"/>
      <c r="D99" s="4"/>
      <c r="E99" s="4">
        <v>1200011840</v>
      </c>
      <c r="F99" s="4" t="s">
        <v>103</v>
      </c>
      <c r="G99" s="5">
        <v>21810.75</v>
      </c>
      <c r="H99" s="5">
        <v>1</v>
      </c>
    </row>
    <row r="100" spans="1:8" x14ac:dyDescent="0.25">
      <c r="A100" s="4"/>
      <c r="B100" s="4"/>
      <c r="C100" s="4"/>
      <c r="D100" s="4"/>
      <c r="E100" s="4">
        <v>1200013130</v>
      </c>
      <c r="F100" s="4" t="s">
        <v>104</v>
      </c>
      <c r="G100" s="5">
        <v>18626.09</v>
      </c>
      <c r="H100" s="5">
        <v>1</v>
      </c>
    </row>
    <row r="101" spans="1:8" x14ac:dyDescent="0.25">
      <c r="A101" s="4"/>
      <c r="B101" s="4"/>
      <c r="C101" s="4"/>
      <c r="D101" s="4"/>
      <c r="E101" s="4">
        <v>1200015040</v>
      </c>
      <c r="F101" s="4" t="s">
        <v>105</v>
      </c>
      <c r="G101" s="5">
        <v>16921.63</v>
      </c>
      <c r="H101" s="5">
        <v>1</v>
      </c>
    </row>
    <row r="102" spans="1:8" x14ac:dyDescent="0.25">
      <c r="A102" s="4"/>
      <c r="B102" s="4"/>
      <c r="C102" s="4"/>
      <c r="D102" s="4"/>
      <c r="E102" s="4">
        <v>1200013450</v>
      </c>
      <c r="F102" s="4" t="s">
        <v>106</v>
      </c>
      <c r="G102" s="5">
        <v>12636.37</v>
      </c>
      <c r="H102" s="5">
        <v>1</v>
      </c>
    </row>
    <row r="103" spans="1:8" x14ac:dyDescent="0.25">
      <c r="A103" s="4"/>
      <c r="B103" s="4"/>
      <c r="C103" s="4"/>
      <c r="D103" s="4"/>
      <c r="E103" s="4">
        <v>1200013460</v>
      </c>
      <c r="F103" s="4" t="s">
        <v>106</v>
      </c>
      <c r="G103" s="5">
        <v>12568.43</v>
      </c>
      <c r="H103" s="5">
        <v>1</v>
      </c>
    </row>
    <row r="104" spans="1:8" x14ac:dyDescent="0.25">
      <c r="A104" s="4"/>
      <c r="B104" s="4"/>
      <c r="C104" s="4"/>
      <c r="D104" s="4"/>
      <c r="E104" s="4">
        <v>1200011880</v>
      </c>
      <c r="F104" s="4" t="s">
        <v>107</v>
      </c>
      <c r="G104" s="5">
        <v>9269.8799999999992</v>
      </c>
      <c r="H104" s="5">
        <v>1</v>
      </c>
    </row>
    <row r="105" spans="1:8" x14ac:dyDescent="0.25">
      <c r="A105" s="4"/>
      <c r="B105" s="4"/>
      <c r="C105" s="4"/>
      <c r="D105" s="4"/>
      <c r="E105" s="4">
        <v>1200012210</v>
      </c>
      <c r="F105" s="4" t="s">
        <v>108</v>
      </c>
      <c r="G105" s="5">
        <v>8184</v>
      </c>
      <c r="H105" s="5">
        <v>1</v>
      </c>
    </row>
    <row r="106" spans="1:8" x14ac:dyDescent="0.25">
      <c r="A106" s="4"/>
      <c r="B106" s="4"/>
      <c r="C106" s="4"/>
      <c r="D106" s="4"/>
      <c r="E106" s="4">
        <v>1200012530</v>
      </c>
      <c r="F106" s="4" t="s">
        <v>109</v>
      </c>
      <c r="G106" s="5">
        <v>6595.99</v>
      </c>
      <c r="H106" s="5">
        <v>1</v>
      </c>
    </row>
    <row r="107" spans="1:8" x14ac:dyDescent="0.25">
      <c r="A107" s="4"/>
      <c r="B107" s="4"/>
      <c r="C107" s="4"/>
      <c r="D107" s="4"/>
      <c r="E107" s="4">
        <v>1200030530</v>
      </c>
      <c r="F107" s="4" t="s">
        <v>110</v>
      </c>
      <c r="G107" s="5">
        <v>4786</v>
      </c>
      <c r="H107" s="5">
        <v>1</v>
      </c>
    </row>
    <row r="108" spans="1:8" x14ac:dyDescent="0.25">
      <c r="A108" s="4"/>
      <c r="B108" s="4"/>
      <c r="C108" s="4"/>
      <c r="D108" s="4"/>
      <c r="E108" s="4">
        <v>1200030500</v>
      </c>
      <c r="F108" s="4" t="s">
        <v>111</v>
      </c>
      <c r="G108" s="5">
        <v>3549</v>
      </c>
      <c r="H108" s="5">
        <v>1</v>
      </c>
    </row>
    <row r="109" spans="1:8" x14ac:dyDescent="0.25">
      <c r="A109" s="4"/>
      <c r="B109" s="4"/>
      <c r="C109" s="4"/>
      <c r="D109" s="4"/>
      <c r="E109" s="4">
        <v>1200030480</v>
      </c>
      <c r="F109" s="4" t="s">
        <v>23</v>
      </c>
      <c r="G109" s="5">
        <v>2053.35</v>
      </c>
      <c r="H109" s="5">
        <v>1</v>
      </c>
    </row>
    <row r="110" spans="1:8" x14ac:dyDescent="0.25">
      <c r="A110" s="4"/>
      <c r="B110" s="4"/>
      <c r="C110" s="4"/>
      <c r="D110" s="4">
        <v>2005</v>
      </c>
      <c r="E110" s="4">
        <v>1200013990</v>
      </c>
      <c r="F110" s="4" t="s">
        <v>112</v>
      </c>
      <c r="G110" s="5">
        <v>4462537</v>
      </c>
      <c r="H110" s="5">
        <v>1</v>
      </c>
    </row>
    <row r="111" spans="1:8" x14ac:dyDescent="0.25">
      <c r="A111" s="4"/>
      <c r="B111" s="4"/>
      <c r="C111" s="4"/>
      <c r="D111" s="4"/>
      <c r="E111" s="4">
        <v>1200013890</v>
      </c>
      <c r="F111" s="4" t="s">
        <v>113</v>
      </c>
      <c r="G111" s="5">
        <v>4311382.62</v>
      </c>
      <c r="H111" s="5">
        <v>1</v>
      </c>
    </row>
    <row r="112" spans="1:8" x14ac:dyDescent="0.25">
      <c r="A112" s="4"/>
      <c r="B112" s="4"/>
      <c r="C112" s="4"/>
      <c r="D112" s="4"/>
      <c r="E112" s="4">
        <v>1200013850</v>
      </c>
      <c r="F112" s="4" t="s">
        <v>114</v>
      </c>
      <c r="G112" s="5">
        <v>3013447.21</v>
      </c>
      <c r="H112" s="5">
        <v>1</v>
      </c>
    </row>
    <row r="113" spans="1:8" x14ac:dyDescent="0.25">
      <c r="A113" s="4"/>
      <c r="B113" s="4"/>
      <c r="C113" s="4"/>
      <c r="D113" s="4"/>
      <c r="E113" s="4">
        <v>1200013970</v>
      </c>
      <c r="F113" s="4" t="s">
        <v>115</v>
      </c>
      <c r="G113" s="5">
        <v>2474204</v>
      </c>
      <c r="H113" s="5">
        <v>1</v>
      </c>
    </row>
    <row r="114" spans="1:8" x14ac:dyDescent="0.25">
      <c r="A114" s="4"/>
      <c r="B114" s="4"/>
      <c r="C114" s="4"/>
      <c r="D114" s="4"/>
      <c r="E114" s="4">
        <v>1200013050</v>
      </c>
      <c r="F114" s="4" t="s">
        <v>116</v>
      </c>
      <c r="G114" s="5">
        <v>998600.38</v>
      </c>
      <c r="H114" s="5">
        <v>1</v>
      </c>
    </row>
    <row r="115" spans="1:8" x14ac:dyDescent="0.25">
      <c r="A115" s="4"/>
      <c r="B115" s="4"/>
      <c r="C115" s="4"/>
      <c r="D115" s="4"/>
      <c r="E115" s="4">
        <v>1200013670</v>
      </c>
      <c r="F115" s="4" t="s">
        <v>117</v>
      </c>
      <c r="G115" s="5">
        <v>911046.72</v>
      </c>
      <c r="H115" s="5">
        <v>1</v>
      </c>
    </row>
    <row r="116" spans="1:8" x14ac:dyDescent="0.25">
      <c r="A116" s="4"/>
      <c r="B116" s="4"/>
      <c r="C116" s="4"/>
      <c r="D116" s="4"/>
      <c r="E116" s="4">
        <v>1200013971</v>
      </c>
      <c r="F116" s="4" t="s">
        <v>118</v>
      </c>
      <c r="G116" s="5">
        <v>860447.7</v>
      </c>
      <c r="H116" s="5">
        <v>592923.29</v>
      </c>
    </row>
    <row r="117" spans="1:8" x14ac:dyDescent="0.25">
      <c r="A117" s="4"/>
      <c r="B117" s="4"/>
      <c r="C117" s="4"/>
      <c r="D117" s="4"/>
      <c r="E117" s="4">
        <v>1200014970</v>
      </c>
      <c r="F117" s="4" t="s">
        <v>119</v>
      </c>
      <c r="G117" s="5">
        <v>821490.19</v>
      </c>
      <c r="H117" s="5">
        <v>1</v>
      </c>
    </row>
    <row r="118" spans="1:8" x14ac:dyDescent="0.25">
      <c r="A118" s="4"/>
      <c r="B118" s="4"/>
      <c r="C118" s="4"/>
      <c r="D118" s="4"/>
      <c r="E118" s="4">
        <v>1200012610</v>
      </c>
      <c r="F118" s="4" t="s">
        <v>120</v>
      </c>
      <c r="G118" s="5">
        <v>657525</v>
      </c>
      <c r="H118" s="5">
        <v>1</v>
      </c>
    </row>
    <row r="119" spans="1:8" x14ac:dyDescent="0.25">
      <c r="A119" s="4"/>
      <c r="B119" s="4"/>
      <c r="C119" s="4"/>
      <c r="D119" s="4"/>
      <c r="E119" s="4">
        <v>1200012600</v>
      </c>
      <c r="F119" s="4" t="s">
        <v>121</v>
      </c>
      <c r="G119" s="5">
        <v>619910.04</v>
      </c>
      <c r="H119" s="5">
        <v>1</v>
      </c>
    </row>
    <row r="120" spans="1:8" x14ac:dyDescent="0.25">
      <c r="A120" s="4"/>
      <c r="B120" s="4"/>
      <c r="C120" s="4"/>
      <c r="D120" s="4"/>
      <c r="E120" s="4">
        <v>1200012320</v>
      </c>
      <c r="F120" s="4" t="s">
        <v>122</v>
      </c>
      <c r="G120" s="5">
        <v>522035</v>
      </c>
      <c r="H120" s="5">
        <v>1</v>
      </c>
    </row>
    <row r="121" spans="1:8" x14ac:dyDescent="0.25">
      <c r="A121" s="4"/>
      <c r="B121" s="4"/>
      <c r="C121" s="4"/>
      <c r="D121" s="4"/>
      <c r="E121" s="4">
        <v>1200012550</v>
      </c>
      <c r="F121" s="4" t="s">
        <v>123</v>
      </c>
      <c r="G121" s="5">
        <v>499927.45</v>
      </c>
      <c r="H121" s="5">
        <v>1</v>
      </c>
    </row>
    <row r="122" spans="1:8" x14ac:dyDescent="0.25">
      <c r="A122" s="4"/>
      <c r="B122" s="4"/>
      <c r="C122" s="4"/>
      <c r="D122" s="4"/>
      <c r="E122" s="4">
        <v>1200012190</v>
      </c>
      <c r="F122" s="4" t="s">
        <v>124</v>
      </c>
      <c r="G122" s="5">
        <v>459933.25</v>
      </c>
      <c r="H122" s="5">
        <v>1</v>
      </c>
    </row>
    <row r="123" spans="1:8" x14ac:dyDescent="0.25">
      <c r="A123" s="4"/>
      <c r="B123" s="4"/>
      <c r="C123" s="4"/>
      <c r="D123" s="4"/>
      <c r="E123" s="4">
        <v>1200014720</v>
      </c>
      <c r="F123" s="4" t="s">
        <v>125</v>
      </c>
      <c r="G123" s="5">
        <v>420717.19</v>
      </c>
      <c r="H123" s="5">
        <v>1</v>
      </c>
    </row>
    <row r="124" spans="1:8" x14ac:dyDescent="0.25">
      <c r="A124" s="4"/>
      <c r="B124" s="4"/>
      <c r="C124" s="4"/>
      <c r="D124" s="4"/>
      <c r="E124" s="4">
        <v>1200014430</v>
      </c>
      <c r="F124" s="4" t="s">
        <v>126</v>
      </c>
      <c r="G124" s="5">
        <v>420000</v>
      </c>
      <c r="H124" s="5">
        <v>1</v>
      </c>
    </row>
    <row r="125" spans="1:8" x14ac:dyDescent="0.25">
      <c r="A125" s="4"/>
      <c r="B125" s="4"/>
      <c r="C125" s="4"/>
      <c r="D125" s="4"/>
      <c r="E125" s="4">
        <v>1200013070</v>
      </c>
      <c r="F125" s="4" t="s">
        <v>127</v>
      </c>
      <c r="G125" s="5">
        <v>399941.96</v>
      </c>
      <c r="H125" s="5">
        <v>1</v>
      </c>
    </row>
    <row r="126" spans="1:8" x14ac:dyDescent="0.25">
      <c r="A126" s="4"/>
      <c r="B126" s="4"/>
      <c r="C126" s="4"/>
      <c r="D126" s="4"/>
      <c r="E126" s="4">
        <v>1200012920</v>
      </c>
      <c r="F126" s="4" t="s">
        <v>128</v>
      </c>
      <c r="G126" s="5">
        <v>389303.6</v>
      </c>
      <c r="H126" s="5">
        <v>1</v>
      </c>
    </row>
    <row r="127" spans="1:8" x14ac:dyDescent="0.25">
      <c r="A127" s="4"/>
      <c r="B127" s="4"/>
      <c r="C127" s="4"/>
      <c r="D127" s="4"/>
      <c r="E127" s="4">
        <v>1200013100</v>
      </c>
      <c r="F127" s="4" t="s">
        <v>129</v>
      </c>
      <c r="G127" s="5">
        <v>352771.89</v>
      </c>
      <c r="H127" s="5">
        <v>1</v>
      </c>
    </row>
    <row r="128" spans="1:8" x14ac:dyDescent="0.25">
      <c r="A128" s="4"/>
      <c r="B128" s="4"/>
      <c r="C128" s="4"/>
      <c r="D128" s="4"/>
      <c r="E128" s="4">
        <v>1200013480</v>
      </c>
      <c r="F128" s="4" t="s">
        <v>130</v>
      </c>
      <c r="G128" s="5">
        <v>313856.59000000003</v>
      </c>
      <c r="H128" s="5">
        <v>1</v>
      </c>
    </row>
    <row r="129" spans="1:8" x14ac:dyDescent="0.25">
      <c r="A129" s="4"/>
      <c r="B129" s="4"/>
      <c r="C129" s="4"/>
      <c r="D129" s="4"/>
      <c r="E129" s="4">
        <v>1200012130</v>
      </c>
      <c r="F129" s="4" t="s">
        <v>131</v>
      </c>
      <c r="G129" s="5">
        <v>269194.64</v>
      </c>
      <c r="H129" s="5">
        <v>1</v>
      </c>
    </row>
    <row r="130" spans="1:8" x14ac:dyDescent="0.25">
      <c r="A130" s="4"/>
      <c r="B130" s="4"/>
      <c r="C130" s="4"/>
      <c r="D130" s="4"/>
      <c r="E130" s="4">
        <v>1200014440</v>
      </c>
      <c r="F130" s="4" t="s">
        <v>132</v>
      </c>
      <c r="G130" s="5">
        <v>240000</v>
      </c>
      <c r="H130" s="5">
        <v>1</v>
      </c>
    </row>
    <row r="131" spans="1:8" x14ac:dyDescent="0.25">
      <c r="A131" s="4"/>
      <c r="B131" s="4"/>
      <c r="C131" s="4"/>
      <c r="D131" s="4"/>
      <c r="E131" s="4">
        <v>1200014450</v>
      </c>
      <c r="F131" s="4" t="s">
        <v>132</v>
      </c>
      <c r="G131" s="5">
        <v>234000</v>
      </c>
      <c r="H131" s="5">
        <v>1</v>
      </c>
    </row>
    <row r="132" spans="1:8" x14ac:dyDescent="0.25">
      <c r="A132" s="4"/>
      <c r="B132" s="4"/>
      <c r="C132" s="4"/>
      <c r="D132" s="4"/>
      <c r="E132" s="4">
        <v>1200013540</v>
      </c>
      <c r="F132" s="4" t="s">
        <v>133</v>
      </c>
      <c r="G132" s="5">
        <v>215000</v>
      </c>
      <c r="H132" s="5">
        <v>1</v>
      </c>
    </row>
    <row r="133" spans="1:8" x14ac:dyDescent="0.25">
      <c r="A133" s="4"/>
      <c r="B133" s="4"/>
      <c r="C133" s="4"/>
      <c r="D133" s="4"/>
      <c r="E133" s="4">
        <v>1200014670</v>
      </c>
      <c r="F133" s="4" t="s">
        <v>134</v>
      </c>
      <c r="G133" s="5">
        <v>205000</v>
      </c>
      <c r="H133" s="5">
        <v>1</v>
      </c>
    </row>
    <row r="134" spans="1:8" x14ac:dyDescent="0.25">
      <c r="A134" s="4"/>
      <c r="B134" s="4"/>
      <c r="C134" s="4"/>
      <c r="D134" s="4"/>
      <c r="E134" s="4">
        <v>1200012220</v>
      </c>
      <c r="F134" s="4" t="s">
        <v>135</v>
      </c>
      <c r="G134" s="5">
        <v>199250</v>
      </c>
      <c r="H134" s="5">
        <v>1</v>
      </c>
    </row>
    <row r="135" spans="1:8" x14ac:dyDescent="0.25">
      <c r="A135" s="4"/>
      <c r="B135" s="4"/>
      <c r="C135" s="4"/>
      <c r="D135" s="4"/>
      <c r="E135" s="4">
        <v>1200012810</v>
      </c>
      <c r="F135" s="4" t="s">
        <v>136</v>
      </c>
      <c r="G135" s="5">
        <v>150378.18</v>
      </c>
      <c r="H135" s="5">
        <v>1</v>
      </c>
    </row>
    <row r="136" spans="1:8" x14ac:dyDescent="0.25">
      <c r="A136" s="4"/>
      <c r="B136" s="4"/>
      <c r="C136" s="4"/>
      <c r="D136" s="4"/>
      <c r="E136" s="4">
        <v>1200012800</v>
      </c>
      <c r="F136" s="4" t="s">
        <v>137</v>
      </c>
      <c r="G136" s="5">
        <v>144257</v>
      </c>
      <c r="H136" s="5">
        <v>10681.14</v>
      </c>
    </row>
    <row r="137" spans="1:8" x14ac:dyDescent="0.25">
      <c r="A137" s="4"/>
      <c r="B137" s="4"/>
      <c r="C137" s="4"/>
      <c r="D137" s="4"/>
      <c r="E137" s="4">
        <v>1200013950</v>
      </c>
      <c r="F137" s="4" t="s">
        <v>138</v>
      </c>
      <c r="G137" s="5">
        <v>139665.21</v>
      </c>
      <c r="H137" s="5">
        <v>1</v>
      </c>
    </row>
    <row r="138" spans="1:8" x14ac:dyDescent="0.25">
      <c r="A138" s="4"/>
      <c r="B138" s="4"/>
      <c r="C138" s="4"/>
      <c r="D138" s="4"/>
      <c r="E138" s="4">
        <v>1200012450</v>
      </c>
      <c r="F138" s="4" t="s">
        <v>92</v>
      </c>
      <c r="G138" s="5">
        <v>131505</v>
      </c>
      <c r="H138" s="5">
        <v>1</v>
      </c>
    </row>
    <row r="139" spans="1:8" x14ac:dyDescent="0.25">
      <c r="A139" s="4"/>
      <c r="B139" s="4"/>
      <c r="C139" s="4"/>
      <c r="D139" s="4"/>
      <c r="E139" s="4">
        <v>1200012500</v>
      </c>
      <c r="F139" s="4" t="s">
        <v>139</v>
      </c>
      <c r="G139" s="5">
        <v>123982.01</v>
      </c>
      <c r="H139" s="5">
        <v>1</v>
      </c>
    </row>
    <row r="140" spans="1:8" x14ac:dyDescent="0.25">
      <c r="A140" s="4"/>
      <c r="B140" s="4"/>
      <c r="C140" s="4"/>
      <c r="D140" s="4"/>
      <c r="E140" s="4">
        <v>1200012510</v>
      </c>
      <c r="F140" s="4" t="s">
        <v>140</v>
      </c>
      <c r="G140" s="5">
        <v>123535</v>
      </c>
      <c r="H140" s="5">
        <v>1</v>
      </c>
    </row>
    <row r="141" spans="1:8" x14ac:dyDescent="0.25">
      <c r="A141" s="4"/>
      <c r="B141" s="4"/>
      <c r="C141" s="4"/>
      <c r="D141" s="4"/>
      <c r="E141" s="4">
        <v>1200014460</v>
      </c>
      <c r="F141" s="4" t="s">
        <v>141</v>
      </c>
      <c r="G141" s="5">
        <v>120000</v>
      </c>
      <c r="H141" s="5">
        <v>1</v>
      </c>
    </row>
    <row r="142" spans="1:8" x14ac:dyDescent="0.25">
      <c r="A142" s="4"/>
      <c r="B142" s="4"/>
      <c r="C142" s="4"/>
      <c r="D142" s="4"/>
      <c r="E142" s="4">
        <v>1200012790</v>
      </c>
      <c r="F142" s="4" t="s">
        <v>142</v>
      </c>
      <c r="G142" s="5">
        <v>119982.59</v>
      </c>
      <c r="H142" s="5">
        <v>1</v>
      </c>
    </row>
    <row r="143" spans="1:8" x14ac:dyDescent="0.25">
      <c r="A143" s="4"/>
      <c r="B143" s="4"/>
      <c r="C143" s="4"/>
      <c r="D143" s="4"/>
      <c r="E143" s="4">
        <v>1200012430</v>
      </c>
      <c r="F143" s="4" t="s">
        <v>143</v>
      </c>
      <c r="G143" s="5">
        <v>115983.17</v>
      </c>
      <c r="H143" s="5">
        <v>1</v>
      </c>
    </row>
    <row r="144" spans="1:8" x14ac:dyDescent="0.25">
      <c r="A144" s="4"/>
      <c r="B144" s="4"/>
      <c r="C144" s="4"/>
      <c r="D144" s="4"/>
      <c r="E144" s="4">
        <v>1200013290</v>
      </c>
      <c r="F144" s="4" t="s">
        <v>144</v>
      </c>
      <c r="G144" s="5">
        <v>104500</v>
      </c>
      <c r="H144" s="5">
        <v>1</v>
      </c>
    </row>
    <row r="145" spans="1:8" x14ac:dyDescent="0.25">
      <c r="A145" s="4"/>
      <c r="B145" s="4"/>
      <c r="C145" s="4"/>
      <c r="D145" s="4"/>
      <c r="E145" s="4">
        <v>1200012570</v>
      </c>
      <c r="F145" s="4" t="s">
        <v>145</v>
      </c>
      <c r="G145" s="5">
        <v>103984.91</v>
      </c>
      <c r="H145" s="5">
        <v>1</v>
      </c>
    </row>
    <row r="146" spans="1:8" x14ac:dyDescent="0.25">
      <c r="A146" s="4"/>
      <c r="B146" s="4"/>
      <c r="C146" s="4"/>
      <c r="D146" s="4"/>
      <c r="E146" s="4">
        <v>1200012580</v>
      </c>
      <c r="F146" s="4" t="s">
        <v>146</v>
      </c>
      <c r="G146" s="5">
        <v>103935</v>
      </c>
      <c r="H146" s="5">
        <v>1</v>
      </c>
    </row>
    <row r="147" spans="1:8" x14ac:dyDescent="0.25">
      <c r="A147" s="4"/>
      <c r="B147" s="4"/>
      <c r="C147" s="4"/>
      <c r="D147" s="4"/>
      <c r="E147" s="4">
        <v>1200012230</v>
      </c>
      <c r="F147" s="4" t="s">
        <v>135</v>
      </c>
      <c r="G147" s="5">
        <v>99985.49</v>
      </c>
      <c r="H147" s="5">
        <v>1</v>
      </c>
    </row>
    <row r="148" spans="1:8" x14ac:dyDescent="0.25">
      <c r="A148" s="4"/>
      <c r="B148" s="4"/>
      <c r="C148" s="4"/>
      <c r="D148" s="4"/>
      <c r="E148" s="4">
        <v>1200012240</v>
      </c>
      <c r="F148" s="4" t="s">
        <v>147</v>
      </c>
      <c r="G148" s="5">
        <v>95316</v>
      </c>
      <c r="H148" s="5">
        <v>1</v>
      </c>
    </row>
    <row r="149" spans="1:8" x14ac:dyDescent="0.25">
      <c r="A149" s="4"/>
      <c r="B149" s="4"/>
      <c r="C149" s="4"/>
      <c r="D149" s="4"/>
      <c r="E149" s="4">
        <v>1200013490</v>
      </c>
      <c r="F149" s="4" t="s">
        <v>148</v>
      </c>
      <c r="G149" s="5">
        <v>94139.41</v>
      </c>
      <c r="H149" s="5">
        <v>1</v>
      </c>
    </row>
    <row r="150" spans="1:8" x14ac:dyDescent="0.25">
      <c r="A150" s="4"/>
      <c r="B150" s="4"/>
      <c r="C150" s="4"/>
      <c r="D150" s="4"/>
      <c r="E150" s="4">
        <v>1200014530</v>
      </c>
      <c r="F150" s="4" t="s">
        <v>149</v>
      </c>
      <c r="G150" s="5">
        <v>84500</v>
      </c>
      <c r="H150" s="5">
        <v>1</v>
      </c>
    </row>
    <row r="151" spans="1:8" x14ac:dyDescent="0.25">
      <c r="A151" s="4"/>
      <c r="B151" s="4"/>
      <c r="C151" s="4"/>
      <c r="D151" s="4"/>
      <c r="E151" s="4">
        <v>1200012290</v>
      </c>
      <c r="F151" s="4" t="s">
        <v>150</v>
      </c>
      <c r="G151" s="5">
        <v>83987.81</v>
      </c>
      <c r="H151" s="5">
        <v>1</v>
      </c>
    </row>
    <row r="152" spans="1:8" x14ac:dyDescent="0.25">
      <c r="A152" s="4"/>
      <c r="B152" s="4"/>
      <c r="C152" s="4"/>
      <c r="D152" s="4"/>
      <c r="E152" s="4">
        <v>1200014100</v>
      </c>
      <c r="F152" s="4" t="s">
        <v>151</v>
      </c>
      <c r="G152" s="5">
        <v>78496.009999999995</v>
      </c>
      <c r="H152" s="5">
        <v>1</v>
      </c>
    </row>
    <row r="153" spans="1:8" x14ac:dyDescent="0.25">
      <c r="A153" s="4"/>
      <c r="B153" s="4"/>
      <c r="C153" s="4"/>
      <c r="D153" s="4"/>
      <c r="E153" s="4">
        <v>1200013830</v>
      </c>
      <c r="F153" s="4" t="s">
        <v>152</v>
      </c>
      <c r="G153" s="5">
        <v>75163</v>
      </c>
      <c r="H153" s="5">
        <v>1</v>
      </c>
    </row>
    <row r="154" spans="1:8" x14ac:dyDescent="0.25">
      <c r="A154" s="4"/>
      <c r="B154" s="4"/>
      <c r="C154" s="4"/>
      <c r="D154" s="4"/>
      <c r="E154" s="4">
        <v>1200012100</v>
      </c>
      <c r="F154" s="4" t="s">
        <v>153</v>
      </c>
      <c r="G154" s="5">
        <v>73464.3</v>
      </c>
      <c r="H154" s="5">
        <v>1</v>
      </c>
    </row>
    <row r="155" spans="1:8" x14ac:dyDescent="0.25">
      <c r="A155" s="4"/>
      <c r="B155" s="4"/>
      <c r="C155" s="4"/>
      <c r="D155" s="4"/>
      <c r="E155" s="4">
        <v>1200012350</v>
      </c>
      <c r="F155" s="4" t="s">
        <v>154</v>
      </c>
      <c r="G155" s="5">
        <v>73324</v>
      </c>
      <c r="H155" s="5">
        <v>1</v>
      </c>
    </row>
    <row r="156" spans="1:8" x14ac:dyDescent="0.25">
      <c r="A156" s="4"/>
      <c r="B156" s="4"/>
      <c r="C156" s="4"/>
      <c r="D156" s="4"/>
      <c r="E156" s="4">
        <v>1200014540</v>
      </c>
      <c r="F156" s="4" t="s">
        <v>149</v>
      </c>
      <c r="G156" s="5">
        <v>70055.23</v>
      </c>
      <c r="H156" s="5">
        <v>1</v>
      </c>
    </row>
    <row r="157" spans="1:8" x14ac:dyDescent="0.25">
      <c r="A157" s="4"/>
      <c r="B157" s="4"/>
      <c r="C157" s="4"/>
      <c r="D157" s="4"/>
      <c r="E157" s="4">
        <v>1200012330</v>
      </c>
      <c r="F157" s="4" t="s">
        <v>155</v>
      </c>
      <c r="G157" s="5">
        <v>57591.64</v>
      </c>
      <c r="H157" s="5">
        <v>1</v>
      </c>
    </row>
    <row r="158" spans="1:8" x14ac:dyDescent="0.25">
      <c r="A158" s="4"/>
      <c r="B158" s="4"/>
      <c r="C158" s="4"/>
      <c r="D158" s="4"/>
      <c r="E158" s="4">
        <v>1200014020</v>
      </c>
      <c r="F158" s="4" t="s">
        <v>156</v>
      </c>
      <c r="G158" s="5">
        <v>57093</v>
      </c>
      <c r="H158" s="5">
        <v>1</v>
      </c>
    </row>
    <row r="159" spans="1:8" x14ac:dyDescent="0.25">
      <c r="A159" s="4"/>
      <c r="B159" s="4"/>
      <c r="C159" s="4"/>
      <c r="D159" s="4"/>
      <c r="E159" s="4">
        <v>1200013720</v>
      </c>
      <c r="F159" s="4" t="s">
        <v>157</v>
      </c>
      <c r="G159" s="5">
        <v>56198</v>
      </c>
      <c r="H159" s="5">
        <v>1</v>
      </c>
    </row>
    <row r="160" spans="1:8" x14ac:dyDescent="0.25">
      <c r="A160" s="4"/>
      <c r="B160" s="4"/>
      <c r="C160" s="4"/>
      <c r="D160" s="4"/>
      <c r="E160" s="4">
        <v>1200013980</v>
      </c>
      <c r="F160" s="4" t="s">
        <v>158</v>
      </c>
      <c r="G160" s="5">
        <v>56000</v>
      </c>
      <c r="H160" s="5">
        <v>1</v>
      </c>
    </row>
    <row r="161" spans="1:8" x14ac:dyDescent="0.25">
      <c r="A161" s="4"/>
      <c r="B161" s="4"/>
      <c r="C161" s="4"/>
      <c r="D161" s="4"/>
      <c r="E161" s="4">
        <v>1200012170</v>
      </c>
      <c r="F161" s="4" t="s">
        <v>159</v>
      </c>
      <c r="G161" s="5">
        <v>51992.45</v>
      </c>
      <c r="H161" s="5">
        <v>1</v>
      </c>
    </row>
    <row r="162" spans="1:8" x14ac:dyDescent="0.25">
      <c r="A162" s="4"/>
      <c r="B162" s="4"/>
      <c r="C162" s="4"/>
      <c r="D162" s="4"/>
      <c r="E162" s="4">
        <v>1200012730</v>
      </c>
      <c r="F162" s="4" t="s">
        <v>160</v>
      </c>
      <c r="G162" s="5">
        <v>51805</v>
      </c>
      <c r="H162" s="5">
        <v>1</v>
      </c>
    </row>
    <row r="163" spans="1:8" x14ac:dyDescent="0.25">
      <c r="A163" s="4"/>
      <c r="B163" s="4"/>
      <c r="C163" s="4"/>
      <c r="D163" s="4"/>
      <c r="E163" s="4">
        <v>1200012250</v>
      </c>
      <c r="F163" s="4" t="s">
        <v>161</v>
      </c>
      <c r="G163" s="5">
        <v>51805</v>
      </c>
      <c r="H163" s="5">
        <v>1</v>
      </c>
    </row>
    <row r="164" spans="1:8" x14ac:dyDescent="0.25">
      <c r="A164" s="4"/>
      <c r="B164" s="4"/>
      <c r="C164" s="4"/>
      <c r="D164" s="4"/>
      <c r="E164" s="4">
        <v>1200012180</v>
      </c>
      <c r="F164" s="4" t="s">
        <v>162</v>
      </c>
      <c r="G164" s="5">
        <v>43993.62</v>
      </c>
      <c r="H164" s="5">
        <v>1</v>
      </c>
    </row>
    <row r="165" spans="1:8" x14ac:dyDescent="0.25">
      <c r="A165" s="4"/>
      <c r="B165" s="4"/>
      <c r="C165" s="4"/>
      <c r="D165" s="4"/>
      <c r="E165" s="4">
        <v>1200013530</v>
      </c>
      <c r="F165" s="4" t="s">
        <v>163</v>
      </c>
      <c r="G165" s="5">
        <v>41000</v>
      </c>
      <c r="H165" s="5">
        <v>1</v>
      </c>
    </row>
    <row r="166" spans="1:8" x14ac:dyDescent="0.25">
      <c r="A166" s="4"/>
      <c r="B166" s="4"/>
      <c r="C166" s="4"/>
      <c r="D166" s="4"/>
      <c r="E166" s="4">
        <v>1200012700</v>
      </c>
      <c r="F166" s="4" t="s">
        <v>164</v>
      </c>
      <c r="G166" s="5">
        <v>39907.68</v>
      </c>
      <c r="H166" s="5">
        <v>1</v>
      </c>
    </row>
    <row r="167" spans="1:8" x14ac:dyDescent="0.25">
      <c r="A167" s="4"/>
      <c r="B167" s="4"/>
      <c r="C167" s="4"/>
      <c r="D167" s="4"/>
      <c r="E167" s="4">
        <v>1200013500</v>
      </c>
      <c r="F167" s="4" t="s">
        <v>165</v>
      </c>
      <c r="G167" s="5">
        <v>38739.67</v>
      </c>
      <c r="H167" s="5">
        <v>1</v>
      </c>
    </row>
    <row r="168" spans="1:8" x14ac:dyDescent="0.25">
      <c r="A168" s="4"/>
      <c r="B168" s="4"/>
      <c r="C168" s="4"/>
      <c r="D168" s="4"/>
      <c r="E168" s="4">
        <v>1200013370</v>
      </c>
      <c r="F168" s="4" t="s">
        <v>166</v>
      </c>
      <c r="G168" s="5">
        <v>37962.26</v>
      </c>
      <c r="H168" s="5">
        <v>1</v>
      </c>
    </row>
    <row r="169" spans="1:8" x14ac:dyDescent="0.25">
      <c r="A169" s="4"/>
      <c r="B169" s="4"/>
      <c r="C169" s="4"/>
      <c r="D169" s="4"/>
      <c r="E169" s="4">
        <v>1200013360</v>
      </c>
      <c r="F169" s="4" t="s">
        <v>167</v>
      </c>
      <c r="G169" s="5">
        <v>37450.18</v>
      </c>
      <c r="H169" s="5">
        <v>1</v>
      </c>
    </row>
    <row r="170" spans="1:8" x14ac:dyDescent="0.25">
      <c r="A170" s="4"/>
      <c r="B170" s="4"/>
      <c r="C170" s="4"/>
      <c r="D170" s="4"/>
      <c r="E170" s="4">
        <v>1200014690</v>
      </c>
      <c r="F170" s="4" t="s">
        <v>168</v>
      </c>
      <c r="G170" s="5">
        <v>35628.46</v>
      </c>
      <c r="H170" s="5">
        <v>1</v>
      </c>
    </row>
    <row r="171" spans="1:8" x14ac:dyDescent="0.25">
      <c r="A171" s="4"/>
      <c r="B171" s="4"/>
      <c r="C171" s="4"/>
      <c r="D171" s="4"/>
      <c r="E171" s="4">
        <v>1200012030</v>
      </c>
      <c r="F171" s="4" t="s">
        <v>169</v>
      </c>
      <c r="G171" s="5">
        <v>32915.68</v>
      </c>
      <c r="H171" s="5">
        <v>1</v>
      </c>
    </row>
    <row r="172" spans="1:8" x14ac:dyDescent="0.25">
      <c r="A172" s="4"/>
      <c r="B172" s="4"/>
      <c r="C172" s="4"/>
      <c r="D172" s="4"/>
      <c r="E172" s="4">
        <v>1200013710</v>
      </c>
      <c r="F172" s="4" t="s">
        <v>170</v>
      </c>
      <c r="G172" s="5">
        <v>32400</v>
      </c>
      <c r="H172" s="5">
        <v>1</v>
      </c>
    </row>
    <row r="173" spans="1:8" x14ac:dyDescent="0.25">
      <c r="A173" s="4"/>
      <c r="B173" s="4"/>
      <c r="C173" s="4"/>
      <c r="D173" s="4"/>
      <c r="E173" s="4">
        <v>1200012360</v>
      </c>
      <c r="F173" s="4" t="s">
        <v>171</v>
      </c>
      <c r="G173" s="5">
        <v>31995.360000000001</v>
      </c>
      <c r="H173" s="5">
        <v>1</v>
      </c>
    </row>
    <row r="174" spans="1:8" x14ac:dyDescent="0.25">
      <c r="A174" s="4"/>
      <c r="B174" s="4"/>
      <c r="C174" s="4"/>
      <c r="D174" s="4"/>
      <c r="E174" s="4">
        <v>1200013310</v>
      </c>
      <c r="F174" s="4" t="s">
        <v>172</v>
      </c>
      <c r="G174" s="5">
        <v>25377.5</v>
      </c>
      <c r="H174" s="5">
        <v>1</v>
      </c>
    </row>
    <row r="175" spans="1:8" x14ac:dyDescent="0.25">
      <c r="A175" s="4"/>
      <c r="B175" s="4"/>
      <c r="C175" s="4"/>
      <c r="D175" s="4"/>
      <c r="E175" s="4">
        <v>1200012670</v>
      </c>
      <c r="F175" s="4" t="s">
        <v>173</v>
      </c>
      <c r="G175" s="5">
        <v>22396.75</v>
      </c>
      <c r="H175" s="5">
        <v>1</v>
      </c>
    </row>
    <row r="176" spans="1:8" x14ac:dyDescent="0.25">
      <c r="A176" s="4"/>
      <c r="B176" s="4"/>
      <c r="C176" s="4"/>
      <c r="D176" s="4"/>
      <c r="E176" s="4">
        <v>1200012660</v>
      </c>
      <c r="F176" s="4" t="s">
        <v>174</v>
      </c>
      <c r="G176" s="5">
        <v>22316</v>
      </c>
      <c r="H176" s="5">
        <v>1</v>
      </c>
    </row>
    <row r="177" spans="1:8" x14ac:dyDescent="0.25">
      <c r="A177" s="4"/>
      <c r="B177" s="4"/>
      <c r="C177" s="4"/>
      <c r="D177" s="4"/>
      <c r="E177" s="4">
        <v>1200013380</v>
      </c>
      <c r="F177" s="4" t="s">
        <v>175</v>
      </c>
      <c r="G177" s="5">
        <v>21096.06</v>
      </c>
      <c r="H177" s="5">
        <v>1</v>
      </c>
    </row>
    <row r="178" spans="1:8" x14ac:dyDescent="0.25">
      <c r="A178" s="4"/>
      <c r="B178" s="4"/>
      <c r="C178" s="4"/>
      <c r="D178" s="4"/>
      <c r="E178" s="4">
        <v>1200012280</v>
      </c>
      <c r="F178" s="4" t="s">
        <v>176</v>
      </c>
      <c r="G178" s="5">
        <v>19997.099999999999</v>
      </c>
      <c r="H178" s="5">
        <v>1</v>
      </c>
    </row>
    <row r="179" spans="1:8" x14ac:dyDescent="0.25">
      <c r="A179" s="4"/>
      <c r="B179" s="4"/>
      <c r="C179" s="4"/>
      <c r="D179" s="4"/>
      <c r="E179" s="4">
        <v>1200014590</v>
      </c>
      <c r="F179" s="4" t="s">
        <v>177</v>
      </c>
      <c r="G179" s="5">
        <v>18852.97</v>
      </c>
      <c r="H179" s="5">
        <v>1</v>
      </c>
    </row>
    <row r="180" spans="1:8" x14ac:dyDescent="0.25">
      <c r="A180" s="4"/>
      <c r="B180" s="4"/>
      <c r="C180" s="4"/>
      <c r="D180" s="4"/>
      <c r="E180" s="4">
        <v>1200014610</v>
      </c>
      <c r="F180" s="4" t="s">
        <v>178</v>
      </c>
      <c r="G180" s="5">
        <v>18125.349999999999</v>
      </c>
      <c r="H180" s="5">
        <v>1</v>
      </c>
    </row>
    <row r="181" spans="1:8" x14ac:dyDescent="0.25">
      <c r="A181" s="4"/>
      <c r="B181" s="4"/>
      <c r="C181" s="4"/>
      <c r="D181" s="4"/>
      <c r="E181" s="4">
        <v>1200012260</v>
      </c>
      <c r="F181" s="4" t="s">
        <v>161</v>
      </c>
      <c r="G181" s="5">
        <v>15997.68</v>
      </c>
      <c r="H181" s="5">
        <v>1</v>
      </c>
    </row>
    <row r="182" spans="1:8" x14ac:dyDescent="0.25">
      <c r="A182" s="4"/>
      <c r="B182" s="4"/>
      <c r="C182" s="4"/>
      <c r="D182" s="4"/>
      <c r="E182" s="4">
        <v>1200030540</v>
      </c>
      <c r="F182" s="4" t="s">
        <v>179</v>
      </c>
      <c r="G182" s="5">
        <v>4371.28</v>
      </c>
      <c r="H182" s="5">
        <v>1</v>
      </c>
    </row>
    <row r="183" spans="1:8" x14ac:dyDescent="0.25">
      <c r="A183" s="4"/>
      <c r="B183" s="4"/>
      <c r="C183" s="4"/>
      <c r="D183" s="4"/>
      <c r="E183" s="4">
        <v>1200030510</v>
      </c>
      <c r="F183" s="4" t="s">
        <v>180</v>
      </c>
      <c r="G183" s="5">
        <v>3004.83</v>
      </c>
      <c r="H183" s="5">
        <v>1</v>
      </c>
    </row>
    <row r="184" spans="1:8" x14ac:dyDescent="0.25">
      <c r="A184" s="4"/>
      <c r="B184" s="4"/>
      <c r="C184" s="4"/>
      <c r="D184" s="4"/>
      <c r="E184" s="4">
        <v>1200030460</v>
      </c>
      <c r="F184" s="4" t="s">
        <v>181</v>
      </c>
      <c r="G184" s="5">
        <v>2420.73</v>
      </c>
      <c r="H184" s="5">
        <v>1</v>
      </c>
    </row>
    <row r="185" spans="1:8" x14ac:dyDescent="0.25">
      <c r="A185" s="4"/>
      <c r="B185" s="4"/>
      <c r="C185" s="4"/>
      <c r="D185" s="4"/>
      <c r="E185" s="4">
        <v>1200030560</v>
      </c>
      <c r="F185" s="4" t="s">
        <v>182</v>
      </c>
      <c r="G185" s="5">
        <v>1186.28</v>
      </c>
      <c r="H185" s="5">
        <v>1</v>
      </c>
    </row>
    <row r="186" spans="1:8" x14ac:dyDescent="0.25">
      <c r="A186" s="4"/>
      <c r="B186" s="4"/>
      <c r="C186" s="4"/>
      <c r="D186" s="4"/>
      <c r="E186" s="4">
        <v>1200030470</v>
      </c>
      <c r="F186" s="4" t="s">
        <v>183</v>
      </c>
      <c r="G186" s="5">
        <v>1114.02</v>
      </c>
      <c r="H186" s="5">
        <v>1</v>
      </c>
    </row>
    <row r="187" spans="1:8" x14ac:dyDescent="0.25">
      <c r="A187" s="4"/>
      <c r="B187" s="4"/>
      <c r="C187" s="4"/>
      <c r="D187" s="4"/>
      <c r="E187" s="4">
        <v>1200030570</v>
      </c>
      <c r="F187" s="4" t="s">
        <v>184</v>
      </c>
      <c r="G187" s="5">
        <v>1000</v>
      </c>
      <c r="H187" s="5">
        <v>1</v>
      </c>
    </row>
    <row r="188" spans="1:8" x14ac:dyDescent="0.25">
      <c r="A188" s="4"/>
      <c r="B188" s="4"/>
      <c r="C188" s="4"/>
      <c r="D188" s="4">
        <v>2006</v>
      </c>
      <c r="E188" s="4">
        <v>1200014010</v>
      </c>
      <c r="F188" s="4" t="s">
        <v>185</v>
      </c>
      <c r="G188" s="5">
        <v>8008613</v>
      </c>
      <c r="H188" s="5">
        <v>1</v>
      </c>
    </row>
    <row r="189" spans="1:8" x14ac:dyDescent="0.25">
      <c r="A189" s="4"/>
      <c r="B189" s="4"/>
      <c r="C189" s="4"/>
      <c r="D189" s="4"/>
      <c r="E189" s="4">
        <v>1200013860</v>
      </c>
      <c r="F189" s="4" t="s">
        <v>186</v>
      </c>
      <c r="G189" s="5">
        <v>3667147</v>
      </c>
      <c r="H189" s="5">
        <v>1</v>
      </c>
    </row>
    <row r="190" spans="1:8" x14ac:dyDescent="0.25">
      <c r="A190" s="4"/>
      <c r="B190" s="4"/>
      <c r="C190" s="4"/>
      <c r="D190" s="4"/>
      <c r="E190" s="4">
        <v>1200013640</v>
      </c>
      <c r="F190" s="4" t="s">
        <v>187</v>
      </c>
      <c r="G190" s="5">
        <v>1123282.31</v>
      </c>
      <c r="H190" s="5">
        <v>1</v>
      </c>
    </row>
    <row r="191" spans="1:8" x14ac:dyDescent="0.25">
      <c r="A191" s="4"/>
      <c r="B191" s="4"/>
      <c r="C191" s="4"/>
      <c r="D191" s="4"/>
      <c r="E191" s="4">
        <v>1200014360</v>
      </c>
      <c r="F191" s="4" t="s">
        <v>188</v>
      </c>
      <c r="G191" s="5">
        <v>329936.15000000002</v>
      </c>
      <c r="H191" s="5">
        <v>1</v>
      </c>
    </row>
    <row r="192" spans="1:8" x14ac:dyDescent="0.25">
      <c r="A192" s="4"/>
      <c r="B192" s="4"/>
      <c r="C192" s="4"/>
      <c r="D192" s="4"/>
      <c r="E192" s="4">
        <v>1200014830</v>
      </c>
      <c r="F192" s="4" t="s">
        <v>189</v>
      </c>
      <c r="G192" s="5">
        <v>310000</v>
      </c>
      <c r="H192" s="5">
        <v>1</v>
      </c>
    </row>
    <row r="193" spans="1:8" x14ac:dyDescent="0.25">
      <c r="A193" s="4"/>
      <c r="B193" s="4"/>
      <c r="C193" s="4"/>
      <c r="D193" s="4"/>
      <c r="E193" s="4">
        <v>1200014640</v>
      </c>
      <c r="F193" s="4" t="s">
        <v>190</v>
      </c>
      <c r="G193" s="5">
        <v>225000</v>
      </c>
      <c r="H193" s="5">
        <v>1</v>
      </c>
    </row>
    <row r="194" spans="1:8" x14ac:dyDescent="0.25">
      <c r="A194" s="4"/>
      <c r="B194" s="4"/>
      <c r="C194" s="4"/>
      <c r="D194" s="4"/>
      <c r="E194" s="4">
        <v>1200013010</v>
      </c>
      <c r="F194" s="4" t="s">
        <v>191</v>
      </c>
      <c r="G194" s="5">
        <v>207489</v>
      </c>
      <c r="H194" s="5">
        <v>1</v>
      </c>
    </row>
    <row r="195" spans="1:8" x14ac:dyDescent="0.25">
      <c r="A195" s="4"/>
      <c r="B195" s="4"/>
      <c r="C195" s="4"/>
      <c r="D195" s="4"/>
      <c r="E195" s="4">
        <v>1200013300</v>
      </c>
      <c r="F195" s="4" t="s">
        <v>192</v>
      </c>
      <c r="G195" s="5">
        <v>205328.8</v>
      </c>
      <c r="H195" s="5">
        <v>1</v>
      </c>
    </row>
    <row r="196" spans="1:8" x14ac:dyDescent="0.25">
      <c r="A196" s="4"/>
      <c r="B196" s="4"/>
      <c r="C196" s="4"/>
      <c r="D196" s="4"/>
      <c r="E196" s="4">
        <v>1200013080</v>
      </c>
      <c r="F196" s="4" t="s">
        <v>193</v>
      </c>
      <c r="G196" s="5">
        <v>178000</v>
      </c>
      <c r="H196" s="5">
        <v>1</v>
      </c>
    </row>
    <row r="197" spans="1:8" x14ac:dyDescent="0.25">
      <c r="A197" s="4"/>
      <c r="B197" s="4"/>
      <c r="C197" s="4"/>
      <c r="D197" s="4"/>
      <c r="E197" s="4">
        <v>1200013630</v>
      </c>
      <c r="F197" s="4" t="s">
        <v>194</v>
      </c>
      <c r="G197" s="5">
        <v>175217.81</v>
      </c>
      <c r="H197" s="5">
        <v>1</v>
      </c>
    </row>
    <row r="198" spans="1:8" x14ac:dyDescent="0.25">
      <c r="A198" s="4"/>
      <c r="B198" s="4"/>
      <c r="C198" s="4"/>
      <c r="D198" s="4"/>
      <c r="E198" s="4">
        <v>1200014660</v>
      </c>
      <c r="F198" s="4" t="s">
        <v>195</v>
      </c>
      <c r="G198" s="5">
        <v>155820</v>
      </c>
      <c r="H198" s="5">
        <v>1</v>
      </c>
    </row>
    <row r="199" spans="1:8" x14ac:dyDescent="0.25">
      <c r="A199" s="4"/>
      <c r="B199" s="4"/>
      <c r="C199" s="4"/>
      <c r="D199" s="4"/>
      <c r="E199" s="4">
        <v>1200012470</v>
      </c>
      <c r="F199" s="4" t="s">
        <v>196</v>
      </c>
      <c r="G199" s="5">
        <v>126750</v>
      </c>
      <c r="H199" s="5">
        <v>1</v>
      </c>
    </row>
    <row r="200" spans="1:8" x14ac:dyDescent="0.25">
      <c r="A200" s="4"/>
      <c r="B200" s="4"/>
      <c r="C200" s="4"/>
      <c r="D200" s="4"/>
      <c r="E200" s="4">
        <v>1200012460</v>
      </c>
      <c r="F200" s="4" t="s">
        <v>197</v>
      </c>
      <c r="G200" s="5">
        <v>119065</v>
      </c>
      <c r="H200" s="5">
        <v>1</v>
      </c>
    </row>
    <row r="201" spans="1:8" x14ac:dyDescent="0.25">
      <c r="A201" s="4"/>
      <c r="B201" s="4"/>
      <c r="C201" s="4"/>
      <c r="D201" s="4"/>
      <c r="E201" s="4">
        <v>1200014930</v>
      </c>
      <c r="F201" s="4" t="s">
        <v>198</v>
      </c>
      <c r="G201" s="5">
        <v>109472</v>
      </c>
      <c r="H201" s="5">
        <v>1</v>
      </c>
    </row>
    <row r="202" spans="1:8" x14ac:dyDescent="0.25">
      <c r="A202" s="4"/>
      <c r="B202" s="4"/>
      <c r="C202" s="4"/>
      <c r="D202" s="4"/>
      <c r="E202" s="4">
        <v>1200014420</v>
      </c>
      <c r="F202" s="4" t="s">
        <v>199</v>
      </c>
      <c r="G202" s="5">
        <v>104500</v>
      </c>
      <c r="H202" s="5">
        <v>1</v>
      </c>
    </row>
    <row r="203" spans="1:8" x14ac:dyDescent="0.25">
      <c r="A203" s="4"/>
      <c r="B203" s="4"/>
      <c r="C203" s="4"/>
      <c r="D203" s="4"/>
      <c r="E203" s="4">
        <v>1200014270</v>
      </c>
      <c r="F203" s="4" t="s">
        <v>200</v>
      </c>
      <c r="G203" s="5">
        <v>64000</v>
      </c>
      <c r="H203" s="5">
        <v>1</v>
      </c>
    </row>
    <row r="204" spans="1:8" x14ac:dyDescent="0.25">
      <c r="A204" s="4"/>
      <c r="B204" s="4"/>
      <c r="C204" s="4"/>
      <c r="D204" s="4"/>
      <c r="E204" s="4">
        <v>1200014700</v>
      </c>
      <c r="F204" s="4" t="s">
        <v>168</v>
      </c>
      <c r="G204" s="5">
        <v>46054</v>
      </c>
      <c r="H204" s="5">
        <v>1</v>
      </c>
    </row>
    <row r="205" spans="1:8" x14ac:dyDescent="0.25">
      <c r="A205" s="4"/>
      <c r="B205" s="4"/>
      <c r="C205" s="4"/>
      <c r="D205" s="4"/>
      <c r="E205" s="4">
        <v>1200013090</v>
      </c>
      <c r="F205" s="4" t="s">
        <v>201</v>
      </c>
      <c r="G205" s="5">
        <v>44500</v>
      </c>
      <c r="H205" s="5">
        <v>1</v>
      </c>
    </row>
    <row r="206" spans="1:8" x14ac:dyDescent="0.25">
      <c r="A206" s="4"/>
      <c r="B206" s="4"/>
      <c r="C206" s="4"/>
      <c r="D206" s="4"/>
      <c r="E206" s="4">
        <v>1200014220</v>
      </c>
      <c r="F206" s="4" t="s">
        <v>202</v>
      </c>
      <c r="G206" s="5">
        <v>42500</v>
      </c>
      <c r="H206" s="5">
        <v>1</v>
      </c>
    </row>
    <row r="207" spans="1:8" x14ac:dyDescent="0.25">
      <c r="A207" s="4"/>
      <c r="B207" s="4"/>
      <c r="C207" s="4"/>
      <c r="D207" s="4"/>
      <c r="E207" s="4">
        <v>1200014550</v>
      </c>
      <c r="F207" s="4" t="s">
        <v>149</v>
      </c>
      <c r="G207" s="5">
        <v>33250</v>
      </c>
      <c r="H207" s="5">
        <v>1</v>
      </c>
    </row>
    <row r="208" spans="1:8" x14ac:dyDescent="0.25">
      <c r="A208" s="4"/>
      <c r="B208" s="4"/>
      <c r="C208" s="4"/>
      <c r="D208" s="4"/>
      <c r="E208" s="4">
        <v>1200014730</v>
      </c>
      <c r="F208" s="4" t="s">
        <v>203</v>
      </c>
      <c r="G208" s="5">
        <v>28400</v>
      </c>
      <c r="H208" s="5">
        <v>1</v>
      </c>
    </row>
    <row r="209" spans="1:8" x14ac:dyDescent="0.25">
      <c r="A209" s="4"/>
      <c r="B209" s="4"/>
      <c r="C209" s="4"/>
      <c r="D209" s="4"/>
      <c r="E209" s="4">
        <v>1200014630</v>
      </c>
      <c r="F209" s="4" t="s">
        <v>96</v>
      </c>
      <c r="G209" s="5">
        <v>14698</v>
      </c>
      <c r="H209" s="5">
        <v>1</v>
      </c>
    </row>
    <row r="210" spans="1:8" x14ac:dyDescent="0.25">
      <c r="A210" s="4"/>
      <c r="B210" s="4"/>
      <c r="C210" s="4"/>
      <c r="D210" s="4"/>
      <c r="E210" s="4">
        <v>1200014480</v>
      </c>
      <c r="F210" s="4" t="s">
        <v>204</v>
      </c>
      <c r="G210" s="5">
        <v>10925</v>
      </c>
      <c r="H210" s="5">
        <v>1</v>
      </c>
    </row>
    <row r="211" spans="1:8" x14ac:dyDescent="0.25">
      <c r="A211" s="4"/>
      <c r="B211" s="4"/>
      <c r="C211" s="4"/>
      <c r="D211" s="4"/>
      <c r="E211" s="4">
        <v>1200014500</v>
      </c>
      <c r="F211" s="4" t="s">
        <v>205</v>
      </c>
      <c r="G211" s="5">
        <v>10800</v>
      </c>
      <c r="H211" s="5">
        <v>1</v>
      </c>
    </row>
    <row r="212" spans="1:8" x14ac:dyDescent="0.25">
      <c r="A212" s="4"/>
      <c r="B212" s="4"/>
      <c r="C212" s="4"/>
      <c r="D212" s="4"/>
      <c r="E212" s="4">
        <v>1200011890</v>
      </c>
      <c r="F212" s="4" t="s">
        <v>206</v>
      </c>
      <c r="G212" s="5">
        <v>6120</v>
      </c>
      <c r="H212" s="5">
        <v>1</v>
      </c>
    </row>
    <row r="213" spans="1:8" x14ac:dyDescent="0.25">
      <c r="A213" s="4"/>
      <c r="B213" s="4"/>
      <c r="C213" s="4"/>
      <c r="D213" s="4"/>
      <c r="E213" s="4">
        <v>1200030490</v>
      </c>
      <c r="F213" s="4" t="s">
        <v>207</v>
      </c>
      <c r="G213" s="5">
        <v>4500</v>
      </c>
      <c r="H213" s="5">
        <v>1</v>
      </c>
    </row>
    <row r="214" spans="1:8" x14ac:dyDescent="0.25">
      <c r="A214" s="4"/>
      <c r="B214" s="4"/>
      <c r="C214" s="4"/>
      <c r="D214" s="4"/>
      <c r="E214" s="4">
        <v>1200030520</v>
      </c>
      <c r="F214" s="4" t="s">
        <v>180</v>
      </c>
      <c r="G214" s="5">
        <v>396</v>
      </c>
      <c r="H214" s="5">
        <v>1</v>
      </c>
    </row>
    <row r="215" spans="1:8" x14ac:dyDescent="0.25">
      <c r="A215" s="4"/>
      <c r="B215" s="4"/>
      <c r="C215" s="4"/>
      <c r="D215" s="4">
        <v>2007</v>
      </c>
      <c r="E215" s="4">
        <v>1200013160</v>
      </c>
      <c r="F215" s="4" t="s">
        <v>208</v>
      </c>
      <c r="G215" s="5">
        <v>8272855.5599999996</v>
      </c>
      <c r="H215" s="5">
        <v>1</v>
      </c>
    </row>
    <row r="216" spans="1:8" x14ac:dyDescent="0.25">
      <c r="A216" s="4"/>
      <c r="B216" s="4"/>
      <c r="C216" s="4"/>
      <c r="D216" s="4"/>
      <c r="E216" s="4">
        <v>1200013200</v>
      </c>
      <c r="F216" s="4" t="s">
        <v>209</v>
      </c>
      <c r="G216" s="5">
        <v>2269592.62</v>
      </c>
      <c r="H216" s="5">
        <v>1</v>
      </c>
    </row>
    <row r="217" spans="1:8" x14ac:dyDescent="0.25">
      <c r="A217" s="4"/>
      <c r="B217" s="4"/>
      <c r="C217" s="4"/>
      <c r="D217" s="4"/>
      <c r="E217" s="4">
        <v>1200012640</v>
      </c>
      <c r="F217" s="4" t="s">
        <v>210</v>
      </c>
      <c r="G217" s="5">
        <v>1773000</v>
      </c>
      <c r="H217" s="5">
        <v>1</v>
      </c>
    </row>
    <row r="218" spans="1:8" x14ac:dyDescent="0.25">
      <c r="A218" s="4"/>
      <c r="B218" s="4"/>
      <c r="C218" s="4"/>
      <c r="D218" s="4"/>
      <c r="E218" s="4">
        <v>1200013180</v>
      </c>
      <c r="F218" s="4" t="s">
        <v>211</v>
      </c>
      <c r="G218" s="5">
        <v>1010416.38</v>
      </c>
      <c r="H218" s="5">
        <v>1</v>
      </c>
    </row>
    <row r="219" spans="1:8" x14ac:dyDescent="0.25">
      <c r="A219" s="4"/>
      <c r="B219" s="4"/>
      <c r="C219" s="4"/>
      <c r="D219" s="4"/>
      <c r="E219" s="4">
        <v>1200013240</v>
      </c>
      <c r="F219" s="4" t="s">
        <v>212</v>
      </c>
      <c r="G219" s="5">
        <v>838945.98</v>
      </c>
      <c r="H219" s="5">
        <v>1</v>
      </c>
    </row>
    <row r="220" spans="1:8" x14ac:dyDescent="0.25">
      <c r="A220" s="4"/>
      <c r="B220" s="4"/>
      <c r="C220" s="4"/>
      <c r="D220" s="4"/>
      <c r="E220" s="4">
        <v>1200012590</v>
      </c>
      <c r="F220" s="4" t="s">
        <v>213</v>
      </c>
      <c r="G220" s="5">
        <v>658750</v>
      </c>
      <c r="H220" s="5">
        <v>1</v>
      </c>
    </row>
    <row r="221" spans="1:8" x14ac:dyDescent="0.25">
      <c r="A221" s="4"/>
      <c r="B221" s="4"/>
      <c r="C221" s="4"/>
      <c r="D221" s="4"/>
      <c r="E221" s="4">
        <v>1200014850</v>
      </c>
      <c r="F221" s="4" t="s">
        <v>189</v>
      </c>
      <c r="G221" s="5">
        <v>620000</v>
      </c>
      <c r="H221" s="5">
        <v>1</v>
      </c>
    </row>
    <row r="222" spans="1:8" x14ac:dyDescent="0.25">
      <c r="A222" s="4"/>
      <c r="B222" s="4"/>
      <c r="C222" s="4"/>
      <c r="D222" s="4"/>
      <c r="E222" s="4">
        <v>1200013210</v>
      </c>
      <c r="F222" s="4" t="s">
        <v>214</v>
      </c>
      <c r="G222" s="5">
        <v>563024.93000000005</v>
      </c>
      <c r="H222" s="5">
        <v>1</v>
      </c>
    </row>
    <row r="223" spans="1:8" x14ac:dyDescent="0.25">
      <c r="A223" s="4"/>
      <c r="B223" s="4"/>
      <c r="C223" s="4"/>
      <c r="D223" s="4"/>
      <c r="E223" s="4">
        <v>1200013060</v>
      </c>
      <c r="F223" s="4" t="s">
        <v>215</v>
      </c>
      <c r="G223" s="5">
        <v>549427</v>
      </c>
      <c r="H223" s="5">
        <v>1</v>
      </c>
    </row>
    <row r="224" spans="1:8" x14ac:dyDescent="0.25">
      <c r="A224" s="4"/>
      <c r="B224" s="4"/>
      <c r="C224" s="4"/>
      <c r="D224" s="4"/>
      <c r="E224" s="4">
        <v>1200012641</v>
      </c>
      <c r="F224" s="4" t="s">
        <v>210</v>
      </c>
      <c r="G224" s="5">
        <v>354166</v>
      </c>
      <c r="H224" s="5">
        <v>1</v>
      </c>
    </row>
    <row r="225" spans="1:8" x14ac:dyDescent="0.25">
      <c r="A225" s="4"/>
      <c r="B225" s="4"/>
      <c r="C225" s="4"/>
      <c r="D225" s="4"/>
      <c r="E225" s="4">
        <v>1200013220</v>
      </c>
      <c r="F225" s="4" t="s">
        <v>216</v>
      </c>
      <c r="G225" s="5">
        <v>351820</v>
      </c>
      <c r="H225" s="5">
        <v>1</v>
      </c>
    </row>
    <row r="226" spans="1:8" x14ac:dyDescent="0.25">
      <c r="A226" s="4"/>
      <c r="B226" s="4"/>
      <c r="C226" s="4"/>
      <c r="D226" s="4"/>
      <c r="E226" s="4">
        <v>1200014800</v>
      </c>
      <c r="F226" s="4" t="s">
        <v>217</v>
      </c>
      <c r="G226" s="5">
        <v>335000</v>
      </c>
      <c r="H226" s="5">
        <v>1</v>
      </c>
    </row>
    <row r="227" spans="1:8" x14ac:dyDescent="0.25">
      <c r="A227" s="4"/>
      <c r="B227" s="4"/>
      <c r="C227" s="4"/>
      <c r="D227" s="4"/>
      <c r="E227" s="4">
        <v>1200013230</v>
      </c>
      <c r="F227" s="4" t="s">
        <v>218</v>
      </c>
      <c r="G227" s="5">
        <v>265568.03000000003</v>
      </c>
      <c r="H227" s="5">
        <v>1</v>
      </c>
    </row>
    <row r="228" spans="1:8" x14ac:dyDescent="0.25">
      <c r="A228" s="4"/>
      <c r="B228" s="4"/>
      <c r="C228" s="4"/>
      <c r="D228" s="4"/>
      <c r="E228" s="4">
        <v>1200013190</v>
      </c>
      <c r="F228" s="4" t="s">
        <v>219</v>
      </c>
      <c r="G228" s="5">
        <v>257876.04</v>
      </c>
      <c r="H228" s="5">
        <v>1</v>
      </c>
    </row>
    <row r="229" spans="1:8" x14ac:dyDescent="0.25">
      <c r="A229" s="4"/>
      <c r="B229" s="4"/>
      <c r="C229" s="4"/>
      <c r="D229" s="4"/>
      <c r="E229" s="4">
        <v>1200013000</v>
      </c>
      <c r="F229" s="4" t="s">
        <v>220</v>
      </c>
      <c r="G229" s="5">
        <v>232500</v>
      </c>
      <c r="H229" s="5">
        <v>1</v>
      </c>
    </row>
    <row r="230" spans="1:8" x14ac:dyDescent="0.25">
      <c r="A230" s="4"/>
      <c r="B230" s="4"/>
      <c r="C230" s="4"/>
      <c r="D230" s="4"/>
      <c r="E230" s="4">
        <v>1200014240</v>
      </c>
      <c r="F230" s="4" t="s">
        <v>221</v>
      </c>
      <c r="G230" s="5">
        <v>195500</v>
      </c>
      <c r="H230" s="5">
        <v>1</v>
      </c>
    </row>
    <row r="231" spans="1:8" x14ac:dyDescent="0.25">
      <c r="A231" s="4"/>
      <c r="B231" s="4"/>
      <c r="C231" s="4"/>
      <c r="D231" s="4"/>
      <c r="E231" s="4">
        <v>1200014040</v>
      </c>
      <c r="F231" s="4" t="s">
        <v>222</v>
      </c>
      <c r="G231" s="5">
        <v>176400</v>
      </c>
      <c r="H231" s="5">
        <v>1</v>
      </c>
    </row>
    <row r="232" spans="1:8" x14ac:dyDescent="0.25">
      <c r="A232" s="4"/>
      <c r="B232" s="4"/>
      <c r="C232" s="4"/>
      <c r="D232" s="4"/>
      <c r="E232" s="4">
        <v>1200013040</v>
      </c>
      <c r="F232" s="4" t="s">
        <v>223</v>
      </c>
      <c r="G232" s="5">
        <v>120500</v>
      </c>
      <c r="H232" s="5">
        <v>1</v>
      </c>
    </row>
    <row r="233" spans="1:8" x14ac:dyDescent="0.25">
      <c r="A233" s="4"/>
      <c r="B233" s="4"/>
      <c r="C233" s="4"/>
      <c r="D233" s="4"/>
      <c r="E233" s="4">
        <v>1200014210</v>
      </c>
      <c r="F233" s="4" t="s">
        <v>224</v>
      </c>
      <c r="G233" s="5">
        <v>104500</v>
      </c>
      <c r="H233" s="5">
        <v>1</v>
      </c>
    </row>
    <row r="234" spans="1:8" x14ac:dyDescent="0.25">
      <c r="A234" s="4"/>
      <c r="B234" s="4"/>
      <c r="C234" s="4"/>
      <c r="D234" s="4"/>
      <c r="E234" s="4">
        <v>1200014200</v>
      </c>
      <c r="F234" s="4" t="s">
        <v>225</v>
      </c>
      <c r="G234" s="5">
        <v>95000</v>
      </c>
      <c r="H234" s="5">
        <v>1</v>
      </c>
    </row>
    <row r="235" spans="1:8" x14ac:dyDescent="0.25">
      <c r="A235" s="4"/>
      <c r="B235" s="4"/>
      <c r="C235" s="4"/>
      <c r="D235" s="4"/>
      <c r="E235" s="4">
        <v>1200013700</v>
      </c>
      <c r="F235" s="4" t="s">
        <v>226</v>
      </c>
      <c r="G235" s="5">
        <v>85990</v>
      </c>
      <c r="H235" s="5">
        <v>1</v>
      </c>
    </row>
    <row r="236" spans="1:8" x14ac:dyDescent="0.25">
      <c r="A236" s="4"/>
      <c r="B236" s="4"/>
      <c r="C236" s="4"/>
      <c r="D236" s="4"/>
      <c r="E236" s="4">
        <v>1200014260</v>
      </c>
      <c r="F236" s="4" t="s">
        <v>227</v>
      </c>
      <c r="G236" s="5">
        <v>76500</v>
      </c>
      <c r="H236" s="5">
        <v>1</v>
      </c>
    </row>
    <row r="237" spans="1:8" x14ac:dyDescent="0.25">
      <c r="A237" s="4"/>
      <c r="B237" s="4"/>
      <c r="C237" s="4"/>
      <c r="D237" s="4"/>
      <c r="E237" s="4">
        <v>1200014190</v>
      </c>
      <c r="F237" s="4" t="s">
        <v>228</v>
      </c>
      <c r="G237" s="5">
        <v>71250</v>
      </c>
      <c r="H237" s="5">
        <v>1</v>
      </c>
    </row>
    <row r="238" spans="1:8" x14ac:dyDescent="0.25">
      <c r="A238" s="4"/>
      <c r="B238" s="4"/>
      <c r="C238" s="4"/>
      <c r="D238" s="4"/>
      <c r="E238" s="4">
        <v>1200013510</v>
      </c>
      <c r="F238" s="4" t="s">
        <v>229</v>
      </c>
      <c r="G238" s="5">
        <v>19000</v>
      </c>
      <c r="H238" s="5">
        <v>2270.0700000000002</v>
      </c>
    </row>
    <row r="239" spans="1:8" x14ac:dyDescent="0.25">
      <c r="A239" s="4"/>
      <c r="B239" s="4"/>
      <c r="C239" s="4"/>
      <c r="D239" s="4">
        <v>2008</v>
      </c>
      <c r="E239" s="4">
        <v>1200013170</v>
      </c>
      <c r="F239" s="4" t="s">
        <v>230</v>
      </c>
      <c r="G239" s="5">
        <v>12676184.789999999</v>
      </c>
      <c r="H239" s="5">
        <v>1</v>
      </c>
    </row>
    <row r="240" spans="1:8" x14ac:dyDescent="0.25">
      <c r="A240" s="4"/>
      <c r="B240" s="4"/>
      <c r="C240" s="4"/>
      <c r="D240" s="4"/>
      <c r="E240" s="4">
        <v>1200003280</v>
      </c>
      <c r="F240" s="4" t="s">
        <v>231</v>
      </c>
      <c r="G240" s="5">
        <v>2692473.92</v>
      </c>
      <c r="H240" s="5">
        <v>1</v>
      </c>
    </row>
    <row r="241" spans="1:8" x14ac:dyDescent="0.25">
      <c r="A241" s="4"/>
      <c r="B241" s="4"/>
      <c r="C241" s="4"/>
      <c r="D241" s="4"/>
      <c r="E241" s="4">
        <v>1200034390</v>
      </c>
      <c r="F241" s="4" t="s">
        <v>232</v>
      </c>
      <c r="G241" s="5">
        <v>2563467</v>
      </c>
      <c r="H241" s="5">
        <v>1</v>
      </c>
    </row>
    <row r="242" spans="1:8" x14ac:dyDescent="0.25">
      <c r="A242" s="4"/>
      <c r="B242" s="4"/>
      <c r="C242" s="4"/>
      <c r="D242" s="4"/>
      <c r="E242" s="4">
        <v>1200014150</v>
      </c>
      <c r="F242" s="4" t="s">
        <v>233</v>
      </c>
      <c r="G242" s="5">
        <v>1834380</v>
      </c>
      <c r="H242" s="5">
        <v>1</v>
      </c>
    </row>
    <row r="243" spans="1:8" x14ac:dyDescent="0.25">
      <c r="A243" s="4"/>
      <c r="B243" s="4"/>
      <c r="C243" s="4"/>
      <c r="D243" s="4"/>
      <c r="E243" s="4">
        <v>1200032460</v>
      </c>
      <c r="F243" s="4" t="s">
        <v>234</v>
      </c>
      <c r="G243" s="5">
        <v>1212218.56</v>
      </c>
      <c r="H243" s="5">
        <v>1</v>
      </c>
    </row>
    <row r="244" spans="1:8" x14ac:dyDescent="0.25">
      <c r="A244" s="4"/>
      <c r="B244" s="4"/>
      <c r="C244" s="4"/>
      <c r="D244" s="4"/>
      <c r="E244" s="4">
        <v>1200003230</v>
      </c>
      <c r="F244" s="4" t="s">
        <v>235</v>
      </c>
      <c r="G244" s="5">
        <v>1120289.46</v>
      </c>
      <c r="H244" s="5">
        <v>1</v>
      </c>
    </row>
    <row r="245" spans="1:8" x14ac:dyDescent="0.25">
      <c r="A245" s="4"/>
      <c r="B245" s="4"/>
      <c r="C245" s="4"/>
      <c r="D245" s="4"/>
      <c r="E245" s="4">
        <v>1200013800</v>
      </c>
      <c r="F245" s="4" t="s">
        <v>236</v>
      </c>
      <c r="G245" s="5">
        <v>896138.56</v>
      </c>
      <c r="H245" s="5">
        <v>1</v>
      </c>
    </row>
    <row r="246" spans="1:8" x14ac:dyDescent="0.25">
      <c r="A246" s="4"/>
      <c r="B246" s="4"/>
      <c r="C246" s="4"/>
      <c r="D246" s="4"/>
      <c r="E246" s="4">
        <v>1200003370</v>
      </c>
      <c r="F246" s="4" t="s">
        <v>237</v>
      </c>
      <c r="G246" s="5">
        <v>849982.92</v>
      </c>
      <c r="H246" s="5">
        <v>45315.74</v>
      </c>
    </row>
    <row r="247" spans="1:8" x14ac:dyDescent="0.25">
      <c r="A247" s="4"/>
      <c r="B247" s="4"/>
      <c r="C247" s="4"/>
      <c r="D247" s="4"/>
      <c r="E247" s="4">
        <v>1200003240</v>
      </c>
      <c r="F247" s="4" t="s">
        <v>238</v>
      </c>
      <c r="G247" s="5">
        <v>815036.55</v>
      </c>
      <c r="H247" s="5">
        <v>1</v>
      </c>
    </row>
    <row r="248" spans="1:8" x14ac:dyDescent="0.25">
      <c r="A248" s="4"/>
      <c r="B248" s="4"/>
      <c r="C248" s="4"/>
      <c r="D248" s="4"/>
      <c r="E248" s="4">
        <v>1200003200</v>
      </c>
      <c r="F248" s="4" t="s">
        <v>239</v>
      </c>
      <c r="G248" s="5">
        <v>589080.39</v>
      </c>
      <c r="H248" s="5">
        <v>1</v>
      </c>
    </row>
    <row r="249" spans="1:8" x14ac:dyDescent="0.25">
      <c r="A249" s="4"/>
      <c r="B249" s="4"/>
      <c r="C249" s="4"/>
      <c r="D249" s="4"/>
      <c r="E249" s="4">
        <v>1200003270</v>
      </c>
      <c r="F249" s="4" t="s">
        <v>240</v>
      </c>
      <c r="G249" s="5">
        <v>421606.42</v>
      </c>
      <c r="H249" s="5">
        <v>21909.86</v>
      </c>
    </row>
    <row r="250" spans="1:8" x14ac:dyDescent="0.25">
      <c r="A250" s="4"/>
      <c r="B250" s="4"/>
      <c r="C250" s="4"/>
      <c r="D250" s="4"/>
      <c r="E250" s="4">
        <v>1200033920</v>
      </c>
      <c r="F250" s="4" t="s">
        <v>241</v>
      </c>
      <c r="G250" s="5">
        <v>350000</v>
      </c>
      <c r="H250" s="5">
        <v>1</v>
      </c>
    </row>
    <row r="251" spans="1:8" x14ac:dyDescent="0.25">
      <c r="A251" s="4"/>
      <c r="B251" s="4"/>
      <c r="C251" s="4"/>
      <c r="D251" s="4"/>
      <c r="E251" s="4">
        <v>1200033440</v>
      </c>
      <c r="F251" s="4" t="s">
        <v>216</v>
      </c>
      <c r="G251" s="5">
        <v>344133</v>
      </c>
      <c r="H251" s="5">
        <v>1</v>
      </c>
    </row>
    <row r="252" spans="1:8" x14ac:dyDescent="0.25">
      <c r="A252" s="4"/>
      <c r="B252" s="4"/>
      <c r="C252" s="4"/>
      <c r="D252" s="4"/>
      <c r="E252" s="4">
        <v>1200033950</v>
      </c>
      <c r="F252" s="4" t="s">
        <v>242</v>
      </c>
      <c r="G252" s="5">
        <v>296000</v>
      </c>
      <c r="H252" s="5">
        <v>1</v>
      </c>
    </row>
    <row r="253" spans="1:8" x14ac:dyDescent="0.25">
      <c r="A253" s="4"/>
      <c r="B253" s="4"/>
      <c r="C253" s="4"/>
      <c r="D253" s="4"/>
      <c r="E253" s="4">
        <v>1200032450</v>
      </c>
      <c r="F253" s="4" t="s">
        <v>243</v>
      </c>
      <c r="G253" s="5">
        <v>291862.12</v>
      </c>
      <c r="H253" s="5">
        <v>1</v>
      </c>
    </row>
    <row r="254" spans="1:8" x14ac:dyDescent="0.25">
      <c r="A254" s="4"/>
      <c r="B254" s="4"/>
      <c r="C254" s="4"/>
      <c r="D254" s="4"/>
      <c r="E254" s="4">
        <v>1200003410</v>
      </c>
      <c r="F254" s="4" t="s">
        <v>244</v>
      </c>
      <c r="G254" s="5">
        <v>285218.39</v>
      </c>
      <c r="H254" s="5">
        <v>1</v>
      </c>
    </row>
    <row r="255" spans="1:8" x14ac:dyDescent="0.25">
      <c r="A255" s="4"/>
      <c r="B255" s="4"/>
      <c r="C255" s="4"/>
      <c r="D255" s="4"/>
      <c r="E255" s="4">
        <v>1200003340</v>
      </c>
      <c r="F255" s="4" t="s">
        <v>245</v>
      </c>
      <c r="G255" s="5">
        <v>278680.26</v>
      </c>
      <c r="H255" s="5">
        <v>1</v>
      </c>
    </row>
    <row r="256" spans="1:8" x14ac:dyDescent="0.25">
      <c r="A256" s="4"/>
      <c r="B256" s="4"/>
      <c r="C256" s="4"/>
      <c r="D256" s="4"/>
      <c r="E256" s="4">
        <v>1200034250</v>
      </c>
      <c r="F256" s="4" t="s">
        <v>86</v>
      </c>
      <c r="G256" s="5">
        <v>266900</v>
      </c>
      <c r="H256" s="5">
        <v>1</v>
      </c>
    </row>
    <row r="257" spans="1:8" x14ac:dyDescent="0.25">
      <c r="A257" s="4"/>
      <c r="B257" s="4"/>
      <c r="C257" s="4"/>
      <c r="D257" s="4"/>
      <c r="E257" s="4">
        <v>1200034140</v>
      </c>
      <c r="F257" s="4" t="s">
        <v>246</v>
      </c>
      <c r="G257" s="5">
        <v>261000</v>
      </c>
      <c r="H257" s="5">
        <v>1</v>
      </c>
    </row>
    <row r="258" spans="1:8" x14ac:dyDescent="0.25">
      <c r="A258" s="4"/>
      <c r="B258" s="4"/>
      <c r="C258" s="4"/>
      <c r="D258" s="4"/>
      <c r="E258" s="4">
        <v>1200034190</v>
      </c>
      <c r="F258" s="4" t="s">
        <v>247</v>
      </c>
      <c r="G258" s="5">
        <v>260000</v>
      </c>
      <c r="H258" s="5">
        <v>1</v>
      </c>
    </row>
    <row r="259" spans="1:8" x14ac:dyDescent="0.25">
      <c r="A259" s="4"/>
      <c r="B259" s="4"/>
      <c r="C259" s="4"/>
      <c r="D259" s="4"/>
      <c r="E259" s="4">
        <v>1200003330</v>
      </c>
      <c r="F259" s="4" t="s">
        <v>248</v>
      </c>
      <c r="G259" s="5">
        <v>259746.21</v>
      </c>
      <c r="H259" s="5">
        <v>1</v>
      </c>
    </row>
    <row r="260" spans="1:8" x14ac:dyDescent="0.25">
      <c r="A260" s="4"/>
      <c r="B260" s="4"/>
      <c r="C260" s="4"/>
      <c r="D260" s="4"/>
      <c r="E260" s="4">
        <v>1200034490</v>
      </c>
      <c r="F260" s="4" t="s">
        <v>249</v>
      </c>
      <c r="G260" s="5">
        <v>252000</v>
      </c>
      <c r="H260" s="5">
        <v>1</v>
      </c>
    </row>
    <row r="261" spans="1:8" x14ac:dyDescent="0.25">
      <c r="A261" s="4"/>
      <c r="B261" s="4"/>
      <c r="C261" s="4"/>
      <c r="D261" s="4"/>
      <c r="E261" s="4">
        <v>1200033940</v>
      </c>
      <c r="F261" s="4" t="s">
        <v>250</v>
      </c>
      <c r="G261" s="5">
        <v>237000</v>
      </c>
      <c r="H261" s="5">
        <v>1</v>
      </c>
    </row>
    <row r="262" spans="1:8" x14ac:dyDescent="0.25">
      <c r="A262" s="4"/>
      <c r="B262" s="4"/>
      <c r="C262" s="4"/>
      <c r="D262" s="4"/>
      <c r="E262" s="4">
        <v>1200003290</v>
      </c>
      <c r="F262" s="4" t="s">
        <v>251</v>
      </c>
      <c r="G262" s="5">
        <v>226559.5</v>
      </c>
      <c r="H262" s="5">
        <v>1</v>
      </c>
    </row>
    <row r="263" spans="1:8" x14ac:dyDescent="0.25">
      <c r="A263" s="4"/>
      <c r="B263" s="4"/>
      <c r="C263" s="4"/>
      <c r="D263" s="4"/>
      <c r="E263" s="4">
        <v>1200013171</v>
      </c>
      <c r="F263" s="4" t="s">
        <v>252</v>
      </c>
      <c r="G263" s="5">
        <v>200000</v>
      </c>
      <c r="H263" s="5">
        <v>1</v>
      </c>
    </row>
    <row r="264" spans="1:8" x14ac:dyDescent="0.25">
      <c r="A264" s="4"/>
      <c r="B264" s="4"/>
      <c r="C264" s="4"/>
      <c r="D264" s="4"/>
      <c r="E264" s="4">
        <v>1200029750</v>
      </c>
      <c r="F264" s="4" t="s">
        <v>253</v>
      </c>
      <c r="G264" s="5">
        <v>195888.49</v>
      </c>
      <c r="H264" s="5">
        <v>1</v>
      </c>
    </row>
    <row r="265" spans="1:8" x14ac:dyDescent="0.25">
      <c r="A265" s="4"/>
      <c r="B265" s="4"/>
      <c r="C265" s="4"/>
      <c r="D265" s="4"/>
      <c r="E265" s="4">
        <v>1200013440</v>
      </c>
      <c r="F265" s="4" t="s">
        <v>254</v>
      </c>
      <c r="G265" s="5">
        <v>190050</v>
      </c>
      <c r="H265" s="5">
        <v>1</v>
      </c>
    </row>
    <row r="266" spans="1:8" x14ac:dyDescent="0.25">
      <c r="A266" s="4"/>
      <c r="B266" s="4"/>
      <c r="C266" s="4"/>
      <c r="D266" s="4"/>
      <c r="E266" s="4">
        <v>1200003260</v>
      </c>
      <c r="F266" s="4" t="s">
        <v>255</v>
      </c>
      <c r="G266" s="5">
        <v>161129.76999999999</v>
      </c>
      <c r="H266" s="5">
        <v>1</v>
      </c>
    </row>
    <row r="267" spans="1:8" x14ac:dyDescent="0.25">
      <c r="A267" s="4"/>
      <c r="B267" s="4"/>
      <c r="C267" s="4"/>
      <c r="D267" s="4"/>
      <c r="E267" s="4">
        <v>1200003210</v>
      </c>
      <c r="F267" s="4" t="s">
        <v>256</v>
      </c>
      <c r="G267" s="5">
        <v>155852.64000000001</v>
      </c>
      <c r="H267" s="5">
        <v>832.6</v>
      </c>
    </row>
    <row r="268" spans="1:8" x14ac:dyDescent="0.25">
      <c r="A268" s="4"/>
      <c r="B268" s="4"/>
      <c r="C268" s="4"/>
      <c r="D268" s="4"/>
      <c r="E268" s="4">
        <v>1200003390</v>
      </c>
      <c r="F268" s="4" t="s">
        <v>257</v>
      </c>
      <c r="G268" s="5">
        <v>154293.71</v>
      </c>
      <c r="H268" s="5">
        <v>1</v>
      </c>
    </row>
    <row r="269" spans="1:8" x14ac:dyDescent="0.25">
      <c r="A269" s="4"/>
      <c r="B269" s="4"/>
      <c r="C269" s="4"/>
      <c r="D269" s="4"/>
      <c r="E269" s="4">
        <v>1200032420</v>
      </c>
      <c r="F269" s="4" t="s">
        <v>258</v>
      </c>
      <c r="G269" s="5">
        <v>142710</v>
      </c>
      <c r="H269" s="5">
        <v>1</v>
      </c>
    </row>
    <row r="270" spans="1:8" x14ac:dyDescent="0.25">
      <c r="A270" s="4"/>
      <c r="B270" s="4"/>
      <c r="C270" s="4"/>
      <c r="D270" s="4"/>
      <c r="E270" s="4">
        <v>1200003400</v>
      </c>
      <c r="F270" s="4" t="s">
        <v>259</v>
      </c>
      <c r="G270" s="5">
        <v>120108.6</v>
      </c>
      <c r="H270" s="5">
        <v>1</v>
      </c>
    </row>
    <row r="271" spans="1:8" x14ac:dyDescent="0.25">
      <c r="A271" s="4"/>
      <c r="B271" s="4"/>
      <c r="C271" s="4"/>
      <c r="D271" s="4"/>
      <c r="E271" s="4">
        <v>1200003250</v>
      </c>
      <c r="F271" s="4" t="s">
        <v>260</v>
      </c>
      <c r="G271" s="5">
        <v>100829.67</v>
      </c>
      <c r="H271" s="5">
        <v>1</v>
      </c>
    </row>
    <row r="272" spans="1:8" x14ac:dyDescent="0.25">
      <c r="A272" s="4"/>
      <c r="B272" s="4"/>
      <c r="C272" s="4"/>
      <c r="D272" s="4"/>
      <c r="E272" s="4">
        <v>1200029740</v>
      </c>
      <c r="F272" s="4" t="s">
        <v>261</v>
      </c>
      <c r="G272" s="5">
        <v>100348.77</v>
      </c>
      <c r="H272" s="5">
        <v>1</v>
      </c>
    </row>
    <row r="273" spans="1:8" x14ac:dyDescent="0.25">
      <c r="A273" s="4"/>
      <c r="B273" s="4"/>
      <c r="C273" s="4"/>
      <c r="D273" s="4"/>
      <c r="E273" s="4">
        <v>1200032480</v>
      </c>
      <c r="F273" s="4" t="s">
        <v>226</v>
      </c>
      <c r="G273" s="5">
        <v>85990</v>
      </c>
      <c r="H273" s="5">
        <v>1</v>
      </c>
    </row>
    <row r="274" spans="1:8" x14ac:dyDescent="0.25">
      <c r="A274" s="4"/>
      <c r="B274" s="4"/>
      <c r="C274" s="4"/>
      <c r="D274" s="4"/>
      <c r="E274" s="4">
        <v>1200032440</v>
      </c>
      <c r="F274" s="4" t="s">
        <v>262</v>
      </c>
      <c r="G274" s="5">
        <v>80000</v>
      </c>
      <c r="H274" s="5">
        <v>1</v>
      </c>
    </row>
    <row r="275" spans="1:8" x14ac:dyDescent="0.25">
      <c r="A275" s="4"/>
      <c r="B275" s="4"/>
      <c r="C275" s="4"/>
      <c r="D275" s="4"/>
      <c r="E275" s="4">
        <v>1200034220</v>
      </c>
      <c r="F275" s="4" t="s">
        <v>263</v>
      </c>
      <c r="G275" s="5">
        <v>78250</v>
      </c>
      <c r="H275" s="5">
        <v>14620.36</v>
      </c>
    </row>
    <row r="276" spans="1:8" x14ac:dyDescent="0.25">
      <c r="A276" s="4"/>
      <c r="B276" s="4"/>
      <c r="C276" s="4"/>
      <c r="D276" s="4"/>
      <c r="E276" s="4">
        <v>1200029730</v>
      </c>
      <c r="F276" s="4" t="s">
        <v>264</v>
      </c>
      <c r="G276" s="5">
        <v>54197.27</v>
      </c>
      <c r="H276" s="5">
        <v>1</v>
      </c>
    </row>
    <row r="277" spans="1:8" x14ac:dyDescent="0.25">
      <c r="A277" s="4"/>
      <c r="B277" s="4"/>
      <c r="C277" s="4"/>
      <c r="D277" s="4"/>
      <c r="E277" s="4">
        <v>1200003310</v>
      </c>
      <c r="F277" s="4" t="s">
        <v>265</v>
      </c>
      <c r="G277" s="5">
        <v>53166.68</v>
      </c>
      <c r="H277" s="5">
        <v>1</v>
      </c>
    </row>
    <row r="278" spans="1:8" x14ac:dyDescent="0.25">
      <c r="A278" s="4"/>
      <c r="B278" s="4"/>
      <c r="C278" s="4"/>
      <c r="D278" s="4"/>
      <c r="E278" s="4">
        <v>1200034100</v>
      </c>
      <c r="F278" s="4" t="s">
        <v>266</v>
      </c>
      <c r="G278" s="5">
        <v>41500</v>
      </c>
      <c r="H278" s="5">
        <v>1</v>
      </c>
    </row>
    <row r="279" spans="1:8" x14ac:dyDescent="0.25">
      <c r="A279" s="4"/>
      <c r="B279" s="4"/>
      <c r="C279" s="4"/>
      <c r="D279" s="4"/>
      <c r="E279" s="4">
        <v>1200014510</v>
      </c>
      <c r="F279" s="4" t="s">
        <v>267</v>
      </c>
      <c r="G279" s="5">
        <v>31020</v>
      </c>
      <c r="H279" s="5">
        <v>1</v>
      </c>
    </row>
    <row r="280" spans="1:8" x14ac:dyDescent="0.25">
      <c r="A280" s="4"/>
      <c r="B280" s="4"/>
      <c r="C280" s="4"/>
      <c r="D280" s="4"/>
      <c r="E280" s="4">
        <v>1200003420</v>
      </c>
      <c r="F280" s="4" t="s">
        <v>268</v>
      </c>
      <c r="G280" s="5">
        <v>30921.1</v>
      </c>
      <c r="H280" s="5">
        <v>1</v>
      </c>
    </row>
    <row r="281" spans="1:8" x14ac:dyDescent="0.25">
      <c r="A281" s="4"/>
      <c r="B281" s="4"/>
      <c r="C281" s="4"/>
      <c r="D281" s="4"/>
      <c r="E281" s="4">
        <v>1200003300</v>
      </c>
      <c r="F281" s="4" t="s">
        <v>269</v>
      </c>
      <c r="G281" s="5">
        <v>19236.189999999999</v>
      </c>
      <c r="H281" s="5">
        <v>1</v>
      </c>
    </row>
    <row r="282" spans="1:8" x14ac:dyDescent="0.25">
      <c r="A282" s="4"/>
      <c r="B282" s="4"/>
      <c r="C282" s="4"/>
      <c r="D282" s="4"/>
      <c r="E282" s="4">
        <v>1200003320</v>
      </c>
      <c r="F282" s="4" t="s">
        <v>270</v>
      </c>
      <c r="G282" s="5">
        <v>12824.12</v>
      </c>
      <c r="H282" s="5">
        <v>1</v>
      </c>
    </row>
    <row r="283" spans="1:8" x14ac:dyDescent="0.25">
      <c r="A283" s="4"/>
      <c r="B283" s="4"/>
      <c r="C283" s="4"/>
      <c r="D283" s="4">
        <v>2009</v>
      </c>
      <c r="E283" s="4">
        <v>1200039090</v>
      </c>
      <c r="F283" s="4" t="s">
        <v>271</v>
      </c>
      <c r="G283" s="5">
        <v>22997805.379999999</v>
      </c>
      <c r="H283" s="5">
        <v>1</v>
      </c>
    </row>
    <row r="284" spans="1:8" x14ac:dyDescent="0.25">
      <c r="A284" s="4"/>
      <c r="B284" s="4"/>
      <c r="C284" s="4"/>
      <c r="D284" s="4"/>
      <c r="E284" s="4">
        <v>1200038030</v>
      </c>
      <c r="F284" s="4" t="s">
        <v>272</v>
      </c>
      <c r="G284" s="5">
        <v>15673472.439999999</v>
      </c>
      <c r="H284" s="5">
        <v>1155698.07</v>
      </c>
    </row>
    <row r="285" spans="1:8" x14ac:dyDescent="0.25">
      <c r="A285" s="4"/>
      <c r="B285" s="4"/>
      <c r="C285" s="4"/>
      <c r="D285" s="4"/>
      <c r="E285" s="4">
        <v>1200034840</v>
      </c>
      <c r="F285" s="4" t="s">
        <v>273</v>
      </c>
      <c r="G285" s="5">
        <v>9763282</v>
      </c>
      <c r="H285" s="5">
        <v>1</v>
      </c>
    </row>
    <row r="286" spans="1:8" x14ac:dyDescent="0.25">
      <c r="A286" s="4"/>
      <c r="B286" s="4"/>
      <c r="C286" s="4"/>
      <c r="D286" s="4"/>
      <c r="E286" s="4">
        <v>1200039200</v>
      </c>
      <c r="F286" s="4" t="s">
        <v>274</v>
      </c>
      <c r="G286" s="5">
        <v>5007523</v>
      </c>
      <c r="H286" s="5">
        <v>1</v>
      </c>
    </row>
    <row r="287" spans="1:8" x14ac:dyDescent="0.25">
      <c r="A287" s="4"/>
      <c r="B287" s="4"/>
      <c r="C287" s="4"/>
      <c r="D287" s="4"/>
      <c r="E287" s="4">
        <v>1200037340</v>
      </c>
      <c r="F287" s="4" t="s">
        <v>275</v>
      </c>
      <c r="G287" s="5">
        <v>4887775.3</v>
      </c>
      <c r="H287" s="5">
        <v>1</v>
      </c>
    </row>
    <row r="288" spans="1:8" x14ac:dyDescent="0.25">
      <c r="A288" s="4"/>
      <c r="B288" s="4"/>
      <c r="C288" s="4"/>
      <c r="D288" s="4"/>
      <c r="E288" s="4">
        <v>1200034720</v>
      </c>
      <c r="F288" s="4" t="s">
        <v>276</v>
      </c>
      <c r="G288" s="5">
        <v>4867651.88</v>
      </c>
      <c r="H288" s="5">
        <v>1</v>
      </c>
    </row>
    <row r="289" spans="1:8" x14ac:dyDescent="0.25">
      <c r="A289" s="4"/>
      <c r="B289" s="4"/>
      <c r="C289" s="4"/>
      <c r="D289" s="4"/>
      <c r="E289" s="4">
        <v>1200038230</v>
      </c>
      <c r="F289" s="4" t="s">
        <v>277</v>
      </c>
      <c r="G289" s="5">
        <v>4175350</v>
      </c>
      <c r="H289" s="5">
        <v>1</v>
      </c>
    </row>
    <row r="290" spans="1:8" x14ac:dyDescent="0.25">
      <c r="A290" s="4"/>
      <c r="B290" s="4"/>
      <c r="C290" s="4"/>
      <c r="D290" s="4"/>
      <c r="E290" s="4">
        <v>1200037400</v>
      </c>
      <c r="F290" s="4" t="s">
        <v>278</v>
      </c>
      <c r="G290" s="5">
        <v>3191930.12</v>
      </c>
      <c r="H290" s="5">
        <v>1</v>
      </c>
    </row>
    <row r="291" spans="1:8" x14ac:dyDescent="0.25">
      <c r="A291" s="4"/>
      <c r="B291" s="4"/>
      <c r="C291" s="4"/>
      <c r="D291" s="4"/>
      <c r="E291" s="4">
        <v>1200037390</v>
      </c>
      <c r="F291" s="4" t="s">
        <v>279</v>
      </c>
      <c r="G291" s="5">
        <v>2949082.06</v>
      </c>
      <c r="H291" s="5">
        <v>1</v>
      </c>
    </row>
    <row r="292" spans="1:8" x14ac:dyDescent="0.25">
      <c r="A292" s="4"/>
      <c r="B292" s="4"/>
      <c r="C292" s="4"/>
      <c r="D292" s="4"/>
      <c r="E292" s="4">
        <v>1200039070</v>
      </c>
      <c r="F292" s="4" t="s">
        <v>280</v>
      </c>
      <c r="G292" s="5">
        <v>2680796</v>
      </c>
      <c r="H292" s="5">
        <v>1</v>
      </c>
    </row>
    <row r="293" spans="1:8" x14ac:dyDescent="0.25">
      <c r="A293" s="4"/>
      <c r="B293" s="4"/>
      <c r="C293" s="4"/>
      <c r="D293" s="4"/>
      <c r="E293" s="4">
        <v>1200038950</v>
      </c>
      <c r="F293" s="4" t="s">
        <v>281</v>
      </c>
      <c r="G293" s="5">
        <v>2052389</v>
      </c>
      <c r="H293" s="5">
        <v>1</v>
      </c>
    </row>
    <row r="294" spans="1:8" x14ac:dyDescent="0.25">
      <c r="A294" s="4"/>
      <c r="B294" s="4"/>
      <c r="C294" s="4"/>
      <c r="D294" s="4"/>
      <c r="E294" s="4">
        <v>1200037360</v>
      </c>
      <c r="F294" s="4" t="s">
        <v>282</v>
      </c>
      <c r="G294" s="5">
        <v>1995152.39</v>
      </c>
      <c r="H294" s="5">
        <v>1</v>
      </c>
    </row>
    <row r="295" spans="1:8" x14ac:dyDescent="0.25">
      <c r="A295" s="4"/>
      <c r="B295" s="4"/>
      <c r="C295" s="4"/>
      <c r="D295" s="4"/>
      <c r="E295" s="4">
        <v>1200042670</v>
      </c>
      <c r="F295" s="4" t="s">
        <v>283</v>
      </c>
      <c r="G295" s="5">
        <v>1942500</v>
      </c>
      <c r="H295" s="5">
        <v>1</v>
      </c>
    </row>
    <row r="296" spans="1:8" x14ac:dyDescent="0.25">
      <c r="A296" s="4"/>
      <c r="B296" s="4"/>
      <c r="C296" s="4"/>
      <c r="D296" s="4"/>
      <c r="E296" s="4">
        <v>1200039080</v>
      </c>
      <c r="F296" s="4" t="s">
        <v>284</v>
      </c>
      <c r="G296" s="5">
        <v>1903745.87</v>
      </c>
      <c r="H296" s="5">
        <v>1</v>
      </c>
    </row>
    <row r="297" spans="1:8" x14ac:dyDescent="0.25">
      <c r="A297" s="4"/>
      <c r="B297" s="4"/>
      <c r="C297" s="4"/>
      <c r="D297" s="4"/>
      <c r="E297" s="4">
        <v>1200038940</v>
      </c>
      <c r="F297" s="4" t="s">
        <v>285</v>
      </c>
      <c r="G297" s="5">
        <v>1659878.1</v>
      </c>
      <c r="H297" s="5">
        <v>1</v>
      </c>
    </row>
    <row r="298" spans="1:8" x14ac:dyDescent="0.25">
      <c r="A298" s="4"/>
      <c r="B298" s="4"/>
      <c r="C298" s="4"/>
      <c r="D298" s="4"/>
      <c r="E298" s="4">
        <v>1200037750</v>
      </c>
      <c r="F298" s="4" t="s">
        <v>286</v>
      </c>
      <c r="G298" s="5">
        <v>1293318.92</v>
      </c>
      <c r="H298" s="5">
        <v>1</v>
      </c>
    </row>
    <row r="299" spans="1:8" x14ac:dyDescent="0.25">
      <c r="A299" s="4"/>
      <c r="B299" s="4"/>
      <c r="C299" s="4"/>
      <c r="D299" s="4"/>
      <c r="E299" s="4">
        <v>1200037780</v>
      </c>
      <c r="F299" s="4" t="s">
        <v>286</v>
      </c>
      <c r="G299" s="5">
        <v>1277098.02</v>
      </c>
      <c r="H299" s="5">
        <v>1</v>
      </c>
    </row>
    <row r="300" spans="1:8" x14ac:dyDescent="0.25">
      <c r="A300" s="4"/>
      <c r="B300" s="4"/>
      <c r="C300" s="4"/>
      <c r="D300" s="4"/>
      <c r="E300" s="4">
        <v>1200039550</v>
      </c>
      <c r="F300" s="4" t="s">
        <v>287</v>
      </c>
      <c r="G300" s="5">
        <v>1275208.56</v>
      </c>
      <c r="H300" s="5">
        <v>1</v>
      </c>
    </row>
    <row r="301" spans="1:8" x14ac:dyDescent="0.25">
      <c r="A301" s="4"/>
      <c r="B301" s="4"/>
      <c r="C301" s="4"/>
      <c r="D301" s="4"/>
      <c r="E301" s="4">
        <v>1200037270</v>
      </c>
      <c r="F301" s="4" t="s">
        <v>288</v>
      </c>
      <c r="G301" s="5">
        <v>1176387.02</v>
      </c>
      <c r="H301" s="5">
        <v>1</v>
      </c>
    </row>
    <row r="302" spans="1:8" x14ac:dyDescent="0.25">
      <c r="A302" s="4"/>
      <c r="B302" s="4"/>
      <c r="C302" s="4"/>
      <c r="D302" s="4"/>
      <c r="E302" s="4">
        <v>1200037561</v>
      </c>
      <c r="F302" s="4" t="s">
        <v>289</v>
      </c>
      <c r="G302" s="5">
        <v>1063190</v>
      </c>
      <c r="H302" s="5">
        <v>1</v>
      </c>
    </row>
    <row r="303" spans="1:8" x14ac:dyDescent="0.25">
      <c r="A303" s="4"/>
      <c r="B303" s="4"/>
      <c r="C303" s="4"/>
      <c r="D303" s="4"/>
      <c r="E303" s="4">
        <v>1200037380</v>
      </c>
      <c r="F303" s="4" t="s">
        <v>290</v>
      </c>
      <c r="G303" s="5">
        <v>1026985.87</v>
      </c>
      <c r="H303" s="5">
        <v>1</v>
      </c>
    </row>
    <row r="304" spans="1:8" x14ac:dyDescent="0.25">
      <c r="A304" s="4"/>
      <c r="B304" s="4"/>
      <c r="C304" s="4"/>
      <c r="D304" s="4"/>
      <c r="E304" s="4">
        <v>1200037430</v>
      </c>
      <c r="F304" s="4" t="s">
        <v>291</v>
      </c>
      <c r="G304" s="5">
        <v>976368</v>
      </c>
      <c r="H304" s="5">
        <v>1</v>
      </c>
    </row>
    <row r="305" spans="1:8" x14ac:dyDescent="0.25">
      <c r="A305" s="4"/>
      <c r="B305" s="4"/>
      <c r="C305" s="4"/>
      <c r="D305" s="4"/>
      <c r="E305" s="4">
        <v>1200038020</v>
      </c>
      <c r="F305" s="4" t="s">
        <v>272</v>
      </c>
      <c r="G305" s="5">
        <v>862190.4</v>
      </c>
      <c r="H305" s="5">
        <v>36031.08</v>
      </c>
    </row>
    <row r="306" spans="1:8" x14ac:dyDescent="0.25">
      <c r="A306" s="4"/>
      <c r="B306" s="4"/>
      <c r="C306" s="4"/>
      <c r="D306" s="4"/>
      <c r="E306" s="4">
        <v>1200041690</v>
      </c>
      <c r="F306" s="4" t="s">
        <v>292</v>
      </c>
      <c r="G306" s="5">
        <v>726875</v>
      </c>
      <c r="H306" s="5">
        <v>1</v>
      </c>
    </row>
    <row r="307" spans="1:8" x14ac:dyDescent="0.25">
      <c r="A307" s="4"/>
      <c r="B307" s="4"/>
      <c r="C307" s="4"/>
      <c r="D307" s="4"/>
      <c r="E307" s="4">
        <v>1200039280</v>
      </c>
      <c r="F307" s="4" t="s">
        <v>293</v>
      </c>
      <c r="G307" s="5">
        <v>693750</v>
      </c>
      <c r="H307" s="5">
        <v>1</v>
      </c>
    </row>
    <row r="308" spans="1:8" x14ac:dyDescent="0.25">
      <c r="A308" s="4"/>
      <c r="B308" s="4"/>
      <c r="C308" s="4"/>
      <c r="D308" s="4"/>
      <c r="E308" s="4">
        <v>1200037790</v>
      </c>
      <c r="F308" s="4" t="s">
        <v>294</v>
      </c>
      <c r="G308" s="5">
        <v>660450</v>
      </c>
      <c r="H308" s="5">
        <v>1</v>
      </c>
    </row>
    <row r="309" spans="1:8" x14ac:dyDescent="0.25">
      <c r="A309" s="4"/>
      <c r="B309" s="4"/>
      <c r="C309" s="4"/>
      <c r="D309" s="4"/>
      <c r="E309" s="4">
        <v>1200042250</v>
      </c>
      <c r="F309" s="4" t="s">
        <v>295</v>
      </c>
      <c r="G309" s="5">
        <v>643090</v>
      </c>
      <c r="H309" s="5">
        <v>1</v>
      </c>
    </row>
    <row r="310" spans="1:8" x14ac:dyDescent="0.25">
      <c r="A310" s="4"/>
      <c r="B310" s="4"/>
      <c r="C310" s="4"/>
      <c r="D310" s="4"/>
      <c r="E310" s="4">
        <v>1200037370</v>
      </c>
      <c r="F310" s="4" t="s">
        <v>296</v>
      </c>
      <c r="G310" s="5">
        <v>615276.55000000005</v>
      </c>
      <c r="H310" s="5">
        <v>1</v>
      </c>
    </row>
    <row r="311" spans="1:8" x14ac:dyDescent="0.25">
      <c r="A311" s="4"/>
      <c r="B311" s="4"/>
      <c r="C311" s="4"/>
      <c r="D311" s="4"/>
      <c r="E311" s="4">
        <v>1200043420</v>
      </c>
      <c r="F311" s="4" t="s">
        <v>297</v>
      </c>
      <c r="G311" s="5">
        <v>586273.14</v>
      </c>
      <c r="H311" s="5">
        <v>145431.98000000001</v>
      </c>
    </row>
    <row r="312" spans="1:8" x14ac:dyDescent="0.25">
      <c r="A312" s="4"/>
      <c r="B312" s="4"/>
      <c r="C312" s="4"/>
      <c r="D312" s="4"/>
      <c r="E312" s="4">
        <v>1200037760</v>
      </c>
      <c r="F312" s="4" t="s">
        <v>286</v>
      </c>
      <c r="G312" s="5">
        <v>511607.6</v>
      </c>
      <c r="H312" s="5">
        <v>1</v>
      </c>
    </row>
    <row r="313" spans="1:8" x14ac:dyDescent="0.25">
      <c r="A313" s="4"/>
      <c r="B313" s="4"/>
      <c r="C313" s="4"/>
      <c r="D313" s="4"/>
      <c r="E313" s="4">
        <v>1200039040</v>
      </c>
      <c r="F313" s="4" t="s">
        <v>298</v>
      </c>
      <c r="G313" s="5">
        <v>434700</v>
      </c>
      <c r="H313" s="5">
        <v>1</v>
      </c>
    </row>
    <row r="314" spans="1:8" x14ac:dyDescent="0.25">
      <c r="A314" s="4"/>
      <c r="B314" s="4"/>
      <c r="C314" s="4"/>
      <c r="D314" s="4"/>
      <c r="E314" s="4">
        <v>1200034841</v>
      </c>
      <c r="F314" s="4" t="s">
        <v>299</v>
      </c>
      <c r="G314" s="5">
        <v>427780.98</v>
      </c>
      <c r="H314" s="5">
        <v>1</v>
      </c>
    </row>
    <row r="315" spans="1:8" x14ac:dyDescent="0.25">
      <c r="A315" s="4"/>
      <c r="B315" s="4"/>
      <c r="C315" s="4"/>
      <c r="D315" s="4"/>
      <c r="E315" s="4">
        <v>1200037640</v>
      </c>
      <c r="F315" s="4" t="s">
        <v>300</v>
      </c>
      <c r="G315" s="5">
        <v>423925</v>
      </c>
      <c r="H315" s="5">
        <v>1</v>
      </c>
    </row>
    <row r="316" spans="1:8" x14ac:dyDescent="0.25">
      <c r="A316" s="4"/>
      <c r="B316" s="4"/>
      <c r="C316" s="4"/>
      <c r="D316" s="4"/>
      <c r="E316" s="4">
        <v>1200037310</v>
      </c>
      <c r="F316" s="4" t="s">
        <v>218</v>
      </c>
      <c r="G316" s="5">
        <v>410077.01</v>
      </c>
      <c r="H316" s="5">
        <v>1</v>
      </c>
    </row>
    <row r="317" spans="1:8" x14ac:dyDescent="0.25">
      <c r="A317" s="4"/>
      <c r="B317" s="4"/>
      <c r="C317" s="4"/>
      <c r="D317" s="4"/>
      <c r="E317" s="4">
        <v>1200039440</v>
      </c>
      <c r="F317" s="4" t="s">
        <v>301</v>
      </c>
      <c r="G317" s="5">
        <v>386442.5</v>
      </c>
      <c r="H317" s="5">
        <v>1</v>
      </c>
    </row>
    <row r="318" spans="1:8" x14ac:dyDescent="0.25">
      <c r="A318" s="4"/>
      <c r="B318" s="4"/>
      <c r="C318" s="4"/>
      <c r="D318" s="4"/>
      <c r="E318" s="4">
        <v>1200038790</v>
      </c>
      <c r="F318" s="4" t="s">
        <v>302</v>
      </c>
      <c r="G318" s="5">
        <v>376200</v>
      </c>
      <c r="H318" s="5">
        <v>1</v>
      </c>
    </row>
    <row r="319" spans="1:8" x14ac:dyDescent="0.25">
      <c r="A319" s="4"/>
      <c r="B319" s="4"/>
      <c r="C319" s="4"/>
      <c r="D319" s="4"/>
      <c r="E319" s="4">
        <v>1200037341</v>
      </c>
      <c r="F319" s="4" t="s">
        <v>303</v>
      </c>
      <c r="G319" s="5">
        <v>360400</v>
      </c>
      <c r="H319" s="5">
        <v>117056.66</v>
      </c>
    </row>
    <row r="320" spans="1:8" x14ac:dyDescent="0.25">
      <c r="A320" s="4"/>
      <c r="B320" s="4"/>
      <c r="C320" s="4"/>
      <c r="D320" s="4"/>
      <c r="E320" s="4">
        <v>1200037280</v>
      </c>
      <c r="F320" s="4" t="s">
        <v>304</v>
      </c>
      <c r="G320" s="5">
        <v>341413.66</v>
      </c>
      <c r="H320" s="5">
        <v>22539.72</v>
      </c>
    </row>
    <row r="321" spans="1:8" x14ac:dyDescent="0.25">
      <c r="A321" s="4"/>
      <c r="B321" s="4"/>
      <c r="C321" s="4"/>
      <c r="D321" s="4"/>
      <c r="E321" s="4">
        <v>1200037450</v>
      </c>
      <c r="F321" s="4" t="s">
        <v>305</v>
      </c>
      <c r="G321" s="5">
        <v>339845.14</v>
      </c>
      <c r="H321" s="5">
        <v>1</v>
      </c>
    </row>
    <row r="322" spans="1:8" x14ac:dyDescent="0.25">
      <c r="A322" s="4"/>
      <c r="B322" s="4"/>
      <c r="C322" s="4"/>
      <c r="D322" s="4"/>
      <c r="E322" s="4">
        <v>1200039620</v>
      </c>
      <c r="F322" s="4" t="s">
        <v>306</v>
      </c>
      <c r="G322" s="5">
        <v>324000</v>
      </c>
      <c r="H322" s="5">
        <v>1</v>
      </c>
    </row>
    <row r="323" spans="1:8" x14ac:dyDescent="0.25">
      <c r="A323" s="4"/>
      <c r="B323" s="4"/>
      <c r="C323" s="4"/>
      <c r="D323" s="4"/>
      <c r="E323" s="4">
        <v>1200037410</v>
      </c>
      <c r="F323" s="4" t="s">
        <v>307</v>
      </c>
      <c r="G323" s="5">
        <v>279091.28999999998</v>
      </c>
      <c r="H323" s="5">
        <v>1</v>
      </c>
    </row>
    <row r="324" spans="1:8" x14ac:dyDescent="0.25">
      <c r="A324" s="4"/>
      <c r="B324" s="4"/>
      <c r="C324" s="4"/>
      <c r="D324" s="4"/>
      <c r="E324" s="4">
        <v>1200038231</v>
      </c>
      <c r="F324" s="4" t="s">
        <v>308</v>
      </c>
      <c r="G324" s="5">
        <v>270858.14</v>
      </c>
      <c r="H324" s="5">
        <v>80142.8</v>
      </c>
    </row>
    <row r="325" spans="1:8" x14ac:dyDescent="0.25">
      <c r="A325" s="4"/>
      <c r="B325" s="4"/>
      <c r="C325" s="4"/>
      <c r="D325" s="4"/>
      <c r="E325" s="4">
        <v>1200037290</v>
      </c>
      <c r="F325" s="4" t="s">
        <v>309</v>
      </c>
      <c r="G325" s="5">
        <v>260696.78</v>
      </c>
      <c r="H325" s="5">
        <v>1</v>
      </c>
    </row>
    <row r="326" spans="1:8" x14ac:dyDescent="0.25">
      <c r="A326" s="4"/>
      <c r="B326" s="4"/>
      <c r="C326" s="4"/>
      <c r="D326" s="4"/>
      <c r="E326" s="4">
        <v>1200038780</v>
      </c>
      <c r="F326" s="4" t="s">
        <v>302</v>
      </c>
      <c r="G326" s="5">
        <v>225225</v>
      </c>
      <c r="H326" s="5">
        <v>1</v>
      </c>
    </row>
    <row r="327" spans="1:8" x14ac:dyDescent="0.25">
      <c r="A327" s="4"/>
      <c r="B327" s="4"/>
      <c r="C327" s="4"/>
      <c r="D327" s="4"/>
      <c r="E327" s="4">
        <v>1200034550</v>
      </c>
      <c r="F327" s="4" t="s">
        <v>310</v>
      </c>
      <c r="G327" s="5">
        <v>208000</v>
      </c>
      <c r="H327" s="5">
        <v>1</v>
      </c>
    </row>
    <row r="328" spans="1:8" x14ac:dyDescent="0.25">
      <c r="A328" s="4"/>
      <c r="B328" s="4"/>
      <c r="C328" s="4"/>
      <c r="D328" s="4"/>
      <c r="E328" s="4">
        <v>1200041980</v>
      </c>
      <c r="F328" s="4" t="s">
        <v>311</v>
      </c>
      <c r="G328" s="5">
        <v>200000</v>
      </c>
      <c r="H328" s="5">
        <v>1</v>
      </c>
    </row>
    <row r="329" spans="1:8" x14ac:dyDescent="0.25">
      <c r="A329" s="4"/>
      <c r="B329" s="4"/>
      <c r="C329" s="4"/>
      <c r="D329" s="4"/>
      <c r="E329" s="4">
        <v>1200043350</v>
      </c>
      <c r="F329" s="4" t="s">
        <v>312</v>
      </c>
      <c r="G329" s="5">
        <v>175000</v>
      </c>
      <c r="H329" s="5">
        <v>1</v>
      </c>
    </row>
    <row r="330" spans="1:8" x14ac:dyDescent="0.25">
      <c r="A330" s="4"/>
      <c r="B330" s="4"/>
      <c r="C330" s="4"/>
      <c r="D330" s="4"/>
      <c r="E330" s="4">
        <v>1200043360</v>
      </c>
      <c r="F330" s="4" t="s">
        <v>312</v>
      </c>
      <c r="G330" s="5">
        <v>175000</v>
      </c>
      <c r="H330" s="5">
        <v>1</v>
      </c>
    </row>
    <row r="331" spans="1:8" x14ac:dyDescent="0.25">
      <c r="A331" s="4"/>
      <c r="B331" s="4"/>
      <c r="C331" s="4"/>
      <c r="D331" s="4"/>
      <c r="E331" s="4">
        <v>1200043140</v>
      </c>
      <c r="F331" s="4" t="s">
        <v>58</v>
      </c>
      <c r="G331" s="5">
        <v>163250</v>
      </c>
      <c r="H331" s="5">
        <v>1</v>
      </c>
    </row>
    <row r="332" spans="1:8" x14ac:dyDescent="0.25">
      <c r="A332" s="4"/>
      <c r="B332" s="4"/>
      <c r="C332" s="4"/>
      <c r="D332" s="4"/>
      <c r="E332" s="4">
        <v>1200043070</v>
      </c>
      <c r="F332" s="4" t="s">
        <v>313</v>
      </c>
      <c r="G332" s="5">
        <v>161500</v>
      </c>
      <c r="H332" s="5">
        <v>1</v>
      </c>
    </row>
    <row r="333" spans="1:8" x14ac:dyDescent="0.25">
      <c r="A333" s="4"/>
      <c r="B333" s="4"/>
      <c r="C333" s="4"/>
      <c r="D333" s="4"/>
      <c r="E333" s="4">
        <v>1200043060</v>
      </c>
      <c r="F333" s="4" t="s">
        <v>314</v>
      </c>
      <c r="G333" s="5">
        <v>150000</v>
      </c>
      <c r="H333" s="5">
        <v>1</v>
      </c>
    </row>
    <row r="334" spans="1:8" x14ac:dyDescent="0.25">
      <c r="A334" s="4"/>
      <c r="B334" s="4"/>
      <c r="C334" s="4"/>
      <c r="D334" s="4"/>
      <c r="E334" s="4">
        <v>1200034710</v>
      </c>
      <c r="F334" s="4" t="s">
        <v>292</v>
      </c>
      <c r="G334" s="5">
        <v>150000</v>
      </c>
      <c r="H334" s="5">
        <v>1</v>
      </c>
    </row>
    <row r="335" spans="1:8" x14ac:dyDescent="0.25">
      <c r="A335" s="4"/>
      <c r="B335" s="4"/>
      <c r="C335" s="4"/>
      <c r="D335" s="4"/>
      <c r="E335" s="4">
        <v>1200037391</v>
      </c>
      <c r="F335" s="4" t="s">
        <v>279</v>
      </c>
      <c r="G335" s="5">
        <v>143755.81</v>
      </c>
      <c r="H335" s="5">
        <v>1</v>
      </c>
    </row>
    <row r="336" spans="1:8" x14ac:dyDescent="0.25">
      <c r="A336" s="4"/>
      <c r="B336" s="4"/>
      <c r="C336" s="4"/>
      <c r="D336" s="4"/>
      <c r="E336" s="4">
        <v>1200041950</v>
      </c>
      <c r="F336" s="4" t="s">
        <v>315</v>
      </c>
      <c r="G336" s="5">
        <v>139825</v>
      </c>
      <c r="H336" s="5">
        <v>1</v>
      </c>
    </row>
    <row r="337" spans="1:8" x14ac:dyDescent="0.25">
      <c r="A337" s="4"/>
      <c r="B337" s="4"/>
      <c r="C337" s="4"/>
      <c r="D337" s="4"/>
      <c r="E337" s="4">
        <v>1200039160</v>
      </c>
      <c r="F337" s="4" t="s">
        <v>316</v>
      </c>
      <c r="G337" s="5">
        <v>114642.92</v>
      </c>
      <c r="H337" s="5">
        <v>1</v>
      </c>
    </row>
    <row r="338" spans="1:8" x14ac:dyDescent="0.25">
      <c r="A338" s="4"/>
      <c r="B338" s="4"/>
      <c r="C338" s="4"/>
      <c r="D338" s="4"/>
      <c r="E338" s="4">
        <v>1200037351</v>
      </c>
      <c r="F338" s="4" t="s">
        <v>317</v>
      </c>
      <c r="G338" s="5">
        <v>108000</v>
      </c>
      <c r="H338" s="5">
        <v>1</v>
      </c>
    </row>
    <row r="339" spans="1:8" x14ac:dyDescent="0.25">
      <c r="A339" s="4"/>
      <c r="B339" s="4"/>
      <c r="C339" s="4"/>
      <c r="D339" s="4"/>
      <c r="E339" s="4">
        <v>1200043230</v>
      </c>
      <c r="F339" s="4" t="s">
        <v>266</v>
      </c>
      <c r="G339" s="5">
        <v>107900</v>
      </c>
      <c r="H339" s="5">
        <v>1</v>
      </c>
    </row>
    <row r="340" spans="1:8" x14ac:dyDescent="0.25">
      <c r="A340" s="4"/>
      <c r="B340" s="4"/>
      <c r="C340" s="4"/>
      <c r="D340" s="4"/>
      <c r="E340" s="4">
        <v>1200038960</v>
      </c>
      <c r="F340" s="4" t="s">
        <v>318</v>
      </c>
      <c r="G340" s="5">
        <v>104000</v>
      </c>
      <c r="H340" s="5">
        <v>1</v>
      </c>
    </row>
    <row r="341" spans="1:8" x14ac:dyDescent="0.25">
      <c r="A341" s="4"/>
      <c r="B341" s="4"/>
      <c r="C341" s="4"/>
      <c r="D341" s="4"/>
      <c r="E341" s="4">
        <v>1200042420</v>
      </c>
      <c r="F341" s="4" t="s">
        <v>319</v>
      </c>
      <c r="G341" s="5">
        <v>101750</v>
      </c>
      <c r="H341" s="5">
        <v>1</v>
      </c>
    </row>
    <row r="342" spans="1:8" x14ac:dyDescent="0.25">
      <c r="A342" s="4"/>
      <c r="B342" s="4"/>
      <c r="C342" s="4"/>
      <c r="D342" s="4"/>
      <c r="E342" s="4">
        <v>1200042640</v>
      </c>
      <c r="F342" s="4" t="s">
        <v>320</v>
      </c>
      <c r="G342" s="5">
        <v>99000</v>
      </c>
      <c r="H342" s="5">
        <v>1</v>
      </c>
    </row>
    <row r="343" spans="1:8" x14ac:dyDescent="0.25">
      <c r="A343" s="4"/>
      <c r="B343" s="4"/>
      <c r="C343" s="4"/>
      <c r="D343" s="4"/>
      <c r="E343" s="4">
        <v>1200037440</v>
      </c>
      <c r="F343" s="4" t="s">
        <v>321</v>
      </c>
      <c r="G343" s="5">
        <v>98921.08</v>
      </c>
      <c r="H343" s="5">
        <v>1</v>
      </c>
    </row>
    <row r="344" spans="1:8" x14ac:dyDescent="0.25">
      <c r="A344" s="4"/>
      <c r="B344" s="4"/>
      <c r="C344" s="4"/>
      <c r="D344" s="4"/>
      <c r="E344" s="4">
        <v>1200037431</v>
      </c>
      <c r="F344" s="4" t="s">
        <v>322</v>
      </c>
      <c r="G344" s="5">
        <v>93964</v>
      </c>
      <c r="H344" s="5">
        <v>1</v>
      </c>
    </row>
    <row r="345" spans="1:8" x14ac:dyDescent="0.25">
      <c r="A345" s="4"/>
      <c r="B345" s="4"/>
      <c r="C345" s="4"/>
      <c r="D345" s="4"/>
      <c r="E345" s="4">
        <v>1200043430</v>
      </c>
      <c r="F345" s="4" t="s">
        <v>323</v>
      </c>
      <c r="G345" s="5">
        <v>93473.06</v>
      </c>
      <c r="H345" s="5">
        <v>1</v>
      </c>
    </row>
    <row r="346" spans="1:8" x14ac:dyDescent="0.25">
      <c r="A346" s="4"/>
      <c r="B346" s="4"/>
      <c r="C346" s="4"/>
      <c r="D346" s="4"/>
      <c r="E346" s="4">
        <v>1200038880</v>
      </c>
      <c r="F346" s="4" t="s">
        <v>324</v>
      </c>
      <c r="G346" s="5">
        <v>85000</v>
      </c>
      <c r="H346" s="5">
        <v>1</v>
      </c>
    </row>
    <row r="347" spans="1:8" x14ac:dyDescent="0.25">
      <c r="A347" s="4"/>
      <c r="B347" s="4"/>
      <c r="C347" s="4"/>
      <c r="D347" s="4"/>
      <c r="E347" s="4">
        <v>1200037300</v>
      </c>
      <c r="F347" s="4" t="s">
        <v>325</v>
      </c>
      <c r="G347" s="5">
        <v>79549.899999999994</v>
      </c>
      <c r="H347" s="5">
        <v>4197.96</v>
      </c>
    </row>
    <row r="348" spans="1:8" x14ac:dyDescent="0.25">
      <c r="A348" s="4"/>
      <c r="B348" s="4"/>
      <c r="C348" s="4"/>
      <c r="D348" s="4"/>
      <c r="E348" s="4">
        <v>1200037620</v>
      </c>
      <c r="F348" s="4" t="s">
        <v>326</v>
      </c>
      <c r="G348" s="5">
        <v>76075</v>
      </c>
      <c r="H348" s="5">
        <v>1</v>
      </c>
    </row>
    <row r="349" spans="1:8" x14ac:dyDescent="0.25">
      <c r="A349" s="4"/>
      <c r="B349" s="4"/>
      <c r="C349" s="4"/>
      <c r="D349" s="4"/>
      <c r="E349" s="4">
        <v>1200042430</v>
      </c>
      <c r="F349" s="4" t="s">
        <v>327</v>
      </c>
      <c r="G349" s="5">
        <v>72000</v>
      </c>
      <c r="H349" s="5">
        <v>1</v>
      </c>
    </row>
    <row r="350" spans="1:8" x14ac:dyDescent="0.25">
      <c r="A350" s="4"/>
      <c r="B350" s="4"/>
      <c r="C350" s="4"/>
      <c r="D350" s="4"/>
      <c r="E350" s="4">
        <v>1200038570</v>
      </c>
      <c r="F350" s="4" t="s">
        <v>328</v>
      </c>
      <c r="G350" s="5">
        <v>70000</v>
      </c>
      <c r="H350" s="5">
        <v>1</v>
      </c>
    </row>
    <row r="351" spans="1:8" x14ac:dyDescent="0.25">
      <c r="A351" s="4"/>
      <c r="B351" s="4"/>
      <c r="C351" s="4"/>
      <c r="D351" s="4"/>
      <c r="E351" s="4">
        <v>1200038520</v>
      </c>
      <c r="F351" s="4" t="s">
        <v>328</v>
      </c>
      <c r="G351" s="5">
        <v>70000</v>
      </c>
      <c r="H351" s="5">
        <v>1</v>
      </c>
    </row>
    <row r="352" spans="1:8" x14ac:dyDescent="0.25">
      <c r="A352" s="4"/>
      <c r="B352" s="4"/>
      <c r="C352" s="4"/>
      <c r="D352" s="4"/>
      <c r="E352" s="4">
        <v>1200038800</v>
      </c>
      <c r="F352" s="4" t="s">
        <v>329</v>
      </c>
      <c r="G352" s="5">
        <v>61650</v>
      </c>
      <c r="H352" s="5">
        <v>1</v>
      </c>
    </row>
    <row r="353" spans="1:8" x14ac:dyDescent="0.25">
      <c r="A353" s="4"/>
      <c r="B353" s="4"/>
      <c r="C353" s="4"/>
      <c r="D353" s="4"/>
      <c r="E353" s="4">
        <v>1200041820</v>
      </c>
      <c r="F353" s="4" t="s">
        <v>330</v>
      </c>
      <c r="G353" s="5">
        <v>61650</v>
      </c>
      <c r="H353" s="5">
        <v>1</v>
      </c>
    </row>
    <row r="354" spans="1:8" x14ac:dyDescent="0.25">
      <c r="A354" s="4"/>
      <c r="B354" s="4"/>
      <c r="C354" s="4"/>
      <c r="D354" s="4"/>
      <c r="E354" s="4">
        <v>1200043330</v>
      </c>
      <c r="F354" s="4" t="s">
        <v>331</v>
      </c>
      <c r="G354" s="5">
        <v>48360</v>
      </c>
      <c r="H354" s="5">
        <v>1</v>
      </c>
    </row>
    <row r="355" spans="1:8" x14ac:dyDescent="0.25">
      <c r="A355" s="4"/>
      <c r="B355" s="4"/>
      <c r="C355" s="4"/>
      <c r="D355" s="4"/>
      <c r="E355" s="4">
        <v>1200038290</v>
      </c>
      <c r="F355" s="4" t="s">
        <v>332</v>
      </c>
      <c r="G355" s="5">
        <v>43800</v>
      </c>
      <c r="H355" s="5">
        <v>1</v>
      </c>
    </row>
    <row r="356" spans="1:8" x14ac:dyDescent="0.25">
      <c r="A356" s="4"/>
      <c r="B356" s="4"/>
      <c r="C356" s="4"/>
      <c r="D356" s="4"/>
      <c r="E356" s="4">
        <v>1200038280</v>
      </c>
      <c r="F356" s="4" t="s">
        <v>332</v>
      </c>
      <c r="G356" s="5">
        <v>43800</v>
      </c>
      <c r="H356" s="5">
        <v>1</v>
      </c>
    </row>
    <row r="357" spans="1:8" x14ac:dyDescent="0.25">
      <c r="A357" s="4"/>
      <c r="B357" s="4"/>
      <c r="C357" s="4"/>
      <c r="D357" s="4"/>
      <c r="E357" s="4">
        <v>1200037350</v>
      </c>
      <c r="F357" s="4" t="s">
        <v>317</v>
      </c>
      <c r="G357" s="5">
        <v>26141.93</v>
      </c>
      <c r="H357" s="5">
        <v>1</v>
      </c>
    </row>
    <row r="358" spans="1:8" x14ac:dyDescent="0.25">
      <c r="A358" s="4"/>
      <c r="B358" s="4"/>
      <c r="C358" s="4"/>
      <c r="D358" s="4"/>
      <c r="E358" s="4">
        <v>1200037320</v>
      </c>
      <c r="F358" s="4" t="s">
        <v>333</v>
      </c>
      <c r="G358" s="5">
        <v>23376.12</v>
      </c>
      <c r="H358" s="5">
        <v>1233.95</v>
      </c>
    </row>
    <row r="359" spans="1:8" x14ac:dyDescent="0.25">
      <c r="A359" s="4"/>
      <c r="B359" s="4"/>
      <c r="C359" s="4"/>
      <c r="D359" s="4"/>
      <c r="E359" s="4">
        <v>1200037330</v>
      </c>
      <c r="F359" s="4" t="s">
        <v>334</v>
      </c>
      <c r="G359" s="5">
        <v>19319.93</v>
      </c>
      <c r="H359" s="5">
        <v>1</v>
      </c>
    </row>
    <row r="360" spans="1:8" x14ac:dyDescent="0.25">
      <c r="A360" s="4"/>
      <c r="B360" s="4"/>
      <c r="C360" s="4"/>
      <c r="D360" s="4"/>
      <c r="E360" s="4">
        <v>1200037240</v>
      </c>
      <c r="F360" s="4" t="s">
        <v>335</v>
      </c>
      <c r="G360" s="5">
        <v>13080.9</v>
      </c>
      <c r="H360" s="5">
        <v>1</v>
      </c>
    </row>
    <row r="361" spans="1:8" x14ac:dyDescent="0.25">
      <c r="A361" s="4"/>
      <c r="B361" s="4"/>
      <c r="C361" s="4"/>
      <c r="D361" s="4"/>
      <c r="E361" s="4">
        <v>1200038340</v>
      </c>
      <c r="F361" s="4" t="s">
        <v>336</v>
      </c>
      <c r="G361" s="5">
        <v>9300</v>
      </c>
      <c r="H361" s="5">
        <v>1</v>
      </c>
    </row>
    <row r="362" spans="1:8" x14ac:dyDescent="0.25">
      <c r="A362" s="4"/>
      <c r="B362" s="4"/>
      <c r="C362" s="4"/>
      <c r="D362" s="4"/>
      <c r="E362" s="4">
        <v>1200038360</v>
      </c>
      <c r="F362" s="4" t="s">
        <v>336</v>
      </c>
      <c r="G362" s="5">
        <v>9300</v>
      </c>
      <c r="H362" s="5">
        <v>1</v>
      </c>
    </row>
    <row r="363" spans="1:8" x14ac:dyDescent="0.25">
      <c r="A363" s="4"/>
      <c r="B363" s="4"/>
      <c r="C363" s="4"/>
      <c r="D363" s="4"/>
      <c r="E363" s="4">
        <v>1200038370</v>
      </c>
      <c r="F363" s="4" t="s">
        <v>336</v>
      </c>
      <c r="G363" s="5">
        <v>9300</v>
      </c>
      <c r="H363" s="5">
        <v>1</v>
      </c>
    </row>
    <row r="364" spans="1:8" x14ac:dyDescent="0.25">
      <c r="A364" s="4"/>
      <c r="B364" s="4"/>
      <c r="C364" s="4"/>
      <c r="D364" s="4"/>
      <c r="E364" s="4">
        <v>1200037250</v>
      </c>
      <c r="F364" s="4" t="s">
        <v>337</v>
      </c>
      <c r="G364" s="5">
        <v>3848.92</v>
      </c>
      <c r="H364" s="5">
        <v>1</v>
      </c>
    </row>
    <row r="365" spans="1:8" x14ac:dyDescent="0.25">
      <c r="A365" s="4"/>
      <c r="B365" s="4"/>
      <c r="C365" s="4"/>
      <c r="D365" s="4">
        <v>2010</v>
      </c>
      <c r="E365" s="4">
        <v>1200046510</v>
      </c>
      <c r="F365" s="4" t="s">
        <v>338</v>
      </c>
      <c r="G365" s="5">
        <v>21843255.75</v>
      </c>
      <c r="H365" s="5">
        <v>298785.62</v>
      </c>
    </row>
    <row r="366" spans="1:8" x14ac:dyDescent="0.25">
      <c r="A366" s="4"/>
      <c r="B366" s="4"/>
      <c r="C366" s="4"/>
      <c r="D366" s="4"/>
      <c r="E366" s="4">
        <v>1200045700</v>
      </c>
      <c r="F366" s="4" t="s">
        <v>339</v>
      </c>
      <c r="G366" s="5">
        <v>20812163.199999999</v>
      </c>
      <c r="H366" s="5">
        <v>1</v>
      </c>
    </row>
    <row r="367" spans="1:8" x14ac:dyDescent="0.25">
      <c r="A367" s="4"/>
      <c r="B367" s="4"/>
      <c r="C367" s="4"/>
      <c r="D367" s="4"/>
      <c r="E367" s="4">
        <v>1200047240</v>
      </c>
      <c r="F367" s="4" t="s">
        <v>340</v>
      </c>
      <c r="G367" s="5">
        <v>11813300</v>
      </c>
      <c r="H367" s="5">
        <v>286064.65000000002</v>
      </c>
    </row>
    <row r="368" spans="1:8" x14ac:dyDescent="0.25">
      <c r="A368" s="4"/>
      <c r="B368" s="4"/>
      <c r="C368" s="4"/>
      <c r="D368" s="4"/>
      <c r="E368" s="4">
        <v>1200044930</v>
      </c>
      <c r="F368" s="4" t="s">
        <v>341</v>
      </c>
      <c r="G368" s="5">
        <v>10244639.789999999</v>
      </c>
      <c r="H368" s="5">
        <v>1</v>
      </c>
    </row>
    <row r="369" spans="1:8" x14ac:dyDescent="0.25">
      <c r="A369" s="4"/>
      <c r="B369" s="4"/>
      <c r="C369" s="4"/>
      <c r="D369" s="4"/>
      <c r="E369" s="4">
        <v>1200047380</v>
      </c>
      <c r="F369" s="4" t="s">
        <v>342</v>
      </c>
      <c r="G369" s="5">
        <v>9517841</v>
      </c>
      <c r="H369" s="5">
        <v>1</v>
      </c>
    </row>
    <row r="370" spans="1:8" x14ac:dyDescent="0.25">
      <c r="A370" s="4"/>
      <c r="B370" s="4"/>
      <c r="C370" s="4"/>
      <c r="D370" s="4"/>
      <c r="E370" s="4">
        <v>1200045640</v>
      </c>
      <c r="F370" s="4" t="s">
        <v>343</v>
      </c>
      <c r="G370" s="5">
        <v>4547569</v>
      </c>
      <c r="H370" s="5">
        <v>1</v>
      </c>
    </row>
    <row r="371" spans="1:8" x14ac:dyDescent="0.25">
      <c r="A371" s="4"/>
      <c r="B371" s="4"/>
      <c r="C371" s="4"/>
      <c r="D371" s="4"/>
      <c r="E371" s="4">
        <v>1200046160</v>
      </c>
      <c r="F371" s="4" t="s">
        <v>285</v>
      </c>
      <c r="G371" s="5">
        <v>4358791</v>
      </c>
      <c r="H371" s="5">
        <v>711303.36</v>
      </c>
    </row>
    <row r="372" spans="1:8" x14ac:dyDescent="0.25">
      <c r="A372" s="4"/>
      <c r="B372" s="4"/>
      <c r="C372" s="4"/>
      <c r="D372" s="4"/>
      <c r="E372" s="4">
        <v>1200047810</v>
      </c>
      <c r="F372" s="4" t="s">
        <v>344</v>
      </c>
      <c r="G372" s="5">
        <v>3250000</v>
      </c>
      <c r="H372" s="5">
        <v>106179.33</v>
      </c>
    </row>
    <row r="373" spans="1:8" x14ac:dyDescent="0.25">
      <c r="A373" s="4"/>
      <c r="B373" s="4"/>
      <c r="C373" s="4"/>
      <c r="D373" s="4"/>
      <c r="E373" s="4">
        <v>1200045010</v>
      </c>
      <c r="F373" s="4" t="s">
        <v>345</v>
      </c>
      <c r="G373" s="5">
        <v>2495761.6</v>
      </c>
      <c r="H373" s="5">
        <v>1</v>
      </c>
    </row>
    <row r="374" spans="1:8" x14ac:dyDescent="0.25">
      <c r="A374" s="4"/>
      <c r="B374" s="4"/>
      <c r="C374" s="4"/>
      <c r="D374" s="4"/>
      <c r="E374" s="4">
        <v>1200045080</v>
      </c>
      <c r="F374" s="4" t="s">
        <v>346</v>
      </c>
      <c r="G374" s="5">
        <v>2047635</v>
      </c>
      <c r="H374" s="5">
        <v>1</v>
      </c>
    </row>
    <row r="375" spans="1:8" x14ac:dyDescent="0.25">
      <c r="A375" s="4"/>
      <c r="B375" s="4"/>
      <c r="C375" s="4"/>
      <c r="D375" s="4"/>
      <c r="E375" s="4">
        <v>1200045020</v>
      </c>
      <c r="F375" s="4" t="s">
        <v>345</v>
      </c>
      <c r="G375" s="5">
        <v>1990185</v>
      </c>
      <c r="H375" s="5">
        <v>1</v>
      </c>
    </row>
    <row r="376" spans="1:8" x14ac:dyDescent="0.25">
      <c r="A376" s="4"/>
      <c r="B376" s="4"/>
      <c r="C376" s="4"/>
      <c r="D376" s="4"/>
      <c r="E376" s="4">
        <v>1200047241</v>
      </c>
      <c r="F376" s="4" t="s">
        <v>340</v>
      </c>
      <c r="G376" s="5">
        <v>1428257</v>
      </c>
      <c r="H376" s="5">
        <v>688158.48</v>
      </c>
    </row>
    <row r="377" spans="1:8" x14ac:dyDescent="0.25">
      <c r="A377" s="4"/>
      <c r="B377" s="4"/>
      <c r="C377" s="4"/>
      <c r="D377" s="4"/>
      <c r="E377" s="4">
        <v>1200048150</v>
      </c>
      <c r="F377" s="4" t="s">
        <v>347</v>
      </c>
      <c r="G377" s="5">
        <v>1388680</v>
      </c>
      <c r="H377" s="5">
        <v>442548.92</v>
      </c>
    </row>
    <row r="378" spans="1:8" x14ac:dyDescent="0.25">
      <c r="A378" s="4"/>
      <c r="B378" s="4"/>
      <c r="C378" s="4"/>
      <c r="D378" s="4"/>
      <c r="E378" s="4">
        <v>1200046060</v>
      </c>
      <c r="F378" s="4" t="s">
        <v>348</v>
      </c>
      <c r="G378" s="5">
        <v>1272773.43</v>
      </c>
      <c r="H378" s="5">
        <v>1</v>
      </c>
    </row>
    <row r="379" spans="1:8" x14ac:dyDescent="0.25">
      <c r="A379" s="4"/>
      <c r="B379" s="4"/>
      <c r="C379" s="4"/>
      <c r="D379" s="4"/>
      <c r="E379" s="4">
        <v>1200046240</v>
      </c>
      <c r="F379" s="4" t="s">
        <v>283</v>
      </c>
      <c r="G379" s="5">
        <v>971250</v>
      </c>
      <c r="H379" s="5">
        <v>1</v>
      </c>
    </row>
    <row r="380" spans="1:8" x14ac:dyDescent="0.25">
      <c r="A380" s="4"/>
      <c r="B380" s="4"/>
      <c r="C380" s="4"/>
      <c r="D380" s="4"/>
      <c r="E380" s="4">
        <v>1200046200</v>
      </c>
      <c r="F380" s="4" t="s">
        <v>349</v>
      </c>
      <c r="G380" s="5">
        <v>965000</v>
      </c>
      <c r="H380" s="5">
        <v>1</v>
      </c>
    </row>
    <row r="381" spans="1:8" x14ac:dyDescent="0.25">
      <c r="A381" s="4"/>
      <c r="B381" s="4"/>
      <c r="C381" s="4"/>
      <c r="D381" s="4"/>
      <c r="E381" s="4">
        <v>1200046630</v>
      </c>
      <c r="F381" s="4" t="s">
        <v>350</v>
      </c>
      <c r="G381" s="5">
        <v>962965</v>
      </c>
      <c r="H381" s="5">
        <v>58468.49</v>
      </c>
    </row>
    <row r="382" spans="1:8" x14ac:dyDescent="0.25">
      <c r="A382" s="4"/>
      <c r="B382" s="4"/>
      <c r="C382" s="4"/>
      <c r="D382" s="4"/>
      <c r="E382" s="4">
        <v>1200049220</v>
      </c>
      <c r="F382" s="4" t="s">
        <v>292</v>
      </c>
      <c r="G382" s="5">
        <v>856400</v>
      </c>
      <c r="H382" s="5">
        <v>1</v>
      </c>
    </row>
    <row r="383" spans="1:8" x14ac:dyDescent="0.25">
      <c r="A383" s="4"/>
      <c r="B383" s="4"/>
      <c r="C383" s="4"/>
      <c r="D383" s="4"/>
      <c r="E383" s="4">
        <v>1200046511</v>
      </c>
      <c r="F383" s="4" t="s">
        <v>351</v>
      </c>
      <c r="G383" s="5">
        <v>849243.9</v>
      </c>
      <c r="H383" s="5">
        <v>1</v>
      </c>
    </row>
    <row r="384" spans="1:8" x14ac:dyDescent="0.25">
      <c r="A384" s="4"/>
      <c r="B384" s="4"/>
      <c r="C384" s="4"/>
      <c r="D384" s="4"/>
      <c r="E384" s="4">
        <v>1200047460</v>
      </c>
      <c r="F384" s="4" t="s">
        <v>352</v>
      </c>
      <c r="G384" s="5">
        <v>800000</v>
      </c>
      <c r="H384" s="5">
        <v>1</v>
      </c>
    </row>
    <row r="385" spans="1:8" x14ac:dyDescent="0.25">
      <c r="A385" s="4"/>
      <c r="B385" s="4"/>
      <c r="C385" s="4"/>
      <c r="D385" s="4"/>
      <c r="E385" s="4">
        <v>1200046520</v>
      </c>
      <c r="F385" s="4" t="s">
        <v>353</v>
      </c>
      <c r="G385" s="5">
        <v>762131.14</v>
      </c>
      <c r="H385" s="5">
        <v>1</v>
      </c>
    </row>
    <row r="386" spans="1:8" x14ac:dyDescent="0.25">
      <c r="A386" s="4"/>
      <c r="B386" s="4"/>
      <c r="C386" s="4"/>
      <c r="D386" s="4"/>
      <c r="E386" s="4">
        <v>1200044570</v>
      </c>
      <c r="F386" s="4" t="s">
        <v>354</v>
      </c>
      <c r="G386" s="5">
        <v>653867.62</v>
      </c>
      <c r="H386" s="5">
        <v>1</v>
      </c>
    </row>
    <row r="387" spans="1:8" x14ac:dyDescent="0.25">
      <c r="A387" s="4"/>
      <c r="B387" s="4"/>
      <c r="C387" s="4"/>
      <c r="D387" s="4"/>
      <c r="E387" s="4">
        <v>1200047710</v>
      </c>
      <c r="F387" s="4" t="s">
        <v>295</v>
      </c>
      <c r="G387" s="5">
        <v>640000</v>
      </c>
      <c r="H387" s="5">
        <v>1</v>
      </c>
    </row>
    <row r="388" spans="1:8" x14ac:dyDescent="0.25">
      <c r="A388" s="4"/>
      <c r="B388" s="4"/>
      <c r="C388" s="4"/>
      <c r="D388" s="4"/>
      <c r="E388" s="4">
        <v>1200046400</v>
      </c>
      <c r="F388" s="4" t="s">
        <v>355</v>
      </c>
      <c r="G388" s="5">
        <v>524150</v>
      </c>
      <c r="H388" s="5">
        <v>1</v>
      </c>
    </row>
    <row r="389" spans="1:8" x14ac:dyDescent="0.25">
      <c r="A389" s="4"/>
      <c r="B389" s="4"/>
      <c r="C389" s="4"/>
      <c r="D389" s="4"/>
      <c r="E389" s="4">
        <v>1200054930</v>
      </c>
      <c r="F389" s="4" t="s">
        <v>356</v>
      </c>
      <c r="G389" s="5">
        <v>516290</v>
      </c>
      <c r="H389" s="5">
        <v>1</v>
      </c>
    </row>
    <row r="390" spans="1:8" x14ac:dyDescent="0.25">
      <c r="A390" s="4"/>
      <c r="B390" s="4"/>
      <c r="C390" s="4"/>
      <c r="D390" s="4"/>
      <c r="E390" s="4">
        <v>1200046190</v>
      </c>
      <c r="F390" s="4" t="s">
        <v>357</v>
      </c>
      <c r="G390" s="5">
        <v>483100</v>
      </c>
      <c r="H390" s="5">
        <v>1</v>
      </c>
    </row>
    <row r="391" spans="1:8" x14ac:dyDescent="0.25">
      <c r="A391" s="4"/>
      <c r="B391" s="4"/>
      <c r="C391" s="4"/>
      <c r="D391" s="4"/>
      <c r="E391" s="4">
        <v>1200048100</v>
      </c>
      <c r="F391" s="4" t="s">
        <v>358</v>
      </c>
      <c r="G391" s="5">
        <v>453850</v>
      </c>
      <c r="H391" s="5">
        <v>9205.8700000000008</v>
      </c>
    </row>
    <row r="392" spans="1:8" x14ac:dyDescent="0.25">
      <c r="A392" s="4"/>
      <c r="B392" s="4"/>
      <c r="C392" s="4"/>
      <c r="D392" s="4"/>
      <c r="E392" s="4">
        <v>1200043290</v>
      </c>
      <c r="F392" s="4" t="s">
        <v>359</v>
      </c>
      <c r="G392" s="5">
        <v>400000</v>
      </c>
      <c r="H392" s="5">
        <v>1</v>
      </c>
    </row>
    <row r="393" spans="1:8" x14ac:dyDescent="0.25">
      <c r="A393" s="4"/>
      <c r="B393" s="4"/>
      <c r="C393" s="4"/>
      <c r="D393" s="4"/>
      <c r="E393" s="4">
        <v>1200046210</v>
      </c>
      <c r="F393" s="4" t="s">
        <v>360</v>
      </c>
      <c r="G393" s="5">
        <v>341250</v>
      </c>
      <c r="H393" s="5">
        <v>1</v>
      </c>
    </row>
    <row r="394" spans="1:8" x14ac:dyDescent="0.25">
      <c r="A394" s="4"/>
      <c r="B394" s="4"/>
      <c r="C394" s="4"/>
      <c r="D394" s="4"/>
      <c r="E394" s="4">
        <v>1200052930</v>
      </c>
      <c r="F394" s="4" t="s">
        <v>361</v>
      </c>
      <c r="G394" s="5">
        <v>305568</v>
      </c>
      <c r="H394" s="5">
        <v>1</v>
      </c>
    </row>
    <row r="395" spans="1:8" x14ac:dyDescent="0.25">
      <c r="A395" s="4"/>
      <c r="B395" s="4"/>
      <c r="C395" s="4"/>
      <c r="D395" s="4"/>
      <c r="E395" s="4">
        <v>1200046180</v>
      </c>
      <c r="F395" s="4" t="s">
        <v>362</v>
      </c>
      <c r="G395" s="5">
        <v>292180</v>
      </c>
      <c r="H395" s="5">
        <v>1</v>
      </c>
    </row>
    <row r="396" spans="1:8" x14ac:dyDescent="0.25">
      <c r="A396" s="4"/>
      <c r="B396" s="4"/>
      <c r="C396" s="4"/>
      <c r="D396" s="4"/>
      <c r="E396" s="4">
        <v>1200054960</v>
      </c>
      <c r="F396" s="4" t="s">
        <v>363</v>
      </c>
      <c r="G396" s="5">
        <v>274400</v>
      </c>
      <c r="H396" s="5">
        <v>1</v>
      </c>
    </row>
    <row r="397" spans="1:8" x14ac:dyDescent="0.25">
      <c r="A397" s="4"/>
      <c r="B397" s="4"/>
      <c r="C397" s="4"/>
      <c r="D397" s="4"/>
      <c r="E397" s="4">
        <v>1200046170</v>
      </c>
      <c r="F397" s="4" t="s">
        <v>364</v>
      </c>
      <c r="G397" s="5">
        <v>252300</v>
      </c>
      <c r="H397" s="5">
        <v>76532.53</v>
      </c>
    </row>
    <row r="398" spans="1:8" x14ac:dyDescent="0.25">
      <c r="A398" s="4"/>
      <c r="B398" s="4"/>
      <c r="C398" s="4"/>
      <c r="D398" s="4"/>
      <c r="E398" s="4">
        <v>1200045610</v>
      </c>
      <c r="F398" s="4" t="s">
        <v>365</v>
      </c>
      <c r="G398" s="5">
        <v>245000</v>
      </c>
      <c r="H398" s="5">
        <v>1</v>
      </c>
    </row>
    <row r="399" spans="1:8" x14ac:dyDescent="0.25">
      <c r="A399" s="4"/>
      <c r="B399" s="4"/>
      <c r="C399" s="4"/>
      <c r="D399" s="4"/>
      <c r="E399" s="4">
        <v>1200045170</v>
      </c>
      <c r="F399" s="4" t="s">
        <v>366</v>
      </c>
      <c r="G399" s="5">
        <v>235480</v>
      </c>
      <c r="H399" s="5">
        <v>4500.6899999999996</v>
      </c>
    </row>
    <row r="400" spans="1:8" x14ac:dyDescent="0.25">
      <c r="A400" s="4"/>
      <c r="B400" s="4"/>
      <c r="C400" s="4"/>
      <c r="D400" s="4"/>
      <c r="E400" s="4">
        <v>1200045680</v>
      </c>
      <c r="F400" s="4" t="s">
        <v>334</v>
      </c>
      <c r="G400" s="5">
        <v>226800</v>
      </c>
      <c r="H400" s="5">
        <v>1</v>
      </c>
    </row>
    <row r="401" spans="1:8" x14ac:dyDescent="0.25">
      <c r="A401" s="4"/>
      <c r="B401" s="4"/>
      <c r="C401" s="4"/>
      <c r="D401" s="4"/>
      <c r="E401" s="4">
        <v>1200044190</v>
      </c>
      <c r="F401" s="4" t="s">
        <v>367</v>
      </c>
      <c r="G401" s="5">
        <v>200000</v>
      </c>
      <c r="H401" s="5">
        <v>1</v>
      </c>
    </row>
    <row r="402" spans="1:8" x14ac:dyDescent="0.25">
      <c r="A402" s="4"/>
      <c r="B402" s="4"/>
      <c r="C402" s="4"/>
      <c r="D402" s="4"/>
      <c r="E402" s="4">
        <v>1200044200</v>
      </c>
      <c r="F402" s="4" t="s">
        <v>367</v>
      </c>
      <c r="G402" s="5">
        <v>200000</v>
      </c>
      <c r="H402" s="5">
        <v>1</v>
      </c>
    </row>
    <row r="403" spans="1:8" x14ac:dyDescent="0.25">
      <c r="A403" s="4"/>
      <c r="B403" s="4"/>
      <c r="C403" s="4"/>
      <c r="D403" s="4"/>
      <c r="E403" s="4">
        <v>1200048780</v>
      </c>
      <c r="F403" s="4" t="s">
        <v>359</v>
      </c>
      <c r="G403" s="5">
        <v>200000</v>
      </c>
      <c r="H403" s="5">
        <v>1</v>
      </c>
    </row>
    <row r="404" spans="1:8" x14ac:dyDescent="0.25">
      <c r="A404" s="4"/>
      <c r="B404" s="4"/>
      <c r="C404" s="4"/>
      <c r="D404" s="4"/>
      <c r="E404" s="4">
        <v>1200048790</v>
      </c>
      <c r="F404" s="4" t="s">
        <v>359</v>
      </c>
      <c r="G404" s="5">
        <v>200000</v>
      </c>
      <c r="H404" s="5">
        <v>1</v>
      </c>
    </row>
    <row r="405" spans="1:8" x14ac:dyDescent="0.25">
      <c r="A405" s="4"/>
      <c r="B405" s="4"/>
      <c r="C405" s="4"/>
      <c r="D405" s="4"/>
      <c r="E405" s="4">
        <v>1200044950</v>
      </c>
      <c r="F405" s="4" t="s">
        <v>367</v>
      </c>
      <c r="G405" s="5">
        <v>200000</v>
      </c>
      <c r="H405" s="5">
        <v>1</v>
      </c>
    </row>
    <row r="406" spans="1:8" x14ac:dyDescent="0.25">
      <c r="A406" s="4"/>
      <c r="B406" s="4"/>
      <c r="C406" s="4"/>
      <c r="D406" s="4"/>
      <c r="E406" s="4">
        <v>1200043550</v>
      </c>
      <c r="F406" s="4" t="s">
        <v>368</v>
      </c>
      <c r="G406" s="5">
        <v>195690</v>
      </c>
      <c r="H406" s="5">
        <v>26381.08</v>
      </c>
    </row>
    <row r="407" spans="1:8" x14ac:dyDescent="0.25">
      <c r="A407" s="4"/>
      <c r="B407" s="4"/>
      <c r="C407" s="4"/>
      <c r="D407" s="4"/>
      <c r="E407" s="4">
        <v>1200043560</v>
      </c>
      <c r="F407" s="4" t="s">
        <v>368</v>
      </c>
      <c r="G407" s="5">
        <v>182750</v>
      </c>
      <c r="H407" s="5">
        <v>1</v>
      </c>
    </row>
    <row r="408" spans="1:8" x14ac:dyDescent="0.25">
      <c r="A408" s="4"/>
      <c r="B408" s="4"/>
      <c r="C408" s="4"/>
      <c r="D408" s="4"/>
      <c r="E408" s="4">
        <v>1200046150</v>
      </c>
      <c r="F408" s="4" t="s">
        <v>369</v>
      </c>
      <c r="G408" s="5">
        <v>169575</v>
      </c>
      <c r="H408" s="5">
        <v>1</v>
      </c>
    </row>
    <row r="409" spans="1:8" x14ac:dyDescent="0.25">
      <c r="A409" s="4"/>
      <c r="B409" s="4"/>
      <c r="C409" s="4"/>
      <c r="D409" s="4"/>
      <c r="E409" s="4">
        <v>1200045740</v>
      </c>
      <c r="F409" s="4" t="s">
        <v>370</v>
      </c>
      <c r="G409" s="5">
        <v>163250</v>
      </c>
      <c r="H409" s="5">
        <v>1</v>
      </c>
    </row>
    <row r="410" spans="1:8" x14ac:dyDescent="0.25">
      <c r="A410" s="4"/>
      <c r="B410" s="4"/>
      <c r="C410" s="4"/>
      <c r="D410" s="4"/>
      <c r="E410" s="4">
        <v>1200052520</v>
      </c>
      <c r="F410" s="4" t="s">
        <v>371</v>
      </c>
      <c r="G410" s="5">
        <v>162900</v>
      </c>
      <c r="H410" s="5">
        <v>1</v>
      </c>
    </row>
    <row r="411" spans="1:8" x14ac:dyDescent="0.25">
      <c r="A411" s="4"/>
      <c r="B411" s="4"/>
      <c r="C411" s="4"/>
      <c r="D411" s="4"/>
      <c r="E411" s="4">
        <v>1200047730</v>
      </c>
      <c r="F411" s="4" t="s">
        <v>372</v>
      </c>
      <c r="G411" s="5">
        <v>161500</v>
      </c>
      <c r="H411" s="5">
        <v>2077.3000000000002</v>
      </c>
    </row>
    <row r="412" spans="1:8" x14ac:dyDescent="0.25">
      <c r="A412" s="4"/>
      <c r="B412" s="4"/>
      <c r="C412" s="4"/>
      <c r="D412" s="4"/>
      <c r="E412" s="4">
        <v>1200046250</v>
      </c>
      <c r="F412" s="4" t="s">
        <v>373</v>
      </c>
      <c r="G412" s="5">
        <v>155875</v>
      </c>
      <c r="H412" s="5">
        <v>1</v>
      </c>
    </row>
    <row r="413" spans="1:8" x14ac:dyDescent="0.25">
      <c r="A413" s="4"/>
      <c r="B413" s="4"/>
      <c r="C413" s="4"/>
      <c r="D413" s="4"/>
      <c r="E413" s="4">
        <v>1200046560</v>
      </c>
      <c r="F413" s="4" t="s">
        <v>374</v>
      </c>
      <c r="G413" s="5">
        <v>138000</v>
      </c>
      <c r="H413" s="5">
        <v>1</v>
      </c>
    </row>
    <row r="414" spans="1:8" x14ac:dyDescent="0.25">
      <c r="A414" s="4"/>
      <c r="B414" s="4"/>
      <c r="C414" s="4"/>
      <c r="D414" s="4"/>
      <c r="E414" s="4">
        <v>1200047720</v>
      </c>
      <c r="F414" s="4" t="s">
        <v>372</v>
      </c>
      <c r="G414" s="5">
        <v>134000</v>
      </c>
      <c r="H414" s="5">
        <v>1950.83</v>
      </c>
    </row>
    <row r="415" spans="1:8" x14ac:dyDescent="0.25">
      <c r="A415" s="4"/>
      <c r="B415" s="4"/>
      <c r="C415" s="4"/>
      <c r="D415" s="4"/>
      <c r="E415" s="4">
        <v>1200046050</v>
      </c>
      <c r="F415" s="4" t="s">
        <v>375</v>
      </c>
      <c r="G415" s="5">
        <v>130000</v>
      </c>
      <c r="H415" s="5">
        <v>1</v>
      </c>
    </row>
    <row r="416" spans="1:8" x14ac:dyDescent="0.25">
      <c r="A416" s="4"/>
      <c r="B416" s="4"/>
      <c r="C416" s="4"/>
      <c r="D416" s="4"/>
      <c r="E416" s="4">
        <v>1200045750</v>
      </c>
      <c r="F416" s="4" t="s">
        <v>376</v>
      </c>
      <c r="G416" s="5">
        <v>118750</v>
      </c>
      <c r="H416" s="5">
        <v>1</v>
      </c>
    </row>
    <row r="417" spans="1:8" x14ac:dyDescent="0.25">
      <c r="A417" s="4"/>
      <c r="B417" s="4"/>
      <c r="C417" s="4"/>
      <c r="D417" s="4"/>
      <c r="E417" s="4">
        <v>1200043960</v>
      </c>
      <c r="F417" s="4" t="s">
        <v>377</v>
      </c>
      <c r="G417" s="5">
        <v>113400</v>
      </c>
      <c r="H417" s="5">
        <v>1</v>
      </c>
    </row>
    <row r="418" spans="1:8" x14ac:dyDescent="0.25">
      <c r="A418" s="4"/>
      <c r="B418" s="4"/>
      <c r="C418" s="4"/>
      <c r="D418" s="4"/>
      <c r="E418" s="4">
        <v>1200043970</v>
      </c>
      <c r="F418" s="4" t="s">
        <v>377</v>
      </c>
      <c r="G418" s="5">
        <v>113400</v>
      </c>
      <c r="H418" s="5">
        <v>1</v>
      </c>
    </row>
    <row r="419" spans="1:8" x14ac:dyDescent="0.25">
      <c r="A419" s="4"/>
      <c r="B419" s="4"/>
      <c r="C419" s="4"/>
      <c r="D419" s="4"/>
      <c r="E419" s="4">
        <v>1200046260</v>
      </c>
      <c r="F419" s="4" t="s">
        <v>378</v>
      </c>
      <c r="G419" s="5">
        <v>111450</v>
      </c>
      <c r="H419" s="5">
        <v>1</v>
      </c>
    </row>
    <row r="420" spans="1:8" x14ac:dyDescent="0.25">
      <c r="A420" s="4"/>
      <c r="B420" s="4"/>
      <c r="C420" s="4"/>
      <c r="D420" s="4"/>
      <c r="E420" s="4">
        <v>1200047461</v>
      </c>
      <c r="F420" s="4" t="s">
        <v>379</v>
      </c>
      <c r="G420" s="5">
        <v>81000</v>
      </c>
      <c r="H420" s="5">
        <v>1</v>
      </c>
    </row>
    <row r="421" spans="1:8" x14ac:dyDescent="0.25">
      <c r="A421" s="4"/>
      <c r="B421" s="4"/>
      <c r="C421" s="4"/>
      <c r="D421" s="4"/>
      <c r="E421" s="4">
        <v>1200043700</v>
      </c>
      <c r="F421" s="4" t="s">
        <v>380</v>
      </c>
      <c r="G421" s="5">
        <v>81000</v>
      </c>
      <c r="H421" s="5">
        <v>1</v>
      </c>
    </row>
    <row r="422" spans="1:8" x14ac:dyDescent="0.25">
      <c r="A422" s="4"/>
      <c r="B422" s="4"/>
      <c r="C422" s="4"/>
      <c r="D422" s="4"/>
      <c r="E422" s="4">
        <v>1200047770</v>
      </c>
      <c r="F422" s="4" t="s">
        <v>381</v>
      </c>
      <c r="G422" s="5">
        <v>81000</v>
      </c>
      <c r="H422" s="5">
        <v>1</v>
      </c>
    </row>
    <row r="423" spans="1:8" x14ac:dyDescent="0.25">
      <c r="A423" s="4"/>
      <c r="B423" s="4"/>
      <c r="C423" s="4"/>
      <c r="D423" s="4"/>
      <c r="E423" s="4">
        <v>1200043950</v>
      </c>
      <c r="F423" s="4" t="s">
        <v>382</v>
      </c>
      <c r="G423" s="5">
        <v>80750</v>
      </c>
      <c r="H423" s="5">
        <v>1</v>
      </c>
    </row>
    <row r="424" spans="1:8" x14ac:dyDescent="0.25">
      <c r="A424" s="4"/>
      <c r="B424" s="4"/>
      <c r="C424" s="4"/>
      <c r="D424" s="4"/>
      <c r="E424" s="4">
        <v>1200046760</v>
      </c>
      <c r="F424" s="4" t="s">
        <v>383</v>
      </c>
      <c r="G424" s="5">
        <v>69700</v>
      </c>
      <c r="H424" s="5">
        <v>1</v>
      </c>
    </row>
    <row r="425" spans="1:8" x14ac:dyDescent="0.25">
      <c r="A425" s="4"/>
      <c r="B425" s="4"/>
      <c r="C425" s="4"/>
      <c r="D425" s="4"/>
      <c r="E425" s="4">
        <v>1200048160</v>
      </c>
      <c r="F425" s="4" t="s">
        <v>384</v>
      </c>
      <c r="G425" s="5">
        <v>69000</v>
      </c>
      <c r="H425" s="5">
        <v>1</v>
      </c>
    </row>
    <row r="426" spans="1:8" x14ac:dyDescent="0.25">
      <c r="A426" s="4"/>
      <c r="B426" s="4"/>
      <c r="C426" s="4"/>
      <c r="D426" s="4"/>
      <c r="E426" s="4">
        <v>1200046320</v>
      </c>
      <c r="F426" s="4" t="s">
        <v>385</v>
      </c>
      <c r="G426" s="5">
        <v>56052</v>
      </c>
      <c r="H426" s="5">
        <v>1</v>
      </c>
    </row>
    <row r="427" spans="1:8" x14ac:dyDescent="0.25">
      <c r="A427" s="4"/>
      <c r="B427" s="4"/>
      <c r="C427" s="4"/>
      <c r="D427" s="4"/>
      <c r="E427" s="4">
        <v>1200046550</v>
      </c>
      <c r="F427" s="4" t="s">
        <v>386</v>
      </c>
      <c r="G427" s="5">
        <v>56052</v>
      </c>
      <c r="H427" s="5">
        <v>859.4</v>
      </c>
    </row>
    <row r="428" spans="1:8" x14ac:dyDescent="0.25">
      <c r="A428" s="4"/>
      <c r="B428" s="4"/>
      <c r="C428" s="4"/>
      <c r="D428" s="4"/>
      <c r="E428" s="4">
        <v>1200043770</v>
      </c>
      <c r="F428" s="4" t="s">
        <v>387</v>
      </c>
      <c r="G428" s="5">
        <v>52745</v>
      </c>
      <c r="H428" s="5">
        <v>1</v>
      </c>
    </row>
    <row r="429" spans="1:8" x14ac:dyDescent="0.25">
      <c r="A429" s="4"/>
      <c r="B429" s="4"/>
      <c r="C429" s="4"/>
      <c r="D429" s="4"/>
      <c r="E429" s="4">
        <v>1200043780</v>
      </c>
      <c r="F429" s="4" t="s">
        <v>387</v>
      </c>
      <c r="G429" s="5">
        <v>52745</v>
      </c>
      <c r="H429" s="5">
        <v>1</v>
      </c>
    </row>
    <row r="430" spans="1:8" x14ac:dyDescent="0.25">
      <c r="A430" s="4"/>
      <c r="B430" s="4"/>
      <c r="C430" s="4"/>
      <c r="D430" s="4"/>
      <c r="E430" s="4">
        <v>1200043760</v>
      </c>
      <c r="F430" s="4" t="s">
        <v>387</v>
      </c>
      <c r="G430" s="5">
        <v>52745</v>
      </c>
      <c r="H430" s="5">
        <v>1</v>
      </c>
    </row>
    <row r="431" spans="1:8" x14ac:dyDescent="0.25">
      <c r="A431" s="4"/>
      <c r="B431" s="4"/>
      <c r="C431" s="4"/>
      <c r="D431" s="4"/>
      <c r="E431" s="4">
        <v>1200043800</v>
      </c>
      <c r="F431" s="4" t="s">
        <v>387</v>
      </c>
      <c r="G431" s="5">
        <v>52745</v>
      </c>
      <c r="H431" s="5">
        <v>1</v>
      </c>
    </row>
    <row r="432" spans="1:8" x14ac:dyDescent="0.25">
      <c r="A432" s="4"/>
      <c r="B432" s="4"/>
      <c r="C432" s="4"/>
      <c r="D432" s="4"/>
      <c r="E432" s="4">
        <v>1200043750</v>
      </c>
      <c r="F432" s="4" t="s">
        <v>387</v>
      </c>
      <c r="G432" s="5">
        <v>52745</v>
      </c>
      <c r="H432" s="5">
        <v>1</v>
      </c>
    </row>
    <row r="433" spans="1:8" x14ac:dyDescent="0.25">
      <c r="A433" s="4"/>
      <c r="B433" s="4"/>
      <c r="C433" s="4"/>
      <c r="D433" s="4"/>
      <c r="E433" s="4">
        <v>1200043820</v>
      </c>
      <c r="F433" s="4" t="s">
        <v>387</v>
      </c>
      <c r="G433" s="5">
        <v>52745</v>
      </c>
      <c r="H433" s="5">
        <v>1</v>
      </c>
    </row>
    <row r="434" spans="1:8" x14ac:dyDescent="0.25">
      <c r="A434" s="4"/>
      <c r="B434" s="4"/>
      <c r="C434" s="4"/>
      <c r="D434" s="4"/>
      <c r="E434" s="4">
        <v>1200043790</v>
      </c>
      <c r="F434" s="4" t="s">
        <v>387</v>
      </c>
      <c r="G434" s="5">
        <v>52745</v>
      </c>
      <c r="H434" s="5">
        <v>1</v>
      </c>
    </row>
    <row r="435" spans="1:8" x14ac:dyDescent="0.25">
      <c r="A435" s="4"/>
      <c r="B435" s="4"/>
      <c r="C435" s="4"/>
      <c r="D435" s="4"/>
      <c r="E435" s="4">
        <v>1200043810</v>
      </c>
      <c r="F435" s="4" t="s">
        <v>387</v>
      </c>
      <c r="G435" s="5">
        <v>52745</v>
      </c>
      <c r="H435" s="5">
        <v>1</v>
      </c>
    </row>
    <row r="436" spans="1:8" x14ac:dyDescent="0.25">
      <c r="A436" s="4"/>
      <c r="B436" s="4"/>
      <c r="C436" s="4"/>
      <c r="D436" s="4"/>
      <c r="E436" s="4">
        <v>1200047650</v>
      </c>
      <c r="F436" s="4" t="s">
        <v>388</v>
      </c>
      <c r="G436" s="5">
        <v>46000</v>
      </c>
      <c r="H436" s="5">
        <v>1</v>
      </c>
    </row>
    <row r="437" spans="1:8" x14ac:dyDescent="0.25">
      <c r="A437" s="4"/>
      <c r="B437" s="4"/>
      <c r="C437" s="4"/>
      <c r="D437" s="4"/>
      <c r="E437" s="4">
        <v>1200046930</v>
      </c>
      <c r="F437" s="4" t="s">
        <v>389</v>
      </c>
      <c r="G437" s="5">
        <v>43800</v>
      </c>
      <c r="H437" s="5">
        <v>939.62</v>
      </c>
    </row>
    <row r="438" spans="1:8" x14ac:dyDescent="0.25">
      <c r="A438" s="4"/>
      <c r="B438" s="4"/>
      <c r="C438" s="4"/>
      <c r="D438" s="4"/>
      <c r="E438" s="4">
        <v>1200056970</v>
      </c>
      <c r="F438" s="4" t="s">
        <v>390</v>
      </c>
      <c r="G438" s="5">
        <v>40551</v>
      </c>
      <c r="H438" s="5">
        <v>1</v>
      </c>
    </row>
    <row r="439" spans="1:8" x14ac:dyDescent="0.25">
      <c r="A439" s="4"/>
      <c r="B439" s="4"/>
      <c r="C439" s="4"/>
      <c r="D439" s="4"/>
      <c r="E439" s="4">
        <v>1200048120</v>
      </c>
      <c r="F439" s="4" t="s">
        <v>391</v>
      </c>
      <c r="G439" s="5">
        <v>40500</v>
      </c>
      <c r="H439" s="5">
        <v>542.27</v>
      </c>
    </row>
    <row r="440" spans="1:8" x14ac:dyDescent="0.25">
      <c r="A440" s="4"/>
      <c r="B440" s="4"/>
      <c r="C440" s="4"/>
      <c r="D440" s="4"/>
      <c r="E440" s="4">
        <v>1200041840</v>
      </c>
      <c r="F440" s="4" t="s">
        <v>392</v>
      </c>
      <c r="G440" s="5">
        <v>36935</v>
      </c>
      <c r="H440" s="5">
        <v>1</v>
      </c>
    </row>
    <row r="441" spans="1:8" x14ac:dyDescent="0.25">
      <c r="A441" s="4"/>
      <c r="B441" s="4"/>
      <c r="C441" s="4"/>
      <c r="D441" s="4"/>
      <c r="E441" s="4">
        <v>1200041850</v>
      </c>
      <c r="F441" s="4" t="s">
        <v>393</v>
      </c>
      <c r="G441" s="5">
        <v>23655</v>
      </c>
      <c r="H441" s="5">
        <v>1</v>
      </c>
    </row>
    <row r="442" spans="1:8" x14ac:dyDescent="0.25">
      <c r="A442" s="4"/>
      <c r="B442" s="4"/>
      <c r="C442" s="4"/>
      <c r="D442" s="4"/>
      <c r="E442" s="4">
        <v>1200048151</v>
      </c>
      <c r="F442" s="4" t="s">
        <v>394</v>
      </c>
      <c r="G442" s="5">
        <v>19620</v>
      </c>
      <c r="H442" s="5">
        <v>1</v>
      </c>
    </row>
    <row r="443" spans="1:8" x14ac:dyDescent="0.25">
      <c r="A443" s="4"/>
      <c r="B443" s="4"/>
      <c r="C443" s="4"/>
      <c r="D443" s="4"/>
      <c r="E443" s="4">
        <v>1200048590</v>
      </c>
      <c r="F443" s="4" t="s">
        <v>395</v>
      </c>
      <c r="G443" s="5">
        <v>16500</v>
      </c>
      <c r="H443" s="5">
        <v>1</v>
      </c>
    </row>
    <row r="444" spans="1:8" x14ac:dyDescent="0.25">
      <c r="A444" s="4"/>
      <c r="B444" s="4"/>
      <c r="C444" s="4"/>
      <c r="D444" s="4"/>
      <c r="E444" s="4">
        <v>1200046890</v>
      </c>
      <c r="F444" s="4" t="s">
        <v>396</v>
      </c>
      <c r="G444" s="5">
        <v>12666</v>
      </c>
      <c r="H444" s="5">
        <v>1</v>
      </c>
    </row>
    <row r="445" spans="1:8" x14ac:dyDescent="0.25">
      <c r="A445" s="4"/>
      <c r="B445" s="4"/>
      <c r="C445" s="4"/>
      <c r="D445" s="4"/>
      <c r="E445" s="4">
        <v>1200043880</v>
      </c>
      <c r="F445" s="4" t="s">
        <v>397</v>
      </c>
      <c r="G445" s="5">
        <v>9300</v>
      </c>
      <c r="H445" s="5">
        <v>1</v>
      </c>
    </row>
    <row r="446" spans="1:8" x14ac:dyDescent="0.25">
      <c r="A446" s="4"/>
      <c r="B446" s="4"/>
      <c r="C446" s="4"/>
      <c r="D446" s="4"/>
      <c r="E446" s="4">
        <v>1200043870</v>
      </c>
      <c r="F446" s="4" t="s">
        <v>397</v>
      </c>
      <c r="G446" s="5">
        <v>9300</v>
      </c>
      <c r="H446" s="5">
        <v>1</v>
      </c>
    </row>
    <row r="447" spans="1:8" x14ac:dyDescent="0.25">
      <c r="A447" s="4"/>
      <c r="B447" s="4"/>
      <c r="C447" s="4"/>
      <c r="D447" s="4"/>
      <c r="E447" s="4">
        <v>1200043860</v>
      </c>
      <c r="F447" s="4" t="s">
        <v>397</v>
      </c>
      <c r="G447" s="5">
        <v>9300</v>
      </c>
      <c r="H447" s="5">
        <v>1</v>
      </c>
    </row>
    <row r="448" spans="1:8" x14ac:dyDescent="0.25">
      <c r="A448" s="4"/>
      <c r="B448" s="4"/>
      <c r="C448" s="4"/>
      <c r="D448" s="4"/>
      <c r="E448" s="4">
        <v>1200043890</v>
      </c>
      <c r="F448" s="4" t="s">
        <v>397</v>
      </c>
      <c r="G448" s="5">
        <v>9300</v>
      </c>
      <c r="H448" s="5">
        <v>1</v>
      </c>
    </row>
    <row r="449" spans="1:8" x14ac:dyDescent="0.25">
      <c r="A449" s="4"/>
      <c r="B449" s="4"/>
      <c r="C449" s="4"/>
      <c r="D449" s="4"/>
      <c r="E449" s="4">
        <v>1200043830</v>
      </c>
      <c r="F449" s="4" t="s">
        <v>397</v>
      </c>
      <c r="G449" s="5">
        <v>9300</v>
      </c>
      <c r="H449" s="5">
        <v>1</v>
      </c>
    </row>
    <row r="450" spans="1:8" x14ac:dyDescent="0.25">
      <c r="A450" s="4"/>
      <c r="B450" s="4"/>
      <c r="C450" s="4"/>
      <c r="D450" s="4"/>
      <c r="E450" s="4">
        <v>1200043850</v>
      </c>
      <c r="F450" s="4" t="s">
        <v>397</v>
      </c>
      <c r="G450" s="5">
        <v>9300</v>
      </c>
      <c r="H450" s="5">
        <v>1</v>
      </c>
    </row>
    <row r="451" spans="1:8" x14ac:dyDescent="0.25">
      <c r="A451" s="4"/>
      <c r="B451" s="4"/>
      <c r="C451" s="4"/>
      <c r="D451" s="4"/>
      <c r="E451" s="4">
        <v>1200043840</v>
      </c>
      <c r="F451" s="4" t="s">
        <v>397</v>
      </c>
      <c r="G451" s="5">
        <v>9300</v>
      </c>
      <c r="H451" s="5">
        <v>1</v>
      </c>
    </row>
    <row r="452" spans="1:8" x14ac:dyDescent="0.25">
      <c r="A452" s="4"/>
      <c r="B452" s="4"/>
      <c r="C452" s="4"/>
      <c r="D452" s="4"/>
      <c r="E452" s="4">
        <v>1200043900</v>
      </c>
      <c r="F452" s="4" t="s">
        <v>397</v>
      </c>
      <c r="G452" s="5">
        <v>9300</v>
      </c>
      <c r="H452" s="5">
        <v>1</v>
      </c>
    </row>
    <row r="453" spans="1:8" x14ac:dyDescent="0.25">
      <c r="A453" s="4"/>
      <c r="B453" s="4"/>
      <c r="C453" s="4"/>
      <c r="D453" s="4"/>
      <c r="E453" s="4">
        <v>1200048570</v>
      </c>
      <c r="F453" s="4" t="s">
        <v>398</v>
      </c>
      <c r="G453" s="5">
        <v>7200</v>
      </c>
      <c r="H453" s="5">
        <v>1</v>
      </c>
    </row>
    <row r="454" spans="1:8" x14ac:dyDescent="0.25">
      <c r="A454" s="4"/>
      <c r="B454" s="4"/>
      <c r="C454" s="4"/>
      <c r="D454" s="4"/>
      <c r="E454" s="4">
        <v>1200048580</v>
      </c>
      <c r="F454" s="4" t="s">
        <v>398</v>
      </c>
      <c r="G454" s="5">
        <v>7200</v>
      </c>
      <c r="H454" s="5">
        <v>1</v>
      </c>
    </row>
    <row r="455" spans="1:8" x14ac:dyDescent="0.25">
      <c r="A455" s="4"/>
      <c r="B455" s="4"/>
      <c r="C455" s="4"/>
      <c r="D455" s="4"/>
      <c r="E455" s="4">
        <v>1200047950</v>
      </c>
      <c r="F455" s="4" t="s">
        <v>399</v>
      </c>
      <c r="G455" s="5">
        <v>6952</v>
      </c>
      <c r="H455" s="5">
        <v>1</v>
      </c>
    </row>
    <row r="456" spans="1:8" x14ac:dyDescent="0.25">
      <c r="A456" s="4"/>
      <c r="B456" s="4"/>
      <c r="C456" s="4"/>
      <c r="D456" s="4"/>
      <c r="E456" s="4">
        <v>1200047970</v>
      </c>
      <c r="F456" s="4" t="s">
        <v>399</v>
      </c>
      <c r="G456" s="5">
        <v>6952</v>
      </c>
      <c r="H456" s="5">
        <v>1</v>
      </c>
    </row>
    <row r="457" spans="1:8" x14ac:dyDescent="0.25">
      <c r="A457" s="4"/>
      <c r="B457" s="4"/>
      <c r="C457" s="4"/>
      <c r="D457" s="4"/>
      <c r="E457" s="4">
        <v>1200047990</v>
      </c>
      <c r="F457" s="4" t="s">
        <v>399</v>
      </c>
      <c r="G457" s="5">
        <v>6952</v>
      </c>
      <c r="H457" s="5">
        <v>1</v>
      </c>
    </row>
    <row r="458" spans="1:8" x14ac:dyDescent="0.25">
      <c r="A458" s="4"/>
      <c r="B458" s="4"/>
      <c r="C458" s="4"/>
      <c r="D458" s="4"/>
      <c r="E458" s="4">
        <v>1200047960</v>
      </c>
      <c r="F458" s="4" t="s">
        <v>399</v>
      </c>
      <c r="G458" s="5">
        <v>6952</v>
      </c>
      <c r="H458" s="5">
        <v>1</v>
      </c>
    </row>
    <row r="459" spans="1:8" x14ac:dyDescent="0.25">
      <c r="A459" s="4"/>
      <c r="B459" s="4"/>
      <c r="C459" s="4"/>
      <c r="D459" s="4"/>
      <c r="E459" s="4">
        <v>1200048000</v>
      </c>
      <c r="F459" s="4" t="s">
        <v>399</v>
      </c>
      <c r="G459" s="5">
        <v>6952</v>
      </c>
      <c r="H459" s="5">
        <v>1</v>
      </c>
    </row>
    <row r="460" spans="1:8" x14ac:dyDescent="0.25">
      <c r="A460" s="4"/>
      <c r="B460" s="4"/>
      <c r="C460" s="4"/>
      <c r="D460" s="4"/>
      <c r="E460" s="4">
        <v>1200047980</v>
      </c>
      <c r="F460" s="4" t="s">
        <v>399</v>
      </c>
      <c r="G460" s="5">
        <v>6952</v>
      </c>
      <c r="H460" s="5">
        <v>1</v>
      </c>
    </row>
    <row r="461" spans="1:8" x14ac:dyDescent="0.25">
      <c r="A461" s="4"/>
      <c r="B461" s="4"/>
      <c r="C461" s="4"/>
      <c r="D461" s="4"/>
      <c r="E461" s="4">
        <v>1200046940</v>
      </c>
      <c r="F461" s="4" t="s">
        <v>400</v>
      </c>
      <c r="G461" s="5">
        <v>5600</v>
      </c>
      <c r="H461" s="5">
        <v>8.5399999999999991</v>
      </c>
    </row>
    <row r="462" spans="1:8" x14ac:dyDescent="0.25">
      <c r="A462" s="4"/>
      <c r="B462" s="4"/>
      <c r="C462" s="4"/>
      <c r="D462" s="4">
        <v>2011</v>
      </c>
      <c r="E462" s="4">
        <v>1200068820</v>
      </c>
      <c r="F462" s="4" t="s">
        <v>272</v>
      </c>
      <c r="G462" s="5">
        <v>303193532.27999997</v>
      </c>
      <c r="H462" s="5">
        <v>124812925.3</v>
      </c>
    </row>
    <row r="463" spans="1:8" x14ac:dyDescent="0.25">
      <c r="A463" s="4"/>
      <c r="B463" s="4"/>
      <c r="C463" s="4"/>
      <c r="D463" s="4"/>
      <c r="E463" s="4">
        <v>1200058300</v>
      </c>
      <c r="F463" s="4" t="s">
        <v>401</v>
      </c>
      <c r="G463" s="5">
        <v>26326777.399999999</v>
      </c>
      <c r="H463" s="5">
        <v>911610.61</v>
      </c>
    </row>
    <row r="464" spans="1:8" x14ac:dyDescent="0.25">
      <c r="A464" s="4"/>
      <c r="B464" s="4"/>
      <c r="C464" s="4"/>
      <c r="D464" s="4"/>
      <c r="E464" s="4">
        <v>1200062430</v>
      </c>
      <c r="F464" s="4" t="s">
        <v>402</v>
      </c>
      <c r="G464" s="5">
        <v>11589833</v>
      </c>
      <c r="H464" s="5">
        <v>2799525.66</v>
      </c>
    </row>
    <row r="465" spans="1:8" x14ac:dyDescent="0.25">
      <c r="A465" s="4"/>
      <c r="B465" s="4"/>
      <c r="C465" s="4"/>
      <c r="D465" s="4"/>
      <c r="E465" s="4">
        <v>1200052480</v>
      </c>
      <c r="F465" s="4" t="s">
        <v>403</v>
      </c>
      <c r="G465" s="5">
        <v>9674274.9800000004</v>
      </c>
      <c r="H465" s="5">
        <v>1</v>
      </c>
    </row>
    <row r="466" spans="1:8" x14ac:dyDescent="0.25">
      <c r="A466" s="4"/>
      <c r="B466" s="4"/>
      <c r="C466" s="4"/>
      <c r="D466" s="4"/>
      <c r="E466" s="4">
        <v>1200052730</v>
      </c>
      <c r="F466" s="4" t="s">
        <v>404</v>
      </c>
      <c r="G466" s="5">
        <v>5228699.42</v>
      </c>
      <c r="H466" s="5">
        <v>48250.07</v>
      </c>
    </row>
    <row r="467" spans="1:8" x14ac:dyDescent="0.25">
      <c r="A467" s="4"/>
      <c r="B467" s="4"/>
      <c r="C467" s="4"/>
      <c r="D467" s="4"/>
      <c r="E467" s="4">
        <v>1200046220</v>
      </c>
      <c r="F467" s="4" t="s">
        <v>346</v>
      </c>
      <c r="G467" s="5">
        <v>4179388</v>
      </c>
      <c r="H467" s="5">
        <v>16267.97</v>
      </c>
    </row>
    <row r="468" spans="1:8" x14ac:dyDescent="0.25">
      <c r="A468" s="4"/>
      <c r="B468" s="4"/>
      <c r="C468" s="4"/>
      <c r="D468" s="4"/>
      <c r="E468" s="4">
        <v>1200057810</v>
      </c>
      <c r="F468" s="4" t="s">
        <v>279</v>
      </c>
      <c r="G468" s="5">
        <v>2557207</v>
      </c>
      <c r="H468" s="5">
        <v>89909.02</v>
      </c>
    </row>
    <row r="469" spans="1:8" x14ac:dyDescent="0.25">
      <c r="A469" s="4"/>
      <c r="B469" s="4"/>
      <c r="C469" s="4"/>
      <c r="D469" s="4"/>
      <c r="E469" s="4">
        <v>1200062720</v>
      </c>
      <c r="F469" s="4" t="s">
        <v>405</v>
      </c>
      <c r="G469" s="5">
        <v>2416730</v>
      </c>
      <c r="H469" s="5">
        <v>583761.67000000004</v>
      </c>
    </row>
    <row r="470" spans="1:8" x14ac:dyDescent="0.25">
      <c r="A470" s="4"/>
      <c r="B470" s="4"/>
      <c r="C470" s="4"/>
      <c r="D470" s="4"/>
      <c r="E470" s="4">
        <v>1200064030</v>
      </c>
      <c r="F470" s="4" t="s">
        <v>406</v>
      </c>
      <c r="G470" s="5">
        <v>1903745.88</v>
      </c>
      <c r="H470" s="5">
        <v>24878.959999999999</v>
      </c>
    </row>
    <row r="471" spans="1:8" x14ac:dyDescent="0.25">
      <c r="A471" s="4"/>
      <c r="B471" s="4"/>
      <c r="C471" s="4"/>
      <c r="D471" s="4"/>
      <c r="E471" s="4">
        <v>1200057800</v>
      </c>
      <c r="F471" s="4" t="s">
        <v>407</v>
      </c>
      <c r="G471" s="5">
        <v>1709912</v>
      </c>
      <c r="H471" s="5">
        <v>60118.7</v>
      </c>
    </row>
    <row r="472" spans="1:8" x14ac:dyDescent="0.25">
      <c r="A472" s="4"/>
      <c r="B472" s="4"/>
      <c r="C472" s="4"/>
      <c r="D472" s="4"/>
      <c r="E472" s="4">
        <v>1200064200</v>
      </c>
      <c r="F472" s="4" t="s">
        <v>408</v>
      </c>
      <c r="G472" s="5">
        <v>1586088.61</v>
      </c>
      <c r="H472" s="5">
        <v>9529.08</v>
      </c>
    </row>
    <row r="473" spans="1:8" x14ac:dyDescent="0.25">
      <c r="A473" s="4"/>
      <c r="B473" s="4"/>
      <c r="C473" s="4"/>
      <c r="D473" s="4"/>
      <c r="E473" s="4">
        <v>1200046970</v>
      </c>
      <c r="F473" s="4" t="s">
        <v>409</v>
      </c>
      <c r="G473" s="5">
        <v>1525000</v>
      </c>
      <c r="H473" s="5">
        <v>1</v>
      </c>
    </row>
    <row r="474" spans="1:8" x14ac:dyDescent="0.25">
      <c r="A474" s="4"/>
      <c r="B474" s="4"/>
      <c r="C474" s="4"/>
      <c r="D474" s="4"/>
      <c r="E474" s="4">
        <v>1200046223</v>
      </c>
      <c r="F474" s="4" t="s">
        <v>410</v>
      </c>
      <c r="G474" s="5">
        <v>1102500</v>
      </c>
      <c r="H474" s="5">
        <v>1</v>
      </c>
    </row>
    <row r="475" spans="1:8" x14ac:dyDescent="0.25">
      <c r="A475" s="4"/>
      <c r="B475" s="4"/>
      <c r="C475" s="4"/>
      <c r="D475" s="4"/>
      <c r="E475" s="4">
        <v>1200049230</v>
      </c>
      <c r="F475" s="4" t="s">
        <v>411</v>
      </c>
      <c r="G475" s="5">
        <v>940000</v>
      </c>
      <c r="H475" s="5">
        <v>1</v>
      </c>
    </row>
    <row r="476" spans="1:8" x14ac:dyDescent="0.25">
      <c r="A476" s="4"/>
      <c r="B476" s="4"/>
      <c r="C476" s="4"/>
      <c r="D476" s="4"/>
      <c r="E476" s="4">
        <v>1200057970</v>
      </c>
      <c r="F476" s="4" t="s">
        <v>412</v>
      </c>
      <c r="G476" s="5">
        <v>839500</v>
      </c>
      <c r="H476" s="5">
        <v>30278.07</v>
      </c>
    </row>
    <row r="477" spans="1:8" x14ac:dyDescent="0.25">
      <c r="A477" s="4"/>
      <c r="B477" s="4"/>
      <c r="C477" s="4"/>
      <c r="D477" s="4"/>
      <c r="E477" s="4">
        <v>1200060160</v>
      </c>
      <c r="F477" s="4" t="s">
        <v>413</v>
      </c>
      <c r="G477" s="5">
        <v>816231</v>
      </c>
      <c r="H477" s="5">
        <v>177365.71</v>
      </c>
    </row>
    <row r="478" spans="1:8" x14ac:dyDescent="0.25">
      <c r="A478" s="4"/>
      <c r="B478" s="4"/>
      <c r="C478" s="4"/>
      <c r="D478" s="4"/>
      <c r="E478" s="4">
        <v>1200069960</v>
      </c>
      <c r="F478" s="4" t="s">
        <v>414</v>
      </c>
      <c r="G478" s="5">
        <v>706500</v>
      </c>
      <c r="H478" s="5">
        <v>19042.169999999998</v>
      </c>
    </row>
    <row r="479" spans="1:8" x14ac:dyDescent="0.25">
      <c r="A479" s="4"/>
      <c r="B479" s="4"/>
      <c r="C479" s="4"/>
      <c r="D479" s="4"/>
      <c r="E479" s="4">
        <v>1200057930</v>
      </c>
      <c r="F479" s="4" t="s">
        <v>415</v>
      </c>
      <c r="G479" s="5">
        <v>700000</v>
      </c>
      <c r="H479" s="5">
        <v>25065.81</v>
      </c>
    </row>
    <row r="480" spans="1:8" x14ac:dyDescent="0.25">
      <c r="A480" s="4"/>
      <c r="B480" s="4"/>
      <c r="C480" s="4"/>
      <c r="D480" s="4"/>
      <c r="E480" s="4">
        <v>1200057410</v>
      </c>
      <c r="F480" s="4" t="s">
        <v>416</v>
      </c>
      <c r="G480" s="5">
        <v>665552</v>
      </c>
      <c r="H480" s="5">
        <v>1</v>
      </c>
    </row>
    <row r="481" spans="1:8" x14ac:dyDescent="0.25">
      <c r="A481" s="4"/>
      <c r="B481" s="4"/>
      <c r="C481" s="4"/>
      <c r="D481" s="4"/>
      <c r="E481" s="4">
        <v>1200064350</v>
      </c>
      <c r="F481" s="4" t="s">
        <v>417</v>
      </c>
      <c r="G481" s="5">
        <v>653867.63</v>
      </c>
      <c r="H481" s="5">
        <v>8976.66</v>
      </c>
    </row>
    <row r="482" spans="1:8" x14ac:dyDescent="0.25">
      <c r="A482" s="4"/>
      <c r="B482" s="4"/>
      <c r="C482" s="4"/>
      <c r="D482" s="4"/>
      <c r="E482" s="4">
        <v>1200047081</v>
      </c>
      <c r="F482" s="4" t="s">
        <v>418</v>
      </c>
      <c r="G482" s="5">
        <v>603014</v>
      </c>
      <c r="H482" s="5">
        <v>14236.62</v>
      </c>
    </row>
    <row r="483" spans="1:8" x14ac:dyDescent="0.25">
      <c r="A483" s="4"/>
      <c r="B483" s="4"/>
      <c r="C483" s="4"/>
      <c r="D483" s="4"/>
      <c r="E483" s="4">
        <v>1200063530</v>
      </c>
      <c r="F483" s="4" t="s">
        <v>359</v>
      </c>
      <c r="G483" s="5">
        <v>476000</v>
      </c>
      <c r="H483" s="5">
        <v>11084.09</v>
      </c>
    </row>
    <row r="484" spans="1:8" x14ac:dyDescent="0.25">
      <c r="A484" s="4"/>
      <c r="B484" s="4"/>
      <c r="C484" s="4"/>
      <c r="D484" s="4"/>
      <c r="E484" s="4">
        <v>1200064630</v>
      </c>
      <c r="F484" s="4" t="s">
        <v>419</v>
      </c>
      <c r="G484" s="5">
        <v>461945.44</v>
      </c>
      <c r="H484" s="5">
        <v>2733.4</v>
      </c>
    </row>
    <row r="485" spans="1:8" x14ac:dyDescent="0.25">
      <c r="A485" s="4"/>
      <c r="B485" s="4"/>
      <c r="C485" s="4"/>
      <c r="D485" s="4"/>
      <c r="E485" s="4">
        <v>1200057950</v>
      </c>
      <c r="F485" s="4" t="s">
        <v>420</v>
      </c>
      <c r="G485" s="5">
        <v>431200</v>
      </c>
      <c r="H485" s="5">
        <v>13324.71</v>
      </c>
    </row>
    <row r="486" spans="1:8" x14ac:dyDescent="0.25">
      <c r="A486" s="4"/>
      <c r="B486" s="4"/>
      <c r="C486" s="4"/>
      <c r="D486" s="4"/>
      <c r="E486" s="4">
        <v>1200059780</v>
      </c>
      <c r="F486" s="4" t="s">
        <v>421</v>
      </c>
      <c r="G486" s="5">
        <v>425000</v>
      </c>
      <c r="H486" s="5">
        <v>16100.53</v>
      </c>
    </row>
    <row r="487" spans="1:8" x14ac:dyDescent="0.25">
      <c r="A487" s="4"/>
      <c r="B487" s="4"/>
      <c r="C487" s="4"/>
      <c r="D487" s="4"/>
      <c r="E487" s="4">
        <v>1200064500</v>
      </c>
      <c r="F487" s="4" t="s">
        <v>422</v>
      </c>
      <c r="G487" s="5">
        <v>423925</v>
      </c>
      <c r="H487" s="5">
        <v>5759.47</v>
      </c>
    </row>
    <row r="488" spans="1:8" x14ac:dyDescent="0.25">
      <c r="A488" s="4"/>
      <c r="B488" s="4"/>
      <c r="C488" s="4"/>
      <c r="D488" s="4"/>
      <c r="E488" s="4">
        <v>1200068710</v>
      </c>
      <c r="F488" s="4" t="s">
        <v>423</v>
      </c>
      <c r="G488" s="5">
        <v>382500</v>
      </c>
      <c r="H488" s="5">
        <v>10115.89</v>
      </c>
    </row>
    <row r="489" spans="1:8" x14ac:dyDescent="0.25">
      <c r="A489" s="4"/>
      <c r="B489" s="4"/>
      <c r="C489" s="4"/>
      <c r="D489" s="4"/>
      <c r="E489" s="4">
        <v>1200064690</v>
      </c>
      <c r="F489" s="4" t="s">
        <v>424</v>
      </c>
      <c r="G489" s="5">
        <v>381569.73</v>
      </c>
      <c r="H489" s="5">
        <v>2258.0100000000002</v>
      </c>
    </row>
    <row r="490" spans="1:8" x14ac:dyDescent="0.25">
      <c r="A490" s="4"/>
      <c r="B490" s="4"/>
      <c r="C490" s="4"/>
      <c r="D490" s="4"/>
      <c r="E490" s="4">
        <v>1200061090</v>
      </c>
      <c r="F490" s="4" t="s">
        <v>425</v>
      </c>
      <c r="G490" s="5">
        <v>381104</v>
      </c>
      <c r="H490" s="5">
        <v>9597.2900000000009</v>
      </c>
    </row>
    <row r="491" spans="1:8" x14ac:dyDescent="0.25">
      <c r="A491" s="4"/>
      <c r="B491" s="4"/>
      <c r="C491" s="4"/>
      <c r="D491" s="4"/>
      <c r="E491" s="4">
        <v>1200061150</v>
      </c>
      <c r="F491" s="4" t="s">
        <v>132</v>
      </c>
      <c r="G491" s="5">
        <v>336437</v>
      </c>
      <c r="H491" s="5">
        <v>13313.66</v>
      </c>
    </row>
    <row r="492" spans="1:8" x14ac:dyDescent="0.25">
      <c r="A492" s="4"/>
      <c r="B492" s="4"/>
      <c r="C492" s="4"/>
      <c r="D492" s="4"/>
      <c r="E492" s="4">
        <v>1200064660</v>
      </c>
      <c r="F492" s="4" t="s">
        <v>426</v>
      </c>
      <c r="G492" s="5">
        <v>335000</v>
      </c>
      <c r="H492" s="5">
        <v>3294.15</v>
      </c>
    </row>
    <row r="493" spans="1:8" x14ac:dyDescent="0.25">
      <c r="A493" s="4"/>
      <c r="B493" s="4"/>
      <c r="C493" s="4"/>
      <c r="D493" s="4"/>
      <c r="E493" s="4">
        <v>1200064570</v>
      </c>
      <c r="F493" s="4" t="s">
        <v>427</v>
      </c>
      <c r="G493" s="5">
        <v>330000</v>
      </c>
      <c r="H493" s="5">
        <v>12235.72</v>
      </c>
    </row>
    <row r="494" spans="1:8" x14ac:dyDescent="0.25">
      <c r="A494" s="4"/>
      <c r="B494" s="4"/>
      <c r="C494" s="4"/>
      <c r="D494" s="4"/>
      <c r="E494" s="4">
        <v>1200046221</v>
      </c>
      <c r="F494" s="4" t="s">
        <v>428</v>
      </c>
      <c r="G494" s="5">
        <v>326272.3</v>
      </c>
      <c r="H494" s="5">
        <v>1</v>
      </c>
    </row>
    <row r="495" spans="1:8" x14ac:dyDescent="0.25">
      <c r="A495" s="4"/>
      <c r="B495" s="4"/>
      <c r="C495" s="4"/>
      <c r="D495" s="4"/>
      <c r="E495" s="4">
        <v>1200066370</v>
      </c>
      <c r="F495" s="4" t="s">
        <v>429</v>
      </c>
      <c r="G495" s="5">
        <v>318656.48</v>
      </c>
      <c r="H495" s="5">
        <v>1906.36</v>
      </c>
    </row>
    <row r="496" spans="1:8" x14ac:dyDescent="0.25">
      <c r="A496" s="4"/>
      <c r="B496" s="4"/>
      <c r="C496" s="4"/>
      <c r="D496" s="4"/>
      <c r="E496" s="4">
        <v>1200066340</v>
      </c>
      <c r="F496" s="4" t="s">
        <v>429</v>
      </c>
      <c r="G496" s="5">
        <v>318656.48</v>
      </c>
      <c r="H496" s="5">
        <v>1906.38</v>
      </c>
    </row>
    <row r="497" spans="1:8" x14ac:dyDescent="0.25">
      <c r="A497" s="4"/>
      <c r="B497" s="4"/>
      <c r="C497" s="4"/>
      <c r="D497" s="4"/>
      <c r="E497" s="4">
        <v>1200066330</v>
      </c>
      <c r="F497" s="4" t="s">
        <v>429</v>
      </c>
      <c r="G497" s="5">
        <v>318656.48</v>
      </c>
      <c r="H497" s="5">
        <v>1906.37</v>
      </c>
    </row>
    <row r="498" spans="1:8" x14ac:dyDescent="0.25">
      <c r="A498" s="4"/>
      <c r="B498" s="4"/>
      <c r="C498" s="4"/>
      <c r="D498" s="4"/>
      <c r="E498" s="4">
        <v>1200066360</v>
      </c>
      <c r="F498" s="4" t="s">
        <v>429</v>
      </c>
      <c r="G498" s="5">
        <v>318656.48</v>
      </c>
      <c r="H498" s="5">
        <v>1906.38</v>
      </c>
    </row>
    <row r="499" spans="1:8" x14ac:dyDescent="0.25">
      <c r="A499" s="4"/>
      <c r="B499" s="4"/>
      <c r="C499" s="4"/>
      <c r="D499" s="4"/>
      <c r="E499" s="4">
        <v>1200066350</v>
      </c>
      <c r="F499" s="4" t="s">
        <v>429</v>
      </c>
      <c r="G499" s="5">
        <v>318656.48</v>
      </c>
      <c r="H499" s="5">
        <v>1906.37</v>
      </c>
    </row>
    <row r="500" spans="1:8" x14ac:dyDescent="0.25">
      <c r="A500" s="4"/>
      <c r="B500" s="4"/>
      <c r="C500" s="4"/>
      <c r="D500" s="4"/>
      <c r="E500" s="4">
        <v>1200066390</v>
      </c>
      <c r="F500" s="4" t="s">
        <v>429</v>
      </c>
      <c r="G500" s="5">
        <v>318656.48</v>
      </c>
      <c r="H500" s="5">
        <v>1906.36</v>
      </c>
    </row>
    <row r="501" spans="1:8" x14ac:dyDescent="0.25">
      <c r="A501" s="4"/>
      <c r="B501" s="4"/>
      <c r="C501" s="4"/>
      <c r="D501" s="4"/>
      <c r="E501" s="4">
        <v>1200066320</v>
      </c>
      <c r="F501" s="4" t="s">
        <v>429</v>
      </c>
      <c r="G501" s="5">
        <v>318656.48</v>
      </c>
      <c r="H501" s="5">
        <v>1906.37</v>
      </c>
    </row>
    <row r="502" spans="1:8" x14ac:dyDescent="0.25">
      <c r="A502" s="4"/>
      <c r="B502" s="4"/>
      <c r="C502" s="4"/>
      <c r="D502" s="4"/>
      <c r="E502" s="4">
        <v>1200066380</v>
      </c>
      <c r="F502" s="4" t="s">
        <v>429</v>
      </c>
      <c r="G502" s="5">
        <v>318656.48</v>
      </c>
      <c r="H502" s="5">
        <v>1906.39</v>
      </c>
    </row>
    <row r="503" spans="1:8" x14ac:dyDescent="0.25">
      <c r="A503" s="4"/>
      <c r="B503" s="4"/>
      <c r="C503" s="4"/>
      <c r="D503" s="4"/>
      <c r="E503" s="4">
        <v>1200057920</v>
      </c>
      <c r="F503" s="4" t="s">
        <v>430</v>
      </c>
      <c r="G503" s="5">
        <v>286790</v>
      </c>
      <c r="H503" s="5">
        <v>17773.34</v>
      </c>
    </row>
    <row r="504" spans="1:8" x14ac:dyDescent="0.25">
      <c r="A504" s="4"/>
      <c r="B504" s="4"/>
      <c r="C504" s="4"/>
      <c r="D504" s="4"/>
      <c r="E504" s="4">
        <v>1200060870</v>
      </c>
      <c r="F504" s="4" t="s">
        <v>362</v>
      </c>
      <c r="G504" s="5">
        <v>258930</v>
      </c>
      <c r="H504" s="5">
        <v>12094.61</v>
      </c>
    </row>
    <row r="505" spans="1:8" x14ac:dyDescent="0.25">
      <c r="A505" s="4"/>
      <c r="B505" s="4"/>
      <c r="C505" s="4"/>
      <c r="D505" s="4"/>
      <c r="E505" s="4">
        <v>1200057960</v>
      </c>
      <c r="F505" s="4" t="s">
        <v>431</v>
      </c>
      <c r="G505" s="5">
        <v>257690</v>
      </c>
      <c r="H505" s="5">
        <v>9293.7000000000007</v>
      </c>
    </row>
    <row r="506" spans="1:8" x14ac:dyDescent="0.25">
      <c r="A506" s="4"/>
      <c r="B506" s="4"/>
      <c r="C506" s="4"/>
      <c r="D506" s="4"/>
      <c r="E506" s="4">
        <v>1200064830</v>
      </c>
      <c r="F506" s="4" t="s">
        <v>432</v>
      </c>
      <c r="G506" s="5">
        <v>253883.97</v>
      </c>
      <c r="H506" s="5">
        <v>1502.22</v>
      </c>
    </row>
    <row r="507" spans="1:8" x14ac:dyDescent="0.25">
      <c r="A507" s="4"/>
      <c r="B507" s="4"/>
      <c r="C507" s="4"/>
      <c r="D507" s="4"/>
      <c r="E507" s="4">
        <v>1200060670</v>
      </c>
      <c r="F507" s="4" t="s">
        <v>246</v>
      </c>
      <c r="G507" s="5">
        <v>250000</v>
      </c>
      <c r="H507" s="5">
        <v>1</v>
      </c>
    </row>
    <row r="508" spans="1:8" x14ac:dyDescent="0.25">
      <c r="A508" s="4"/>
      <c r="B508" s="4"/>
      <c r="C508" s="4"/>
      <c r="D508" s="4"/>
      <c r="E508" s="4">
        <v>1200052900</v>
      </c>
      <c r="F508" s="4" t="s">
        <v>433</v>
      </c>
      <c r="G508" s="5">
        <v>224750</v>
      </c>
      <c r="H508" s="5">
        <v>1</v>
      </c>
    </row>
    <row r="509" spans="1:8" x14ac:dyDescent="0.25">
      <c r="A509" s="4"/>
      <c r="B509" s="4"/>
      <c r="C509" s="4"/>
      <c r="D509" s="4"/>
      <c r="E509" s="4">
        <v>1200057620</v>
      </c>
      <c r="F509" s="4" t="s">
        <v>434</v>
      </c>
      <c r="G509" s="5">
        <v>200000</v>
      </c>
      <c r="H509" s="5">
        <v>3999.64</v>
      </c>
    </row>
    <row r="510" spans="1:8" x14ac:dyDescent="0.25">
      <c r="A510" s="4"/>
      <c r="B510" s="4"/>
      <c r="C510" s="4"/>
      <c r="D510" s="4"/>
      <c r="E510" s="4">
        <v>1200057610</v>
      </c>
      <c r="F510" s="4" t="s">
        <v>434</v>
      </c>
      <c r="G510" s="5">
        <v>200000</v>
      </c>
      <c r="H510" s="5">
        <v>3999.64</v>
      </c>
    </row>
    <row r="511" spans="1:8" x14ac:dyDescent="0.25">
      <c r="A511" s="4"/>
      <c r="B511" s="4"/>
      <c r="C511" s="4"/>
      <c r="D511" s="4"/>
      <c r="E511" s="4">
        <v>1200068650</v>
      </c>
      <c r="F511" s="4" t="s">
        <v>435</v>
      </c>
      <c r="G511" s="5">
        <v>193490</v>
      </c>
      <c r="H511" s="5">
        <v>5484.08</v>
      </c>
    </row>
    <row r="512" spans="1:8" x14ac:dyDescent="0.25">
      <c r="A512" s="4"/>
      <c r="B512" s="4"/>
      <c r="C512" s="4"/>
      <c r="D512" s="4"/>
      <c r="E512" s="4">
        <v>1200061160</v>
      </c>
      <c r="F512" s="4" t="s">
        <v>436</v>
      </c>
      <c r="G512" s="5">
        <v>187312</v>
      </c>
      <c r="H512" s="5">
        <v>7290.42</v>
      </c>
    </row>
    <row r="513" spans="1:8" x14ac:dyDescent="0.25">
      <c r="A513" s="4"/>
      <c r="B513" s="4"/>
      <c r="C513" s="4"/>
      <c r="D513" s="4"/>
      <c r="E513" s="4">
        <v>1200057790</v>
      </c>
      <c r="F513" s="4" t="s">
        <v>437</v>
      </c>
      <c r="G513" s="5">
        <v>182903</v>
      </c>
      <c r="H513" s="5">
        <v>6430.22</v>
      </c>
    </row>
    <row r="514" spans="1:8" x14ac:dyDescent="0.25">
      <c r="A514" s="4"/>
      <c r="B514" s="4"/>
      <c r="C514" s="4"/>
      <c r="D514" s="4"/>
      <c r="E514" s="4">
        <v>1200057010</v>
      </c>
      <c r="F514" s="4" t="s">
        <v>438</v>
      </c>
      <c r="G514" s="5">
        <v>176000</v>
      </c>
      <c r="H514" s="5">
        <v>1990.42</v>
      </c>
    </row>
    <row r="515" spans="1:8" x14ac:dyDescent="0.25">
      <c r="A515" s="4"/>
      <c r="B515" s="4"/>
      <c r="C515" s="4"/>
      <c r="D515" s="4"/>
      <c r="E515" s="4">
        <v>1200064980</v>
      </c>
      <c r="F515" s="4" t="s">
        <v>439</v>
      </c>
      <c r="G515" s="5">
        <v>170000</v>
      </c>
      <c r="H515" s="5">
        <v>1259.53</v>
      </c>
    </row>
    <row r="516" spans="1:8" x14ac:dyDescent="0.25">
      <c r="A516" s="4"/>
      <c r="B516" s="4"/>
      <c r="C516" s="4"/>
      <c r="D516" s="4"/>
      <c r="E516" s="4">
        <v>1200062510</v>
      </c>
      <c r="F516" s="4" t="s">
        <v>440</v>
      </c>
      <c r="G516" s="5">
        <v>164250</v>
      </c>
      <c r="H516" s="5">
        <v>57803.18</v>
      </c>
    </row>
    <row r="517" spans="1:8" x14ac:dyDescent="0.25">
      <c r="A517" s="4"/>
      <c r="B517" s="4"/>
      <c r="C517" s="4"/>
      <c r="D517" s="4"/>
      <c r="E517" s="4">
        <v>1200062521</v>
      </c>
      <c r="F517" s="4" t="s">
        <v>441</v>
      </c>
      <c r="G517" s="5">
        <v>158500</v>
      </c>
      <c r="H517" s="5">
        <v>41539.440000000002</v>
      </c>
    </row>
    <row r="518" spans="1:8" x14ac:dyDescent="0.25">
      <c r="A518" s="4"/>
      <c r="B518" s="4"/>
      <c r="C518" s="4"/>
      <c r="D518" s="4"/>
      <c r="E518" s="4">
        <v>1200064810</v>
      </c>
      <c r="F518" s="4" t="s">
        <v>442</v>
      </c>
      <c r="G518" s="5">
        <v>155875</v>
      </c>
      <c r="H518" s="5">
        <v>2005.77</v>
      </c>
    </row>
    <row r="519" spans="1:8" x14ac:dyDescent="0.25">
      <c r="A519" s="4"/>
      <c r="B519" s="4"/>
      <c r="C519" s="4"/>
      <c r="D519" s="4"/>
      <c r="E519" s="4">
        <v>1200060880</v>
      </c>
      <c r="F519" s="4" t="s">
        <v>443</v>
      </c>
      <c r="G519" s="5">
        <v>155131.5</v>
      </c>
      <c r="H519" s="5">
        <v>5715.64</v>
      </c>
    </row>
    <row r="520" spans="1:8" x14ac:dyDescent="0.25">
      <c r="A520" s="4"/>
      <c r="B520" s="4"/>
      <c r="C520" s="4"/>
      <c r="D520" s="4"/>
      <c r="E520" s="4">
        <v>1200058000</v>
      </c>
      <c r="F520" s="4" t="s">
        <v>444</v>
      </c>
      <c r="G520" s="5">
        <v>152881.5</v>
      </c>
      <c r="H520" s="5">
        <v>3216.24</v>
      </c>
    </row>
    <row r="521" spans="1:8" x14ac:dyDescent="0.25">
      <c r="A521" s="4"/>
      <c r="B521" s="4"/>
      <c r="C521" s="4"/>
      <c r="D521" s="4"/>
      <c r="E521" s="4">
        <v>1200062750</v>
      </c>
      <c r="F521" s="4" t="s">
        <v>445</v>
      </c>
      <c r="G521" s="5">
        <v>148335.4</v>
      </c>
      <c r="H521" s="5">
        <v>35830.410000000003</v>
      </c>
    </row>
    <row r="522" spans="1:8" x14ac:dyDescent="0.25">
      <c r="A522" s="4"/>
      <c r="B522" s="4"/>
      <c r="C522" s="4"/>
      <c r="D522" s="4"/>
      <c r="E522" s="4">
        <v>1200059800</v>
      </c>
      <c r="F522" s="4" t="s">
        <v>446</v>
      </c>
      <c r="G522" s="5">
        <v>148000</v>
      </c>
      <c r="H522" s="5">
        <v>5510.93</v>
      </c>
    </row>
    <row r="523" spans="1:8" x14ac:dyDescent="0.25">
      <c r="A523" s="4"/>
      <c r="B523" s="4"/>
      <c r="C523" s="4"/>
      <c r="D523" s="4"/>
      <c r="E523" s="4">
        <v>1200052890</v>
      </c>
      <c r="F523" s="4" t="s">
        <v>447</v>
      </c>
      <c r="G523" s="5">
        <v>145000</v>
      </c>
      <c r="H523" s="5">
        <v>1</v>
      </c>
    </row>
    <row r="524" spans="1:8" x14ac:dyDescent="0.25">
      <c r="A524" s="4"/>
      <c r="B524" s="4"/>
      <c r="C524" s="4"/>
      <c r="D524" s="4"/>
      <c r="E524" s="4">
        <v>1200062520</v>
      </c>
      <c r="F524" s="4" t="s">
        <v>448</v>
      </c>
      <c r="G524" s="5">
        <v>144873</v>
      </c>
      <c r="H524" s="5">
        <v>34993.99</v>
      </c>
    </row>
    <row r="525" spans="1:8" x14ac:dyDescent="0.25">
      <c r="A525" s="4"/>
      <c r="B525" s="4"/>
      <c r="C525" s="4"/>
      <c r="D525" s="4"/>
      <c r="E525" s="4">
        <v>1200069090</v>
      </c>
      <c r="F525" s="4" t="s">
        <v>58</v>
      </c>
      <c r="G525" s="5">
        <v>144840</v>
      </c>
      <c r="H525" s="5">
        <v>4326.92</v>
      </c>
    </row>
    <row r="526" spans="1:8" x14ac:dyDescent="0.25">
      <c r="A526" s="4"/>
      <c r="B526" s="4"/>
      <c r="C526" s="4"/>
      <c r="D526" s="4"/>
      <c r="E526" s="4">
        <v>1200057870</v>
      </c>
      <c r="F526" s="4" t="s">
        <v>58</v>
      </c>
      <c r="G526" s="5">
        <v>144840</v>
      </c>
      <c r="H526" s="5">
        <v>3724.12</v>
      </c>
    </row>
    <row r="527" spans="1:8" x14ac:dyDescent="0.25">
      <c r="A527" s="4"/>
      <c r="B527" s="4"/>
      <c r="C527" s="4"/>
      <c r="D527" s="4"/>
      <c r="E527" s="4">
        <v>1200062500</v>
      </c>
      <c r="F527" s="4" t="s">
        <v>449</v>
      </c>
      <c r="G527" s="5">
        <v>139078</v>
      </c>
      <c r="H527" s="5">
        <v>33594.39</v>
      </c>
    </row>
    <row r="528" spans="1:8" x14ac:dyDescent="0.25">
      <c r="A528" s="4"/>
      <c r="B528" s="4"/>
      <c r="C528" s="4"/>
      <c r="D528" s="4"/>
      <c r="E528" s="4">
        <v>1200052870</v>
      </c>
      <c r="F528" s="4" t="s">
        <v>450</v>
      </c>
      <c r="G528" s="5">
        <v>138112</v>
      </c>
      <c r="H528" s="5">
        <v>1</v>
      </c>
    </row>
    <row r="529" spans="1:8" x14ac:dyDescent="0.25">
      <c r="A529" s="4"/>
      <c r="B529" s="4"/>
      <c r="C529" s="4"/>
      <c r="D529" s="4"/>
      <c r="E529" s="4">
        <v>1200052880</v>
      </c>
      <c r="F529" s="4" t="s">
        <v>450</v>
      </c>
      <c r="G529" s="5">
        <v>138112</v>
      </c>
      <c r="H529" s="5">
        <v>1</v>
      </c>
    </row>
    <row r="530" spans="1:8" x14ac:dyDescent="0.25">
      <c r="A530" s="4"/>
      <c r="B530" s="4"/>
      <c r="C530" s="4"/>
      <c r="D530" s="4"/>
      <c r="E530" s="4">
        <v>1200058250</v>
      </c>
      <c r="F530" s="4" t="s">
        <v>451</v>
      </c>
      <c r="G530" s="5">
        <v>125000</v>
      </c>
      <c r="H530" s="5">
        <v>2597.31</v>
      </c>
    </row>
    <row r="531" spans="1:8" x14ac:dyDescent="0.25">
      <c r="A531" s="4"/>
      <c r="B531" s="4"/>
      <c r="C531" s="4"/>
      <c r="D531" s="4"/>
      <c r="E531" s="4">
        <v>1200062730</v>
      </c>
      <c r="F531" s="4" t="s">
        <v>452</v>
      </c>
      <c r="G531" s="5">
        <v>114015</v>
      </c>
      <c r="H531" s="5">
        <v>27540.29</v>
      </c>
    </row>
    <row r="532" spans="1:8" x14ac:dyDescent="0.25">
      <c r="A532" s="4"/>
      <c r="B532" s="4"/>
      <c r="C532" s="4"/>
      <c r="D532" s="4"/>
      <c r="E532" s="4">
        <v>1200052910</v>
      </c>
      <c r="F532" s="4" t="s">
        <v>453</v>
      </c>
      <c r="G532" s="5">
        <v>113100</v>
      </c>
      <c r="H532" s="5">
        <v>1</v>
      </c>
    </row>
    <row r="533" spans="1:8" x14ac:dyDescent="0.25">
      <c r="A533" s="4"/>
      <c r="B533" s="4"/>
      <c r="C533" s="4"/>
      <c r="D533" s="4"/>
      <c r="E533" s="4">
        <v>1200068950</v>
      </c>
      <c r="F533" s="4" t="s">
        <v>454</v>
      </c>
      <c r="G533" s="5">
        <v>107900</v>
      </c>
      <c r="H533" s="5">
        <v>2839.88</v>
      </c>
    </row>
    <row r="534" spans="1:8" x14ac:dyDescent="0.25">
      <c r="A534" s="4"/>
      <c r="B534" s="4"/>
      <c r="C534" s="4"/>
      <c r="D534" s="4"/>
      <c r="E534" s="4">
        <v>1200059820</v>
      </c>
      <c r="F534" s="4" t="s">
        <v>455</v>
      </c>
      <c r="G534" s="5">
        <v>98500</v>
      </c>
      <c r="H534" s="5">
        <v>2532.5500000000002</v>
      </c>
    </row>
    <row r="535" spans="1:8" x14ac:dyDescent="0.25">
      <c r="A535" s="4"/>
      <c r="B535" s="4"/>
      <c r="C535" s="4"/>
      <c r="D535" s="4"/>
      <c r="E535" s="4">
        <v>1200037560</v>
      </c>
      <c r="F535" s="4" t="s">
        <v>289</v>
      </c>
      <c r="G535" s="5">
        <v>98208.56</v>
      </c>
      <c r="H535" s="5">
        <v>803.33</v>
      </c>
    </row>
    <row r="536" spans="1:8" x14ac:dyDescent="0.25">
      <c r="A536" s="4"/>
      <c r="B536" s="4"/>
      <c r="C536" s="4"/>
      <c r="D536" s="4"/>
      <c r="E536" s="4">
        <v>1200046222</v>
      </c>
      <c r="F536" s="4" t="s">
        <v>456</v>
      </c>
      <c r="G536" s="5">
        <v>90502</v>
      </c>
      <c r="H536" s="5">
        <v>1</v>
      </c>
    </row>
    <row r="537" spans="1:8" x14ac:dyDescent="0.25">
      <c r="A537" s="4"/>
      <c r="B537" s="4"/>
      <c r="C537" s="4"/>
      <c r="D537" s="4"/>
      <c r="E537" s="4">
        <v>1200063431</v>
      </c>
      <c r="F537" s="4" t="s">
        <v>456</v>
      </c>
      <c r="G537" s="5">
        <v>86784.04</v>
      </c>
      <c r="H537" s="5">
        <v>5029.2299999999996</v>
      </c>
    </row>
    <row r="538" spans="1:8" x14ac:dyDescent="0.25">
      <c r="A538" s="4"/>
      <c r="B538" s="4"/>
      <c r="C538" s="4"/>
      <c r="D538" s="4"/>
      <c r="E538" s="4">
        <v>1200060910</v>
      </c>
      <c r="F538" s="4" t="s">
        <v>446</v>
      </c>
      <c r="G538" s="5">
        <v>85000</v>
      </c>
      <c r="H538" s="5">
        <v>3165.29</v>
      </c>
    </row>
    <row r="539" spans="1:8" x14ac:dyDescent="0.25">
      <c r="A539" s="4"/>
      <c r="B539" s="4"/>
      <c r="C539" s="4"/>
      <c r="D539" s="4"/>
      <c r="E539" s="4">
        <v>1200057971</v>
      </c>
      <c r="F539" s="4" t="s">
        <v>457</v>
      </c>
      <c r="G539" s="5">
        <v>75119.95</v>
      </c>
      <c r="H539" s="5">
        <v>2503.9699999999998</v>
      </c>
    </row>
    <row r="540" spans="1:8" x14ac:dyDescent="0.25">
      <c r="A540" s="4"/>
      <c r="B540" s="4"/>
      <c r="C540" s="4"/>
      <c r="D540" s="4"/>
      <c r="E540" s="4">
        <v>1200062420</v>
      </c>
      <c r="F540" s="4" t="s">
        <v>458</v>
      </c>
      <c r="G540" s="5">
        <v>69539</v>
      </c>
      <c r="H540" s="5">
        <v>16796.71</v>
      </c>
    </row>
    <row r="541" spans="1:8" x14ac:dyDescent="0.25">
      <c r="A541" s="4"/>
      <c r="B541" s="4"/>
      <c r="C541" s="4"/>
      <c r="D541" s="4"/>
      <c r="E541" s="4">
        <v>1200058140</v>
      </c>
      <c r="F541" s="4" t="s">
        <v>459</v>
      </c>
      <c r="G541" s="5">
        <v>60000</v>
      </c>
      <c r="H541" s="5">
        <v>1207.3900000000001</v>
      </c>
    </row>
    <row r="542" spans="1:8" x14ac:dyDescent="0.25">
      <c r="A542" s="4"/>
      <c r="B542" s="4"/>
      <c r="C542" s="4"/>
      <c r="D542" s="4"/>
      <c r="E542" s="4">
        <v>1200063950</v>
      </c>
      <c r="F542" s="4" t="s">
        <v>460</v>
      </c>
      <c r="G542" s="5">
        <v>58000</v>
      </c>
      <c r="H542" s="5">
        <v>1160.23</v>
      </c>
    </row>
    <row r="543" spans="1:8" x14ac:dyDescent="0.25">
      <c r="A543" s="4"/>
      <c r="B543" s="4"/>
      <c r="C543" s="4"/>
      <c r="D543" s="4"/>
      <c r="E543" s="4">
        <v>1200062440</v>
      </c>
      <c r="F543" s="4" t="s">
        <v>461</v>
      </c>
      <c r="G543" s="5">
        <v>55295</v>
      </c>
      <c r="H543" s="5">
        <v>13355.93</v>
      </c>
    </row>
    <row r="544" spans="1:8" x14ac:dyDescent="0.25">
      <c r="A544" s="4"/>
      <c r="B544" s="4"/>
      <c r="C544" s="4"/>
      <c r="D544" s="4"/>
      <c r="E544" s="4">
        <v>1200060900</v>
      </c>
      <c r="F544" s="4" t="s">
        <v>462</v>
      </c>
      <c r="G544" s="5">
        <v>44925</v>
      </c>
      <c r="H544" s="5">
        <v>1620.46</v>
      </c>
    </row>
    <row r="545" spans="1:8" x14ac:dyDescent="0.25">
      <c r="A545" s="4"/>
      <c r="B545" s="4"/>
      <c r="C545" s="4"/>
      <c r="D545" s="4"/>
      <c r="E545" s="4">
        <v>1200057900</v>
      </c>
      <c r="F545" s="4" t="s">
        <v>463</v>
      </c>
      <c r="G545" s="5">
        <v>38800</v>
      </c>
      <c r="H545" s="5">
        <v>1</v>
      </c>
    </row>
    <row r="546" spans="1:8" x14ac:dyDescent="0.25">
      <c r="A546" s="4"/>
      <c r="B546" s="4"/>
      <c r="C546" s="4"/>
      <c r="D546" s="4"/>
      <c r="E546" s="4">
        <v>1200057770</v>
      </c>
      <c r="F546" s="4" t="s">
        <v>464</v>
      </c>
      <c r="G546" s="5">
        <v>37598</v>
      </c>
      <c r="H546" s="5">
        <v>851.39</v>
      </c>
    </row>
    <row r="547" spans="1:8" x14ac:dyDescent="0.25">
      <c r="A547" s="4"/>
      <c r="B547" s="4"/>
      <c r="C547" s="4"/>
      <c r="D547" s="4"/>
      <c r="E547" s="4">
        <v>1200057760</v>
      </c>
      <c r="F547" s="4" t="s">
        <v>464</v>
      </c>
      <c r="G547" s="5">
        <v>37598</v>
      </c>
      <c r="H547" s="5">
        <v>851.39</v>
      </c>
    </row>
    <row r="548" spans="1:8" x14ac:dyDescent="0.25">
      <c r="A548" s="4"/>
      <c r="B548" s="4"/>
      <c r="C548" s="4"/>
      <c r="D548" s="4"/>
      <c r="E548" s="4">
        <v>1200062460</v>
      </c>
      <c r="F548" s="4" t="s">
        <v>464</v>
      </c>
      <c r="G548" s="5">
        <v>37598</v>
      </c>
      <c r="H548" s="5">
        <v>9813.3700000000008</v>
      </c>
    </row>
    <row r="549" spans="1:8" x14ac:dyDescent="0.25">
      <c r="A549" s="4"/>
      <c r="B549" s="4"/>
      <c r="C549" s="4"/>
      <c r="D549" s="4"/>
      <c r="E549" s="4">
        <v>1200062450</v>
      </c>
      <c r="F549" s="4" t="s">
        <v>464</v>
      </c>
      <c r="G549" s="5">
        <v>37598</v>
      </c>
      <c r="H549" s="5">
        <v>9081.64</v>
      </c>
    </row>
    <row r="550" spans="1:8" x14ac:dyDescent="0.25">
      <c r="A550" s="4"/>
      <c r="B550" s="4"/>
      <c r="C550" s="4"/>
      <c r="D550" s="4"/>
      <c r="E550" s="4">
        <v>1200062480</v>
      </c>
      <c r="F550" s="4" t="s">
        <v>464</v>
      </c>
      <c r="G550" s="5">
        <v>37598</v>
      </c>
      <c r="H550" s="5">
        <v>9813.3700000000008</v>
      </c>
    </row>
    <row r="551" spans="1:8" x14ac:dyDescent="0.25">
      <c r="A551" s="4"/>
      <c r="B551" s="4"/>
      <c r="C551" s="4"/>
      <c r="D551" s="4"/>
      <c r="E551" s="4">
        <v>1200057540</v>
      </c>
      <c r="F551" s="4" t="s">
        <v>465</v>
      </c>
      <c r="G551" s="5">
        <v>33174</v>
      </c>
      <c r="H551" s="5">
        <v>1</v>
      </c>
    </row>
    <row r="552" spans="1:8" x14ac:dyDescent="0.25">
      <c r="A552" s="4"/>
      <c r="B552" s="4"/>
      <c r="C552" s="4"/>
      <c r="D552" s="4"/>
      <c r="E552" s="4">
        <v>1200057860</v>
      </c>
      <c r="F552" s="4" t="s">
        <v>466</v>
      </c>
      <c r="G552" s="5">
        <v>32622.22</v>
      </c>
      <c r="H552" s="5">
        <v>1206.28</v>
      </c>
    </row>
    <row r="553" spans="1:8" x14ac:dyDescent="0.25">
      <c r="A553" s="4"/>
      <c r="B553" s="4"/>
      <c r="C553" s="4"/>
      <c r="D553" s="4"/>
      <c r="E553" s="4">
        <v>1200058141</v>
      </c>
      <c r="F553" s="4" t="s">
        <v>467</v>
      </c>
      <c r="G553" s="5">
        <v>21000</v>
      </c>
      <c r="H553" s="5">
        <v>553.12</v>
      </c>
    </row>
    <row r="554" spans="1:8" x14ac:dyDescent="0.25">
      <c r="A554" s="4"/>
      <c r="B554" s="4"/>
      <c r="C554" s="4"/>
      <c r="D554" s="4"/>
      <c r="E554" s="4">
        <v>1200057871</v>
      </c>
      <c r="F554" s="4" t="s">
        <v>468</v>
      </c>
      <c r="G554" s="5">
        <v>20400</v>
      </c>
      <c r="H554" s="5">
        <v>524.20000000000005</v>
      </c>
    </row>
    <row r="555" spans="1:8" x14ac:dyDescent="0.25">
      <c r="A555" s="4"/>
      <c r="B555" s="4"/>
      <c r="C555" s="4"/>
      <c r="D555" s="4"/>
      <c r="E555" s="4">
        <v>1200069091</v>
      </c>
      <c r="F555" s="4" t="s">
        <v>469</v>
      </c>
      <c r="G555" s="5">
        <v>20400</v>
      </c>
      <c r="H555" s="5">
        <v>585.67999999999995</v>
      </c>
    </row>
    <row r="556" spans="1:8" x14ac:dyDescent="0.25">
      <c r="A556" s="4"/>
      <c r="B556" s="4"/>
      <c r="C556" s="4"/>
      <c r="D556" s="4"/>
      <c r="E556" s="4">
        <v>1200062380</v>
      </c>
      <c r="F556" s="4" t="s">
        <v>465</v>
      </c>
      <c r="G556" s="5">
        <v>19224</v>
      </c>
      <c r="H556" s="5">
        <v>4643.45</v>
      </c>
    </row>
    <row r="557" spans="1:8" x14ac:dyDescent="0.25">
      <c r="A557" s="4"/>
      <c r="B557" s="4"/>
      <c r="C557" s="4"/>
      <c r="D557" s="4"/>
      <c r="E557" s="4">
        <v>1200062390</v>
      </c>
      <c r="F557" s="4" t="s">
        <v>465</v>
      </c>
      <c r="G557" s="5">
        <v>19224</v>
      </c>
      <c r="H557" s="5">
        <v>4643.45</v>
      </c>
    </row>
    <row r="558" spans="1:8" x14ac:dyDescent="0.25">
      <c r="A558" s="4"/>
      <c r="B558" s="4"/>
      <c r="C558" s="4"/>
      <c r="D558" s="4"/>
      <c r="E558" s="4">
        <v>1200062400</v>
      </c>
      <c r="F558" s="4" t="s">
        <v>465</v>
      </c>
      <c r="G558" s="5">
        <v>19224</v>
      </c>
      <c r="H558" s="5">
        <v>4643.45</v>
      </c>
    </row>
    <row r="559" spans="1:8" x14ac:dyDescent="0.25">
      <c r="A559" s="4"/>
      <c r="B559" s="4"/>
      <c r="C559" s="4"/>
      <c r="D559" s="4"/>
      <c r="E559" s="4">
        <v>1200062410</v>
      </c>
      <c r="F559" s="4" t="s">
        <v>465</v>
      </c>
      <c r="G559" s="5">
        <v>19224</v>
      </c>
      <c r="H559" s="5">
        <v>4643.45</v>
      </c>
    </row>
    <row r="560" spans="1:8" x14ac:dyDescent="0.25">
      <c r="A560" s="4"/>
      <c r="B560" s="4"/>
      <c r="C560" s="4"/>
      <c r="D560" s="4"/>
      <c r="E560" s="4">
        <v>1200057520</v>
      </c>
      <c r="F560" s="4" t="s">
        <v>465</v>
      </c>
      <c r="G560" s="5">
        <v>16587</v>
      </c>
      <c r="H560" s="5">
        <v>1</v>
      </c>
    </row>
    <row r="561" spans="1:8" x14ac:dyDescent="0.25">
      <c r="A561" s="4"/>
      <c r="B561" s="4"/>
      <c r="C561" s="4"/>
      <c r="D561" s="4"/>
      <c r="E561" s="4">
        <v>1200057530</v>
      </c>
      <c r="F561" s="4" t="s">
        <v>465</v>
      </c>
      <c r="G561" s="5">
        <v>16587</v>
      </c>
      <c r="H561" s="5">
        <v>1</v>
      </c>
    </row>
    <row r="562" spans="1:8" x14ac:dyDescent="0.25">
      <c r="A562" s="4"/>
      <c r="B562" s="4"/>
      <c r="C562" s="4"/>
      <c r="D562" s="4"/>
      <c r="E562" s="4">
        <v>1200068150</v>
      </c>
      <c r="F562" s="4" t="s">
        <v>470</v>
      </c>
      <c r="G562" s="5">
        <v>15495.82</v>
      </c>
      <c r="H562" s="5">
        <v>433.09</v>
      </c>
    </row>
    <row r="563" spans="1:8" x14ac:dyDescent="0.25">
      <c r="A563" s="4"/>
      <c r="B563" s="4"/>
      <c r="C563" s="4"/>
      <c r="D563" s="4"/>
      <c r="E563" s="4">
        <v>1200068140</v>
      </c>
      <c r="F563" s="4" t="s">
        <v>470</v>
      </c>
      <c r="G563" s="5">
        <v>15495.82</v>
      </c>
      <c r="H563" s="5">
        <v>433.09</v>
      </c>
    </row>
    <row r="564" spans="1:8" x14ac:dyDescent="0.25">
      <c r="A564" s="4"/>
      <c r="B564" s="4"/>
      <c r="C564" s="4"/>
      <c r="D564" s="4"/>
      <c r="E564" s="4">
        <v>1200068160</v>
      </c>
      <c r="F564" s="4" t="s">
        <v>470</v>
      </c>
      <c r="G564" s="5">
        <v>15495.82</v>
      </c>
      <c r="H564" s="5">
        <v>433.09</v>
      </c>
    </row>
    <row r="565" spans="1:8" x14ac:dyDescent="0.25">
      <c r="A565" s="4"/>
      <c r="B565" s="4"/>
      <c r="C565" s="4"/>
      <c r="D565" s="4"/>
      <c r="E565" s="4">
        <v>1200068170</v>
      </c>
      <c r="F565" s="4" t="s">
        <v>470</v>
      </c>
      <c r="G565" s="5">
        <v>15495.82</v>
      </c>
      <c r="H565" s="5">
        <v>433.09</v>
      </c>
    </row>
    <row r="566" spans="1:8" x14ac:dyDescent="0.25">
      <c r="A566" s="4"/>
      <c r="B566" s="4"/>
      <c r="C566" s="4"/>
      <c r="D566" s="4"/>
      <c r="E566" s="4">
        <v>1200057050</v>
      </c>
      <c r="F566" s="4" t="s">
        <v>471</v>
      </c>
      <c r="G566" s="5">
        <v>11160</v>
      </c>
      <c r="H566" s="5">
        <v>3655.55</v>
      </c>
    </row>
    <row r="567" spans="1:8" x14ac:dyDescent="0.25">
      <c r="A567" s="4"/>
      <c r="B567" s="4"/>
      <c r="C567" s="4"/>
      <c r="D567" s="4"/>
      <c r="E567" s="4">
        <v>1200062920</v>
      </c>
      <c r="F567" s="4" t="s">
        <v>472</v>
      </c>
      <c r="G567" s="5">
        <v>5200</v>
      </c>
      <c r="H567" s="5">
        <v>108.35</v>
      </c>
    </row>
    <row r="568" spans="1:8" x14ac:dyDescent="0.25">
      <c r="A568" s="4"/>
      <c r="B568" s="4"/>
      <c r="C568" s="4"/>
      <c r="D568" s="4">
        <v>2012</v>
      </c>
      <c r="E568" s="4">
        <v>1200069360</v>
      </c>
      <c r="F568" s="4" t="s">
        <v>473</v>
      </c>
      <c r="G568" s="5">
        <v>23488755</v>
      </c>
      <c r="H568" s="5">
        <v>2253198.54</v>
      </c>
    </row>
    <row r="569" spans="1:8" x14ac:dyDescent="0.25">
      <c r="A569" s="4"/>
      <c r="B569" s="4"/>
      <c r="C569" s="4"/>
      <c r="D569" s="4"/>
      <c r="E569" s="4">
        <v>1200079830</v>
      </c>
      <c r="F569" s="4" t="s">
        <v>272</v>
      </c>
      <c r="G569" s="5">
        <v>6744311</v>
      </c>
      <c r="H569" s="5">
        <v>1859914.3</v>
      </c>
    </row>
    <row r="570" spans="1:8" x14ac:dyDescent="0.25">
      <c r="A570" s="4"/>
      <c r="B570" s="4"/>
      <c r="C570" s="4"/>
      <c r="D570" s="4"/>
      <c r="E570" s="4">
        <v>1200074940</v>
      </c>
      <c r="F570" s="4" t="s">
        <v>474</v>
      </c>
      <c r="G570" s="5">
        <v>4296000</v>
      </c>
      <c r="H570" s="5">
        <v>143411.76</v>
      </c>
    </row>
    <row r="571" spans="1:8" x14ac:dyDescent="0.25">
      <c r="A571" s="4"/>
      <c r="B571" s="4"/>
      <c r="C571" s="4"/>
      <c r="D571" s="4"/>
      <c r="E571" s="4">
        <v>1200074960</v>
      </c>
      <c r="F571" s="4" t="s">
        <v>475</v>
      </c>
      <c r="G571" s="5">
        <v>3900000</v>
      </c>
      <c r="H571" s="5">
        <v>130192.63</v>
      </c>
    </row>
    <row r="572" spans="1:8" x14ac:dyDescent="0.25">
      <c r="A572" s="4"/>
      <c r="B572" s="4"/>
      <c r="C572" s="4"/>
      <c r="D572" s="4"/>
      <c r="E572" s="4">
        <v>1200054920</v>
      </c>
      <c r="F572" s="4" t="s">
        <v>476</v>
      </c>
      <c r="G572" s="5">
        <v>2900000</v>
      </c>
      <c r="H572" s="5">
        <v>24853.89</v>
      </c>
    </row>
    <row r="573" spans="1:8" x14ac:dyDescent="0.25">
      <c r="A573" s="4"/>
      <c r="B573" s="4"/>
      <c r="C573" s="4"/>
      <c r="D573" s="4"/>
      <c r="E573" s="4">
        <v>1200073660</v>
      </c>
      <c r="F573" s="4" t="s">
        <v>477</v>
      </c>
      <c r="G573" s="5">
        <v>2035000</v>
      </c>
      <c r="H573" s="5">
        <v>50394</v>
      </c>
    </row>
    <row r="574" spans="1:8" x14ac:dyDescent="0.25">
      <c r="A574" s="4"/>
      <c r="B574" s="4"/>
      <c r="C574" s="4"/>
      <c r="D574" s="4"/>
      <c r="E574" s="4">
        <v>1200073250</v>
      </c>
      <c r="F574" s="4" t="s">
        <v>478</v>
      </c>
      <c r="G574" s="5">
        <v>1595853.24</v>
      </c>
      <c r="H574" s="5">
        <v>12463.15</v>
      </c>
    </row>
    <row r="575" spans="1:8" x14ac:dyDescent="0.25">
      <c r="A575" s="4"/>
      <c r="B575" s="4"/>
      <c r="C575" s="4"/>
      <c r="D575" s="4"/>
      <c r="E575" s="4">
        <v>1200069170</v>
      </c>
      <c r="F575" s="4" t="s">
        <v>479</v>
      </c>
      <c r="G575" s="5">
        <v>1203500</v>
      </c>
      <c r="H575" s="5">
        <v>17789.07</v>
      </c>
    </row>
    <row r="576" spans="1:8" x14ac:dyDescent="0.25">
      <c r="A576" s="4"/>
      <c r="B576" s="4"/>
      <c r="C576" s="4"/>
      <c r="D576" s="4"/>
      <c r="E576" s="4">
        <v>1200074941</v>
      </c>
      <c r="F576" s="4" t="s">
        <v>480</v>
      </c>
      <c r="G576" s="5">
        <v>765000</v>
      </c>
      <c r="H576" s="5">
        <v>27089.31</v>
      </c>
    </row>
    <row r="577" spans="1:8" x14ac:dyDescent="0.25">
      <c r="A577" s="4"/>
      <c r="B577" s="4"/>
      <c r="C577" s="4"/>
      <c r="D577" s="4"/>
      <c r="E577" s="4">
        <v>1200069280</v>
      </c>
      <c r="F577" s="4" t="s">
        <v>481</v>
      </c>
      <c r="G577" s="5">
        <v>748000</v>
      </c>
      <c r="H577" s="5">
        <v>54406.239999999998</v>
      </c>
    </row>
    <row r="578" spans="1:8" x14ac:dyDescent="0.25">
      <c r="A578" s="4"/>
      <c r="B578" s="4"/>
      <c r="C578" s="4"/>
      <c r="D578" s="4"/>
      <c r="E578" s="4">
        <v>1200074961</v>
      </c>
      <c r="F578" s="4" t="s">
        <v>482</v>
      </c>
      <c r="G578" s="5">
        <v>625000</v>
      </c>
      <c r="H578" s="5">
        <v>22131.14</v>
      </c>
    </row>
    <row r="579" spans="1:8" x14ac:dyDescent="0.25">
      <c r="A579" s="4"/>
      <c r="B579" s="4"/>
      <c r="C579" s="4"/>
      <c r="D579" s="4"/>
      <c r="E579" s="4">
        <v>1200069130</v>
      </c>
      <c r="F579" s="4" t="s">
        <v>483</v>
      </c>
      <c r="G579" s="5">
        <v>494343.4</v>
      </c>
      <c r="H579" s="5">
        <v>16389.43</v>
      </c>
    </row>
    <row r="580" spans="1:8" x14ac:dyDescent="0.25">
      <c r="A580" s="4"/>
      <c r="B580" s="4"/>
      <c r="C580" s="4"/>
      <c r="D580" s="4"/>
      <c r="E580" s="4">
        <v>1200070300</v>
      </c>
      <c r="F580" s="4" t="s">
        <v>42</v>
      </c>
      <c r="G580" s="5">
        <v>329812</v>
      </c>
      <c r="H580" s="5">
        <v>2617.0700000000002</v>
      </c>
    </row>
    <row r="581" spans="1:8" x14ac:dyDescent="0.25">
      <c r="A581" s="4"/>
      <c r="B581" s="4"/>
      <c r="C581" s="4"/>
      <c r="D581" s="4"/>
      <c r="E581" s="4">
        <v>1200070010</v>
      </c>
      <c r="F581" s="4" t="s">
        <v>484</v>
      </c>
      <c r="G581" s="5">
        <v>318923.5</v>
      </c>
      <c r="H581" s="5">
        <v>22948.04</v>
      </c>
    </row>
    <row r="582" spans="1:8" x14ac:dyDescent="0.25">
      <c r="A582" s="4"/>
      <c r="B582" s="4"/>
      <c r="C582" s="4"/>
      <c r="D582" s="4"/>
      <c r="E582" s="4">
        <v>1200075100</v>
      </c>
      <c r="F582" s="4" t="s">
        <v>485</v>
      </c>
      <c r="G582" s="5">
        <v>275000</v>
      </c>
      <c r="H582" s="5">
        <v>8518.15</v>
      </c>
    </row>
    <row r="583" spans="1:8" x14ac:dyDescent="0.25">
      <c r="A583" s="4"/>
      <c r="B583" s="4"/>
      <c r="C583" s="4"/>
      <c r="D583" s="4"/>
      <c r="E583" s="4">
        <v>1200075130</v>
      </c>
      <c r="F583" s="4" t="s">
        <v>485</v>
      </c>
      <c r="G583" s="5">
        <v>275000</v>
      </c>
      <c r="H583" s="5">
        <v>8518.15</v>
      </c>
    </row>
    <row r="584" spans="1:8" x14ac:dyDescent="0.25">
      <c r="A584" s="4"/>
      <c r="B584" s="4"/>
      <c r="C584" s="4"/>
      <c r="D584" s="4"/>
      <c r="E584" s="4">
        <v>1200075110</v>
      </c>
      <c r="F584" s="4" t="s">
        <v>485</v>
      </c>
      <c r="G584" s="5">
        <v>275000</v>
      </c>
      <c r="H584" s="5">
        <v>8518.15</v>
      </c>
    </row>
    <row r="585" spans="1:8" x14ac:dyDescent="0.25">
      <c r="A585" s="4"/>
      <c r="B585" s="4"/>
      <c r="C585" s="4"/>
      <c r="D585" s="4"/>
      <c r="E585" s="4">
        <v>1200075120</v>
      </c>
      <c r="F585" s="4" t="s">
        <v>485</v>
      </c>
      <c r="G585" s="5">
        <v>275000</v>
      </c>
      <c r="H585" s="5">
        <v>8518.15</v>
      </c>
    </row>
    <row r="586" spans="1:8" x14ac:dyDescent="0.25">
      <c r="A586" s="4"/>
      <c r="B586" s="4"/>
      <c r="C586" s="4"/>
      <c r="D586" s="4"/>
      <c r="E586" s="4">
        <v>1200075140</v>
      </c>
      <c r="F586" s="4" t="s">
        <v>485</v>
      </c>
      <c r="G586" s="5">
        <v>275000</v>
      </c>
      <c r="H586" s="5">
        <v>8518.15</v>
      </c>
    </row>
    <row r="587" spans="1:8" x14ac:dyDescent="0.25">
      <c r="A587" s="4"/>
      <c r="B587" s="4"/>
      <c r="C587" s="4"/>
      <c r="D587" s="4"/>
      <c r="E587" s="4">
        <v>1200075080</v>
      </c>
      <c r="F587" s="4" t="s">
        <v>485</v>
      </c>
      <c r="G587" s="5">
        <v>275000</v>
      </c>
      <c r="H587" s="5">
        <v>8518.15</v>
      </c>
    </row>
    <row r="588" spans="1:8" x14ac:dyDescent="0.25">
      <c r="A588" s="4"/>
      <c r="B588" s="4"/>
      <c r="C588" s="4"/>
      <c r="D588" s="4"/>
      <c r="E588" s="4">
        <v>1200060680</v>
      </c>
      <c r="F588" s="4" t="s">
        <v>246</v>
      </c>
      <c r="G588" s="5">
        <v>250000</v>
      </c>
      <c r="H588" s="5">
        <v>1</v>
      </c>
    </row>
    <row r="589" spans="1:8" x14ac:dyDescent="0.25">
      <c r="A589" s="4"/>
      <c r="B589" s="4"/>
      <c r="C589" s="4"/>
      <c r="D589" s="4"/>
      <c r="E589" s="4">
        <v>1200070310</v>
      </c>
      <c r="F589" s="4" t="s">
        <v>445</v>
      </c>
      <c r="G589" s="5">
        <v>205996</v>
      </c>
      <c r="H589" s="5">
        <v>1</v>
      </c>
    </row>
    <row r="590" spans="1:8" x14ac:dyDescent="0.25">
      <c r="A590" s="4"/>
      <c r="B590" s="4"/>
      <c r="C590" s="4"/>
      <c r="D590" s="4"/>
      <c r="E590" s="4">
        <v>1200054922</v>
      </c>
      <c r="F590" s="4" t="s">
        <v>486</v>
      </c>
      <c r="G590" s="5">
        <v>204635.2</v>
      </c>
      <c r="H590" s="5">
        <v>1753.54</v>
      </c>
    </row>
    <row r="591" spans="1:8" x14ac:dyDescent="0.25">
      <c r="A591" s="4"/>
      <c r="B591" s="4"/>
      <c r="C591" s="4"/>
      <c r="D591" s="4"/>
      <c r="E591" s="4">
        <v>1200069610</v>
      </c>
      <c r="F591" s="4" t="s">
        <v>487</v>
      </c>
      <c r="G591" s="5">
        <v>200000</v>
      </c>
      <c r="H591" s="5">
        <v>1</v>
      </c>
    </row>
    <row r="592" spans="1:8" x14ac:dyDescent="0.25">
      <c r="A592" s="4"/>
      <c r="B592" s="4"/>
      <c r="C592" s="4"/>
      <c r="D592" s="4"/>
      <c r="E592" s="4">
        <v>1200070040</v>
      </c>
      <c r="F592" s="4" t="s">
        <v>488</v>
      </c>
      <c r="G592" s="5">
        <v>179200</v>
      </c>
      <c r="H592" s="5">
        <v>6349.08</v>
      </c>
    </row>
    <row r="593" spans="1:8" x14ac:dyDescent="0.25">
      <c r="A593" s="4"/>
      <c r="B593" s="4"/>
      <c r="C593" s="4"/>
      <c r="D593" s="4"/>
      <c r="E593" s="4">
        <v>1200068680</v>
      </c>
      <c r="F593" s="4" t="s">
        <v>489</v>
      </c>
      <c r="G593" s="5">
        <v>161700</v>
      </c>
      <c r="H593" s="5">
        <v>11299.76</v>
      </c>
    </row>
    <row r="594" spans="1:8" x14ac:dyDescent="0.25">
      <c r="A594" s="4"/>
      <c r="B594" s="4"/>
      <c r="C594" s="4"/>
      <c r="D594" s="4"/>
      <c r="E594" s="4">
        <v>1200074942</v>
      </c>
      <c r="F594" s="4" t="s">
        <v>490</v>
      </c>
      <c r="G594" s="5">
        <v>154800</v>
      </c>
      <c r="H594" s="5">
        <v>5167.83</v>
      </c>
    </row>
    <row r="595" spans="1:8" x14ac:dyDescent="0.25">
      <c r="A595" s="4"/>
      <c r="B595" s="4"/>
      <c r="C595" s="4"/>
      <c r="D595" s="4"/>
      <c r="E595" s="4">
        <v>1200069361</v>
      </c>
      <c r="F595" s="4" t="s">
        <v>491</v>
      </c>
      <c r="G595" s="5">
        <v>118000</v>
      </c>
      <c r="H595" s="5">
        <v>11093.09</v>
      </c>
    </row>
    <row r="596" spans="1:8" x14ac:dyDescent="0.25">
      <c r="A596" s="4"/>
      <c r="B596" s="4"/>
      <c r="C596" s="4"/>
      <c r="D596" s="4"/>
      <c r="E596" s="4">
        <v>1200069520</v>
      </c>
      <c r="F596" s="4" t="s">
        <v>492</v>
      </c>
      <c r="G596" s="5">
        <v>111065</v>
      </c>
      <c r="H596" s="5">
        <v>6998.25</v>
      </c>
    </row>
    <row r="597" spans="1:8" x14ac:dyDescent="0.25">
      <c r="A597" s="4"/>
      <c r="B597" s="4"/>
      <c r="C597" s="4"/>
      <c r="D597" s="4"/>
      <c r="E597" s="4">
        <v>1200069540</v>
      </c>
      <c r="F597" s="4" t="s">
        <v>493</v>
      </c>
      <c r="G597" s="5">
        <v>111065</v>
      </c>
      <c r="H597" s="5">
        <v>6998.25</v>
      </c>
    </row>
    <row r="598" spans="1:8" x14ac:dyDescent="0.25">
      <c r="A598" s="4"/>
      <c r="B598" s="4"/>
      <c r="C598" s="4"/>
      <c r="D598" s="4"/>
      <c r="E598" s="4">
        <v>1200069510</v>
      </c>
      <c r="F598" s="4" t="s">
        <v>492</v>
      </c>
      <c r="G598" s="5">
        <v>94279</v>
      </c>
      <c r="H598" s="5">
        <v>5940.6</v>
      </c>
    </row>
    <row r="599" spans="1:8" x14ac:dyDescent="0.25">
      <c r="A599" s="4"/>
      <c r="B599" s="4"/>
      <c r="C599" s="4"/>
      <c r="D599" s="4"/>
      <c r="E599" s="4">
        <v>1200069530</v>
      </c>
      <c r="F599" s="4" t="s">
        <v>493</v>
      </c>
      <c r="G599" s="5">
        <v>94279</v>
      </c>
      <c r="H599" s="5">
        <v>5940.6</v>
      </c>
    </row>
    <row r="600" spans="1:8" x14ac:dyDescent="0.25">
      <c r="A600" s="4"/>
      <c r="B600" s="4"/>
      <c r="C600" s="4"/>
      <c r="D600" s="4"/>
      <c r="E600" s="4">
        <v>1200073810</v>
      </c>
      <c r="F600" s="4" t="s">
        <v>445</v>
      </c>
      <c r="G600" s="5">
        <v>78850</v>
      </c>
      <c r="H600" s="5">
        <v>8546.74</v>
      </c>
    </row>
    <row r="601" spans="1:8" x14ac:dyDescent="0.25">
      <c r="A601" s="4"/>
      <c r="B601" s="4"/>
      <c r="C601" s="4"/>
      <c r="D601" s="4"/>
      <c r="E601" s="4">
        <v>1200063820</v>
      </c>
      <c r="F601" s="4" t="s">
        <v>494</v>
      </c>
      <c r="G601" s="5">
        <v>72000</v>
      </c>
      <c r="H601" s="5">
        <v>2586.5700000000002</v>
      </c>
    </row>
    <row r="602" spans="1:8" x14ac:dyDescent="0.25">
      <c r="A602" s="4"/>
      <c r="B602" s="4"/>
      <c r="C602" s="4"/>
      <c r="D602" s="4"/>
      <c r="E602" s="4">
        <v>1200074840</v>
      </c>
      <c r="F602" s="4" t="s">
        <v>495</v>
      </c>
      <c r="G602" s="5">
        <v>66000</v>
      </c>
      <c r="H602" s="5">
        <v>6853.12</v>
      </c>
    </row>
    <row r="603" spans="1:8" x14ac:dyDescent="0.25">
      <c r="A603" s="4"/>
      <c r="B603" s="4"/>
      <c r="C603" s="4"/>
      <c r="D603" s="4"/>
      <c r="E603" s="4">
        <v>1200060890</v>
      </c>
      <c r="F603" s="4" t="s">
        <v>496</v>
      </c>
      <c r="G603" s="5">
        <v>62130</v>
      </c>
      <c r="H603" s="5">
        <v>3947.15</v>
      </c>
    </row>
    <row r="604" spans="1:8" x14ac:dyDescent="0.25">
      <c r="A604" s="4"/>
      <c r="B604" s="4"/>
      <c r="C604" s="4"/>
      <c r="D604" s="4"/>
      <c r="E604" s="4">
        <v>1200069580</v>
      </c>
      <c r="F604" s="4" t="s">
        <v>497</v>
      </c>
      <c r="G604" s="5">
        <v>60324</v>
      </c>
      <c r="H604" s="5">
        <v>1732.75</v>
      </c>
    </row>
    <row r="605" spans="1:8" x14ac:dyDescent="0.25">
      <c r="A605" s="4"/>
      <c r="B605" s="4"/>
      <c r="C605" s="4"/>
      <c r="D605" s="4"/>
      <c r="E605" s="4">
        <v>1200070910</v>
      </c>
      <c r="F605" s="4" t="s">
        <v>498</v>
      </c>
      <c r="G605" s="5">
        <v>40000</v>
      </c>
      <c r="H605" s="5">
        <v>3169.37</v>
      </c>
    </row>
    <row r="606" spans="1:8" x14ac:dyDescent="0.25">
      <c r="A606" s="4"/>
      <c r="B606" s="4"/>
      <c r="C606" s="4"/>
      <c r="D606" s="4"/>
      <c r="E606" s="4">
        <v>1200070301</v>
      </c>
      <c r="F606" s="4" t="s">
        <v>499</v>
      </c>
      <c r="G606" s="5">
        <v>35612</v>
      </c>
      <c r="H606" s="5">
        <v>282.83</v>
      </c>
    </row>
    <row r="607" spans="1:8" x14ac:dyDescent="0.25">
      <c r="A607" s="4"/>
      <c r="B607" s="4"/>
      <c r="C607" s="4"/>
      <c r="D607" s="4">
        <v>2013</v>
      </c>
      <c r="E607" s="4">
        <v>1200077950</v>
      </c>
      <c r="F607" s="4" t="s">
        <v>500</v>
      </c>
      <c r="G607" s="5">
        <v>12913476.74</v>
      </c>
      <c r="H607" s="5">
        <v>562317.82999999996</v>
      </c>
    </row>
    <row r="608" spans="1:8" x14ac:dyDescent="0.25">
      <c r="A608" s="4"/>
      <c r="B608" s="4"/>
      <c r="C608" s="4"/>
      <c r="D608" s="4"/>
      <c r="E608" s="4">
        <v>1200078211</v>
      </c>
      <c r="F608" s="4" t="s">
        <v>501</v>
      </c>
      <c r="G608" s="5">
        <v>2600000</v>
      </c>
      <c r="H608" s="5">
        <v>520662.93</v>
      </c>
    </row>
    <row r="609" spans="1:8" x14ac:dyDescent="0.25">
      <c r="A609" s="4"/>
      <c r="B609" s="4"/>
      <c r="C609" s="4"/>
      <c r="D609" s="4"/>
      <c r="E609" s="4">
        <v>1200081080</v>
      </c>
      <c r="F609" s="4" t="s">
        <v>502</v>
      </c>
      <c r="G609" s="5">
        <v>2460701.54</v>
      </c>
      <c r="H609" s="5">
        <v>239175.31</v>
      </c>
    </row>
    <row r="610" spans="1:8" x14ac:dyDescent="0.25">
      <c r="A610" s="4"/>
      <c r="B610" s="4"/>
      <c r="C610" s="4"/>
      <c r="D610" s="4"/>
      <c r="E610" s="4">
        <v>1200075270</v>
      </c>
      <c r="F610" s="4" t="s">
        <v>503</v>
      </c>
      <c r="G610" s="5">
        <v>1275000</v>
      </c>
      <c r="H610" s="5">
        <v>155490.09</v>
      </c>
    </row>
    <row r="611" spans="1:8" x14ac:dyDescent="0.25">
      <c r="A611" s="4"/>
      <c r="B611" s="4"/>
      <c r="C611" s="4"/>
      <c r="D611" s="4"/>
      <c r="E611" s="4">
        <v>1200076140</v>
      </c>
      <c r="F611" s="4" t="s">
        <v>504</v>
      </c>
      <c r="G611" s="5">
        <v>900000</v>
      </c>
      <c r="H611" s="5">
        <v>46973.66</v>
      </c>
    </row>
    <row r="612" spans="1:8" x14ac:dyDescent="0.25">
      <c r="A612" s="4"/>
      <c r="B612" s="4"/>
      <c r="C612" s="4"/>
      <c r="D612" s="4"/>
      <c r="E612" s="4">
        <v>1200081260</v>
      </c>
      <c r="F612" s="4" t="s">
        <v>505</v>
      </c>
      <c r="G612" s="5">
        <v>672375</v>
      </c>
      <c r="H612" s="5">
        <v>63563.75</v>
      </c>
    </row>
    <row r="613" spans="1:8" x14ac:dyDescent="0.25">
      <c r="A613" s="4"/>
      <c r="B613" s="4"/>
      <c r="C613" s="4"/>
      <c r="D613" s="4"/>
      <c r="E613" s="4">
        <v>1200076470</v>
      </c>
      <c r="F613" s="4" t="s">
        <v>506</v>
      </c>
      <c r="G613" s="5">
        <v>625000</v>
      </c>
      <c r="H613" s="5">
        <v>30957.03</v>
      </c>
    </row>
    <row r="614" spans="1:8" x14ac:dyDescent="0.25">
      <c r="A614" s="4"/>
      <c r="B614" s="4"/>
      <c r="C614" s="4"/>
      <c r="D614" s="4"/>
      <c r="E614" s="4">
        <v>1200079810</v>
      </c>
      <c r="F614" s="4" t="s">
        <v>507</v>
      </c>
      <c r="G614" s="5">
        <v>474752</v>
      </c>
      <c r="H614" s="5">
        <v>34643.660000000003</v>
      </c>
    </row>
    <row r="615" spans="1:8" x14ac:dyDescent="0.25">
      <c r="A615" s="4"/>
      <c r="B615" s="4"/>
      <c r="C615" s="4"/>
      <c r="D615" s="4"/>
      <c r="E615" s="4">
        <v>1200081100</v>
      </c>
      <c r="F615" s="4" t="s">
        <v>508</v>
      </c>
      <c r="G615" s="5">
        <v>312708.75</v>
      </c>
      <c r="H615" s="5">
        <v>28912.49</v>
      </c>
    </row>
    <row r="616" spans="1:8" x14ac:dyDescent="0.25">
      <c r="A616" s="4"/>
      <c r="B616" s="4"/>
      <c r="C616" s="4"/>
      <c r="D616" s="4"/>
      <c r="E616" s="4">
        <v>1200080210</v>
      </c>
      <c r="F616" s="4" t="s">
        <v>509</v>
      </c>
      <c r="G616" s="5">
        <v>300000</v>
      </c>
      <c r="H616" s="5">
        <v>29463.67</v>
      </c>
    </row>
    <row r="617" spans="1:8" x14ac:dyDescent="0.25">
      <c r="A617" s="4"/>
      <c r="B617" s="4"/>
      <c r="C617" s="4"/>
      <c r="D617" s="4"/>
      <c r="E617" s="4">
        <v>1200080050</v>
      </c>
      <c r="F617" s="4" t="s">
        <v>510</v>
      </c>
      <c r="G617" s="5">
        <v>211120</v>
      </c>
      <c r="H617" s="5">
        <v>19075.39</v>
      </c>
    </row>
    <row r="618" spans="1:8" x14ac:dyDescent="0.25">
      <c r="A618" s="4"/>
      <c r="B618" s="4"/>
      <c r="C618" s="4"/>
      <c r="D618" s="4"/>
      <c r="E618" s="4">
        <v>1200079490</v>
      </c>
      <c r="F618" s="4" t="s">
        <v>511</v>
      </c>
      <c r="G618" s="5">
        <v>140781.9</v>
      </c>
      <c r="H618" s="5">
        <v>19213.36</v>
      </c>
    </row>
    <row r="619" spans="1:8" x14ac:dyDescent="0.25">
      <c r="A619" s="4"/>
      <c r="B619" s="4"/>
      <c r="C619" s="4"/>
      <c r="D619" s="4"/>
      <c r="E619" s="4">
        <v>1200078550</v>
      </c>
      <c r="F619" s="4" t="s">
        <v>512</v>
      </c>
      <c r="G619" s="5">
        <v>137539.85</v>
      </c>
      <c r="H619" s="5">
        <v>18769.740000000002</v>
      </c>
    </row>
    <row r="620" spans="1:8" x14ac:dyDescent="0.25">
      <c r="A620" s="4"/>
      <c r="B620" s="4"/>
      <c r="C620" s="4"/>
      <c r="D620" s="4"/>
      <c r="E620" s="4">
        <v>1200079240</v>
      </c>
      <c r="F620" s="4" t="s">
        <v>513</v>
      </c>
      <c r="G620" s="5">
        <v>137539.85</v>
      </c>
      <c r="H620" s="5">
        <v>19370.740000000002</v>
      </c>
    </row>
    <row r="621" spans="1:8" x14ac:dyDescent="0.25">
      <c r="A621" s="4"/>
      <c r="B621" s="4"/>
      <c r="C621" s="4"/>
      <c r="D621" s="4"/>
      <c r="E621" s="4">
        <v>1200078750</v>
      </c>
      <c r="F621" s="4" t="s">
        <v>514</v>
      </c>
      <c r="G621" s="5">
        <v>137539.85</v>
      </c>
      <c r="H621" s="5">
        <v>18769.740000000002</v>
      </c>
    </row>
    <row r="622" spans="1:8" x14ac:dyDescent="0.25">
      <c r="A622" s="4"/>
      <c r="B622" s="4"/>
      <c r="C622" s="4"/>
      <c r="D622" s="4"/>
      <c r="E622" s="4">
        <v>1200078250</v>
      </c>
      <c r="F622" s="4" t="s">
        <v>515</v>
      </c>
      <c r="G622" s="5">
        <v>137539.85</v>
      </c>
      <c r="H622" s="5">
        <v>18769.740000000002</v>
      </c>
    </row>
    <row r="623" spans="1:8" x14ac:dyDescent="0.25">
      <c r="A623" s="4"/>
      <c r="B623" s="4"/>
      <c r="C623" s="4"/>
      <c r="D623" s="4"/>
      <c r="E623" s="4">
        <v>1200078180</v>
      </c>
      <c r="F623" s="4" t="s">
        <v>516</v>
      </c>
      <c r="G623" s="5">
        <v>137539.85</v>
      </c>
      <c r="H623" s="5">
        <v>18769.740000000002</v>
      </c>
    </row>
    <row r="624" spans="1:8" x14ac:dyDescent="0.25">
      <c r="A624" s="4"/>
      <c r="B624" s="4"/>
      <c r="C624" s="4"/>
      <c r="D624" s="4"/>
      <c r="E624" s="4">
        <v>1200078260</v>
      </c>
      <c r="F624" s="4" t="s">
        <v>515</v>
      </c>
      <c r="G624" s="5">
        <v>137539.85</v>
      </c>
      <c r="H624" s="5">
        <v>18769.740000000002</v>
      </c>
    </row>
    <row r="625" spans="1:8" x14ac:dyDescent="0.25">
      <c r="A625" s="4"/>
      <c r="B625" s="4"/>
      <c r="C625" s="4"/>
      <c r="D625" s="4"/>
      <c r="E625" s="4">
        <v>1200078590</v>
      </c>
      <c r="F625" s="4" t="s">
        <v>512</v>
      </c>
      <c r="G625" s="5">
        <v>137539.85</v>
      </c>
      <c r="H625" s="5">
        <v>18769.740000000002</v>
      </c>
    </row>
    <row r="626" spans="1:8" x14ac:dyDescent="0.25">
      <c r="A626" s="4"/>
      <c r="B626" s="4"/>
      <c r="C626" s="4"/>
      <c r="D626" s="4"/>
      <c r="E626" s="4">
        <v>1200078270</v>
      </c>
      <c r="F626" s="4" t="s">
        <v>515</v>
      </c>
      <c r="G626" s="5">
        <v>137539.85</v>
      </c>
      <c r="H626" s="5">
        <v>18769.740000000002</v>
      </c>
    </row>
    <row r="627" spans="1:8" x14ac:dyDescent="0.25">
      <c r="A627" s="4"/>
      <c r="B627" s="4"/>
      <c r="C627" s="4"/>
      <c r="D627" s="4"/>
      <c r="E627" s="4">
        <v>1200079130</v>
      </c>
      <c r="F627" s="4" t="s">
        <v>517</v>
      </c>
      <c r="G627" s="5">
        <v>137539.85</v>
      </c>
      <c r="H627" s="5">
        <v>18769.740000000002</v>
      </c>
    </row>
    <row r="628" spans="1:8" x14ac:dyDescent="0.25">
      <c r="A628" s="4"/>
      <c r="B628" s="4"/>
      <c r="C628" s="4"/>
      <c r="D628" s="4"/>
      <c r="E628" s="4">
        <v>1200078280</v>
      </c>
      <c r="F628" s="4" t="s">
        <v>515</v>
      </c>
      <c r="G628" s="5">
        <v>137539.85</v>
      </c>
      <c r="H628" s="5">
        <v>18769.740000000002</v>
      </c>
    </row>
    <row r="629" spans="1:8" x14ac:dyDescent="0.25">
      <c r="A629" s="4"/>
      <c r="B629" s="4"/>
      <c r="C629" s="4"/>
      <c r="D629" s="4"/>
      <c r="E629" s="4">
        <v>1200079400</v>
      </c>
      <c r="F629" s="4" t="s">
        <v>518</v>
      </c>
      <c r="G629" s="5">
        <v>137539.85</v>
      </c>
      <c r="H629" s="5">
        <v>18769.740000000002</v>
      </c>
    </row>
    <row r="630" spans="1:8" x14ac:dyDescent="0.25">
      <c r="A630" s="4"/>
      <c r="B630" s="4"/>
      <c r="C630" s="4"/>
      <c r="D630" s="4"/>
      <c r="E630" s="4">
        <v>1200078290</v>
      </c>
      <c r="F630" s="4" t="s">
        <v>515</v>
      </c>
      <c r="G630" s="5">
        <v>137539.85</v>
      </c>
      <c r="H630" s="5">
        <v>18769.740000000002</v>
      </c>
    </row>
    <row r="631" spans="1:8" x14ac:dyDescent="0.25">
      <c r="A631" s="4"/>
      <c r="B631" s="4"/>
      <c r="C631" s="4"/>
      <c r="D631" s="4"/>
      <c r="E631" s="4">
        <v>1200078530</v>
      </c>
      <c r="F631" s="4" t="s">
        <v>512</v>
      </c>
      <c r="G631" s="5">
        <v>137539.85</v>
      </c>
      <c r="H631" s="5">
        <v>18769.740000000002</v>
      </c>
    </row>
    <row r="632" spans="1:8" x14ac:dyDescent="0.25">
      <c r="A632" s="4"/>
      <c r="B632" s="4"/>
      <c r="C632" s="4"/>
      <c r="D632" s="4"/>
      <c r="E632" s="4">
        <v>1200078300</v>
      </c>
      <c r="F632" s="4" t="s">
        <v>515</v>
      </c>
      <c r="G632" s="5">
        <v>137539.85</v>
      </c>
      <c r="H632" s="5">
        <v>18769.740000000002</v>
      </c>
    </row>
    <row r="633" spans="1:8" x14ac:dyDescent="0.25">
      <c r="A633" s="4"/>
      <c r="B633" s="4"/>
      <c r="C633" s="4"/>
      <c r="D633" s="4"/>
      <c r="E633" s="4">
        <v>1200078570</v>
      </c>
      <c r="F633" s="4" t="s">
        <v>512</v>
      </c>
      <c r="G633" s="5">
        <v>137539.85</v>
      </c>
      <c r="H633" s="5">
        <v>18769.740000000002</v>
      </c>
    </row>
    <row r="634" spans="1:8" x14ac:dyDescent="0.25">
      <c r="A634" s="4"/>
      <c r="B634" s="4"/>
      <c r="C634" s="4"/>
      <c r="D634" s="4"/>
      <c r="E634" s="4">
        <v>1200078310</v>
      </c>
      <c r="F634" s="4" t="s">
        <v>515</v>
      </c>
      <c r="G634" s="5">
        <v>137539.85</v>
      </c>
      <c r="H634" s="5">
        <v>18769.740000000002</v>
      </c>
    </row>
    <row r="635" spans="1:8" x14ac:dyDescent="0.25">
      <c r="A635" s="4"/>
      <c r="B635" s="4"/>
      <c r="C635" s="4"/>
      <c r="D635" s="4"/>
      <c r="E635" s="4">
        <v>1200078730</v>
      </c>
      <c r="F635" s="4" t="s">
        <v>514</v>
      </c>
      <c r="G635" s="5">
        <v>137539.85</v>
      </c>
      <c r="H635" s="5">
        <v>18769.740000000002</v>
      </c>
    </row>
    <row r="636" spans="1:8" x14ac:dyDescent="0.25">
      <c r="A636" s="4"/>
      <c r="B636" s="4"/>
      <c r="C636" s="4"/>
      <c r="D636" s="4"/>
      <c r="E636" s="4">
        <v>1200078320</v>
      </c>
      <c r="F636" s="4" t="s">
        <v>515</v>
      </c>
      <c r="G636" s="5">
        <v>137539.85</v>
      </c>
      <c r="H636" s="5">
        <v>18769.740000000002</v>
      </c>
    </row>
    <row r="637" spans="1:8" x14ac:dyDescent="0.25">
      <c r="A637" s="4"/>
      <c r="B637" s="4"/>
      <c r="C637" s="4"/>
      <c r="D637" s="4"/>
      <c r="E637" s="4">
        <v>1200078770</v>
      </c>
      <c r="F637" s="4" t="s">
        <v>514</v>
      </c>
      <c r="G637" s="5">
        <v>137539.85</v>
      </c>
      <c r="H637" s="5">
        <v>18769.740000000002</v>
      </c>
    </row>
    <row r="638" spans="1:8" x14ac:dyDescent="0.25">
      <c r="A638" s="4"/>
      <c r="B638" s="4"/>
      <c r="C638" s="4"/>
      <c r="D638" s="4"/>
      <c r="E638" s="4">
        <v>1200078330</v>
      </c>
      <c r="F638" s="4" t="s">
        <v>515</v>
      </c>
      <c r="G638" s="5">
        <v>137539.85</v>
      </c>
      <c r="H638" s="5">
        <v>18769.740000000002</v>
      </c>
    </row>
    <row r="639" spans="1:8" x14ac:dyDescent="0.25">
      <c r="A639" s="4"/>
      <c r="B639" s="4"/>
      <c r="C639" s="4"/>
      <c r="D639" s="4"/>
      <c r="E639" s="4">
        <v>1200079150</v>
      </c>
      <c r="F639" s="4" t="s">
        <v>519</v>
      </c>
      <c r="G639" s="5">
        <v>137539.85</v>
      </c>
      <c r="H639" s="5">
        <v>18769.740000000002</v>
      </c>
    </row>
    <row r="640" spans="1:8" x14ac:dyDescent="0.25">
      <c r="A640" s="4"/>
      <c r="B640" s="4"/>
      <c r="C640" s="4"/>
      <c r="D640" s="4"/>
      <c r="E640" s="4">
        <v>1200078340</v>
      </c>
      <c r="F640" s="4" t="s">
        <v>515</v>
      </c>
      <c r="G640" s="5">
        <v>137539.85</v>
      </c>
      <c r="H640" s="5">
        <v>18769.740000000002</v>
      </c>
    </row>
    <row r="641" spans="1:8" x14ac:dyDescent="0.25">
      <c r="A641" s="4"/>
      <c r="B641" s="4"/>
      <c r="C641" s="4"/>
      <c r="D641" s="4"/>
      <c r="E641" s="4">
        <v>1200079320</v>
      </c>
      <c r="F641" s="4" t="s">
        <v>520</v>
      </c>
      <c r="G641" s="5">
        <v>137539.85</v>
      </c>
      <c r="H641" s="5">
        <v>18769.740000000002</v>
      </c>
    </row>
    <row r="642" spans="1:8" x14ac:dyDescent="0.25">
      <c r="A642" s="4"/>
      <c r="B642" s="4"/>
      <c r="C642" s="4"/>
      <c r="D642" s="4"/>
      <c r="E642" s="4">
        <v>1200078350</v>
      </c>
      <c r="F642" s="4" t="s">
        <v>515</v>
      </c>
      <c r="G642" s="5">
        <v>137539.85</v>
      </c>
      <c r="H642" s="5">
        <v>18769.740000000002</v>
      </c>
    </row>
    <row r="643" spans="1:8" x14ac:dyDescent="0.25">
      <c r="A643" s="4"/>
      <c r="B643" s="4"/>
      <c r="C643" s="4"/>
      <c r="D643" s="4"/>
      <c r="E643" s="4">
        <v>1200078230</v>
      </c>
      <c r="F643" s="4" t="s">
        <v>515</v>
      </c>
      <c r="G643" s="5">
        <v>137539.85</v>
      </c>
      <c r="H643" s="5">
        <v>18769.740000000002</v>
      </c>
    </row>
    <row r="644" spans="1:8" x14ac:dyDescent="0.25">
      <c r="A644" s="4"/>
      <c r="B644" s="4"/>
      <c r="C644" s="4"/>
      <c r="D644" s="4"/>
      <c r="E644" s="4">
        <v>1200078360</v>
      </c>
      <c r="F644" s="4" t="s">
        <v>515</v>
      </c>
      <c r="G644" s="5">
        <v>137539.85</v>
      </c>
      <c r="H644" s="5">
        <v>18769.740000000002</v>
      </c>
    </row>
    <row r="645" spans="1:8" x14ac:dyDescent="0.25">
      <c r="A645" s="4"/>
      <c r="B645" s="4"/>
      <c r="C645" s="4"/>
      <c r="D645" s="4"/>
      <c r="E645" s="4">
        <v>1200078520</v>
      </c>
      <c r="F645" s="4" t="s">
        <v>512</v>
      </c>
      <c r="G645" s="5">
        <v>137539.85</v>
      </c>
      <c r="H645" s="5">
        <v>18769.740000000002</v>
      </c>
    </row>
    <row r="646" spans="1:8" x14ac:dyDescent="0.25">
      <c r="A646" s="4"/>
      <c r="B646" s="4"/>
      <c r="C646" s="4"/>
      <c r="D646" s="4"/>
      <c r="E646" s="4">
        <v>1200078370</v>
      </c>
      <c r="F646" s="4" t="s">
        <v>515</v>
      </c>
      <c r="G646" s="5">
        <v>137539.85</v>
      </c>
      <c r="H646" s="5">
        <v>18769.740000000002</v>
      </c>
    </row>
    <row r="647" spans="1:8" x14ac:dyDescent="0.25">
      <c r="A647" s="4"/>
      <c r="B647" s="4"/>
      <c r="C647" s="4"/>
      <c r="D647" s="4"/>
      <c r="E647" s="4">
        <v>1200078540</v>
      </c>
      <c r="F647" s="4" t="s">
        <v>512</v>
      </c>
      <c r="G647" s="5">
        <v>137539.85</v>
      </c>
      <c r="H647" s="5">
        <v>18769.740000000002</v>
      </c>
    </row>
    <row r="648" spans="1:8" x14ac:dyDescent="0.25">
      <c r="A648" s="4"/>
      <c r="B648" s="4"/>
      <c r="C648" s="4"/>
      <c r="D648" s="4"/>
      <c r="E648" s="4">
        <v>1200078380</v>
      </c>
      <c r="F648" s="4" t="s">
        <v>515</v>
      </c>
      <c r="G648" s="5">
        <v>137539.85</v>
      </c>
      <c r="H648" s="5">
        <v>18769.740000000002</v>
      </c>
    </row>
    <row r="649" spans="1:8" x14ac:dyDescent="0.25">
      <c r="A649" s="4"/>
      <c r="B649" s="4"/>
      <c r="C649" s="4"/>
      <c r="D649" s="4"/>
      <c r="E649" s="4">
        <v>1200078560</v>
      </c>
      <c r="F649" s="4" t="s">
        <v>512</v>
      </c>
      <c r="G649" s="5">
        <v>137539.85</v>
      </c>
      <c r="H649" s="5">
        <v>18769.740000000002</v>
      </c>
    </row>
    <row r="650" spans="1:8" x14ac:dyDescent="0.25">
      <c r="A650" s="4"/>
      <c r="B650" s="4"/>
      <c r="C650" s="4"/>
      <c r="D650" s="4"/>
      <c r="E650" s="4">
        <v>1200078390</v>
      </c>
      <c r="F650" s="4" t="s">
        <v>515</v>
      </c>
      <c r="G650" s="5">
        <v>137539.85</v>
      </c>
      <c r="H650" s="5">
        <v>18769.740000000002</v>
      </c>
    </row>
    <row r="651" spans="1:8" x14ac:dyDescent="0.25">
      <c r="A651" s="4"/>
      <c r="B651" s="4"/>
      <c r="C651" s="4"/>
      <c r="D651" s="4"/>
      <c r="E651" s="4">
        <v>1200078580</v>
      </c>
      <c r="F651" s="4" t="s">
        <v>512</v>
      </c>
      <c r="G651" s="5">
        <v>137539.85</v>
      </c>
      <c r="H651" s="5">
        <v>18769.740000000002</v>
      </c>
    </row>
    <row r="652" spans="1:8" x14ac:dyDescent="0.25">
      <c r="A652" s="4"/>
      <c r="B652" s="4"/>
      <c r="C652" s="4"/>
      <c r="D652" s="4"/>
      <c r="E652" s="4">
        <v>1200078400</v>
      </c>
      <c r="F652" s="4" t="s">
        <v>515</v>
      </c>
      <c r="G652" s="5">
        <v>137539.85</v>
      </c>
      <c r="H652" s="5">
        <v>18769.740000000002</v>
      </c>
    </row>
    <row r="653" spans="1:8" x14ac:dyDescent="0.25">
      <c r="A653" s="4"/>
      <c r="B653" s="4"/>
      <c r="C653" s="4"/>
      <c r="D653" s="4"/>
      <c r="E653" s="4">
        <v>1200078690</v>
      </c>
      <c r="F653" s="4" t="s">
        <v>521</v>
      </c>
      <c r="G653" s="5">
        <v>137539.85</v>
      </c>
      <c r="H653" s="5">
        <v>18769.740000000002</v>
      </c>
    </row>
    <row r="654" spans="1:8" x14ac:dyDescent="0.25">
      <c r="A654" s="4"/>
      <c r="B654" s="4"/>
      <c r="C654" s="4"/>
      <c r="D654" s="4"/>
      <c r="E654" s="4">
        <v>1200078410</v>
      </c>
      <c r="F654" s="4" t="s">
        <v>515</v>
      </c>
      <c r="G654" s="5">
        <v>137539.85</v>
      </c>
      <c r="H654" s="5">
        <v>18769.740000000002</v>
      </c>
    </row>
    <row r="655" spans="1:8" x14ac:dyDescent="0.25">
      <c r="A655" s="4"/>
      <c r="B655" s="4"/>
      <c r="C655" s="4"/>
      <c r="D655" s="4"/>
      <c r="E655" s="4">
        <v>1200078740</v>
      </c>
      <c r="F655" s="4" t="s">
        <v>514</v>
      </c>
      <c r="G655" s="5">
        <v>137539.85</v>
      </c>
      <c r="H655" s="5">
        <v>18769.740000000002</v>
      </c>
    </row>
    <row r="656" spans="1:8" x14ac:dyDescent="0.25">
      <c r="A656" s="4"/>
      <c r="B656" s="4"/>
      <c r="C656" s="4"/>
      <c r="D656" s="4"/>
      <c r="E656" s="4">
        <v>1200078420</v>
      </c>
      <c r="F656" s="4" t="s">
        <v>515</v>
      </c>
      <c r="G656" s="5">
        <v>137539.85</v>
      </c>
      <c r="H656" s="5">
        <v>18769.740000000002</v>
      </c>
    </row>
    <row r="657" spans="1:8" x14ac:dyDescent="0.25">
      <c r="A657" s="4"/>
      <c r="B657" s="4"/>
      <c r="C657" s="4"/>
      <c r="D657" s="4"/>
      <c r="E657" s="4">
        <v>1200078760</v>
      </c>
      <c r="F657" s="4" t="s">
        <v>514</v>
      </c>
      <c r="G657" s="5">
        <v>137539.85</v>
      </c>
      <c r="H657" s="5">
        <v>18769.740000000002</v>
      </c>
    </row>
    <row r="658" spans="1:8" x14ac:dyDescent="0.25">
      <c r="A658" s="4"/>
      <c r="B658" s="4"/>
      <c r="C658" s="4"/>
      <c r="D658" s="4"/>
      <c r="E658" s="4">
        <v>1200078430</v>
      </c>
      <c r="F658" s="4" t="s">
        <v>515</v>
      </c>
      <c r="G658" s="5">
        <v>137539.85</v>
      </c>
      <c r="H658" s="5">
        <v>18769.740000000002</v>
      </c>
    </row>
    <row r="659" spans="1:8" x14ac:dyDescent="0.25">
      <c r="A659" s="4"/>
      <c r="B659" s="4"/>
      <c r="C659" s="4"/>
      <c r="D659" s="4"/>
      <c r="E659" s="4">
        <v>1200078980</v>
      </c>
      <c r="F659" s="4" t="s">
        <v>522</v>
      </c>
      <c r="G659" s="5">
        <v>137539.85</v>
      </c>
      <c r="H659" s="5">
        <v>81078.399999999994</v>
      </c>
    </row>
    <row r="660" spans="1:8" x14ac:dyDescent="0.25">
      <c r="A660" s="4"/>
      <c r="B660" s="4"/>
      <c r="C660" s="4"/>
      <c r="D660" s="4"/>
      <c r="E660" s="4">
        <v>1200078440</v>
      </c>
      <c r="F660" s="4" t="s">
        <v>515</v>
      </c>
      <c r="G660" s="5">
        <v>137539.85</v>
      </c>
      <c r="H660" s="5">
        <v>18769.740000000002</v>
      </c>
    </row>
    <row r="661" spans="1:8" x14ac:dyDescent="0.25">
      <c r="A661" s="4"/>
      <c r="B661" s="4"/>
      <c r="C661" s="4"/>
      <c r="D661" s="4"/>
      <c r="E661" s="4">
        <v>1200079140</v>
      </c>
      <c r="F661" s="4" t="s">
        <v>517</v>
      </c>
      <c r="G661" s="5">
        <v>137539.85</v>
      </c>
      <c r="H661" s="5">
        <v>18769.740000000002</v>
      </c>
    </row>
    <row r="662" spans="1:8" x14ac:dyDescent="0.25">
      <c r="A662" s="4"/>
      <c r="B662" s="4"/>
      <c r="C662" s="4"/>
      <c r="D662" s="4"/>
      <c r="E662" s="4">
        <v>1200078450</v>
      </c>
      <c r="F662" s="4" t="s">
        <v>515</v>
      </c>
      <c r="G662" s="5">
        <v>137539.85</v>
      </c>
      <c r="H662" s="5">
        <v>18769.740000000002</v>
      </c>
    </row>
    <row r="663" spans="1:8" x14ac:dyDescent="0.25">
      <c r="A663" s="4"/>
      <c r="B663" s="4"/>
      <c r="C663" s="4"/>
      <c r="D663" s="4"/>
      <c r="E663" s="4">
        <v>1200079160</v>
      </c>
      <c r="F663" s="4" t="s">
        <v>519</v>
      </c>
      <c r="G663" s="5">
        <v>137539.85</v>
      </c>
      <c r="H663" s="5">
        <v>18769.740000000002</v>
      </c>
    </row>
    <row r="664" spans="1:8" x14ac:dyDescent="0.25">
      <c r="A664" s="4"/>
      <c r="B664" s="4"/>
      <c r="C664" s="4"/>
      <c r="D664" s="4"/>
      <c r="E664" s="4">
        <v>1200078130</v>
      </c>
      <c r="F664" s="4" t="s">
        <v>523</v>
      </c>
      <c r="G664" s="5">
        <v>137539.85</v>
      </c>
      <c r="H664" s="5">
        <v>18769.740000000002</v>
      </c>
    </row>
    <row r="665" spans="1:8" x14ac:dyDescent="0.25">
      <c r="A665" s="4"/>
      <c r="B665" s="4"/>
      <c r="C665" s="4"/>
      <c r="D665" s="4"/>
      <c r="E665" s="4">
        <v>1200079270</v>
      </c>
      <c r="F665" s="4" t="s">
        <v>524</v>
      </c>
      <c r="G665" s="5">
        <v>137539.85</v>
      </c>
      <c r="H665" s="5">
        <v>18769.740000000002</v>
      </c>
    </row>
    <row r="666" spans="1:8" x14ac:dyDescent="0.25">
      <c r="A666" s="4"/>
      <c r="B666" s="4"/>
      <c r="C666" s="4"/>
      <c r="D666" s="4"/>
      <c r="E666" s="4">
        <v>1200078170</v>
      </c>
      <c r="F666" s="4" t="s">
        <v>516</v>
      </c>
      <c r="G666" s="5">
        <v>137539.85</v>
      </c>
      <c r="H666" s="5">
        <v>18769.740000000002</v>
      </c>
    </row>
    <row r="667" spans="1:8" x14ac:dyDescent="0.25">
      <c r="A667" s="4"/>
      <c r="B667" s="4"/>
      <c r="C667" s="4"/>
      <c r="D667" s="4"/>
      <c r="E667" s="4">
        <v>1200079360</v>
      </c>
      <c r="F667" s="4" t="s">
        <v>525</v>
      </c>
      <c r="G667" s="5">
        <v>137539.85</v>
      </c>
      <c r="H667" s="5">
        <v>18769.740000000002</v>
      </c>
    </row>
    <row r="668" spans="1:8" x14ac:dyDescent="0.25">
      <c r="A668" s="4"/>
      <c r="B668" s="4"/>
      <c r="C668" s="4"/>
      <c r="D668" s="4"/>
      <c r="E668" s="4">
        <v>1200078480</v>
      </c>
      <c r="F668" s="4" t="s">
        <v>515</v>
      </c>
      <c r="G668" s="5">
        <v>137539.85</v>
      </c>
      <c r="H668" s="5">
        <v>18769.740000000002</v>
      </c>
    </row>
    <row r="669" spans="1:8" x14ac:dyDescent="0.25">
      <c r="A669" s="4"/>
      <c r="B669" s="4"/>
      <c r="C669" s="4"/>
      <c r="D669" s="4"/>
      <c r="E669" s="4">
        <v>1200078240</v>
      </c>
      <c r="F669" s="4" t="s">
        <v>515</v>
      </c>
      <c r="G669" s="5">
        <v>137539.85</v>
      </c>
      <c r="H669" s="5">
        <v>18769.740000000002</v>
      </c>
    </row>
    <row r="670" spans="1:8" x14ac:dyDescent="0.25">
      <c r="A670" s="4"/>
      <c r="B670" s="4"/>
      <c r="C670" s="4"/>
      <c r="D670" s="4"/>
      <c r="E670" s="4">
        <v>1200079480</v>
      </c>
      <c r="F670" s="4" t="s">
        <v>518</v>
      </c>
      <c r="G670" s="5">
        <v>137539.85</v>
      </c>
      <c r="H670" s="5">
        <v>18769.740000000002</v>
      </c>
    </row>
    <row r="671" spans="1:8" x14ac:dyDescent="0.25">
      <c r="A671" s="4"/>
      <c r="B671" s="4"/>
      <c r="C671" s="4"/>
      <c r="D671" s="4"/>
      <c r="E671" s="4">
        <v>1200078210</v>
      </c>
      <c r="F671" s="4" t="s">
        <v>526</v>
      </c>
      <c r="G671" s="5">
        <v>137539.85</v>
      </c>
      <c r="H671" s="5">
        <v>18769.740000000002</v>
      </c>
    </row>
    <row r="672" spans="1:8" x14ac:dyDescent="0.25">
      <c r="A672" s="4"/>
      <c r="B672" s="4"/>
      <c r="C672" s="4"/>
      <c r="D672" s="4"/>
      <c r="E672" s="4">
        <v>1200078220</v>
      </c>
      <c r="F672" s="4" t="s">
        <v>526</v>
      </c>
      <c r="G672" s="5">
        <v>137539.85</v>
      </c>
      <c r="H672" s="5">
        <v>18769.740000000002</v>
      </c>
    </row>
    <row r="673" spans="1:8" x14ac:dyDescent="0.25">
      <c r="A673" s="4"/>
      <c r="B673" s="4"/>
      <c r="C673" s="4"/>
      <c r="D673" s="4"/>
      <c r="E673" s="4">
        <v>1200078490</v>
      </c>
      <c r="F673" s="4" t="s">
        <v>515</v>
      </c>
      <c r="G673" s="5">
        <v>137539.85</v>
      </c>
      <c r="H673" s="5">
        <v>18769.740000000002</v>
      </c>
    </row>
    <row r="674" spans="1:8" x14ac:dyDescent="0.25">
      <c r="A674" s="4"/>
      <c r="B674" s="4"/>
      <c r="C674" s="4"/>
      <c r="D674" s="4"/>
      <c r="E674" s="4">
        <v>1200078120</v>
      </c>
      <c r="F674" s="4" t="s">
        <v>523</v>
      </c>
      <c r="G674" s="5">
        <v>137539.85</v>
      </c>
      <c r="H674" s="5">
        <v>18769.740000000002</v>
      </c>
    </row>
    <row r="675" spans="1:8" x14ac:dyDescent="0.25">
      <c r="A675" s="4"/>
      <c r="B675" s="4"/>
      <c r="C675" s="4"/>
      <c r="D675" s="4"/>
      <c r="E675" s="4">
        <v>1200078500</v>
      </c>
      <c r="F675" s="4" t="s">
        <v>515</v>
      </c>
      <c r="G675" s="5">
        <v>137539.85</v>
      </c>
      <c r="H675" s="5">
        <v>19370.740000000002</v>
      </c>
    </row>
    <row r="676" spans="1:8" x14ac:dyDescent="0.25">
      <c r="A676" s="4"/>
      <c r="B676" s="4"/>
      <c r="C676" s="4"/>
      <c r="D676" s="4"/>
      <c r="E676" s="4">
        <v>1200078460</v>
      </c>
      <c r="F676" s="4" t="s">
        <v>515</v>
      </c>
      <c r="G676" s="5">
        <v>137539.85</v>
      </c>
      <c r="H676" s="5">
        <v>18769.740000000002</v>
      </c>
    </row>
    <row r="677" spans="1:8" x14ac:dyDescent="0.25">
      <c r="A677" s="4"/>
      <c r="B677" s="4"/>
      <c r="C677" s="4"/>
      <c r="D677" s="4"/>
      <c r="E677" s="4">
        <v>1200078470</v>
      </c>
      <c r="F677" s="4" t="s">
        <v>515</v>
      </c>
      <c r="G677" s="5">
        <v>137539.85</v>
      </c>
      <c r="H677" s="5">
        <v>18769.740000000002</v>
      </c>
    </row>
    <row r="678" spans="1:8" x14ac:dyDescent="0.25">
      <c r="A678" s="4"/>
      <c r="B678" s="4"/>
      <c r="C678" s="4"/>
      <c r="D678" s="4"/>
      <c r="E678" s="4">
        <v>1200078510</v>
      </c>
      <c r="F678" s="4" t="s">
        <v>515</v>
      </c>
      <c r="G678" s="5">
        <v>137539.85</v>
      </c>
      <c r="H678" s="5">
        <v>19370.740000000002</v>
      </c>
    </row>
    <row r="679" spans="1:8" x14ac:dyDescent="0.25">
      <c r="A679" s="4"/>
      <c r="B679" s="4"/>
      <c r="C679" s="4"/>
      <c r="D679" s="4"/>
      <c r="E679" s="4">
        <v>1200078601</v>
      </c>
      <c r="F679" s="4" t="s">
        <v>527</v>
      </c>
      <c r="G679" s="5">
        <v>83807</v>
      </c>
      <c r="H679" s="5">
        <v>11905.68</v>
      </c>
    </row>
    <row r="680" spans="1:8" x14ac:dyDescent="0.25">
      <c r="A680" s="4"/>
      <c r="B680" s="4"/>
      <c r="C680" s="4"/>
      <c r="D680" s="4"/>
      <c r="E680" s="4">
        <v>1200080710</v>
      </c>
      <c r="F680" s="4" t="s">
        <v>528</v>
      </c>
      <c r="G680" s="5">
        <v>71687.5</v>
      </c>
      <c r="H680" s="5">
        <v>7612.66</v>
      </c>
    </row>
    <row r="681" spans="1:8" x14ac:dyDescent="0.25">
      <c r="A681" s="4"/>
      <c r="B681" s="4"/>
      <c r="C681" s="4"/>
      <c r="D681" s="4"/>
      <c r="E681" s="4">
        <v>1200080700</v>
      </c>
      <c r="F681" s="4" t="s">
        <v>529</v>
      </c>
      <c r="G681" s="5">
        <v>67987.5</v>
      </c>
      <c r="H681" s="5">
        <v>7219.22</v>
      </c>
    </row>
    <row r="682" spans="1:8" x14ac:dyDescent="0.25">
      <c r="A682" s="4"/>
      <c r="B682" s="4"/>
      <c r="C682" s="4"/>
      <c r="D682" s="4"/>
      <c r="E682" s="4">
        <v>1200077120</v>
      </c>
      <c r="F682" s="4" t="s">
        <v>530</v>
      </c>
      <c r="G682" s="5">
        <v>47877</v>
      </c>
      <c r="H682" s="5">
        <v>2474.9899999999998</v>
      </c>
    </row>
    <row r="683" spans="1:8" x14ac:dyDescent="0.25">
      <c r="A683" s="4"/>
      <c r="B683" s="4"/>
      <c r="C683" s="4"/>
      <c r="D683" s="4"/>
      <c r="E683" s="4">
        <v>1200078611</v>
      </c>
      <c r="F683" s="4" t="s">
        <v>531</v>
      </c>
      <c r="G683" s="5">
        <v>38165</v>
      </c>
      <c r="H683" s="5">
        <v>5236.75</v>
      </c>
    </row>
    <row r="684" spans="1:8" x14ac:dyDescent="0.25">
      <c r="A684" s="4"/>
      <c r="B684" s="4"/>
      <c r="C684" s="4"/>
      <c r="D684" s="4"/>
      <c r="E684" s="4">
        <v>1200080880</v>
      </c>
      <c r="F684" s="4" t="s">
        <v>532</v>
      </c>
      <c r="G684" s="5">
        <v>16624</v>
      </c>
      <c r="H684" s="5">
        <v>1280.9000000000001</v>
      </c>
    </row>
    <row r="685" spans="1:8" x14ac:dyDescent="0.25">
      <c r="A685" s="4"/>
      <c r="B685" s="4"/>
      <c r="C685" s="4"/>
      <c r="D685" s="4"/>
      <c r="E685" s="4">
        <v>1200080470</v>
      </c>
      <c r="F685" s="4" t="s">
        <v>533</v>
      </c>
      <c r="G685" s="5">
        <v>13949.3</v>
      </c>
      <c r="H685" s="5">
        <v>1251.1400000000001</v>
      </c>
    </row>
    <row r="686" spans="1:8" x14ac:dyDescent="0.25">
      <c r="A686" s="4"/>
      <c r="B686" s="4"/>
      <c r="C686" s="4"/>
      <c r="D686" s="4"/>
      <c r="E686" s="4">
        <v>1200080730</v>
      </c>
      <c r="F686" s="4" t="s">
        <v>534</v>
      </c>
      <c r="G686" s="5">
        <v>6290</v>
      </c>
      <c r="H686" s="5">
        <v>707.73</v>
      </c>
    </row>
    <row r="687" spans="1:8" x14ac:dyDescent="0.25">
      <c r="A687" s="4"/>
      <c r="B687" s="4"/>
      <c r="C687" s="4"/>
      <c r="D687" s="4"/>
      <c r="E687" s="4">
        <v>1200080740</v>
      </c>
      <c r="F687" s="4" t="s">
        <v>535</v>
      </c>
      <c r="G687" s="5">
        <v>6012.5</v>
      </c>
      <c r="H687" s="5">
        <v>675.68</v>
      </c>
    </row>
    <row r="688" spans="1:8" x14ac:dyDescent="0.25">
      <c r="A688" s="4"/>
      <c r="B688" s="4"/>
      <c r="C688" s="4"/>
      <c r="D688" s="4"/>
      <c r="E688" s="4">
        <v>1200080720</v>
      </c>
      <c r="F688" s="4" t="s">
        <v>536</v>
      </c>
      <c r="G688" s="5">
        <v>5365</v>
      </c>
      <c r="H688" s="5">
        <v>651.64</v>
      </c>
    </row>
    <row r="689" spans="1:8" x14ac:dyDescent="0.25">
      <c r="A689" s="4"/>
      <c r="B689" s="4"/>
      <c r="C689" s="4"/>
      <c r="D689" s="4">
        <v>2014</v>
      </c>
      <c r="E689" s="4">
        <v>1200083430</v>
      </c>
      <c r="F689" s="4" t="s">
        <v>537</v>
      </c>
      <c r="G689" s="5">
        <v>36242962</v>
      </c>
      <c r="H689" s="5">
        <v>12434542.98</v>
      </c>
    </row>
    <row r="690" spans="1:8" x14ac:dyDescent="0.25">
      <c r="A690" s="4"/>
      <c r="B690" s="4"/>
      <c r="C690" s="4"/>
      <c r="D690" s="4"/>
      <c r="E690" s="4">
        <v>1200084130</v>
      </c>
      <c r="F690" s="4" t="s">
        <v>538</v>
      </c>
      <c r="G690" s="5">
        <v>22555776</v>
      </c>
      <c r="H690" s="5">
        <v>5063034.67</v>
      </c>
    </row>
    <row r="691" spans="1:8" x14ac:dyDescent="0.25">
      <c r="A691" s="4"/>
      <c r="B691" s="4"/>
      <c r="C691" s="4"/>
      <c r="D691" s="4"/>
      <c r="E691" s="4">
        <v>1200086720</v>
      </c>
      <c r="F691" s="4" t="s">
        <v>539</v>
      </c>
      <c r="G691" s="5">
        <v>18357039.670000002</v>
      </c>
      <c r="H691" s="5">
        <v>5434737.1600000001</v>
      </c>
    </row>
    <row r="692" spans="1:8" x14ac:dyDescent="0.25">
      <c r="A692" s="4"/>
      <c r="B692" s="4"/>
      <c r="C692" s="4"/>
      <c r="D692" s="4"/>
      <c r="E692" s="4">
        <v>1200083431</v>
      </c>
      <c r="F692" s="4" t="s">
        <v>540</v>
      </c>
      <c r="G692" s="5">
        <v>14373667</v>
      </c>
      <c r="H692" s="5">
        <v>10179816.220000001</v>
      </c>
    </row>
    <row r="693" spans="1:8" x14ac:dyDescent="0.25">
      <c r="A693" s="4"/>
      <c r="B693" s="4"/>
      <c r="C693" s="4"/>
      <c r="D693" s="4"/>
      <c r="E693" s="4">
        <v>1200083240</v>
      </c>
      <c r="F693" s="4" t="s">
        <v>541</v>
      </c>
      <c r="G693" s="5">
        <v>14220294</v>
      </c>
      <c r="H693" s="5">
        <v>6077714.1900000004</v>
      </c>
    </row>
    <row r="694" spans="1:8" x14ac:dyDescent="0.25">
      <c r="A694" s="4"/>
      <c r="B694" s="4"/>
      <c r="C694" s="4"/>
      <c r="D694" s="4"/>
      <c r="E694" s="4">
        <v>1200092000</v>
      </c>
      <c r="F694" s="4" t="s">
        <v>542</v>
      </c>
      <c r="G694" s="5">
        <v>8666884.4399999995</v>
      </c>
      <c r="H694" s="5">
        <v>3074665.05</v>
      </c>
    </row>
    <row r="695" spans="1:8" x14ac:dyDescent="0.25">
      <c r="A695" s="4"/>
      <c r="B695" s="4"/>
      <c r="C695" s="4"/>
      <c r="D695" s="4"/>
      <c r="E695" s="4">
        <v>1200091100</v>
      </c>
      <c r="F695" s="4" t="s">
        <v>543</v>
      </c>
      <c r="G695" s="5">
        <v>3792651</v>
      </c>
      <c r="H695" s="5">
        <v>939161.38</v>
      </c>
    </row>
    <row r="696" spans="1:8" x14ac:dyDescent="0.25">
      <c r="A696" s="4"/>
      <c r="B696" s="4"/>
      <c r="C696" s="4"/>
      <c r="D696" s="4"/>
      <c r="E696" s="4">
        <v>1200083380</v>
      </c>
      <c r="F696" s="4" t="s">
        <v>544</v>
      </c>
      <c r="G696" s="5">
        <v>3517640</v>
      </c>
      <c r="H696" s="5">
        <v>384409.38</v>
      </c>
    </row>
    <row r="697" spans="1:8" x14ac:dyDescent="0.25">
      <c r="A697" s="4"/>
      <c r="B697" s="4"/>
      <c r="C697" s="4"/>
      <c r="D697" s="4"/>
      <c r="E697" s="4">
        <v>1200091730</v>
      </c>
      <c r="F697" s="4" t="s">
        <v>545</v>
      </c>
      <c r="G697" s="5">
        <v>2462280</v>
      </c>
      <c r="H697" s="5">
        <v>753587.75</v>
      </c>
    </row>
    <row r="698" spans="1:8" x14ac:dyDescent="0.25">
      <c r="A698" s="4"/>
      <c r="B698" s="4"/>
      <c r="C698" s="4"/>
      <c r="D698" s="4"/>
      <c r="E698" s="4">
        <v>1200087710</v>
      </c>
      <c r="F698" s="4" t="s">
        <v>546</v>
      </c>
      <c r="G698" s="5">
        <v>2455503</v>
      </c>
      <c r="H698" s="5">
        <v>564635.41</v>
      </c>
    </row>
    <row r="699" spans="1:8" x14ac:dyDescent="0.25">
      <c r="A699" s="4"/>
      <c r="B699" s="4"/>
      <c r="C699" s="4"/>
      <c r="D699" s="4"/>
      <c r="E699" s="4">
        <v>1200093190</v>
      </c>
      <c r="F699" s="4" t="s">
        <v>547</v>
      </c>
      <c r="G699" s="5">
        <v>2437152</v>
      </c>
      <c r="H699" s="5">
        <v>612940.89</v>
      </c>
    </row>
    <row r="700" spans="1:8" x14ac:dyDescent="0.25">
      <c r="A700" s="4"/>
      <c r="B700" s="4"/>
      <c r="C700" s="4"/>
      <c r="D700" s="4"/>
      <c r="E700" s="4">
        <v>1200090900</v>
      </c>
      <c r="F700" s="4" t="s">
        <v>548</v>
      </c>
      <c r="G700" s="5">
        <v>2382424</v>
      </c>
      <c r="H700" s="5">
        <v>569587.04</v>
      </c>
    </row>
    <row r="701" spans="1:8" x14ac:dyDescent="0.25">
      <c r="A701" s="4"/>
      <c r="B701" s="4"/>
      <c r="C701" s="4"/>
      <c r="D701" s="4"/>
      <c r="E701" s="4">
        <v>1200083400</v>
      </c>
      <c r="F701" s="4" t="s">
        <v>485</v>
      </c>
      <c r="G701" s="5">
        <v>2200000</v>
      </c>
      <c r="H701" s="5">
        <v>469317.65</v>
      </c>
    </row>
    <row r="702" spans="1:8" x14ac:dyDescent="0.25">
      <c r="A702" s="4"/>
      <c r="B702" s="4"/>
      <c r="C702" s="4"/>
      <c r="D702" s="4"/>
      <c r="E702" s="4">
        <v>1200091340</v>
      </c>
      <c r="F702" s="4" t="s">
        <v>549</v>
      </c>
      <c r="G702" s="5">
        <v>2016260</v>
      </c>
      <c r="H702" s="5">
        <v>487936.79</v>
      </c>
    </row>
    <row r="703" spans="1:8" x14ac:dyDescent="0.25">
      <c r="A703" s="4"/>
      <c r="B703" s="4"/>
      <c r="C703" s="4"/>
      <c r="D703" s="4"/>
      <c r="E703" s="4">
        <v>1200086721</v>
      </c>
      <c r="F703" s="4" t="s">
        <v>550</v>
      </c>
      <c r="G703" s="5">
        <v>1707168.76</v>
      </c>
      <c r="H703" s="5">
        <v>384162.07</v>
      </c>
    </row>
    <row r="704" spans="1:8" x14ac:dyDescent="0.25">
      <c r="A704" s="4"/>
      <c r="B704" s="4"/>
      <c r="C704" s="4"/>
      <c r="D704" s="4"/>
      <c r="E704" s="4">
        <v>1200090530</v>
      </c>
      <c r="F704" s="4" t="s">
        <v>551</v>
      </c>
      <c r="G704" s="5">
        <v>1524000</v>
      </c>
      <c r="H704" s="5">
        <v>352665.68</v>
      </c>
    </row>
    <row r="705" spans="1:8" x14ac:dyDescent="0.25">
      <c r="A705" s="4"/>
      <c r="B705" s="4"/>
      <c r="C705" s="4"/>
      <c r="D705" s="4"/>
      <c r="E705" s="4">
        <v>1200086960</v>
      </c>
      <c r="F705" s="4" t="s">
        <v>552</v>
      </c>
      <c r="G705" s="5">
        <v>1480000</v>
      </c>
      <c r="H705" s="5">
        <v>354106.75</v>
      </c>
    </row>
    <row r="706" spans="1:8" x14ac:dyDescent="0.25">
      <c r="A706" s="4"/>
      <c r="B706" s="4"/>
      <c r="C706" s="4"/>
      <c r="D706" s="4"/>
      <c r="E706" s="4">
        <v>1200090540</v>
      </c>
      <c r="F706" s="4" t="s">
        <v>553</v>
      </c>
      <c r="G706" s="5">
        <v>1332000</v>
      </c>
      <c r="H706" s="5">
        <v>308234.63</v>
      </c>
    </row>
    <row r="707" spans="1:8" x14ac:dyDescent="0.25">
      <c r="A707" s="4"/>
      <c r="B707" s="4"/>
      <c r="C707" s="4"/>
      <c r="D707" s="4"/>
      <c r="E707" s="4">
        <v>1200090640</v>
      </c>
      <c r="F707" s="4" t="s">
        <v>554</v>
      </c>
      <c r="G707" s="5">
        <v>1300000</v>
      </c>
      <c r="H707" s="5">
        <v>293469.75</v>
      </c>
    </row>
    <row r="708" spans="1:8" x14ac:dyDescent="0.25">
      <c r="A708" s="4"/>
      <c r="B708" s="4"/>
      <c r="C708" s="4"/>
      <c r="D708" s="4"/>
      <c r="E708" s="4">
        <v>1200092710</v>
      </c>
      <c r="F708" s="4" t="s">
        <v>555</v>
      </c>
      <c r="G708" s="5">
        <v>1076750</v>
      </c>
      <c r="H708" s="5">
        <v>263918.62</v>
      </c>
    </row>
    <row r="709" spans="1:8" x14ac:dyDescent="0.25">
      <c r="A709" s="4"/>
      <c r="B709" s="4"/>
      <c r="C709" s="4"/>
      <c r="D709" s="4"/>
      <c r="E709" s="4">
        <v>1200091330</v>
      </c>
      <c r="F709" s="4" t="s">
        <v>556</v>
      </c>
      <c r="G709" s="5">
        <v>1008467.97</v>
      </c>
      <c r="H709" s="5">
        <v>244050.64</v>
      </c>
    </row>
    <row r="710" spans="1:8" x14ac:dyDescent="0.25">
      <c r="A710" s="4"/>
      <c r="B710" s="4"/>
      <c r="C710" s="4"/>
      <c r="D710" s="4"/>
      <c r="E710" s="4">
        <v>1200091520</v>
      </c>
      <c r="F710" s="4" t="s">
        <v>557</v>
      </c>
      <c r="G710" s="5">
        <v>740000</v>
      </c>
      <c r="H710" s="5">
        <v>172052.49</v>
      </c>
    </row>
    <row r="711" spans="1:8" x14ac:dyDescent="0.25">
      <c r="A711" s="4"/>
      <c r="B711" s="4"/>
      <c r="C711" s="4"/>
      <c r="D711" s="4"/>
      <c r="E711" s="4">
        <v>1200083710</v>
      </c>
      <c r="F711" s="4" t="s">
        <v>558</v>
      </c>
      <c r="G711" s="5">
        <v>715644.5</v>
      </c>
      <c r="H711" s="5">
        <v>112995.48</v>
      </c>
    </row>
    <row r="712" spans="1:8" x14ac:dyDescent="0.25">
      <c r="A712" s="4"/>
      <c r="B712" s="4"/>
      <c r="C712" s="4"/>
      <c r="D712" s="4"/>
      <c r="E712" s="4">
        <v>1200088720</v>
      </c>
      <c r="F712" s="4" t="s">
        <v>559</v>
      </c>
      <c r="G712" s="5">
        <v>710000</v>
      </c>
      <c r="H712" s="5">
        <v>172080.22</v>
      </c>
    </row>
    <row r="713" spans="1:8" x14ac:dyDescent="0.25">
      <c r="A713" s="4"/>
      <c r="B713" s="4"/>
      <c r="C713" s="4"/>
      <c r="D713" s="4"/>
      <c r="E713" s="4">
        <v>1200083720</v>
      </c>
      <c r="F713" s="4" t="s">
        <v>558</v>
      </c>
      <c r="G713" s="5">
        <v>644000</v>
      </c>
      <c r="H713" s="5">
        <v>81718.509999999995</v>
      </c>
    </row>
    <row r="714" spans="1:8" x14ac:dyDescent="0.25">
      <c r="A714" s="4"/>
      <c r="B714" s="4"/>
      <c r="C714" s="4"/>
      <c r="D714" s="4"/>
      <c r="E714" s="4">
        <v>1200080040</v>
      </c>
      <c r="F714" s="4" t="s">
        <v>560</v>
      </c>
      <c r="G714" s="5">
        <v>625000</v>
      </c>
      <c r="H714" s="5">
        <v>133671.74</v>
      </c>
    </row>
    <row r="715" spans="1:8" x14ac:dyDescent="0.25">
      <c r="A715" s="4"/>
      <c r="B715" s="4"/>
      <c r="C715" s="4"/>
      <c r="D715" s="4"/>
      <c r="E715" s="4">
        <v>1200086370</v>
      </c>
      <c r="F715" s="4" t="s">
        <v>561</v>
      </c>
      <c r="G715" s="5">
        <v>612000</v>
      </c>
      <c r="H715" s="5">
        <v>142514.48000000001</v>
      </c>
    </row>
    <row r="716" spans="1:8" x14ac:dyDescent="0.25">
      <c r="A716" s="4"/>
      <c r="B716" s="4"/>
      <c r="C716" s="4"/>
      <c r="D716" s="4"/>
      <c r="E716" s="4">
        <v>1200082260</v>
      </c>
      <c r="F716" s="4" t="s">
        <v>562</v>
      </c>
      <c r="G716" s="5">
        <v>447756</v>
      </c>
      <c r="H716" s="5">
        <v>48591.05</v>
      </c>
    </row>
    <row r="717" spans="1:8" x14ac:dyDescent="0.25">
      <c r="A717" s="4"/>
      <c r="B717" s="4"/>
      <c r="C717" s="4"/>
      <c r="D717" s="4"/>
      <c r="E717" s="4">
        <v>1200082990</v>
      </c>
      <c r="F717" s="4" t="s">
        <v>563</v>
      </c>
      <c r="G717" s="5">
        <v>422750</v>
      </c>
      <c r="H717" s="5">
        <v>44589.4</v>
      </c>
    </row>
    <row r="718" spans="1:8" x14ac:dyDescent="0.25">
      <c r="A718" s="4"/>
      <c r="B718" s="4"/>
      <c r="C718" s="4"/>
      <c r="D718" s="4"/>
      <c r="E718" s="4">
        <v>1200091800</v>
      </c>
      <c r="F718" s="4" t="s">
        <v>564</v>
      </c>
      <c r="G718" s="5">
        <v>400000</v>
      </c>
      <c r="H718" s="5">
        <v>95703.84</v>
      </c>
    </row>
    <row r="719" spans="1:8" x14ac:dyDescent="0.25">
      <c r="A719" s="4"/>
      <c r="B719" s="4"/>
      <c r="C719" s="4"/>
      <c r="D719" s="4"/>
      <c r="E719" s="4">
        <v>1200086970</v>
      </c>
      <c r="F719" s="4" t="s">
        <v>565</v>
      </c>
      <c r="G719" s="5">
        <v>400000</v>
      </c>
      <c r="H719" s="5">
        <v>95703.84</v>
      </c>
    </row>
    <row r="720" spans="1:8" x14ac:dyDescent="0.25">
      <c r="A720" s="4"/>
      <c r="B720" s="4"/>
      <c r="C720" s="4"/>
      <c r="D720" s="4"/>
      <c r="E720" s="4">
        <v>1200090740</v>
      </c>
      <c r="F720" s="4" t="s">
        <v>566</v>
      </c>
      <c r="G720" s="5">
        <v>390000</v>
      </c>
      <c r="H720" s="5">
        <v>90676.61</v>
      </c>
    </row>
    <row r="721" spans="1:8" x14ac:dyDescent="0.25">
      <c r="A721" s="4"/>
      <c r="B721" s="4"/>
      <c r="C721" s="4"/>
      <c r="D721" s="4"/>
      <c r="E721" s="4">
        <v>1200091350</v>
      </c>
      <c r="F721" s="4" t="s">
        <v>567</v>
      </c>
      <c r="G721" s="5">
        <v>383250</v>
      </c>
      <c r="H721" s="5">
        <v>92747.4</v>
      </c>
    </row>
    <row r="722" spans="1:8" x14ac:dyDescent="0.25">
      <c r="A722" s="4"/>
      <c r="B722" s="4"/>
      <c r="C722" s="4"/>
      <c r="D722" s="4"/>
      <c r="E722" s="4">
        <v>1200086950</v>
      </c>
      <c r="F722" s="4" t="s">
        <v>568</v>
      </c>
      <c r="G722" s="5">
        <v>350000</v>
      </c>
      <c r="H722" s="5">
        <v>83740.960000000006</v>
      </c>
    </row>
    <row r="723" spans="1:8" x14ac:dyDescent="0.25">
      <c r="A723" s="4"/>
      <c r="B723" s="4"/>
      <c r="C723" s="4"/>
      <c r="D723" s="4"/>
      <c r="E723" s="4">
        <v>1200091680</v>
      </c>
      <c r="F723" s="4" t="s">
        <v>569</v>
      </c>
      <c r="G723" s="5">
        <v>327675</v>
      </c>
      <c r="H723" s="5">
        <v>80734.94</v>
      </c>
    </row>
    <row r="724" spans="1:8" x14ac:dyDescent="0.25">
      <c r="A724" s="4"/>
      <c r="B724" s="4"/>
      <c r="C724" s="4"/>
      <c r="D724" s="4"/>
      <c r="E724" s="4">
        <v>1200091430</v>
      </c>
      <c r="F724" s="4" t="s">
        <v>570</v>
      </c>
      <c r="G724" s="5">
        <v>323000</v>
      </c>
      <c r="H724" s="5">
        <v>81588.759999999995</v>
      </c>
    </row>
    <row r="725" spans="1:8" x14ac:dyDescent="0.25">
      <c r="A725" s="4"/>
      <c r="B725" s="4"/>
      <c r="C725" s="4"/>
      <c r="D725" s="4"/>
      <c r="E725" s="4">
        <v>1200092610</v>
      </c>
      <c r="F725" s="4" t="s">
        <v>571</v>
      </c>
      <c r="G725" s="5">
        <v>300000</v>
      </c>
      <c r="H725" s="5">
        <v>73148.92</v>
      </c>
    </row>
    <row r="726" spans="1:8" x14ac:dyDescent="0.25">
      <c r="A726" s="4"/>
      <c r="B726" s="4"/>
      <c r="C726" s="4"/>
      <c r="D726" s="4"/>
      <c r="E726" s="4">
        <v>1200090830</v>
      </c>
      <c r="F726" s="4" t="s">
        <v>572</v>
      </c>
      <c r="G726" s="5">
        <v>296019.5</v>
      </c>
      <c r="H726" s="5">
        <v>70772.14</v>
      </c>
    </row>
    <row r="727" spans="1:8" x14ac:dyDescent="0.25">
      <c r="A727" s="4"/>
      <c r="B727" s="4"/>
      <c r="C727" s="4"/>
      <c r="D727" s="4"/>
      <c r="E727" s="4">
        <v>1200091300</v>
      </c>
      <c r="F727" s="4" t="s">
        <v>573</v>
      </c>
      <c r="G727" s="5">
        <v>252580</v>
      </c>
      <c r="H727" s="5">
        <v>61125.54</v>
      </c>
    </row>
    <row r="728" spans="1:8" x14ac:dyDescent="0.25">
      <c r="A728" s="4"/>
      <c r="B728" s="4"/>
      <c r="C728" s="4"/>
      <c r="D728" s="4"/>
      <c r="E728" s="4">
        <v>1200093970</v>
      </c>
      <c r="F728" s="4" t="s">
        <v>574</v>
      </c>
      <c r="G728" s="5">
        <v>207000</v>
      </c>
      <c r="H728" s="5">
        <v>52855.19</v>
      </c>
    </row>
    <row r="729" spans="1:8" x14ac:dyDescent="0.25">
      <c r="A729" s="4"/>
      <c r="B729" s="4"/>
      <c r="C729" s="4"/>
      <c r="D729" s="4"/>
      <c r="E729" s="4">
        <v>1200094010</v>
      </c>
      <c r="F729" s="4" t="s">
        <v>574</v>
      </c>
      <c r="G729" s="5">
        <v>207000</v>
      </c>
      <c r="H729" s="5">
        <v>52855.19</v>
      </c>
    </row>
    <row r="730" spans="1:8" x14ac:dyDescent="0.25">
      <c r="A730" s="4"/>
      <c r="B730" s="4"/>
      <c r="C730" s="4"/>
      <c r="D730" s="4"/>
      <c r="E730" s="4">
        <v>1200093980</v>
      </c>
      <c r="F730" s="4" t="s">
        <v>574</v>
      </c>
      <c r="G730" s="5">
        <v>207000</v>
      </c>
      <c r="H730" s="5">
        <v>52855.19</v>
      </c>
    </row>
    <row r="731" spans="1:8" x14ac:dyDescent="0.25">
      <c r="A731" s="4"/>
      <c r="B731" s="4"/>
      <c r="C731" s="4"/>
      <c r="D731" s="4"/>
      <c r="E731" s="4">
        <v>1200093990</v>
      </c>
      <c r="F731" s="4" t="s">
        <v>574</v>
      </c>
      <c r="G731" s="5">
        <v>207000</v>
      </c>
      <c r="H731" s="5">
        <v>52855.19</v>
      </c>
    </row>
    <row r="732" spans="1:8" x14ac:dyDescent="0.25">
      <c r="A732" s="4"/>
      <c r="B732" s="4"/>
      <c r="C732" s="4"/>
      <c r="D732" s="4"/>
      <c r="E732" s="4">
        <v>1200094000</v>
      </c>
      <c r="F732" s="4" t="s">
        <v>574</v>
      </c>
      <c r="G732" s="5">
        <v>207000</v>
      </c>
      <c r="H732" s="5">
        <v>52855.19</v>
      </c>
    </row>
    <row r="733" spans="1:8" x14ac:dyDescent="0.25">
      <c r="A733" s="4"/>
      <c r="B733" s="4"/>
      <c r="C733" s="4"/>
      <c r="D733" s="4"/>
      <c r="E733" s="4">
        <v>1200094020</v>
      </c>
      <c r="F733" s="4" t="s">
        <v>574</v>
      </c>
      <c r="G733" s="5">
        <v>207000</v>
      </c>
      <c r="H733" s="5">
        <v>52855.19</v>
      </c>
    </row>
    <row r="734" spans="1:8" x14ac:dyDescent="0.25">
      <c r="A734" s="4"/>
      <c r="B734" s="4"/>
      <c r="C734" s="4"/>
      <c r="D734" s="4"/>
      <c r="E734" s="4">
        <v>1200083000</v>
      </c>
      <c r="F734" s="4" t="s">
        <v>575</v>
      </c>
      <c r="G734" s="5">
        <v>200250</v>
      </c>
      <c r="H734" s="5">
        <v>21121.93</v>
      </c>
    </row>
    <row r="735" spans="1:8" x14ac:dyDescent="0.25">
      <c r="A735" s="4"/>
      <c r="B735" s="4"/>
      <c r="C735" s="4"/>
      <c r="D735" s="4"/>
      <c r="E735" s="4">
        <v>1200092380</v>
      </c>
      <c r="F735" s="4" t="s">
        <v>576</v>
      </c>
      <c r="G735" s="5">
        <v>195000</v>
      </c>
      <c r="H735" s="5">
        <v>47083.06</v>
      </c>
    </row>
    <row r="736" spans="1:8" x14ac:dyDescent="0.25">
      <c r="A736" s="4"/>
      <c r="B736" s="4"/>
      <c r="C736" s="4"/>
      <c r="D736" s="4"/>
      <c r="E736" s="4">
        <v>1200092390</v>
      </c>
      <c r="F736" s="4" t="s">
        <v>576</v>
      </c>
      <c r="G736" s="5">
        <v>195000</v>
      </c>
      <c r="H736" s="5">
        <v>47083.06</v>
      </c>
    </row>
    <row r="737" spans="1:8" x14ac:dyDescent="0.25">
      <c r="A737" s="4"/>
      <c r="B737" s="4"/>
      <c r="C737" s="4"/>
      <c r="D737" s="4"/>
      <c r="E737" s="4">
        <v>1200091310</v>
      </c>
      <c r="F737" s="4" t="s">
        <v>577</v>
      </c>
      <c r="G737" s="5">
        <v>160600</v>
      </c>
      <c r="H737" s="5">
        <v>38865.46</v>
      </c>
    </row>
    <row r="738" spans="1:8" x14ac:dyDescent="0.25">
      <c r="A738" s="4"/>
      <c r="B738" s="4"/>
      <c r="C738" s="4"/>
      <c r="D738" s="4"/>
      <c r="E738" s="4">
        <v>1200091720</v>
      </c>
      <c r="F738" s="4" t="s">
        <v>578</v>
      </c>
      <c r="G738" s="5">
        <v>154438</v>
      </c>
      <c r="H738" s="5">
        <v>86090.35</v>
      </c>
    </row>
    <row r="739" spans="1:8" x14ac:dyDescent="0.25">
      <c r="A739" s="4"/>
      <c r="B739" s="4"/>
      <c r="C739" s="4"/>
      <c r="D739" s="4"/>
      <c r="E739" s="4">
        <v>1200092990</v>
      </c>
      <c r="F739" s="4" t="s">
        <v>579</v>
      </c>
      <c r="G739" s="5">
        <v>136725.20000000001</v>
      </c>
      <c r="H739" s="5">
        <v>32712.98</v>
      </c>
    </row>
    <row r="740" spans="1:8" x14ac:dyDescent="0.25">
      <c r="A740" s="4"/>
      <c r="B740" s="4"/>
      <c r="C740" s="4"/>
      <c r="D740" s="4"/>
      <c r="E740" s="4">
        <v>1200092370</v>
      </c>
      <c r="F740" s="4" t="s">
        <v>580</v>
      </c>
      <c r="G740" s="5">
        <v>123000</v>
      </c>
      <c r="H740" s="5">
        <v>28261.38</v>
      </c>
    </row>
    <row r="741" spans="1:8" x14ac:dyDescent="0.25">
      <c r="A741" s="4"/>
      <c r="B741" s="4"/>
      <c r="C741" s="4"/>
      <c r="D741" s="4"/>
      <c r="E741" s="4">
        <v>1200092760</v>
      </c>
      <c r="F741" s="4" t="s">
        <v>581</v>
      </c>
      <c r="G741" s="5">
        <v>113879.71</v>
      </c>
      <c r="H741" s="5">
        <v>33785.75</v>
      </c>
    </row>
    <row r="742" spans="1:8" x14ac:dyDescent="0.25">
      <c r="A742" s="4"/>
      <c r="B742" s="4"/>
      <c r="C742" s="4"/>
      <c r="D742" s="4"/>
      <c r="E742" s="4">
        <v>1200092790</v>
      </c>
      <c r="F742" s="4" t="s">
        <v>581</v>
      </c>
      <c r="G742" s="5">
        <v>113879.71</v>
      </c>
      <c r="H742" s="5">
        <v>33785.75</v>
      </c>
    </row>
    <row r="743" spans="1:8" x14ac:dyDescent="0.25">
      <c r="A743" s="4"/>
      <c r="B743" s="4"/>
      <c r="C743" s="4"/>
      <c r="D743" s="4"/>
      <c r="E743" s="4">
        <v>1200092750</v>
      </c>
      <c r="F743" s="4" t="s">
        <v>581</v>
      </c>
      <c r="G743" s="5">
        <v>113879.71</v>
      </c>
      <c r="H743" s="5">
        <v>33785.75</v>
      </c>
    </row>
    <row r="744" spans="1:8" x14ac:dyDescent="0.25">
      <c r="A744" s="4"/>
      <c r="B744" s="4"/>
      <c r="C744" s="4"/>
      <c r="D744" s="4"/>
      <c r="E744" s="4">
        <v>1200092780</v>
      </c>
      <c r="F744" s="4" t="s">
        <v>581</v>
      </c>
      <c r="G744" s="5">
        <v>113879.71</v>
      </c>
      <c r="H744" s="5">
        <v>33785.75</v>
      </c>
    </row>
    <row r="745" spans="1:8" x14ac:dyDescent="0.25">
      <c r="A745" s="4"/>
      <c r="B745" s="4"/>
      <c r="C745" s="4"/>
      <c r="D745" s="4"/>
      <c r="E745" s="4">
        <v>1200092770</v>
      </c>
      <c r="F745" s="4" t="s">
        <v>581</v>
      </c>
      <c r="G745" s="5">
        <v>113879.71</v>
      </c>
      <c r="H745" s="5">
        <v>33785.75</v>
      </c>
    </row>
    <row r="746" spans="1:8" x14ac:dyDescent="0.25">
      <c r="A746" s="4"/>
      <c r="B746" s="4"/>
      <c r="C746" s="4"/>
      <c r="D746" s="4"/>
      <c r="E746" s="4">
        <v>1200083711</v>
      </c>
      <c r="F746" s="4" t="s">
        <v>582</v>
      </c>
      <c r="G746" s="5">
        <v>97580.45</v>
      </c>
      <c r="H746" s="5">
        <v>26887.73</v>
      </c>
    </row>
    <row r="747" spans="1:8" x14ac:dyDescent="0.25">
      <c r="A747" s="4"/>
      <c r="B747" s="4"/>
      <c r="C747" s="4"/>
      <c r="D747" s="4"/>
      <c r="E747" s="4">
        <v>1200088050</v>
      </c>
      <c r="F747" s="4" t="s">
        <v>583</v>
      </c>
      <c r="G747" s="5">
        <v>90000</v>
      </c>
      <c r="H747" s="5">
        <v>20119.28</v>
      </c>
    </row>
    <row r="748" spans="1:8" x14ac:dyDescent="0.25">
      <c r="A748" s="4"/>
      <c r="B748" s="4"/>
      <c r="C748" s="4"/>
      <c r="D748" s="4"/>
      <c r="E748" s="4">
        <v>1200091780</v>
      </c>
      <c r="F748" s="4" t="s">
        <v>584</v>
      </c>
      <c r="G748" s="5">
        <v>76000</v>
      </c>
      <c r="H748" s="5">
        <v>19016.41</v>
      </c>
    </row>
    <row r="749" spans="1:8" x14ac:dyDescent="0.25">
      <c r="A749" s="4"/>
      <c r="B749" s="4"/>
      <c r="C749" s="4"/>
      <c r="D749" s="4"/>
      <c r="E749" s="4">
        <v>1200084180</v>
      </c>
      <c r="F749" s="4" t="s">
        <v>585</v>
      </c>
      <c r="G749" s="5">
        <v>59400</v>
      </c>
      <c r="H749" s="5">
        <v>7514.58</v>
      </c>
    </row>
    <row r="750" spans="1:8" x14ac:dyDescent="0.25">
      <c r="A750" s="4"/>
      <c r="B750" s="4"/>
      <c r="C750" s="4"/>
      <c r="D750" s="4"/>
      <c r="E750" s="4">
        <v>1200084400</v>
      </c>
      <c r="F750" s="4" t="s">
        <v>586</v>
      </c>
      <c r="G750" s="5">
        <v>55000</v>
      </c>
      <c r="H750" s="5">
        <v>5934.35</v>
      </c>
    </row>
    <row r="751" spans="1:8" x14ac:dyDescent="0.25">
      <c r="A751" s="4"/>
      <c r="B751" s="4"/>
      <c r="C751" s="4"/>
      <c r="D751" s="4"/>
      <c r="E751" s="4">
        <v>1200084410</v>
      </c>
      <c r="F751" s="4" t="s">
        <v>587</v>
      </c>
      <c r="G751" s="5">
        <v>47500</v>
      </c>
      <c r="H751" s="5">
        <v>5123.91</v>
      </c>
    </row>
    <row r="752" spans="1:8" x14ac:dyDescent="0.25">
      <c r="A752" s="4"/>
      <c r="B752" s="4"/>
      <c r="C752" s="4"/>
      <c r="D752" s="4"/>
      <c r="E752" s="4">
        <v>1200095970</v>
      </c>
      <c r="F752" s="4" t="s">
        <v>465</v>
      </c>
      <c r="G752" s="5">
        <v>23471.25</v>
      </c>
      <c r="H752" s="5">
        <v>5976.87</v>
      </c>
    </row>
    <row r="753" spans="1:8" x14ac:dyDescent="0.25">
      <c r="A753" s="4"/>
      <c r="B753" s="4"/>
      <c r="C753" s="4"/>
      <c r="D753" s="4"/>
      <c r="E753" s="4">
        <v>1200095960</v>
      </c>
      <c r="F753" s="4" t="s">
        <v>465</v>
      </c>
      <c r="G753" s="5">
        <v>23471.25</v>
      </c>
      <c r="H753" s="5">
        <v>5976.87</v>
      </c>
    </row>
    <row r="754" spans="1:8" x14ac:dyDescent="0.25">
      <c r="A754" s="4"/>
      <c r="B754" s="4"/>
      <c r="C754" s="4"/>
      <c r="D754" s="4"/>
      <c r="E754" s="4">
        <v>1200095950</v>
      </c>
      <c r="F754" s="4" t="s">
        <v>465</v>
      </c>
      <c r="G754" s="5">
        <v>23471.25</v>
      </c>
      <c r="H754" s="5">
        <v>5976.87</v>
      </c>
    </row>
    <row r="755" spans="1:8" x14ac:dyDescent="0.25">
      <c r="A755" s="4"/>
      <c r="B755" s="4"/>
      <c r="C755" s="4"/>
      <c r="D755" s="4"/>
      <c r="E755" s="4">
        <v>1200093191</v>
      </c>
      <c r="F755" s="4" t="s">
        <v>547</v>
      </c>
      <c r="G755" s="5">
        <v>17546</v>
      </c>
      <c r="H755" s="5">
        <v>5919.37</v>
      </c>
    </row>
    <row r="756" spans="1:8" x14ac:dyDescent="0.25">
      <c r="A756" s="4"/>
      <c r="B756" s="4"/>
      <c r="C756" s="4"/>
      <c r="D756" s="4">
        <v>2015</v>
      </c>
      <c r="E756" s="4">
        <v>1200091700</v>
      </c>
      <c r="F756" s="4" t="s">
        <v>588</v>
      </c>
      <c r="G756" s="5">
        <v>24535296.899999999</v>
      </c>
      <c r="H756" s="5">
        <v>7701673.8200000003</v>
      </c>
    </row>
    <row r="757" spans="1:8" x14ac:dyDescent="0.25">
      <c r="A757" s="4"/>
      <c r="B757" s="4"/>
      <c r="C757" s="4"/>
      <c r="D757" s="4"/>
      <c r="E757" s="4">
        <v>1200101900</v>
      </c>
      <c r="F757" s="4" t="s">
        <v>589</v>
      </c>
      <c r="G757" s="5">
        <v>12234439.57</v>
      </c>
      <c r="H757" s="5">
        <v>5531091.4500000002</v>
      </c>
    </row>
    <row r="758" spans="1:8" x14ac:dyDescent="0.25">
      <c r="A758" s="4"/>
      <c r="B758" s="4"/>
      <c r="C758" s="4"/>
      <c r="D758" s="4"/>
      <c r="E758" s="4">
        <v>1200102480</v>
      </c>
      <c r="F758" s="4" t="s">
        <v>590</v>
      </c>
      <c r="G758" s="5">
        <v>10562201</v>
      </c>
      <c r="H758" s="5">
        <v>4518583.29</v>
      </c>
    </row>
    <row r="759" spans="1:8" x14ac:dyDescent="0.25">
      <c r="A759" s="4"/>
      <c r="B759" s="4"/>
      <c r="C759" s="4"/>
      <c r="D759" s="4"/>
      <c r="E759" s="4">
        <v>1200102610</v>
      </c>
      <c r="F759" s="4" t="s">
        <v>591</v>
      </c>
      <c r="G759" s="5">
        <v>10562000</v>
      </c>
      <c r="H759" s="5">
        <v>4215585.1500000004</v>
      </c>
    </row>
    <row r="760" spans="1:8" x14ac:dyDescent="0.25">
      <c r="A760" s="4"/>
      <c r="B760" s="4"/>
      <c r="C760" s="4"/>
      <c r="D760" s="4"/>
      <c r="E760" s="4">
        <v>1200103990</v>
      </c>
      <c r="F760" s="4" t="s">
        <v>592</v>
      </c>
      <c r="G760" s="5">
        <v>6848280</v>
      </c>
      <c r="H760" s="5">
        <v>2463672.0499999998</v>
      </c>
    </row>
    <row r="761" spans="1:8" x14ac:dyDescent="0.25">
      <c r="A761" s="4"/>
      <c r="B761" s="4"/>
      <c r="C761" s="4"/>
      <c r="D761" s="4"/>
      <c r="E761" s="4">
        <v>1200098350</v>
      </c>
      <c r="F761" s="4" t="s">
        <v>593</v>
      </c>
      <c r="G761" s="5">
        <v>5500000</v>
      </c>
      <c r="H761" s="5">
        <v>1933544.33</v>
      </c>
    </row>
    <row r="762" spans="1:8" x14ac:dyDescent="0.25">
      <c r="A762" s="4"/>
      <c r="B762" s="4"/>
      <c r="C762" s="4"/>
      <c r="D762" s="4"/>
      <c r="E762" s="4">
        <v>1200091570</v>
      </c>
      <c r="F762" s="4" t="s">
        <v>594</v>
      </c>
      <c r="G762" s="5">
        <v>5250000</v>
      </c>
      <c r="H762" s="5">
        <v>1431604.59</v>
      </c>
    </row>
    <row r="763" spans="1:8" x14ac:dyDescent="0.25">
      <c r="A763" s="4"/>
      <c r="B763" s="4"/>
      <c r="C763" s="4"/>
      <c r="D763" s="4"/>
      <c r="E763" s="4">
        <v>1200080060</v>
      </c>
      <c r="F763" s="4" t="s">
        <v>595</v>
      </c>
      <c r="G763" s="5">
        <v>4400000</v>
      </c>
      <c r="H763" s="5">
        <v>1573284.17</v>
      </c>
    </row>
    <row r="764" spans="1:8" x14ac:dyDescent="0.25">
      <c r="A764" s="4"/>
      <c r="B764" s="4"/>
      <c r="C764" s="4"/>
      <c r="D764" s="4"/>
      <c r="E764" s="4">
        <v>1200094400</v>
      </c>
      <c r="F764" s="4" t="s">
        <v>596</v>
      </c>
      <c r="G764" s="5">
        <v>3037231.21</v>
      </c>
      <c r="H764" s="5">
        <v>992355.96</v>
      </c>
    </row>
    <row r="765" spans="1:8" x14ac:dyDescent="0.25">
      <c r="A765" s="4"/>
      <c r="B765" s="4"/>
      <c r="C765" s="4"/>
      <c r="D765" s="4"/>
      <c r="E765" s="4">
        <v>1200100940</v>
      </c>
      <c r="F765" s="4" t="s">
        <v>597</v>
      </c>
      <c r="G765" s="5">
        <v>2901445</v>
      </c>
      <c r="H765" s="5">
        <v>1015785.27</v>
      </c>
    </row>
    <row r="766" spans="1:8" x14ac:dyDescent="0.25">
      <c r="A766" s="4"/>
      <c r="B766" s="4"/>
      <c r="C766" s="4"/>
      <c r="D766" s="4"/>
      <c r="E766" s="4">
        <v>1200093730</v>
      </c>
      <c r="F766" s="4" t="s">
        <v>598</v>
      </c>
      <c r="G766" s="5">
        <v>2879079.7</v>
      </c>
      <c r="H766" s="5">
        <v>782455.94</v>
      </c>
    </row>
    <row r="767" spans="1:8" x14ac:dyDescent="0.25">
      <c r="A767" s="4"/>
      <c r="B767" s="4"/>
      <c r="C767" s="4"/>
      <c r="D767" s="4"/>
      <c r="E767" s="4">
        <v>1200094710</v>
      </c>
      <c r="F767" s="4" t="s">
        <v>599</v>
      </c>
      <c r="G767" s="5">
        <v>2500704.4300000002</v>
      </c>
      <c r="H767" s="5">
        <v>826748.34</v>
      </c>
    </row>
    <row r="768" spans="1:8" x14ac:dyDescent="0.25">
      <c r="A768" s="4"/>
      <c r="B768" s="4"/>
      <c r="C768" s="4"/>
      <c r="D768" s="4"/>
      <c r="E768" s="4">
        <v>1200100870</v>
      </c>
      <c r="F768" s="4" t="s">
        <v>600</v>
      </c>
      <c r="G768" s="5">
        <v>2448000</v>
      </c>
      <c r="H768" s="5">
        <v>1037099.63</v>
      </c>
    </row>
    <row r="769" spans="1:8" x14ac:dyDescent="0.25">
      <c r="A769" s="4"/>
      <c r="B769" s="4"/>
      <c r="C769" s="4"/>
      <c r="D769" s="4"/>
      <c r="E769" s="4">
        <v>1200101640</v>
      </c>
      <c r="F769" s="4" t="s">
        <v>601</v>
      </c>
      <c r="G769" s="5">
        <v>2386230</v>
      </c>
      <c r="H769" s="5">
        <v>849753.74</v>
      </c>
    </row>
    <row r="770" spans="1:8" x14ac:dyDescent="0.25">
      <c r="A770" s="4"/>
      <c r="B770" s="4"/>
      <c r="C770" s="4"/>
      <c r="D770" s="4"/>
      <c r="E770" s="4">
        <v>1200100170</v>
      </c>
      <c r="F770" s="4" t="s">
        <v>602</v>
      </c>
      <c r="G770" s="5">
        <v>1568000</v>
      </c>
      <c r="H770" s="5">
        <v>561233.31999999995</v>
      </c>
    </row>
    <row r="771" spans="1:8" x14ac:dyDescent="0.25">
      <c r="A771" s="4"/>
      <c r="B771" s="4"/>
      <c r="C771" s="4"/>
      <c r="D771" s="4"/>
      <c r="E771" s="4">
        <v>1200094720</v>
      </c>
      <c r="F771" s="4" t="s">
        <v>603</v>
      </c>
      <c r="G771" s="5">
        <v>1503219.83</v>
      </c>
      <c r="H771" s="5">
        <v>496974.87</v>
      </c>
    </row>
    <row r="772" spans="1:8" x14ac:dyDescent="0.25">
      <c r="A772" s="4"/>
      <c r="B772" s="4"/>
      <c r="C772" s="4"/>
      <c r="D772" s="4"/>
      <c r="E772" s="4">
        <v>1200102490</v>
      </c>
      <c r="F772" s="4" t="s">
        <v>604</v>
      </c>
      <c r="G772" s="5">
        <v>1350000</v>
      </c>
      <c r="H772" s="5">
        <v>482958.12</v>
      </c>
    </row>
    <row r="773" spans="1:8" x14ac:dyDescent="0.25">
      <c r="A773" s="4"/>
      <c r="B773" s="4"/>
      <c r="C773" s="4"/>
      <c r="D773" s="4"/>
      <c r="E773" s="4">
        <v>1200091320</v>
      </c>
      <c r="F773" s="4" t="s">
        <v>605</v>
      </c>
      <c r="G773" s="5">
        <v>1303000</v>
      </c>
      <c r="H773" s="5">
        <v>404397.3</v>
      </c>
    </row>
    <row r="774" spans="1:8" x14ac:dyDescent="0.25">
      <c r="A774" s="4"/>
      <c r="B774" s="4"/>
      <c r="C774" s="4"/>
      <c r="D774" s="4"/>
      <c r="E774" s="4">
        <v>1200100210</v>
      </c>
      <c r="F774" s="4" t="s">
        <v>606</v>
      </c>
      <c r="G774" s="5">
        <v>1116500</v>
      </c>
      <c r="H774" s="5">
        <v>399627.76</v>
      </c>
    </row>
    <row r="775" spans="1:8" x14ac:dyDescent="0.25">
      <c r="A775" s="4"/>
      <c r="B775" s="4"/>
      <c r="C775" s="4"/>
      <c r="D775" s="4"/>
      <c r="E775" s="4">
        <v>1200094730</v>
      </c>
      <c r="F775" s="4" t="s">
        <v>607</v>
      </c>
      <c r="G775" s="5">
        <v>1102664.06</v>
      </c>
      <c r="H775" s="5">
        <v>364548.1</v>
      </c>
    </row>
    <row r="776" spans="1:8" x14ac:dyDescent="0.25">
      <c r="A776" s="4"/>
      <c r="B776" s="4"/>
      <c r="C776" s="4"/>
      <c r="D776" s="4"/>
      <c r="E776" s="4">
        <v>1200086730</v>
      </c>
      <c r="F776" s="4" t="s">
        <v>608</v>
      </c>
      <c r="G776" s="5">
        <v>830000</v>
      </c>
      <c r="H776" s="5">
        <v>280451.15999999997</v>
      </c>
    </row>
    <row r="777" spans="1:8" x14ac:dyDescent="0.25">
      <c r="A777" s="4"/>
      <c r="B777" s="4"/>
      <c r="C777" s="4"/>
      <c r="D777" s="4"/>
      <c r="E777" s="4">
        <v>1200103110</v>
      </c>
      <c r="F777" s="4" t="s">
        <v>609</v>
      </c>
      <c r="G777" s="5">
        <v>810545</v>
      </c>
      <c r="H777" s="5">
        <v>300155.93</v>
      </c>
    </row>
    <row r="778" spans="1:8" x14ac:dyDescent="0.25">
      <c r="A778" s="4"/>
      <c r="B778" s="4"/>
      <c r="C778" s="4"/>
      <c r="D778" s="4"/>
      <c r="E778" s="4">
        <v>1200091750</v>
      </c>
      <c r="F778" s="4" t="s">
        <v>610</v>
      </c>
      <c r="G778" s="5">
        <v>772000</v>
      </c>
      <c r="H778" s="5">
        <v>204450.57</v>
      </c>
    </row>
    <row r="779" spans="1:8" x14ac:dyDescent="0.25">
      <c r="A779" s="4"/>
      <c r="B779" s="4"/>
      <c r="C779" s="4"/>
      <c r="D779" s="4"/>
      <c r="E779" s="4">
        <v>1200100370</v>
      </c>
      <c r="F779" s="4" t="s">
        <v>611</v>
      </c>
      <c r="G779" s="5">
        <v>622622.16</v>
      </c>
      <c r="H779" s="5">
        <v>225462.63</v>
      </c>
    </row>
    <row r="780" spans="1:8" x14ac:dyDescent="0.25">
      <c r="A780" s="4"/>
      <c r="B780" s="4"/>
      <c r="C780" s="4"/>
      <c r="D780" s="4"/>
      <c r="E780" s="4">
        <v>1200100250</v>
      </c>
      <c r="F780" s="4" t="s">
        <v>612</v>
      </c>
      <c r="G780" s="5">
        <v>591000</v>
      </c>
      <c r="H780" s="5">
        <v>310761.83</v>
      </c>
    </row>
    <row r="781" spans="1:8" x14ac:dyDescent="0.25">
      <c r="A781" s="4"/>
      <c r="B781" s="4"/>
      <c r="C781" s="4"/>
      <c r="D781" s="4"/>
      <c r="E781" s="4">
        <v>1200101110</v>
      </c>
      <c r="F781" s="4" t="s">
        <v>613</v>
      </c>
      <c r="G781" s="5">
        <v>583066.19999999995</v>
      </c>
      <c r="H781" s="5">
        <v>203066.89</v>
      </c>
    </row>
    <row r="782" spans="1:8" x14ac:dyDescent="0.25">
      <c r="A782" s="4"/>
      <c r="B782" s="4"/>
      <c r="C782" s="4"/>
      <c r="D782" s="4"/>
      <c r="E782" s="4">
        <v>1200095560</v>
      </c>
      <c r="F782" s="4" t="s">
        <v>614</v>
      </c>
      <c r="G782" s="5">
        <v>575000</v>
      </c>
      <c r="H782" s="5">
        <v>149969.1</v>
      </c>
    </row>
    <row r="783" spans="1:8" x14ac:dyDescent="0.25">
      <c r="A783" s="4"/>
      <c r="B783" s="4"/>
      <c r="C783" s="4"/>
      <c r="D783" s="4"/>
      <c r="E783" s="4">
        <v>1200095570</v>
      </c>
      <c r="F783" s="4" t="s">
        <v>614</v>
      </c>
      <c r="G783" s="5">
        <v>575000</v>
      </c>
      <c r="H783" s="5">
        <v>149969.1</v>
      </c>
    </row>
    <row r="784" spans="1:8" x14ac:dyDescent="0.25">
      <c r="A784" s="4"/>
      <c r="B784" s="4"/>
      <c r="C784" s="4"/>
      <c r="D784" s="4"/>
      <c r="E784" s="4">
        <v>1200101100</v>
      </c>
      <c r="F784" s="4" t="s">
        <v>334</v>
      </c>
      <c r="G784" s="5">
        <v>564800</v>
      </c>
      <c r="H784" s="5">
        <v>193927.11</v>
      </c>
    </row>
    <row r="785" spans="1:8" x14ac:dyDescent="0.25">
      <c r="A785" s="4"/>
      <c r="B785" s="4"/>
      <c r="C785" s="4"/>
      <c r="D785" s="4"/>
      <c r="E785" s="4">
        <v>1200093050</v>
      </c>
      <c r="F785" s="4" t="s">
        <v>615</v>
      </c>
      <c r="G785" s="5">
        <v>538900</v>
      </c>
      <c r="H785" s="5">
        <v>175611.54</v>
      </c>
    </row>
    <row r="786" spans="1:8" x14ac:dyDescent="0.25">
      <c r="A786" s="4"/>
      <c r="B786" s="4"/>
      <c r="C786" s="4"/>
      <c r="D786" s="4"/>
      <c r="E786" s="4">
        <v>1200100360</v>
      </c>
      <c r="F786" s="4" t="s">
        <v>616</v>
      </c>
      <c r="G786" s="5">
        <v>538069.5</v>
      </c>
      <c r="H786" s="5">
        <v>194845.16</v>
      </c>
    </row>
    <row r="787" spans="1:8" x14ac:dyDescent="0.25">
      <c r="A787" s="4"/>
      <c r="B787" s="4"/>
      <c r="C787" s="4"/>
      <c r="D787" s="4"/>
      <c r="E787" s="4">
        <v>1200101090</v>
      </c>
      <c r="F787" s="4" t="s">
        <v>617</v>
      </c>
      <c r="G787" s="5">
        <v>474600</v>
      </c>
      <c r="H787" s="5">
        <v>165290.87</v>
      </c>
    </row>
    <row r="788" spans="1:8" x14ac:dyDescent="0.25">
      <c r="A788" s="4"/>
      <c r="B788" s="4"/>
      <c r="C788" s="4"/>
      <c r="D788" s="4"/>
      <c r="E788" s="4">
        <v>1200101320</v>
      </c>
      <c r="F788" s="4" t="s">
        <v>618</v>
      </c>
      <c r="G788" s="5">
        <v>466775</v>
      </c>
      <c r="H788" s="5">
        <v>162481.43</v>
      </c>
    </row>
    <row r="789" spans="1:8" x14ac:dyDescent="0.25">
      <c r="A789" s="4"/>
      <c r="B789" s="4"/>
      <c r="C789" s="4"/>
      <c r="D789" s="4"/>
      <c r="E789" s="4">
        <v>1200100140</v>
      </c>
      <c r="F789" s="4" t="s">
        <v>619</v>
      </c>
      <c r="G789" s="5">
        <v>459150</v>
      </c>
      <c r="H789" s="5">
        <v>188912.69</v>
      </c>
    </row>
    <row r="790" spans="1:8" x14ac:dyDescent="0.25">
      <c r="A790" s="4"/>
      <c r="B790" s="4"/>
      <c r="C790" s="4"/>
      <c r="D790" s="4"/>
      <c r="E790" s="4">
        <v>1200100670</v>
      </c>
      <c r="F790" s="4" t="s">
        <v>620</v>
      </c>
      <c r="G790" s="5">
        <v>453840</v>
      </c>
      <c r="H790" s="5">
        <v>156573.37</v>
      </c>
    </row>
    <row r="791" spans="1:8" x14ac:dyDescent="0.25">
      <c r="A791" s="4"/>
      <c r="B791" s="4"/>
      <c r="C791" s="4"/>
      <c r="D791" s="4"/>
      <c r="E791" s="4">
        <v>1200105040</v>
      </c>
      <c r="F791" s="4" t="s">
        <v>621</v>
      </c>
      <c r="G791" s="5">
        <v>418500</v>
      </c>
      <c r="H791" s="5">
        <v>155052.63</v>
      </c>
    </row>
    <row r="792" spans="1:8" x14ac:dyDescent="0.25">
      <c r="A792" s="4"/>
      <c r="B792" s="4"/>
      <c r="C792" s="4"/>
      <c r="D792" s="4"/>
      <c r="E792" s="4">
        <v>1200100570</v>
      </c>
      <c r="F792" s="4" t="s">
        <v>622</v>
      </c>
      <c r="G792" s="5">
        <v>417000</v>
      </c>
      <c r="H792" s="5">
        <v>173154.87</v>
      </c>
    </row>
    <row r="793" spans="1:8" x14ac:dyDescent="0.25">
      <c r="A793" s="4"/>
      <c r="B793" s="4"/>
      <c r="C793" s="4"/>
      <c r="D793" s="4"/>
      <c r="E793" s="4">
        <v>1200100260</v>
      </c>
      <c r="F793" s="4" t="s">
        <v>623</v>
      </c>
      <c r="G793" s="5">
        <v>410000</v>
      </c>
      <c r="H793" s="5">
        <v>210322.99</v>
      </c>
    </row>
    <row r="794" spans="1:8" x14ac:dyDescent="0.25">
      <c r="A794" s="4"/>
      <c r="B794" s="4"/>
      <c r="C794" s="4"/>
      <c r="D794" s="4"/>
      <c r="E794" s="4">
        <v>1200100280</v>
      </c>
      <c r="F794" s="4" t="s">
        <v>362</v>
      </c>
      <c r="G794" s="5">
        <v>390000</v>
      </c>
      <c r="H794" s="5">
        <v>134548.73000000001</v>
      </c>
    </row>
    <row r="795" spans="1:8" x14ac:dyDescent="0.25">
      <c r="A795" s="4"/>
      <c r="B795" s="4"/>
      <c r="C795" s="4"/>
      <c r="D795" s="4"/>
      <c r="E795" s="4">
        <v>1200096120</v>
      </c>
      <c r="F795" s="4" t="s">
        <v>624</v>
      </c>
      <c r="G795" s="5">
        <v>390000</v>
      </c>
      <c r="H795" s="5">
        <v>103640.99</v>
      </c>
    </row>
    <row r="796" spans="1:8" x14ac:dyDescent="0.25">
      <c r="A796" s="4"/>
      <c r="B796" s="4"/>
      <c r="C796" s="4"/>
      <c r="D796" s="4"/>
      <c r="E796" s="4">
        <v>1200100290</v>
      </c>
      <c r="F796" s="4" t="s">
        <v>362</v>
      </c>
      <c r="G796" s="5">
        <v>390000</v>
      </c>
      <c r="H796" s="5">
        <v>134548.73000000001</v>
      </c>
    </row>
    <row r="797" spans="1:8" x14ac:dyDescent="0.25">
      <c r="A797" s="4"/>
      <c r="B797" s="4"/>
      <c r="C797" s="4"/>
      <c r="D797" s="4"/>
      <c r="E797" s="4">
        <v>1200102800</v>
      </c>
      <c r="F797" s="4" t="s">
        <v>625</v>
      </c>
      <c r="G797" s="5">
        <v>363375</v>
      </c>
      <c r="H797" s="5">
        <v>131121.20000000001</v>
      </c>
    </row>
    <row r="798" spans="1:8" x14ac:dyDescent="0.25">
      <c r="A798" s="4"/>
      <c r="B798" s="4"/>
      <c r="C798" s="4"/>
      <c r="D798" s="4"/>
      <c r="E798" s="4">
        <v>1200092420</v>
      </c>
      <c r="F798" s="4" t="s">
        <v>626</v>
      </c>
      <c r="G798" s="5">
        <v>350000</v>
      </c>
      <c r="H798" s="5">
        <v>94288.91</v>
      </c>
    </row>
    <row r="799" spans="1:8" x14ac:dyDescent="0.25">
      <c r="A799" s="4"/>
      <c r="B799" s="4"/>
      <c r="C799" s="4"/>
      <c r="D799" s="4"/>
      <c r="E799" s="4">
        <v>1200096730</v>
      </c>
      <c r="F799" s="4" t="s">
        <v>627</v>
      </c>
      <c r="G799" s="5">
        <v>339575</v>
      </c>
      <c r="H799" s="5">
        <v>110906.1</v>
      </c>
    </row>
    <row r="800" spans="1:8" x14ac:dyDescent="0.25">
      <c r="A800" s="4"/>
      <c r="B800" s="4"/>
      <c r="C800" s="4"/>
      <c r="D800" s="4"/>
      <c r="E800" s="4">
        <v>1200100270</v>
      </c>
      <c r="F800" s="4" t="s">
        <v>628</v>
      </c>
      <c r="G800" s="5">
        <v>327675</v>
      </c>
      <c r="H800" s="5">
        <v>167599.54</v>
      </c>
    </row>
    <row r="801" spans="1:8" x14ac:dyDescent="0.25">
      <c r="A801" s="4"/>
      <c r="B801" s="4"/>
      <c r="C801" s="4"/>
      <c r="D801" s="4"/>
      <c r="E801" s="4">
        <v>1200097990</v>
      </c>
      <c r="F801" s="4" t="s">
        <v>629</v>
      </c>
      <c r="G801" s="5">
        <v>300000</v>
      </c>
      <c r="H801" s="5">
        <v>99346.48</v>
      </c>
    </row>
    <row r="802" spans="1:8" x14ac:dyDescent="0.25">
      <c r="A802" s="4"/>
      <c r="B802" s="4"/>
      <c r="C802" s="4"/>
      <c r="D802" s="4"/>
      <c r="E802" s="4">
        <v>1200104350</v>
      </c>
      <c r="F802" s="4" t="s">
        <v>630</v>
      </c>
      <c r="G802" s="5">
        <v>275000</v>
      </c>
      <c r="H802" s="5">
        <v>167997.11</v>
      </c>
    </row>
    <row r="803" spans="1:8" x14ac:dyDescent="0.25">
      <c r="A803" s="4"/>
      <c r="B803" s="4"/>
      <c r="C803" s="4"/>
      <c r="D803" s="4"/>
      <c r="E803" s="4">
        <v>1200100400</v>
      </c>
      <c r="F803" s="4" t="s">
        <v>631</v>
      </c>
      <c r="G803" s="5">
        <v>245700</v>
      </c>
      <c r="H803" s="5">
        <v>136010.32</v>
      </c>
    </row>
    <row r="804" spans="1:8" x14ac:dyDescent="0.25">
      <c r="A804" s="4"/>
      <c r="B804" s="4"/>
      <c r="C804" s="4"/>
      <c r="D804" s="4"/>
      <c r="E804" s="4">
        <v>1200104360</v>
      </c>
      <c r="F804" s="4" t="s">
        <v>632</v>
      </c>
      <c r="G804" s="5">
        <v>227000</v>
      </c>
      <c r="H804" s="5">
        <v>138673.99</v>
      </c>
    </row>
    <row r="805" spans="1:8" x14ac:dyDescent="0.25">
      <c r="A805" s="4"/>
      <c r="B805" s="4"/>
      <c r="C805" s="4"/>
      <c r="D805" s="4"/>
      <c r="E805" s="4">
        <v>1200097750</v>
      </c>
      <c r="F805" s="4" t="s">
        <v>633</v>
      </c>
      <c r="G805" s="5">
        <v>225000</v>
      </c>
      <c r="H805" s="5">
        <v>61354.84</v>
      </c>
    </row>
    <row r="806" spans="1:8" x14ac:dyDescent="0.25">
      <c r="A806" s="4"/>
      <c r="B806" s="4"/>
      <c r="C806" s="4"/>
      <c r="D806" s="4"/>
      <c r="E806" s="4">
        <v>1200092900</v>
      </c>
      <c r="F806" s="4" t="s">
        <v>634</v>
      </c>
      <c r="G806" s="5">
        <v>220000</v>
      </c>
      <c r="H806" s="5">
        <v>126655.69</v>
      </c>
    </row>
    <row r="807" spans="1:8" x14ac:dyDescent="0.25">
      <c r="A807" s="4"/>
      <c r="B807" s="4"/>
      <c r="C807" s="4"/>
      <c r="D807" s="4"/>
      <c r="E807" s="4">
        <v>1200100150</v>
      </c>
      <c r="F807" s="4" t="s">
        <v>635</v>
      </c>
      <c r="G807" s="5">
        <v>217000</v>
      </c>
      <c r="H807" s="5">
        <v>154711.29999999999</v>
      </c>
    </row>
    <row r="808" spans="1:8" x14ac:dyDescent="0.25">
      <c r="A808" s="4"/>
      <c r="B808" s="4"/>
      <c r="C808" s="4"/>
      <c r="D808" s="4"/>
      <c r="E808" s="4">
        <v>1200097870</v>
      </c>
      <c r="F808" s="4" t="s">
        <v>636</v>
      </c>
      <c r="G808" s="5">
        <v>210203.2</v>
      </c>
      <c r="H808" s="5">
        <v>56705.26</v>
      </c>
    </row>
    <row r="809" spans="1:8" x14ac:dyDescent="0.25">
      <c r="A809" s="4"/>
      <c r="B809" s="4"/>
      <c r="C809" s="4"/>
      <c r="D809" s="4"/>
      <c r="E809" s="4">
        <v>1200103010</v>
      </c>
      <c r="F809" s="4" t="s">
        <v>637</v>
      </c>
      <c r="G809" s="5">
        <v>207928</v>
      </c>
      <c r="H809" s="5">
        <v>73476.960000000006</v>
      </c>
    </row>
    <row r="810" spans="1:8" x14ac:dyDescent="0.25">
      <c r="A810" s="4"/>
      <c r="B810" s="4"/>
      <c r="C810" s="4"/>
      <c r="D810" s="4"/>
      <c r="E810" s="4">
        <v>1200102910</v>
      </c>
      <c r="F810" s="4" t="s">
        <v>638</v>
      </c>
      <c r="G810" s="5">
        <v>199000</v>
      </c>
      <c r="H810" s="5">
        <v>72424.38</v>
      </c>
    </row>
    <row r="811" spans="1:8" x14ac:dyDescent="0.25">
      <c r="A811" s="4"/>
      <c r="B811" s="4"/>
      <c r="C811" s="4"/>
      <c r="D811" s="4"/>
      <c r="E811" s="4">
        <v>1200097940</v>
      </c>
      <c r="F811" s="4" t="s">
        <v>639</v>
      </c>
      <c r="G811" s="5">
        <v>195000</v>
      </c>
      <c r="H811" s="5">
        <v>52532.38</v>
      </c>
    </row>
    <row r="812" spans="1:8" x14ac:dyDescent="0.25">
      <c r="A812" s="4"/>
      <c r="B812" s="4"/>
      <c r="C812" s="4"/>
      <c r="D812" s="4"/>
      <c r="E812" s="4">
        <v>1200101290</v>
      </c>
      <c r="F812" s="4" t="s">
        <v>640</v>
      </c>
      <c r="G812" s="5">
        <v>194250</v>
      </c>
      <c r="H812" s="5">
        <v>67510.75</v>
      </c>
    </row>
    <row r="813" spans="1:8" x14ac:dyDescent="0.25">
      <c r="A813" s="4"/>
      <c r="B813" s="4"/>
      <c r="C813" s="4"/>
      <c r="D813" s="4"/>
      <c r="E813" s="4">
        <v>1200100160</v>
      </c>
      <c r="F813" s="4" t="s">
        <v>641</v>
      </c>
      <c r="G813" s="5">
        <v>182000</v>
      </c>
      <c r="H813" s="5">
        <v>129757.87</v>
      </c>
    </row>
    <row r="814" spans="1:8" x14ac:dyDescent="0.25">
      <c r="A814" s="4"/>
      <c r="B814" s="4"/>
      <c r="C814" s="4"/>
      <c r="D814" s="4"/>
      <c r="E814" s="4">
        <v>1200104420</v>
      </c>
      <c r="F814" s="4" t="s">
        <v>642</v>
      </c>
      <c r="G814" s="5">
        <v>179492.52</v>
      </c>
      <c r="H814" s="5">
        <v>109651.7</v>
      </c>
    </row>
    <row r="815" spans="1:8" x14ac:dyDescent="0.25">
      <c r="A815" s="4"/>
      <c r="B815" s="4"/>
      <c r="C815" s="4"/>
      <c r="D815" s="4"/>
      <c r="E815" s="4">
        <v>1200092910</v>
      </c>
      <c r="F815" s="4" t="s">
        <v>643</v>
      </c>
      <c r="G815" s="5">
        <v>175216</v>
      </c>
      <c r="H815" s="5">
        <v>82823.34</v>
      </c>
    </row>
    <row r="816" spans="1:8" x14ac:dyDescent="0.25">
      <c r="A816" s="4"/>
      <c r="B816" s="4"/>
      <c r="C816" s="4"/>
      <c r="D816" s="4"/>
      <c r="E816" s="4">
        <v>1200100230</v>
      </c>
      <c r="F816" s="4" t="s">
        <v>644</v>
      </c>
      <c r="G816" s="5">
        <v>172600</v>
      </c>
      <c r="H816" s="5">
        <v>88304.37</v>
      </c>
    </row>
    <row r="817" spans="1:8" x14ac:dyDescent="0.25">
      <c r="A817" s="4"/>
      <c r="B817" s="4"/>
      <c r="C817" s="4"/>
      <c r="D817" s="4"/>
      <c r="E817" s="4">
        <v>1200101630</v>
      </c>
      <c r="F817" s="4" t="s">
        <v>645</v>
      </c>
      <c r="G817" s="5">
        <v>171000</v>
      </c>
      <c r="H817" s="5">
        <v>59462.46</v>
      </c>
    </row>
    <row r="818" spans="1:8" x14ac:dyDescent="0.25">
      <c r="A818" s="4"/>
      <c r="B818" s="4"/>
      <c r="C818" s="4"/>
      <c r="D818" s="4"/>
      <c r="E818" s="4">
        <v>1200097020</v>
      </c>
      <c r="F818" s="4" t="s">
        <v>578</v>
      </c>
      <c r="G818" s="5">
        <v>154438</v>
      </c>
      <c r="H818" s="5">
        <v>89362.46</v>
      </c>
    </row>
    <row r="819" spans="1:8" x14ac:dyDescent="0.25">
      <c r="A819" s="4"/>
      <c r="B819" s="4"/>
      <c r="C819" s="4"/>
      <c r="D819" s="4"/>
      <c r="E819" s="4">
        <v>1200097010</v>
      </c>
      <c r="F819" s="4" t="s">
        <v>578</v>
      </c>
      <c r="G819" s="5">
        <v>154438</v>
      </c>
      <c r="H819" s="5">
        <v>89362.46</v>
      </c>
    </row>
    <row r="820" spans="1:8" x14ac:dyDescent="0.25">
      <c r="A820" s="4"/>
      <c r="B820" s="4"/>
      <c r="C820" s="4"/>
      <c r="D820" s="4"/>
      <c r="E820" s="4">
        <v>1200095870</v>
      </c>
      <c r="F820" s="4" t="s">
        <v>646</v>
      </c>
      <c r="G820" s="5">
        <v>150195</v>
      </c>
      <c r="H820" s="5">
        <v>40655.15</v>
      </c>
    </row>
    <row r="821" spans="1:8" x14ac:dyDescent="0.25">
      <c r="A821" s="4"/>
      <c r="B821" s="4"/>
      <c r="C821" s="4"/>
      <c r="D821" s="4"/>
      <c r="E821" s="4">
        <v>1200095860</v>
      </c>
      <c r="F821" s="4" t="s">
        <v>646</v>
      </c>
      <c r="G821" s="5">
        <v>150195</v>
      </c>
      <c r="H821" s="5">
        <v>40655.15</v>
      </c>
    </row>
    <row r="822" spans="1:8" x14ac:dyDescent="0.25">
      <c r="A822" s="4"/>
      <c r="B822" s="4"/>
      <c r="C822" s="4"/>
      <c r="D822" s="4"/>
      <c r="E822" s="4">
        <v>1200100110</v>
      </c>
      <c r="F822" s="4" t="s">
        <v>647</v>
      </c>
      <c r="G822" s="5">
        <v>140000</v>
      </c>
      <c r="H822" s="5">
        <v>49369.88</v>
      </c>
    </row>
    <row r="823" spans="1:8" x14ac:dyDescent="0.25">
      <c r="A823" s="4"/>
      <c r="B823" s="4"/>
      <c r="C823" s="4"/>
      <c r="D823" s="4"/>
      <c r="E823" s="4">
        <v>1200100100</v>
      </c>
      <c r="F823" s="4" t="s">
        <v>647</v>
      </c>
      <c r="G823" s="5">
        <v>140000</v>
      </c>
      <c r="H823" s="5">
        <v>48757.86</v>
      </c>
    </row>
    <row r="824" spans="1:8" x14ac:dyDescent="0.25">
      <c r="A824" s="4"/>
      <c r="B824" s="4"/>
      <c r="C824" s="4"/>
      <c r="D824" s="4"/>
      <c r="E824" s="4">
        <v>1200100130</v>
      </c>
      <c r="F824" s="4" t="s">
        <v>647</v>
      </c>
      <c r="G824" s="5">
        <v>140000</v>
      </c>
      <c r="H824" s="5">
        <v>49369.88</v>
      </c>
    </row>
    <row r="825" spans="1:8" x14ac:dyDescent="0.25">
      <c r="A825" s="4"/>
      <c r="B825" s="4"/>
      <c r="C825" s="4"/>
      <c r="D825" s="4"/>
      <c r="E825" s="4">
        <v>1200100120</v>
      </c>
      <c r="F825" s="4" t="s">
        <v>647</v>
      </c>
      <c r="G825" s="5">
        <v>140000</v>
      </c>
      <c r="H825" s="5">
        <v>49369.88</v>
      </c>
    </row>
    <row r="826" spans="1:8" x14ac:dyDescent="0.25">
      <c r="A826" s="4"/>
      <c r="B826" s="4"/>
      <c r="C826" s="4"/>
      <c r="D826" s="4"/>
      <c r="E826" s="4">
        <v>1200097320</v>
      </c>
      <c r="F826" s="4" t="s">
        <v>648</v>
      </c>
      <c r="G826" s="5">
        <v>136500</v>
      </c>
      <c r="H826" s="5">
        <v>46196.2</v>
      </c>
    </row>
    <row r="827" spans="1:8" x14ac:dyDescent="0.25">
      <c r="A827" s="4"/>
      <c r="B827" s="4"/>
      <c r="C827" s="4"/>
      <c r="D827" s="4"/>
      <c r="E827" s="4">
        <v>1200098010</v>
      </c>
      <c r="F827" s="4" t="s">
        <v>649</v>
      </c>
      <c r="G827" s="5">
        <v>123000</v>
      </c>
      <c r="H827" s="5">
        <v>33136.449999999997</v>
      </c>
    </row>
    <row r="828" spans="1:8" x14ac:dyDescent="0.25">
      <c r="A828" s="4"/>
      <c r="B828" s="4"/>
      <c r="C828" s="4"/>
      <c r="D828" s="4"/>
      <c r="E828" s="4">
        <v>1200099360</v>
      </c>
      <c r="F828" s="4" t="s">
        <v>650</v>
      </c>
      <c r="G828" s="5">
        <v>121500</v>
      </c>
      <c r="H828" s="5">
        <v>40123.379999999997</v>
      </c>
    </row>
    <row r="829" spans="1:8" x14ac:dyDescent="0.25">
      <c r="A829" s="4"/>
      <c r="B829" s="4"/>
      <c r="C829" s="4"/>
      <c r="D829" s="4"/>
      <c r="E829" s="4">
        <v>1200098100</v>
      </c>
      <c r="F829" s="4" t="s">
        <v>651</v>
      </c>
      <c r="G829" s="5">
        <v>112001</v>
      </c>
      <c r="H829" s="5">
        <v>30520.57</v>
      </c>
    </row>
    <row r="830" spans="1:8" x14ac:dyDescent="0.25">
      <c r="A830" s="4"/>
      <c r="B830" s="4"/>
      <c r="C830" s="4"/>
      <c r="D830" s="4"/>
      <c r="E830" s="4">
        <v>1200100220</v>
      </c>
      <c r="F830" s="4" t="s">
        <v>652</v>
      </c>
      <c r="G830" s="5">
        <v>102700</v>
      </c>
      <c r="H830" s="5">
        <v>51828.53</v>
      </c>
    </row>
    <row r="831" spans="1:8" x14ac:dyDescent="0.25">
      <c r="A831" s="4"/>
      <c r="B831" s="4"/>
      <c r="C831" s="4"/>
      <c r="D831" s="4"/>
      <c r="E831" s="4">
        <v>1200097920</v>
      </c>
      <c r="F831" s="4" t="s">
        <v>653</v>
      </c>
      <c r="G831" s="5">
        <v>98600</v>
      </c>
      <c r="H831" s="5">
        <v>35703.83</v>
      </c>
    </row>
    <row r="832" spans="1:8" x14ac:dyDescent="0.25">
      <c r="A832" s="4"/>
      <c r="B832" s="4"/>
      <c r="C832" s="4"/>
      <c r="D832" s="4"/>
      <c r="E832" s="4">
        <v>1200100090</v>
      </c>
      <c r="F832" s="4" t="s">
        <v>654</v>
      </c>
      <c r="G832" s="5">
        <v>97337</v>
      </c>
      <c r="H832" s="5">
        <v>32606.29</v>
      </c>
    </row>
    <row r="833" spans="1:8" x14ac:dyDescent="0.25">
      <c r="A833" s="4"/>
      <c r="B833" s="4"/>
      <c r="C833" s="4"/>
      <c r="D833" s="4"/>
      <c r="E833" s="4">
        <v>1200103720</v>
      </c>
      <c r="F833" s="4" t="s">
        <v>655</v>
      </c>
      <c r="G833" s="5">
        <v>75000</v>
      </c>
      <c r="H833" s="5">
        <v>26597.86</v>
      </c>
    </row>
    <row r="834" spans="1:8" x14ac:dyDescent="0.25">
      <c r="A834" s="4"/>
      <c r="B834" s="4"/>
      <c r="C834" s="4"/>
      <c r="D834" s="4"/>
      <c r="E834" s="4">
        <v>1200098950</v>
      </c>
      <c r="F834" s="4" t="s">
        <v>465</v>
      </c>
      <c r="G834" s="5">
        <v>61317</v>
      </c>
      <c r="H834" s="5">
        <v>19992.95</v>
      </c>
    </row>
    <row r="835" spans="1:8" x14ac:dyDescent="0.25">
      <c r="A835" s="4"/>
      <c r="B835" s="4"/>
      <c r="C835" s="4"/>
      <c r="D835" s="4"/>
      <c r="E835" s="4">
        <v>1200100240</v>
      </c>
      <c r="F835" s="4" t="s">
        <v>656</v>
      </c>
      <c r="G835" s="5">
        <v>61200</v>
      </c>
      <c r="H835" s="5">
        <v>20410.82</v>
      </c>
    </row>
    <row r="836" spans="1:8" x14ac:dyDescent="0.25">
      <c r="A836" s="4"/>
      <c r="B836" s="4"/>
      <c r="C836" s="4"/>
      <c r="D836" s="4"/>
      <c r="E836" s="4">
        <v>1200103460</v>
      </c>
      <c r="F836" s="4" t="s">
        <v>657</v>
      </c>
      <c r="G836" s="5">
        <v>58120</v>
      </c>
      <c r="H836" s="5">
        <v>20537.580000000002</v>
      </c>
    </row>
    <row r="837" spans="1:8" x14ac:dyDescent="0.25">
      <c r="A837" s="4"/>
      <c r="B837" s="4"/>
      <c r="C837" s="4"/>
      <c r="D837" s="4"/>
      <c r="E837" s="4">
        <v>1200103170</v>
      </c>
      <c r="F837" s="4" t="s">
        <v>658</v>
      </c>
      <c r="G837" s="5">
        <v>54266</v>
      </c>
      <c r="H837" s="5">
        <v>19058.009999999998</v>
      </c>
    </row>
    <row r="838" spans="1:8" x14ac:dyDescent="0.25">
      <c r="A838" s="4"/>
      <c r="B838" s="4"/>
      <c r="C838" s="4"/>
      <c r="D838" s="4"/>
      <c r="E838" s="4">
        <v>1200096610</v>
      </c>
      <c r="F838" s="4" t="s">
        <v>659</v>
      </c>
      <c r="G838" s="5">
        <v>51680</v>
      </c>
      <c r="H838" s="5">
        <v>13785.65</v>
      </c>
    </row>
    <row r="839" spans="1:8" x14ac:dyDescent="0.25">
      <c r="A839" s="4"/>
      <c r="B839" s="4"/>
      <c r="C839" s="4"/>
      <c r="D839" s="4"/>
      <c r="E839" s="4">
        <v>1200101700</v>
      </c>
      <c r="F839" s="4" t="s">
        <v>660</v>
      </c>
      <c r="G839" s="5">
        <v>50910</v>
      </c>
      <c r="H839" s="5">
        <v>25886.76</v>
      </c>
    </row>
    <row r="840" spans="1:8" x14ac:dyDescent="0.25">
      <c r="A840" s="4"/>
      <c r="B840" s="4"/>
      <c r="C840" s="4"/>
      <c r="D840" s="4"/>
      <c r="E840" s="4">
        <v>1200104510</v>
      </c>
      <c r="F840" s="4" t="s">
        <v>661</v>
      </c>
      <c r="G840" s="5">
        <v>45000</v>
      </c>
      <c r="H840" s="5">
        <v>16296.52</v>
      </c>
    </row>
    <row r="841" spans="1:8" x14ac:dyDescent="0.25">
      <c r="A841" s="4"/>
      <c r="B841" s="4"/>
      <c r="C841" s="4"/>
      <c r="D841" s="4"/>
      <c r="E841" s="4">
        <v>1200103160</v>
      </c>
      <c r="F841" s="4" t="s">
        <v>662</v>
      </c>
      <c r="G841" s="5">
        <v>40525</v>
      </c>
      <c r="H841" s="5">
        <v>20805.59</v>
      </c>
    </row>
    <row r="842" spans="1:8" x14ac:dyDescent="0.25">
      <c r="A842" s="4"/>
      <c r="B842" s="4"/>
      <c r="C842" s="4"/>
      <c r="D842" s="4"/>
      <c r="E842" s="4">
        <v>1200101420</v>
      </c>
      <c r="F842" s="4" t="s">
        <v>663</v>
      </c>
      <c r="G842" s="5">
        <v>40000</v>
      </c>
      <c r="H842" s="5">
        <v>13617.49</v>
      </c>
    </row>
    <row r="843" spans="1:8" x14ac:dyDescent="0.25">
      <c r="A843" s="4"/>
      <c r="B843" s="4"/>
      <c r="C843" s="4"/>
      <c r="D843" s="4"/>
      <c r="E843" s="4">
        <v>1200101400</v>
      </c>
      <c r="F843" s="4" t="s">
        <v>663</v>
      </c>
      <c r="G843" s="5">
        <v>40000</v>
      </c>
      <c r="H843" s="5">
        <v>13617.49</v>
      </c>
    </row>
    <row r="844" spans="1:8" x14ac:dyDescent="0.25">
      <c r="A844" s="4"/>
      <c r="B844" s="4"/>
      <c r="C844" s="4"/>
      <c r="D844" s="4"/>
      <c r="E844" s="4">
        <v>1200101430</v>
      </c>
      <c r="F844" s="4" t="s">
        <v>663</v>
      </c>
      <c r="G844" s="5">
        <v>40000</v>
      </c>
      <c r="H844" s="5">
        <v>13617.49</v>
      </c>
    </row>
    <row r="845" spans="1:8" x14ac:dyDescent="0.25">
      <c r="A845" s="4"/>
      <c r="B845" s="4"/>
      <c r="C845" s="4"/>
      <c r="D845" s="4"/>
      <c r="E845" s="4">
        <v>1200101410</v>
      </c>
      <c r="F845" s="4" t="s">
        <v>663</v>
      </c>
      <c r="G845" s="5">
        <v>40000</v>
      </c>
      <c r="H845" s="5">
        <v>13617.49</v>
      </c>
    </row>
    <row r="846" spans="1:8" x14ac:dyDescent="0.25">
      <c r="A846" s="4"/>
      <c r="B846" s="4"/>
      <c r="C846" s="4"/>
      <c r="D846" s="4"/>
      <c r="E846" s="4">
        <v>1200104370</v>
      </c>
      <c r="F846" s="4" t="s">
        <v>664</v>
      </c>
      <c r="G846" s="5">
        <v>24182.5</v>
      </c>
      <c r="H846" s="5">
        <v>14773.04</v>
      </c>
    </row>
    <row r="847" spans="1:8" x14ac:dyDescent="0.25">
      <c r="A847" s="4"/>
      <c r="B847" s="4"/>
      <c r="C847" s="4"/>
      <c r="D847" s="4"/>
      <c r="E847" s="4">
        <v>1200102460</v>
      </c>
      <c r="F847" s="4" t="s">
        <v>665</v>
      </c>
      <c r="G847" s="5">
        <v>16970</v>
      </c>
      <c r="H847" s="5">
        <v>8675.9599999999991</v>
      </c>
    </row>
    <row r="848" spans="1:8" x14ac:dyDescent="0.25">
      <c r="A848" s="4"/>
      <c r="B848" s="4"/>
      <c r="C848" s="4"/>
      <c r="D848" s="4"/>
      <c r="E848" s="4">
        <v>1200086250</v>
      </c>
      <c r="F848" s="4" t="s">
        <v>666</v>
      </c>
      <c r="G848" s="5">
        <v>11035.71</v>
      </c>
      <c r="H848" s="5">
        <v>3469.66</v>
      </c>
    </row>
    <row r="849" spans="1:8" x14ac:dyDescent="0.25">
      <c r="A849" s="4"/>
      <c r="B849" s="4"/>
      <c r="C849" s="4"/>
      <c r="D849" s="4"/>
      <c r="E849" s="4">
        <v>1200102130</v>
      </c>
      <c r="F849" s="4" t="s">
        <v>667</v>
      </c>
      <c r="G849" s="5">
        <v>3300</v>
      </c>
      <c r="H849" s="5">
        <v>1163.75</v>
      </c>
    </row>
    <row r="850" spans="1:8" x14ac:dyDescent="0.25">
      <c r="A850" s="4"/>
      <c r="B850" s="4"/>
      <c r="C850" s="4"/>
      <c r="D850" s="4">
        <v>2016</v>
      </c>
      <c r="E850" s="4">
        <v>1200121660</v>
      </c>
      <c r="F850" s="4" t="s">
        <v>668</v>
      </c>
      <c r="G850" s="5">
        <v>46501806.789999999</v>
      </c>
      <c r="H850" s="5">
        <v>22890219.760000002</v>
      </c>
    </row>
    <row r="851" spans="1:8" x14ac:dyDescent="0.25">
      <c r="A851" s="4"/>
      <c r="B851" s="4"/>
      <c r="C851" s="4"/>
      <c r="D851" s="4"/>
      <c r="E851" s="4">
        <v>1200095600</v>
      </c>
      <c r="F851" s="4" t="s">
        <v>669</v>
      </c>
      <c r="G851" s="5">
        <v>42835747.899999999</v>
      </c>
      <c r="H851" s="5">
        <v>20411696.649999999</v>
      </c>
    </row>
    <row r="852" spans="1:8" x14ac:dyDescent="0.25">
      <c r="A852" s="4"/>
      <c r="B852" s="4"/>
      <c r="C852" s="4"/>
      <c r="D852" s="4"/>
      <c r="E852" s="4">
        <v>1200122620</v>
      </c>
      <c r="F852" s="4" t="s">
        <v>670</v>
      </c>
      <c r="G852" s="5">
        <v>8254456.4400000004</v>
      </c>
      <c r="H852" s="5">
        <v>4085329.72</v>
      </c>
    </row>
    <row r="853" spans="1:8" x14ac:dyDescent="0.25">
      <c r="A853" s="4"/>
      <c r="B853" s="4"/>
      <c r="C853" s="4"/>
      <c r="D853" s="4"/>
      <c r="E853" s="4">
        <v>1200120980</v>
      </c>
      <c r="F853" s="4" t="s">
        <v>671</v>
      </c>
      <c r="G853" s="5">
        <v>6176439.9199999999</v>
      </c>
      <c r="H853" s="5">
        <v>2850938.6</v>
      </c>
    </row>
    <row r="854" spans="1:8" x14ac:dyDescent="0.25">
      <c r="A854" s="4"/>
      <c r="B854" s="4"/>
      <c r="C854" s="4"/>
      <c r="D854" s="4"/>
      <c r="E854" s="4">
        <v>1200095601</v>
      </c>
      <c r="F854" s="4" t="s">
        <v>672</v>
      </c>
      <c r="G854" s="5">
        <v>5190485.2699999996</v>
      </c>
      <c r="H854" s="5">
        <v>4109938.19</v>
      </c>
    </row>
    <row r="855" spans="1:8" x14ac:dyDescent="0.25">
      <c r="A855" s="4"/>
      <c r="B855" s="4"/>
      <c r="C855" s="4"/>
      <c r="D855" s="4"/>
      <c r="E855" s="4">
        <v>1200106040</v>
      </c>
      <c r="F855" s="4" t="s">
        <v>673</v>
      </c>
      <c r="G855" s="5">
        <v>3188550</v>
      </c>
      <c r="H855" s="5">
        <v>1231879.3899999999</v>
      </c>
    </row>
    <row r="856" spans="1:8" x14ac:dyDescent="0.25">
      <c r="A856" s="4"/>
      <c r="B856" s="4"/>
      <c r="C856" s="4"/>
      <c r="D856" s="4"/>
      <c r="E856" s="4">
        <v>1200123530</v>
      </c>
      <c r="F856" s="4" t="s">
        <v>674</v>
      </c>
      <c r="G856" s="5">
        <v>2670660</v>
      </c>
      <c r="H856" s="5">
        <v>1309802.82</v>
      </c>
    </row>
    <row r="857" spans="1:8" x14ac:dyDescent="0.25">
      <c r="A857" s="4"/>
      <c r="B857" s="4"/>
      <c r="C857" s="4"/>
      <c r="D857" s="4"/>
      <c r="E857" s="4">
        <v>1200121500</v>
      </c>
      <c r="F857" s="4" t="s">
        <v>675</v>
      </c>
      <c r="G857" s="5">
        <v>1481298</v>
      </c>
      <c r="H857" s="5">
        <v>669401.36</v>
      </c>
    </row>
    <row r="858" spans="1:8" x14ac:dyDescent="0.25">
      <c r="A858" s="4"/>
      <c r="B858" s="4"/>
      <c r="C858" s="4"/>
      <c r="D858" s="4"/>
      <c r="E858" s="4">
        <v>1200116730</v>
      </c>
      <c r="F858" s="4" t="s">
        <v>676</v>
      </c>
      <c r="G858" s="5">
        <v>1289750</v>
      </c>
      <c r="H858" s="5">
        <v>595562.65</v>
      </c>
    </row>
    <row r="859" spans="1:8" x14ac:dyDescent="0.25">
      <c r="A859" s="4"/>
      <c r="B859" s="4"/>
      <c r="C859" s="4"/>
      <c r="D859" s="4"/>
      <c r="E859" s="4">
        <v>1200124910</v>
      </c>
      <c r="F859" s="4" t="s">
        <v>677</v>
      </c>
      <c r="G859" s="5">
        <v>1218173.27</v>
      </c>
      <c r="H859" s="5">
        <v>848945.17</v>
      </c>
    </row>
    <row r="860" spans="1:8" x14ac:dyDescent="0.25">
      <c r="A860" s="4"/>
      <c r="B860" s="4"/>
      <c r="C860" s="4"/>
      <c r="D860" s="4"/>
      <c r="E860" s="4">
        <v>1200124900</v>
      </c>
      <c r="F860" s="4" t="s">
        <v>677</v>
      </c>
      <c r="G860" s="5">
        <v>1218173.27</v>
      </c>
      <c r="H860" s="5">
        <v>848945.17</v>
      </c>
    </row>
    <row r="861" spans="1:8" x14ac:dyDescent="0.25">
      <c r="A861" s="4"/>
      <c r="B861" s="4"/>
      <c r="C861" s="4"/>
      <c r="D861" s="4"/>
      <c r="E861" s="4">
        <v>1200124920</v>
      </c>
      <c r="F861" s="4" t="s">
        <v>677</v>
      </c>
      <c r="G861" s="5">
        <v>1165506.33</v>
      </c>
      <c r="H861" s="5">
        <v>562458.43000000005</v>
      </c>
    </row>
    <row r="862" spans="1:8" x14ac:dyDescent="0.25">
      <c r="A862" s="4"/>
      <c r="B862" s="4"/>
      <c r="C862" s="4"/>
      <c r="D862" s="4"/>
      <c r="E862" s="4">
        <v>1200122630</v>
      </c>
      <c r="F862" s="4" t="s">
        <v>678</v>
      </c>
      <c r="G862" s="5">
        <v>1160000</v>
      </c>
      <c r="H862" s="5">
        <v>548149.44999999995</v>
      </c>
    </row>
    <row r="863" spans="1:8" x14ac:dyDescent="0.25">
      <c r="A863" s="4"/>
      <c r="B863" s="4"/>
      <c r="C863" s="4"/>
      <c r="D863" s="4"/>
      <c r="E863" s="4">
        <v>1200124930</v>
      </c>
      <c r="F863" s="4" t="s">
        <v>679</v>
      </c>
      <c r="G863" s="5">
        <v>1128500</v>
      </c>
      <c r="H863" s="5">
        <v>534911.93000000005</v>
      </c>
    </row>
    <row r="864" spans="1:8" x14ac:dyDescent="0.25">
      <c r="A864" s="4"/>
      <c r="B864" s="4"/>
      <c r="C864" s="4"/>
      <c r="D864" s="4"/>
      <c r="E864" s="4">
        <v>1200106460</v>
      </c>
      <c r="F864" s="4" t="s">
        <v>680</v>
      </c>
      <c r="G864" s="5">
        <v>1024567</v>
      </c>
      <c r="H864" s="5">
        <v>389677.05</v>
      </c>
    </row>
    <row r="865" spans="1:8" x14ac:dyDescent="0.25">
      <c r="A865" s="4"/>
      <c r="B865" s="4"/>
      <c r="C865" s="4"/>
      <c r="D865" s="4"/>
      <c r="E865" s="4">
        <v>1200123360</v>
      </c>
      <c r="F865" s="4" t="s">
        <v>681</v>
      </c>
      <c r="G865" s="5">
        <v>984464</v>
      </c>
      <c r="H865" s="5">
        <v>464120.82</v>
      </c>
    </row>
    <row r="866" spans="1:8" x14ac:dyDescent="0.25">
      <c r="A866" s="4"/>
      <c r="B866" s="4"/>
      <c r="C866" s="4"/>
      <c r="D866" s="4"/>
      <c r="E866" s="4">
        <v>1200127070</v>
      </c>
      <c r="F866" s="4" t="s">
        <v>682</v>
      </c>
      <c r="G866" s="5">
        <v>609250</v>
      </c>
      <c r="H866" s="5">
        <v>298467.15000000002</v>
      </c>
    </row>
    <row r="867" spans="1:8" x14ac:dyDescent="0.25">
      <c r="A867" s="4"/>
      <c r="B867" s="4"/>
      <c r="C867" s="4"/>
      <c r="D867" s="4"/>
      <c r="E867" s="4">
        <v>1200125130</v>
      </c>
      <c r="F867" s="4" t="s">
        <v>683</v>
      </c>
      <c r="G867" s="5">
        <v>572118.47</v>
      </c>
      <c r="H867" s="5">
        <v>291795.26</v>
      </c>
    </row>
    <row r="868" spans="1:8" x14ac:dyDescent="0.25">
      <c r="A868" s="4"/>
      <c r="B868" s="4"/>
      <c r="C868" s="4"/>
      <c r="D868" s="4"/>
      <c r="E868" s="4">
        <v>1200109140</v>
      </c>
      <c r="F868" s="4" t="s">
        <v>684</v>
      </c>
      <c r="G868" s="5">
        <v>363636</v>
      </c>
      <c r="H868" s="5">
        <v>174158.3</v>
      </c>
    </row>
    <row r="869" spans="1:8" x14ac:dyDescent="0.25">
      <c r="A869" s="4"/>
      <c r="B869" s="4"/>
      <c r="C869" s="4"/>
      <c r="D869" s="4"/>
      <c r="E869" s="4">
        <v>1200122181</v>
      </c>
      <c r="F869" s="4" t="s">
        <v>685</v>
      </c>
      <c r="G869" s="5">
        <v>277498.78000000003</v>
      </c>
      <c r="H869" s="5">
        <v>129051.15</v>
      </c>
    </row>
    <row r="870" spans="1:8" x14ac:dyDescent="0.25">
      <c r="A870" s="4"/>
      <c r="B870" s="4"/>
      <c r="C870" s="4"/>
      <c r="D870" s="4"/>
      <c r="E870" s="4">
        <v>1200125060</v>
      </c>
      <c r="F870" s="4" t="s">
        <v>686</v>
      </c>
      <c r="G870" s="5">
        <v>274220</v>
      </c>
      <c r="H870" s="5">
        <v>133236.42000000001</v>
      </c>
    </row>
    <row r="871" spans="1:8" x14ac:dyDescent="0.25">
      <c r="A871" s="4"/>
      <c r="B871" s="4"/>
      <c r="C871" s="4"/>
      <c r="D871" s="4"/>
      <c r="E871" s="4">
        <v>1200104040</v>
      </c>
      <c r="F871" s="4" t="s">
        <v>687</v>
      </c>
      <c r="G871" s="5">
        <v>237000</v>
      </c>
      <c r="H871" s="5">
        <v>89835.56</v>
      </c>
    </row>
    <row r="872" spans="1:8" x14ac:dyDescent="0.25">
      <c r="A872" s="4"/>
      <c r="B872" s="4"/>
      <c r="C872" s="4"/>
      <c r="D872" s="4"/>
      <c r="E872" s="4">
        <v>1200121680</v>
      </c>
      <c r="F872" s="4" t="s">
        <v>688</v>
      </c>
      <c r="G872" s="5">
        <v>232233.57</v>
      </c>
      <c r="H872" s="5">
        <v>106856.02</v>
      </c>
    </row>
    <row r="873" spans="1:8" x14ac:dyDescent="0.25">
      <c r="A873" s="4"/>
      <c r="B873" s="4"/>
      <c r="C873" s="4"/>
      <c r="D873" s="4"/>
      <c r="E873" s="4">
        <v>1200125920</v>
      </c>
      <c r="F873" s="4" t="s">
        <v>689</v>
      </c>
      <c r="G873" s="5">
        <v>140000</v>
      </c>
      <c r="H873" s="5">
        <v>68891.360000000001</v>
      </c>
    </row>
    <row r="874" spans="1:8" x14ac:dyDescent="0.25">
      <c r="A874" s="4"/>
      <c r="B874" s="4"/>
      <c r="C874" s="4"/>
      <c r="D874" s="4"/>
      <c r="E874" s="4">
        <v>1200116750</v>
      </c>
      <c r="F874" s="4" t="s">
        <v>690</v>
      </c>
      <c r="G874" s="5">
        <v>138600</v>
      </c>
      <c r="H874" s="5">
        <v>64000.51</v>
      </c>
    </row>
    <row r="875" spans="1:8" x14ac:dyDescent="0.25">
      <c r="A875" s="4"/>
      <c r="B875" s="4"/>
      <c r="C875" s="4"/>
      <c r="D875" s="4"/>
      <c r="E875" s="4">
        <v>1200116500</v>
      </c>
      <c r="F875" s="4" t="s">
        <v>691</v>
      </c>
      <c r="G875" s="5">
        <v>137614</v>
      </c>
      <c r="H875" s="5">
        <v>65178.14</v>
      </c>
    </row>
    <row r="876" spans="1:8" x14ac:dyDescent="0.25">
      <c r="A876" s="4"/>
      <c r="B876" s="4"/>
      <c r="C876" s="4"/>
      <c r="D876" s="4"/>
      <c r="E876" s="4">
        <v>1200105840</v>
      </c>
      <c r="F876" s="4" t="s">
        <v>692</v>
      </c>
      <c r="G876" s="5">
        <v>110500</v>
      </c>
      <c r="H876" s="5">
        <v>42207.25</v>
      </c>
    </row>
    <row r="877" spans="1:8" x14ac:dyDescent="0.25">
      <c r="A877" s="4"/>
      <c r="B877" s="4"/>
      <c r="C877" s="4"/>
      <c r="D877" s="4"/>
      <c r="E877" s="4">
        <v>1200116540</v>
      </c>
      <c r="F877" s="4" t="s">
        <v>693</v>
      </c>
      <c r="G877" s="5">
        <v>108000</v>
      </c>
      <c r="H877" s="5">
        <v>72572.05</v>
      </c>
    </row>
    <row r="878" spans="1:8" x14ac:dyDescent="0.25">
      <c r="A878" s="4"/>
      <c r="B878" s="4"/>
      <c r="C878" s="4"/>
      <c r="D878" s="4"/>
      <c r="E878" s="4">
        <v>1200123870</v>
      </c>
      <c r="F878" s="4" t="s">
        <v>694</v>
      </c>
      <c r="G878" s="5">
        <v>88104.86</v>
      </c>
      <c r="H878" s="5">
        <v>1</v>
      </c>
    </row>
    <row r="879" spans="1:8" x14ac:dyDescent="0.25">
      <c r="A879" s="4"/>
      <c r="B879" s="4"/>
      <c r="C879" s="4"/>
      <c r="D879" s="4"/>
      <c r="E879" s="4">
        <v>1200116560</v>
      </c>
      <c r="F879" s="4" t="s">
        <v>695</v>
      </c>
      <c r="G879" s="5">
        <v>82325</v>
      </c>
      <c r="H879" s="5">
        <v>37052.959999999999</v>
      </c>
    </row>
    <row r="880" spans="1:8" x14ac:dyDescent="0.25">
      <c r="A880" s="4"/>
      <c r="B880" s="4"/>
      <c r="C880" s="4"/>
      <c r="D880" s="4"/>
      <c r="E880" s="4">
        <v>1200105910</v>
      </c>
      <c r="F880" s="4" t="s">
        <v>696</v>
      </c>
      <c r="G880" s="5">
        <v>81000</v>
      </c>
      <c r="H880" s="5">
        <v>31118.06</v>
      </c>
    </row>
    <row r="881" spans="1:8" x14ac:dyDescent="0.25">
      <c r="A881" s="4"/>
      <c r="B881" s="4"/>
      <c r="C881" s="4"/>
      <c r="D881" s="4"/>
      <c r="E881" s="4">
        <v>1200116260</v>
      </c>
      <c r="F881" s="4" t="s">
        <v>697</v>
      </c>
      <c r="G881" s="5">
        <v>65000</v>
      </c>
      <c r="H881" s="5">
        <v>25396.71</v>
      </c>
    </row>
    <row r="882" spans="1:8" x14ac:dyDescent="0.25">
      <c r="A882" s="4"/>
      <c r="B882" s="4"/>
      <c r="C882" s="4"/>
      <c r="D882" s="4"/>
      <c r="E882" s="4">
        <v>1200123860</v>
      </c>
      <c r="F882" s="4" t="s">
        <v>698</v>
      </c>
      <c r="G882" s="5">
        <v>60217.11</v>
      </c>
      <c r="H882" s="5">
        <v>3830.59</v>
      </c>
    </row>
    <row r="883" spans="1:8" x14ac:dyDescent="0.25">
      <c r="A883" s="4"/>
      <c r="B883" s="4"/>
      <c r="C883" s="4"/>
      <c r="D883" s="4"/>
      <c r="E883" s="4">
        <v>1200095940</v>
      </c>
      <c r="F883" s="4" t="s">
        <v>699</v>
      </c>
      <c r="G883" s="5">
        <v>40500</v>
      </c>
      <c r="H883" s="5">
        <v>15802.43</v>
      </c>
    </row>
    <row r="884" spans="1:8" x14ac:dyDescent="0.25">
      <c r="A884" s="4"/>
      <c r="B884" s="4"/>
      <c r="C884" s="4"/>
      <c r="D884" s="4"/>
      <c r="E884" s="4">
        <v>1200095930</v>
      </c>
      <c r="F884" s="4" t="s">
        <v>699</v>
      </c>
      <c r="G884" s="5">
        <v>40500</v>
      </c>
      <c r="H884" s="5">
        <v>15802.43</v>
      </c>
    </row>
    <row r="885" spans="1:8" x14ac:dyDescent="0.25">
      <c r="A885" s="4"/>
      <c r="B885" s="4"/>
      <c r="C885" s="4"/>
      <c r="D885" s="4"/>
      <c r="E885" s="4">
        <v>1200095920</v>
      </c>
      <c r="F885" s="4" t="s">
        <v>699</v>
      </c>
      <c r="G885" s="5">
        <v>40500</v>
      </c>
      <c r="H885" s="5">
        <v>15802.43</v>
      </c>
    </row>
    <row r="886" spans="1:8" x14ac:dyDescent="0.25">
      <c r="A886" s="4"/>
      <c r="B886" s="4"/>
      <c r="C886" s="4"/>
      <c r="D886" s="4"/>
      <c r="E886" s="4">
        <v>1200123850</v>
      </c>
      <c r="F886" s="4" t="s">
        <v>700</v>
      </c>
      <c r="G886" s="5">
        <v>35207</v>
      </c>
      <c r="H886" s="5">
        <v>1</v>
      </c>
    </row>
    <row r="887" spans="1:8" x14ac:dyDescent="0.25">
      <c r="A887" s="4"/>
      <c r="B887" s="4"/>
      <c r="C887" s="4"/>
      <c r="D887" s="4">
        <v>2017</v>
      </c>
      <c r="E887" s="4">
        <v>1200134130</v>
      </c>
      <c r="F887" s="4" t="s">
        <v>701</v>
      </c>
      <c r="G887" s="5">
        <v>15168707.42</v>
      </c>
      <c r="H887" s="5">
        <v>8763164.0199999996</v>
      </c>
    </row>
    <row r="888" spans="1:8" x14ac:dyDescent="0.25">
      <c r="A888" s="4"/>
      <c r="B888" s="4"/>
      <c r="C888" s="4"/>
      <c r="D888" s="4"/>
      <c r="E888" s="4">
        <v>1200134120</v>
      </c>
      <c r="F888" s="4" t="s">
        <v>702</v>
      </c>
      <c r="G888" s="5">
        <v>4765100</v>
      </c>
      <c r="H888" s="5">
        <v>2752862.13</v>
      </c>
    </row>
    <row r="889" spans="1:8" x14ac:dyDescent="0.25">
      <c r="A889" s="4"/>
      <c r="B889" s="4"/>
      <c r="C889" s="4"/>
      <c r="D889" s="4"/>
      <c r="E889" s="4">
        <v>1200132700</v>
      </c>
      <c r="F889" s="4" t="s">
        <v>703</v>
      </c>
      <c r="G889" s="5">
        <v>1629000</v>
      </c>
      <c r="H889" s="5">
        <v>957369</v>
      </c>
    </row>
    <row r="890" spans="1:8" x14ac:dyDescent="0.25">
      <c r="A890" s="4"/>
      <c r="B890" s="4"/>
      <c r="C890" s="4"/>
      <c r="D890" s="4"/>
      <c r="E890" s="4">
        <v>1200130400</v>
      </c>
      <c r="F890" s="4" t="s">
        <v>704</v>
      </c>
      <c r="G890" s="5">
        <v>1377500</v>
      </c>
      <c r="H890" s="5">
        <v>786443.6</v>
      </c>
    </row>
    <row r="891" spans="1:8" x14ac:dyDescent="0.25">
      <c r="A891" s="4"/>
      <c r="B891" s="4"/>
      <c r="C891" s="4"/>
      <c r="D891" s="4"/>
      <c r="E891" s="4">
        <v>1200135850</v>
      </c>
      <c r="F891" s="4" t="s">
        <v>705</v>
      </c>
      <c r="G891" s="5">
        <v>1067108</v>
      </c>
      <c r="H891" s="5">
        <v>431800.35</v>
      </c>
    </row>
    <row r="892" spans="1:8" x14ac:dyDescent="0.25">
      <c r="A892" s="4"/>
      <c r="B892" s="4"/>
      <c r="C892" s="4"/>
      <c r="D892" s="4"/>
      <c r="E892" s="4">
        <v>1200135860</v>
      </c>
      <c r="F892" s="4" t="s">
        <v>706</v>
      </c>
      <c r="G892" s="5">
        <v>1067108</v>
      </c>
      <c r="H892" s="5">
        <v>431800.35</v>
      </c>
    </row>
    <row r="893" spans="1:8" x14ac:dyDescent="0.25">
      <c r="A893" s="4"/>
      <c r="B893" s="4"/>
      <c r="C893" s="4"/>
      <c r="D893" s="4"/>
      <c r="E893" s="4">
        <v>1200128090</v>
      </c>
      <c r="F893" s="4" t="s">
        <v>707</v>
      </c>
      <c r="G893" s="5">
        <v>889646</v>
      </c>
      <c r="H893" s="5">
        <v>460634.27</v>
      </c>
    </row>
    <row r="894" spans="1:8" x14ac:dyDescent="0.25">
      <c r="A894" s="4"/>
      <c r="B894" s="4"/>
      <c r="C894" s="4"/>
      <c r="D894" s="4"/>
      <c r="E894" s="4">
        <v>1200126660</v>
      </c>
      <c r="F894" s="4" t="s">
        <v>708</v>
      </c>
      <c r="G894" s="5">
        <v>886490</v>
      </c>
      <c r="H894" s="5">
        <v>442219.06</v>
      </c>
    </row>
    <row r="895" spans="1:8" x14ac:dyDescent="0.25">
      <c r="A895" s="4"/>
      <c r="B895" s="4"/>
      <c r="C895" s="4"/>
      <c r="D895" s="4"/>
      <c r="E895" s="4">
        <v>1200134140</v>
      </c>
      <c r="F895" s="4" t="s">
        <v>709</v>
      </c>
      <c r="G895" s="5">
        <v>851508</v>
      </c>
      <c r="H895" s="5">
        <v>496538.54</v>
      </c>
    </row>
    <row r="896" spans="1:8" x14ac:dyDescent="0.25">
      <c r="A896" s="4"/>
      <c r="B896" s="4"/>
      <c r="C896" s="4"/>
      <c r="D896" s="4"/>
      <c r="E896" s="4">
        <v>1200130380</v>
      </c>
      <c r="F896" s="4" t="s">
        <v>710</v>
      </c>
      <c r="G896" s="5">
        <v>767851.64</v>
      </c>
      <c r="H896" s="5">
        <v>411182.65</v>
      </c>
    </row>
    <row r="897" spans="1:8" x14ac:dyDescent="0.25">
      <c r="A897" s="4"/>
      <c r="B897" s="4"/>
      <c r="C897" s="4"/>
      <c r="D897" s="4"/>
      <c r="E897" s="4">
        <v>1200130440</v>
      </c>
      <c r="F897" s="4" t="s">
        <v>711</v>
      </c>
      <c r="G897" s="5">
        <v>759600</v>
      </c>
      <c r="H897" s="5">
        <v>451315.12</v>
      </c>
    </row>
    <row r="898" spans="1:8" x14ac:dyDescent="0.25">
      <c r="A898" s="4"/>
      <c r="B898" s="4"/>
      <c r="C898" s="4"/>
      <c r="D898" s="4"/>
      <c r="E898" s="4">
        <v>1200127710</v>
      </c>
      <c r="F898" s="4" t="s">
        <v>712</v>
      </c>
      <c r="G898" s="5">
        <v>685000</v>
      </c>
      <c r="H898" s="5">
        <v>348087.91</v>
      </c>
    </row>
    <row r="899" spans="1:8" x14ac:dyDescent="0.25">
      <c r="A899" s="4"/>
      <c r="B899" s="4"/>
      <c r="C899" s="4"/>
      <c r="D899" s="4"/>
      <c r="E899" s="4">
        <v>1200135730</v>
      </c>
      <c r="F899" s="4" t="s">
        <v>713</v>
      </c>
      <c r="G899" s="5">
        <v>565000</v>
      </c>
      <c r="H899" s="5">
        <v>253201.32</v>
      </c>
    </row>
    <row r="900" spans="1:8" x14ac:dyDescent="0.25">
      <c r="A900" s="4"/>
      <c r="B900" s="4"/>
      <c r="C900" s="4"/>
      <c r="D900" s="4"/>
      <c r="E900" s="4">
        <v>1200130430</v>
      </c>
      <c r="F900" s="4" t="s">
        <v>714</v>
      </c>
      <c r="G900" s="5">
        <v>522350</v>
      </c>
      <c r="H900" s="5">
        <v>279380.14</v>
      </c>
    </row>
    <row r="901" spans="1:8" x14ac:dyDescent="0.25">
      <c r="A901" s="4"/>
      <c r="B901" s="4"/>
      <c r="C901" s="4"/>
      <c r="D901" s="4"/>
      <c r="E901" s="4">
        <v>1200130320</v>
      </c>
      <c r="F901" s="4" t="s">
        <v>715</v>
      </c>
      <c r="G901" s="5">
        <v>396000</v>
      </c>
      <c r="H901" s="5">
        <v>212949.62</v>
      </c>
    </row>
    <row r="902" spans="1:8" x14ac:dyDescent="0.25">
      <c r="A902" s="4"/>
      <c r="B902" s="4"/>
      <c r="C902" s="4"/>
      <c r="D902" s="4"/>
      <c r="E902" s="4">
        <v>1200133780</v>
      </c>
      <c r="F902" s="4" t="s">
        <v>716</v>
      </c>
      <c r="G902" s="5">
        <v>364596.64</v>
      </c>
      <c r="H902" s="5">
        <v>211808.16</v>
      </c>
    </row>
    <row r="903" spans="1:8" x14ac:dyDescent="0.25">
      <c r="A903" s="4"/>
      <c r="B903" s="4"/>
      <c r="C903" s="4"/>
      <c r="D903" s="4"/>
      <c r="E903" s="4">
        <v>1200130420</v>
      </c>
      <c r="F903" s="4" t="s">
        <v>717</v>
      </c>
      <c r="G903" s="5">
        <v>356887.5</v>
      </c>
      <c r="H903" s="5">
        <v>191687.9</v>
      </c>
    </row>
    <row r="904" spans="1:8" x14ac:dyDescent="0.25">
      <c r="A904" s="4"/>
      <c r="B904" s="4"/>
      <c r="C904" s="4"/>
      <c r="D904" s="4"/>
      <c r="E904" s="4">
        <v>1200132900</v>
      </c>
      <c r="F904" s="4" t="s">
        <v>718</v>
      </c>
      <c r="G904" s="5">
        <v>330014.3</v>
      </c>
      <c r="H904" s="5">
        <v>190867.77</v>
      </c>
    </row>
    <row r="905" spans="1:8" x14ac:dyDescent="0.25">
      <c r="A905" s="4"/>
      <c r="B905" s="4"/>
      <c r="C905" s="4"/>
      <c r="D905" s="4"/>
      <c r="E905" s="4">
        <v>1200127020</v>
      </c>
      <c r="F905" s="4" t="s">
        <v>719</v>
      </c>
      <c r="G905" s="5">
        <v>310325.62</v>
      </c>
      <c r="H905" s="5">
        <v>154747.32999999999</v>
      </c>
    </row>
    <row r="906" spans="1:8" x14ac:dyDescent="0.25">
      <c r="A906" s="4"/>
      <c r="B906" s="4"/>
      <c r="C906" s="4"/>
      <c r="D906" s="4"/>
      <c r="E906" s="4">
        <v>1200126010</v>
      </c>
      <c r="F906" s="4" t="s">
        <v>720</v>
      </c>
      <c r="G906" s="5">
        <v>246883</v>
      </c>
      <c r="H906" s="5">
        <v>175997.13</v>
      </c>
    </row>
    <row r="907" spans="1:8" x14ac:dyDescent="0.25">
      <c r="A907" s="4"/>
      <c r="B907" s="4"/>
      <c r="C907" s="4"/>
      <c r="D907" s="4"/>
      <c r="E907" s="4">
        <v>1200126000</v>
      </c>
      <c r="F907" s="4" t="s">
        <v>720</v>
      </c>
      <c r="G907" s="5">
        <v>246883</v>
      </c>
      <c r="H907" s="5">
        <v>175997.13</v>
      </c>
    </row>
    <row r="908" spans="1:8" x14ac:dyDescent="0.25">
      <c r="A908" s="4"/>
      <c r="B908" s="4"/>
      <c r="C908" s="4"/>
      <c r="D908" s="4"/>
      <c r="E908" s="4">
        <v>1200133820</v>
      </c>
      <c r="F908" s="4" t="s">
        <v>708</v>
      </c>
      <c r="G908" s="5">
        <v>241770</v>
      </c>
      <c r="H908" s="5">
        <v>186262.25</v>
      </c>
    </row>
    <row r="909" spans="1:8" x14ac:dyDescent="0.25">
      <c r="A909" s="4"/>
      <c r="B909" s="4"/>
      <c r="C909" s="4"/>
      <c r="D909" s="4"/>
      <c r="E909" s="4">
        <v>1200130410</v>
      </c>
      <c r="F909" s="4" t="s">
        <v>721</v>
      </c>
      <c r="G909" s="5">
        <v>230175</v>
      </c>
      <c r="H909" s="5">
        <v>123629.4</v>
      </c>
    </row>
    <row r="910" spans="1:8" x14ac:dyDescent="0.25">
      <c r="A910" s="4"/>
      <c r="B910" s="4"/>
      <c r="C910" s="4"/>
      <c r="D910" s="4"/>
      <c r="E910" s="4">
        <v>1200130180</v>
      </c>
      <c r="F910" s="4" t="s">
        <v>688</v>
      </c>
      <c r="G910" s="5">
        <v>227130.2</v>
      </c>
      <c r="H910" s="5">
        <v>165856.93</v>
      </c>
    </row>
    <row r="911" spans="1:8" x14ac:dyDescent="0.25">
      <c r="A911" s="4"/>
      <c r="B911" s="4"/>
      <c r="C911" s="4"/>
      <c r="D911" s="4"/>
      <c r="E911" s="4">
        <v>1200129110</v>
      </c>
      <c r="F911" s="4" t="s">
        <v>722</v>
      </c>
      <c r="G911" s="5">
        <v>140000</v>
      </c>
      <c r="H911" s="5">
        <v>101055.72</v>
      </c>
    </row>
    <row r="912" spans="1:8" x14ac:dyDescent="0.25">
      <c r="A912" s="4"/>
      <c r="B912" s="4"/>
      <c r="C912" s="4"/>
      <c r="D912" s="4"/>
      <c r="E912" s="4">
        <v>1200134160</v>
      </c>
      <c r="F912" s="4" t="s">
        <v>723</v>
      </c>
      <c r="G912" s="5">
        <v>126000</v>
      </c>
      <c r="H912" s="5">
        <v>72791.56</v>
      </c>
    </row>
    <row r="913" spans="1:8" x14ac:dyDescent="0.25">
      <c r="A913" s="4"/>
      <c r="B913" s="4"/>
      <c r="C913" s="4"/>
      <c r="D913" s="4"/>
      <c r="E913" s="4">
        <v>1200128180</v>
      </c>
      <c r="F913" s="4" t="s">
        <v>724</v>
      </c>
      <c r="G913" s="5">
        <v>125000</v>
      </c>
      <c r="H913" s="5">
        <v>62948</v>
      </c>
    </row>
    <row r="914" spans="1:8" x14ac:dyDescent="0.25">
      <c r="A914" s="4"/>
      <c r="B914" s="4"/>
      <c r="C914" s="4"/>
      <c r="D914" s="4"/>
      <c r="E914" s="4">
        <v>1200130330</v>
      </c>
      <c r="F914" s="4" t="s">
        <v>725</v>
      </c>
      <c r="G914" s="5">
        <v>105600</v>
      </c>
      <c r="H914" s="5">
        <v>56785.57</v>
      </c>
    </row>
    <row r="915" spans="1:8" x14ac:dyDescent="0.25">
      <c r="A915" s="4"/>
      <c r="B915" s="4"/>
      <c r="C915" s="4"/>
      <c r="D915" s="4"/>
      <c r="E915" s="4">
        <v>1200127080</v>
      </c>
      <c r="F915" s="4" t="s">
        <v>726</v>
      </c>
      <c r="G915" s="5">
        <v>94500</v>
      </c>
      <c r="H915" s="5">
        <v>48072.93</v>
      </c>
    </row>
    <row r="916" spans="1:8" x14ac:dyDescent="0.25">
      <c r="A916" s="4"/>
      <c r="B916" s="4"/>
      <c r="C916" s="4"/>
      <c r="D916" s="4"/>
      <c r="E916" s="4">
        <v>1200130930</v>
      </c>
      <c r="F916" s="4" t="s">
        <v>727</v>
      </c>
      <c r="G916" s="5">
        <v>93170</v>
      </c>
      <c r="H916" s="5">
        <v>49983.13</v>
      </c>
    </row>
    <row r="917" spans="1:8" x14ac:dyDescent="0.25">
      <c r="A917" s="4"/>
      <c r="B917" s="4"/>
      <c r="C917" s="4"/>
      <c r="D917" s="4"/>
      <c r="E917" s="4">
        <v>1200132650</v>
      </c>
      <c r="F917" s="4" t="s">
        <v>728</v>
      </c>
      <c r="G917" s="5">
        <v>86250</v>
      </c>
      <c r="H917" s="5">
        <v>48826.9</v>
      </c>
    </row>
    <row r="918" spans="1:8" x14ac:dyDescent="0.25">
      <c r="A918" s="4"/>
      <c r="B918" s="4"/>
      <c r="C918" s="4"/>
      <c r="D918" s="4"/>
      <c r="E918" s="4">
        <v>1200127090</v>
      </c>
      <c r="F918" s="4" t="s">
        <v>729</v>
      </c>
      <c r="G918" s="5">
        <v>80590</v>
      </c>
      <c r="H918" s="5">
        <v>40183</v>
      </c>
    </row>
    <row r="919" spans="1:8" x14ac:dyDescent="0.25">
      <c r="A919" s="4"/>
      <c r="B919" s="4"/>
      <c r="C919" s="4"/>
      <c r="D919" s="4"/>
      <c r="E919" s="4">
        <v>1200127100</v>
      </c>
      <c r="F919" s="4" t="s">
        <v>729</v>
      </c>
      <c r="G919" s="5">
        <v>80590</v>
      </c>
      <c r="H919" s="5">
        <v>40200.639999999999</v>
      </c>
    </row>
    <row r="920" spans="1:8" x14ac:dyDescent="0.25">
      <c r="A920" s="4"/>
      <c r="B920" s="4"/>
      <c r="C920" s="4"/>
      <c r="D920" s="4"/>
      <c r="E920" s="4">
        <v>1200134170</v>
      </c>
      <c r="F920" s="4" t="s">
        <v>730</v>
      </c>
      <c r="G920" s="5">
        <v>68104.5</v>
      </c>
      <c r="H920" s="5">
        <v>39345.4</v>
      </c>
    </row>
    <row r="921" spans="1:8" x14ac:dyDescent="0.25">
      <c r="A921" s="4"/>
      <c r="B921" s="4"/>
      <c r="C921" s="4"/>
      <c r="D921" s="4"/>
      <c r="E921" s="4">
        <v>1200130150</v>
      </c>
      <c r="F921" s="4" t="s">
        <v>731</v>
      </c>
      <c r="G921" s="5">
        <v>65134</v>
      </c>
      <c r="H921" s="5">
        <v>34941.17</v>
      </c>
    </row>
    <row r="922" spans="1:8" x14ac:dyDescent="0.25">
      <c r="A922" s="4"/>
      <c r="B922" s="4"/>
      <c r="C922" s="4"/>
      <c r="D922" s="4"/>
      <c r="E922" s="4">
        <v>1200133770</v>
      </c>
      <c r="F922" s="4" t="s">
        <v>732</v>
      </c>
      <c r="G922" s="5">
        <v>60825</v>
      </c>
      <c r="H922" s="5">
        <v>35198.129999999997</v>
      </c>
    </row>
    <row r="923" spans="1:8" x14ac:dyDescent="0.25">
      <c r="A923" s="4"/>
      <c r="B923" s="4"/>
      <c r="C923" s="4"/>
      <c r="D923" s="4"/>
      <c r="E923" s="4">
        <v>1200134150</v>
      </c>
      <c r="F923" s="4" t="s">
        <v>733</v>
      </c>
      <c r="G923" s="5">
        <v>59757</v>
      </c>
      <c r="H923" s="5">
        <v>34521.599999999999</v>
      </c>
    </row>
    <row r="924" spans="1:8" x14ac:dyDescent="0.25">
      <c r="A924" s="4"/>
      <c r="B924" s="4"/>
      <c r="C924" s="4"/>
      <c r="D924" s="4"/>
      <c r="E924" s="4">
        <v>1200128150</v>
      </c>
      <c r="F924" s="4" t="s">
        <v>734</v>
      </c>
      <c r="G924" s="5">
        <v>55902</v>
      </c>
      <c r="H924" s="5">
        <v>28264.23</v>
      </c>
    </row>
    <row r="925" spans="1:8" x14ac:dyDescent="0.25">
      <c r="A925" s="4"/>
      <c r="B925" s="4"/>
      <c r="C925" s="4"/>
      <c r="D925" s="4"/>
      <c r="E925" s="4">
        <v>1200133530</v>
      </c>
      <c r="F925" s="4" t="s">
        <v>735</v>
      </c>
      <c r="G925" s="5">
        <v>31000</v>
      </c>
      <c r="H925" s="5">
        <v>17828.68</v>
      </c>
    </row>
    <row r="926" spans="1:8" x14ac:dyDescent="0.25">
      <c r="A926" s="4"/>
      <c r="B926" s="4"/>
      <c r="C926" s="4"/>
      <c r="D926" s="4"/>
      <c r="E926" s="4">
        <v>1200131360</v>
      </c>
      <c r="F926" s="4" t="s">
        <v>736</v>
      </c>
      <c r="G926" s="5">
        <v>14000</v>
      </c>
      <c r="H926" s="5">
        <v>7456.13</v>
      </c>
    </row>
    <row r="927" spans="1:8" x14ac:dyDescent="0.25">
      <c r="A927" s="4"/>
      <c r="B927" s="4"/>
      <c r="C927" s="4"/>
      <c r="D927" s="4">
        <v>2018</v>
      </c>
      <c r="E927" s="4">
        <v>1200141500</v>
      </c>
      <c r="F927" s="4" t="s">
        <v>737</v>
      </c>
      <c r="G927" s="5">
        <v>20990000</v>
      </c>
      <c r="H927" s="5">
        <v>14525923.119999999</v>
      </c>
    </row>
    <row r="928" spans="1:8" x14ac:dyDescent="0.25">
      <c r="A928" s="4"/>
      <c r="B928" s="4"/>
      <c r="C928" s="4"/>
      <c r="D928" s="4"/>
      <c r="E928" s="4">
        <v>1200139460</v>
      </c>
      <c r="F928" s="4" t="s">
        <v>738</v>
      </c>
      <c r="G928" s="5">
        <v>7110000</v>
      </c>
      <c r="H928" s="5">
        <v>4412281.76</v>
      </c>
    </row>
    <row r="929" spans="1:8" x14ac:dyDescent="0.25">
      <c r="A929" s="4"/>
      <c r="B929" s="4"/>
      <c r="C929" s="4"/>
      <c r="D929" s="4"/>
      <c r="E929" s="4">
        <v>1200140060</v>
      </c>
      <c r="F929" s="4" t="s">
        <v>739</v>
      </c>
      <c r="G929" s="5">
        <v>6750000</v>
      </c>
      <c r="H929" s="5">
        <v>4469856.63</v>
      </c>
    </row>
    <row r="930" spans="1:8" x14ac:dyDescent="0.25">
      <c r="A930" s="4"/>
      <c r="B930" s="4"/>
      <c r="C930" s="4"/>
      <c r="D930" s="4"/>
      <c r="E930" s="4">
        <v>1200137160</v>
      </c>
      <c r="F930" s="4" t="s">
        <v>740</v>
      </c>
      <c r="G930" s="5">
        <v>6510923.9800000004</v>
      </c>
      <c r="H930" s="5">
        <v>4107815.18</v>
      </c>
    </row>
    <row r="931" spans="1:8" x14ac:dyDescent="0.25">
      <c r="A931" s="4"/>
      <c r="B931" s="4"/>
      <c r="C931" s="4"/>
      <c r="D931" s="4"/>
      <c r="E931" s="4">
        <v>1200138440</v>
      </c>
      <c r="F931" s="4" t="s">
        <v>741</v>
      </c>
      <c r="G931" s="5">
        <v>5633947.5</v>
      </c>
      <c r="H931" s="5">
        <v>3452411.05</v>
      </c>
    </row>
    <row r="932" spans="1:8" x14ac:dyDescent="0.25">
      <c r="A932" s="4"/>
      <c r="B932" s="4"/>
      <c r="C932" s="4"/>
      <c r="D932" s="4"/>
      <c r="E932" s="4">
        <v>1200144020</v>
      </c>
      <c r="F932" s="4" t="s">
        <v>742</v>
      </c>
      <c r="G932" s="5">
        <v>5047876.3099999996</v>
      </c>
      <c r="H932" s="5">
        <v>907014.42</v>
      </c>
    </row>
    <row r="933" spans="1:8" x14ac:dyDescent="0.25">
      <c r="A933" s="4"/>
      <c r="B933" s="4"/>
      <c r="C933" s="4"/>
      <c r="D933" s="4"/>
      <c r="E933" s="4">
        <v>1200137640</v>
      </c>
      <c r="F933" s="4" t="s">
        <v>743</v>
      </c>
      <c r="G933" s="5">
        <v>5004662</v>
      </c>
      <c r="H933" s="5">
        <v>3326162.41</v>
      </c>
    </row>
    <row r="934" spans="1:8" x14ac:dyDescent="0.25">
      <c r="A934" s="4"/>
      <c r="B934" s="4"/>
      <c r="C934" s="4"/>
      <c r="D934" s="4"/>
      <c r="E934" s="4">
        <v>1200139180</v>
      </c>
      <c r="F934" s="4" t="s">
        <v>744</v>
      </c>
      <c r="G934" s="5">
        <v>2051486</v>
      </c>
      <c r="H934" s="5">
        <v>1423967.8</v>
      </c>
    </row>
    <row r="935" spans="1:8" x14ac:dyDescent="0.25">
      <c r="A935" s="4"/>
      <c r="B935" s="4"/>
      <c r="C935" s="4"/>
      <c r="D935" s="4"/>
      <c r="E935" s="4">
        <v>1200141260</v>
      </c>
      <c r="F935" s="4" t="s">
        <v>745</v>
      </c>
      <c r="G935" s="5">
        <v>2012000</v>
      </c>
      <c r="H935" s="5">
        <v>1412224.71</v>
      </c>
    </row>
    <row r="936" spans="1:8" x14ac:dyDescent="0.25">
      <c r="A936" s="4"/>
      <c r="B936" s="4"/>
      <c r="C936" s="4"/>
      <c r="D936" s="4"/>
      <c r="E936" s="4">
        <v>1200136260</v>
      </c>
      <c r="F936" s="4" t="s">
        <v>746</v>
      </c>
      <c r="G936" s="5">
        <v>1585050</v>
      </c>
      <c r="H936" s="5">
        <v>1026511.72</v>
      </c>
    </row>
    <row r="937" spans="1:8" x14ac:dyDescent="0.25">
      <c r="A937" s="4"/>
      <c r="B937" s="4"/>
      <c r="C937" s="4"/>
      <c r="D937" s="4"/>
      <c r="E937" s="4">
        <v>1200136270</v>
      </c>
      <c r="F937" s="4" t="s">
        <v>746</v>
      </c>
      <c r="G937" s="5">
        <v>1585050</v>
      </c>
      <c r="H937" s="5">
        <v>1026511.72</v>
      </c>
    </row>
    <row r="938" spans="1:8" x14ac:dyDescent="0.25">
      <c r="A938" s="4"/>
      <c r="B938" s="4"/>
      <c r="C938" s="4"/>
      <c r="D938" s="4"/>
      <c r="E938" s="4">
        <v>1200139170</v>
      </c>
      <c r="F938" s="4" t="s">
        <v>747</v>
      </c>
      <c r="G938" s="5">
        <v>1572590</v>
      </c>
      <c r="H938" s="5">
        <v>1041890.05</v>
      </c>
    </row>
    <row r="939" spans="1:8" x14ac:dyDescent="0.25">
      <c r="A939" s="4"/>
      <c r="B939" s="4"/>
      <c r="C939" s="4"/>
      <c r="D939" s="4"/>
      <c r="E939" s="4">
        <v>1200139160</v>
      </c>
      <c r="F939" s="4" t="s">
        <v>747</v>
      </c>
      <c r="G939" s="5">
        <v>1563590</v>
      </c>
      <c r="H939" s="5">
        <v>1035703.75</v>
      </c>
    </row>
    <row r="940" spans="1:8" x14ac:dyDescent="0.25">
      <c r="A940" s="4"/>
      <c r="B940" s="4"/>
      <c r="C940" s="4"/>
      <c r="D940" s="4"/>
      <c r="E940" s="4">
        <v>1200140220</v>
      </c>
      <c r="F940" s="4" t="s">
        <v>748</v>
      </c>
      <c r="G940" s="5">
        <v>1037061</v>
      </c>
      <c r="H940" s="5">
        <v>239925.75</v>
      </c>
    </row>
    <row r="941" spans="1:8" x14ac:dyDescent="0.25">
      <c r="A941" s="4"/>
      <c r="B941" s="4"/>
      <c r="C941" s="4"/>
      <c r="D941" s="4"/>
      <c r="E941" s="4">
        <v>1200140230</v>
      </c>
      <c r="F941" s="4" t="s">
        <v>749</v>
      </c>
      <c r="G941" s="5">
        <v>1037060</v>
      </c>
      <c r="H941" s="5">
        <v>239925.46</v>
      </c>
    </row>
    <row r="942" spans="1:8" x14ac:dyDescent="0.25">
      <c r="A942" s="4"/>
      <c r="B942" s="4"/>
      <c r="C942" s="4"/>
      <c r="D942" s="4"/>
      <c r="E942" s="4">
        <v>1200138880</v>
      </c>
      <c r="F942" s="4" t="s">
        <v>750</v>
      </c>
      <c r="G942" s="5">
        <v>761290</v>
      </c>
      <c r="H942" s="5">
        <v>541048.39</v>
      </c>
    </row>
    <row r="943" spans="1:8" x14ac:dyDescent="0.25">
      <c r="A943" s="4"/>
      <c r="B943" s="4"/>
      <c r="C943" s="4"/>
      <c r="D943" s="4"/>
      <c r="E943" s="4">
        <v>1200145160</v>
      </c>
      <c r="F943" s="4" t="s">
        <v>609</v>
      </c>
      <c r="G943" s="5">
        <v>740190</v>
      </c>
      <c r="H943" s="5">
        <v>516915.7</v>
      </c>
    </row>
    <row r="944" spans="1:8" x14ac:dyDescent="0.25">
      <c r="A944" s="4"/>
      <c r="B944" s="4"/>
      <c r="C944" s="4"/>
      <c r="D944" s="4"/>
      <c r="E944" s="4">
        <v>1200138480</v>
      </c>
      <c r="F944" s="4" t="s">
        <v>751</v>
      </c>
      <c r="G944" s="5">
        <v>689527.25</v>
      </c>
      <c r="H944" s="5">
        <v>538272.06000000006</v>
      </c>
    </row>
    <row r="945" spans="1:8" x14ac:dyDescent="0.25">
      <c r="A945" s="4"/>
      <c r="B945" s="4"/>
      <c r="C945" s="4"/>
      <c r="D945" s="4"/>
      <c r="E945" s="4">
        <v>1200144310</v>
      </c>
      <c r="F945" s="4" t="s">
        <v>752</v>
      </c>
      <c r="G945" s="5">
        <v>617000</v>
      </c>
      <c r="H945" s="5">
        <v>438848.09</v>
      </c>
    </row>
    <row r="946" spans="1:8" x14ac:dyDescent="0.25">
      <c r="A946" s="4"/>
      <c r="B946" s="4"/>
      <c r="C946" s="4"/>
      <c r="D946" s="4"/>
      <c r="E946" s="4">
        <v>1200135200</v>
      </c>
      <c r="F946" s="4" t="s">
        <v>753</v>
      </c>
      <c r="G946" s="5">
        <v>608500</v>
      </c>
      <c r="H946" s="5">
        <v>365852.32</v>
      </c>
    </row>
    <row r="947" spans="1:8" x14ac:dyDescent="0.25">
      <c r="A947" s="4"/>
      <c r="B947" s="4"/>
      <c r="C947" s="4"/>
      <c r="D947" s="4"/>
      <c r="E947" s="4">
        <v>1200135210</v>
      </c>
      <c r="F947" s="4" t="s">
        <v>753</v>
      </c>
      <c r="G947" s="5">
        <v>608500</v>
      </c>
      <c r="H947" s="5">
        <v>365852.32</v>
      </c>
    </row>
    <row r="948" spans="1:8" x14ac:dyDescent="0.25">
      <c r="A948" s="4"/>
      <c r="B948" s="4"/>
      <c r="C948" s="4"/>
      <c r="D948" s="4"/>
      <c r="E948" s="4">
        <v>1200139440</v>
      </c>
      <c r="F948" s="4" t="s">
        <v>754</v>
      </c>
      <c r="G948" s="5">
        <v>600000</v>
      </c>
      <c r="H948" s="5">
        <v>372344.83</v>
      </c>
    </row>
    <row r="949" spans="1:8" x14ac:dyDescent="0.25">
      <c r="A949" s="4"/>
      <c r="B949" s="4"/>
      <c r="C949" s="4"/>
      <c r="D949" s="4"/>
      <c r="E949" s="4">
        <v>1200138650</v>
      </c>
      <c r="F949" s="4" t="s">
        <v>755</v>
      </c>
      <c r="G949" s="5">
        <v>584166</v>
      </c>
      <c r="H949" s="5">
        <v>390622.13</v>
      </c>
    </row>
    <row r="950" spans="1:8" x14ac:dyDescent="0.25">
      <c r="A950" s="4"/>
      <c r="B950" s="4"/>
      <c r="C950" s="4"/>
      <c r="D950" s="4"/>
      <c r="E950" s="4">
        <v>1200138630</v>
      </c>
      <c r="F950" s="4" t="s">
        <v>755</v>
      </c>
      <c r="G950" s="5">
        <v>584166</v>
      </c>
      <c r="H950" s="5">
        <v>385463.82</v>
      </c>
    </row>
    <row r="951" spans="1:8" x14ac:dyDescent="0.25">
      <c r="A951" s="4"/>
      <c r="B951" s="4"/>
      <c r="C951" s="4"/>
      <c r="D951" s="4"/>
      <c r="E951" s="4">
        <v>1200138640</v>
      </c>
      <c r="F951" s="4" t="s">
        <v>755</v>
      </c>
      <c r="G951" s="5">
        <v>584166</v>
      </c>
      <c r="H951" s="5">
        <v>390622.13</v>
      </c>
    </row>
    <row r="952" spans="1:8" x14ac:dyDescent="0.25">
      <c r="A952" s="4"/>
      <c r="B952" s="4"/>
      <c r="C952" s="4"/>
      <c r="D952" s="4"/>
      <c r="E952" s="4">
        <v>1200144320</v>
      </c>
      <c r="F952" s="4" t="s">
        <v>756</v>
      </c>
      <c r="G952" s="5">
        <v>541000</v>
      </c>
      <c r="H952" s="5">
        <v>384791.38</v>
      </c>
    </row>
    <row r="953" spans="1:8" x14ac:dyDescent="0.25">
      <c r="A953" s="4"/>
      <c r="B953" s="4"/>
      <c r="C953" s="4"/>
      <c r="D953" s="4"/>
      <c r="E953" s="4">
        <v>1200140221</v>
      </c>
      <c r="F953" s="4" t="s">
        <v>757</v>
      </c>
      <c r="G953" s="5">
        <v>436480</v>
      </c>
      <c r="H953" s="5">
        <v>312960.98</v>
      </c>
    </row>
    <row r="954" spans="1:8" x14ac:dyDescent="0.25">
      <c r="A954" s="4"/>
      <c r="B954" s="4"/>
      <c r="C954" s="4"/>
      <c r="D954" s="4"/>
      <c r="E954" s="4">
        <v>1200139270</v>
      </c>
      <c r="F954" s="4" t="s">
        <v>758</v>
      </c>
      <c r="G954" s="5">
        <v>404595</v>
      </c>
      <c r="H954" s="5">
        <v>327814.32</v>
      </c>
    </row>
    <row r="955" spans="1:8" x14ac:dyDescent="0.25">
      <c r="A955" s="4"/>
      <c r="B955" s="4"/>
      <c r="C955" s="4"/>
      <c r="D955" s="4"/>
      <c r="E955" s="4">
        <v>1200144080</v>
      </c>
      <c r="F955" s="4" t="s">
        <v>759</v>
      </c>
      <c r="G955" s="5">
        <v>349929.16</v>
      </c>
      <c r="H955" s="5">
        <v>189836.44</v>
      </c>
    </row>
    <row r="956" spans="1:8" x14ac:dyDescent="0.25">
      <c r="A956" s="4"/>
      <c r="B956" s="4"/>
      <c r="C956" s="4"/>
      <c r="D956" s="4"/>
      <c r="E956" s="4">
        <v>1200139450</v>
      </c>
      <c r="F956" s="4" t="s">
        <v>760</v>
      </c>
      <c r="G956" s="5">
        <v>325000</v>
      </c>
      <c r="H956" s="5">
        <v>201686.7</v>
      </c>
    </row>
    <row r="957" spans="1:8" x14ac:dyDescent="0.25">
      <c r="A957" s="4"/>
      <c r="B957" s="4"/>
      <c r="C957" s="4"/>
      <c r="D957" s="4"/>
      <c r="E957" s="4">
        <v>1200134960</v>
      </c>
      <c r="F957" s="4" t="s">
        <v>761</v>
      </c>
      <c r="G957" s="5">
        <v>325000</v>
      </c>
      <c r="H957" s="5">
        <v>263621</v>
      </c>
    </row>
    <row r="958" spans="1:8" x14ac:dyDescent="0.25">
      <c r="A958" s="4"/>
      <c r="B958" s="4"/>
      <c r="C958" s="4"/>
      <c r="D958" s="4"/>
      <c r="E958" s="4">
        <v>1200139470</v>
      </c>
      <c r="F958" s="4" t="s">
        <v>762</v>
      </c>
      <c r="G958" s="5">
        <v>325000</v>
      </c>
      <c r="H958" s="5">
        <v>201686.7</v>
      </c>
    </row>
    <row r="959" spans="1:8" x14ac:dyDescent="0.25">
      <c r="A959" s="4"/>
      <c r="B959" s="4"/>
      <c r="C959" s="4"/>
      <c r="D959" s="4"/>
      <c r="E959" s="4">
        <v>1200144950</v>
      </c>
      <c r="F959" s="4" t="s">
        <v>763</v>
      </c>
      <c r="G959" s="5">
        <v>313570</v>
      </c>
      <c r="H959" s="5">
        <v>215845.06</v>
      </c>
    </row>
    <row r="960" spans="1:8" x14ac:dyDescent="0.25">
      <c r="A960" s="4"/>
      <c r="B960" s="4"/>
      <c r="C960" s="4"/>
      <c r="D960" s="4"/>
      <c r="E960" s="4">
        <v>1200134950</v>
      </c>
      <c r="F960" s="4" t="s">
        <v>764</v>
      </c>
      <c r="G960" s="5">
        <v>300000</v>
      </c>
      <c r="H960" s="5">
        <v>182305.77</v>
      </c>
    </row>
    <row r="961" spans="1:8" x14ac:dyDescent="0.25">
      <c r="A961" s="4"/>
      <c r="B961" s="4"/>
      <c r="C961" s="4"/>
      <c r="D961" s="4"/>
      <c r="E961" s="4">
        <v>1200134870</v>
      </c>
      <c r="F961" s="4" t="s">
        <v>764</v>
      </c>
      <c r="G961" s="5">
        <v>295000</v>
      </c>
      <c r="H961" s="5">
        <v>180596.77</v>
      </c>
    </row>
    <row r="962" spans="1:8" x14ac:dyDescent="0.25">
      <c r="A962" s="4"/>
      <c r="B962" s="4"/>
      <c r="C962" s="4"/>
      <c r="D962" s="4"/>
      <c r="E962" s="4">
        <v>1200134930</v>
      </c>
      <c r="F962" s="4" t="s">
        <v>764</v>
      </c>
      <c r="G962" s="5">
        <v>270000</v>
      </c>
      <c r="H962" s="5">
        <v>210082.19</v>
      </c>
    </row>
    <row r="963" spans="1:8" x14ac:dyDescent="0.25">
      <c r="A963" s="4"/>
      <c r="B963" s="4"/>
      <c r="C963" s="4"/>
      <c r="D963" s="4"/>
      <c r="E963" s="4">
        <v>1200134920</v>
      </c>
      <c r="F963" s="4" t="s">
        <v>764</v>
      </c>
      <c r="G963" s="5">
        <v>270000</v>
      </c>
      <c r="H963" s="5">
        <v>210082.19</v>
      </c>
    </row>
    <row r="964" spans="1:8" x14ac:dyDescent="0.25">
      <c r="A964" s="4"/>
      <c r="B964" s="4"/>
      <c r="C964" s="4"/>
      <c r="D964" s="4"/>
      <c r="E964" s="4">
        <v>1200134940</v>
      </c>
      <c r="F964" s="4" t="s">
        <v>764</v>
      </c>
      <c r="G964" s="5">
        <v>270000</v>
      </c>
      <c r="H964" s="5">
        <v>164074.37</v>
      </c>
    </row>
    <row r="965" spans="1:8" x14ac:dyDescent="0.25">
      <c r="A965" s="4"/>
      <c r="B965" s="4"/>
      <c r="C965" s="4"/>
      <c r="D965" s="4"/>
      <c r="E965" s="4">
        <v>1200134880</v>
      </c>
      <c r="F965" s="4" t="s">
        <v>764</v>
      </c>
      <c r="G965" s="5">
        <v>270000</v>
      </c>
      <c r="H965" s="5">
        <v>165292.51999999999</v>
      </c>
    </row>
    <row r="966" spans="1:8" x14ac:dyDescent="0.25">
      <c r="A966" s="4"/>
      <c r="B966" s="4"/>
      <c r="C966" s="4"/>
      <c r="D966" s="4"/>
      <c r="E966" s="4">
        <v>1200134900</v>
      </c>
      <c r="F966" s="4" t="s">
        <v>764</v>
      </c>
      <c r="G966" s="5">
        <v>270000</v>
      </c>
      <c r="H966" s="5">
        <v>165292.51999999999</v>
      </c>
    </row>
    <row r="967" spans="1:8" x14ac:dyDescent="0.25">
      <c r="A967" s="4"/>
      <c r="B967" s="4"/>
      <c r="C967" s="4"/>
      <c r="D967" s="4"/>
      <c r="E967" s="4">
        <v>1200134910</v>
      </c>
      <c r="F967" s="4" t="s">
        <v>764</v>
      </c>
      <c r="G967" s="5">
        <v>270000</v>
      </c>
      <c r="H967" s="5">
        <v>164074.37</v>
      </c>
    </row>
    <row r="968" spans="1:8" x14ac:dyDescent="0.25">
      <c r="A968" s="4"/>
      <c r="B968" s="4"/>
      <c r="C968" s="4"/>
      <c r="D968" s="4"/>
      <c r="E968" s="4">
        <v>1200134890</v>
      </c>
      <c r="F968" s="4" t="s">
        <v>764</v>
      </c>
      <c r="G968" s="5">
        <v>270000</v>
      </c>
      <c r="H968" s="5">
        <v>165292.51999999999</v>
      </c>
    </row>
    <row r="969" spans="1:8" x14ac:dyDescent="0.25">
      <c r="A969" s="4"/>
      <c r="B969" s="4"/>
      <c r="C969" s="4"/>
      <c r="D969" s="4"/>
      <c r="E969" s="4">
        <v>1200135230</v>
      </c>
      <c r="F969" s="4" t="s">
        <v>765</v>
      </c>
      <c r="G969" s="5">
        <v>255000</v>
      </c>
      <c r="H969" s="5">
        <v>154958.68</v>
      </c>
    </row>
    <row r="970" spans="1:8" x14ac:dyDescent="0.25">
      <c r="A970" s="4"/>
      <c r="B970" s="4"/>
      <c r="C970" s="4"/>
      <c r="D970" s="4"/>
      <c r="E970" s="4">
        <v>1200144070</v>
      </c>
      <c r="F970" s="4" t="s">
        <v>766</v>
      </c>
      <c r="G970" s="5">
        <v>250000</v>
      </c>
      <c r="H970" s="5">
        <v>135626.26999999999</v>
      </c>
    </row>
    <row r="971" spans="1:8" x14ac:dyDescent="0.25">
      <c r="A971" s="4"/>
      <c r="B971" s="4"/>
      <c r="C971" s="4"/>
      <c r="D971" s="4"/>
      <c r="E971" s="4">
        <v>1200137590</v>
      </c>
      <c r="F971" s="4" t="s">
        <v>767</v>
      </c>
      <c r="G971" s="5">
        <v>230000</v>
      </c>
      <c r="H971" s="5">
        <v>184126.02</v>
      </c>
    </row>
    <row r="972" spans="1:8" x14ac:dyDescent="0.25">
      <c r="A972" s="4"/>
      <c r="B972" s="4"/>
      <c r="C972" s="4"/>
      <c r="D972" s="4"/>
      <c r="E972" s="4">
        <v>1200144520</v>
      </c>
      <c r="F972" s="4" t="s">
        <v>768</v>
      </c>
      <c r="G972" s="5">
        <v>200000</v>
      </c>
      <c r="H972" s="5">
        <v>137605.47</v>
      </c>
    </row>
    <row r="973" spans="1:8" x14ac:dyDescent="0.25">
      <c r="A973" s="4"/>
      <c r="B973" s="4"/>
      <c r="C973" s="4"/>
      <c r="D973" s="4"/>
      <c r="E973" s="4">
        <v>1200132450</v>
      </c>
      <c r="F973" s="4" t="s">
        <v>769</v>
      </c>
      <c r="G973" s="5">
        <v>190000</v>
      </c>
      <c r="H973" s="5">
        <v>118967.49</v>
      </c>
    </row>
    <row r="974" spans="1:8" x14ac:dyDescent="0.25">
      <c r="A974" s="4"/>
      <c r="B974" s="4"/>
      <c r="C974" s="4"/>
      <c r="D974" s="4"/>
      <c r="E974" s="4">
        <v>1200148480</v>
      </c>
      <c r="F974" s="4" t="s">
        <v>770</v>
      </c>
      <c r="G974" s="5">
        <v>165000</v>
      </c>
      <c r="H974" s="5">
        <v>117517.58</v>
      </c>
    </row>
    <row r="975" spans="1:8" x14ac:dyDescent="0.25">
      <c r="A975" s="4"/>
      <c r="B975" s="4"/>
      <c r="C975" s="4"/>
      <c r="D975" s="4"/>
      <c r="E975" s="4">
        <v>1200145990</v>
      </c>
      <c r="F975" s="4" t="s">
        <v>771</v>
      </c>
      <c r="G975" s="5">
        <v>150000</v>
      </c>
      <c r="H975" s="5">
        <v>106688.45</v>
      </c>
    </row>
    <row r="976" spans="1:8" x14ac:dyDescent="0.25">
      <c r="A976" s="4"/>
      <c r="B976" s="4"/>
      <c r="C976" s="4"/>
      <c r="D976" s="4"/>
      <c r="E976" s="4">
        <v>1200145980</v>
      </c>
      <c r="F976" s="4" t="s">
        <v>771</v>
      </c>
      <c r="G976" s="5">
        <v>150000</v>
      </c>
      <c r="H976" s="5">
        <v>106688.45</v>
      </c>
    </row>
    <row r="977" spans="1:8" x14ac:dyDescent="0.25">
      <c r="A977" s="4"/>
      <c r="B977" s="4"/>
      <c r="C977" s="4"/>
      <c r="D977" s="4"/>
      <c r="E977" s="4">
        <v>1200146000</v>
      </c>
      <c r="F977" s="4" t="s">
        <v>771</v>
      </c>
      <c r="G977" s="5">
        <v>150000</v>
      </c>
      <c r="H977" s="5">
        <v>106688.45</v>
      </c>
    </row>
    <row r="978" spans="1:8" x14ac:dyDescent="0.25">
      <c r="A978" s="4"/>
      <c r="B978" s="4"/>
      <c r="C978" s="4"/>
      <c r="D978" s="4"/>
      <c r="E978" s="4">
        <v>1200141250</v>
      </c>
      <c r="F978" s="4" t="s">
        <v>772</v>
      </c>
      <c r="G978" s="5">
        <v>130000</v>
      </c>
      <c r="H978" s="5">
        <v>87009.71</v>
      </c>
    </row>
    <row r="979" spans="1:8" x14ac:dyDescent="0.25">
      <c r="A979" s="4"/>
      <c r="B979" s="4"/>
      <c r="C979" s="4"/>
      <c r="D979" s="4"/>
      <c r="E979" s="4">
        <v>1200134810</v>
      </c>
      <c r="F979" s="4" t="s">
        <v>773</v>
      </c>
      <c r="G979" s="5">
        <v>130000</v>
      </c>
      <c r="H979" s="5">
        <v>79837.240000000005</v>
      </c>
    </row>
    <row r="980" spans="1:8" x14ac:dyDescent="0.25">
      <c r="A980" s="4"/>
      <c r="B980" s="4"/>
      <c r="C980" s="4"/>
      <c r="D980" s="4"/>
      <c r="E980" s="4">
        <v>1200136380</v>
      </c>
      <c r="F980" s="4" t="s">
        <v>774</v>
      </c>
      <c r="G980" s="5">
        <v>129800</v>
      </c>
      <c r="H980" s="5">
        <v>79086.990000000005</v>
      </c>
    </row>
    <row r="981" spans="1:8" x14ac:dyDescent="0.25">
      <c r="A981" s="4"/>
      <c r="B981" s="4"/>
      <c r="C981" s="4"/>
      <c r="D981" s="4"/>
      <c r="E981" s="4">
        <v>1200101530</v>
      </c>
      <c r="F981" s="4" t="s">
        <v>775</v>
      </c>
      <c r="G981" s="5">
        <v>126750</v>
      </c>
      <c r="H981" s="5">
        <v>78739.899999999994</v>
      </c>
    </row>
    <row r="982" spans="1:8" x14ac:dyDescent="0.25">
      <c r="A982" s="4"/>
      <c r="B982" s="4"/>
      <c r="C982" s="4"/>
      <c r="D982" s="4"/>
      <c r="E982" s="4">
        <v>1200137140</v>
      </c>
      <c r="F982" s="4" t="s">
        <v>776</v>
      </c>
      <c r="G982" s="5">
        <v>111350</v>
      </c>
      <c r="H982" s="5">
        <v>87229.26</v>
      </c>
    </row>
    <row r="983" spans="1:8" x14ac:dyDescent="0.25">
      <c r="A983" s="4"/>
      <c r="B983" s="4"/>
      <c r="C983" s="4"/>
      <c r="D983" s="4"/>
      <c r="E983" s="4">
        <v>1200138540</v>
      </c>
      <c r="F983" s="4" t="s">
        <v>777</v>
      </c>
      <c r="G983" s="5">
        <v>110911</v>
      </c>
      <c r="H983" s="5">
        <v>73446.289999999994</v>
      </c>
    </row>
    <row r="984" spans="1:8" x14ac:dyDescent="0.25">
      <c r="A984" s="4"/>
      <c r="B984" s="4"/>
      <c r="C984" s="4"/>
      <c r="D984" s="4"/>
      <c r="E984" s="4">
        <v>1200139040</v>
      </c>
      <c r="F984" s="4" t="s">
        <v>778</v>
      </c>
      <c r="G984" s="5">
        <v>100000</v>
      </c>
      <c r="H984" s="5">
        <v>62596.22</v>
      </c>
    </row>
    <row r="985" spans="1:8" x14ac:dyDescent="0.25">
      <c r="A985" s="4"/>
      <c r="B985" s="4"/>
      <c r="C985" s="4"/>
      <c r="D985" s="4"/>
      <c r="E985" s="4">
        <v>1200137390</v>
      </c>
      <c r="F985" s="4" t="s">
        <v>779</v>
      </c>
      <c r="G985" s="5">
        <v>81700</v>
      </c>
      <c r="H985" s="5">
        <v>50517.74</v>
      </c>
    </row>
    <row r="986" spans="1:8" x14ac:dyDescent="0.25">
      <c r="A986" s="4"/>
      <c r="B986" s="4"/>
      <c r="C986" s="4"/>
      <c r="D986" s="4"/>
      <c r="E986" s="4">
        <v>1200140170</v>
      </c>
      <c r="F986" s="4" t="s">
        <v>780</v>
      </c>
      <c r="G986" s="5">
        <v>81700</v>
      </c>
      <c r="H986" s="5">
        <v>65568.91</v>
      </c>
    </row>
    <row r="987" spans="1:8" x14ac:dyDescent="0.25">
      <c r="A987" s="4"/>
      <c r="B987" s="4"/>
      <c r="C987" s="4"/>
      <c r="D987" s="4"/>
      <c r="E987" s="4">
        <v>1200137380</v>
      </c>
      <c r="F987" s="4" t="s">
        <v>779</v>
      </c>
      <c r="G987" s="5">
        <v>81700</v>
      </c>
      <c r="H987" s="5">
        <v>50517.74</v>
      </c>
    </row>
    <row r="988" spans="1:8" x14ac:dyDescent="0.25">
      <c r="A988" s="4"/>
      <c r="B988" s="4"/>
      <c r="C988" s="4"/>
      <c r="D988" s="4"/>
      <c r="E988" s="4">
        <v>1200138870</v>
      </c>
      <c r="F988" s="4" t="s">
        <v>781</v>
      </c>
      <c r="G988" s="5">
        <v>79380</v>
      </c>
      <c r="H988" s="5">
        <v>52743.47</v>
      </c>
    </row>
    <row r="989" spans="1:8" x14ac:dyDescent="0.25">
      <c r="A989" s="4"/>
      <c r="B989" s="4"/>
      <c r="C989" s="4"/>
      <c r="D989" s="4"/>
      <c r="E989" s="4">
        <v>1200137720</v>
      </c>
      <c r="F989" s="4" t="s">
        <v>782</v>
      </c>
      <c r="G989" s="5">
        <v>63000</v>
      </c>
      <c r="H989" s="5">
        <v>39448.199999999997</v>
      </c>
    </row>
    <row r="990" spans="1:8" x14ac:dyDescent="0.25">
      <c r="A990" s="4"/>
      <c r="B990" s="4"/>
      <c r="C990" s="4"/>
      <c r="D990" s="4"/>
      <c r="E990" s="4">
        <v>1200135000</v>
      </c>
      <c r="F990" s="4" t="s">
        <v>783</v>
      </c>
      <c r="G990" s="5">
        <v>50000</v>
      </c>
      <c r="H990" s="5">
        <v>30690.09</v>
      </c>
    </row>
    <row r="991" spans="1:8" x14ac:dyDescent="0.25">
      <c r="A991" s="4"/>
      <c r="B991" s="4"/>
      <c r="C991" s="4"/>
      <c r="D991" s="4"/>
      <c r="E991" s="4">
        <v>1200131590</v>
      </c>
      <c r="F991" s="4" t="s">
        <v>784</v>
      </c>
      <c r="G991" s="5">
        <v>41250</v>
      </c>
      <c r="H991" s="5">
        <v>27299.06</v>
      </c>
    </row>
    <row r="992" spans="1:8" x14ac:dyDescent="0.25">
      <c r="A992" s="4"/>
      <c r="B992" s="4"/>
      <c r="C992" s="4"/>
      <c r="D992" s="4"/>
      <c r="E992" s="4">
        <v>1200141710</v>
      </c>
      <c r="F992" s="4" t="s">
        <v>785</v>
      </c>
      <c r="G992" s="5">
        <v>32000</v>
      </c>
      <c r="H992" s="5">
        <v>21313.67</v>
      </c>
    </row>
    <row r="993" spans="1:8" x14ac:dyDescent="0.25">
      <c r="A993" s="4"/>
      <c r="B993" s="4"/>
      <c r="C993" s="4"/>
      <c r="D993" s="4"/>
      <c r="E993" s="4">
        <v>1200138080</v>
      </c>
      <c r="F993" s="4" t="s">
        <v>786</v>
      </c>
      <c r="G993" s="5">
        <v>28350</v>
      </c>
      <c r="H993" s="5">
        <v>18332.91</v>
      </c>
    </row>
    <row r="994" spans="1:8" x14ac:dyDescent="0.25">
      <c r="A994" s="4"/>
      <c r="B994" s="4"/>
      <c r="C994" s="4"/>
      <c r="D994" s="4"/>
      <c r="E994" s="4">
        <v>1200138090</v>
      </c>
      <c r="F994" s="4" t="s">
        <v>786</v>
      </c>
      <c r="G994" s="5">
        <v>28350</v>
      </c>
      <c r="H994" s="5">
        <v>18332.91</v>
      </c>
    </row>
    <row r="995" spans="1:8" x14ac:dyDescent="0.25">
      <c r="A995" s="4"/>
      <c r="B995" s="4"/>
      <c r="C995" s="4"/>
      <c r="D995" s="4"/>
      <c r="E995" s="4">
        <v>1200143220</v>
      </c>
      <c r="F995" s="4" t="s">
        <v>787</v>
      </c>
      <c r="G995" s="5">
        <v>19169</v>
      </c>
      <c r="H995" s="5">
        <v>12799.19</v>
      </c>
    </row>
    <row r="996" spans="1:8" x14ac:dyDescent="0.25">
      <c r="A996" s="4"/>
      <c r="B996" s="4"/>
      <c r="C996" s="4"/>
      <c r="D996" s="4">
        <v>2019</v>
      </c>
      <c r="E996" s="4">
        <v>1200150820</v>
      </c>
      <c r="F996" s="4" t="s">
        <v>788</v>
      </c>
      <c r="G996" s="5">
        <v>62806486.270000003</v>
      </c>
      <c r="H996" s="5">
        <v>11285218.970000001</v>
      </c>
    </row>
    <row r="997" spans="1:8" x14ac:dyDescent="0.25">
      <c r="A997" s="4"/>
      <c r="B997" s="4"/>
      <c r="C997" s="4"/>
      <c r="D997" s="4"/>
      <c r="E997" s="4">
        <v>1200158200</v>
      </c>
      <c r="F997" s="4" t="s">
        <v>789</v>
      </c>
      <c r="G997" s="5">
        <v>27037111</v>
      </c>
      <c r="H997" s="5">
        <v>23229651.329999998</v>
      </c>
    </row>
    <row r="998" spans="1:8" x14ac:dyDescent="0.25">
      <c r="A998" s="4"/>
      <c r="B998" s="4"/>
      <c r="C998" s="4"/>
      <c r="D998" s="4"/>
      <c r="E998" s="4">
        <v>1200149230</v>
      </c>
      <c r="F998" s="4" t="s">
        <v>790</v>
      </c>
      <c r="G998" s="5">
        <v>11476188</v>
      </c>
      <c r="H998" s="5">
        <v>9239692.6500000004</v>
      </c>
    </row>
    <row r="999" spans="1:8" x14ac:dyDescent="0.25">
      <c r="A999" s="4"/>
      <c r="B999" s="4"/>
      <c r="C999" s="4"/>
      <c r="D999" s="4"/>
      <c r="E999" s="4">
        <v>1200148620</v>
      </c>
      <c r="F999" s="4" t="s">
        <v>791</v>
      </c>
      <c r="G999" s="5">
        <v>6297390</v>
      </c>
      <c r="H999" s="5">
        <v>5039175.45</v>
      </c>
    </row>
    <row r="1000" spans="1:8" x14ac:dyDescent="0.25">
      <c r="A1000" s="4"/>
      <c r="B1000" s="4"/>
      <c r="C1000" s="4"/>
      <c r="D1000" s="4"/>
      <c r="E1000" s="4">
        <v>1200149100</v>
      </c>
      <c r="F1000" s="4" t="s">
        <v>792</v>
      </c>
      <c r="G1000" s="5">
        <v>4237794</v>
      </c>
      <c r="H1000" s="5">
        <v>3411155.25</v>
      </c>
    </row>
    <row r="1001" spans="1:8" x14ac:dyDescent="0.25">
      <c r="A1001" s="4"/>
      <c r="B1001" s="4"/>
      <c r="C1001" s="4"/>
      <c r="D1001" s="4"/>
      <c r="E1001" s="4">
        <v>1200158210</v>
      </c>
      <c r="F1001" s="4" t="s">
        <v>793</v>
      </c>
      <c r="G1001" s="5">
        <v>3675366.56</v>
      </c>
      <c r="H1001" s="5">
        <v>3142354.49</v>
      </c>
    </row>
    <row r="1002" spans="1:8" x14ac:dyDescent="0.25">
      <c r="A1002" s="4"/>
      <c r="B1002" s="4"/>
      <c r="C1002" s="4"/>
      <c r="D1002" s="4"/>
      <c r="E1002" s="4">
        <v>1200149990</v>
      </c>
      <c r="F1002" s="4" t="s">
        <v>794</v>
      </c>
      <c r="G1002" s="5">
        <v>2641937.13</v>
      </c>
      <c r="H1002" s="5">
        <v>1697832.59</v>
      </c>
    </row>
    <row r="1003" spans="1:8" x14ac:dyDescent="0.25">
      <c r="A1003" s="4"/>
      <c r="B1003" s="4"/>
      <c r="C1003" s="4"/>
      <c r="D1003" s="4"/>
      <c r="E1003" s="4">
        <v>1200149090</v>
      </c>
      <c r="F1003" s="4" t="s">
        <v>795</v>
      </c>
      <c r="G1003" s="5">
        <v>2396394</v>
      </c>
      <c r="H1003" s="5">
        <v>1922834.81</v>
      </c>
    </row>
    <row r="1004" spans="1:8" x14ac:dyDescent="0.25">
      <c r="A1004" s="4"/>
      <c r="B1004" s="4"/>
      <c r="C1004" s="4"/>
      <c r="D1004" s="4"/>
      <c r="E1004" s="4">
        <v>1200149250</v>
      </c>
      <c r="F1004" s="4" t="s">
        <v>796</v>
      </c>
      <c r="G1004" s="5">
        <v>2396394</v>
      </c>
      <c r="H1004" s="5">
        <v>1777168.06</v>
      </c>
    </row>
    <row r="1005" spans="1:8" x14ac:dyDescent="0.25">
      <c r="A1005" s="4"/>
      <c r="B1005" s="4"/>
      <c r="C1005" s="4"/>
      <c r="D1005" s="4"/>
      <c r="E1005" s="4">
        <v>1200103270</v>
      </c>
      <c r="F1005" s="4" t="s">
        <v>797</v>
      </c>
      <c r="G1005" s="5">
        <v>1759090</v>
      </c>
      <c r="H1005" s="5">
        <v>1262526.1200000001</v>
      </c>
    </row>
    <row r="1006" spans="1:8" x14ac:dyDescent="0.25">
      <c r="A1006" s="4"/>
      <c r="B1006" s="4"/>
      <c r="C1006" s="4"/>
      <c r="D1006" s="4"/>
      <c r="E1006" s="4">
        <v>1200149240</v>
      </c>
      <c r="F1006" s="4" t="s">
        <v>798</v>
      </c>
      <c r="G1006" s="5">
        <v>1692000</v>
      </c>
      <c r="H1006" s="5">
        <v>1357637.27</v>
      </c>
    </row>
    <row r="1007" spans="1:8" x14ac:dyDescent="0.25">
      <c r="A1007" s="4"/>
      <c r="B1007" s="4"/>
      <c r="C1007" s="4"/>
      <c r="D1007" s="4"/>
      <c r="E1007" s="4">
        <v>1200149080</v>
      </c>
      <c r="F1007" s="4" t="s">
        <v>799</v>
      </c>
      <c r="G1007" s="5">
        <v>1692000</v>
      </c>
      <c r="H1007" s="5">
        <v>1357945.47</v>
      </c>
    </row>
    <row r="1008" spans="1:8" x14ac:dyDescent="0.25">
      <c r="A1008" s="4"/>
      <c r="B1008" s="4"/>
      <c r="C1008" s="4"/>
      <c r="D1008" s="4"/>
      <c r="E1008" s="4">
        <v>1200148500</v>
      </c>
      <c r="F1008" s="4" t="s">
        <v>800</v>
      </c>
      <c r="G1008" s="5">
        <v>1108100</v>
      </c>
      <c r="H1008" s="5">
        <v>821410.55</v>
      </c>
    </row>
    <row r="1009" spans="1:8" x14ac:dyDescent="0.25">
      <c r="A1009" s="4"/>
      <c r="B1009" s="4"/>
      <c r="C1009" s="4"/>
      <c r="D1009" s="4"/>
      <c r="E1009" s="4">
        <v>1200149120</v>
      </c>
      <c r="F1009" s="4" t="s">
        <v>801</v>
      </c>
      <c r="G1009" s="5">
        <v>1106100</v>
      </c>
      <c r="H1009" s="5">
        <v>821354.57</v>
      </c>
    </row>
    <row r="1010" spans="1:8" x14ac:dyDescent="0.25">
      <c r="A1010" s="4"/>
      <c r="B1010" s="4"/>
      <c r="C1010" s="4"/>
      <c r="D1010" s="4"/>
      <c r="E1010" s="4">
        <v>1200148810</v>
      </c>
      <c r="F1010" s="4" t="s">
        <v>800</v>
      </c>
      <c r="G1010" s="5">
        <v>1092600</v>
      </c>
      <c r="H1010" s="5">
        <v>809920.39</v>
      </c>
    </row>
    <row r="1011" spans="1:8" x14ac:dyDescent="0.25">
      <c r="A1011" s="4"/>
      <c r="B1011" s="4"/>
      <c r="C1011" s="4"/>
      <c r="D1011" s="4"/>
      <c r="E1011" s="4">
        <v>1200158560</v>
      </c>
      <c r="F1011" s="4" t="s">
        <v>802</v>
      </c>
      <c r="G1011" s="5">
        <v>1013000</v>
      </c>
      <c r="H1011" s="5">
        <v>780594.44</v>
      </c>
    </row>
    <row r="1012" spans="1:8" x14ac:dyDescent="0.25">
      <c r="A1012" s="4"/>
      <c r="B1012" s="4"/>
      <c r="C1012" s="4"/>
      <c r="D1012" s="4"/>
      <c r="E1012" s="4">
        <v>1200148750</v>
      </c>
      <c r="F1012" s="4" t="s">
        <v>803</v>
      </c>
      <c r="G1012" s="5">
        <v>950000</v>
      </c>
      <c r="H1012" s="5">
        <v>733578.43</v>
      </c>
    </row>
    <row r="1013" spans="1:8" x14ac:dyDescent="0.25">
      <c r="A1013" s="4"/>
      <c r="B1013" s="4"/>
      <c r="C1013" s="4"/>
      <c r="D1013" s="4"/>
      <c r="E1013" s="4">
        <v>1200158240</v>
      </c>
      <c r="F1013" s="4" t="s">
        <v>804</v>
      </c>
      <c r="G1013" s="5">
        <v>665500</v>
      </c>
      <c r="H1013" s="5">
        <v>494824.31</v>
      </c>
    </row>
    <row r="1014" spans="1:8" x14ac:dyDescent="0.25">
      <c r="A1014" s="4"/>
      <c r="B1014" s="4"/>
      <c r="C1014" s="4"/>
      <c r="D1014" s="4"/>
      <c r="E1014" s="4">
        <v>1200160870</v>
      </c>
      <c r="F1014" s="4" t="s">
        <v>805</v>
      </c>
      <c r="G1014" s="5">
        <v>630000</v>
      </c>
      <c r="H1014" s="5">
        <v>566751.31000000006</v>
      </c>
    </row>
    <row r="1015" spans="1:8" x14ac:dyDescent="0.25">
      <c r="A1015" s="4"/>
      <c r="B1015" s="4"/>
      <c r="C1015" s="4"/>
      <c r="D1015" s="4"/>
      <c r="E1015" s="4">
        <v>1200148610</v>
      </c>
      <c r="F1015" s="4" t="s">
        <v>806</v>
      </c>
      <c r="G1015" s="5">
        <v>368280</v>
      </c>
      <c r="H1015" s="5">
        <v>270145.61</v>
      </c>
    </row>
    <row r="1016" spans="1:8" x14ac:dyDescent="0.25">
      <c r="A1016" s="4"/>
      <c r="B1016" s="4"/>
      <c r="C1016" s="4"/>
      <c r="D1016" s="4"/>
      <c r="E1016" s="4">
        <v>1200159950</v>
      </c>
      <c r="F1016" s="4" t="s">
        <v>807</v>
      </c>
      <c r="G1016" s="5">
        <v>177770</v>
      </c>
      <c r="H1016" s="5">
        <v>147399.95000000001</v>
      </c>
    </row>
    <row r="1017" spans="1:8" x14ac:dyDescent="0.25">
      <c r="A1017" s="4"/>
      <c r="B1017" s="4"/>
      <c r="C1017" s="4"/>
      <c r="D1017" s="4"/>
      <c r="E1017" s="4">
        <v>1200158920</v>
      </c>
      <c r="F1017" s="4" t="s">
        <v>808</v>
      </c>
      <c r="G1017" s="5">
        <v>170000</v>
      </c>
      <c r="H1017" s="5">
        <v>132421.41</v>
      </c>
    </row>
    <row r="1018" spans="1:8" x14ac:dyDescent="0.25">
      <c r="A1018" s="4"/>
      <c r="B1018" s="4"/>
      <c r="C1018" s="4"/>
      <c r="D1018" s="4"/>
      <c r="E1018" s="4">
        <v>1200148710</v>
      </c>
      <c r="F1018" s="4" t="s">
        <v>809</v>
      </c>
      <c r="G1018" s="5">
        <v>157619</v>
      </c>
      <c r="H1018" s="5">
        <v>121542.68</v>
      </c>
    </row>
    <row r="1019" spans="1:8" x14ac:dyDescent="0.25">
      <c r="A1019" s="4"/>
      <c r="B1019" s="4"/>
      <c r="C1019" s="4"/>
      <c r="D1019" s="4"/>
      <c r="E1019" s="4">
        <v>1200146220</v>
      </c>
      <c r="F1019" s="4" t="s">
        <v>810</v>
      </c>
      <c r="G1019" s="5">
        <v>150000</v>
      </c>
      <c r="H1019" s="5">
        <v>110561.59</v>
      </c>
    </row>
    <row r="1020" spans="1:8" x14ac:dyDescent="0.25">
      <c r="A1020" s="4"/>
      <c r="B1020" s="4"/>
      <c r="C1020" s="4"/>
      <c r="D1020" s="4"/>
      <c r="E1020" s="4">
        <v>1200158220</v>
      </c>
      <c r="F1020" s="4" t="s">
        <v>811</v>
      </c>
      <c r="G1020" s="5">
        <v>136548</v>
      </c>
      <c r="H1020" s="5">
        <v>116745.42</v>
      </c>
    </row>
    <row r="1021" spans="1:8" x14ac:dyDescent="0.25">
      <c r="A1021" s="4"/>
      <c r="B1021" s="4"/>
      <c r="C1021" s="4"/>
      <c r="D1021" s="4"/>
      <c r="E1021" s="4">
        <v>1200159130</v>
      </c>
      <c r="F1021" s="4" t="s">
        <v>812</v>
      </c>
      <c r="G1021" s="5">
        <v>132500</v>
      </c>
      <c r="H1021" s="5">
        <v>107773.45</v>
      </c>
    </row>
    <row r="1022" spans="1:8" x14ac:dyDescent="0.25">
      <c r="A1022" s="4"/>
      <c r="B1022" s="4"/>
      <c r="C1022" s="4"/>
      <c r="D1022" s="4"/>
      <c r="E1022" s="4">
        <v>1200159140</v>
      </c>
      <c r="F1022" s="4" t="s">
        <v>812</v>
      </c>
      <c r="G1022" s="5">
        <v>132500</v>
      </c>
      <c r="H1022" s="5">
        <v>107773.45</v>
      </c>
    </row>
    <row r="1023" spans="1:8" x14ac:dyDescent="0.25">
      <c r="A1023" s="4"/>
      <c r="B1023" s="4"/>
      <c r="C1023" s="4"/>
      <c r="D1023" s="4"/>
      <c r="E1023" s="4">
        <v>1200148490</v>
      </c>
      <c r="F1023" s="4" t="s">
        <v>813</v>
      </c>
      <c r="G1023" s="5">
        <v>115910</v>
      </c>
      <c r="H1023" s="5">
        <v>92708.57</v>
      </c>
    </row>
    <row r="1024" spans="1:8" x14ac:dyDescent="0.25">
      <c r="A1024" s="4"/>
      <c r="B1024" s="4"/>
      <c r="C1024" s="4"/>
      <c r="D1024" s="4"/>
      <c r="E1024" s="4">
        <v>1200158610</v>
      </c>
      <c r="F1024" s="4" t="s">
        <v>814</v>
      </c>
      <c r="G1024" s="5">
        <v>88805</v>
      </c>
      <c r="H1024" s="5">
        <v>71530.600000000006</v>
      </c>
    </row>
    <row r="1025" spans="1:8" x14ac:dyDescent="0.25">
      <c r="A1025" s="4"/>
      <c r="B1025" s="4"/>
      <c r="C1025" s="4"/>
      <c r="D1025" s="4"/>
      <c r="E1025" s="4">
        <v>1200158600</v>
      </c>
      <c r="F1025" s="4" t="s">
        <v>814</v>
      </c>
      <c r="G1025" s="5">
        <v>88805</v>
      </c>
      <c r="H1025" s="5">
        <v>71530.600000000006</v>
      </c>
    </row>
    <row r="1026" spans="1:8" x14ac:dyDescent="0.25">
      <c r="A1026" s="4"/>
      <c r="B1026" s="4"/>
      <c r="C1026" s="4"/>
      <c r="D1026" s="4"/>
      <c r="E1026" s="4">
        <v>1200158590</v>
      </c>
      <c r="F1026" s="4" t="s">
        <v>814</v>
      </c>
      <c r="G1026" s="5">
        <v>88805</v>
      </c>
      <c r="H1026" s="5">
        <v>71530.600000000006</v>
      </c>
    </row>
    <row r="1027" spans="1:8" x14ac:dyDescent="0.25">
      <c r="A1027" s="4"/>
      <c r="B1027" s="4"/>
      <c r="C1027" s="4"/>
      <c r="D1027" s="4"/>
      <c r="E1027" s="4">
        <v>1200158580</v>
      </c>
      <c r="F1027" s="4" t="s">
        <v>814</v>
      </c>
      <c r="G1027" s="5">
        <v>88805</v>
      </c>
      <c r="H1027" s="5">
        <v>71530.600000000006</v>
      </c>
    </row>
    <row r="1028" spans="1:8" x14ac:dyDescent="0.25">
      <c r="A1028" s="4"/>
      <c r="B1028" s="4"/>
      <c r="C1028" s="4"/>
      <c r="D1028" s="4"/>
      <c r="E1028" s="4">
        <v>1200158570</v>
      </c>
      <c r="F1028" s="4" t="s">
        <v>814</v>
      </c>
      <c r="G1028" s="5">
        <v>88805</v>
      </c>
      <c r="H1028" s="5">
        <v>71530.600000000006</v>
      </c>
    </row>
    <row r="1029" spans="1:8" x14ac:dyDescent="0.25">
      <c r="A1029" s="4"/>
      <c r="B1029" s="4"/>
      <c r="C1029" s="4"/>
      <c r="D1029" s="4"/>
      <c r="E1029" s="4">
        <v>1200145120</v>
      </c>
      <c r="F1029" s="4" t="s">
        <v>815</v>
      </c>
      <c r="G1029" s="5">
        <v>84109.2</v>
      </c>
      <c r="H1029" s="5">
        <v>66057.440000000002</v>
      </c>
    </row>
    <row r="1030" spans="1:8" x14ac:dyDescent="0.25">
      <c r="A1030" s="4"/>
      <c r="B1030" s="4"/>
      <c r="C1030" s="4"/>
      <c r="D1030" s="4"/>
      <c r="E1030" s="4">
        <v>1200150980</v>
      </c>
      <c r="F1030" s="4" t="s">
        <v>816</v>
      </c>
      <c r="G1030" s="5">
        <v>70000</v>
      </c>
      <c r="H1030" s="5">
        <v>56180.54</v>
      </c>
    </row>
    <row r="1031" spans="1:8" x14ac:dyDescent="0.25">
      <c r="A1031" s="4"/>
      <c r="B1031" s="4"/>
      <c r="C1031" s="4"/>
      <c r="D1031" s="4"/>
      <c r="E1031" s="4">
        <v>1200161530</v>
      </c>
      <c r="F1031" s="4" t="s">
        <v>817</v>
      </c>
      <c r="G1031" s="5">
        <v>65974.12</v>
      </c>
      <c r="H1031" s="5">
        <v>59386.73</v>
      </c>
    </row>
    <row r="1032" spans="1:8" x14ac:dyDescent="0.25">
      <c r="A1032" s="4"/>
      <c r="B1032" s="4"/>
      <c r="C1032" s="4"/>
      <c r="D1032" s="4"/>
      <c r="E1032" s="4">
        <v>1200149500</v>
      </c>
      <c r="F1032" s="4" t="s">
        <v>818</v>
      </c>
      <c r="G1032" s="5">
        <v>57906</v>
      </c>
      <c r="H1032" s="5">
        <v>46198.62</v>
      </c>
    </row>
    <row r="1033" spans="1:8" x14ac:dyDescent="0.25">
      <c r="A1033" s="4"/>
      <c r="B1033" s="4"/>
      <c r="C1033" s="4"/>
      <c r="D1033" s="4"/>
      <c r="E1033" s="4">
        <v>1200149510</v>
      </c>
      <c r="F1033" s="4" t="s">
        <v>818</v>
      </c>
      <c r="G1033" s="5">
        <v>57906</v>
      </c>
      <c r="H1033" s="5">
        <v>46198.62</v>
      </c>
    </row>
    <row r="1034" spans="1:8" x14ac:dyDescent="0.25">
      <c r="A1034" s="4"/>
      <c r="B1034" s="4"/>
      <c r="C1034" s="4"/>
      <c r="D1034" s="4"/>
      <c r="E1034" s="4">
        <v>1200148730</v>
      </c>
      <c r="F1034" s="4" t="s">
        <v>809</v>
      </c>
      <c r="G1034" s="5">
        <v>55875</v>
      </c>
      <c r="H1034" s="5">
        <v>40931.42</v>
      </c>
    </row>
    <row r="1035" spans="1:8" x14ac:dyDescent="0.25">
      <c r="A1035" s="4"/>
      <c r="B1035" s="4"/>
      <c r="C1035" s="4"/>
      <c r="D1035" s="4"/>
      <c r="E1035" s="4">
        <v>1200148720</v>
      </c>
      <c r="F1035" s="4" t="s">
        <v>809</v>
      </c>
      <c r="G1035" s="5">
        <v>55875</v>
      </c>
      <c r="H1035" s="5">
        <v>40931.42</v>
      </c>
    </row>
    <row r="1036" spans="1:8" x14ac:dyDescent="0.25">
      <c r="A1036" s="4"/>
      <c r="B1036" s="4"/>
      <c r="C1036" s="4"/>
      <c r="D1036" s="4"/>
      <c r="E1036" s="4">
        <v>1200159940</v>
      </c>
      <c r="F1036" s="4" t="s">
        <v>819</v>
      </c>
      <c r="G1036" s="5">
        <v>26500</v>
      </c>
      <c r="H1036" s="5">
        <v>21375.86</v>
      </c>
    </row>
    <row r="1037" spans="1:8" x14ac:dyDescent="0.25">
      <c r="A1037" s="4"/>
      <c r="B1037" s="4"/>
      <c r="C1037" s="4"/>
      <c r="D1037" s="4">
        <v>2020</v>
      </c>
      <c r="E1037" s="4">
        <v>1200166550</v>
      </c>
      <c r="F1037" s="4" t="s">
        <v>820</v>
      </c>
      <c r="G1037" s="5">
        <v>7218000</v>
      </c>
      <c r="H1037" s="5">
        <v>6751506.2000000002</v>
      </c>
    </row>
    <row r="1038" spans="1:8" x14ac:dyDescent="0.25">
      <c r="A1038" s="4"/>
      <c r="B1038" s="4"/>
      <c r="C1038" s="4"/>
      <c r="D1038" s="4"/>
      <c r="E1038" s="4">
        <v>1200160130</v>
      </c>
      <c r="F1038" s="4" t="s">
        <v>821</v>
      </c>
      <c r="G1038" s="5">
        <v>3312720</v>
      </c>
      <c r="H1038" s="5">
        <v>2779828.97</v>
      </c>
    </row>
    <row r="1039" spans="1:8" x14ac:dyDescent="0.25">
      <c r="A1039" s="4"/>
      <c r="B1039" s="4"/>
      <c r="C1039" s="4"/>
      <c r="D1039" s="4"/>
      <c r="E1039" s="4">
        <v>1200166760</v>
      </c>
      <c r="F1039" s="4" t="s">
        <v>822</v>
      </c>
      <c r="G1039" s="5">
        <v>1005000</v>
      </c>
      <c r="H1039" s="5">
        <v>953368.6</v>
      </c>
    </row>
    <row r="1040" spans="1:8" x14ac:dyDescent="0.25">
      <c r="A1040" s="4"/>
      <c r="B1040" s="4"/>
      <c r="C1040" s="4"/>
      <c r="D1040" s="4"/>
      <c r="E1040" s="4">
        <v>1200164210</v>
      </c>
      <c r="F1040" s="4" t="s">
        <v>823</v>
      </c>
      <c r="G1040" s="5">
        <v>912433.58</v>
      </c>
      <c r="H1040" s="5">
        <v>781225.03</v>
      </c>
    </row>
    <row r="1041" spans="1:8" x14ac:dyDescent="0.25">
      <c r="A1041" s="4"/>
      <c r="B1041" s="4"/>
      <c r="C1041" s="4"/>
      <c r="D1041" s="4"/>
      <c r="E1041" s="4">
        <v>1200164200</v>
      </c>
      <c r="F1041" s="4" t="s">
        <v>824</v>
      </c>
      <c r="G1041" s="5">
        <v>625117.15</v>
      </c>
      <c r="H1041" s="5">
        <v>537235.43999999994</v>
      </c>
    </row>
    <row r="1042" spans="1:8" x14ac:dyDescent="0.25">
      <c r="A1042" s="4"/>
      <c r="B1042" s="4"/>
      <c r="C1042" s="4"/>
      <c r="D1042" s="4"/>
      <c r="E1042" s="4">
        <v>1200161880</v>
      </c>
      <c r="F1042" s="4" t="s">
        <v>825</v>
      </c>
      <c r="G1042" s="5">
        <v>97289</v>
      </c>
      <c r="H1042" s="5">
        <v>91478.32</v>
      </c>
    </row>
    <row r="1043" spans="1:8" x14ac:dyDescent="0.25">
      <c r="A1043" s="4"/>
      <c r="B1043" s="4"/>
      <c r="C1043" s="4"/>
      <c r="D1043" s="4"/>
      <c r="E1043" s="4">
        <v>1200164050</v>
      </c>
      <c r="F1043" s="4" t="s">
        <v>814</v>
      </c>
      <c r="G1043" s="5">
        <v>76500</v>
      </c>
      <c r="H1043" s="5">
        <v>65819.77</v>
      </c>
    </row>
    <row r="1044" spans="1:8" x14ac:dyDescent="0.25">
      <c r="A1044" s="4"/>
      <c r="B1044" s="4"/>
      <c r="C1044" s="4"/>
      <c r="D1044" s="4"/>
      <c r="E1044" s="4">
        <v>1200164070</v>
      </c>
      <c r="F1044" s="4" t="s">
        <v>814</v>
      </c>
      <c r="G1044" s="5">
        <v>76500</v>
      </c>
      <c r="H1044" s="5">
        <v>65819.77</v>
      </c>
    </row>
    <row r="1045" spans="1:8" x14ac:dyDescent="0.25">
      <c r="A1045" s="4"/>
      <c r="B1045" s="4"/>
      <c r="C1045" s="4"/>
      <c r="D1045" s="4"/>
      <c r="E1045" s="4">
        <v>1200164060</v>
      </c>
      <c r="F1045" s="4" t="s">
        <v>814</v>
      </c>
      <c r="G1045" s="5">
        <v>76500</v>
      </c>
      <c r="H1045" s="5">
        <v>65819.77</v>
      </c>
    </row>
    <row r="1046" spans="1:8" x14ac:dyDescent="0.25">
      <c r="A1046" s="4"/>
      <c r="B1046" s="4"/>
      <c r="C1046" s="4"/>
      <c r="D1046" s="4"/>
      <c r="E1046" s="4">
        <v>1200161650</v>
      </c>
      <c r="F1046" s="4" t="s">
        <v>826</v>
      </c>
      <c r="G1046" s="5">
        <v>72000</v>
      </c>
      <c r="H1046" s="5">
        <v>60487.57</v>
      </c>
    </row>
    <row r="1047" spans="1:8" x14ac:dyDescent="0.25">
      <c r="A1047" s="4"/>
      <c r="B1047" s="4"/>
      <c r="C1047" s="4"/>
      <c r="D1047" s="4"/>
      <c r="E1047" s="4">
        <v>1200166420</v>
      </c>
      <c r="F1047" s="4" t="s">
        <v>827</v>
      </c>
      <c r="G1047" s="5">
        <v>43236</v>
      </c>
      <c r="H1047" s="5">
        <v>40050.18</v>
      </c>
    </row>
    <row r="1048" spans="1:8" x14ac:dyDescent="0.25">
      <c r="A1048" s="4"/>
      <c r="B1048" s="4"/>
      <c r="C1048" s="4"/>
      <c r="D1048" s="4"/>
      <c r="E1048" s="4">
        <v>1200166390</v>
      </c>
      <c r="F1048" s="4" t="s">
        <v>827</v>
      </c>
      <c r="G1048" s="5">
        <v>28450</v>
      </c>
      <c r="H1048" s="5">
        <v>26353.15</v>
      </c>
    </row>
    <row r="1049" spans="1:8" x14ac:dyDescent="0.25">
      <c r="A1049" s="4"/>
      <c r="B1049" s="4"/>
      <c r="C1049" s="4"/>
      <c r="D1049" s="4"/>
      <c r="E1049" s="4">
        <v>1200166410</v>
      </c>
      <c r="F1049" s="4" t="s">
        <v>827</v>
      </c>
      <c r="G1049" s="5">
        <v>22500</v>
      </c>
      <c r="H1049" s="5">
        <v>20842.650000000001</v>
      </c>
    </row>
    <row r="1050" spans="1:8" x14ac:dyDescent="0.25">
      <c r="A1050" s="4"/>
      <c r="B1050" s="4"/>
      <c r="C1050" s="4"/>
      <c r="D1050" s="4"/>
      <c r="E1050" s="4">
        <v>1200166400</v>
      </c>
      <c r="F1050" s="4" t="s">
        <v>827</v>
      </c>
      <c r="G1050" s="5">
        <v>22500</v>
      </c>
      <c r="H1050" s="5">
        <v>20842.650000000001</v>
      </c>
    </row>
    <row r="1051" spans="1:8" x14ac:dyDescent="0.25">
      <c r="A1051" s="4"/>
      <c r="B1051" s="4"/>
      <c r="C1051" s="4"/>
      <c r="D1051" s="4">
        <v>2021</v>
      </c>
      <c r="E1051" s="4">
        <v>1200165770</v>
      </c>
      <c r="F1051" s="4" t="s">
        <v>828</v>
      </c>
      <c r="G1051" s="5">
        <v>46500000</v>
      </c>
      <c r="H1051" s="5">
        <v>46109315.07</v>
      </c>
    </row>
    <row r="1052" spans="1:8" x14ac:dyDescent="0.25">
      <c r="A1052" s="4"/>
      <c r="B1052" s="4"/>
      <c r="C1052" s="4"/>
      <c r="D1052" s="4"/>
      <c r="E1052" s="4">
        <v>1200172780</v>
      </c>
      <c r="F1052" s="4" t="s">
        <v>829</v>
      </c>
      <c r="G1052" s="5">
        <v>5672183</v>
      </c>
      <c r="H1052" s="5">
        <v>5374587.6500000004</v>
      </c>
    </row>
    <row r="1053" spans="1:8" x14ac:dyDescent="0.25">
      <c r="A1053" s="4"/>
      <c r="B1053" s="4"/>
      <c r="C1053" s="4"/>
      <c r="D1053" s="4"/>
      <c r="E1053" s="4">
        <v>1200167410</v>
      </c>
      <c r="F1053" s="4" t="s">
        <v>830</v>
      </c>
      <c r="G1053" s="5">
        <v>4994811.95</v>
      </c>
      <c r="H1053" s="5">
        <v>4952846.41</v>
      </c>
    </row>
    <row r="1054" spans="1:8" x14ac:dyDescent="0.25">
      <c r="A1054" s="4"/>
      <c r="B1054" s="4"/>
      <c r="C1054" s="4"/>
      <c r="D1054" s="4"/>
      <c r="E1054" s="4">
        <v>1200172790</v>
      </c>
      <c r="F1054" s="4" t="s">
        <v>831</v>
      </c>
      <c r="G1054" s="5">
        <v>4503630</v>
      </c>
      <c r="H1054" s="5">
        <v>4267343.66</v>
      </c>
    </row>
    <row r="1055" spans="1:8" x14ac:dyDescent="0.25">
      <c r="A1055" s="4"/>
      <c r="B1055" s="4"/>
      <c r="C1055" s="4"/>
      <c r="D1055" s="4"/>
      <c r="E1055" s="4">
        <v>1200172810</v>
      </c>
      <c r="F1055" s="4" t="s">
        <v>832</v>
      </c>
      <c r="G1055" s="5">
        <v>3673958.12</v>
      </c>
      <c r="H1055" s="5">
        <v>663613.54</v>
      </c>
    </row>
    <row r="1056" spans="1:8" x14ac:dyDescent="0.25">
      <c r="A1056" s="4"/>
      <c r="B1056" s="4"/>
      <c r="C1056" s="4"/>
      <c r="D1056" s="4"/>
      <c r="E1056" s="4">
        <v>1200172800</v>
      </c>
      <c r="F1056" s="4" t="s">
        <v>833</v>
      </c>
      <c r="G1056" s="5">
        <v>2281626</v>
      </c>
      <c r="H1056" s="5">
        <v>2084477.62</v>
      </c>
    </row>
    <row r="1057" spans="1:8" x14ac:dyDescent="0.25">
      <c r="A1057" s="4"/>
      <c r="B1057" s="4"/>
      <c r="C1057" s="4"/>
      <c r="D1057" s="4"/>
      <c r="E1057" s="4">
        <v>1200166900</v>
      </c>
      <c r="F1057" s="4" t="s">
        <v>834</v>
      </c>
      <c r="G1057" s="5">
        <v>2164000</v>
      </c>
      <c r="H1057" s="5">
        <v>2083604.5</v>
      </c>
    </row>
    <row r="1058" spans="1:8" x14ac:dyDescent="0.25">
      <c r="A1058" s="4"/>
      <c r="B1058" s="4"/>
      <c r="C1058" s="4"/>
      <c r="D1058" s="4"/>
      <c r="E1058" s="4">
        <v>1200172760</v>
      </c>
      <c r="F1058" s="4" t="s">
        <v>835</v>
      </c>
      <c r="G1058" s="5">
        <v>1171435</v>
      </c>
      <c r="H1058" s="5">
        <v>1070215.81</v>
      </c>
    </row>
    <row r="1059" spans="1:8" x14ac:dyDescent="0.25">
      <c r="A1059" s="4"/>
      <c r="B1059" s="4"/>
      <c r="C1059" s="4"/>
      <c r="D1059" s="4"/>
      <c r="E1059" s="4">
        <v>1200165170</v>
      </c>
      <c r="F1059" s="4" t="s">
        <v>836</v>
      </c>
      <c r="G1059" s="5">
        <v>470750</v>
      </c>
      <c r="H1059" s="5">
        <v>450065.93</v>
      </c>
    </row>
    <row r="1060" spans="1:8" x14ac:dyDescent="0.25">
      <c r="A1060" s="4"/>
      <c r="B1060" s="4"/>
      <c r="C1060" s="4"/>
      <c r="D1060" s="4"/>
      <c r="E1060" s="4">
        <v>1200170530</v>
      </c>
      <c r="F1060" s="4" t="s">
        <v>837</v>
      </c>
      <c r="G1060" s="5">
        <v>369507</v>
      </c>
      <c r="H1060" s="5">
        <v>362960.48</v>
      </c>
    </row>
    <row r="1061" spans="1:8" x14ac:dyDescent="0.25">
      <c r="A1061" s="4"/>
      <c r="B1061" s="4"/>
      <c r="C1061" s="4"/>
      <c r="D1061" s="4"/>
      <c r="E1061" s="4">
        <v>1200169840</v>
      </c>
      <c r="F1061" s="4" t="s">
        <v>838</v>
      </c>
      <c r="G1061" s="5">
        <v>322320</v>
      </c>
      <c r="H1061" s="5">
        <v>310656.96000000002</v>
      </c>
    </row>
    <row r="1062" spans="1:8" x14ac:dyDescent="0.25">
      <c r="A1062" s="4"/>
      <c r="B1062" s="4"/>
      <c r="C1062" s="4"/>
      <c r="D1062" s="4"/>
      <c r="E1062" s="4">
        <v>1200169850</v>
      </c>
      <c r="F1062" s="4" t="s">
        <v>838</v>
      </c>
      <c r="G1062" s="5">
        <v>322320</v>
      </c>
      <c r="H1062" s="5">
        <v>310656.96000000002</v>
      </c>
    </row>
    <row r="1063" spans="1:8" x14ac:dyDescent="0.25">
      <c r="A1063" s="4"/>
      <c r="B1063" s="4"/>
      <c r="C1063" s="4"/>
      <c r="D1063" s="4"/>
      <c r="E1063" s="4">
        <v>1200169490</v>
      </c>
      <c r="F1063" s="4" t="s">
        <v>839</v>
      </c>
      <c r="G1063" s="5">
        <v>280000</v>
      </c>
      <c r="H1063" s="5">
        <v>271768.95</v>
      </c>
    </row>
    <row r="1064" spans="1:8" x14ac:dyDescent="0.25">
      <c r="A1064" s="4"/>
      <c r="B1064" s="4"/>
      <c r="C1064" s="4"/>
      <c r="D1064" s="4"/>
      <c r="E1064" s="4">
        <v>1200169500</v>
      </c>
      <c r="F1064" s="4" t="s">
        <v>839</v>
      </c>
      <c r="G1064" s="5">
        <v>270000</v>
      </c>
      <c r="H1064" s="5">
        <v>262063.34</v>
      </c>
    </row>
    <row r="1065" spans="1:8" x14ac:dyDescent="0.25">
      <c r="A1065" s="4"/>
      <c r="B1065" s="4"/>
      <c r="C1065" s="4"/>
      <c r="D1065" s="4"/>
      <c r="E1065" s="4">
        <v>1200169530</v>
      </c>
      <c r="F1065" s="4" t="s">
        <v>840</v>
      </c>
      <c r="G1065" s="5">
        <v>190000</v>
      </c>
      <c r="H1065" s="5">
        <v>185397.24</v>
      </c>
    </row>
    <row r="1066" spans="1:8" x14ac:dyDescent="0.25">
      <c r="A1066" s="4"/>
      <c r="B1066" s="4"/>
      <c r="C1066" s="4"/>
      <c r="D1066" s="4"/>
      <c r="E1066" s="4">
        <v>1200167420</v>
      </c>
      <c r="F1066" s="4" t="s">
        <v>841</v>
      </c>
      <c r="G1066" s="5">
        <v>181272.25</v>
      </c>
      <c r="H1066" s="5">
        <v>179749.23</v>
      </c>
    </row>
    <row r="1067" spans="1:8" x14ac:dyDescent="0.25">
      <c r="A1067" s="4"/>
      <c r="B1067" s="4"/>
      <c r="C1067" s="4"/>
      <c r="D1067" s="4"/>
      <c r="E1067" s="4">
        <v>1200167400</v>
      </c>
      <c r="F1067" s="4" t="s">
        <v>842</v>
      </c>
      <c r="G1067" s="5">
        <v>138600</v>
      </c>
      <c r="H1067" s="5">
        <v>133539.95000000001</v>
      </c>
    </row>
    <row r="1068" spans="1:8" x14ac:dyDescent="0.25">
      <c r="A1068" s="4"/>
      <c r="B1068" s="4"/>
      <c r="C1068" s="4"/>
      <c r="D1068" s="4"/>
      <c r="E1068" s="4">
        <v>1200172750</v>
      </c>
      <c r="F1068" s="4" t="s">
        <v>843</v>
      </c>
      <c r="G1068" s="5">
        <v>132000</v>
      </c>
      <c r="H1068" s="5">
        <v>35054.800000000003</v>
      </c>
    </row>
    <row r="1069" spans="1:8" x14ac:dyDescent="0.25">
      <c r="A1069" s="4"/>
      <c r="B1069" s="4"/>
      <c r="C1069" s="4"/>
      <c r="D1069" s="4"/>
      <c r="E1069" s="4">
        <v>1200167380</v>
      </c>
      <c r="F1069" s="4" t="s">
        <v>844</v>
      </c>
      <c r="G1069" s="5">
        <v>113365.6</v>
      </c>
      <c r="H1069" s="5">
        <v>108274.06</v>
      </c>
    </row>
    <row r="1070" spans="1:8" x14ac:dyDescent="0.25">
      <c r="A1070" s="4"/>
      <c r="B1070" s="4"/>
      <c r="C1070" s="4"/>
      <c r="D1070" s="4"/>
      <c r="E1070" s="4">
        <v>1200167370</v>
      </c>
      <c r="F1070" s="4" t="s">
        <v>844</v>
      </c>
      <c r="G1070" s="5">
        <v>113365.6</v>
      </c>
      <c r="H1070" s="5">
        <v>108274.06</v>
      </c>
    </row>
    <row r="1071" spans="1:8" x14ac:dyDescent="0.25">
      <c r="A1071" s="4"/>
      <c r="B1071" s="4"/>
      <c r="C1071" s="4"/>
      <c r="D1071" s="4"/>
      <c r="E1071" s="4">
        <v>1200167390</v>
      </c>
      <c r="F1071" s="4" t="s">
        <v>844</v>
      </c>
      <c r="G1071" s="5">
        <v>113365.6</v>
      </c>
      <c r="H1071" s="5">
        <v>108274.06</v>
      </c>
    </row>
    <row r="1072" spans="1:8" x14ac:dyDescent="0.25">
      <c r="A1072" s="4"/>
      <c r="B1072" s="4"/>
      <c r="C1072" s="4"/>
      <c r="D1072" s="4"/>
      <c r="E1072" s="4">
        <v>1200172170</v>
      </c>
      <c r="F1072" s="4" t="s">
        <v>845</v>
      </c>
      <c r="G1072" s="5">
        <v>29200</v>
      </c>
      <c r="H1072" s="5">
        <v>29104</v>
      </c>
    </row>
    <row r="1073" spans="1:8" x14ac:dyDescent="0.25">
      <c r="A1073" s="4"/>
      <c r="B1073" s="4"/>
      <c r="C1073" s="4"/>
      <c r="D1073" s="4"/>
      <c r="E1073" s="4">
        <v>1200172180</v>
      </c>
      <c r="F1073" s="4" t="s">
        <v>845</v>
      </c>
      <c r="G1073" s="5">
        <v>29200</v>
      </c>
      <c r="H1073" s="5">
        <v>29104</v>
      </c>
    </row>
    <row r="1074" spans="1:8" x14ac:dyDescent="0.25">
      <c r="A1074" s="4"/>
      <c r="B1074" s="4"/>
      <c r="C1074" s="4" t="s">
        <v>846</v>
      </c>
      <c r="D1074" s="4"/>
      <c r="E1074" s="4"/>
      <c r="F1074" s="4"/>
      <c r="G1074" s="5">
        <f>SUM(G2:G1073)</f>
        <v>1586336077.4800019</v>
      </c>
      <c r="H1074" s="5">
        <f>SUM(H2:H1073)</f>
        <v>529587753.76000047</v>
      </c>
    </row>
    <row r="1075" spans="1:8" x14ac:dyDescent="0.25">
      <c r="A1075" s="4"/>
      <c r="B1075" s="4"/>
      <c r="C1075" s="4" t="s">
        <v>847</v>
      </c>
      <c r="D1075" s="4">
        <v>2002</v>
      </c>
      <c r="E1075" s="4">
        <v>1200010940</v>
      </c>
      <c r="F1075" s="4" t="s">
        <v>848</v>
      </c>
      <c r="G1075" s="5">
        <v>29848.81</v>
      </c>
      <c r="H1075" s="5">
        <v>1</v>
      </c>
    </row>
    <row r="1076" spans="1:8" x14ac:dyDescent="0.25">
      <c r="A1076" s="4"/>
      <c r="B1076" s="4"/>
      <c r="C1076" s="4"/>
      <c r="D1076" s="4">
        <v>2004</v>
      </c>
      <c r="E1076" s="4">
        <v>1200011310</v>
      </c>
      <c r="F1076" s="4" t="s">
        <v>849</v>
      </c>
      <c r="G1076" s="5">
        <v>535707.81000000006</v>
      </c>
      <c r="H1076" s="5">
        <v>1</v>
      </c>
    </row>
    <row r="1077" spans="1:8" x14ac:dyDescent="0.25">
      <c r="A1077" s="4"/>
      <c r="B1077" s="4"/>
      <c r="C1077" s="4"/>
      <c r="D1077" s="4"/>
      <c r="E1077" s="4">
        <v>1200011000</v>
      </c>
      <c r="F1077" s="4" t="s">
        <v>850</v>
      </c>
      <c r="G1077" s="5">
        <v>428733</v>
      </c>
      <c r="H1077" s="5">
        <v>1</v>
      </c>
    </row>
    <row r="1078" spans="1:8" x14ac:dyDescent="0.25">
      <c r="A1078" s="4"/>
      <c r="B1078" s="4"/>
      <c r="C1078" s="4"/>
      <c r="D1078" s="4"/>
      <c r="E1078" s="4">
        <v>1200011160</v>
      </c>
      <c r="F1078" s="4" t="s">
        <v>851</v>
      </c>
      <c r="G1078" s="5">
        <v>243247.76</v>
      </c>
      <c r="H1078" s="5">
        <v>1</v>
      </c>
    </row>
    <row r="1079" spans="1:8" x14ac:dyDescent="0.25">
      <c r="A1079" s="4"/>
      <c r="B1079" s="4"/>
      <c r="C1079" s="4"/>
      <c r="D1079" s="4"/>
      <c r="E1079" s="4">
        <v>1200010960</v>
      </c>
      <c r="F1079" s="4" t="s">
        <v>852</v>
      </c>
      <c r="G1079" s="5">
        <v>96466</v>
      </c>
      <c r="H1079" s="5">
        <v>1</v>
      </c>
    </row>
    <row r="1080" spans="1:8" x14ac:dyDescent="0.25">
      <c r="A1080" s="4"/>
      <c r="B1080" s="4"/>
      <c r="C1080" s="4"/>
      <c r="D1080" s="4"/>
      <c r="E1080" s="4">
        <v>1200010810</v>
      </c>
      <c r="F1080" s="4" t="s">
        <v>853</v>
      </c>
      <c r="G1080" s="5">
        <v>78104.25</v>
      </c>
      <c r="H1080" s="5">
        <v>1</v>
      </c>
    </row>
    <row r="1081" spans="1:8" x14ac:dyDescent="0.25">
      <c r="A1081" s="4"/>
      <c r="B1081" s="4"/>
      <c r="C1081" s="4"/>
      <c r="D1081" s="4"/>
      <c r="E1081" s="4">
        <v>1200011220</v>
      </c>
      <c r="F1081" s="4" t="s">
        <v>854</v>
      </c>
      <c r="G1081" s="5">
        <v>75965.37</v>
      </c>
      <c r="H1081" s="5">
        <v>1</v>
      </c>
    </row>
    <row r="1082" spans="1:8" x14ac:dyDescent="0.25">
      <c r="A1082" s="4"/>
      <c r="B1082" s="4"/>
      <c r="C1082" s="4"/>
      <c r="D1082" s="4"/>
      <c r="E1082" s="4">
        <v>1200010880</v>
      </c>
      <c r="F1082" s="4" t="s">
        <v>855</v>
      </c>
      <c r="G1082" s="5">
        <v>57564.21</v>
      </c>
      <c r="H1082" s="5">
        <v>1</v>
      </c>
    </row>
    <row r="1083" spans="1:8" x14ac:dyDescent="0.25">
      <c r="A1083" s="4"/>
      <c r="B1083" s="4"/>
      <c r="C1083" s="4"/>
      <c r="D1083" s="4"/>
      <c r="E1083" s="4">
        <v>1200010970</v>
      </c>
      <c r="F1083" s="4" t="s">
        <v>856</v>
      </c>
      <c r="G1083" s="5">
        <v>55774.25</v>
      </c>
      <c r="H1083" s="5">
        <v>1</v>
      </c>
    </row>
    <row r="1084" spans="1:8" x14ac:dyDescent="0.25">
      <c r="A1084" s="4"/>
      <c r="B1084" s="4"/>
      <c r="C1084" s="4"/>
      <c r="D1084" s="4"/>
      <c r="E1084" s="4">
        <v>1200011430</v>
      </c>
      <c r="F1084" s="4" t="s">
        <v>857</v>
      </c>
      <c r="G1084" s="5">
        <v>52317.23</v>
      </c>
      <c r="H1084" s="5">
        <v>1</v>
      </c>
    </row>
    <row r="1085" spans="1:8" x14ac:dyDescent="0.25">
      <c r="A1085" s="4"/>
      <c r="B1085" s="4"/>
      <c r="C1085" s="4"/>
      <c r="D1085" s="4"/>
      <c r="E1085" s="4">
        <v>1200011300</v>
      </c>
      <c r="F1085" s="4" t="s">
        <v>858</v>
      </c>
      <c r="G1085" s="5">
        <v>46042.39</v>
      </c>
      <c r="H1085" s="5">
        <v>1</v>
      </c>
    </row>
    <row r="1086" spans="1:8" x14ac:dyDescent="0.25">
      <c r="A1086" s="4"/>
      <c r="B1086" s="4"/>
      <c r="C1086" s="4"/>
      <c r="D1086" s="4"/>
      <c r="E1086" s="4">
        <v>1200010840</v>
      </c>
      <c r="F1086" s="4" t="s">
        <v>859</v>
      </c>
      <c r="G1086" s="5">
        <v>33615.26</v>
      </c>
      <c r="H1086" s="5">
        <v>1</v>
      </c>
    </row>
    <row r="1087" spans="1:8" x14ac:dyDescent="0.25">
      <c r="A1087" s="4"/>
      <c r="B1087" s="4"/>
      <c r="C1087" s="4"/>
      <c r="D1087" s="4"/>
      <c r="E1087" s="4">
        <v>1200010830</v>
      </c>
      <c r="F1087" s="4" t="s">
        <v>860</v>
      </c>
      <c r="G1087" s="5">
        <v>25842.48</v>
      </c>
      <c r="H1087" s="5">
        <v>1</v>
      </c>
    </row>
    <row r="1088" spans="1:8" x14ac:dyDescent="0.25">
      <c r="A1088" s="4"/>
      <c r="B1088" s="4"/>
      <c r="C1088" s="4"/>
      <c r="D1088" s="4"/>
      <c r="E1088" s="4">
        <v>1200010950</v>
      </c>
      <c r="F1088" s="4" t="s">
        <v>861</v>
      </c>
      <c r="G1088" s="5">
        <v>21347.38</v>
      </c>
      <c r="H1088" s="5">
        <v>1</v>
      </c>
    </row>
    <row r="1089" spans="1:8" x14ac:dyDescent="0.25">
      <c r="A1089" s="4"/>
      <c r="B1089" s="4"/>
      <c r="C1089" s="4"/>
      <c r="D1089" s="4"/>
      <c r="E1089" s="4">
        <v>1200011470</v>
      </c>
      <c r="F1089" s="4" t="s">
        <v>862</v>
      </c>
      <c r="G1089" s="5">
        <v>13067.44</v>
      </c>
      <c r="H1089" s="5">
        <v>1</v>
      </c>
    </row>
    <row r="1090" spans="1:8" x14ac:dyDescent="0.25">
      <c r="A1090" s="4"/>
      <c r="B1090" s="4"/>
      <c r="C1090" s="4"/>
      <c r="D1090" s="4"/>
      <c r="E1090" s="4">
        <v>1200011170</v>
      </c>
      <c r="F1090" s="4" t="s">
        <v>863</v>
      </c>
      <c r="G1090" s="5">
        <v>12138.94</v>
      </c>
      <c r="H1090" s="5">
        <v>1</v>
      </c>
    </row>
    <row r="1091" spans="1:8" x14ac:dyDescent="0.25">
      <c r="A1091" s="4"/>
      <c r="B1091" s="4"/>
      <c r="C1091" s="4"/>
      <c r="D1091" s="4"/>
      <c r="E1091" s="4">
        <v>1200011080</v>
      </c>
      <c r="F1091" s="4" t="s">
        <v>864</v>
      </c>
      <c r="G1091" s="5">
        <v>7327.15</v>
      </c>
      <c r="H1091" s="5">
        <v>1</v>
      </c>
    </row>
    <row r="1092" spans="1:8" x14ac:dyDescent="0.25">
      <c r="A1092" s="4"/>
      <c r="B1092" s="4"/>
      <c r="C1092" s="4"/>
      <c r="D1092" s="4"/>
      <c r="E1092" s="4">
        <v>1200010870</v>
      </c>
      <c r="F1092" s="4" t="s">
        <v>865</v>
      </c>
      <c r="G1092" s="5">
        <v>7226.94</v>
      </c>
      <c r="H1092" s="5">
        <v>1</v>
      </c>
    </row>
    <row r="1093" spans="1:8" x14ac:dyDescent="0.25">
      <c r="A1093" s="4"/>
      <c r="B1093" s="4"/>
      <c r="C1093" s="4"/>
      <c r="D1093" s="4"/>
      <c r="E1093" s="4">
        <v>1200030420</v>
      </c>
      <c r="F1093" s="4" t="s">
        <v>866</v>
      </c>
      <c r="G1093" s="5">
        <v>1794.05</v>
      </c>
      <c r="H1093" s="5">
        <v>1</v>
      </c>
    </row>
    <row r="1094" spans="1:8" x14ac:dyDescent="0.25">
      <c r="A1094" s="4"/>
      <c r="B1094" s="4"/>
      <c r="C1094" s="4"/>
      <c r="D1094" s="4">
        <v>2005</v>
      </c>
      <c r="E1094" s="4">
        <v>1200011100</v>
      </c>
      <c r="F1094" s="4" t="s">
        <v>867</v>
      </c>
      <c r="G1094" s="5">
        <v>1778437</v>
      </c>
      <c r="H1094" s="5">
        <v>1</v>
      </c>
    </row>
    <row r="1095" spans="1:8" x14ac:dyDescent="0.25">
      <c r="A1095" s="4"/>
      <c r="B1095" s="4"/>
      <c r="C1095" s="4"/>
      <c r="D1095" s="4"/>
      <c r="E1095" s="4">
        <v>1200011600</v>
      </c>
      <c r="F1095" s="4" t="s">
        <v>868</v>
      </c>
      <c r="G1095" s="5">
        <v>1089625.17</v>
      </c>
      <c r="H1095" s="5">
        <v>1</v>
      </c>
    </row>
    <row r="1096" spans="1:8" x14ac:dyDescent="0.25">
      <c r="A1096" s="4"/>
      <c r="B1096" s="4"/>
      <c r="C1096" s="4"/>
      <c r="D1096" s="4"/>
      <c r="E1096" s="4">
        <v>1200011360</v>
      </c>
      <c r="F1096" s="4" t="s">
        <v>869</v>
      </c>
      <c r="G1096" s="5">
        <v>1053377.46</v>
      </c>
      <c r="H1096" s="5">
        <v>1</v>
      </c>
    </row>
    <row r="1097" spans="1:8" x14ac:dyDescent="0.25">
      <c r="A1097" s="4"/>
      <c r="B1097" s="4"/>
      <c r="C1097" s="4"/>
      <c r="D1097" s="4"/>
      <c r="E1097" s="4">
        <v>1200010990</v>
      </c>
      <c r="F1097" s="4" t="s">
        <v>870</v>
      </c>
      <c r="G1097" s="5">
        <v>178200</v>
      </c>
      <c r="H1097" s="5">
        <v>1</v>
      </c>
    </row>
    <row r="1098" spans="1:8" x14ac:dyDescent="0.25">
      <c r="A1098" s="4"/>
      <c r="B1098" s="4"/>
      <c r="C1098" s="4"/>
      <c r="D1098" s="4"/>
      <c r="E1098" s="4">
        <v>1200030450</v>
      </c>
      <c r="F1098" s="4" t="s">
        <v>871</v>
      </c>
      <c r="G1098" s="5">
        <v>75208.5</v>
      </c>
      <c r="H1098" s="5">
        <v>1</v>
      </c>
    </row>
    <row r="1099" spans="1:8" x14ac:dyDescent="0.25">
      <c r="A1099" s="4"/>
      <c r="B1099" s="4"/>
      <c r="C1099" s="4"/>
      <c r="D1099" s="4"/>
      <c r="E1099" s="4">
        <v>1200011110</v>
      </c>
      <c r="F1099" s="4" t="s">
        <v>872</v>
      </c>
      <c r="G1099" s="5">
        <v>64000</v>
      </c>
      <c r="H1099" s="5">
        <v>1</v>
      </c>
    </row>
    <row r="1100" spans="1:8" x14ac:dyDescent="0.25">
      <c r="A1100" s="4"/>
      <c r="B1100" s="4"/>
      <c r="C1100" s="4"/>
      <c r="D1100" s="4"/>
      <c r="E1100" s="4">
        <v>1200011480</v>
      </c>
      <c r="F1100" s="4" t="s">
        <v>862</v>
      </c>
      <c r="G1100" s="5">
        <v>51665.75</v>
      </c>
      <c r="H1100" s="5">
        <v>1</v>
      </c>
    </row>
    <row r="1101" spans="1:8" x14ac:dyDescent="0.25">
      <c r="A1101" s="4"/>
      <c r="B1101" s="4"/>
      <c r="C1101" s="4"/>
      <c r="D1101" s="4"/>
      <c r="E1101" s="4">
        <v>1200011410</v>
      </c>
      <c r="F1101" s="4" t="s">
        <v>873</v>
      </c>
      <c r="G1101" s="5">
        <v>45002</v>
      </c>
      <c r="H1101" s="5">
        <v>1</v>
      </c>
    </row>
    <row r="1102" spans="1:8" x14ac:dyDescent="0.25">
      <c r="A1102" s="4"/>
      <c r="B1102" s="4"/>
      <c r="C1102" s="4"/>
      <c r="D1102" s="4"/>
      <c r="E1102" s="4">
        <v>1200011370</v>
      </c>
      <c r="F1102" s="4" t="s">
        <v>874</v>
      </c>
      <c r="G1102" s="5">
        <v>44110</v>
      </c>
      <c r="H1102" s="5">
        <v>1</v>
      </c>
    </row>
    <row r="1103" spans="1:8" x14ac:dyDescent="0.25">
      <c r="A1103" s="4"/>
      <c r="B1103" s="4"/>
      <c r="C1103" s="4"/>
      <c r="D1103" s="4"/>
      <c r="E1103" s="4">
        <v>1200011570</v>
      </c>
      <c r="F1103" s="4" t="s">
        <v>875</v>
      </c>
      <c r="G1103" s="5">
        <v>36000</v>
      </c>
      <c r="H1103" s="5">
        <v>1</v>
      </c>
    </row>
    <row r="1104" spans="1:8" x14ac:dyDescent="0.25">
      <c r="A1104" s="4"/>
      <c r="B1104" s="4"/>
      <c r="C1104" s="4"/>
      <c r="D1104" s="4"/>
      <c r="E1104" s="4">
        <v>1200011340</v>
      </c>
      <c r="F1104" s="4" t="s">
        <v>876</v>
      </c>
      <c r="G1104" s="5">
        <v>14547.06</v>
      </c>
      <c r="H1104" s="5">
        <v>1</v>
      </c>
    </row>
    <row r="1105" spans="1:8" x14ac:dyDescent="0.25">
      <c r="A1105" s="4"/>
      <c r="B1105" s="4"/>
      <c r="C1105" s="4"/>
      <c r="D1105" s="4"/>
      <c r="E1105" s="4">
        <v>1200011350</v>
      </c>
      <c r="F1105" s="4" t="s">
        <v>876</v>
      </c>
      <c r="G1105" s="5">
        <v>14220</v>
      </c>
      <c r="H1105" s="5">
        <v>1</v>
      </c>
    </row>
    <row r="1106" spans="1:8" x14ac:dyDescent="0.25">
      <c r="A1106" s="4"/>
      <c r="B1106" s="4"/>
      <c r="C1106" s="4"/>
      <c r="D1106" s="4"/>
      <c r="E1106" s="4">
        <v>1200011520</v>
      </c>
      <c r="F1106" s="4" t="s">
        <v>877</v>
      </c>
      <c r="G1106" s="5">
        <v>11200</v>
      </c>
      <c r="H1106" s="5">
        <v>1</v>
      </c>
    </row>
    <row r="1107" spans="1:8" x14ac:dyDescent="0.25">
      <c r="A1107" s="4"/>
      <c r="B1107" s="4"/>
      <c r="C1107" s="4"/>
      <c r="D1107" s="4"/>
      <c r="E1107" s="4">
        <v>1200011210</v>
      </c>
      <c r="F1107" s="4" t="s">
        <v>878</v>
      </c>
      <c r="G1107" s="5">
        <v>10600</v>
      </c>
      <c r="H1107" s="5">
        <v>1</v>
      </c>
    </row>
    <row r="1108" spans="1:8" x14ac:dyDescent="0.25">
      <c r="A1108" s="4"/>
      <c r="B1108" s="4"/>
      <c r="C1108" s="4"/>
      <c r="D1108" s="4"/>
      <c r="E1108" s="4">
        <v>1200011580</v>
      </c>
      <c r="F1108" s="4" t="s">
        <v>879</v>
      </c>
      <c r="G1108" s="5">
        <v>10400</v>
      </c>
      <c r="H1108" s="5">
        <v>1</v>
      </c>
    </row>
    <row r="1109" spans="1:8" x14ac:dyDescent="0.25">
      <c r="A1109" s="4"/>
      <c r="B1109" s="4"/>
      <c r="C1109" s="4"/>
      <c r="D1109" s="4"/>
      <c r="E1109" s="4">
        <v>1200011200</v>
      </c>
      <c r="F1109" s="4" t="s">
        <v>880</v>
      </c>
      <c r="G1109" s="5">
        <v>5370.74</v>
      </c>
      <c r="H1109" s="5">
        <v>1</v>
      </c>
    </row>
    <row r="1110" spans="1:8" x14ac:dyDescent="0.25">
      <c r="A1110" s="4"/>
      <c r="B1110" s="4"/>
      <c r="C1110" s="4"/>
      <c r="D1110" s="4">
        <v>2006</v>
      </c>
      <c r="E1110" s="4">
        <v>1200011560</v>
      </c>
      <c r="F1110" s="4" t="s">
        <v>881</v>
      </c>
      <c r="G1110" s="5">
        <v>1109410.53</v>
      </c>
      <c r="H1110" s="5">
        <v>1</v>
      </c>
    </row>
    <row r="1111" spans="1:8" x14ac:dyDescent="0.25">
      <c r="A1111" s="4"/>
      <c r="B1111" s="4"/>
      <c r="C1111" s="4"/>
      <c r="D1111" s="4"/>
      <c r="E1111" s="4">
        <v>1200011130</v>
      </c>
      <c r="F1111" s="4" t="s">
        <v>882</v>
      </c>
      <c r="G1111" s="5">
        <v>800747.96</v>
      </c>
      <c r="H1111" s="5">
        <v>1</v>
      </c>
    </row>
    <row r="1112" spans="1:8" x14ac:dyDescent="0.25">
      <c r="A1112" s="4"/>
      <c r="B1112" s="4"/>
      <c r="C1112" s="4"/>
      <c r="D1112" s="4"/>
      <c r="E1112" s="4">
        <v>1200011150</v>
      </c>
      <c r="F1112" s="4" t="s">
        <v>883</v>
      </c>
      <c r="G1112" s="5">
        <v>429595.19</v>
      </c>
      <c r="H1112" s="5">
        <v>1</v>
      </c>
    </row>
    <row r="1113" spans="1:8" x14ac:dyDescent="0.25">
      <c r="A1113" s="4"/>
      <c r="B1113" s="4"/>
      <c r="C1113" s="4"/>
      <c r="D1113" s="4"/>
      <c r="E1113" s="4">
        <v>1200011530</v>
      </c>
      <c r="F1113" s="4" t="s">
        <v>884</v>
      </c>
      <c r="G1113" s="5">
        <v>241798</v>
      </c>
      <c r="H1113" s="5">
        <v>1</v>
      </c>
    </row>
    <row r="1114" spans="1:8" x14ac:dyDescent="0.25">
      <c r="A1114" s="4"/>
      <c r="B1114" s="4"/>
      <c r="C1114" s="4"/>
      <c r="D1114" s="4"/>
      <c r="E1114" s="4">
        <v>1200010910</v>
      </c>
      <c r="F1114" s="4" t="s">
        <v>885</v>
      </c>
      <c r="G1114" s="5">
        <v>222076.7</v>
      </c>
      <c r="H1114" s="5">
        <v>1</v>
      </c>
    </row>
    <row r="1115" spans="1:8" x14ac:dyDescent="0.25">
      <c r="A1115" s="4"/>
      <c r="B1115" s="4"/>
      <c r="C1115" s="4"/>
      <c r="D1115" s="4"/>
      <c r="E1115" s="4">
        <v>1200011440</v>
      </c>
      <c r="F1115" s="4" t="s">
        <v>886</v>
      </c>
      <c r="G1115" s="5">
        <v>203200</v>
      </c>
      <c r="H1115" s="5">
        <v>1</v>
      </c>
    </row>
    <row r="1116" spans="1:8" x14ac:dyDescent="0.25">
      <c r="A1116" s="4"/>
      <c r="B1116" s="4"/>
      <c r="C1116" s="4"/>
      <c r="D1116" s="4"/>
      <c r="E1116" s="4">
        <v>1200010860</v>
      </c>
      <c r="F1116" s="4" t="s">
        <v>853</v>
      </c>
      <c r="G1116" s="5">
        <v>110000</v>
      </c>
      <c r="H1116" s="5">
        <v>1</v>
      </c>
    </row>
    <row r="1117" spans="1:8" x14ac:dyDescent="0.25">
      <c r="A1117" s="4"/>
      <c r="B1117" s="4"/>
      <c r="C1117" s="4"/>
      <c r="D1117" s="4"/>
      <c r="E1117" s="4">
        <v>1200011040</v>
      </c>
      <c r="F1117" s="4" t="s">
        <v>887</v>
      </c>
      <c r="G1117" s="5">
        <v>98976.67</v>
      </c>
      <c r="H1117" s="5">
        <v>1</v>
      </c>
    </row>
    <row r="1118" spans="1:8" x14ac:dyDescent="0.25">
      <c r="A1118" s="4"/>
      <c r="B1118" s="4"/>
      <c r="C1118" s="4"/>
      <c r="D1118" s="4"/>
      <c r="E1118" s="4">
        <v>1200011420</v>
      </c>
      <c r="F1118" s="4" t="s">
        <v>888</v>
      </c>
      <c r="G1118" s="5">
        <v>67756</v>
      </c>
      <c r="H1118" s="5">
        <v>1</v>
      </c>
    </row>
    <row r="1119" spans="1:8" x14ac:dyDescent="0.25">
      <c r="A1119" s="4"/>
      <c r="B1119" s="4"/>
      <c r="C1119" s="4"/>
      <c r="D1119" s="4"/>
      <c r="E1119" s="4">
        <v>1200011250</v>
      </c>
      <c r="F1119" s="4" t="s">
        <v>889</v>
      </c>
      <c r="G1119" s="5">
        <v>65299.519999999997</v>
      </c>
      <c r="H1119" s="5">
        <v>1</v>
      </c>
    </row>
    <row r="1120" spans="1:8" x14ac:dyDescent="0.25">
      <c r="A1120" s="4"/>
      <c r="B1120" s="4"/>
      <c r="C1120" s="4"/>
      <c r="D1120" s="4"/>
      <c r="E1120" s="4">
        <v>1200011500</v>
      </c>
      <c r="F1120" s="4" t="s">
        <v>890</v>
      </c>
      <c r="G1120" s="5">
        <v>63500.76</v>
      </c>
      <c r="H1120" s="5">
        <v>1</v>
      </c>
    </row>
    <row r="1121" spans="1:8" x14ac:dyDescent="0.25">
      <c r="A1121" s="4"/>
      <c r="B1121" s="4"/>
      <c r="C1121" s="4"/>
      <c r="D1121" s="4"/>
      <c r="E1121" s="4">
        <v>1200011540</v>
      </c>
      <c r="F1121" s="4" t="s">
        <v>884</v>
      </c>
      <c r="G1121" s="5">
        <v>54974</v>
      </c>
      <c r="H1121" s="5">
        <v>1</v>
      </c>
    </row>
    <row r="1122" spans="1:8" x14ac:dyDescent="0.25">
      <c r="A1122" s="4"/>
      <c r="B1122" s="4"/>
      <c r="C1122" s="4"/>
      <c r="D1122" s="4"/>
      <c r="E1122" s="4">
        <v>1200011270</v>
      </c>
      <c r="F1122" s="4" t="s">
        <v>891</v>
      </c>
      <c r="G1122" s="5">
        <v>38000</v>
      </c>
      <c r="H1122" s="5">
        <v>1</v>
      </c>
    </row>
    <row r="1123" spans="1:8" x14ac:dyDescent="0.25">
      <c r="A1123" s="4"/>
      <c r="B1123" s="4"/>
      <c r="C1123" s="4"/>
      <c r="D1123" s="4"/>
      <c r="E1123" s="4">
        <v>1200010920</v>
      </c>
      <c r="F1123" s="4" t="s">
        <v>892</v>
      </c>
      <c r="G1123" s="5">
        <v>35500</v>
      </c>
      <c r="H1123" s="5">
        <v>1</v>
      </c>
    </row>
    <row r="1124" spans="1:8" x14ac:dyDescent="0.25">
      <c r="A1124" s="4"/>
      <c r="B1124" s="4"/>
      <c r="C1124" s="4"/>
      <c r="D1124" s="4"/>
      <c r="E1124" s="4">
        <v>1200011460</v>
      </c>
      <c r="F1124" s="4" t="s">
        <v>893</v>
      </c>
      <c r="G1124" s="5">
        <v>24220.6</v>
      </c>
      <c r="H1124" s="5">
        <v>1</v>
      </c>
    </row>
    <row r="1125" spans="1:8" x14ac:dyDescent="0.25">
      <c r="A1125" s="4"/>
      <c r="B1125" s="4"/>
      <c r="C1125" s="4"/>
      <c r="D1125" s="4"/>
      <c r="E1125" s="4">
        <v>1200011120</v>
      </c>
      <c r="F1125" s="4" t="s">
        <v>894</v>
      </c>
      <c r="G1125" s="5">
        <v>23125</v>
      </c>
      <c r="H1125" s="5">
        <v>1</v>
      </c>
    </row>
    <row r="1126" spans="1:8" x14ac:dyDescent="0.25">
      <c r="A1126" s="4"/>
      <c r="B1126" s="4"/>
      <c r="C1126" s="4"/>
      <c r="D1126" s="4"/>
      <c r="E1126" s="4">
        <v>1200010890</v>
      </c>
      <c r="F1126" s="4" t="s">
        <v>895</v>
      </c>
      <c r="G1126" s="5">
        <v>13250</v>
      </c>
      <c r="H1126" s="5">
        <v>1</v>
      </c>
    </row>
    <row r="1127" spans="1:8" x14ac:dyDescent="0.25">
      <c r="A1127" s="4"/>
      <c r="B1127" s="4"/>
      <c r="C1127" s="4"/>
      <c r="D1127" s="4"/>
      <c r="E1127" s="4">
        <v>1200011510</v>
      </c>
      <c r="F1127" s="4" t="s">
        <v>896</v>
      </c>
      <c r="G1127" s="5">
        <v>12500</v>
      </c>
      <c r="H1127" s="5">
        <v>1</v>
      </c>
    </row>
    <row r="1128" spans="1:8" x14ac:dyDescent="0.25">
      <c r="A1128" s="4"/>
      <c r="B1128" s="4"/>
      <c r="C1128" s="4"/>
      <c r="D1128" s="4"/>
      <c r="E1128" s="4">
        <v>1200011180</v>
      </c>
      <c r="F1128" s="4" t="s">
        <v>897</v>
      </c>
      <c r="G1128" s="5">
        <v>11581.88</v>
      </c>
      <c r="H1128" s="5">
        <v>1</v>
      </c>
    </row>
    <row r="1129" spans="1:8" x14ac:dyDescent="0.25">
      <c r="A1129" s="4"/>
      <c r="B1129" s="4"/>
      <c r="C1129" s="4"/>
      <c r="D1129" s="4">
        <v>2007</v>
      </c>
      <c r="E1129" s="4">
        <v>1200011450</v>
      </c>
      <c r="F1129" s="4" t="s">
        <v>886</v>
      </c>
      <c r="G1129" s="5">
        <v>200000</v>
      </c>
      <c r="H1129" s="5">
        <v>1</v>
      </c>
    </row>
    <row r="1130" spans="1:8" x14ac:dyDescent="0.25">
      <c r="A1130" s="4"/>
      <c r="B1130" s="4"/>
      <c r="C1130" s="4"/>
      <c r="D1130" s="4"/>
      <c r="E1130" s="4">
        <v>1200011050</v>
      </c>
      <c r="F1130" s="4" t="s">
        <v>898</v>
      </c>
      <c r="G1130" s="5">
        <v>172500</v>
      </c>
      <c r="H1130" s="5">
        <v>1</v>
      </c>
    </row>
    <row r="1131" spans="1:8" x14ac:dyDescent="0.25">
      <c r="A1131" s="4"/>
      <c r="B1131" s="4"/>
      <c r="C1131" s="4"/>
      <c r="D1131" s="4"/>
      <c r="E1131" s="4">
        <v>1200011010</v>
      </c>
      <c r="F1131" s="4" t="s">
        <v>58</v>
      </c>
      <c r="G1131" s="5">
        <v>150000</v>
      </c>
      <c r="H1131" s="5">
        <v>1</v>
      </c>
    </row>
    <row r="1132" spans="1:8" x14ac:dyDescent="0.25">
      <c r="A1132" s="4"/>
      <c r="B1132" s="4"/>
      <c r="C1132" s="4"/>
      <c r="D1132" s="4"/>
      <c r="E1132" s="4">
        <v>1200011590</v>
      </c>
      <c r="F1132" s="4" t="s">
        <v>899</v>
      </c>
      <c r="G1132" s="5">
        <v>132000</v>
      </c>
      <c r="H1132" s="5">
        <v>1</v>
      </c>
    </row>
    <row r="1133" spans="1:8" x14ac:dyDescent="0.25">
      <c r="A1133" s="4"/>
      <c r="B1133" s="4"/>
      <c r="C1133" s="4"/>
      <c r="D1133" s="4"/>
      <c r="E1133" s="4">
        <v>1200011380</v>
      </c>
      <c r="F1133" s="4" t="s">
        <v>900</v>
      </c>
      <c r="G1133" s="5">
        <v>92241</v>
      </c>
      <c r="H1133" s="5">
        <v>1</v>
      </c>
    </row>
    <row r="1134" spans="1:8" x14ac:dyDescent="0.25">
      <c r="A1134" s="4"/>
      <c r="B1134" s="4"/>
      <c r="C1134" s="4"/>
      <c r="D1134" s="4"/>
      <c r="E1134" s="4">
        <v>1200011330</v>
      </c>
      <c r="F1134" s="4" t="s">
        <v>901</v>
      </c>
      <c r="G1134" s="5">
        <v>92125</v>
      </c>
      <c r="H1134" s="5">
        <v>1</v>
      </c>
    </row>
    <row r="1135" spans="1:8" x14ac:dyDescent="0.25">
      <c r="A1135" s="4"/>
      <c r="B1135" s="4"/>
      <c r="C1135" s="4"/>
      <c r="D1135" s="4"/>
      <c r="E1135" s="4">
        <v>1200011020</v>
      </c>
      <c r="F1135" s="4" t="s">
        <v>902</v>
      </c>
      <c r="G1135" s="5">
        <v>42500</v>
      </c>
      <c r="H1135" s="5">
        <v>1</v>
      </c>
    </row>
    <row r="1136" spans="1:8" x14ac:dyDescent="0.25">
      <c r="A1136" s="4"/>
      <c r="B1136" s="4"/>
      <c r="C1136" s="4"/>
      <c r="D1136" s="4"/>
      <c r="E1136" s="4">
        <v>1200011550</v>
      </c>
      <c r="F1136" s="4" t="s">
        <v>903</v>
      </c>
      <c r="G1136" s="5">
        <v>39725</v>
      </c>
      <c r="H1136" s="5">
        <v>1</v>
      </c>
    </row>
    <row r="1137" spans="1:8" x14ac:dyDescent="0.25">
      <c r="A1137" s="4"/>
      <c r="B1137" s="4"/>
      <c r="C1137" s="4"/>
      <c r="D1137" s="4"/>
      <c r="E1137" s="4">
        <v>1200011400</v>
      </c>
      <c r="F1137" s="4" t="s">
        <v>904</v>
      </c>
      <c r="G1137" s="5">
        <v>35120</v>
      </c>
      <c r="H1137" s="5">
        <v>1</v>
      </c>
    </row>
    <row r="1138" spans="1:8" x14ac:dyDescent="0.25">
      <c r="A1138" s="4"/>
      <c r="B1138" s="4"/>
      <c r="C1138" s="4"/>
      <c r="D1138" s="4"/>
      <c r="E1138" s="4">
        <v>1200011240</v>
      </c>
      <c r="F1138" s="4" t="s">
        <v>905</v>
      </c>
      <c r="G1138" s="5">
        <v>22325</v>
      </c>
      <c r="H1138" s="5">
        <v>1</v>
      </c>
    </row>
    <row r="1139" spans="1:8" x14ac:dyDescent="0.25">
      <c r="A1139" s="4"/>
      <c r="B1139" s="4"/>
      <c r="C1139" s="4"/>
      <c r="D1139" s="4"/>
      <c r="E1139" s="4">
        <v>1200011090</v>
      </c>
      <c r="F1139" s="4" t="s">
        <v>906</v>
      </c>
      <c r="G1139" s="5">
        <v>21000</v>
      </c>
      <c r="H1139" s="5">
        <v>1</v>
      </c>
    </row>
    <row r="1140" spans="1:8" x14ac:dyDescent="0.25">
      <c r="A1140" s="4"/>
      <c r="B1140" s="4"/>
      <c r="C1140" s="4"/>
      <c r="D1140" s="4"/>
      <c r="E1140" s="4">
        <v>1200011051</v>
      </c>
      <c r="F1140" s="4" t="s">
        <v>898</v>
      </c>
      <c r="G1140" s="5">
        <v>21000</v>
      </c>
      <c r="H1140" s="5">
        <v>1</v>
      </c>
    </row>
    <row r="1141" spans="1:8" x14ac:dyDescent="0.25">
      <c r="A1141" s="4"/>
      <c r="B1141" s="4"/>
      <c r="C1141" s="4"/>
      <c r="D1141" s="4"/>
      <c r="E1141" s="4">
        <v>1200011230</v>
      </c>
      <c r="F1141" s="4" t="s">
        <v>907</v>
      </c>
      <c r="G1141" s="5">
        <v>20375</v>
      </c>
      <c r="H1141" s="5">
        <v>1</v>
      </c>
    </row>
    <row r="1142" spans="1:8" x14ac:dyDescent="0.25">
      <c r="A1142" s="4"/>
      <c r="B1142" s="4"/>
      <c r="C1142" s="4"/>
      <c r="D1142" s="4"/>
      <c r="E1142" s="4">
        <v>1200011490</v>
      </c>
      <c r="F1142" s="4" t="s">
        <v>908</v>
      </c>
      <c r="G1142" s="5">
        <v>20000</v>
      </c>
      <c r="H1142" s="5">
        <v>1</v>
      </c>
    </row>
    <row r="1143" spans="1:8" x14ac:dyDescent="0.25">
      <c r="A1143" s="4"/>
      <c r="B1143" s="4"/>
      <c r="C1143" s="4"/>
      <c r="D1143" s="4"/>
      <c r="E1143" s="4">
        <v>1200011260</v>
      </c>
      <c r="F1143" s="4" t="s">
        <v>909</v>
      </c>
      <c r="G1143" s="5">
        <v>7500</v>
      </c>
      <c r="H1143" s="5">
        <v>1</v>
      </c>
    </row>
    <row r="1144" spans="1:8" x14ac:dyDescent="0.25">
      <c r="A1144" s="4"/>
      <c r="B1144" s="4"/>
      <c r="C1144" s="4"/>
      <c r="D1144" s="4"/>
      <c r="E1144" s="4">
        <v>1200011190</v>
      </c>
      <c r="F1144" s="4" t="s">
        <v>910</v>
      </c>
      <c r="G1144" s="5">
        <v>6814</v>
      </c>
      <c r="H1144" s="5">
        <v>1</v>
      </c>
    </row>
    <row r="1145" spans="1:8" x14ac:dyDescent="0.25">
      <c r="A1145" s="4"/>
      <c r="B1145" s="4"/>
      <c r="C1145" s="4"/>
      <c r="D1145" s="4"/>
      <c r="E1145" s="4">
        <v>1200030430</v>
      </c>
      <c r="F1145" s="4" t="s">
        <v>895</v>
      </c>
      <c r="G1145" s="5">
        <v>4250</v>
      </c>
      <c r="H1145" s="5">
        <v>1</v>
      </c>
    </row>
    <row r="1146" spans="1:8" x14ac:dyDescent="0.25">
      <c r="A1146" s="4"/>
      <c r="B1146" s="4"/>
      <c r="C1146" s="4"/>
      <c r="D1146" s="4">
        <v>2008</v>
      </c>
      <c r="E1146" s="4">
        <v>1200034230</v>
      </c>
      <c r="F1146" s="4" t="s">
        <v>911</v>
      </c>
      <c r="G1146" s="5">
        <v>465690</v>
      </c>
      <c r="H1146" s="5">
        <v>1</v>
      </c>
    </row>
    <row r="1147" spans="1:8" x14ac:dyDescent="0.25">
      <c r="A1147" s="4"/>
      <c r="B1147" s="4"/>
      <c r="C1147" s="4"/>
      <c r="D1147" s="4"/>
      <c r="E1147" s="4">
        <v>1200032240</v>
      </c>
      <c r="F1147" s="4" t="s">
        <v>912</v>
      </c>
      <c r="G1147" s="5">
        <v>398000</v>
      </c>
      <c r="H1147" s="5">
        <v>1</v>
      </c>
    </row>
    <row r="1148" spans="1:8" x14ac:dyDescent="0.25">
      <c r="A1148" s="4"/>
      <c r="B1148" s="4"/>
      <c r="C1148" s="4"/>
      <c r="D1148" s="4"/>
      <c r="E1148" s="4">
        <v>1200032230</v>
      </c>
      <c r="F1148" s="4" t="s">
        <v>912</v>
      </c>
      <c r="G1148" s="5">
        <v>398000</v>
      </c>
      <c r="H1148" s="5">
        <v>1</v>
      </c>
    </row>
    <row r="1149" spans="1:8" x14ac:dyDescent="0.25">
      <c r="A1149" s="4"/>
      <c r="B1149" s="4"/>
      <c r="C1149" s="4"/>
      <c r="D1149" s="4"/>
      <c r="E1149" s="4">
        <v>1200002900</v>
      </c>
      <c r="F1149" s="4" t="s">
        <v>913</v>
      </c>
      <c r="G1149" s="5">
        <v>324158.58</v>
      </c>
      <c r="H1149" s="5">
        <v>1</v>
      </c>
    </row>
    <row r="1150" spans="1:8" x14ac:dyDescent="0.25">
      <c r="A1150" s="4"/>
      <c r="B1150" s="4"/>
      <c r="C1150" s="4"/>
      <c r="D1150" s="4"/>
      <c r="E1150" s="4">
        <v>1200033910</v>
      </c>
      <c r="F1150" s="4" t="s">
        <v>914</v>
      </c>
      <c r="G1150" s="5">
        <v>198000</v>
      </c>
      <c r="H1150" s="5">
        <v>1</v>
      </c>
    </row>
    <row r="1151" spans="1:8" x14ac:dyDescent="0.25">
      <c r="A1151" s="4"/>
      <c r="B1151" s="4"/>
      <c r="C1151" s="4"/>
      <c r="D1151" s="4"/>
      <c r="E1151" s="4">
        <v>1200032270</v>
      </c>
      <c r="F1151" s="4" t="s">
        <v>915</v>
      </c>
      <c r="G1151" s="5">
        <v>183600</v>
      </c>
      <c r="H1151" s="5">
        <v>1</v>
      </c>
    </row>
    <row r="1152" spans="1:8" x14ac:dyDescent="0.25">
      <c r="A1152" s="4"/>
      <c r="B1152" s="4"/>
      <c r="C1152" s="4"/>
      <c r="D1152" s="4"/>
      <c r="E1152" s="4">
        <v>1200010850</v>
      </c>
      <c r="F1152" s="4" t="s">
        <v>916</v>
      </c>
      <c r="G1152" s="5">
        <v>151170</v>
      </c>
      <c r="H1152" s="5">
        <v>1</v>
      </c>
    </row>
    <row r="1153" spans="1:8" x14ac:dyDescent="0.25">
      <c r="A1153" s="4"/>
      <c r="B1153" s="4"/>
      <c r="C1153" s="4"/>
      <c r="D1153" s="4"/>
      <c r="E1153" s="4">
        <v>1200002910</v>
      </c>
      <c r="F1153" s="4" t="s">
        <v>898</v>
      </c>
      <c r="G1153" s="5">
        <v>149614.78</v>
      </c>
      <c r="H1153" s="5">
        <v>1</v>
      </c>
    </row>
    <row r="1154" spans="1:8" x14ac:dyDescent="0.25">
      <c r="A1154" s="4"/>
      <c r="B1154" s="4"/>
      <c r="C1154" s="4"/>
      <c r="D1154" s="4"/>
      <c r="E1154" s="4">
        <v>1200034500</v>
      </c>
      <c r="F1154" s="4" t="s">
        <v>844</v>
      </c>
      <c r="G1154" s="5">
        <v>104223</v>
      </c>
      <c r="H1154" s="5">
        <v>1</v>
      </c>
    </row>
    <row r="1155" spans="1:8" x14ac:dyDescent="0.25">
      <c r="A1155" s="4"/>
      <c r="B1155" s="4"/>
      <c r="C1155" s="4"/>
      <c r="D1155" s="4"/>
      <c r="E1155" s="4">
        <v>1200034590</v>
      </c>
      <c r="F1155" s="4" t="s">
        <v>917</v>
      </c>
      <c r="G1155" s="5">
        <v>101557.4</v>
      </c>
      <c r="H1155" s="5">
        <v>1</v>
      </c>
    </row>
    <row r="1156" spans="1:8" x14ac:dyDescent="0.25">
      <c r="A1156" s="4"/>
      <c r="B1156" s="4"/>
      <c r="C1156" s="4"/>
      <c r="D1156" s="4"/>
      <c r="E1156" s="4">
        <v>1200034510</v>
      </c>
      <c r="F1156" s="4" t="s">
        <v>844</v>
      </c>
      <c r="G1156" s="5">
        <v>90673</v>
      </c>
      <c r="H1156" s="5">
        <v>1</v>
      </c>
    </row>
    <row r="1157" spans="1:8" x14ac:dyDescent="0.25">
      <c r="A1157" s="4"/>
      <c r="B1157" s="4"/>
      <c r="C1157" s="4"/>
      <c r="D1157" s="4"/>
      <c r="E1157" s="4">
        <v>1200032260</v>
      </c>
      <c r="F1157" s="4" t="s">
        <v>918</v>
      </c>
      <c r="G1157" s="5">
        <v>90000</v>
      </c>
      <c r="H1157" s="5">
        <v>1</v>
      </c>
    </row>
    <row r="1158" spans="1:8" x14ac:dyDescent="0.25">
      <c r="A1158" s="4"/>
      <c r="B1158" s="4"/>
      <c r="C1158" s="4"/>
      <c r="D1158" s="4"/>
      <c r="E1158" s="4">
        <v>1200011390</v>
      </c>
      <c r="F1158" s="4" t="s">
        <v>900</v>
      </c>
      <c r="G1158" s="5">
        <v>88437.8</v>
      </c>
      <c r="H1158" s="5">
        <v>1</v>
      </c>
    </row>
    <row r="1159" spans="1:8" x14ac:dyDescent="0.25">
      <c r="A1159" s="4"/>
      <c r="B1159" s="4"/>
      <c r="C1159" s="4"/>
      <c r="D1159" s="4"/>
      <c r="E1159" s="4">
        <v>1200034600</v>
      </c>
      <c r="F1159" s="4" t="s">
        <v>919</v>
      </c>
      <c r="G1159" s="5">
        <v>67704.92</v>
      </c>
      <c r="H1159" s="5">
        <v>1</v>
      </c>
    </row>
    <row r="1160" spans="1:8" x14ac:dyDescent="0.25">
      <c r="A1160" s="4"/>
      <c r="B1160" s="4"/>
      <c r="C1160" s="4"/>
      <c r="D1160" s="4"/>
      <c r="E1160" s="4">
        <v>1200034120</v>
      </c>
      <c r="F1160" s="4" t="s">
        <v>920</v>
      </c>
      <c r="G1160" s="5">
        <v>63020</v>
      </c>
      <c r="H1160" s="5">
        <v>1</v>
      </c>
    </row>
    <row r="1161" spans="1:8" x14ac:dyDescent="0.25">
      <c r="A1161" s="4"/>
      <c r="B1161" s="4"/>
      <c r="C1161" s="4"/>
      <c r="D1161" s="4"/>
      <c r="E1161" s="4">
        <v>1200033400</v>
      </c>
      <c r="F1161" s="4" t="s">
        <v>921</v>
      </c>
      <c r="G1161" s="5">
        <v>57000</v>
      </c>
      <c r="H1161" s="5">
        <v>1</v>
      </c>
    </row>
    <row r="1162" spans="1:8" x14ac:dyDescent="0.25">
      <c r="A1162" s="4"/>
      <c r="B1162" s="4"/>
      <c r="C1162" s="4"/>
      <c r="D1162" s="4"/>
      <c r="E1162" s="4">
        <v>1200033840</v>
      </c>
      <c r="F1162" s="4" t="s">
        <v>922</v>
      </c>
      <c r="G1162" s="5">
        <v>55500</v>
      </c>
      <c r="H1162" s="5">
        <v>1</v>
      </c>
    </row>
    <row r="1163" spans="1:8" x14ac:dyDescent="0.25">
      <c r="A1163" s="4"/>
      <c r="B1163" s="4"/>
      <c r="C1163" s="4"/>
      <c r="D1163" s="4"/>
      <c r="E1163" s="4">
        <v>1200002930</v>
      </c>
      <c r="F1163" s="4" t="s">
        <v>923</v>
      </c>
      <c r="G1163" s="5">
        <v>50575.14</v>
      </c>
      <c r="H1163" s="5">
        <v>1</v>
      </c>
    </row>
    <row r="1164" spans="1:8" x14ac:dyDescent="0.25">
      <c r="A1164" s="4"/>
      <c r="B1164" s="4"/>
      <c r="C1164" s="4"/>
      <c r="D1164" s="4"/>
      <c r="E1164" s="4">
        <v>1200032250</v>
      </c>
      <c r="F1164" s="4" t="s">
        <v>924</v>
      </c>
      <c r="G1164" s="5">
        <v>50000</v>
      </c>
      <c r="H1164" s="5">
        <v>1</v>
      </c>
    </row>
    <row r="1165" spans="1:8" x14ac:dyDescent="0.25">
      <c r="A1165" s="4"/>
      <c r="B1165" s="4"/>
      <c r="C1165" s="4"/>
      <c r="D1165" s="4"/>
      <c r="E1165" s="4">
        <v>1200032220</v>
      </c>
      <c r="F1165" s="4" t="s">
        <v>925</v>
      </c>
      <c r="G1165" s="5">
        <v>42247.8</v>
      </c>
      <c r="H1165" s="5">
        <v>1</v>
      </c>
    </row>
    <row r="1166" spans="1:8" x14ac:dyDescent="0.25">
      <c r="A1166" s="4"/>
      <c r="B1166" s="4"/>
      <c r="C1166" s="4"/>
      <c r="D1166" s="4"/>
      <c r="E1166" s="4">
        <v>1200032210</v>
      </c>
      <c r="F1166" s="4" t="s">
        <v>926</v>
      </c>
      <c r="G1166" s="5">
        <v>37000</v>
      </c>
      <c r="H1166" s="5">
        <v>1</v>
      </c>
    </row>
    <row r="1167" spans="1:8" x14ac:dyDescent="0.25">
      <c r="A1167" s="4"/>
      <c r="B1167" s="4"/>
      <c r="C1167" s="4"/>
      <c r="D1167" s="4"/>
      <c r="E1167" s="4">
        <v>1200034560</v>
      </c>
      <c r="F1167" s="4" t="s">
        <v>927</v>
      </c>
      <c r="G1167" s="5">
        <v>33850</v>
      </c>
      <c r="H1167" s="5">
        <v>1</v>
      </c>
    </row>
    <row r="1168" spans="1:8" x14ac:dyDescent="0.25">
      <c r="A1168" s="4"/>
      <c r="B1168" s="4"/>
      <c r="C1168" s="4"/>
      <c r="D1168" s="4"/>
      <c r="E1168" s="4">
        <v>1200002920</v>
      </c>
      <c r="F1168" s="4" t="s">
        <v>928</v>
      </c>
      <c r="G1168" s="5">
        <v>27785.599999999999</v>
      </c>
      <c r="H1168" s="5">
        <v>1</v>
      </c>
    </row>
    <row r="1169" spans="1:8" x14ac:dyDescent="0.25">
      <c r="A1169" s="4"/>
      <c r="B1169" s="4"/>
      <c r="C1169" s="4"/>
      <c r="D1169" s="4"/>
      <c r="E1169" s="4">
        <v>1200033390</v>
      </c>
      <c r="F1169" s="4" t="s">
        <v>929</v>
      </c>
      <c r="G1169" s="5">
        <v>26780</v>
      </c>
      <c r="H1169" s="5">
        <v>1</v>
      </c>
    </row>
    <row r="1170" spans="1:8" x14ac:dyDescent="0.25">
      <c r="A1170" s="4"/>
      <c r="B1170" s="4"/>
      <c r="C1170" s="4"/>
      <c r="D1170" s="4"/>
      <c r="E1170" s="4">
        <v>1200032200</v>
      </c>
      <c r="F1170" s="4" t="s">
        <v>930</v>
      </c>
      <c r="G1170" s="5">
        <v>20250</v>
      </c>
      <c r="H1170" s="5">
        <v>1</v>
      </c>
    </row>
    <row r="1171" spans="1:8" x14ac:dyDescent="0.25">
      <c r="A1171" s="4"/>
      <c r="B1171" s="4"/>
      <c r="C1171" s="4"/>
      <c r="D1171" s="4"/>
      <c r="E1171" s="4">
        <v>1200034520</v>
      </c>
      <c r="F1171" s="4" t="s">
        <v>931</v>
      </c>
      <c r="G1171" s="5">
        <v>17375</v>
      </c>
      <c r="H1171" s="5">
        <v>1</v>
      </c>
    </row>
    <row r="1172" spans="1:8" x14ac:dyDescent="0.25">
      <c r="A1172" s="4"/>
      <c r="B1172" s="4"/>
      <c r="C1172" s="4"/>
      <c r="D1172" s="4"/>
      <c r="E1172" s="4">
        <v>1200011030</v>
      </c>
      <c r="F1172" s="4" t="s">
        <v>932</v>
      </c>
      <c r="G1172" s="5">
        <v>12635</v>
      </c>
      <c r="H1172" s="5">
        <v>1</v>
      </c>
    </row>
    <row r="1173" spans="1:8" x14ac:dyDescent="0.25">
      <c r="A1173" s="4"/>
      <c r="B1173" s="4"/>
      <c r="C1173" s="4"/>
      <c r="D1173" s="4">
        <v>2009</v>
      </c>
      <c r="E1173" s="4">
        <v>1200039340</v>
      </c>
      <c r="F1173" s="4" t="s">
        <v>933</v>
      </c>
      <c r="G1173" s="5">
        <v>1982955.92</v>
      </c>
      <c r="H1173" s="5">
        <v>1</v>
      </c>
    </row>
    <row r="1174" spans="1:8" x14ac:dyDescent="0.25">
      <c r="A1174" s="4"/>
      <c r="B1174" s="4"/>
      <c r="C1174" s="4"/>
      <c r="D1174" s="4"/>
      <c r="E1174" s="4">
        <v>1200035180</v>
      </c>
      <c r="F1174" s="4" t="s">
        <v>934</v>
      </c>
      <c r="G1174" s="5">
        <v>891500</v>
      </c>
      <c r="H1174" s="5">
        <v>1</v>
      </c>
    </row>
    <row r="1175" spans="1:8" x14ac:dyDescent="0.25">
      <c r="A1175" s="4"/>
      <c r="B1175" s="4"/>
      <c r="C1175" s="4"/>
      <c r="D1175" s="4"/>
      <c r="E1175" s="4">
        <v>1200037080</v>
      </c>
      <c r="F1175" s="4" t="s">
        <v>935</v>
      </c>
      <c r="G1175" s="5">
        <v>886211.56</v>
      </c>
      <c r="H1175" s="5">
        <v>1</v>
      </c>
    </row>
    <row r="1176" spans="1:8" x14ac:dyDescent="0.25">
      <c r="A1176" s="4"/>
      <c r="B1176" s="4"/>
      <c r="C1176" s="4"/>
      <c r="D1176" s="4"/>
      <c r="E1176" s="4">
        <v>1200037580</v>
      </c>
      <c r="F1176" s="4" t="s">
        <v>936</v>
      </c>
      <c r="G1176" s="5">
        <v>788079.77</v>
      </c>
      <c r="H1176" s="5">
        <v>1</v>
      </c>
    </row>
    <row r="1177" spans="1:8" x14ac:dyDescent="0.25">
      <c r="A1177" s="4"/>
      <c r="B1177" s="4"/>
      <c r="C1177" s="4"/>
      <c r="D1177" s="4"/>
      <c r="E1177" s="4">
        <v>1200037060</v>
      </c>
      <c r="F1177" s="4" t="s">
        <v>935</v>
      </c>
      <c r="G1177" s="5">
        <v>443105.78</v>
      </c>
      <c r="H1177" s="5">
        <v>1</v>
      </c>
    </row>
    <row r="1178" spans="1:8" x14ac:dyDescent="0.25">
      <c r="A1178" s="4"/>
      <c r="B1178" s="4"/>
      <c r="C1178" s="4"/>
      <c r="D1178" s="4"/>
      <c r="E1178" s="4">
        <v>1200037120</v>
      </c>
      <c r="F1178" s="4" t="s">
        <v>937</v>
      </c>
      <c r="G1178" s="5">
        <v>339845.14</v>
      </c>
      <c r="H1178" s="5">
        <v>1</v>
      </c>
    </row>
    <row r="1179" spans="1:8" x14ac:dyDescent="0.25">
      <c r="A1179" s="4"/>
      <c r="B1179" s="4"/>
      <c r="C1179" s="4"/>
      <c r="D1179" s="4"/>
      <c r="E1179" s="4">
        <v>1200038170</v>
      </c>
      <c r="F1179" s="4" t="s">
        <v>938</v>
      </c>
      <c r="G1179" s="5">
        <v>245000</v>
      </c>
      <c r="H1179" s="5">
        <v>1</v>
      </c>
    </row>
    <row r="1180" spans="1:8" x14ac:dyDescent="0.25">
      <c r="A1180" s="4"/>
      <c r="B1180" s="4"/>
      <c r="C1180" s="4"/>
      <c r="D1180" s="4"/>
      <c r="E1180" s="4">
        <v>1200039450</v>
      </c>
      <c r="F1180" s="4" t="s">
        <v>939</v>
      </c>
      <c r="G1180" s="5">
        <v>195000</v>
      </c>
      <c r="H1180" s="5">
        <v>1</v>
      </c>
    </row>
    <row r="1181" spans="1:8" x14ac:dyDescent="0.25">
      <c r="A1181" s="4"/>
      <c r="B1181" s="4"/>
      <c r="C1181" s="4"/>
      <c r="D1181" s="4"/>
      <c r="E1181" s="4">
        <v>1200039470</v>
      </c>
      <c r="F1181" s="4" t="s">
        <v>939</v>
      </c>
      <c r="G1181" s="5">
        <v>195000</v>
      </c>
      <c r="H1181" s="5">
        <v>1</v>
      </c>
    </row>
    <row r="1182" spans="1:8" x14ac:dyDescent="0.25">
      <c r="A1182" s="4"/>
      <c r="B1182" s="4"/>
      <c r="C1182" s="4"/>
      <c r="D1182" s="4"/>
      <c r="E1182" s="4">
        <v>1200037590</v>
      </c>
      <c r="F1182" s="4" t="s">
        <v>940</v>
      </c>
      <c r="G1182" s="5">
        <v>182953.61</v>
      </c>
      <c r="H1182" s="5">
        <v>1</v>
      </c>
    </row>
    <row r="1183" spans="1:8" x14ac:dyDescent="0.25">
      <c r="A1183" s="4"/>
      <c r="B1183" s="4"/>
      <c r="C1183" s="4"/>
      <c r="D1183" s="4"/>
      <c r="E1183" s="4">
        <v>1200037550</v>
      </c>
      <c r="F1183" s="4" t="s">
        <v>941</v>
      </c>
      <c r="G1183" s="5">
        <v>130772.41</v>
      </c>
      <c r="H1183" s="5">
        <v>1</v>
      </c>
    </row>
    <row r="1184" spans="1:8" x14ac:dyDescent="0.25">
      <c r="A1184" s="4"/>
      <c r="B1184" s="4"/>
      <c r="C1184" s="4"/>
      <c r="D1184" s="4"/>
      <c r="E1184" s="4">
        <v>1200044130</v>
      </c>
      <c r="F1184" s="4" t="s">
        <v>448</v>
      </c>
      <c r="G1184" s="5">
        <v>118750</v>
      </c>
      <c r="H1184" s="5">
        <v>3601.79</v>
      </c>
    </row>
    <row r="1185" spans="1:8" x14ac:dyDescent="0.25">
      <c r="A1185" s="4"/>
      <c r="B1185" s="4"/>
      <c r="C1185" s="4"/>
      <c r="D1185" s="4"/>
      <c r="E1185" s="4">
        <v>1200038890</v>
      </c>
      <c r="F1185" s="4" t="s">
        <v>942</v>
      </c>
      <c r="G1185" s="5">
        <v>114070</v>
      </c>
      <c r="H1185" s="5">
        <v>1</v>
      </c>
    </row>
    <row r="1186" spans="1:8" x14ac:dyDescent="0.25">
      <c r="A1186" s="4"/>
      <c r="B1186" s="4"/>
      <c r="C1186" s="4"/>
      <c r="D1186" s="4"/>
      <c r="E1186" s="4">
        <v>1200035210</v>
      </c>
      <c r="F1186" s="4" t="s">
        <v>844</v>
      </c>
      <c r="G1186" s="5">
        <v>113304.38</v>
      </c>
      <c r="H1186" s="5">
        <v>20480.009999999998</v>
      </c>
    </row>
    <row r="1187" spans="1:8" x14ac:dyDescent="0.25">
      <c r="A1187" s="4"/>
      <c r="B1187" s="4"/>
      <c r="C1187" s="4"/>
      <c r="D1187" s="4"/>
      <c r="E1187" s="4">
        <v>1200034800</v>
      </c>
      <c r="F1187" s="4" t="s">
        <v>943</v>
      </c>
      <c r="G1187" s="5">
        <v>111775</v>
      </c>
      <c r="H1187" s="5">
        <v>1</v>
      </c>
    </row>
    <row r="1188" spans="1:8" x14ac:dyDescent="0.25">
      <c r="A1188" s="4"/>
      <c r="B1188" s="4"/>
      <c r="C1188" s="4"/>
      <c r="D1188" s="4"/>
      <c r="E1188" s="4">
        <v>1200037100</v>
      </c>
      <c r="F1188" s="4" t="s">
        <v>944</v>
      </c>
      <c r="G1188" s="5">
        <v>108983.63</v>
      </c>
      <c r="H1188" s="5">
        <v>1</v>
      </c>
    </row>
    <row r="1189" spans="1:8" x14ac:dyDescent="0.25">
      <c r="A1189" s="4"/>
      <c r="B1189" s="4"/>
      <c r="C1189" s="4"/>
      <c r="D1189" s="4"/>
      <c r="E1189" s="4">
        <v>1200038670</v>
      </c>
      <c r="F1189" s="4" t="s">
        <v>945</v>
      </c>
      <c r="G1189" s="5">
        <v>106500</v>
      </c>
      <c r="H1189" s="5">
        <v>1</v>
      </c>
    </row>
    <row r="1190" spans="1:8" x14ac:dyDescent="0.25">
      <c r="A1190" s="4"/>
      <c r="B1190" s="4"/>
      <c r="C1190" s="4"/>
      <c r="D1190" s="4"/>
      <c r="E1190" s="4">
        <v>1200038200</v>
      </c>
      <c r="F1190" s="4" t="s">
        <v>946</v>
      </c>
      <c r="G1190" s="5">
        <v>101700</v>
      </c>
      <c r="H1190" s="5">
        <v>1</v>
      </c>
    </row>
    <row r="1191" spans="1:8" x14ac:dyDescent="0.25">
      <c r="A1191" s="4"/>
      <c r="B1191" s="4"/>
      <c r="C1191" s="4"/>
      <c r="D1191" s="4"/>
      <c r="E1191" s="4">
        <v>1200042970</v>
      </c>
      <c r="F1191" s="4" t="s">
        <v>947</v>
      </c>
      <c r="G1191" s="5">
        <v>91000</v>
      </c>
      <c r="H1191" s="5">
        <v>1</v>
      </c>
    </row>
    <row r="1192" spans="1:8" x14ac:dyDescent="0.25">
      <c r="A1192" s="4"/>
      <c r="B1192" s="4"/>
      <c r="C1192" s="4"/>
      <c r="D1192" s="4"/>
      <c r="E1192" s="4">
        <v>1200039730</v>
      </c>
      <c r="F1192" s="4" t="s">
        <v>948</v>
      </c>
      <c r="G1192" s="5">
        <v>80868</v>
      </c>
      <c r="H1192" s="5">
        <v>1</v>
      </c>
    </row>
    <row r="1193" spans="1:8" x14ac:dyDescent="0.25">
      <c r="A1193" s="4"/>
      <c r="B1193" s="4"/>
      <c r="C1193" s="4"/>
      <c r="D1193" s="4"/>
      <c r="E1193" s="4">
        <v>1200042460</v>
      </c>
      <c r="F1193" s="4" t="s">
        <v>949</v>
      </c>
      <c r="G1193" s="5">
        <v>73800</v>
      </c>
      <c r="H1193" s="5">
        <v>1</v>
      </c>
    </row>
    <row r="1194" spans="1:8" x14ac:dyDescent="0.25">
      <c r="A1194" s="4"/>
      <c r="B1194" s="4"/>
      <c r="C1194" s="4"/>
      <c r="D1194" s="4"/>
      <c r="E1194" s="4">
        <v>1200038270</v>
      </c>
      <c r="F1194" s="4" t="s">
        <v>950</v>
      </c>
      <c r="G1194" s="5">
        <v>61285</v>
      </c>
      <c r="H1194" s="5">
        <v>1</v>
      </c>
    </row>
    <row r="1195" spans="1:8" x14ac:dyDescent="0.25">
      <c r="A1195" s="4"/>
      <c r="B1195" s="4"/>
      <c r="C1195" s="4"/>
      <c r="D1195" s="4"/>
      <c r="E1195" s="4">
        <v>1200042020</v>
      </c>
      <c r="F1195" s="4" t="s">
        <v>951</v>
      </c>
      <c r="G1195" s="5">
        <v>56052</v>
      </c>
      <c r="H1195" s="5">
        <v>1</v>
      </c>
    </row>
    <row r="1196" spans="1:8" x14ac:dyDescent="0.25">
      <c r="A1196" s="4"/>
      <c r="B1196" s="4"/>
      <c r="C1196" s="4"/>
      <c r="D1196" s="4"/>
      <c r="E1196" s="4">
        <v>1200039300</v>
      </c>
      <c r="F1196" s="4" t="s">
        <v>952</v>
      </c>
      <c r="G1196" s="5">
        <v>50875</v>
      </c>
      <c r="H1196" s="5">
        <v>1</v>
      </c>
    </row>
    <row r="1197" spans="1:8" x14ac:dyDescent="0.25">
      <c r="A1197" s="4"/>
      <c r="B1197" s="4"/>
      <c r="C1197" s="4"/>
      <c r="D1197" s="4"/>
      <c r="E1197" s="4">
        <v>1200041860</v>
      </c>
      <c r="F1197" s="4" t="s">
        <v>953</v>
      </c>
      <c r="G1197" s="5">
        <v>45000</v>
      </c>
      <c r="H1197" s="5">
        <v>1</v>
      </c>
    </row>
    <row r="1198" spans="1:8" x14ac:dyDescent="0.25">
      <c r="A1198" s="4"/>
      <c r="B1198" s="4"/>
      <c r="C1198" s="4"/>
      <c r="D1198" s="4"/>
      <c r="E1198" s="4">
        <v>1200039290</v>
      </c>
      <c r="F1198" s="4" t="s">
        <v>954</v>
      </c>
      <c r="G1198" s="5">
        <v>43875</v>
      </c>
      <c r="H1198" s="5">
        <v>1</v>
      </c>
    </row>
    <row r="1199" spans="1:8" x14ac:dyDescent="0.25">
      <c r="A1199" s="4"/>
      <c r="B1199" s="4"/>
      <c r="C1199" s="4"/>
      <c r="D1199" s="4"/>
      <c r="E1199" s="4">
        <v>1200043530</v>
      </c>
      <c r="F1199" s="4" t="s">
        <v>955</v>
      </c>
      <c r="G1199" s="5">
        <v>40180</v>
      </c>
      <c r="H1199" s="5">
        <v>10295.56</v>
      </c>
    </row>
    <row r="1200" spans="1:8" x14ac:dyDescent="0.25">
      <c r="A1200" s="4"/>
      <c r="B1200" s="4"/>
      <c r="C1200" s="4"/>
      <c r="D1200" s="4"/>
      <c r="E1200" s="4">
        <v>1200042680</v>
      </c>
      <c r="F1200" s="4" t="s">
        <v>956</v>
      </c>
      <c r="G1200" s="5">
        <v>38558.620000000003</v>
      </c>
      <c r="H1200" s="5">
        <v>1</v>
      </c>
    </row>
    <row r="1201" spans="1:8" x14ac:dyDescent="0.25">
      <c r="A1201" s="4"/>
      <c r="B1201" s="4"/>
      <c r="C1201" s="4"/>
      <c r="D1201" s="4"/>
      <c r="E1201" s="4">
        <v>1200041710</v>
      </c>
      <c r="F1201" s="4" t="s">
        <v>957</v>
      </c>
      <c r="G1201" s="5">
        <v>22420</v>
      </c>
      <c r="H1201" s="5">
        <v>1</v>
      </c>
    </row>
    <row r="1202" spans="1:8" x14ac:dyDescent="0.25">
      <c r="A1202" s="4"/>
      <c r="B1202" s="4"/>
      <c r="C1202" s="4"/>
      <c r="D1202" s="4"/>
      <c r="E1202" s="4">
        <v>1200041680</v>
      </c>
      <c r="F1202" s="4" t="s">
        <v>957</v>
      </c>
      <c r="G1202" s="5">
        <v>22420</v>
      </c>
      <c r="H1202" s="5">
        <v>1</v>
      </c>
    </row>
    <row r="1203" spans="1:8" x14ac:dyDescent="0.25">
      <c r="A1203" s="4"/>
      <c r="B1203" s="4"/>
      <c r="C1203" s="4"/>
      <c r="D1203" s="4"/>
      <c r="E1203" s="4">
        <v>1200041670</v>
      </c>
      <c r="F1203" s="4" t="s">
        <v>957</v>
      </c>
      <c r="G1203" s="5">
        <v>22420</v>
      </c>
      <c r="H1203" s="5">
        <v>1</v>
      </c>
    </row>
    <row r="1204" spans="1:8" x14ac:dyDescent="0.25">
      <c r="A1204" s="4"/>
      <c r="B1204" s="4"/>
      <c r="C1204" s="4"/>
      <c r="D1204" s="4"/>
      <c r="E1204" s="4">
        <v>1200035200</v>
      </c>
      <c r="F1204" s="4" t="s">
        <v>958</v>
      </c>
      <c r="G1204" s="5">
        <v>19720</v>
      </c>
      <c r="H1204" s="5">
        <v>3564.46</v>
      </c>
    </row>
    <row r="1205" spans="1:8" x14ac:dyDescent="0.25">
      <c r="A1205" s="4"/>
      <c r="B1205" s="4"/>
      <c r="C1205" s="4"/>
      <c r="D1205" s="4"/>
      <c r="E1205" s="4">
        <v>1200042340</v>
      </c>
      <c r="F1205" s="4" t="s">
        <v>959</v>
      </c>
      <c r="G1205" s="5">
        <v>16500</v>
      </c>
      <c r="H1205" s="5">
        <v>1</v>
      </c>
    </row>
    <row r="1206" spans="1:8" x14ac:dyDescent="0.25">
      <c r="A1206" s="4"/>
      <c r="B1206" s="4"/>
      <c r="C1206" s="4"/>
      <c r="D1206" s="4"/>
      <c r="E1206" s="4">
        <v>1200043540</v>
      </c>
      <c r="F1206" s="4" t="s">
        <v>960</v>
      </c>
      <c r="G1206" s="5">
        <v>13200</v>
      </c>
      <c r="H1206" s="5">
        <v>1</v>
      </c>
    </row>
    <row r="1207" spans="1:8" x14ac:dyDescent="0.25">
      <c r="A1207" s="4"/>
      <c r="B1207" s="4"/>
      <c r="C1207" s="4"/>
      <c r="D1207" s="4"/>
      <c r="E1207" s="4">
        <v>1200037090</v>
      </c>
      <c r="F1207" s="4" t="s">
        <v>961</v>
      </c>
      <c r="G1207" s="5">
        <v>11060.13</v>
      </c>
      <c r="H1207" s="5">
        <v>1</v>
      </c>
    </row>
    <row r="1208" spans="1:8" x14ac:dyDescent="0.25">
      <c r="A1208" s="4"/>
      <c r="B1208" s="4"/>
      <c r="C1208" s="4"/>
      <c r="D1208" s="4"/>
      <c r="E1208" s="4">
        <v>1200041990</v>
      </c>
      <c r="F1208" s="4" t="s">
        <v>962</v>
      </c>
      <c r="G1208" s="5">
        <v>11000</v>
      </c>
      <c r="H1208" s="5">
        <v>1</v>
      </c>
    </row>
    <row r="1209" spans="1:8" x14ac:dyDescent="0.25">
      <c r="A1209" s="4"/>
      <c r="B1209" s="4"/>
      <c r="C1209" s="4"/>
      <c r="D1209" s="4"/>
      <c r="E1209" s="4">
        <v>1200037070</v>
      </c>
      <c r="F1209" s="4" t="s">
        <v>963</v>
      </c>
      <c r="G1209" s="5">
        <v>10268.030000000001</v>
      </c>
      <c r="H1209" s="5">
        <v>1</v>
      </c>
    </row>
    <row r="1210" spans="1:8" x14ac:dyDescent="0.25">
      <c r="A1210" s="4"/>
      <c r="B1210" s="4"/>
      <c r="C1210" s="4"/>
      <c r="D1210" s="4"/>
      <c r="E1210" s="4">
        <v>1200034850</v>
      </c>
      <c r="F1210" s="4" t="s">
        <v>883</v>
      </c>
      <c r="G1210" s="5">
        <v>10000</v>
      </c>
      <c r="H1210" s="5">
        <v>1</v>
      </c>
    </row>
    <row r="1211" spans="1:8" x14ac:dyDescent="0.25">
      <c r="A1211" s="4"/>
      <c r="B1211" s="4"/>
      <c r="C1211" s="4"/>
      <c r="D1211" s="4">
        <v>2010</v>
      </c>
      <c r="E1211" s="4">
        <v>1200052690</v>
      </c>
      <c r="F1211" s="4" t="s">
        <v>964</v>
      </c>
      <c r="G1211" s="5">
        <v>804620.85</v>
      </c>
      <c r="H1211" s="5">
        <v>1</v>
      </c>
    </row>
    <row r="1212" spans="1:8" x14ac:dyDescent="0.25">
      <c r="A1212" s="4"/>
      <c r="B1212" s="4"/>
      <c r="C1212" s="4"/>
      <c r="D1212" s="4"/>
      <c r="E1212" s="4">
        <v>1200047050</v>
      </c>
      <c r="F1212" s="4" t="s">
        <v>965</v>
      </c>
      <c r="G1212" s="5">
        <v>750500</v>
      </c>
      <c r="H1212" s="5">
        <v>1</v>
      </c>
    </row>
    <row r="1213" spans="1:8" x14ac:dyDescent="0.25">
      <c r="A1213" s="4"/>
      <c r="B1213" s="4"/>
      <c r="C1213" s="4"/>
      <c r="D1213" s="4"/>
      <c r="E1213" s="4">
        <v>1200047060</v>
      </c>
      <c r="F1213" s="4" t="s">
        <v>966</v>
      </c>
      <c r="G1213" s="5">
        <v>672600</v>
      </c>
      <c r="H1213" s="5">
        <v>1</v>
      </c>
    </row>
    <row r="1214" spans="1:8" x14ac:dyDescent="0.25">
      <c r="A1214" s="4"/>
      <c r="B1214" s="4"/>
      <c r="C1214" s="4"/>
      <c r="D1214" s="4"/>
      <c r="E1214" s="4">
        <v>1200046710</v>
      </c>
      <c r="F1214" s="4" t="s">
        <v>967</v>
      </c>
      <c r="G1214" s="5">
        <v>519959.34</v>
      </c>
      <c r="H1214" s="5">
        <v>1</v>
      </c>
    </row>
    <row r="1215" spans="1:8" x14ac:dyDescent="0.25">
      <c r="A1215" s="4"/>
      <c r="B1215" s="4"/>
      <c r="C1215" s="4"/>
      <c r="D1215" s="4"/>
      <c r="E1215" s="4">
        <v>1200046300</v>
      </c>
      <c r="F1215" s="4" t="s">
        <v>968</v>
      </c>
      <c r="G1215" s="5">
        <v>467900</v>
      </c>
      <c r="H1215" s="5">
        <v>1</v>
      </c>
    </row>
    <row r="1216" spans="1:8" x14ac:dyDescent="0.25">
      <c r="A1216" s="4"/>
      <c r="B1216" s="4"/>
      <c r="C1216" s="4"/>
      <c r="D1216" s="4"/>
      <c r="E1216" s="4">
        <v>1200049120</v>
      </c>
      <c r="F1216" s="4" t="s">
        <v>969</v>
      </c>
      <c r="G1216" s="5">
        <v>465013</v>
      </c>
      <c r="H1216" s="5">
        <v>1</v>
      </c>
    </row>
    <row r="1217" spans="1:8" x14ac:dyDescent="0.25">
      <c r="A1217" s="4"/>
      <c r="B1217" s="4"/>
      <c r="C1217" s="4"/>
      <c r="D1217" s="4"/>
      <c r="E1217" s="4">
        <v>1200046120</v>
      </c>
      <c r="F1217" s="4" t="s">
        <v>970</v>
      </c>
      <c r="G1217" s="5">
        <v>271986.61</v>
      </c>
      <c r="H1217" s="5">
        <v>1</v>
      </c>
    </row>
    <row r="1218" spans="1:8" x14ac:dyDescent="0.25">
      <c r="A1218" s="4"/>
      <c r="B1218" s="4"/>
      <c r="C1218" s="4"/>
      <c r="D1218" s="4"/>
      <c r="E1218" s="4">
        <v>1200045110</v>
      </c>
      <c r="F1218" s="4" t="s">
        <v>971</v>
      </c>
      <c r="G1218" s="5">
        <v>263941.06</v>
      </c>
      <c r="H1218" s="5">
        <v>1</v>
      </c>
    </row>
    <row r="1219" spans="1:8" x14ac:dyDescent="0.25">
      <c r="A1219" s="4"/>
      <c r="B1219" s="4"/>
      <c r="C1219" s="4"/>
      <c r="D1219" s="4"/>
      <c r="E1219" s="4">
        <v>1200045120</v>
      </c>
      <c r="F1219" s="4" t="s">
        <v>968</v>
      </c>
      <c r="G1219" s="5">
        <v>237500</v>
      </c>
      <c r="H1219" s="5">
        <v>1</v>
      </c>
    </row>
    <row r="1220" spans="1:8" x14ac:dyDescent="0.25">
      <c r="A1220" s="4"/>
      <c r="B1220" s="4"/>
      <c r="C1220" s="4"/>
      <c r="D1220" s="4"/>
      <c r="E1220" s="4">
        <v>1200047450</v>
      </c>
      <c r="F1220" s="4" t="s">
        <v>972</v>
      </c>
      <c r="G1220" s="5">
        <v>234275</v>
      </c>
      <c r="H1220" s="5">
        <v>1</v>
      </c>
    </row>
    <row r="1221" spans="1:8" x14ac:dyDescent="0.25">
      <c r="A1221" s="4"/>
      <c r="B1221" s="4"/>
      <c r="C1221" s="4"/>
      <c r="D1221" s="4"/>
      <c r="E1221" s="4">
        <v>1200045130</v>
      </c>
      <c r="F1221" s="4" t="s">
        <v>968</v>
      </c>
      <c r="G1221" s="5">
        <v>230000</v>
      </c>
      <c r="H1221" s="5">
        <v>1</v>
      </c>
    </row>
    <row r="1222" spans="1:8" x14ac:dyDescent="0.25">
      <c r="A1222" s="4"/>
      <c r="B1222" s="4"/>
      <c r="C1222" s="4"/>
      <c r="D1222" s="4"/>
      <c r="E1222" s="4">
        <v>1200052550</v>
      </c>
      <c r="F1222" s="4" t="s">
        <v>973</v>
      </c>
      <c r="G1222" s="5">
        <v>161120</v>
      </c>
      <c r="H1222" s="5">
        <v>1</v>
      </c>
    </row>
    <row r="1223" spans="1:8" x14ac:dyDescent="0.25">
      <c r="A1223" s="4"/>
      <c r="B1223" s="4"/>
      <c r="C1223" s="4"/>
      <c r="D1223" s="4"/>
      <c r="E1223" s="4">
        <v>1200052540</v>
      </c>
      <c r="F1223" s="4" t="s">
        <v>974</v>
      </c>
      <c r="G1223" s="5">
        <v>159100</v>
      </c>
      <c r="H1223" s="5">
        <v>1</v>
      </c>
    </row>
    <row r="1224" spans="1:8" x14ac:dyDescent="0.25">
      <c r="A1224" s="4"/>
      <c r="B1224" s="4"/>
      <c r="C1224" s="4"/>
      <c r="D1224" s="4"/>
      <c r="E1224" s="4">
        <v>1200045790</v>
      </c>
      <c r="F1224" s="4" t="s">
        <v>975</v>
      </c>
      <c r="G1224" s="5">
        <v>149400</v>
      </c>
      <c r="H1224" s="5">
        <v>1</v>
      </c>
    </row>
    <row r="1225" spans="1:8" x14ac:dyDescent="0.25">
      <c r="A1225" s="4"/>
      <c r="B1225" s="4"/>
      <c r="C1225" s="4"/>
      <c r="D1225" s="4"/>
      <c r="E1225" s="4">
        <v>1200045090</v>
      </c>
      <c r="F1225" s="4" t="s">
        <v>976</v>
      </c>
      <c r="G1225" s="5">
        <v>116812</v>
      </c>
      <c r="H1225" s="5">
        <v>1</v>
      </c>
    </row>
    <row r="1226" spans="1:8" x14ac:dyDescent="0.25">
      <c r="A1226" s="4"/>
      <c r="B1226" s="4"/>
      <c r="C1226" s="4"/>
      <c r="D1226" s="4"/>
      <c r="E1226" s="4">
        <v>1200047530</v>
      </c>
      <c r="F1226" s="4" t="s">
        <v>977</v>
      </c>
      <c r="G1226" s="5">
        <v>94550</v>
      </c>
      <c r="H1226" s="5">
        <v>1412.76</v>
      </c>
    </row>
    <row r="1227" spans="1:8" x14ac:dyDescent="0.25">
      <c r="A1227" s="4"/>
      <c r="B1227" s="4"/>
      <c r="C1227" s="4"/>
      <c r="D1227" s="4"/>
      <c r="E1227" s="4">
        <v>1200055490</v>
      </c>
      <c r="F1227" s="4" t="s">
        <v>978</v>
      </c>
      <c r="G1227" s="5">
        <v>91800</v>
      </c>
      <c r="H1227" s="5">
        <v>1</v>
      </c>
    </row>
    <row r="1228" spans="1:8" x14ac:dyDescent="0.25">
      <c r="A1228" s="4"/>
      <c r="B1228" s="4"/>
      <c r="C1228" s="4"/>
      <c r="D1228" s="4"/>
      <c r="E1228" s="4">
        <v>1200044470</v>
      </c>
      <c r="F1228" s="4" t="s">
        <v>979</v>
      </c>
      <c r="G1228" s="5">
        <v>78212</v>
      </c>
      <c r="H1228" s="5">
        <v>1</v>
      </c>
    </row>
    <row r="1229" spans="1:8" x14ac:dyDescent="0.25">
      <c r="A1229" s="4"/>
      <c r="B1229" s="4"/>
      <c r="C1229" s="4"/>
      <c r="D1229" s="4"/>
      <c r="E1229" s="4">
        <v>1200047200</v>
      </c>
      <c r="F1229" s="4" t="s">
        <v>980</v>
      </c>
      <c r="G1229" s="5">
        <v>65450</v>
      </c>
      <c r="H1229" s="5">
        <v>1</v>
      </c>
    </row>
    <row r="1230" spans="1:8" x14ac:dyDescent="0.25">
      <c r="A1230" s="4"/>
      <c r="B1230" s="4"/>
      <c r="C1230" s="4"/>
      <c r="D1230" s="4"/>
      <c r="E1230" s="4">
        <v>1200044780</v>
      </c>
      <c r="F1230" s="4" t="s">
        <v>981</v>
      </c>
      <c r="G1230" s="5">
        <v>62655</v>
      </c>
      <c r="H1230" s="5">
        <v>1</v>
      </c>
    </row>
    <row r="1231" spans="1:8" x14ac:dyDescent="0.25">
      <c r="A1231" s="4"/>
      <c r="B1231" s="4"/>
      <c r="C1231" s="4"/>
      <c r="D1231" s="4"/>
      <c r="E1231" s="4">
        <v>1200046740</v>
      </c>
      <c r="F1231" s="4" t="s">
        <v>982</v>
      </c>
      <c r="G1231" s="5">
        <v>62355</v>
      </c>
      <c r="H1231" s="5">
        <v>1</v>
      </c>
    </row>
    <row r="1232" spans="1:8" x14ac:dyDescent="0.25">
      <c r="A1232" s="4"/>
      <c r="B1232" s="4"/>
      <c r="C1232" s="4"/>
      <c r="D1232" s="4"/>
      <c r="E1232" s="4">
        <v>1200048460</v>
      </c>
      <c r="F1232" s="4" t="s">
        <v>983</v>
      </c>
      <c r="G1232" s="5">
        <v>61285</v>
      </c>
      <c r="H1232" s="5">
        <v>1</v>
      </c>
    </row>
    <row r="1233" spans="1:8" x14ac:dyDescent="0.25">
      <c r="A1233" s="4"/>
      <c r="B1233" s="4"/>
      <c r="C1233" s="4"/>
      <c r="D1233" s="4"/>
      <c r="E1233" s="4">
        <v>1200048470</v>
      </c>
      <c r="F1233" s="4" t="s">
        <v>983</v>
      </c>
      <c r="G1233" s="5">
        <v>61285</v>
      </c>
      <c r="H1233" s="5">
        <v>1</v>
      </c>
    </row>
    <row r="1234" spans="1:8" x14ac:dyDescent="0.25">
      <c r="A1234" s="4"/>
      <c r="B1234" s="4"/>
      <c r="C1234" s="4"/>
      <c r="D1234" s="4"/>
      <c r="E1234" s="4">
        <v>1200046010</v>
      </c>
      <c r="F1234" s="4" t="s">
        <v>984</v>
      </c>
      <c r="G1234" s="5">
        <v>56532.75</v>
      </c>
      <c r="H1234" s="5">
        <v>1</v>
      </c>
    </row>
    <row r="1235" spans="1:8" x14ac:dyDescent="0.25">
      <c r="A1235" s="4"/>
      <c r="B1235" s="4"/>
      <c r="C1235" s="4"/>
      <c r="D1235" s="4"/>
      <c r="E1235" s="4">
        <v>1200049050</v>
      </c>
      <c r="F1235" s="4" t="s">
        <v>985</v>
      </c>
      <c r="G1235" s="5">
        <v>53528</v>
      </c>
      <c r="H1235" s="5">
        <v>10604.51</v>
      </c>
    </row>
    <row r="1236" spans="1:8" x14ac:dyDescent="0.25">
      <c r="A1236" s="4"/>
      <c r="B1236" s="4"/>
      <c r="C1236" s="4"/>
      <c r="D1236" s="4"/>
      <c r="E1236" s="4">
        <v>1200055970</v>
      </c>
      <c r="F1236" s="4" t="s">
        <v>986</v>
      </c>
      <c r="G1236" s="5">
        <v>50062.22</v>
      </c>
      <c r="H1236" s="5">
        <v>15682.53</v>
      </c>
    </row>
    <row r="1237" spans="1:8" x14ac:dyDescent="0.25">
      <c r="A1237" s="4"/>
      <c r="B1237" s="4"/>
      <c r="C1237" s="4"/>
      <c r="D1237" s="4"/>
      <c r="E1237" s="4">
        <v>1200046290</v>
      </c>
      <c r="F1237" s="4" t="s">
        <v>987</v>
      </c>
      <c r="G1237" s="5">
        <v>48654</v>
      </c>
      <c r="H1237" s="5">
        <v>1</v>
      </c>
    </row>
    <row r="1238" spans="1:8" x14ac:dyDescent="0.25">
      <c r="A1238" s="4"/>
      <c r="B1238" s="4"/>
      <c r="C1238" s="4"/>
      <c r="D1238" s="4"/>
      <c r="E1238" s="4">
        <v>1200046130</v>
      </c>
      <c r="F1238" s="4" t="s">
        <v>976</v>
      </c>
      <c r="G1238" s="5">
        <v>48600</v>
      </c>
      <c r="H1238" s="5">
        <v>1</v>
      </c>
    </row>
    <row r="1239" spans="1:8" x14ac:dyDescent="0.25">
      <c r="A1239" s="4"/>
      <c r="B1239" s="4"/>
      <c r="C1239" s="4"/>
      <c r="D1239" s="4"/>
      <c r="E1239" s="4">
        <v>1200049060</v>
      </c>
      <c r="F1239" s="4" t="s">
        <v>985</v>
      </c>
      <c r="G1239" s="5">
        <v>47214</v>
      </c>
      <c r="H1239" s="5">
        <v>9353.7000000000007</v>
      </c>
    </row>
    <row r="1240" spans="1:8" x14ac:dyDescent="0.25">
      <c r="A1240" s="4"/>
      <c r="B1240" s="4"/>
      <c r="C1240" s="4"/>
      <c r="D1240" s="4"/>
      <c r="E1240" s="4">
        <v>1200055480</v>
      </c>
      <c r="F1240" s="4" t="s">
        <v>988</v>
      </c>
      <c r="G1240" s="5">
        <v>47175</v>
      </c>
      <c r="H1240" s="5">
        <v>1</v>
      </c>
    </row>
    <row r="1241" spans="1:8" x14ac:dyDescent="0.25">
      <c r="A1241" s="4"/>
      <c r="B1241" s="4"/>
      <c r="C1241" s="4"/>
      <c r="D1241" s="4"/>
      <c r="E1241" s="4">
        <v>1200048850</v>
      </c>
      <c r="F1241" s="4" t="s">
        <v>989</v>
      </c>
      <c r="G1241" s="5">
        <v>34363.79</v>
      </c>
      <c r="H1241" s="5">
        <v>1</v>
      </c>
    </row>
    <row r="1242" spans="1:8" x14ac:dyDescent="0.25">
      <c r="A1242" s="4"/>
      <c r="B1242" s="4"/>
      <c r="C1242" s="4"/>
      <c r="D1242" s="4"/>
      <c r="E1242" s="4">
        <v>1200048840</v>
      </c>
      <c r="F1242" s="4" t="s">
        <v>990</v>
      </c>
      <c r="G1242" s="5">
        <v>31866.75</v>
      </c>
      <c r="H1242" s="5">
        <v>1</v>
      </c>
    </row>
    <row r="1243" spans="1:8" x14ac:dyDescent="0.25">
      <c r="A1243" s="4"/>
      <c r="B1243" s="4"/>
      <c r="C1243" s="4"/>
      <c r="D1243" s="4"/>
      <c r="E1243" s="4">
        <v>1200045760</v>
      </c>
      <c r="F1243" s="4" t="s">
        <v>991</v>
      </c>
      <c r="G1243" s="5">
        <v>29250</v>
      </c>
      <c r="H1243" s="5">
        <v>1</v>
      </c>
    </row>
    <row r="1244" spans="1:8" x14ac:dyDescent="0.25">
      <c r="A1244" s="4"/>
      <c r="B1244" s="4"/>
      <c r="C1244" s="4"/>
      <c r="D1244" s="4"/>
      <c r="E1244" s="4">
        <v>1200052570</v>
      </c>
      <c r="F1244" s="4" t="s">
        <v>964</v>
      </c>
      <c r="G1244" s="5">
        <v>24300</v>
      </c>
      <c r="H1244" s="5">
        <v>533.96</v>
      </c>
    </row>
    <row r="1245" spans="1:8" x14ac:dyDescent="0.25">
      <c r="A1245" s="4"/>
      <c r="B1245" s="4"/>
      <c r="C1245" s="4"/>
      <c r="D1245" s="4"/>
      <c r="E1245" s="4">
        <v>1200052530</v>
      </c>
      <c r="F1245" s="4" t="s">
        <v>983</v>
      </c>
      <c r="G1245" s="5">
        <v>19120</v>
      </c>
      <c r="H1245" s="5">
        <v>1</v>
      </c>
    </row>
    <row r="1246" spans="1:8" x14ac:dyDescent="0.25">
      <c r="A1246" s="4"/>
      <c r="B1246" s="4"/>
      <c r="C1246" s="4"/>
      <c r="D1246" s="4"/>
      <c r="E1246" s="4">
        <v>1200049080</v>
      </c>
      <c r="F1246" s="4" t="s">
        <v>983</v>
      </c>
      <c r="G1246" s="5">
        <v>18190</v>
      </c>
      <c r="H1246" s="5">
        <v>1</v>
      </c>
    </row>
    <row r="1247" spans="1:8" x14ac:dyDescent="0.25">
      <c r="A1247" s="4"/>
      <c r="B1247" s="4"/>
      <c r="C1247" s="4"/>
      <c r="D1247" s="4"/>
      <c r="E1247" s="4">
        <v>1200048170</v>
      </c>
      <c r="F1247" s="4" t="s">
        <v>992</v>
      </c>
      <c r="G1247" s="5">
        <v>17500</v>
      </c>
      <c r="H1247" s="5">
        <v>1</v>
      </c>
    </row>
    <row r="1248" spans="1:8" x14ac:dyDescent="0.25">
      <c r="A1248" s="4"/>
      <c r="B1248" s="4"/>
      <c r="C1248" s="4"/>
      <c r="D1248" s="4"/>
      <c r="E1248" s="4">
        <v>1200052560</v>
      </c>
      <c r="F1248" s="4" t="s">
        <v>964</v>
      </c>
      <c r="G1248" s="5">
        <v>16650</v>
      </c>
      <c r="H1248" s="5">
        <v>1</v>
      </c>
    </row>
    <row r="1249" spans="1:8" x14ac:dyDescent="0.25">
      <c r="A1249" s="4"/>
      <c r="B1249" s="4"/>
      <c r="C1249" s="4"/>
      <c r="D1249" s="4"/>
      <c r="E1249" s="4">
        <v>1200048500</v>
      </c>
      <c r="F1249" s="4" t="s">
        <v>993</v>
      </c>
      <c r="G1249" s="5">
        <v>15700</v>
      </c>
      <c r="H1249" s="5">
        <v>4749.8599999999997</v>
      </c>
    </row>
    <row r="1250" spans="1:8" x14ac:dyDescent="0.25">
      <c r="A1250" s="4"/>
      <c r="B1250" s="4"/>
      <c r="C1250" s="4"/>
      <c r="D1250" s="4"/>
      <c r="E1250" s="4">
        <v>1200046920</v>
      </c>
      <c r="F1250" s="4" t="s">
        <v>994</v>
      </c>
      <c r="G1250" s="5">
        <v>11110</v>
      </c>
      <c r="H1250" s="5">
        <v>132.79</v>
      </c>
    </row>
    <row r="1251" spans="1:8" x14ac:dyDescent="0.25">
      <c r="A1251" s="4"/>
      <c r="B1251" s="4"/>
      <c r="C1251" s="4"/>
      <c r="D1251" s="4">
        <v>2011</v>
      </c>
      <c r="E1251" s="4">
        <v>1200055470</v>
      </c>
      <c r="F1251" s="4" t="s">
        <v>995</v>
      </c>
      <c r="G1251" s="5">
        <v>724600.31999999995</v>
      </c>
      <c r="H1251" s="5">
        <v>1</v>
      </c>
    </row>
    <row r="1252" spans="1:8" x14ac:dyDescent="0.25">
      <c r="A1252" s="4"/>
      <c r="B1252" s="4"/>
      <c r="C1252" s="4"/>
      <c r="D1252" s="4"/>
      <c r="E1252" s="4">
        <v>1200060180</v>
      </c>
      <c r="F1252" s="4" t="s">
        <v>996</v>
      </c>
      <c r="G1252" s="5">
        <v>656275.1</v>
      </c>
      <c r="H1252" s="5">
        <v>1</v>
      </c>
    </row>
    <row r="1253" spans="1:8" x14ac:dyDescent="0.25">
      <c r="A1253" s="4"/>
      <c r="B1253" s="4"/>
      <c r="C1253" s="4"/>
      <c r="D1253" s="4"/>
      <c r="E1253" s="4">
        <v>1200066040</v>
      </c>
      <c r="F1253" s="4" t="s">
        <v>997</v>
      </c>
      <c r="G1253" s="5">
        <v>534199.56000000006</v>
      </c>
      <c r="H1253" s="5">
        <v>15926.19</v>
      </c>
    </row>
    <row r="1254" spans="1:8" x14ac:dyDescent="0.25">
      <c r="A1254" s="4"/>
      <c r="B1254" s="4"/>
      <c r="C1254" s="4"/>
      <c r="D1254" s="4"/>
      <c r="E1254" s="4">
        <v>1200066060</v>
      </c>
      <c r="F1254" s="4" t="s">
        <v>997</v>
      </c>
      <c r="G1254" s="5">
        <v>534199.56000000006</v>
      </c>
      <c r="H1254" s="5">
        <v>15926.19</v>
      </c>
    </row>
    <row r="1255" spans="1:8" x14ac:dyDescent="0.25">
      <c r="A1255" s="4"/>
      <c r="B1255" s="4"/>
      <c r="C1255" s="4"/>
      <c r="D1255" s="4"/>
      <c r="E1255" s="4">
        <v>1200066030</v>
      </c>
      <c r="F1255" s="4" t="s">
        <v>997</v>
      </c>
      <c r="G1255" s="5">
        <v>534199.56000000006</v>
      </c>
      <c r="H1255" s="5">
        <v>15926.21</v>
      </c>
    </row>
    <row r="1256" spans="1:8" x14ac:dyDescent="0.25">
      <c r="A1256" s="4"/>
      <c r="B1256" s="4"/>
      <c r="C1256" s="4"/>
      <c r="D1256" s="4"/>
      <c r="E1256" s="4">
        <v>1200066050</v>
      </c>
      <c r="F1256" s="4" t="s">
        <v>997</v>
      </c>
      <c r="G1256" s="5">
        <v>534199.56000000006</v>
      </c>
      <c r="H1256" s="5">
        <v>15926.21</v>
      </c>
    </row>
    <row r="1257" spans="1:8" x14ac:dyDescent="0.25">
      <c r="A1257" s="4"/>
      <c r="B1257" s="4"/>
      <c r="C1257" s="4"/>
      <c r="D1257" s="4"/>
      <c r="E1257" s="4">
        <v>1200063800</v>
      </c>
      <c r="F1257" s="4" t="s">
        <v>998</v>
      </c>
      <c r="G1257" s="5">
        <v>450000</v>
      </c>
      <c r="H1257" s="5">
        <v>8601.9699999999993</v>
      </c>
    </row>
    <row r="1258" spans="1:8" x14ac:dyDescent="0.25">
      <c r="A1258" s="4"/>
      <c r="B1258" s="4"/>
      <c r="C1258" s="4"/>
      <c r="D1258" s="4"/>
      <c r="E1258" s="4">
        <v>1200061830</v>
      </c>
      <c r="F1258" s="4" t="s">
        <v>999</v>
      </c>
      <c r="G1258" s="5">
        <v>405000</v>
      </c>
      <c r="H1258" s="5">
        <v>97828.02</v>
      </c>
    </row>
    <row r="1259" spans="1:8" x14ac:dyDescent="0.25">
      <c r="A1259" s="4"/>
      <c r="B1259" s="4"/>
      <c r="C1259" s="4"/>
      <c r="D1259" s="4"/>
      <c r="E1259" s="4">
        <v>1200069670</v>
      </c>
      <c r="F1259" s="4" t="s">
        <v>999</v>
      </c>
      <c r="G1259" s="5">
        <v>270000</v>
      </c>
      <c r="H1259" s="5">
        <v>16802.740000000002</v>
      </c>
    </row>
    <row r="1260" spans="1:8" x14ac:dyDescent="0.25">
      <c r="A1260" s="4"/>
      <c r="B1260" s="4"/>
      <c r="C1260" s="4"/>
      <c r="D1260" s="4"/>
      <c r="E1260" s="4">
        <v>1200055920</v>
      </c>
      <c r="F1260" s="4" t="s">
        <v>1000</v>
      </c>
      <c r="G1260" s="5">
        <v>212250</v>
      </c>
      <c r="H1260" s="5">
        <v>1</v>
      </c>
    </row>
    <row r="1261" spans="1:8" x14ac:dyDescent="0.25">
      <c r="A1261" s="4"/>
      <c r="B1261" s="4"/>
      <c r="C1261" s="4"/>
      <c r="D1261" s="4"/>
      <c r="E1261" s="4">
        <v>1200060810</v>
      </c>
      <c r="F1261" s="4" t="s">
        <v>1001</v>
      </c>
      <c r="G1261" s="5">
        <v>183612.5</v>
      </c>
      <c r="H1261" s="5">
        <v>1530.45</v>
      </c>
    </row>
    <row r="1262" spans="1:8" x14ac:dyDescent="0.25">
      <c r="A1262" s="4"/>
      <c r="B1262" s="4"/>
      <c r="C1262" s="4"/>
      <c r="D1262" s="4"/>
      <c r="E1262" s="4">
        <v>1200064780</v>
      </c>
      <c r="F1262" s="4" t="s">
        <v>1002</v>
      </c>
      <c r="G1262" s="5">
        <v>161120</v>
      </c>
      <c r="H1262" s="5">
        <v>2526.3000000000002</v>
      </c>
    </row>
    <row r="1263" spans="1:8" x14ac:dyDescent="0.25">
      <c r="A1263" s="4"/>
      <c r="B1263" s="4"/>
      <c r="C1263" s="4"/>
      <c r="D1263" s="4"/>
      <c r="E1263" s="4">
        <v>1200064950</v>
      </c>
      <c r="F1263" s="4" t="s">
        <v>1003</v>
      </c>
      <c r="G1263" s="5">
        <v>150000</v>
      </c>
      <c r="H1263" s="5">
        <v>1280.33</v>
      </c>
    </row>
    <row r="1264" spans="1:8" x14ac:dyDescent="0.25">
      <c r="A1264" s="4"/>
      <c r="B1264" s="4"/>
      <c r="C1264" s="4"/>
      <c r="D1264" s="4"/>
      <c r="E1264" s="4">
        <v>1200063490</v>
      </c>
      <c r="F1264" s="4" t="s">
        <v>1004</v>
      </c>
      <c r="G1264" s="5">
        <v>140136</v>
      </c>
      <c r="H1264" s="5">
        <v>2554.34</v>
      </c>
    </row>
    <row r="1265" spans="1:8" x14ac:dyDescent="0.25">
      <c r="A1265" s="4"/>
      <c r="B1265" s="4"/>
      <c r="C1265" s="4"/>
      <c r="D1265" s="4"/>
      <c r="E1265" s="4">
        <v>1200065010</v>
      </c>
      <c r="F1265" s="4" t="s">
        <v>1005</v>
      </c>
      <c r="G1265" s="5">
        <v>132000</v>
      </c>
      <c r="H1265" s="5">
        <v>1478.49</v>
      </c>
    </row>
    <row r="1266" spans="1:8" x14ac:dyDescent="0.25">
      <c r="A1266" s="4"/>
      <c r="B1266" s="4"/>
      <c r="C1266" s="4"/>
      <c r="D1266" s="4"/>
      <c r="E1266" s="4">
        <v>1200060630</v>
      </c>
      <c r="F1266" s="4" t="s">
        <v>1006</v>
      </c>
      <c r="G1266" s="5">
        <v>121250</v>
      </c>
      <c r="H1266" s="5">
        <v>5317.25</v>
      </c>
    </row>
    <row r="1267" spans="1:8" x14ac:dyDescent="0.25">
      <c r="A1267" s="4"/>
      <c r="B1267" s="4"/>
      <c r="C1267" s="4"/>
      <c r="D1267" s="4"/>
      <c r="E1267" s="4">
        <v>1200068290</v>
      </c>
      <c r="F1267" s="4" t="s">
        <v>1007</v>
      </c>
      <c r="G1267" s="5">
        <v>111775</v>
      </c>
      <c r="H1267" s="5">
        <v>1220.21</v>
      </c>
    </row>
    <row r="1268" spans="1:8" x14ac:dyDescent="0.25">
      <c r="A1268" s="4"/>
      <c r="B1268" s="4"/>
      <c r="C1268" s="4"/>
      <c r="D1268" s="4"/>
      <c r="E1268" s="4">
        <v>1200059900</v>
      </c>
      <c r="F1268" s="4" t="s">
        <v>844</v>
      </c>
      <c r="G1268" s="5">
        <v>106227</v>
      </c>
      <c r="H1268" s="5">
        <v>34906.44</v>
      </c>
    </row>
    <row r="1269" spans="1:8" x14ac:dyDescent="0.25">
      <c r="A1269" s="4"/>
      <c r="B1269" s="4"/>
      <c r="C1269" s="4"/>
      <c r="D1269" s="4"/>
      <c r="E1269" s="4">
        <v>1200061820</v>
      </c>
      <c r="F1269" s="4" t="s">
        <v>1008</v>
      </c>
      <c r="G1269" s="5">
        <v>104309</v>
      </c>
      <c r="H1269" s="5">
        <v>25196.240000000002</v>
      </c>
    </row>
    <row r="1270" spans="1:8" x14ac:dyDescent="0.25">
      <c r="A1270" s="4"/>
      <c r="B1270" s="4"/>
      <c r="C1270" s="4"/>
      <c r="D1270" s="4"/>
      <c r="E1270" s="4">
        <v>1200063380</v>
      </c>
      <c r="F1270" s="4" t="s">
        <v>1009</v>
      </c>
      <c r="G1270" s="5">
        <v>96000</v>
      </c>
      <c r="H1270" s="5">
        <v>1507.15</v>
      </c>
    </row>
    <row r="1271" spans="1:8" x14ac:dyDescent="0.25">
      <c r="A1271" s="4"/>
      <c r="B1271" s="4"/>
      <c r="C1271" s="4"/>
      <c r="D1271" s="4"/>
      <c r="E1271" s="4">
        <v>1200056800</v>
      </c>
      <c r="F1271" s="4" t="s">
        <v>1010</v>
      </c>
      <c r="G1271" s="5">
        <v>65220</v>
      </c>
      <c r="H1271" s="5">
        <v>21476.37</v>
      </c>
    </row>
    <row r="1272" spans="1:8" x14ac:dyDescent="0.25">
      <c r="A1272" s="4"/>
      <c r="B1272" s="4"/>
      <c r="C1272" s="4"/>
      <c r="D1272" s="4"/>
      <c r="E1272" s="4">
        <v>1200063480</v>
      </c>
      <c r="F1272" s="4" t="s">
        <v>1011</v>
      </c>
      <c r="G1272" s="5">
        <v>64000</v>
      </c>
      <c r="H1272" s="5">
        <v>1377.33</v>
      </c>
    </row>
    <row r="1273" spans="1:8" x14ac:dyDescent="0.25">
      <c r="A1273" s="4"/>
      <c r="B1273" s="4"/>
      <c r="C1273" s="4"/>
      <c r="D1273" s="4"/>
      <c r="E1273" s="4">
        <v>1200059890</v>
      </c>
      <c r="F1273" s="4" t="s">
        <v>958</v>
      </c>
      <c r="G1273" s="5">
        <v>38240</v>
      </c>
      <c r="H1273" s="5">
        <v>12565.78</v>
      </c>
    </row>
    <row r="1274" spans="1:8" x14ac:dyDescent="0.25">
      <c r="A1274" s="4"/>
      <c r="B1274" s="4"/>
      <c r="C1274" s="4"/>
      <c r="D1274" s="4"/>
      <c r="E1274" s="4">
        <v>1200059920</v>
      </c>
      <c r="F1274" s="4" t="s">
        <v>1012</v>
      </c>
      <c r="G1274" s="5">
        <v>36700</v>
      </c>
      <c r="H1274" s="5">
        <v>12059.69</v>
      </c>
    </row>
    <row r="1275" spans="1:8" x14ac:dyDescent="0.25">
      <c r="A1275" s="4"/>
      <c r="B1275" s="4"/>
      <c r="C1275" s="4"/>
      <c r="D1275" s="4"/>
      <c r="E1275" s="4">
        <v>1200061810</v>
      </c>
      <c r="F1275" s="4" t="s">
        <v>1013</v>
      </c>
      <c r="G1275" s="5">
        <v>26483</v>
      </c>
      <c r="H1275" s="5">
        <v>1</v>
      </c>
    </row>
    <row r="1276" spans="1:8" x14ac:dyDescent="0.25">
      <c r="A1276" s="4"/>
      <c r="B1276" s="4"/>
      <c r="C1276" s="4"/>
      <c r="D1276" s="4"/>
      <c r="E1276" s="4">
        <v>1200063370</v>
      </c>
      <c r="F1276" s="4" t="s">
        <v>1014</v>
      </c>
      <c r="G1276" s="5">
        <v>20000</v>
      </c>
      <c r="H1276" s="5">
        <v>265.54000000000002</v>
      </c>
    </row>
    <row r="1277" spans="1:8" x14ac:dyDescent="0.25">
      <c r="A1277" s="4"/>
      <c r="B1277" s="4"/>
      <c r="C1277" s="4"/>
      <c r="D1277" s="4"/>
      <c r="E1277" s="4">
        <v>1200060710</v>
      </c>
      <c r="F1277" s="4" t="s">
        <v>1015</v>
      </c>
      <c r="G1277" s="5">
        <v>16587</v>
      </c>
      <c r="H1277" s="5">
        <v>27.02</v>
      </c>
    </row>
    <row r="1278" spans="1:8" x14ac:dyDescent="0.25">
      <c r="A1278" s="4"/>
      <c r="B1278" s="4"/>
      <c r="C1278" s="4"/>
      <c r="D1278" s="4"/>
      <c r="E1278" s="4">
        <v>1200057980</v>
      </c>
      <c r="F1278" s="4" t="s">
        <v>1016</v>
      </c>
      <c r="G1278" s="5">
        <v>16587</v>
      </c>
      <c r="H1278" s="5">
        <v>333.55</v>
      </c>
    </row>
    <row r="1279" spans="1:8" x14ac:dyDescent="0.25">
      <c r="A1279" s="4"/>
      <c r="B1279" s="4"/>
      <c r="C1279" s="4"/>
      <c r="D1279" s="4"/>
      <c r="E1279" s="4">
        <v>1200062970</v>
      </c>
      <c r="F1279" s="4" t="s">
        <v>1017</v>
      </c>
      <c r="G1279" s="5">
        <v>16587</v>
      </c>
      <c r="H1279" s="5">
        <v>642.97</v>
      </c>
    </row>
    <row r="1280" spans="1:8" x14ac:dyDescent="0.25">
      <c r="A1280" s="4"/>
      <c r="B1280" s="4"/>
      <c r="C1280" s="4"/>
      <c r="D1280" s="4"/>
      <c r="E1280" s="4">
        <v>1200057460</v>
      </c>
      <c r="F1280" s="4" t="s">
        <v>1018</v>
      </c>
      <c r="G1280" s="5">
        <v>16350</v>
      </c>
      <c r="H1280" s="5">
        <v>93.53</v>
      </c>
    </row>
    <row r="1281" spans="1:8" x14ac:dyDescent="0.25">
      <c r="A1281" s="4"/>
      <c r="B1281" s="4"/>
      <c r="C1281" s="4"/>
      <c r="D1281" s="4"/>
      <c r="E1281" s="4">
        <v>1200063020</v>
      </c>
      <c r="F1281" s="4" t="s">
        <v>1019</v>
      </c>
      <c r="G1281" s="5">
        <v>16008</v>
      </c>
      <c r="H1281" s="5">
        <v>691.66</v>
      </c>
    </row>
    <row r="1282" spans="1:8" x14ac:dyDescent="0.25">
      <c r="A1282" s="4"/>
      <c r="B1282" s="4"/>
      <c r="C1282" s="4"/>
      <c r="D1282" s="4"/>
      <c r="E1282" s="4">
        <v>1200057990</v>
      </c>
      <c r="F1282" s="4" t="s">
        <v>1020</v>
      </c>
      <c r="G1282" s="5">
        <v>14525</v>
      </c>
      <c r="H1282" s="5">
        <v>301.52</v>
      </c>
    </row>
    <row r="1283" spans="1:8" x14ac:dyDescent="0.25">
      <c r="A1283" s="4"/>
      <c r="B1283" s="4"/>
      <c r="C1283" s="4"/>
      <c r="D1283" s="4"/>
      <c r="E1283" s="4">
        <v>1200060690</v>
      </c>
      <c r="F1283" s="4" t="s">
        <v>1021</v>
      </c>
      <c r="G1283" s="5">
        <v>14000</v>
      </c>
      <c r="H1283" s="5">
        <v>273.13</v>
      </c>
    </row>
    <row r="1284" spans="1:8" x14ac:dyDescent="0.25">
      <c r="A1284" s="4"/>
      <c r="B1284" s="4"/>
      <c r="C1284" s="4"/>
      <c r="D1284" s="4"/>
      <c r="E1284" s="4">
        <v>1200057670</v>
      </c>
      <c r="F1284" s="4" t="s">
        <v>1022</v>
      </c>
      <c r="G1284" s="5">
        <v>10980</v>
      </c>
      <c r="H1284" s="5">
        <v>54.52</v>
      </c>
    </row>
    <row r="1285" spans="1:8" x14ac:dyDescent="0.25">
      <c r="A1285" s="4"/>
      <c r="B1285" s="4"/>
      <c r="C1285" s="4"/>
      <c r="D1285" s="4"/>
      <c r="E1285" s="4">
        <v>1200057660</v>
      </c>
      <c r="F1285" s="4" t="s">
        <v>1023</v>
      </c>
      <c r="G1285" s="5">
        <v>9180</v>
      </c>
      <c r="H1285" s="5">
        <v>1</v>
      </c>
    </row>
    <row r="1286" spans="1:8" x14ac:dyDescent="0.25">
      <c r="A1286" s="4"/>
      <c r="B1286" s="4"/>
      <c r="C1286" s="4"/>
      <c r="D1286" s="4"/>
      <c r="E1286" s="4">
        <v>1200068810</v>
      </c>
      <c r="F1286" s="4" t="s">
        <v>1024</v>
      </c>
      <c r="G1286" s="5">
        <v>5000</v>
      </c>
      <c r="H1286" s="5">
        <v>1</v>
      </c>
    </row>
    <row r="1287" spans="1:8" x14ac:dyDescent="0.25">
      <c r="A1287" s="4"/>
      <c r="B1287" s="4"/>
      <c r="C1287" s="4"/>
      <c r="D1287" s="4">
        <v>2012</v>
      </c>
      <c r="E1287" s="4">
        <v>1200068690</v>
      </c>
      <c r="F1287" s="4" t="s">
        <v>1025</v>
      </c>
      <c r="G1287" s="5">
        <v>748000</v>
      </c>
      <c r="H1287" s="5">
        <v>66035.89</v>
      </c>
    </row>
    <row r="1288" spans="1:8" x14ac:dyDescent="0.25">
      <c r="A1288" s="4"/>
      <c r="B1288" s="4"/>
      <c r="C1288" s="4"/>
      <c r="D1288" s="4"/>
      <c r="E1288" s="4">
        <v>1200069660</v>
      </c>
      <c r="F1288" s="4" t="s">
        <v>999</v>
      </c>
      <c r="G1288" s="5">
        <v>450000</v>
      </c>
      <c r="H1288" s="5">
        <v>14919.06</v>
      </c>
    </row>
    <row r="1289" spans="1:8" x14ac:dyDescent="0.25">
      <c r="A1289" s="4"/>
      <c r="B1289" s="4"/>
      <c r="C1289" s="4"/>
      <c r="D1289" s="4"/>
      <c r="E1289" s="4">
        <v>1200074090</v>
      </c>
      <c r="F1289" s="4" t="s">
        <v>1026</v>
      </c>
      <c r="G1289" s="5">
        <v>351000</v>
      </c>
      <c r="H1289" s="5">
        <v>38551.22</v>
      </c>
    </row>
    <row r="1290" spans="1:8" x14ac:dyDescent="0.25">
      <c r="A1290" s="4"/>
      <c r="B1290" s="4"/>
      <c r="C1290" s="4"/>
      <c r="D1290" s="4"/>
      <c r="E1290" s="4">
        <v>1200070180</v>
      </c>
      <c r="F1290" s="4" t="s">
        <v>1027</v>
      </c>
      <c r="G1290" s="5">
        <v>264000</v>
      </c>
      <c r="H1290" s="5">
        <v>19989.77</v>
      </c>
    </row>
    <row r="1291" spans="1:8" x14ac:dyDescent="0.25">
      <c r="A1291" s="4"/>
      <c r="B1291" s="4"/>
      <c r="C1291" s="4"/>
      <c r="D1291" s="4"/>
      <c r="E1291" s="4">
        <v>1200073160</v>
      </c>
      <c r="F1291" s="4" t="s">
        <v>1028</v>
      </c>
      <c r="G1291" s="5">
        <v>148500</v>
      </c>
      <c r="H1291" s="5">
        <v>14810.88</v>
      </c>
    </row>
    <row r="1292" spans="1:8" x14ac:dyDescent="0.25">
      <c r="A1292" s="4"/>
      <c r="B1292" s="4"/>
      <c r="C1292" s="4"/>
      <c r="D1292" s="4"/>
      <c r="E1292" s="4">
        <v>1200074070</v>
      </c>
      <c r="F1292" s="4" t="s">
        <v>1026</v>
      </c>
      <c r="G1292" s="5">
        <v>140400</v>
      </c>
      <c r="H1292" s="5">
        <v>3868.63</v>
      </c>
    </row>
    <row r="1293" spans="1:8" x14ac:dyDescent="0.25">
      <c r="A1293" s="4"/>
      <c r="B1293" s="4"/>
      <c r="C1293" s="4"/>
      <c r="D1293" s="4"/>
      <c r="E1293" s="4">
        <v>1200074080</v>
      </c>
      <c r="F1293" s="4" t="s">
        <v>1029</v>
      </c>
      <c r="G1293" s="5">
        <v>93600</v>
      </c>
      <c r="H1293" s="5">
        <v>2578.35</v>
      </c>
    </row>
    <row r="1294" spans="1:8" x14ac:dyDescent="0.25">
      <c r="A1294" s="4"/>
      <c r="B1294" s="4"/>
      <c r="C1294" s="4"/>
      <c r="D1294" s="4"/>
      <c r="E1294" s="4">
        <v>1200074450</v>
      </c>
      <c r="F1294" s="4" t="s">
        <v>1030</v>
      </c>
      <c r="G1294" s="5">
        <v>63000</v>
      </c>
      <c r="H1294" s="5">
        <v>1775.9</v>
      </c>
    </row>
    <row r="1295" spans="1:8" x14ac:dyDescent="0.25">
      <c r="A1295" s="4"/>
      <c r="B1295" s="4"/>
      <c r="C1295" s="4"/>
      <c r="D1295" s="4"/>
      <c r="E1295" s="4">
        <v>1200070590</v>
      </c>
      <c r="F1295" s="4" t="s">
        <v>1031</v>
      </c>
      <c r="G1295" s="5">
        <v>50000</v>
      </c>
      <c r="H1295" s="5">
        <v>1</v>
      </c>
    </row>
    <row r="1296" spans="1:8" x14ac:dyDescent="0.25">
      <c r="A1296" s="4"/>
      <c r="B1296" s="4"/>
      <c r="C1296" s="4"/>
      <c r="D1296" s="4"/>
      <c r="E1296" s="4">
        <v>1200076190</v>
      </c>
      <c r="F1296" s="4" t="s">
        <v>1032</v>
      </c>
      <c r="G1296" s="5">
        <v>49672</v>
      </c>
      <c r="H1296" s="5">
        <v>1840.72</v>
      </c>
    </row>
    <row r="1297" spans="1:8" x14ac:dyDescent="0.25">
      <c r="A1297" s="4"/>
      <c r="B1297" s="4"/>
      <c r="C1297" s="4"/>
      <c r="D1297" s="4"/>
      <c r="E1297" s="4">
        <v>1200073550</v>
      </c>
      <c r="F1297" s="4" t="s">
        <v>1033</v>
      </c>
      <c r="G1297" s="5">
        <v>27450</v>
      </c>
      <c r="H1297" s="5">
        <v>419.87</v>
      </c>
    </row>
    <row r="1298" spans="1:8" x14ac:dyDescent="0.25">
      <c r="A1298" s="4"/>
      <c r="B1298" s="4"/>
      <c r="C1298" s="4"/>
      <c r="D1298" s="4"/>
      <c r="E1298" s="4">
        <v>1200062990</v>
      </c>
      <c r="F1298" s="4" t="s">
        <v>1034</v>
      </c>
      <c r="G1298" s="5">
        <v>23975</v>
      </c>
      <c r="H1298" s="5">
        <v>1</v>
      </c>
    </row>
    <row r="1299" spans="1:8" x14ac:dyDescent="0.25">
      <c r="A1299" s="4"/>
      <c r="B1299" s="4"/>
      <c r="C1299" s="4"/>
      <c r="D1299" s="4"/>
      <c r="E1299" s="4">
        <v>1200060700</v>
      </c>
      <c r="F1299" s="4" t="s">
        <v>1021</v>
      </c>
      <c r="G1299" s="5">
        <v>18000</v>
      </c>
      <c r="H1299" s="5">
        <v>1</v>
      </c>
    </row>
    <row r="1300" spans="1:8" x14ac:dyDescent="0.25">
      <c r="A1300" s="4"/>
      <c r="B1300" s="4"/>
      <c r="C1300" s="4"/>
      <c r="D1300" s="4"/>
      <c r="E1300" s="4">
        <v>1200062980</v>
      </c>
      <c r="F1300" s="4" t="s">
        <v>1034</v>
      </c>
      <c r="G1300" s="5">
        <v>16075</v>
      </c>
      <c r="H1300" s="5">
        <v>1</v>
      </c>
    </row>
    <row r="1301" spans="1:8" x14ac:dyDescent="0.25">
      <c r="A1301" s="4"/>
      <c r="B1301" s="4"/>
      <c r="C1301" s="4"/>
      <c r="D1301" s="4"/>
      <c r="E1301" s="4">
        <v>1200063000</v>
      </c>
      <c r="F1301" s="4" t="s">
        <v>1035</v>
      </c>
      <c r="G1301" s="5">
        <v>9960</v>
      </c>
      <c r="H1301" s="5">
        <v>25.24</v>
      </c>
    </row>
    <row r="1302" spans="1:8" x14ac:dyDescent="0.25">
      <c r="A1302" s="4"/>
      <c r="B1302" s="4"/>
      <c r="C1302" s="4"/>
      <c r="D1302" s="4"/>
      <c r="E1302" s="4">
        <v>1200070150</v>
      </c>
      <c r="F1302" s="4" t="s">
        <v>1036</v>
      </c>
      <c r="G1302" s="5">
        <v>3111</v>
      </c>
      <c r="H1302" s="5">
        <v>1</v>
      </c>
    </row>
    <row r="1303" spans="1:8" x14ac:dyDescent="0.25">
      <c r="A1303" s="4"/>
      <c r="B1303" s="4"/>
      <c r="C1303" s="4"/>
      <c r="D1303" s="4"/>
      <c r="E1303" s="4">
        <v>1200074890</v>
      </c>
      <c r="F1303" s="4" t="s">
        <v>1037</v>
      </c>
      <c r="G1303" s="5">
        <v>2200</v>
      </c>
      <c r="H1303" s="5">
        <v>211.62</v>
      </c>
    </row>
    <row r="1304" spans="1:8" x14ac:dyDescent="0.25">
      <c r="A1304" s="4"/>
      <c r="B1304" s="4"/>
      <c r="C1304" s="4"/>
      <c r="D1304" s="4">
        <v>2013</v>
      </c>
      <c r="E1304" s="4">
        <v>1200081020</v>
      </c>
      <c r="F1304" s="4" t="s">
        <v>1038</v>
      </c>
      <c r="G1304" s="5">
        <v>197875.20000000001</v>
      </c>
      <c r="H1304" s="5">
        <v>17803.68</v>
      </c>
    </row>
    <row r="1305" spans="1:8" x14ac:dyDescent="0.25">
      <c r="A1305" s="4"/>
      <c r="B1305" s="4"/>
      <c r="C1305" s="4"/>
      <c r="D1305" s="4"/>
      <c r="E1305" s="4">
        <v>1200081680</v>
      </c>
      <c r="F1305" s="4" t="s">
        <v>911</v>
      </c>
      <c r="G1305" s="5">
        <v>81786</v>
      </c>
      <c r="H1305" s="5">
        <v>8190.89</v>
      </c>
    </row>
    <row r="1306" spans="1:8" x14ac:dyDescent="0.25">
      <c r="A1306" s="4"/>
      <c r="B1306" s="4"/>
      <c r="C1306" s="4"/>
      <c r="D1306" s="4"/>
      <c r="E1306" s="4">
        <v>1200080400</v>
      </c>
      <c r="F1306" s="4" t="s">
        <v>1039</v>
      </c>
      <c r="G1306" s="5">
        <v>72000</v>
      </c>
      <c r="H1306" s="5">
        <v>6806.59</v>
      </c>
    </row>
    <row r="1307" spans="1:8" x14ac:dyDescent="0.25">
      <c r="A1307" s="4"/>
      <c r="B1307" s="4"/>
      <c r="C1307" s="4"/>
      <c r="D1307" s="4"/>
      <c r="E1307" s="4">
        <v>1200082870</v>
      </c>
      <c r="F1307" s="4" t="s">
        <v>868</v>
      </c>
      <c r="G1307" s="5">
        <v>39552</v>
      </c>
      <c r="H1307" s="5">
        <v>4275.12</v>
      </c>
    </row>
    <row r="1308" spans="1:8" x14ac:dyDescent="0.25">
      <c r="A1308" s="4"/>
      <c r="B1308" s="4"/>
      <c r="C1308" s="4"/>
      <c r="D1308" s="4"/>
      <c r="E1308" s="4">
        <v>1200083030</v>
      </c>
      <c r="F1308" s="4" t="s">
        <v>1040</v>
      </c>
      <c r="G1308" s="5">
        <v>27625</v>
      </c>
      <c r="H1308" s="5">
        <v>2773.74</v>
      </c>
    </row>
    <row r="1309" spans="1:8" x14ac:dyDescent="0.25">
      <c r="A1309" s="4"/>
      <c r="B1309" s="4"/>
      <c r="C1309" s="4"/>
      <c r="D1309" s="4"/>
      <c r="E1309" s="4">
        <v>1200070860</v>
      </c>
      <c r="F1309" s="4" t="s">
        <v>1041</v>
      </c>
      <c r="G1309" s="5">
        <v>17000</v>
      </c>
      <c r="H1309" s="5">
        <v>2073.83</v>
      </c>
    </row>
    <row r="1310" spans="1:8" x14ac:dyDescent="0.25">
      <c r="A1310" s="4"/>
      <c r="B1310" s="4"/>
      <c r="C1310" s="4"/>
      <c r="D1310" s="4"/>
      <c r="E1310" s="4">
        <v>1200070850</v>
      </c>
      <c r="F1310" s="4" t="s">
        <v>1042</v>
      </c>
      <c r="G1310" s="5">
        <v>16075</v>
      </c>
      <c r="H1310" s="5">
        <v>1960.78</v>
      </c>
    </row>
    <row r="1311" spans="1:8" x14ac:dyDescent="0.25">
      <c r="A1311" s="4"/>
      <c r="B1311" s="4"/>
      <c r="C1311" s="4"/>
      <c r="D1311" s="4">
        <v>2014</v>
      </c>
      <c r="E1311" s="4">
        <v>1200086380</v>
      </c>
      <c r="F1311" s="4" t="s">
        <v>1043</v>
      </c>
      <c r="G1311" s="5">
        <v>2367724.27</v>
      </c>
      <c r="H1311" s="5">
        <v>496879.42</v>
      </c>
    </row>
    <row r="1312" spans="1:8" x14ac:dyDescent="0.25">
      <c r="A1312" s="4"/>
      <c r="B1312" s="4"/>
      <c r="C1312" s="4"/>
      <c r="D1312" s="4"/>
      <c r="E1312" s="4">
        <v>1200092820</v>
      </c>
      <c r="F1312" s="4" t="s">
        <v>1044</v>
      </c>
      <c r="G1312" s="5">
        <v>396000</v>
      </c>
      <c r="H1312" s="5">
        <v>128449.38</v>
      </c>
    </row>
    <row r="1313" spans="1:8" x14ac:dyDescent="0.25">
      <c r="A1313" s="4"/>
      <c r="B1313" s="4"/>
      <c r="C1313" s="4"/>
      <c r="D1313" s="4"/>
      <c r="E1313" s="4">
        <v>1200091020</v>
      </c>
      <c r="F1313" s="4" t="s">
        <v>1045</v>
      </c>
      <c r="G1313" s="5">
        <v>380035.07</v>
      </c>
      <c r="H1313" s="5">
        <v>90928.13</v>
      </c>
    </row>
    <row r="1314" spans="1:8" x14ac:dyDescent="0.25">
      <c r="A1314" s="4"/>
      <c r="B1314" s="4"/>
      <c r="C1314" s="4"/>
      <c r="D1314" s="4"/>
      <c r="E1314" s="4">
        <v>1200093400</v>
      </c>
      <c r="F1314" s="4" t="s">
        <v>1046</v>
      </c>
      <c r="G1314" s="5">
        <v>263746</v>
      </c>
      <c r="H1314" s="5">
        <v>65657.710000000006</v>
      </c>
    </row>
    <row r="1315" spans="1:8" x14ac:dyDescent="0.25">
      <c r="A1315" s="4"/>
      <c r="B1315" s="4"/>
      <c r="C1315" s="4"/>
      <c r="D1315" s="4"/>
      <c r="E1315" s="4">
        <v>1200093390</v>
      </c>
      <c r="F1315" s="4" t="s">
        <v>1046</v>
      </c>
      <c r="G1315" s="5">
        <v>246883</v>
      </c>
      <c r="H1315" s="5">
        <v>61459.14</v>
      </c>
    </row>
    <row r="1316" spans="1:8" x14ac:dyDescent="0.25">
      <c r="A1316" s="4"/>
      <c r="B1316" s="4"/>
      <c r="C1316" s="4"/>
      <c r="D1316" s="4"/>
      <c r="E1316" s="4">
        <v>1200093370</v>
      </c>
      <c r="F1316" s="4" t="s">
        <v>1046</v>
      </c>
      <c r="G1316" s="5">
        <v>246883</v>
      </c>
      <c r="H1316" s="5">
        <v>61459.14</v>
      </c>
    </row>
    <row r="1317" spans="1:8" x14ac:dyDescent="0.25">
      <c r="A1317" s="4"/>
      <c r="B1317" s="4"/>
      <c r="C1317" s="4"/>
      <c r="D1317" s="4"/>
      <c r="E1317" s="4">
        <v>1200093380</v>
      </c>
      <c r="F1317" s="4" t="s">
        <v>1046</v>
      </c>
      <c r="G1317" s="5">
        <v>246883</v>
      </c>
      <c r="H1317" s="5">
        <v>61459.14</v>
      </c>
    </row>
    <row r="1318" spans="1:8" x14ac:dyDescent="0.25">
      <c r="A1318" s="4"/>
      <c r="B1318" s="4"/>
      <c r="C1318" s="4"/>
      <c r="D1318" s="4"/>
      <c r="E1318" s="4">
        <v>1200086870</v>
      </c>
      <c r="F1318" s="4" t="s">
        <v>1038</v>
      </c>
      <c r="G1318" s="5">
        <v>232000</v>
      </c>
      <c r="H1318" s="5">
        <v>48729.04</v>
      </c>
    </row>
    <row r="1319" spans="1:8" x14ac:dyDescent="0.25">
      <c r="A1319" s="4"/>
      <c r="B1319" s="4"/>
      <c r="C1319" s="4"/>
      <c r="D1319" s="4"/>
      <c r="E1319" s="4">
        <v>1200092040</v>
      </c>
      <c r="F1319" s="4" t="s">
        <v>1047</v>
      </c>
      <c r="G1319" s="5">
        <v>217000</v>
      </c>
      <c r="H1319" s="5">
        <v>54099.53</v>
      </c>
    </row>
    <row r="1320" spans="1:8" x14ac:dyDescent="0.25">
      <c r="A1320" s="4"/>
      <c r="B1320" s="4"/>
      <c r="C1320" s="4"/>
      <c r="D1320" s="4"/>
      <c r="E1320" s="4">
        <v>1200084440</v>
      </c>
      <c r="F1320" s="4" t="s">
        <v>1048</v>
      </c>
      <c r="G1320" s="5">
        <v>214693.5</v>
      </c>
      <c r="H1320" s="5">
        <v>23651.95</v>
      </c>
    </row>
    <row r="1321" spans="1:8" x14ac:dyDescent="0.25">
      <c r="A1321" s="4"/>
      <c r="B1321" s="4"/>
      <c r="C1321" s="4"/>
      <c r="D1321" s="4"/>
      <c r="E1321" s="4">
        <v>1200082600</v>
      </c>
      <c r="F1321" s="4" t="s">
        <v>1049</v>
      </c>
      <c r="G1321" s="5">
        <v>197742.5</v>
      </c>
      <c r="H1321" s="5">
        <v>20355.939999999999</v>
      </c>
    </row>
    <row r="1322" spans="1:8" x14ac:dyDescent="0.25">
      <c r="A1322" s="4"/>
      <c r="B1322" s="4"/>
      <c r="C1322" s="4"/>
      <c r="D1322" s="4"/>
      <c r="E1322" s="4">
        <v>1200092690</v>
      </c>
      <c r="F1322" s="4" t="s">
        <v>1050</v>
      </c>
      <c r="G1322" s="5">
        <v>195000</v>
      </c>
      <c r="H1322" s="5">
        <v>47083.06</v>
      </c>
    </row>
    <row r="1323" spans="1:8" x14ac:dyDescent="0.25">
      <c r="A1323" s="4"/>
      <c r="B1323" s="4"/>
      <c r="C1323" s="4"/>
      <c r="D1323" s="4"/>
      <c r="E1323" s="4">
        <v>1200084360</v>
      </c>
      <c r="F1323" s="4" t="s">
        <v>1000</v>
      </c>
      <c r="G1323" s="5">
        <v>192000</v>
      </c>
      <c r="H1323" s="5">
        <v>21152.34</v>
      </c>
    </row>
    <row r="1324" spans="1:8" x14ac:dyDescent="0.25">
      <c r="A1324" s="4"/>
      <c r="B1324" s="4"/>
      <c r="C1324" s="4"/>
      <c r="D1324" s="4"/>
      <c r="E1324" s="4">
        <v>1200090840</v>
      </c>
      <c r="F1324" s="4" t="s">
        <v>1051</v>
      </c>
      <c r="G1324" s="5">
        <v>97128</v>
      </c>
      <c r="H1324" s="5">
        <v>23541.53</v>
      </c>
    </row>
    <row r="1325" spans="1:8" x14ac:dyDescent="0.25">
      <c r="A1325" s="4"/>
      <c r="B1325" s="4"/>
      <c r="C1325" s="4"/>
      <c r="D1325" s="4"/>
      <c r="E1325" s="4">
        <v>1200082890</v>
      </c>
      <c r="F1325" s="4" t="s">
        <v>1052</v>
      </c>
      <c r="G1325" s="5">
        <v>90250</v>
      </c>
      <c r="H1325" s="5">
        <v>9197.5300000000007</v>
      </c>
    </row>
    <row r="1326" spans="1:8" x14ac:dyDescent="0.25">
      <c r="A1326" s="4"/>
      <c r="B1326" s="4"/>
      <c r="C1326" s="4"/>
      <c r="D1326" s="4"/>
      <c r="E1326" s="4">
        <v>1200088770</v>
      </c>
      <c r="F1326" s="4" t="s">
        <v>1053</v>
      </c>
      <c r="G1326" s="5">
        <v>82000</v>
      </c>
      <c r="H1326" s="5">
        <v>17851.080000000002</v>
      </c>
    </row>
    <row r="1327" spans="1:8" x14ac:dyDescent="0.25">
      <c r="A1327" s="4"/>
      <c r="B1327" s="4"/>
      <c r="C1327" s="4"/>
      <c r="D1327" s="4"/>
      <c r="E1327" s="4">
        <v>1200088780</v>
      </c>
      <c r="F1327" s="4" t="s">
        <v>1054</v>
      </c>
      <c r="G1327" s="5">
        <v>82000</v>
      </c>
      <c r="H1327" s="5">
        <v>17851.080000000002</v>
      </c>
    </row>
    <row r="1328" spans="1:8" x14ac:dyDescent="0.25">
      <c r="A1328" s="4"/>
      <c r="B1328" s="4"/>
      <c r="C1328" s="4"/>
      <c r="D1328" s="4"/>
      <c r="E1328" s="4">
        <v>1200093600</v>
      </c>
      <c r="F1328" s="4" t="s">
        <v>1055</v>
      </c>
      <c r="G1328" s="5">
        <v>54000</v>
      </c>
      <c r="H1328" s="5">
        <v>13600.06</v>
      </c>
    </row>
    <row r="1329" spans="1:8" x14ac:dyDescent="0.25">
      <c r="A1329" s="4"/>
      <c r="B1329" s="4"/>
      <c r="C1329" s="4"/>
      <c r="D1329" s="4"/>
      <c r="E1329" s="4">
        <v>1200086390</v>
      </c>
      <c r="F1329" s="4" t="s">
        <v>1056</v>
      </c>
      <c r="G1329" s="5">
        <v>44550</v>
      </c>
      <c r="H1329" s="5">
        <v>4907.16</v>
      </c>
    </row>
    <row r="1330" spans="1:8" x14ac:dyDescent="0.25">
      <c r="A1330" s="4"/>
      <c r="B1330" s="4"/>
      <c r="C1330" s="4"/>
      <c r="D1330" s="4"/>
      <c r="E1330" s="4">
        <v>1200092800</v>
      </c>
      <c r="F1330" s="4" t="s">
        <v>1057</v>
      </c>
      <c r="G1330" s="5">
        <v>42700</v>
      </c>
      <c r="H1330" s="5">
        <v>10355.76</v>
      </c>
    </row>
    <row r="1331" spans="1:8" x14ac:dyDescent="0.25">
      <c r="A1331" s="4"/>
      <c r="B1331" s="4"/>
      <c r="C1331" s="4"/>
      <c r="D1331" s="4"/>
      <c r="E1331" s="4">
        <v>1200049090</v>
      </c>
      <c r="F1331" s="4" t="s">
        <v>1058</v>
      </c>
      <c r="G1331" s="5">
        <v>25691</v>
      </c>
      <c r="H1331" s="5">
        <v>2784.22</v>
      </c>
    </row>
    <row r="1332" spans="1:8" x14ac:dyDescent="0.25">
      <c r="A1332" s="4"/>
      <c r="B1332" s="4"/>
      <c r="C1332" s="4"/>
      <c r="D1332" s="4"/>
      <c r="E1332" s="4">
        <v>1200083820</v>
      </c>
      <c r="F1332" s="4" t="s">
        <v>1059</v>
      </c>
      <c r="G1332" s="5">
        <v>22000</v>
      </c>
      <c r="H1332" s="5">
        <v>8857.2800000000007</v>
      </c>
    </row>
    <row r="1333" spans="1:8" x14ac:dyDescent="0.25">
      <c r="A1333" s="4"/>
      <c r="B1333" s="4"/>
      <c r="C1333" s="4"/>
      <c r="D1333" s="4"/>
      <c r="E1333" s="4">
        <v>1200083880</v>
      </c>
      <c r="F1333" s="4" t="s">
        <v>1060</v>
      </c>
      <c r="G1333" s="5">
        <v>6500</v>
      </c>
      <c r="H1333" s="5">
        <v>780.44</v>
      </c>
    </row>
    <row r="1334" spans="1:8" x14ac:dyDescent="0.25">
      <c r="A1334" s="4"/>
      <c r="B1334" s="4"/>
      <c r="C1334" s="4"/>
      <c r="D1334" s="4">
        <v>2015</v>
      </c>
      <c r="E1334" s="4">
        <v>1200097470</v>
      </c>
      <c r="F1334" s="4" t="s">
        <v>1061</v>
      </c>
      <c r="G1334" s="5">
        <v>2276284.84</v>
      </c>
      <c r="H1334" s="5">
        <v>916047.62</v>
      </c>
    </row>
    <row r="1335" spans="1:8" x14ac:dyDescent="0.25">
      <c r="A1335" s="4"/>
      <c r="B1335" s="4"/>
      <c r="C1335" s="4"/>
      <c r="D1335" s="4"/>
      <c r="E1335" s="4">
        <v>1200101710</v>
      </c>
      <c r="F1335" s="4" t="s">
        <v>1062</v>
      </c>
      <c r="G1335" s="5">
        <v>956762</v>
      </c>
      <c r="H1335" s="5">
        <v>362588.13</v>
      </c>
    </row>
    <row r="1336" spans="1:8" x14ac:dyDescent="0.25">
      <c r="A1336" s="4"/>
      <c r="B1336" s="4"/>
      <c r="C1336" s="4"/>
      <c r="D1336" s="4"/>
      <c r="E1336" s="4">
        <v>1200101340</v>
      </c>
      <c r="F1336" s="4" t="s">
        <v>1063</v>
      </c>
      <c r="G1336" s="5">
        <v>399768.15</v>
      </c>
      <c r="H1336" s="5">
        <v>139447.1</v>
      </c>
    </row>
    <row r="1337" spans="1:8" x14ac:dyDescent="0.25">
      <c r="A1337" s="4"/>
      <c r="B1337" s="4"/>
      <c r="C1337" s="4"/>
      <c r="D1337" s="4"/>
      <c r="E1337" s="4">
        <v>1200101550</v>
      </c>
      <c r="F1337" s="4" t="s">
        <v>1064</v>
      </c>
      <c r="G1337" s="5">
        <v>249895</v>
      </c>
      <c r="H1337" s="5">
        <v>85848.36</v>
      </c>
    </row>
    <row r="1338" spans="1:8" x14ac:dyDescent="0.25">
      <c r="A1338" s="4"/>
      <c r="B1338" s="4"/>
      <c r="C1338" s="4"/>
      <c r="D1338" s="4"/>
      <c r="E1338" s="4">
        <v>1200099280</v>
      </c>
      <c r="F1338" s="4" t="s">
        <v>1065</v>
      </c>
      <c r="G1338" s="5">
        <v>181056</v>
      </c>
      <c r="H1338" s="5">
        <v>66982.95</v>
      </c>
    </row>
    <row r="1339" spans="1:8" x14ac:dyDescent="0.25">
      <c r="A1339" s="4"/>
      <c r="B1339" s="4"/>
      <c r="C1339" s="4"/>
      <c r="D1339" s="4"/>
      <c r="E1339" s="4">
        <v>1200094030</v>
      </c>
      <c r="F1339" s="4" t="s">
        <v>1066</v>
      </c>
      <c r="G1339" s="5">
        <v>170400</v>
      </c>
      <c r="H1339" s="5">
        <v>45095.42</v>
      </c>
    </row>
    <row r="1340" spans="1:8" x14ac:dyDescent="0.25">
      <c r="A1340" s="4"/>
      <c r="B1340" s="4"/>
      <c r="C1340" s="4"/>
      <c r="D1340" s="4"/>
      <c r="E1340" s="4">
        <v>1200097700</v>
      </c>
      <c r="F1340" s="4" t="s">
        <v>1067</v>
      </c>
      <c r="G1340" s="5">
        <v>109000</v>
      </c>
      <c r="H1340" s="5">
        <v>29723.51</v>
      </c>
    </row>
    <row r="1341" spans="1:8" x14ac:dyDescent="0.25">
      <c r="A1341" s="4"/>
      <c r="B1341" s="4"/>
      <c r="C1341" s="4"/>
      <c r="D1341" s="4"/>
      <c r="E1341" s="4">
        <v>1200101480</v>
      </c>
      <c r="F1341" s="4" t="s">
        <v>1068</v>
      </c>
      <c r="G1341" s="5">
        <v>103631.6</v>
      </c>
      <c r="H1341" s="5">
        <v>35280.879999999997</v>
      </c>
    </row>
    <row r="1342" spans="1:8" x14ac:dyDescent="0.25">
      <c r="A1342" s="4"/>
      <c r="B1342" s="4"/>
      <c r="C1342" s="4"/>
      <c r="D1342" s="4"/>
      <c r="E1342" s="4">
        <v>1200101470</v>
      </c>
      <c r="F1342" s="4" t="s">
        <v>1068</v>
      </c>
      <c r="G1342" s="5">
        <v>103631.6</v>
      </c>
      <c r="H1342" s="5">
        <v>35280.879999999997</v>
      </c>
    </row>
    <row r="1343" spans="1:8" x14ac:dyDescent="0.25">
      <c r="A1343" s="4"/>
      <c r="B1343" s="4"/>
      <c r="C1343" s="4"/>
      <c r="D1343" s="4"/>
      <c r="E1343" s="4">
        <v>1200101490</v>
      </c>
      <c r="F1343" s="4" t="s">
        <v>1068</v>
      </c>
      <c r="G1343" s="5">
        <v>103631.6</v>
      </c>
      <c r="H1343" s="5">
        <v>35280.879999999997</v>
      </c>
    </row>
    <row r="1344" spans="1:8" x14ac:dyDescent="0.25">
      <c r="A1344" s="4"/>
      <c r="B1344" s="4"/>
      <c r="C1344" s="4"/>
      <c r="D1344" s="4"/>
      <c r="E1344" s="4">
        <v>1200101440</v>
      </c>
      <c r="F1344" s="4" t="s">
        <v>1068</v>
      </c>
      <c r="G1344" s="5">
        <v>103631.6</v>
      </c>
      <c r="H1344" s="5">
        <v>35280.879999999997</v>
      </c>
    </row>
    <row r="1345" spans="1:8" x14ac:dyDescent="0.25">
      <c r="A1345" s="4"/>
      <c r="B1345" s="4"/>
      <c r="C1345" s="4"/>
      <c r="D1345" s="4"/>
      <c r="E1345" s="4">
        <v>1200101460</v>
      </c>
      <c r="F1345" s="4" t="s">
        <v>1068</v>
      </c>
      <c r="G1345" s="5">
        <v>103631.6</v>
      </c>
      <c r="H1345" s="5">
        <v>35280.879999999997</v>
      </c>
    </row>
    <row r="1346" spans="1:8" x14ac:dyDescent="0.25">
      <c r="A1346" s="4"/>
      <c r="B1346" s="4"/>
      <c r="C1346" s="4"/>
      <c r="D1346" s="4"/>
      <c r="E1346" s="4">
        <v>1200101450</v>
      </c>
      <c r="F1346" s="4" t="s">
        <v>1068</v>
      </c>
      <c r="G1346" s="5">
        <v>103631.6</v>
      </c>
      <c r="H1346" s="5">
        <v>35280.879999999997</v>
      </c>
    </row>
    <row r="1347" spans="1:8" x14ac:dyDescent="0.25">
      <c r="A1347" s="4"/>
      <c r="B1347" s="4"/>
      <c r="C1347" s="4"/>
      <c r="D1347" s="4"/>
      <c r="E1347" s="4">
        <v>1200101880</v>
      </c>
      <c r="F1347" s="4" t="s">
        <v>625</v>
      </c>
      <c r="G1347" s="5">
        <v>85500</v>
      </c>
      <c r="H1347" s="5">
        <v>29776.41</v>
      </c>
    </row>
    <row r="1348" spans="1:8" x14ac:dyDescent="0.25">
      <c r="A1348" s="4"/>
      <c r="B1348" s="4"/>
      <c r="C1348" s="4"/>
      <c r="D1348" s="4"/>
      <c r="E1348" s="4">
        <v>1200095330</v>
      </c>
      <c r="F1348" s="4" t="s">
        <v>1069</v>
      </c>
      <c r="G1348" s="5">
        <v>73450</v>
      </c>
      <c r="H1348" s="5">
        <v>19117.03</v>
      </c>
    </row>
    <row r="1349" spans="1:8" x14ac:dyDescent="0.25">
      <c r="A1349" s="4"/>
      <c r="B1349" s="4"/>
      <c r="C1349" s="4"/>
      <c r="D1349" s="4"/>
      <c r="E1349" s="4">
        <v>1200101200</v>
      </c>
      <c r="F1349" s="4" t="s">
        <v>1070</v>
      </c>
      <c r="G1349" s="5">
        <v>48300</v>
      </c>
      <c r="H1349" s="5">
        <v>16574.580000000002</v>
      </c>
    </row>
    <row r="1350" spans="1:8" x14ac:dyDescent="0.25">
      <c r="A1350" s="4"/>
      <c r="B1350" s="4"/>
      <c r="C1350" s="4"/>
      <c r="D1350" s="4"/>
      <c r="E1350" s="4">
        <v>1200098710</v>
      </c>
      <c r="F1350" s="4" t="s">
        <v>1071</v>
      </c>
      <c r="G1350" s="5">
        <v>47142.81</v>
      </c>
      <c r="H1350" s="5">
        <v>12759.63</v>
      </c>
    </row>
    <row r="1351" spans="1:8" x14ac:dyDescent="0.25">
      <c r="A1351" s="4"/>
      <c r="B1351" s="4"/>
      <c r="C1351" s="4"/>
      <c r="D1351" s="4"/>
      <c r="E1351" s="4">
        <v>1200102450</v>
      </c>
      <c r="F1351" s="4" t="s">
        <v>1072</v>
      </c>
      <c r="G1351" s="5">
        <v>40000</v>
      </c>
      <c r="H1351" s="5">
        <v>14695.82</v>
      </c>
    </row>
    <row r="1352" spans="1:8" x14ac:dyDescent="0.25">
      <c r="A1352" s="4"/>
      <c r="B1352" s="4"/>
      <c r="C1352" s="4"/>
      <c r="D1352" s="4"/>
      <c r="E1352" s="4">
        <v>1200102190</v>
      </c>
      <c r="F1352" s="4" t="s">
        <v>1073</v>
      </c>
      <c r="G1352" s="5">
        <v>30525</v>
      </c>
      <c r="H1352" s="5">
        <v>10663.56</v>
      </c>
    </row>
    <row r="1353" spans="1:8" x14ac:dyDescent="0.25">
      <c r="A1353" s="4"/>
      <c r="B1353" s="4"/>
      <c r="C1353" s="4"/>
      <c r="D1353" s="4"/>
      <c r="E1353" s="4">
        <v>1200099180</v>
      </c>
      <c r="F1353" s="4" t="s">
        <v>1074</v>
      </c>
      <c r="G1353" s="5">
        <v>21921.5</v>
      </c>
      <c r="H1353" s="5">
        <v>7398.71</v>
      </c>
    </row>
    <row r="1354" spans="1:8" x14ac:dyDescent="0.25">
      <c r="A1354" s="4"/>
      <c r="B1354" s="4"/>
      <c r="C1354" s="4"/>
      <c r="D1354" s="4"/>
      <c r="E1354" s="4">
        <v>1200101300</v>
      </c>
      <c r="F1354" s="4" t="s">
        <v>1075</v>
      </c>
      <c r="G1354" s="5">
        <v>16875</v>
      </c>
      <c r="H1354" s="5">
        <v>5917.35</v>
      </c>
    </row>
    <row r="1355" spans="1:8" x14ac:dyDescent="0.25">
      <c r="A1355" s="4"/>
      <c r="B1355" s="4"/>
      <c r="C1355" s="4"/>
      <c r="D1355" s="4"/>
      <c r="E1355" s="4">
        <v>1200092640</v>
      </c>
      <c r="F1355" s="4" t="s">
        <v>1076</v>
      </c>
      <c r="G1355" s="5">
        <v>5823.5</v>
      </c>
      <c r="H1355" s="5">
        <v>1519.49</v>
      </c>
    </row>
    <row r="1356" spans="1:8" x14ac:dyDescent="0.25">
      <c r="A1356" s="4"/>
      <c r="B1356" s="4"/>
      <c r="C1356" s="4"/>
      <c r="D1356" s="4">
        <v>2016</v>
      </c>
      <c r="E1356" s="4">
        <v>1200106100</v>
      </c>
      <c r="F1356" s="4" t="s">
        <v>1077</v>
      </c>
      <c r="G1356" s="5">
        <v>282014</v>
      </c>
      <c r="H1356" s="5">
        <v>109387.7</v>
      </c>
    </row>
    <row r="1357" spans="1:8" x14ac:dyDescent="0.25">
      <c r="A1357" s="4"/>
      <c r="B1357" s="4"/>
      <c r="C1357" s="4"/>
      <c r="D1357" s="4"/>
      <c r="E1357" s="4">
        <v>1200105920</v>
      </c>
      <c r="F1357" s="4" t="s">
        <v>1078</v>
      </c>
      <c r="G1357" s="5">
        <v>40500</v>
      </c>
      <c r="H1357" s="5">
        <v>15418.84</v>
      </c>
    </row>
    <row r="1358" spans="1:8" x14ac:dyDescent="0.25">
      <c r="A1358" s="4"/>
      <c r="B1358" s="4"/>
      <c r="C1358" s="4"/>
      <c r="D1358" s="4"/>
      <c r="E1358" s="4">
        <v>1200115480</v>
      </c>
      <c r="F1358" s="4" t="s">
        <v>1079</v>
      </c>
      <c r="G1358" s="5">
        <v>26500</v>
      </c>
      <c r="H1358" s="5">
        <v>10214.76</v>
      </c>
    </row>
    <row r="1359" spans="1:8" x14ac:dyDescent="0.25">
      <c r="A1359" s="4"/>
      <c r="B1359" s="4"/>
      <c r="C1359" s="4"/>
      <c r="D1359" s="4">
        <v>2017</v>
      </c>
      <c r="E1359" s="4">
        <v>1200128320</v>
      </c>
      <c r="F1359" s="4" t="s">
        <v>1080</v>
      </c>
      <c r="G1359" s="5">
        <v>157900</v>
      </c>
      <c r="H1359" s="5">
        <v>82367.8</v>
      </c>
    </row>
    <row r="1360" spans="1:8" x14ac:dyDescent="0.25">
      <c r="A1360" s="4"/>
      <c r="B1360" s="4"/>
      <c r="C1360" s="4"/>
      <c r="D1360" s="4">
        <v>2018</v>
      </c>
      <c r="E1360" s="4">
        <v>1200134210</v>
      </c>
      <c r="F1360" s="4" t="s">
        <v>1081</v>
      </c>
      <c r="G1360" s="5">
        <v>1715350</v>
      </c>
      <c r="H1360" s="5">
        <v>1336249.81</v>
      </c>
    </row>
    <row r="1361" spans="1:8" x14ac:dyDescent="0.25">
      <c r="A1361" s="4"/>
      <c r="B1361" s="4"/>
      <c r="C1361" s="4"/>
      <c r="D1361" s="4"/>
      <c r="E1361" s="4">
        <v>1200134240</v>
      </c>
      <c r="F1361" s="4" t="s">
        <v>1082</v>
      </c>
      <c r="G1361" s="5">
        <v>362500</v>
      </c>
      <c r="H1361" s="5">
        <v>282054.78999999998</v>
      </c>
    </row>
    <row r="1362" spans="1:8" x14ac:dyDescent="0.25">
      <c r="A1362" s="4"/>
      <c r="B1362" s="4"/>
      <c r="C1362" s="4"/>
      <c r="D1362" s="4"/>
      <c r="E1362" s="4">
        <v>1200134250</v>
      </c>
      <c r="F1362" s="4" t="s">
        <v>1082</v>
      </c>
      <c r="G1362" s="5">
        <v>362500</v>
      </c>
      <c r="H1362" s="5">
        <v>282054.78999999998</v>
      </c>
    </row>
    <row r="1363" spans="1:8" x14ac:dyDescent="0.25">
      <c r="A1363" s="4"/>
      <c r="B1363" s="4"/>
      <c r="C1363" s="4"/>
      <c r="D1363" s="4"/>
      <c r="E1363" s="4">
        <v>1200134220</v>
      </c>
      <c r="F1363" s="4" t="s">
        <v>1082</v>
      </c>
      <c r="G1363" s="5">
        <v>362500</v>
      </c>
      <c r="H1363" s="5">
        <v>220286.01</v>
      </c>
    </row>
    <row r="1364" spans="1:8" x14ac:dyDescent="0.25">
      <c r="A1364" s="4"/>
      <c r="B1364" s="4"/>
      <c r="C1364" s="4"/>
      <c r="D1364" s="4"/>
      <c r="E1364" s="4">
        <v>1200134230</v>
      </c>
      <c r="F1364" s="4" t="s">
        <v>1082</v>
      </c>
      <c r="G1364" s="5">
        <v>362500</v>
      </c>
      <c r="H1364" s="5">
        <v>220286.01</v>
      </c>
    </row>
    <row r="1365" spans="1:8" x14ac:dyDescent="0.25">
      <c r="A1365" s="4"/>
      <c r="B1365" s="4"/>
      <c r="C1365" s="4"/>
      <c r="D1365" s="4"/>
      <c r="E1365" s="4">
        <v>1200146010</v>
      </c>
      <c r="F1365" s="4" t="s">
        <v>1083</v>
      </c>
      <c r="G1365" s="5">
        <v>29568</v>
      </c>
      <c r="H1365" s="5">
        <v>20983.89</v>
      </c>
    </row>
    <row r="1366" spans="1:8" x14ac:dyDescent="0.25">
      <c r="A1366" s="4"/>
      <c r="B1366" s="4"/>
      <c r="C1366" s="4"/>
      <c r="D1366" s="4">
        <v>2019</v>
      </c>
      <c r="E1366" s="4">
        <v>1200149260</v>
      </c>
      <c r="F1366" s="4" t="s">
        <v>1084</v>
      </c>
      <c r="G1366" s="5">
        <v>45500</v>
      </c>
      <c r="H1366" s="5">
        <v>33462.94</v>
      </c>
    </row>
    <row r="1367" spans="1:8" x14ac:dyDescent="0.25">
      <c r="A1367" s="4"/>
      <c r="B1367" s="4"/>
      <c r="C1367" s="4"/>
      <c r="D1367" s="4">
        <v>2020</v>
      </c>
      <c r="E1367" s="4">
        <v>1200161900</v>
      </c>
      <c r="F1367" s="4" t="s">
        <v>1085</v>
      </c>
      <c r="G1367" s="5">
        <v>205325</v>
      </c>
      <c r="H1367" s="5">
        <v>186214.48</v>
      </c>
    </row>
    <row r="1368" spans="1:8" x14ac:dyDescent="0.25">
      <c r="A1368" s="4"/>
      <c r="B1368" s="4"/>
      <c r="C1368" s="4"/>
      <c r="D1368" s="4"/>
      <c r="E1368" s="4">
        <v>1200166860</v>
      </c>
      <c r="F1368" s="4" t="s">
        <v>1086</v>
      </c>
      <c r="G1368" s="5">
        <v>18637</v>
      </c>
      <c r="H1368" s="5">
        <v>18031.080000000002</v>
      </c>
    </row>
    <row r="1369" spans="1:8" x14ac:dyDescent="0.25">
      <c r="A1369" s="4"/>
      <c r="B1369" s="4"/>
      <c r="C1369" s="4"/>
      <c r="D1369" s="4"/>
      <c r="E1369" s="4">
        <v>1200166850</v>
      </c>
      <c r="F1369" s="4" t="s">
        <v>1086</v>
      </c>
      <c r="G1369" s="5">
        <v>18637</v>
      </c>
      <c r="H1369" s="5">
        <v>18031.080000000002</v>
      </c>
    </row>
    <row r="1370" spans="1:8" x14ac:dyDescent="0.25">
      <c r="A1370" s="4"/>
      <c r="B1370" s="4"/>
      <c r="C1370" s="4"/>
      <c r="D1370" s="4"/>
      <c r="E1370" s="4">
        <v>1200166820</v>
      </c>
      <c r="F1370" s="4" t="s">
        <v>1086</v>
      </c>
      <c r="G1370" s="5">
        <v>18637</v>
      </c>
      <c r="H1370" s="5">
        <v>18031.080000000002</v>
      </c>
    </row>
    <row r="1371" spans="1:8" x14ac:dyDescent="0.25">
      <c r="A1371" s="4"/>
      <c r="B1371" s="4"/>
      <c r="C1371" s="4"/>
      <c r="D1371" s="4"/>
      <c r="E1371" s="4">
        <v>1200166870</v>
      </c>
      <c r="F1371" s="4" t="s">
        <v>1086</v>
      </c>
      <c r="G1371" s="5">
        <v>18637</v>
      </c>
      <c r="H1371" s="5">
        <v>18031.080000000002</v>
      </c>
    </row>
    <row r="1372" spans="1:8" x14ac:dyDescent="0.25">
      <c r="A1372" s="4"/>
      <c r="B1372" s="4"/>
      <c r="C1372" s="4"/>
      <c r="D1372" s="4"/>
      <c r="E1372" s="4">
        <v>1200166830</v>
      </c>
      <c r="F1372" s="4" t="s">
        <v>1086</v>
      </c>
      <c r="G1372" s="5">
        <v>18637</v>
      </c>
      <c r="H1372" s="5">
        <v>18031.080000000002</v>
      </c>
    </row>
    <row r="1373" spans="1:8" x14ac:dyDescent="0.25">
      <c r="A1373" s="4"/>
      <c r="B1373" s="4"/>
      <c r="C1373" s="4"/>
      <c r="D1373" s="4"/>
      <c r="E1373" s="4">
        <v>1200166840</v>
      </c>
      <c r="F1373" s="4" t="s">
        <v>1086</v>
      </c>
      <c r="G1373" s="5">
        <v>18637</v>
      </c>
      <c r="H1373" s="5">
        <v>18031.080000000002</v>
      </c>
    </row>
    <row r="1374" spans="1:8" x14ac:dyDescent="0.25">
      <c r="A1374" s="4"/>
      <c r="B1374" s="4"/>
      <c r="C1374" s="4"/>
      <c r="D1374" s="4">
        <v>2021</v>
      </c>
      <c r="E1374" s="4">
        <v>1200169400</v>
      </c>
      <c r="F1374" s="4" t="s">
        <v>1087</v>
      </c>
      <c r="G1374" s="5">
        <v>6900</v>
      </c>
      <c r="H1374" s="5">
        <v>6642.68</v>
      </c>
    </row>
    <row r="1375" spans="1:8" x14ac:dyDescent="0.25">
      <c r="A1375" s="4"/>
      <c r="B1375" s="4"/>
      <c r="C1375" s="4" t="s">
        <v>1088</v>
      </c>
      <c r="D1375" s="4"/>
      <c r="E1375" s="4"/>
      <c r="F1375" s="4"/>
      <c r="G1375" s="5">
        <f>SUM(G1075:G1374)</f>
        <v>53570013.680000015</v>
      </c>
      <c r="H1375" s="5">
        <f>SUM(H1075:H1374)</f>
        <v>6784859.0399999991</v>
      </c>
    </row>
    <row r="1376" spans="1:8" x14ac:dyDescent="0.25">
      <c r="A1376" s="4"/>
      <c r="B1376" s="4"/>
      <c r="C1376" s="4" t="s">
        <v>1089</v>
      </c>
      <c r="D1376" s="4">
        <v>2004</v>
      </c>
      <c r="E1376" s="4">
        <v>1200010800</v>
      </c>
      <c r="F1376" s="4" t="s">
        <v>1090</v>
      </c>
      <c r="G1376" s="5">
        <v>2959316</v>
      </c>
      <c r="H1376" s="5">
        <v>1</v>
      </c>
    </row>
    <row r="1377" spans="1:8" x14ac:dyDescent="0.25">
      <c r="A1377" s="4"/>
      <c r="B1377" s="4"/>
      <c r="C1377" s="4"/>
      <c r="D1377" s="4">
        <v>2008</v>
      </c>
      <c r="E1377" s="4">
        <v>1200002880</v>
      </c>
      <c r="F1377" s="4" t="s">
        <v>1091</v>
      </c>
      <c r="G1377" s="5">
        <v>1204476.71</v>
      </c>
      <c r="H1377" s="5">
        <v>1</v>
      </c>
    </row>
    <row r="1378" spans="1:8" x14ac:dyDescent="0.25">
      <c r="A1378" s="4"/>
      <c r="B1378" s="4"/>
      <c r="C1378" s="4"/>
      <c r="D1378" s="4">
        <v>2009</v>
      </c>
      <c r="E1378" s="4">
        <v>1200037130</v>
      </c>
      <c r="F1378" s="4" t="s">
        <v>1091</v>
      </c>
      <c r="G1378" s="5">
        <v>688963.28</v>
      </c>
      <c r="H1378" s="5">
        <v>1</v>
      </c>
    </row>
    <row r="1379" spans="1:8" x14ac:dyDescent="0.25">
      <c r="A1379" s="4"/>
      <c r="B1379" s="4"/>
      <c r="C1379" s="4"/>
      <c r="D1379" s="4">
        <v>2010</v>
      </c>
      <c r="E1379" s="4">
        <v>1200045550</v>
      </c>
      <c r="F1379" s="4" t="s">
        <v>1092</v>
      </c>
      <c r="G1379" s="5">
        <v>2454928</v>
      </c>
      <c r="H1379" s="5">
        <v>1</v>
      </c>
    </row>
    <row r="1380" spans="1:8" x14ac:dyDescent="0.25">
      <c r="A1380" s="4"/>
      <c r="B1380" s="4"/>
      <c r="C1380" s="4"/>
      <c r="D1380" s="4"/>
      <c r="E1380" s="4">
        <v>1200045560</v>
      </c>
      <c r="F1380" s="4" t="s">
        <v>1093</v>
      </c>
      <c r="G1380" s="5">
        <v>124435</v>
      </c>
      <c r="H1380" s="5">
        <v>1</v>
      </c>
    </row>
    <row r="1381" spans="1:8" x14ac:dyDescent="0.25">
      <c r="A1381" s="4"/>
      <c r="B1381" s="4"/>
      <c r="C1381" s="4"/>
      <c r="D1381" s="4">
        <v>2011</v>
      </c>
      <c r="E1381" s="4">
        <v>1200048610</v>
      </c>
      <c r="F1381" s="4" t="s">
        <v>1094</v>
      </c>
      <c r="G1381" s="5">
        <v>6000000</v>
      </c>
      <c r="H1381" s="5">
        <v>1</v>
      </c>
    </row>
    <row r="1382" spans="1:8" x14ac:dyDescent="0.25">
      <c r="A1382" s="4"/>
      <c r="B1382" s="4"/>
      <c r="C1382" s="4"/>
      <c r="D1382" s="4"/>
      <c r="E1382" s="4">
        <v>1200048620</v>
      </c>
      <c r="F1382" s="4" t="s">
        <v>1095</v>
      </c>
      <c r="G1382" s="5">
        <v>2835000</v>
      </c>
      <c r="H1382" s="5">
        <v>1</v>
      </c>
    </row>
    <row r="1383" spans="1:8" x14ac:dyDescent="0.25">
      <c r="A1383" s="4"/>
      <c r="B1383" s="4"/>
      <c r="C1383" s="4"/>
      <c r="D1383" s="4">
        <v>2012</v>
      </c>
      <c r="E1383" s="4">
        <v>1200070580</v>
      </c>
      <c r="F1383" s="4" t="s">
        <v>1096</v>
      </c>
      <c r="G1383" s="5">
        <v>4720350</v>
      </c>
      <c r="H1383" s="5">
        <v>129448.62</v>
      </c>
    </row>
    <row r="1384" spans="1:8" x14ac:dyDescent="0.25">
      <c r="A1384" s="4"/>
      <c r="B1384" s="4"/>
      <c r="C1384" s="4"/>
      <c r="D1384" s="4">
        <v>2014</v>
      </c>
      <c r="E1384" s="4">
        <v>1200091580</v>
      </c>
      <c r="F1384" s="4" t="s">
        <v>1097</v>
      </c>
      <c r="G1384" s="5">
        <v>875000</v>
      </c>
      <c r="H1384" s="5">
        <v>578179.23</v>
      </c>
    </row>
    <row r="1385" spans="1:8" x14ac:dyDescent="0.25">
      <c r="A1385" s="4"/>
      <c r="B1385" s="4"/>
      <c r="C1385" s="4"/>
      <c r="D1385" s="4"/>
      <c r="E1385" s="4">
        <v>1200091590</v>
      </c>
      <c r="F1385" s="4" t="s">
        <v>1098</v>
      </c>
      <c r="G1385" s="5">
        <v>494271</v>
      </c>
      <c r="H1385" s="5">
        <v>259580.59</v>
      </c>
    </row>
    <row r="1386" spans="1:8" x14ac:dyDescent="0.25">
      <c r="A1386" s="4"/>
      <c r="B1386" s="4"/>
      <c r="C1386" s="4" t="s">
        <v>1099</v>
      </c>
      <c r="D1386" s="4"/>
      <c r="E1386" s="4"/>
      <c r="F1386" s="4"/>
      <c r="G1386" s="5">
        <f>SUM(G1376:G1385)</f>
        <v>22356739.990000002</v>
      </c>
      <c r="H1386" s="5">
        <f>SUM(H1376:H1385)</f>
        <v>967215.44</v>
      </c>
    </row>
    <row r="1387" spans="1:8" x14ac:dyDescent="0.25">
      <c r="A1387" s="4"/>
      <c r="B1387" s="4"/>
      <c r="C1387" s="4" t="s">
        <v>1100</v>
      </c>
      <c r="D1387" s="4">
        <v>2002</v>
      </c>
      <c r="E1387" s="4">
        <v>1200016680</v>
      </c>
      <c r="F1387" s="4" t="s">
        <v>1101</v>
      </c>
      <c r="G1387" s="5">
        <v>655053</v>
      </c>
      <c r="H1387" s="5">
        <v>1</v>
      </c>
    </row>
    <row r="1388" spans="1:8" x14ac:dyDescent="0.25">
      <c r="A1388" s="4"/>
      <c r="B1388" s="4"/>
      <c r="C1388" s="4"/>
      <c r="D1388" s="4"/>
      <c r="E1388" s="4">
        <v>1200016670</v>
      </c>
      <c r="F1388" s="4" t="s">
        <v>1102</v>
      </c>
      <c r="G1388" s="5">
        <v>41406</v>
      </c>
      <c r="H1388" s="5">
        <v>1</v>
      </c>
    </row>
    <row r="1389" spans="1:8" x14ac:dyDescent="0.25">
      <c r="A1389" s="4"/>
      <c r="B1389" s="4"/>
      <c r="C1389" s="4"/>
      <c r="D1389" s="4"/>
      <c r="E1389" s="4">
        <v>1200016630</v>
      </c>
      <c r="F1389" s="4" t="s">
        <v>1103</v>
      </c>
      <c r="G1389" s="5">
        <v>27141</v>
      </c>
      <c r="H1389" s="5">
        <v>1</v>
      </c>
    </row>
    <row r="1390" spans="1:8" x14ac:dyDescent="0.25">
      <c r="A1390" s="4"/>
      <c r="B1390" s="4"/>
      <c r="C1390" s="4"/>
      <c r="D1390" s="4">
        <v>2003</v>
      </c>
      <c r="E1390" s="4">
        <v>1200017240</v>
      </c>
      <c r="F1390" s="4" t="s">
        <v>1104</v>
      </c>
      <c r="G1390" s="5">
        <v>201252.22</v>
      </c>
      <c r="H1390" s="5">
        <v>1</v>
      </c>
    </row>
    <row r="1391" spans="1:8" x14ac:dyDescent="0.25">
      <c r="A1391" s="4"/>
      <c r="B1391" s="4"/>
      <c r="C1391" s="4"/>
      <c r="D1391" s="4"/>
      <c r="E1391" s="4">
        <v>1200016220</v>
      </c>
      <c r="F1391" s="4" t="s">
        <v>1105</v>
      </c>
      <c r="G1391" s="5">
        <v>172768.14</v>
      </c>
      <c r="H1391" s="5">
        <v>1</v>
      </c>
    </row>
    <row r="1392" spans="1:8" x14ac:dyDescent="0.25">
      <c r="A1392" s="4"/>
      <c r="B1392" s="4"/>
      <c r="C1392" s="4"/>
      <c r="D1392" s="4"/>
      <c r="E1392" s="4">
        <v>1200016080</v>
      </c>
      <c r="F1392" s="4" t="s">
        <v>1106</v>
      </c>
      <c r="G1392" s="5">
        <v>115457.01</v>
      </c>
      <c r="H1392" s="5">
        <v>1</v>
      </c>
    </row>
    <row r="1393" spans="1:8" x14ac:dyDescent="0.25">
      <c r="A1393" s="4"/>
      <c r="B1393" s="4"/>
      <c r="C1393" s="4"/>
      <c r="D1393" s="4"/>
      <c r="E1393" s="4">
        <v>1200016090</v>
      </c>
      <c r="F1393" s="4" t="s">
        <v>1106</v>
      </c>
      <c r="G1393" s="5">
        <v>115455.91</v>
      </c>
      <c r="H1393" s="5">
        <v>1</v>
      </c>
    </row>
    <row r="1394" spans="1:8" x14ac:dyDescent="0.25">
      <c r="A1394" s="4"/>
      <c r="B1394" s="4"/>
      <c r="C1394" s="4"/>
      <c r="D1394" s="4"/>
      <c r="E1394" s="4">
        <v>1200017020</v>
      </c>
      <c r="F1394" s="4" t="s">
        <v>1107</v>
      </c>
      <c r="G1394" s="5">
        <v>88690.33</v>
      </c>
      <c r="H1394" s="5">
        <v>1</v>
      </c>
    </row>
    <row r="1395" spans="1:8" x14ac:dyDescent="0.25">
      <c r="A1395" s="4"/>
      <c r="B1395" s="4"/>
      <c r="C1395" s="4"/>
      <c r="D1395" s="4"/>
      <c r="E1395" s="4">
        <v>1200016770</v>
      </c>
      <c r="F1395" s="4" t="s">
        <v>1108</v>
      </c>
      <c r="G1395" s="5">
        <v>85715.4</v>
      </c>
      <c r="H1395" s="5">
        <v>1</v>
      </c>
    </row>
    <row r="1396" spans="1:8" x14ac:dyDescent="0.25">
      <c r="A1396" s="4"/>
      <c r="B1396" s="4"/>
      <c r="C1396" s="4"/>
      <c r="D1396" s="4"/>
      <c r="E1396" s="4">
        <v>1200017190</v>
      </c>
      <c r="F1396" s="4" t="s">
        <v>1109</v>
      </c>
      <c r="G1396" s="5">
        <v>84048.12</v>
      </c>
      <c r="H1396" s="5">
        <v>1</v>
      </c>
    </row>
    <row r="1397" spans="1:8" x14ac:dyDescent="0.25">
      <c r="A1397" s="4"/>
      <c r="B1397" s="4"/>
      <c r="C1397" s="4"/>
      <c r="D1397" s="4"/>
      <c r="E1397" s="4">
        <v>1200017300</v>
      </c>
      <c r="F1397" s="4" t="s">
        <v>1110</v>
      </c>
      <c r="G1397" s="5">
        <v>82423.73</v>
      </c>
      <c r="H1397" s="5">
        <v>1</v>
      </c>
    </row>
    <row r="1398" spans="1:8" x14ac:dyDescent="0.25">
      <c r="A1398" s="4"/>
      <c r="B1398" s="4"/>
      <c r="C1398" s="4"/>
      <c r="D1398" s="4"/>
      <c r="E1398" s="4">
        <v>1200016930</v>
      </c>
      <c r="F1398" s="4" t="s">
        <v>1111</v>
      </c>
      <c r="G1398" s="5">
        <v>81564.320000000007</v>
      </c>
      <c r="H1398" s="5">
        <v>1</v>
      </c>
    </row>
    <row r="1399" spans="1:8" x14ac:dyDescent="0.25">
      <c r="A1399" s="4"/>
      <c r="B1399" s="4"/>
      <c r="C1399" s="4"/>
      <c r="D1399" s="4"/>
      <c r="E1399" s="4">
        <v>1200015960</v>
      </c>
      <c r="F1399" s="4" t="s">
        <v>1112</v>
      </c>
      <c r="G1399" s="5">
        <v>77269.84</v>
      </c>
      <c r="H1399" s="5">
        <v>1</v>
      </c>
    </row>
    <row r="1400" spans="1:8" x14ac:dyDescent="0.25">
      <c r="A1400" s="4"/>
      <c r="B1400" s="4"/>
      <c r="C1400" s="4"/>
      <c r="D1400" s="4"/>
      <c r="E1400" s="4">
        <v>1200015970</v>
      </c>
      <c r="F1400" s="4" t="s">
        <v>1112</v>
      </c>
      <c r="G1400" s="5">
        <v>45718.01</v>
      </c>
      <c r="H1400" s="5">
        <v>1</v>
      </c>
    </row>
    <row r="1401" spans="1:8" x14ac:dyDescent="0.25">
      <c r="A1401" s="4"/>
      <c r="B1401" s="4"/>
      <c r="C1401" s="4"/>
      <c r="D1401" s="4"/>
      <c r="E1401" s="4">
        <v>1200016950</v>
      </c>
      <c r="F1401" s="4" t="s">
        <v>1113</v>
      </c>
      <c r="G1401" s="5">
        <v>42473.7</v>
      </c>
      <c r="H1401" s="5">
        <v>1</v>
      </c>
    </row>
    <row r="1402" spans="1:8" x14ac:dyDescent="0.25">
      <c r="A1402" s="4"/>
      <c r="B1402" s="4"/>
      <c r="C1402" s="4"/>
      <c r="D1402" s="4"/>
      <c r="E1402" s="4">
        <v>1200016180</v>
      </c>
      <c r="F1402" s="4" t="s">
        <v>1114</v>
      </c>
      <c r="G1402" s="5">
        <v>42203.32</v>
      </c>
      <c r="H1402" s="5">
        <v>1</v>
      </c>
    </row>
    <row r="1403" spans="1:8" x14ac:dyDescent="0.25">
      <c r="A1403" s="4"/>
      <c r="B1403" s="4"/>
      <c r="C1403" s="4"/>
      <c r="D1403" s="4"/>
      <c r="E1403" s="4">
        <v>1200015740</v>
      </c>
      <c r="F1403" s="4" t="s">
        <v>1115</v>
      </c>
      <c r="G1403" s="5">
        <v>36194.07</v>
      </c>
      <c r="H1403" s="5">
        <v>1</v>
      </c>
    </row>
    <row r="1404" spans="1:8" x14ac:dyDescent="0.25">
      <c r="A1404" s="4"/>
      <c r="B1404" s="4"/>
      <c r="C1404" s="4"/>
      <c r="D1404" s="4"/>
      <c r="E1404" s="4">
        <v>1200016800</v>
      </c>
      <c r="F1404" s="4" t="s">
        <v>1116</v>
      </c>
      <c r="G1404" s="5">
        <v>33158.660000000003</v>
      </c>
      <c r="H1404" s="5">
        <v>1</v>
      </c>
    </row>
    <row r="1405" spans="1:8" x14ac:dyDescent="0.25">
      <c r="A1405" s="4"/>
      <c r="B1405" s="4"/>
      <c r="C1405" s="4"/>
      <c r="D1405" s="4"/>
      <c r="E1405" s="4">
        <v>1200016940</v>
      </c>
      <c r="F1405" s="4" t="s">
        <v>1111</v>
      </c>
      <c r="G1405" s="5">
        <v>27897.8</v>
      </c>
      <c r="H1405" s="5">
        <v>1</v>
      </c>
    </row>
    <row r="1406" spans="1:8" x14ac:dyDescent="0.25">
      <c r="A1406" s="4"/>
      <c r="B1406" s="4"/>
      <c r="C1406" s="4"/>
      <c r="D1406" s="4"/>
      <c r="E1406" s="4">
        <v>1200015660</v>
      </c>
      <c r="F1406" s="4" t="s">
        <v>1117</v>
      </c>
      <c r="G1406" s="5">
        <v>25058.34</v>
      </c>
      <c r="H1406" s="5">
        <v>1</v>
      </c>
    </row>
    <row r="1407" spans="1:8" x14ac:dyDescent="0.25">
      <c r="A1407" s="4"/>
      <c r="B1407" s="4"/>
      <c r="C1407" s="4"/>
      <c r="D1407" s="4"/>
      <c r="E1407" s="4">
        <v>1200016780</v>
      </c>
      <c r="F1407" s="4" t="s">
        <v>1118</v>
      </c>
      <c r="G1407" s="5">
        <v>24481.32</v>
      </c>
      <c r="H1407" s="5">
        <v>1</v>
      </c>
    </row>
    <row r="1408" spans="1:8" x14ac:dyDescent="0.25">
      <c r="A1408" s="4"/>
      <c r="B1408" s="4"/>
      <c r="C1408" s="4"/>
      <c r="D1408" s="4"/>
      <c r="E1408" s="4">
        <v>1200016210</v>
      </c>
      <c r="F1408" s="4" t="s">
        <v>1119</v>
      </c>
      <c r="G1408" s="5">
        <v>24294.35</v>
      </c>
      <c r="H1408" s="5">
        <v>1</v>
      </c>
    </row>
    <row r="1409" spans="1:8" x14ac:dyDescent="0.25">
      <c r="A1409" s="4"/>
      <c r="B1409" s="4"/>
      <c r="C1409" s="4"/>
      <c r="D1409" s="4"/>
      <c r="E1409" s="4">
        <v>1200015980</v>
      </c>
      <c r="F1409" s="4" t="s">
        <v>1112</v>
      </c>
      <c r="G1409" s="5">
        <v>22859.01</v>
      </c>
      <c r="H1409" s="5">
        <v>1</v>
      </c>
    </row>
    <row r="1410" spans="1:8" x14ac:dyDescent="0.25">
      <c r="A1410" s="4"/>
      <c r="B1410" s="4"/>
      <c r="C1410" s="4"/>
      <c r="D1410" s="4"/>
      <c r="E1410" s="4">
        <v>1200016710</v>
      </c>
      <c r="F1410" s="4" t="s">
        <v>1120</v>
      </c>
      <c r="G1410" s="5">
        <v>21946.01</v>
      </c>
      <c r="H1410" s="5">
        <v>1</v>
      </c>
    </row>
    <row r="1411" spans="1:8" x14ac:dyDescent="0.25">
      <c r="A1411" s="4"/>
      <c r="B1411" s="4"/>
      <c r="C1411" s="4"/>
      <c r="D1411" s="4"/>
      <c r="E1411" s="4">
        <v>1200016720</v>
      </c>
      <c r="F1411" s="4" t="s">
        <v>1121</v>
      </c>
      <c r="G1411" s="5">
        <v>21209.86</v>
      </c>
      <c r="H1411" s="5">
        <v>1</v>
      </c>
    </row>
    <row r="1412" spans="1:8" x14ac:dyDescent="0.25">
      <c r="A1412" s="4"/>
      <c r="B1412" s="4"/>
      <c r="C1412" s="4"/>
      <c r="D1412" s="4"/>
      <c r="E1412" s="4">
        <v>1200016190</v>
      </c>
      <c r="F1412" s="4" t="s">
        <v>1122</v>
      </c>
      <c r="G1412" s="5">
        <v>16733.3</v>
      </c>
      <c r="H1412" s="5">
        <v>1</v>
      </c>
    </row>
    <row r="1413" spans="1:8" x14ac:dyDescent="0.25">
      <c r="A1413" s="4"/>
      <c r="B1413" s="4"/>
      <c r="C1413" s="4"/>
      <c r="D1413" s="4"/>
      <c r="E1413" s="4">
        <v>1200017380</v>
      </c>
      <c r="F1413" s="4" t="s">
        <v>1123</v>
      </c>
      <c r="G1413" s="5">
        <v>14583.21</v>
      </c>
      <c r="H1413" s="5">
        <v>1</v>
      </c>
    </row>
    <row r="1414" spans="1:8" x14ac:dyDescent="0.25">
      <c r="A1414" s="4"/>
      <c r="B1414" s="4"/>
      <c r="C1414" s="4"/>
      <c r="D1414" s="4"/>
      <c r="E1414" s="4">
        <v>1200017260</v>
      </c>
      <c r="F1414" s="4" t="s">
        <v>1124</v>
      </c>
      <c r="G1414" s="5">
        <v>13257.43</v>
      </c>
      <c r="H1414" s="5">
        <v>1</v>
      </c>
    </row>
    <row r="1415" spans="1:8" x14ac:dyDescent="0.25">
      <c r="A1415" s="4"/>
      <c r="B1415" s="4"/>
      <c r="C1415" s="4"/>
      <c r="D1415" s="4"/>
      <c r="E1415" s="4">
        <v>1200017000</v>
      </c>
      <c r="F1415" s="4" t="s">
        <v>1125</v>
      </c>
      <c r="G1415" s="5">
        <v>13061.57</v>
      </c>
      <c r="H1415" s="5">
        <v>1</v>
      </c>
    </row>
    <row r="1416" spans="1:8" x14ac:dyDescent="0.25">
      <c r="A1416" s="4"/>
      <c r="B1416" s="4"/>
      <c r="C1416" s="4"/>
      <c r="D1416" s="4"/>
      <c r="E1416" s="4">
        <v>1200015730</v>
      </c>
      <c r="F1416" s="4" t="s">
        <v>1126</v>
      </c>
      <c r="G1416" s="5">
        <v>8282.52</v>
      </c>
      <c r="H1416" s="5">
        <v>1</v>
      </c>
    </row>
    <row r="1417" spans="1:8" x14ac:dyDescent="0.25">
      <c r="A1417" s="4"/>
      <c r="B1417" s="4"/>
      <c r="C1417" s="4"/>
      <c r="D1417" s="4"/>
      <c r="E1417" s="4">
        <v>1200030760</v>
      </c>
      <c r="F1417" s="4" t="s">
        <v>1127</v>
      </c>
      <c r="G1417" s="5">
        <v>4974.3500000000004</v>
      </c>
      <c r="H1417" s="5">
        <v>1</v>
      </c>
    </row>
    <row r="1418" spans="1:8" x14ac:dyDescent="0.25">
      <c r="A1418" s="4"/>
      <c r="B1418" s="4"/>
      <c r="C1418" s="4"/>
      <c r="D1418" s="4"/>
      <c r="E1418" s="4">
        <v>1200030750</v>
      </c>
      <c r="F1418" s="4" t="s">
        <v>1128</v>
      </c>
      <c r="G1418" s="5">
        <v>4974.3500000000004</v>
      </c>
      <c r="H1418" s="5">
        <v>1</v>
      </c>
    </row>
    <row r="1419" spans="1:8" x14ac:dyDescent="0.25">
      <c r="A1419" s="4"/>
      <c r="B1419" s="4"/>
      <c r="C1419" s="4"/>
      <c r="D1419" s="4"/>
      <c r="E1419" s="4">
        <v>1200030800</v>
      </c>
      <c r="F1419" s="4" t="s">
        <v>1129</v>
      </c>
      <c r="G1419" s="5">
        <v>3267.7</v>
      </c>
      <c r="H1419" s="5">
        <v>1</v>
      </c>
    </row>
    <row r="1420" spans="1:8" x14ac:dyDescent="0.25">
      <c r="A1420" s="4"/>
      <c r="B1420" s="4"/>
      <c r="C1420" s="4"/>
      <c r="D1420" s="4">
        <v>2004</v>
      </c>
      <c r="E1420" s="4">
        <v>1200017420</v>
      </c>
      <c r="F1420" s="4" t="s">
        <v>1130</v>
      </c>
      <c r="G1420" s="5">
        <v>2649505.65</v>
      </c>
      <c r="H1420" s="5">
        <v>1</v>
      </c>
    </row>
    <row r="1421" spans="1:8" x14ac:dyDescent="0.25">
      <c r="A1421" s="4"/>
      <c r="B1421" s="4"/>
      <c r="C1421" s="4"/>
      <c r="D1421" s="4"/>
      <c r="E1421" s="4">
        <v>1200016880</v>
      </c>
      <c r="F1421" s="4" t="s">
        <v>1131</v>
      </c>
      <c r="G1421" s="5">
        <v>1875048.83</v>
      </c>
      <c r="H1421" s="5">
        <v>1</v>
      </c>
    </row>
    <row r="1422" spans="1:8" x14ac:dyDescent="0.25">
      <c r="A1422" s="4"/>
      <c r="B1422" s="4"/>
      <c r="C1422" s="4"/>
      <c r="D1422" s="4"/>
      <c r="E1422" s="4">
        <v>1200016370</v>
      </c>
      <c r="F1422" s="4" t="s">
        <v>1132</v>
      </c>
      <c r="G1422" s="5">
        <v>1669981.95</v>
      </c>
      <c r="H1422" s="5">
        <v>1</v>
      </c>
    </row>
    <row r="1423" spans="1:8" x14ac:dyDescent="0.25">
      <c r="A1423" s="4"/>
      <c r="B1423" s="4"/>
      <c r="C1423" s="4"/>
      <c r="D1423" s="4"/>
      <c r="E1423" s="4">
        <v>1200016860</v>
      </c>
      <c r="F1423" s="4" t="s">
        <v>1133</v>
      </c>
      <c r="G1423" s="5">
        <v>1162226</v>
      </c>
      <c r="H1423" s="5">
        <v>1</v>
      </c>
    </row>
    <row r="1424" spans="1:8" x14ac:dyDescent="0.25">
      <c r="A1424" s="4"/>
      <c r="B1424" s="4"/>
      <c r="C1424" s="4"/>
      <c r="D1424" s="4"/>
      <c r="E1424" s="4">
        <v>1200015650</v>
      </c>
      <c r="F1424" s="4" t="s">
        <v>1134</v>
      </c>
      <c r="G1424" s="5">
        <v>703001</v>
      </c>
      <c r="H1424" s="5">
        <v>1</v>
      </c>
    </row>
    <row r="1425" spans="1:8" x14ac:dyDescent="0.25">
      <c r="A1425" s="4"/>
      <c r="B1425" s="4"/>
      <c r="C1425" s="4"/>
      <c r="D1425" s="4"/>
      <c r="E1425" s="4">
        <v>1200016380</v>
      </c>
      <c r="F1425" s="4" t="s">
        <v>1135</v>
      </c>
      <c r="G1425" s="5">
        <v>699685.35</v>
      </c>
      <c r="H1425" s="5">
        <v>1</v>
      </c>
    </row>
    <row r="1426" spans="1:8" x14ac:dyDescent="0.25">
      <c r="A1426" s="4"/>
      <c r="B1426" s="4"/>
      <c r="C1426" s="4"/>
      <c r="D1426" s="4"/>
      <c r="E1426" s="4">
        <v>1200016900</v>
      </c>
      <c r="F1426" s="4" t="s">
        <v>1136</v>
      </c>
      <c r="G1426" s="5">
        <v>561893.25</v>
      </c>
      <c r="H1426" s="5">
        <v>1</v>
      </c>
    </row>
    <row r="1427" spans="1:8" x14ac:dyDescent="0.25">
      <c r="A1427" s="4"/>
      <c r="B1427" s="4"/>
      <c r="C1427" s="4"/>
      <c r="D1427" s="4"/>
      <c r="E1427" s="4">
        <v>1200016400</v>
      </c>
      <c r="F1427" s="4" t="s">
        <v>1137</v>
      </c>
      <c r="G1427" s="5">
        <v>496722.5</v>
      </c>
      <c r="H1427" s="5">
        <v>1</v>
      </c>
    </row>
    <row r="1428" spans="1:8" x14ac:dyDescent="0.25">
      <c r="A1428" s="4"/>
      <c r="B1428" s="4"/>
      <c r="C1428" s="4"/>
      <c r="D1428" s="4"/>
      <c r="E1428" s="4">
        <v>1200017100</v>
      </c>
      <c r="F1428" s="4" t="s">
        <v>1138</v>
      </c>
      <c r="G1428" s="5">
        <v>388935</v>
      </c>
      <c r="H1428" s="5">
        <v>1</v>
      </c>
    </row>
    <row r="1429" spans="1:8" x14ac:dyDescent="0.25">
      <c r="A1429" s="4"/>
      <c r="B1429" s="4"/>
      <c r="C1429" s="4"/>
      <c r="D1429" s="4"/>
      <c r="E1429" s="4">
        <v>1200016600</v>
      </c>
      <c r="F1429" s="4" t="s">
        <v>1139</v>
      </c>
      <c r="G1429" s="5">
        <v>354971.3</v>
      </c>
      <c r="H1429" s="5">
        <v>1</v>
      </c>
    </row>
    <row r="1430" spans="1:8" x14ac:dyDescent="0.25">
      <c r="A1430" s="4"/>
      <c r="B1430" s="4"/>
      <c r="C1430" s="4"/>
      <c r="D1430" s="4"/>
      <c r="E1430" s="4">
        <v>1200016430</v>
      </c>
      <c r="F1430" s="4" t="s">
        <v>1140</v>
      </c>
      <c r="G1430" s="5">
        <v>311423.42</v>
      </c>
      <c r="H1430" s="5">
        <v>1</v>
      </c>
    </row>
    <row r="1431" spans="1:8" x14ac:dyDescent="0.25">
      <c r="A1431" s="4"/>
      <c r="B1431" s="4"/>
      <c r="C1431" s="4"/>
      <c r="D1431" s="4"/>
      <c r="E1431" s="4">
        <v>1200016010</v>
      </c>
      <c r="F1431" s="4" t="s">
        <v>1141</v>
      </c>
      <c r="G1431" s="5">
        <v>259776.66</v>
      </c>
      <c r="H1431" s="5">
        <v>1</v>
      </c>
    </row>
    <row r="1432" spans="1:8" x14ac:dyDescent="0.25">
      <c r="A1432" s="4"/>
      <c r="B1432" s="4"/>
      <c r="C1432" s="4"/>
      <c r="D1432" s="4"/>
      <c r="E1432" s="4">
        <v>1200016300</v>
      </c>
      <c r="F1432" s="4" t="s">
        <v>1142</v>
      </c>
      <c r="G1432" s="5">
        <v>235515.54</v>
      </c>
      <c r="H1432" s="5">
        <v>1</v>
      </c>
    </row>
    <row r="1433" spans="1:8" x14ac:dyDescent="0.25">
      <c r="A1433" s="4"/>
      <c r="B1433" s="4"/>
      <c r="C1433" s="4"/>
      <c r="D1433" s="4"/>
      <c r="E1433" s="4">
        <v>1200015640</v>
      </c>
      <c r="F1433" s="4" t="s">
        <v>1143</v>
      </c>
      <c r="G1433" s="5">
        <v>186854.25</v>
      </c>
      <c r="H1433" s="5">
        <v>1</v>
      </c>
    </row>
    <row r="1434" spans="1:8" x14ac:dyDescent="0.25">
      <c r="A1434" s="4"/>
      <c r="B1434" s="4"/>
      <c r="C1434" s="4"/>
      <c r="D1434" s="4"/>
      <c r="E1434" s="4">
        <v>1200017340</v>
      </c>
      <c r="F1434" s="4" t="s">
        <v>1144</v>
      </c>
      <c r="G1434" s="5">
        <v>182474</v>
      </c>
      <c r="H1434" s="5">
        <v>1</v>
      </c>
    </row>
    <row r="1435" spans="1:8" x14ac:dyDescent="0.25">
      <c r="A1435" s="4"/>
      <c r="B1435" s="4"/>
      <c r="C1435" s="4"/>
      <c r="D1435" s="4"/>
      <c r="E1435" s="4">
        <v>1200017290</v>
      </c>
      <c r="F1435" s="4" t="s">
        <v>1145</v>
      </c>
      <c r="G1435" s="5">
        <v>168832.6</v>
      </c>
      <c r="H1435" s="5">
        <v>1</v>
      </c>
    </row>
    <row r="1436" spans="1:8" x14ac:dyDescent="0.25">
      <c r="A1436" s="4"/>
      <c r="B1436" s="4"/>
      <c r="C1436" s="4"/>
      <c r="D1436" s="4"/>
      <c r="E1436" s="4">
        <v>1200016320</v>
      </c>
      <c r="F1436" s="4" t="s">
        <v>1146</v>
      </c>
      <c r="G1436" s="5">
        <v>138412.38</v>
      </c>
      <c r="H1436" s="5">
        <v>1</v>
      </c>
    </row>
    <row r="1437" spans="1:8" x14ac:dyDescent="0.25">
      <c r="A1437" s="4"/>
      <c r="B1437" s="4"/>
      <c r="C1437" s="4"/>
      <c r="D1437" s="4"/>
      <c r="E1437" s="4">
        <v>1200016250</v>
      </c>
      <c r="F1437" s="4" t="s">
        <v>1147</v>
      </c>
      <c r="G1437" s="5">
        <v>102033.75</v>
      </c>
      <c r="H1437" s="5">
        <v>1</v>
      </c>
    </row>
    <row r="1438" spans="1:8" x14ac:dyDescent="0.25">
      <c r="A1438" s="4"/>
      <c r="B1438" s="4"/>
      <c r="C1438" s="4"/>
      <c r="D1438" s="4"/>
      <c r="E1438" s="4">
        <v>1200015680</v>
      </c>
      <c r="F1438" s="4" t="s">
        <v>1148</v>
      </c>
      <c r="G1438" s="5">
        <v>98961.2</v>
      </c>
      <c r="H1438" s="5">
        <v>1</v>
      </c>
    </row>
    <row r="1439" spans="1:8" x14ac:dyDescent="0.25">
      <c r="A1439" s="4"/>
      <c r="B1439" s="4"/>
      <c r="C1439" s="4"/>
      <c r="D1439" s="4"/>
      <c r="E1439" s="4">
        <v>1200016240</v>
      </c>
      <c r="F1439" s="4" t="s">
        <v>1149</v>
      </c>
      <c r="G1439" s="5">
        <v>93659.18</v>
      </c>
      <c r="H1439" s="5">
        <v>1</v>
      </c>
    </row>
    <row r="1440" spans="1:8" x14ac:dyDescent="0.25">
      <c r="A1440" s="4"/>
      <c r="B1440" s="4"/>
      <c r="C1440" s="4"/>
      <c r="D1440" s="4"/>
      <c r="E1440" s="4">
        <v>1200016140</v>
      </c>
      <c r="F1440" s="4" t="s">
        <v>1150</v>
      </c>
      <c r="G1440" s="5">
        <v>74536.44</v>
      </c>
      <c r="H1440" s="5">
        <v>1</v>
      </c>
    </row>
    <row r="1441" spans="1:8" x14ac:dyDescent="0.25">
      <c r="A1441" s="4"/>
      <c r="B1441" s="4"/>
      <c r="C1441" s="4"/>
      <c r="D1441" s="4"/>
      <c r="E1441" s="4">
        <v>1200016590</v>
      </c>
      <c r="F1441" s="4" t="s">
        <v>1151</v>
      </c>
      <c r="G1441" s="5">
        <v>55966.97</v>
      </c>
      <c r="H1441" s="5">
        <v>1</v>
      </c>
    </row>
    <row r="1442" spans="1:8" x14ac:dyDescent="0.25">
      <c r="A1442" s="4"/>
      <c r="B1442" s="4"/>
      <c r="C1442" s="4"/>
      <c r="D1442" s="4"/>
      <c r="E1442" s="4">
        <v>1200016290</v>
      </c>
      <c r="F1442" s="4" t="s">
        <v>1152</v>
      </c>
      <c r="G1442" s="5">
        <v>50572.24</v>
      </c>
      <c r="H1442" s="5">
        <v>1</v>
      </c>
    </row>
    <row r="1443" spans="1:8" x14ac:dyDescent="0.25">
      <c r="A1443" s="4"/>
      <c r="B1443" s="4"/>
      <c r="C1443" s="4"/>
      <c r="D1443" s="4"/>
      <c r="E1443" s="4">
        <v>1200016270</v>
      </c>
      <c r="F1443" s="4" t="s">
        <v>1153</v>
      </c>
      <c r="G1443" s="5">
        <v>46137</v>
      </c>
      <c r="H1443" s="5">
        <v>1</v>
      </c>
    </row>
    <row r="1444" spans="1:8" x14ac:dyDescent="0.25">
      <c r="A1444" s="4"/>
      <c r="B1444" s="4"/>
      <c r="C1444" s="4"/>
      <c r="D1444" s="4"/>
      <c r="E1444" s="4">
        <v>1200016350</v>
      </c>
      <c r="F1444" s="4" t="s">
        <v>1154</v>
      </c>
      <c r="G1444" s="5">
        <v>40370.379999999997</v>
      </c>
      <c r="H1444" s="5">
        <v>1</v>
      </c>
    </row>
    <row r="1445" spans="1:8" x14ac:dyDescent="0.25">
      <c r="A1445" s="4"/>
      <c r="B1445" s="4"/>
      <c r="C1445" s="4"/>
      <c r="D1445" s="4"/>
      <c r="E1445" s="4">
        <v>1200015690</v>
      </c>
      <c r="F1445" s="4" t="s">
        <v>1155</v>
      </c>
      <c r="G1445" s="5">
        <v>34944.129999999997</v>
      </c>
      <c r="H1445" s="5">
        <v>1</v>
      </c>
    </row>
    <row r="1446" spans="1:8" x14ac:dyDescent="0.25">
      <c r="A1446" s="4"/>
      <c r="B1446" s="4"/>
      <c r="C1446" s="4"/>
      <c r="D1446" s="4"/>
      <c r="E1446" s="4">
        <v>1200016910</v>
      </c>
      <c r="F1446" s="4" t="s">
        <v>1156</v>
      </c>
      <c r="G1446" s="5">
        <v>34500</v>
      </c>
      <c r="H1446" s="5">
        <v>1</v>
      </c>
    </row>
    <row r="1447" spans="1:8" x14ac:dyDescent="0.25">
      <c r="A1447" s="4"/>
      <c r="B1447" s="4"/>
      <c r="C1447" s="4"/>
      <c r="D1447" s="4"/>
      <c r="E1447" s="4">
        <v>1200016260</v>
      </c>
      <c r="F1447" s="4" t="s">
        <v>1157</v>
      </c>
      <c r="G1447" s="5">
        <v>31006.959999999999</v>
      </c>
      <c r="H1447" s="5">
        <v>1</v>
      </c>
    </row>
    <row r="1448" spans="1:8" x14ac:dyDescent="0.25">
      <c r="A1448" s="4"/>
      <c r="B1448" s="4"/>
      <c r="C1448" s="4"/>
      <c r="D1448" s="4"/>
      <c r="E1448" s="4">
        <v>1200015630</v>
      </c>
      <c r="F1448" s="4" t="s">
        <v>1158</v>
      </c>
      <c r="G1448" s="5">
        <v>26472.98</v>
      </c>
      <c r="H1448" s="5">
        <v>1</v>
      </c>
    </row>
    <row r="1449" spans="1:8" x14ac:dyDescent="0.25">
      <c r="A1449" s="4"/>
      <c r="B1449" s="4"/>
      <c r="C1449" s="4"/>
      <c r="D1449" s="4"/>
      <c r="E1449" s="4">
        <v>1200017110</v>
      </c>
      <c r="F1449" s="4" t="s">
        <v>1159</v>
      </c>
      <c r="G1449" s="5">
        <v>25772.18</v>
      </c>
      <c r="H1449" s="5">
        <v>1</v>
      </c>
    </row>
    <row r="1450" spans="1:8" x14ac:dyDescent="0.25">
      <c r="A1450" s="4"/>
      <c r="B1450" s="4"/>
      <c r="C1450" s="4"/>
      <c r="D1450" s="4"/>
      <c r="E1450" s="4">
        <v>1200016700</v>
      </c>
      <c r="F1450" s="4" t="s">
        <v>1160</v>
      </c>
      <c r="G1450" s="5">
        <v>18299.55</v>
      </c>
      <c r="H1450" s="5">
        <v>1</v>
      </c>
    </row>
    <row r="1451" spans="1:8" x14ac:dyDescent="0.25">
      <c r="A1451" s="4"/>
      <c r="B1451" s="4"/>
      <c r="C1451" s="4"/>
      <c r="D1451" s="4"/>
      <c r="E1451" s="4">
        <v>1200016360</v>
      </c>
      <c r="F1451" s="4" t="s">
        <v>1161</v>
      </c>
      <c r="G1451" s="5">
        <v>14640.13</v>
      </c>
      <c r="H1451" s="5">
        <v>1</v>
      </c>
    </row>
    <row r="1452" spans="1:8" x14ac:dyDescent="0.25">
      <c r="A1452" s="4"/>
      <c r="B1452" s="4"/>
      <c r="C1452" s="4"/>
      <c r="D1452" s="4"/>
      <c r="E1452" s="4">
        <v>1200016340</v>
      </c>
      <c r="F1452" s="4" t="s">
        <v>1162</v>
      </c>
      <c r="G1452" s="5">
        <v>11091.13</v>
      </c>
      <c r="H1452" s="5">
        <v>1</v>
      </c>
    </row>
    <row r="1453" spans="1:8" x14ac:dyDescent="0.25">
      <c r="A1453" s="4"/>
      <c r="B1453" s="4"/>
      <c r="C1453" s="4"/>
      <c r="D1453" s="4"/>
      <c r="E1453" s="4">
        <v>1200015670</v>
      </c>
      <c r="F1453" s="4" t="s">
        <v>1163</v>
      </c>
      <c r="G1453" s="5">
        <v>8428.2099999999991</v>
      </c>
      <c r="H1453" s="5">
        <v>1</v>
      </c>
    </row>
    <row r="1454" spans="1:8" x14ac:dyDescent="0.25">
      <c r="A1454" s="4"/>
      <c r="B1454" s="4"/>
      <c r="C1454" s="4"/>
      <c r="D1454" s="4"/>
      <c r="E1454" s="4">
        <v>1200016330</v>
      </c>
      <c r="F1454" s="4" t="s">
        <v>1164</v>
      </c>
      <c r="G1454" s="5">
        <v>6654.38</v>
      </c>
      <c r="H1454" s="5">
        <v>1</v>
      </c>
    </row>
    <row r="1455" spans="1:8" x14ac:dyDescent="0.25">
      <c r="A1455" s="4"/>
      <c r="B1455" s="4"/>
      <c r="C1455" s="4"/>
      <c r="D1455" s="4"/>
      <c r="E1455" s="4">
        <v>1200017090</v>
      </c>
      <c r="F1455" s="4" t="s">
        <v>1165</v>
      </c>
      <c r="G1455" s="5">
        <v>5209.1099999999997</v>
      </c>
      <c r="H1455" s="5">
        <v>1</v>
      </c>
    </row>
    <row r="1456" spans="1:8" x14ac:dyDescent="0.25">
      <c r="A1456" s="4"/>
      <c r="B1456" s="4"/>
      <c r="C1456" s="4"/>
      <c r="D1456" s="4">
        <v>2005</v>
      </c>
      <c r="E1456" s="4">
        <v>1200017410</v>
      </c>
      <c r="F1456" s="4" t="s">
        <v>1130</v>
      </c>
      <c r="G1456" s="5">
        <v>2265238.13</v>
      </c>
      <c r="H1456" s="5">
        <v>1</v>
      </c>
    </row>
    <row r="1457" spans="1:8" x14ac:dyDescent="0.25">
      <c r="A1457" s="4"/>
      <c r="B1457" s="4"/>
      <c r="C1457" s="4"/>
      <c r="D1457" s="4"/>
      <c r="E1457" s="4">
        <v>1200016100</v>
      </c>
      <c r="F1457" s="4" t="s">
        <v>1166</v>
      </c>
      <c r="G1457" s="5">
        <v>1546791.46</v>
      </c>
      <c r="H1457" s="5">
        <v>1</v>
      </c>
    </row>
    <row r="1458" spans="1:8" x14ac:dyDescent="0.25">
      <c r="A1458" s="4"/>
      <c r="B1458" s="4"/>
      <c r="C1458" s="4"/>
      <c r="D1458" s="4"/>
      <c r="E1458" s="4">
        <v>1200017430</v>
      </c>
      <c r="F1458" s="4" t="s">
        <v>1130</v>
      </c>
      <c r="G1458" s="5">
        <v>1520493.67</v>
      </c>
      <c r="H1458" s="5">
        <v>1</v>
      </c>
    </row>
    <row r="1459" spans="1:8" x14ac:dyDescent="0.25">
      <c r="A1459" s="4"/>
      <c r="B1459" s="4"/>
      <c r="C1459" s="4"/>
      <c r="D1459" s="4"/>
      <c r="E1459" s="4">
        <v>1200017450</v>
      </c>
      <c r="F1459" s="4" t="s">
        <v>1130</v>
      </c>
      <c r="G1459" s="5">
        <v>1517696.96</v>
      </c>
      <c r="H1459" s="5">
        <v>1</v>
      </c>
    </row>
    <row r="1460" spans="1:8" x14ac:dyDescent="0.25">
      <c r="A1460" s="4"/>
      <c r="B1460" s="4"/>
      <c r="C1460" s="4"/>
      <c r="D1460" s="4"/>
      <c r="E1460" s="4">
        <v>1200017440</v>
      </c>
      <c r="F1460" s="4" t="s">
        <v>1130</v>
      </c>
      <c r="G1460" s="5">
        <v>1506864.88</v>
      </c>
      <c r="H1460" s="5">
        <v>1</v>
      </c>
    </row>
    <row r="1461" spans="1:8" x14ac:dyDescent="0.25">
      <c r="A1461" s="4"/>
      <c r="B1461" s="4"/>
      <c r="C1461" s="4"/>
      <c r="D1461" s="4"/>
      <c r="E1461" s="4">
        <v>1200016030</v>
      </c>
      <c r="F1461" s="4" t="s">
        <v>1141</v>
      </c>
      <c r="G1461" s="5">
        <v>605200</v>
      </c>
      <c r="H1461" s="5">
        <v>1</v>
      </c>
    </row>
    <row r="1462" spans="1:8" x14ac:dyDescent="0.25">
      <c r="A1462" s="4"/>
      <c r="B1462" s="4"/>
      <c r="C1462" s="4"/>
      <c r="D1462" s="4"/>
      <c r="E1462" s="4">
        <v>1200015860</v>
      </c>
      <c r="F1462" s="4" t="s">
        <v>1167</v>
      </c>
      <c r="G1462" s="5">
        <v>425000</v>
      </c>
      <c r="H1462" s="5">
        <v>1</v>
      </c>
    </row>
    <row r="1463" spans="1:8" x14ac:dyDescent="0.25">
      <c r="A1463" s="4"/>
      <c r="B1463" s="4"/>
      <c r="C1463" s="4"/>
      <c r="D1463" s="4"/>
      <c r="E1463" s="4">
        <v>1200016070</v>
      </c>
      <c r="F1463" s="4" t="s">
        <v>1168</v>
      </c>
      <c r="G1463" s="5">
        <v>418603</v>
      </c>
      <c r="H1463" s="5">
        <v>1</v>
      </c>
    </row>
    <row r="1464" spans="1:8" x14ac:dyDescent="0.25">
      <c r="A1464" s="4"/>
      <c r="B1464" s="4"/>
      <c r="C1464" s="4"/>
      <c r="D1464" s="4"/>
      <c r="E1464" s="4">
        <v>1200016410</v>
      </c>
      <c r="F1464" s="4" t="s">
        <v>1169</v>
      </c>
      <c r="G1464" s="5">
        <v>313949.94</v>
      </c>
      <c r="H1464" s="5">
        <v>1</v>
      </c>
    </row>
    <row r="1465" spans="1:8" x14ac:dyDescent="0.25">
      <c r="A1465" s="4"/>
      <c r="B1465" s="4"/>
      <c r="C1465" s="4"/>
      <c r="D1465" s="4"/>
      <c r="E1465" s="4">
        <v>1200016020</v>
      </c>
      <c r="F1465" s="4" t="s">
        <v>1141</v>
      </c>
      <c r="G1465" s="5">
        <v>241332</v>
      </c>
      <c r="H1465" s="5">
        <v>1</v>
      </c>
    </row>
    <row r="1466" spans="1:8" x14ac:dyDescent="0.25">
      <c r="A1466" s="4"/>
      <c r="B1466" s="4"/>
      <c r="C1466" s="4"/>
      <c r="D1466" s="4"/>
      <c r="E1466" s="4">
        <v>1200016550</v>
      </c>
      <c r="F1466" s="4" t="s">
        <v>1170</v>
      </c>
      <c r="G1466" s="5">
        <v>150482.16</v>
      </c>
      <c r="H1466" s="5">
        <v>1</v>
      </c>
    </row>
    <row r="1467" spans="1:8" x14ac:dyDescent="0.25">
      <c r="A1467" s="4"/>
      <c r="B1467" s="4"/>
      <c r="C1467" s="4"/>
      <c r="D1467" s="4"/>
      <c r="E1467" s="4">
        <v>1200016840</v>
      </c>
      <c r="F1467" s="4" t="s">
        <v>1171</v>
      </c>
      <c r="G1467" s="5">
        <v>90962</v>
      </c>
      <c r="H1467" s="5">
        <v>1</v>
      </c>
    </row>
    <row r="1468" spans="1:8" x14ac:dyDescent="0.25">
      <c r="A1468" s="4"/>
      <c r="B1468" s="4"/>
      <c r="C1468" s="4"/>
      <c r="D1468" s="4"/>
      <c r="E1468" s="4">
        <v>1200015950</v>
      </c>
      <c r="F1468" s="4" t="s">
        <v>1112</v>
      </c>
      <c r="G1468" s="5">
        <v>44200</v>
      </c>
      <c r="H1468" s="5">
        <v>1</v>
      </c>
    </row>
    <row r="1469" spans="1:8" x14ac:dyDescent="0.25">
      <c r="A1469" s="4"/>
      <c r="B1469" s="4"/>
      <c r="C1469" s="4"/>
      <c r="D1469" s="4"/>
      <c r="E1469" s="4">
        <v>1200017040</v>
      </c>
      <c r="F1469" s="4" t="s">
        <v>1172</v>
      </c>
      <c r="G1469" s="5">
        <v>18203</v>
      </c>
      <c r="H1469" s="5">
        <v>1</v>
      </c>
    </row>
    <row r="1470" spans="1:8" x14ac:dyDescent="0.25">
      <c r="A1470" s="4"/>
      <c r="B1470" s="4"/>
      <c r="C1470" s="4"/>
      <c r="D1470" s="4"/>
      <c r="E1470" s="4">
        <v>1200017030</v>
      </c>
      <c r="F1470" s="4" t="s">
        <v>1173</v>
      </c>
      <c r="G1470" s="5">
        <v>14152</v>
      </c>
      <c r="H1470" s="5">
        <v>1</v>
      </c>
    </row>
    <row r="1471" spans="1:8" x14ac:dyDescent="0.25">
      <c r="A1471" s="4"/>
      <c r="B1471" s="4"/>
      <c r="C1471" s="4"/>
      <c r="D1471" s="4">
        <v>2006</v>
      </c>
      <c r="E1471" s="4">
        <v>1200017540</v>
      </c>
      <c r="F1471" s="4" t="s">
        <v>1174</v>
      </c>
      <c r="G1471" s="5">
        <v>3709361.45</v>
      </c>
      <c r="H1471" s="5">
        <v>1</v>
      </c>
    </row>
    <row r="1472" spans="1:8" x14ac:dyDescent="0.25">
      <c r="A1472" s="4"/>
      <c r="B1472" s="4"/>
      <c r="C1472" s="4"/>
      <c r="D1472" s="4"/>
      <c r="E1472" s="4">
        <v>1200017180</v>
      </c>
      <c r="F1472" s="4" t="s">
        <v>1175</v>
      </c>
      <c r="G1472" s="5">
        <v>480658</v>
      </c>
      <c r="H1472" s="5">
        <v>1</v>
      </c>
    </row>
    <row r="1473" spans="1:8" x14ac:dyDescent="0.25">
      <c r="A1473" s="4"/>
      <c r="B1473" s="4"/>
      <c r="C1473" s="4"/>
      <c r="D1473" s="4"/>
      <c r="E1473" s="4">
        <v>1200017530</v>
      </c>
      <c r="F1473" s="4" t="s">
        <v>1176</v>
      </c>
      <c r="G1473" s="5">
        <v>431094.7</v>
      </c>
      <c r="H1473" s="5">
        <v>1</v>
      </c>
    </row>
    <row r="1474" spans="1:8" x14ac:dyDescent="0.25">
      <c r="A1474" s="4"/>
      <c r="B1474" s="4"/>
      <c r="C1474" s="4"/>
      <c r="D1474" s="4"/>
      <c r="E1474" s="4">
        <v>1200016570</v>
      </c>
      <c r="F1474" s="4" t="s">
        <v>1177</v>
      </c>
      <c r="G1474" s="5">
        <v>395416.68</v>
      </c>
      <c r="H1474" s="5">
        <v>1</v>
      </c>
    </row>
    <row r="1475" spans="1:8" x14ac:dyDescent="0.25">
      <c r="A1475" s="4"/>
      <c r="B1475" s="4"/>
      <c r="C1475" s="4"/>
      <c r="D1475" s="4"/>
      <c r="E1475" s="4">
        <v>1200016170</v>
      </c>
      <c r="F1475" s="4" t="s">
        <v>1178</v>
      </c>
      <c r="G1475" s="5">
        <v>303625</v>
      </c>
      <c r="H1475" s="5">
        <v>1</v>
      </c>
    </row>
    <row r="1476" spans="1:8" x14ac:dyDescent="0.25">
      <c r="A1476" s="4"/>
      <c r="B1476" s="4"/>
      <c r="C1476" s="4"/>
      <c r="D1476" s="4"/>
      <c r="E1476" s="4">
        <v>1200016660</v>
      </c>
      <c r="F1476" s="4" t="s">
        <v>1179</v>
      </c>
      <c r="G1476" s="5">
        <v>274337</v>
      </c>
      <c r="H1476" s="5">
        <v>1</v>
      </c>
    </row>
    <row r="1477" spans="1:8" x14ac:dyDescent="0.25">
      <c r="A1477" s="4"/>
      <c r="B1477" s="4"/>
      <c r="C1477" s="4"/>
      <c r="D1477" s="4"/>
      <c r="E1477" s="4">
        <v>1200016160</v>
      </c>
      <c r="F1477" s="4" t="s">
        <v>1180</v>
      </c>
      <c r="G1477" s="5">
        <v>231865</v>
      </c>
      <c r="H1477" s="5">
        <v>1</v>
      </c>
    </row>
    <row r="1478" spans="1:8" x14ac:dyDescent="0.25">
      <c r="A1478" s="4"/>
      <c r="B1478" s="4"/>
      <c r="C1478" s="4"/>
      <c r="D1478" s="4"/>
      <c r="E1478" s="4">
        <v>1200017360</v>
      </c>
      <c r="F1478" s="4" t="s">
        <v>1181</v>
      </c>
      <c r="G1478" s="5">
        <v>229500</v>
      </c>
      <c r="H1478" s="5">
        <v>1</v>
      </c>
    </row>
    <row r="1479" spans="1:8" x14ac:dyDescent="0.25">
      <c r="A1479" s="4"/>
      <c r="B1479" s="4"/>
      <c r="C1479" s="4"/>
      <c r="D1479" s="4"/>
      <c r="E1479" s="4">
        <v>1200017560</v>
      </c>
      <c r="F1479" s="4" t="s">
        <v>1182</v>
      </c>
      <c r="G1479" s="5">
        <v>186536.5</v>
      </c>
      <c r="H1479" s="5">
        <v>1</v>
      </c>
    </row>
    <row r="1480" spans="1:8" x14ac:dyDescent="0.25">
      <c r="A1480" s="4"/>
      <c r="B1480" s="4"/>
      <c r="C1480" s="4"/>
      <c r="D1480" s="4"/>
      <c r="E1480" s="4">
        <v>1200015770</v>
      </c>
      <c r="F1480" s="4" t="s">
        <v>1183</v>
      </c>
      <c r="G1480" s="5">
        <v>145631</v>
      </c>
      <c r="H1480" s="5">
        <v>1</v>
      </c>
    </row>
    <row r="1481" spans="1:8" x14ac:dyDescent="0.25">
      <c r="A1481" s="4"/>
      <c r="B1481" s="4"/>
      <c r="C1481" s="4"/>
      <c r="D1481" s="4"/>
      <c r="E1481" s="4">
        <v>1200016511</v>
      </c>
      <c r="F1481" s="4" t="s">
        <v>1184</v>
      </c>
      <c r="G1481" s="5">
        <v>102614</v>
      </c>
      <c r="H1481" s="5">
        <v>48821.02</v>
      </c>
    </row>
    <row r="1482" spans="1:8" x14ac:dyDescent="0.25">
      <c r="A1482" s="4"/>
      <c r="B1482" s="4"/>
      <c r="C1482" s="4"/>
      <c r="D1482" s="4"/>
      <c r="E1482" s="4">
        <v>1200017550</v>
      </c>
      <c r="F1482" s="4" t="s">
        <v>1185</v>
      </c>
      <c r="G1482" s="5">
        <v>44297.1</v>
      </c>
      <c r="H1482" s="5">
        <v>1</v>
      </c>
    </row>
    <row r="1483" spans="1:8" x14ac:dyDescent="0.25">
      <c r="A1483" s="4"/>
      <c r="B1483" s="4"/>
      <c r="C1483" s="4"/>
      <c r="D1483" s="4"/>
      <c r="E1483" s="4">
        <v>1200016620</v>
      </c>
      <c r="F1483" s="4" t="s">
        <v>1186</v>
      </c>
      <c r="G1483" s="5">
        <v>43140.35</v>
      </c>
      <c r="H1483" s="5">
        <v>1</v>
      </c>
    </row>
    <row r="1484" spans="1:8" x14ac:dyDescent="0.25">
      <c r="A1484" s="4"/>
      <c r="B1484" s="4"/>
      <c r="C1484" s="4"/>
      <c r="D1484" s="4"/>
      <c r="E1484" s="4">
        <v>1200016040</v>
      </c>
      <c r="F1484" s="4" t="s">
        <v>1187</v>
      </c>
      <c r="G1484" s="5">
        <v>42225</v>
      </c>
      <c r="H1484" s="5">
        <v>1</v>
      </c>
    </row>
    <row r="1485" spans="1:8" x14ac:dyDescent="0.25">
      <c r="A1485" s="4"/>
      <c r="B1485" s="4"/>
      <c r="C1485" s="4"/>
      <c r="D1485" s="4"/>
      <c r="E1485" s="4">
        <v>1200017570</v>
      </c>
      <c r="F1485" s="4" t="s">
        <v>1188</v>
      </c>
      <c r="G1485" s="5">
        <v>35180.83</v>
      </c>
      <c r="H1485" s="5">
        <v>1</v>
      </c>
    </row>
    <row r="1486" spans="1:8" x14ac:dyDescent="0.25">
      <c r="A1486" s="4"/>
      <c r="B1486" s="4"/>
      <c r="C1486" s="4"/>
      <c r="D1486" s="4"/>
      <c r="E1486" s="4">
        <v>1200017070</v>
      </c>
      <c r="F1486" s="4" t="s">
        <v>1189</v>
      </c>
      <c r="G1486" s="5">
        <v>28400</v>
      </c>
      <c r="H1486" s="5">
        <v>1</v>
      </c>
    </row>
    <row r="1487" spans="1:8" x14ac:dyDescent="0.25">
      <c r="A1487" s="4"/>
      <c r="B1487" s="4"/>
      <c r="C1487" s="4"/>
      <c r="D1487" s="4"/>
      <c r="E1487" s="4">
        <v>1200015830</v>
      </c>
      <c r="F1487" s="4" t="s">
        <v>1190</v>
      </c>
      <c r="G1487" s="5">
        <v>27460.25</v>
      </c>
      <c r="H1487" s="5">
        <v>1</v>
      </c>
    </row>
    <row r="1488" spans="1:8" x14ac:dyDescent="0.25">
      <c r="A1488" s="4"/>
      <c r="B1488" s="4"/>
      <c r="C1488" s="4"/>
      <c r="D1488" s="4"/>
      <c r="E1488" s="4">
        <v>1200016610</v>
      </c>
      <c r="F1488" s="4" t="s">
        <v>1191</v>
      </c>
      <c r="G1488" s="5">
        <v>27379.200000000001</v>
      </c>
      <c r="H1488" s="5">
        <v>1</v>
      </c>
    </row>
    <row r="1489" spans="1:8" x14ac:dyDescent="0.25">
      <c r="A1489" s="4"/>
      <c r="B1489" s="4"/>
      <c r="C1489" s="4"/>
      <c r="D1489" s="4"/>
      <c r="E1489" s="4">
        <v>1200016130</v>
      </c>
      <c r="F1489" s="4" t="s">
        <v>1192</v>
      </c>
      <c r="G1489" s="5">
        <v>19623.77</v>
      </c>
      <c r="H1489" s="5">
        <v>1</v>
      </c>
    </row>
    <row r="1490" spans="1:8" x14ac:dyDescent="0.25">
      <c r="A1490" s="4"/>
      <c r="B1490" s="4"/>
      <c r="C1490" s="4"/>
      <c r="D1490" s="4"/>
      <c r="E1490" s="4">
        <v>1200030790</v>
      </c>
      <c r="F1490" s="4" t="s">
        <v>1193</v>
      </c>
      <c r="G1490" s="5">
        <v>4235</v>
      </c>
      <c r="H1490" s="5">
        <v>1</v>
      </c>
    </row>
    <row r="1491" spans="1:8" x14ac:dyDescent="0.25">
      <c r="A1491" s="4"/>
      <c r="B1491" s="4"/>
      <c r="C1491" s="4"/>
      <c r="D1491" s="4"/>
      <c r="E1491" s="4">
        <v>1200030720</v>
      </c>
      <c r="F1491" s="4" t="s">
        <v>1194</v>
      </c>
      <c r="G1491" s="5">
        <v>3393.93</v>
      </c>
      <c r="H1491" s="5">
        <v>1</v>
      </c>
    </row>
    <row r="1492" spans="1:8" x14ac:dyDescent="0.25">
      <c r="A1492" s="4"/>
      <c r="B1492" s="4"/>
      <c r="C1492" s="4"/>
      <c r="D1492" s="4">
        <v>2007</v>
      </c>
      <c r="E1492" s="4">
        <v>1200016560</v>
      </c>
      <c r="F1492" s="4" t="s">
        <v>1195</v>
      </c>
      <c r="G1492" s="5">
        <v>707241</v>
      </c>
      <c r="H1492" s="5">
        <v>1</v>
      </c>
    </row>
    <row r="1493" spans="1:8" x14ac:dyDescent="0.25">
      <c r="A1493" s="4"/>
      <c r="B1493" s="4"/>
      <c r="C1493" s="4"/>
      <c r="D1493" s="4"/>
      <c r="E1493" s="4">
        <v>1200015870</v>
      </c>
      <c r="F1493" s="4" t="s">
        <v>1167</v>
      </c>
      <c r="G1493" s="5">
        <v>350000</v>
      </c>
      <c r="H1493" s="5">
        <v>1</v>
      </c>
    </row>
    <row r="1494" spans="1:8" x14ac:dyDescent="0.25">
      <c r="A1494" s="4"/>
      <c r="B1494" s="4"/>
      <c r="C1494" s="4"/>
      <c r="D1494" s="4"/>
      <c r="E1494" s="4">
        <v>1200015710</v>
      </c>
      <c r="F1494" s="4" t="s">
        <v>1196</v>
      </c>
      <c r="G1494" s="5">
        <v>265344.28000000003</v>
      </c>
      <c r="H1494" s="5">
        <v>1</v>
      </c>
    </row>
    <row r="1495" spans="1:8" x14ac:dyDescent="0.25">
      <c r="A1495" s="4"/>
      <c r="B1495" s="4"/>
      <c r="C1495" s="4"/>
      <c r="D1495" s="4"/>
      <c r="E1495" s="4">
        <v>1200017170</v>
      </c>
      <c r="F1495" s="4" t="s">
        <v>1197</v>
      </c>
      <c r="G1495" s="5">
        <v>255228.6</v>
      </c>
      <c r="H1495" s="5">
        <v>1</v>
      </c>
    </row>
    <row r="1496" spans="1:8" x14ac:dyDescent="0.25">
      <c r="A1496" s="4"/>
      <c r="B1496" s="4"/>
      <c r="C1496" s="4"/>
      <c r="D1496" s="4"/>
      <c r="E1496" s="4">
        <v>1200016060</v>
      </c>
      <c r="F1496" s="4" t="s">
        <v>1112</v>
      </c>
      <c r="G1496" s="5">
        <v>173673.62</v>
      </c>
      <c r="H1496" s="5">
        <v>1</v>
      </c>
    </row>
    <row r="1497" spans="1:8" x14ac:dyDescent="0.25">
      <c r="A1497" s="4"/>
      <c r="B1497" s="4"/>
      <c r="C1497" s="4"/>
      <c r="D1497" s="4"/>
      <c r="E1497" s="4">
        <v>1200016850</v>
      </c>
      <c r="F1497" s="4" t="s">
        <v>1171</v>
      </c>
      <c r="G1497" s="5">
        <v>107806</v>
      </c>
      <c r="H1497" s="5">
        <v>1</v>
      </c>
    </row>
    <row r="1498" spans="1:8" x14ac:dyDescent="0.25">
      <c r="A1498" s="4"/>
      <c r="B1498" s="4"/>
      <c r="C1498" s="4"/>
      <c r="D1498" s="4"/>
      <c r="E1498" s="4">
        <v>1200016750</v>
      </c>
      <c r="F1498" s="4" t="s">
        <v>1198</v>
      </c>
      <c r="G1498" s="5">
        <v>49065</v>
      </c>
      <c r="H1498" s="5">
        <v>1</v>
      </c>
    </row>
    <row r="1499" spans="1:8" x14ac:dyDescent="0.25">
      <c r="A1499" s="4"/>
      <c r="B1499" s="4"/>
      <c r="C1499" s="4"/>
      <c r="D1499" s="4"/>
      <c r="E1499" s="4">
        <v>1200016050</v>
      </c>
      <c r="F1499" s="4" t="s">
        <v>1112</v>
      </c>
      <c r="G1499" s="5">
        <v>32018.25</v>
      </c>
      <c r="H1499" s="5">
        <v>1</v>
      </c>
    </row>
    <row r="1500" spans="1:8" x14ac:dyDescent="0.25">
      <c r="A1500" s="4"/>
      <c r="B1500" s="4"/>
      <c r="C1500" s="4"/>
      <c r="D1500" s="4"/>
      <c r="E1500" s="4">
        <v>1200017160</v>
      </c>
      <c r="F1500" s="4" t="s">
        <v>1199</v>
      </c>
      <c r="G1500" s="5">
        <v>29750</v>
      </c>
      <c r="H1500" s="5">
        <v>1</v>
      </c>
    </row>
    <row r="1501" spans="1:8" x14ac:dyDescent="0.25">
      <c r="A1501" s="4"/>
      <c r="B1501" s="4"/>
      <c r="C1501" s="4"/>
      <c r="D1501" s="4"/>
      <c r="E1501" s="4">
        <v>1200016830</v>
      </c>
      <c r="F1501" s="4" t="s">
        <v>1200</v>
      </c>
      <c r="G1501" s="5">
        <v>22950</v>
      </c>
      <c r="H1501" s="5">
        <v>1</v>
      </c>
    </row>
    <row r="1502" spans="1:8" x14ac:dyDescent="0.25">
      <c r="A1502" s="4"/>
      <c r="B1502" s="4"/>
      <c r="C1502" s="4"/>
      <c r="D1502" s="4"/>
      <c r="E1502" s="4">
        <v>1200016820</v>
      </c>
      <c r="F1502" s="4" t="s">
        <v>1201</v>
      </c>
      <c r="G1502" s="5">
        <v>22500</v>
      </c>
      <c r="H1502" s="5">
        <v>1</v>
      </c>
    </row>
    <row r="1503" spans="1:8" x14ac:dyDescent="0.25">
      <c r="A1503" s="4"/>
      <c r="B1503" s="4"/>
      <c r="C1503" s="4"/>
      <c r="D1503" s="4"/>
      <c r="E1503" s="4">
        <v>1200030670</v>
      </c>
      <c r="F1503" s="4" t="s">
        <v>1202</v>
      </c>
      <c r="G1503" s="5">
        <v>9500</v>
      </c>
      <c r="H1503" s="5">
        <v>1</v>
      </c>
    </row>
    <row r="1504" spans="1:8" x14ac:dyDescent="0.25">
      <c r="A1504" s="4"/>
      <c r="B1504" s="4"/>
      <c r="C1504" s="4"/>
      <c r="D1504" s="4"/>
      <c r="E1504" s="4">
        <v>1200030740</v>
      </c>
      <c r="F1504" s="4" t="s">
        <v>1203</v>
      </c>
      <c r="G1504" s="5">
        <v>1900</v>
      </c>
      <c r="H1504" s="5">
        <v>1</v>
      </c>
    </row>
    <row r="1505" spans="1:8" x14ac:dyDescent="0.25">
      <c r="A1505" s="4"/>
      <c r="B1505" s="4"/>
      <c r="C1505" s="4"/>
      <c r="D1505" s="4"/>
      <c r="E1505" s="4">
        <v>1200030730</v>
      </c>
      <c r="F1505" s="4" t="s">
        <v>1204</v>
      </c>
      <c r="G1505" s="5">
        <v>1530</v>
      </c>
      <c r="H1505" s="5">
        <v>1</v>
      </c>
    </row>
    <row r="1506" spans="1:8" x14ac:dyDescent="0.25">
      <c r="A1506" s="4"/>
      <c r="B1506" s="4"/>
      <c r="C1506" s="4"/>
      <c r="D1506" s="4">
        <v>2008</v>
      </c>
      <c r="E1506" s="4">
        <v>1200002970</v>
      </c>
      <c r="F1506" s="4" t="s">
        <v>1205</v>
      </c>
      <c r="G1506" s="5">
        <v>1411872.17</v>
      </c>
      <c r="H1506" s="5">
        <v>1</v>
      </c>
    </row>
    <row r="1507" spans="1:8" x14ac:dyDescent="0.25">
      <c r="A1507" s="4"/>
      <c r="B1507" s="4"/>
      <c r="C1507" s="4"/>
      <c r="D1507" s="4"/>
      <c r="E1507" s="4">
        <v>1200032660</v>
      </c>
      <c r="F1507" s="4" t="s">
        <v>1206</v>
      </c>
      <c r="G1507" s="5">
        <v>788500</v>
      </c>
      <c r="H1507" s="5">
        <v>1</v>
      </c>
    </row>
    <row r="1508" spans="1:8" x14ac:dyDescent="0.25">
      <c r="A1508" s="4"/>
      <c r="B1508" s="4"/>
      <c r="C1508" s="4"/>
      <c r="D1508" s="4"/>
      <c r="E1508" s="4">
        <v>1200032630</v>
      </c>
      <c r="F1508" s="4" t="s">
        <v>1206</v>
      </c>
      <c r="G1508" s="5">
        <v>788500</v>
      </c>
      <c r="H1508" s="5">
        <v>1</v>
      </c>
    </row>
    <row r="1509" spans="1:8" x14ac:dyDescent="0.25">
      <c r="A1509" s="4"/>
      <c r="B1509" s="4"/>
      <c r="C1509" s="4"/>
      <c r="D1509" s="4"/>
      <c r="E1509" s="4">
        <v>1200032770</v>
      </c>
      <c r="F1509" s="4" t="s">
        <v>1177</v>
      </c>
      <c r="G1509" s="5">
        <v>364802.6</v>
      </c>
      <c r="H1509" s="5">
        <v>1</v>
      </c>
    </row>
    <row r="1510" spans="1:8" x14ac:dyDescent="0.25">
      <c r="A1510" s="4"/>
      <c r="B1510" s="4"/>
      <c r="C1510" s="4"/>
      <c r="D1510" s="4"/>
      <c r="E1510" s="4">
        <v>1200003040</v>
      </c>
      <c r="F1510" s="4" t="s">
        <v>1207</v>
      </c>
      <c r="G1510" s="5">
        <v>348167.31</v>
      </c>
      <c r="H1510" s="5">
        <v>1</v>
      </c>
    </row>
    <row r="1511" spans="1:8" x14ac:dyDescent="0.25">
      <c r="A1511" s="4"/>
      <c r="B1511" s="4"/>
      <c r="C1511" s="4"/>
      <c r="D1511" s="4"/>
      <c r="E1511" s="4">
        <v>1200032710</v>
      </c>
      <c r="F1511" s="4" t="s">
        <v>1208</v>
      </c>
      <c r="G1511" s="5">
        <v>306540</v>
      </c>
      <c r="H1511" s="5">
        <v>1</v>
      </c>
    </row>
    <row r="1512" spans="1:8" x14ac:dyDescent="0.25">
      <c r="A1512" s="4"/>
      <c r="B1512" s="4"/>
      <c r="C1512" s="4"/>
      <c r="D1512" s="4"/>
      <c r="E1512" s="4">
        <v>1200002980</v>
      </c>
      <c r="F1512" s="4" t="s">
        <v>1209</v>
      </c>
      <c r="G1512" s="5">
        <v>301580.64</v>
      </c>
      <c r="H1512" s="5">
        <v>1</v>
      </c>
    </row>
    <row r="1513" spans="1:8" x14ac:dyDescent="0.25">
      <c r="A1513" s="4"/>
      <c r="B1513" s="4"/>
      <c r="C1513" s="4"/>
      <c r="D1513" s="4"/>
      <c r="E1513" s="4">
        <v>1200032740</v>
      </c>
      <c r="F1513" s="4" t="s">
        <v>1210</v>
      </c>
      <c r="G1513" s="5">
        <v>301416.09999999998</v>
      </c>
      <c r="H1513" s="5">
        <v>1</v>
      </c>
    </row>
    <row r="1514" spans="1:8" x14ac:dyDescent="0.25">
      <c r="A1514" s="4"/>
      <c r="B1514" s="4"/>
      <c r="C1514" s="4"/>
      <c r="D1514" s="4"/>
      <c r="E1514" s="4">
        <v>1200032760</v>
      </c>
      <c r="F1514" s="4" t="s">
        <v>1211</v>
      </c>
      <c r="G1514" s="5">
        <v>296182.5</v>
      </c>
      <c r="H1514" s="5">
        <v>1</v>
      </c>
    </row>
    <row r="1515" spans="1:8" x14ac:dyDescent="0.25">
      <c r="A1515" s="4"/>
      <c r="B1515" s="4"/>
      <c r="C1515" s="4"/>
      <c r="D1515" s="4"/>
      <c r="E1515" s="4">
        <v>1200003110</v>
      </c>
      <c r="F1515" s="4" t="s">
        <v>1212</v>
      </c>
      <c r="G1515" s="5">
        <v>274793.18</v>
      </c>
      <c r="H1515" s="5">
        <v>1</v>
      </c>
    </row>
    <row r="1516" spans="1:8" x14ac:dyDescent="0.25">
      <c r="A1516" s="4"/>
      <c r="B1516" s="4"/>
      <c r="C1516" s="4"/>
      <c r="D1516" s="4"/>
      <c r="E1516" s="4">
        <v>1200016540</v>
      </c>
      <c r="F1516" s="4" t="s">
        <v>1213</v>
      </c>
      <c r="G1516" s="5">
        <v>270585.48</v>
      </c>
      <c r="H1516" s="5">
        <v>1</v>
      </c>
    </row>
    <row r="1517" spans="1:8" x14ac:dyDescent="0.25">
      <c r="A1517" s="4"/>
      <c r="B1517" s="4"/>
      <c r="C1517" s="4"/>
      <c r="D1517" s="4"/>
      <c r="E1517" s="4">
        <v>1200003100</v>
      </c>
      <c r="F1517" s="4" t="s">
        <v>1214</v>
      </c>
      <c r="G1517" s="5">
        <v>240612.62</v>
      </c>
      <c r="H1517" s="5">
        <v>1</v>
      </c>
    </row>
    <row r="1518" spans="1:8" x14ac:dyDescent="0.25">
      <c r="A1518" s="4"/>
      <c r="B1518" s="4"/>
      <c r="C1518" s="4"/>
      <c r="D1518" s="4"/>
      <c r="E1518" s="4">
        <v>1200032730</v>
      </c>
      <c r="F1518" s="4" t="s">
        <v>1215</v>
      </c>
      <c r="G1518" s="5">
        <v>206068.55</v>
      </c>
      <c r="H1518" s="5">
        <v>1</v>
      </c>
    </row>
    <row r="1519" spans="1:8" x14ac:dyDescent="0.25">
      <c r="A1519" s="4"/>
      <c r="B1519" s="4"/>
      <c r="C1519" s="4"/>
      <c r="D1519" s="4"/>
      <c r="E1519" s="4">
        <v>1200032780</v>
      </c>
      <c r="F1519" s="4" t="s">
        <v>1216</v>
      </c>
      <c r="G1519" s="5">
        <v>199638.42</v>
      </c>
      <c r="H1519" s="5">
        <v>1</v>
      </c>
    </row>
    <row r="1520" spans="1:8" x14ac:dyDescent="0.25">
      <c r="A1520" s="4"/>
      <c r="B1520" s="4"/>
      <c r="C1520" s="4"/>
      <c r="D1520" s="4"/>
      <c r="E1520" s="4">
        <v>1200003090</v>
      </c>
      <c r="F1520" s="4" t="s">
        <v>1217</v>
      </c>
      <c r="G1520" s="5">
        <v>194069.57</v>
      </c>
      <c r="H1520" s="5">
        <v>1</v>
      </c>
    </row>
    <row r="1521" spans="1:8" x14ac:dyDescent="0.25">
      <c r="A1521" s="4"/>
      <c r="B1521" s="4"/>
      <c r="C1521" s="4"/>
      <c r="D1521" s="4"/>
      <c r="E1521" s="4">
        <v>1200016480</v>
      </c>
      <c r="F1521" s="4" t="s">
        <v>1218</v>
      </c>
      <c r="G1521" s="5">
        <v>167288.88</v>
      </c>
      <c r="H1521" s="5">
        <v>1</v>
      </c>
    </row>
    <row r="1522" spans="1:8" x14ac:dyDescent="0.25">
      <c r="A1522" s="4"/>
      <c r="B1522" s="4"/>
      <c r="C1522" s="4"/>
      <c r="D1522" s="4"/>
      <c r="E1522" s="4">
        <v>1200032650</v>
      </c>
      <c r="F1522" s="4" t="s">
        <v>1219</v>
      </c>
      <c r="G1522" s="5">
        <v>149333</v>
      </c>
      <c r="H1522" s="5">
        <v>1</v>
      </c>
    </row>
    <row r="1523" spans="1:8" x14ac:dyDescent="0.25">
      <c r="A1523" s="4"/>
      <c r="B1523" s="4"/>
      <c r="C1523" s="4"/>
      <c r="D1523" s="4"/>
      <c r="E1523" s="4">
        <v>1200003130</v>
      </c>
      <c r="F1523" s="4" t="s">
        <v>1220</v>
      </c>
      <c r="G1523" s="5">
        <v>130763.31</v>
      </c>
      <c r="H1523" s="5">
        <v>1</v>
      </c>
    </row>
    <row r="1524" spans="1:8" x14ac:dyDescent="0.25">
      <c r="A1524" s="4"/>
      <c r="B1524" s="4"/>
      <c r="C1524" s="4"/>
      <c r="D1524" s="4"/>
      <c r="E1524" s="4">
        <v>1200032720</v>
      </c>
      <c r="F1524" s="4" t="s">
        <v>1221</v>
      </c>
      <c r="G1524" s="5">
        <v>116880</v>
      </c>
      <c r="H1524" s="5">
        <v>1</v>
      </c>
    </row>
    <row r="1525" spans="1:8" x14ac:dyDescent="0.25">
      <c r="A1525" s="4"/>
      <c r="B1525" s="4"/>
      <c r="C1525" s="4"/>
      <c r="D1525" s="4"/>
      <c r="E1525" s="4">
        <v>1200003080</v>
      </c>
      <c r="F1525" s="4" t="s">
        <v>1222</v>
      </c>
      <c r="G1525" s="5">
        <v>116786.77</v>
      </c>
      <c r="H1525" s="5">
        <v>1</v>
      </c>
    </row>
    <row r="1526" spans="1:8" x14ac:dyDescent="0.25">
      <c r="A1526" s="4"/>
      <c r="B1526" s="4"/>
      <c r="C1526" s="4"/>
      <c r="D1526" s="4"/>
      <c r="E1526" s="4">
        <v>1200017310</v>
      </c>
      <c r="F1526" s="4" t="s">
        <v>1223</v>
      </c>
      <c r="G1526" s="5">
        <v>110397.41</v>
      </c>
      <c r="H1526" s="5">
        <v>1</v>
      </c>
    </row>
    <row r="1527" spans="1:8" x14ac:dyDescent="0.25">
      <c r="A1527" s="4"/>
      <c r="B1527" s="4"/>
      <c r="C1527" s="4"/>
      <c r="D1527" s="4"/>
      <c r="E1527" s="4">
        <v>1200032670</v>
      </c>
      <c r="F1527" s="4" t="s">
        <v>1224</v>
      </c>
      <c r="G1527" s="5">
        <v>109875</v>
      </c>
      <c r="H1527" s="5">
        <v>1</v>
      </c>
    </row>
    <row r="1528" spans="1:8" x14ac:dyDescent="0.25">
      <c r="A1528" s="4"/>
      <c r="B1528" s="4"/>
      <c r="C1528" s="4"/>
      <c r="D1528" s="4"/>
      <c r="E1528" s="4">
        <v>1200003070</v>
      </c>
      <c r="F1528" s="4" t="s">
        <v>1225</v>
      </c>
      <c r="G1528" s="5">
        <v>103491.35</v>
      </c>
      <c r="H1528" s="5">
        <v>1</v>
      </c>
    </row>
    <row r="1529" spans="1:8" x14ac:dyDescent="0.25">
      <c r="A1529" s="4"/>
      <c r="B1529" s="4"/>
      <c r="C1529" s="4"/>
      <c r="D1529" s="4"/>
      <c r="E1529" s="4">
        <v>1200032700</v>
      </c>
      <c r="F1529" s="4" t="s">
        <v>1226</v>
      </c>
      <c r="G1529" s="5">
        <v>100850.82</v>
      </c>
      <c r="H1529" s="5">
        <v>1</v>
      </c>
    </row>
    <row r="1530" spans="1:8" x14ac:dyDescent="0.25">
      <c r="A1530" s="4"/>
      <c r="B1530" s="4"/>
      <c r="C1530" s="4"/>
      <c r="D1530" s="4"/>
      <c r="E1530" s="4">
        <v>1200032690</v>
      </c>
      <c r="F1530" s="4" t="s">
        <v>1227</v>
      </c>
      <c r="G1530" s="5">
        <v>73500</v>
      </c>
      <c r="H1530" s="5">
        <v>1</v>
      </c>
    </row>
    <row r="1531" spans="1:8" x14ac:dyDescent="0.25">
      <c r="A1531" s="4"/>
      <c r="B1531" s="4"/>
      <c r="C1531" s="4"/>
      <c r="D1531" s="4"/>
      <c r="E1531" s="4">
        <v>1200034400</v>
      </c>
      <c r="F1531" s="4" t="s">
        <v>1228</v>
      </c>
      <c r="G1531" s="5">
        <v>70480</v>
      </c>
      <c r="H1531" s="5">
        <v>1</v>
      </c>
    </row>
    <row r="1532" spans="1:8" x14ac:dyDescent="0.25">
      <c r="A1532" s="4"/>
      <c r="B1532" s="4"/>
      <c r="C1532" s="4"/>
      <c r="D1532" s="4"/>
      <c r="E1532" s="4">
        <v>1200029700</v>
      </c>
      <c r="F1532" s="4" t="s">
        <v>1229</v>
      </c>
      <c r="G1532" s="5">
        <v>55369.22</v>
      </c>
      <c r="H1532" s="5">
        <v>1</v>
      </c>
    </row>
    <row r="1533" spans="1:8" x14ac:dyDescent="0.25">
      <c r="A1533" s="4"/>
      <c r="B1533" s="4"/>
      <c r="C1533" s="4"/>
      <c r="D1533" s="4"/>
      <c r="E1533" s="4">
        <v>1200003060</v>
      </c>
      <c r="F1533" s="4" t="s">
        <v>1230</v>
      </c>
      <c r="G1533" s="5">
        <v>53536.77</v>
      </c>
      <c r="H1533" s="5">
        <v>1</v>
      </c>
    </row>
    <row r="1534" spans="1:8" x14ac:dyDescent="0.25">
      <c r="A1534" s="4"/>
      <c r="B1534" s="4"/>
      <c r="C1534" s="4"/>
      <c r="D1534" s="4"/>
      <c r="E1534" s="4">
        <v>1200003050</v>
      </c>
      <c r="F1534" s="4" t="s">
        <v>1231</v>
      </c>
      <c r="G1534" s="5">
        <v>49867.040000000001</v>
      </c>
      <c r="H1534" s="5">
        <v>1</v>
      </c>
    </row>
    <row r="1535" spans="1:8" x14ac:dyDescent="0.25">
      <c r="A1535" s="4"/>
      <c r="B1535" s="4"/>
      <c r="C1535" s="4"/>
      <c r="D1535" s="4"/>
      <c r="E1535" s="4">
        <v>1200002990</v>
      </c>
      <c r="F1535" s="4" t="s">
        <v>1232</v>
      </c>
      <c r="G1535" s="5">
        <v>39471.58</v>
      </c>
      <c r="H1535" s="5">
        <v>1</v>
      </c>
    </row>
    <row r="1536" spans="1:8" x14ac:dyDescent="0.25">
      <c r="A1536" s="4"/>
      <c r="B1536" s="4"/>
      <c r="C1536" s="4"/>
      <c r="D1536" s="4"/>
      <c r="E1536" s="4">
        <v>1200003000</v>
      </c>
      <c r="F1536" s="4" t="s">
        <v>1232</v>
      </c>
      <c r="G1536" s="5">
        <v>39471.58</v>
      </c>
      <c r="H1536" s="5">
        <v>1</v>
      </c>
    </row>
    <row r="1537" spans="1:8" x14ac:dyDescent="0.25">
      <c r="A1537" s="4"/>
      <c r="B1537" s="4"/>
      <c r="C1537" s="4"/>
      <c r="D1537" s="4"/>
      <c r="E1537" s="4">
        <v>1200003120</v>
      </c>
      <c r="F1537" s="4" t="s">
        <v>1233</v>
      </c>
      <c r="G1537" s="5">
        <v>37405.83</v>
      </c>
      <c r="H1537" s="5">
        <v>1</v>
      </c>
    </row>
    <row r="1538" spans="1:8" x14ac:dyDescent="0.25">
      <c r="A1538" s="4"/>
      <c r="B1538" s="4"/>
      <c r="C1538" s="4"/>
      <c r="D1538" s="4"/>
      <c r="E1538" s="4">
        <v>1200017230</v>
      </c>
      <c r="F1538" s="4" t="s">
        <v>1234</v>
      </c>
      <c r="G1538" s="5">
        <v>33401.5</v>
      </c>
      <c r="H1538" s="5">
        <v>1</v>
      </c>
    </row>
    <row r="1539" spans="1:8" x14ac:dyDescent="0.25">
      <c r="A1539" s="4"/>
      <c r="B1539" s="4"/>
      <c r="C1539" s="4"/>
      <c r="D1539" s="4"/>
      <c r="E1539" s="4">
        <v>1200003140</v>
      </c>
      <c r="F1539" s="4" t="s">
        <v>1235</v>
      </c>
      <c r="G1539" s="5">
        <v>31793.14</v>
      </c>
      <c r="H1539" s="5">
        <v>1</v>
      </c>
    </row>
    <row r="1540" spans="1:8" x14ac:dyDescent="0.25">
      <c r="A1540" s="4"/>
      <c r="B1540" s="4"/>
      <c r="C1540" s="4"/>
      <c r="D1540" s="4"/>
      <c r="E1540" s="4">
        <v>1200032750</v>
      </c>
      <c r="F1540" s="4" t="s">
        <v>1236</v>
      </c>
      <c r="G1540" s="5">
        <v>27600</v>
      </c>
      <c r="H1540" s="5">
        <v>1</v>
      </c>
    </row>
    <row r="1541" spans="1:8" x14ac:dyDescent="0.25">
      <c r="A1541" s="4"/>
      <c r="B1541" s="4"/>
      <c r="C1541" s="4"/>
      <c r="D1541" s="4"/>
      <c r="E1541" s="4">
        <v>1200003010</v>
      </c>
      <c r="F1541" s="4" t="s">
        <v>1237</v>
      </c>
      <c r="G1541" s="5">
        <v>25279.55</v>
      </c>
      <c r="H1541" s="5">
        <v>1</v>
      </c>
    </row>
    <row r="1542" spans="1:8" x14ac:dyDescent="0.25">
      <c r="A1542" s="4"/>
      <c r="B1542" s="4"/>
      <c r="C1542" s="4"/>
      <c r="D1542" s="4"/>
      <c r="E1542" s="4">
        <v>1200003020</v>
      </c>
      <c r="F1542" s="4" t="s">
        <v>1237</v>
      </c>
      <c r="G1542" s="5">
        <v>25279.55</v>
      </c>
      <c r="H1542" s="5">
        <v>1</v>
      </c>
    </row>
    <row r="1543" spans="1:8" x14ac:dyDescent="0.25">
      <c r="A1543" s="4"/>
      <c r="B1543" s="4"/>
      <c r="C1543" s="4"/>
      <c r="D1543" s="4"/>
      <c r="E1543" s="4">
        <v>1200017220</v>
      </c>
      <c r="F1543" s="4" t="s">
        <v>1238</v>
      </c>
      <c r="G1543" s="5">
        <v>23224.98</v>
      </c>
      <c r="H1543" s="5">
        <v>1</v>
      </c>
    </row>
    <row r="1544" spans="1:8" x14ac:dyDescent="0.25">
      <c r="A1544" s="4"/>
      <c r="B1544" s="4"/>
      <c r="C1544" s="4"/>
      <c r="D1544" s="4"/>
      <c r="E1544" s="4">
        <v>1200033420</v>
      </c>
      <c r="F1544" s="4" t="s">
        <v>1239</v>
      </c>
      <c r="G1544" s="5">
        <v>20507</v>
      </c>
      <c r="H1544" s="5">
        <v>1</v>
      </c>
    </row>
    <row r="1545" spans="1:8" x14ac:dyDescent="0.25">
      <c r="A1545" s="4"/>
      <c r="B1545" s="4"/>
      <c r="C1545" s="4"/>
      <c r="D1545" s="4"/>
      <c r="E1545" s="4">
        <v>1200032680</v>
      </c>
      <c r="F1545" s="4" t="s">
        <v>1240</v>
      </c>
      <c r="G1545" s="5">
        <v>6650</v>
      </c>
      <c r="H1545" s="5">
        <v>1</v>
      </c>
    </row>
    <row r="1546" spans="1:8" x14ac:dyDescent="0.25">
      <c r="A1546" s="4"/>
      <c r="B1546" s="4"/>
      <c r="C1546" s="4"/>
      <c r="D1546" s="4"/>
      <c r="E1546" s="4">
        <v>1200034580</v>
      </c>
      <c r="F1546" s="4" t="s">
        <v>1241</v>
      </c>
      <c r="G1546" s="5">
        <v>6346</v>
      </c>
      <c r="H1546" s="5">
        <v>1</v>
      </c>
    </row>
    <row r="1547" spans="1:8" x14ac:dyDescent="0.25">
      <c r="A1547" s="4"/>
      <c r="B1547" s="4"/>
      <c r="C1547" s="4"/>
      <c r="D1547" s="4"/>
      <c r="E1547" s="4">
        <v>1200015700</v>
      </c>
      <c r="F1547" s="4" t="s">
        <v>1242</v>
      </c>
      <c r="G1547" s="5">
        <v>5439.87</v>
      </c>
      <c r="H1547" s="5">
        <v>1</v>
      </c>
    </row>
    <row r="1548" spans="1:8" x14ac:dyDescent="0.25">
      <c r="A1548" s="4"/>
      <c r="B1548" s="4"/>
      <c r="C1548" s="4"/>
      <c r="D1548" s="4"/>
      <c r="E1548" s="4">
        <v>1200030840</v>
      </c>
      <c r="F1548" s="4" t="s">
        <v>1243</v>
      </c>
      <c r="G1548" s="5">
        <v>3084.47</v>
      </c>
      <c r="H1548" s="5">
        <v>1</v>
      </c>
    </row>
    <row r="1549" spans="1:8" x14ac:dyDescent="0.25">
      <c r="A1549" s="4"/>
      <c r="B1549" s="4"/>
      <c r="C1549" s="4"/>
      <c r="D1549" s="4"/>
      <c r="E1549" s="4">
        <v>1200030850</v>
      </c>
      <c r="F1549" s="4" t="s">
        <v>1244</v>
      </c>
      <c r="G1549" s="5">
        <v>2072.63</v>
      </c>
      <c r="H1549" s="5">
        <v>1</v>
      </c>
    </row>
    <row r="1550" spans="1:8" x14ac:dyDescent="0.25">
      <c r="A1550" s="4"/>
      <c r="B1550" s="4"/>
      <c r="C1550" s="4"/>
      <c r="D1550" s="4">
        <v>2009</v>
      </c>
      <c r="E1550" s="4">
        <v>1200042330</v>
      </c>
      <c r="F1550" s="4" t="s">
        <v>1245</v>
      </c>
      <c r="G1550" s="5">
        <v>2995613</v>
      </c>
      <c r="H1550" s="5">
        <v>1</v>
      </c>
    </row>
    <row r="1551" spans="1:8" x14ac:dyDescent="0.25">
      <c r="A1551" s="4"/>
      <c r="B1551" s="4"/>
      <c r="C1551" s="4"/>
      <c r="D1551" s="4"/>
      <c r="E1551" s="4">
        <v>1200037740</v>
      </c>
      <c r="F1551" s="4" t="s">
        <v>1169</v>
      </c>
      <c r="G1551" s="5">
        <v>2121852</v>
      </c>
      <c r="H1551" s="5">
        <v>1</v>
      </c>
    </row>
    <row r="1552" spans="1:8" x14ac:dyDescent="0.25">
      <c r="A1552" s="4"/>
      <c r="B1552" s="4"/>
      <c r="C1552" s="4"/>
      <c r="D1552" s="4"/>
      <c r="E1552" s="4">
        <v>1200033760</v>
      </c>
      <c r="F1552" s="4" t="s">
        <v>1246</v>
      </c>
      <c r="G1552" s="5">
        <v>600938</v>
      </c>
      <c r="H1552" s="5">
        <v>1</v>
      </c>
    </row>
    <row r="1553" spans="1:8" x14ac:dyDescent="0.25">
      <c r="A1553" s="4"/>
      <c r="B1553" s="4"/>
      <c r="C1553" s="4"/>
      <c r="D1553" s="4"/>
      <c r="E1553" s="4">
        <v>1200037720</v>
      </c>
      <c r="F1553" s="4" t="s">
        <v>1247</v>
      </c>
      <c r="G1553" s="5">
        <v>461890</v>
      </c>
      <c r="H1553" s="5">
        <v>1</v>
      </c>
    </row>
    <row r="1554" spans="1:8" x14ac:dyDescent="0.25">
      <c r="A1554" s="4"/>
      <c r="B1554" s="4"/>
      <c r="C1554" s="4"/>
      <c r="D1554" s="4"/>
      <c r="E1554" s="4">
        <v>1200041890</v>
      </c>
      <c r="F1554" s="4" t="s">
        <v>1248</v>
      </c>
      <c r="G1554" s="5">
        <v>448649</v>
      </c>
      <c r="H1554" s="5">
        <v>1</v>
      </c>
    </row>
    <row r="1555" spans="1:8" x14ac:dyDescent="0.25">
      <c r="A1555" s="4"/>
      <c r="B1555" s="4"/>
      <c r="C1555" s="4"/>
      <c r="D1555" s="4"/>
      <c r="E1555" s="4">
        <v>1200038040</v>
      </c>
      <c r="F1555" s="4" t="s">
        <v>1211</v>
      </c>
      <c r="G1555" s="5">
        <v>295205.5</v>
      </c>
      <c r="H1555" s="5">
        <v>1</v>
      </c>
    </row>
    <row r="1556" spans="1:8" x14ac:dyDescent="0.25">
      <c r="A1556" s="4"/>
      <c r="B1556" s="4"/>
      <c r="C1556" s="4"/>
      <c r="D1556" s="4"/>
      <c r="E1556" s="4">
        <v>1200042120</v>
      </c>
      <c r="F1556" s="4" t="s">
        <v>1249</v>
      </c>
      <c r="G1556" s="5">
        <v>272666.26</v>
      </c>
      <c r="H1556" s="5">
        <v>1</v>
      </c>
    </row>
    <row r="1557" spans="1:8" x14ac:dyDescent="0.25">
      <c r="A1557" s="4"/>
      <c r="B1557" s="4"/>
      <c r="C1557" s="4"/>
      <c r="D1557" s="4"/>
      <c r="E1557" s="4">
        <v>1200035140</v>
      </c>
      <c r="F1557" s="4" t="s">
        <v>1250</v>
      </c>
      <c r="G1557" s="5">
        <v>271025.52</v>
      </c>
      <c r="H1557" s="5">
        <v>1</v>
      </c>
    </row>
    <row r="1558" spans="1:8" x14ac:dyDescent="0.25">
      <c r="A1558" s="4"/>
      <c r="B1558" s="4"/>
      <c r="C1558" s="4"/>
      <c r="D1558" s="4"/>
      <c r="E1558" s="4">
        <v>1200035150</v>
      </c>
      <c r="F1558" s="4" t="s">
        <v>1251</v>
      </c>
      <c r="G1558" s="5">
        <v>135512.76</v>
      </c>
      <c r="H1558" s="5">
        <v>1</v>
      </c>
    </row>
    <row r="1559" spans="1:8" x14ac:dyDescent="0.25">
      <c r="A1559" s="4"/>
      <c r="B1559" s="4"/>
      <c r="C1559" s="4"/>
      <c r="D1559" s="4"/>
      <c r="E1559" s="4">
        <v>1200035130</v>
      </c>
      <c r="F1559" s="4" t="s">
        <v>1252</v>
      </c>
      <c r="G1559" s="5">
        <v>75606</v>
      </c>
      <c r="H1559" s="5">
        <v>1</v>
      </c>
    </row>
    <row r="1560" spans="1:8" x14ac:dyDescent="0.25">
      <c r="A1560" s="4"/>
      <c r="B1560" s="4"/>
      <c r="C1560" s="4"/>
      <c r="D1560" s="4"/>
      <c r="E1560" s="4">
        <v>1200037140</v>
      </c>
      <c r="F1560" s="4" t="s">
        <v>466</v>
      </c>
      <c r="G1560" s="5">
        <v>49565.11</v>
      </c>
      <c r="H1560" s="5">
        <v>1</v>
      </c>
    </row>
    <row r="1561" spans="1:8" x14ac:dyDescent="0.25">
      <c r="A1561" s="4"/>
      <c r="B1561" s="4"/>
      <c r="C1561" s="4"/>
      <c r="D1561" s="4"/>
      <c r="E1561" s="4">
        <v>1200038480</v>
      </c>
      <c r="F1561" s="4" t="s">
        <v>1253</v>
      </c>
      <c r="G1561" s="5">
        <v>33425</v>
      </c>
      <c r="H1561" s="5">
        <v>1</v>
      </c>
    </row>
    <row r="1562" spans="1:8" x14ac:dyDescent="0.25">
      <c r="A1562" s="4"/>
      <c r="B1562" s="4"/>
      <c r="C1562" s="4"/>
      <c r="D1562" s="4"/>
      <c r="E1562" s="4">
        <v>1200038840</v>
      </c>
      <c r="F1562" s="4" t="s">
        <v>1254</v>
      </c>
      <c r="G1562" s="5">
        <v>29500</v>
      </c>
      <c r="H1562" s="5">
        <v>1</v>
      </c>
    </row>
    <row r="1563" spans="1:8" x14ac:dyDescent="0.25">
      <c r="A1563" s="4"/>
      <c r="B1563" s="4"/>
      <c r="C1563" s="4"/>
      <c r="D1563" s="4"/>
      <c r="E1563" s="4">
        <v>1200038250</v>
      </c>
      <c r="F1563" s="4" t="s">
        <v>1255</v>
      </c>
      <c r="G1563" s="5">
        <v>29500</v>
      </c>
      <c r="H1563" s="5">
        <v>1</v>
      </c>
    </row>
    <row r="1564" spans="1:8" x14ac:dyDescent="0.25">
      <c r="A1564" s="4"/>
      <c r="B1564" s="4"/>
      <c r="C1564" s="4"/>
      <c r="D1564" s="4"/>
      <c r="E1564" s="4">
        <v>1200038240</v>
      </c>
      <c r="F1564" s="4" t="s">
        <v>1256</v>
      </c>
      <c r="G1564" s="5">
        <v>28700</v>
      </c>
      <c r="H1564" s="5">
        <v>1</v>
      </c>
    </row>
    <row r="1565" spans="1:8" x14ac:dyDescent="0.25">
      <c r="A1565" s="4"/>
      <c r="B1565" s="4"/>
      <c r="C1565" s="4"/>
      <c r="D1565" s="4"/>
      <c r="E1565" s="4">
        <v>1200043660</v>
      </c>
      <c r="F1565" s="4" t="s">
        <v>1257</v>
      </c>
      <c r="G1565" s="5">
        <v>15525</v>
      </c>
      <c r="H1565" s="5">
        <v>1</v>
      </c>
    </row>
    <row r="1566" spans="1:8" x14ac:dyDescent="0.25">
      <c r="A1566" s="4"/>
      <c r="B1566" s="4"/>
      <c r="C1566" s="4"/>
      <c r="D1566" s="4"/>
      <c r="E1566" s="4">
        <v>1200044090</v>
      </c>
      <c r="F1566" s="4" t="s">
        <v>1258</v>
      </c>
      <c r="G1566" s="5">
        <v>12785.35</v>
      </c>
      <c r="H1566" s="5">
        <v>1</v>
      </c>
    </row>
    <row r="1567" spans="1:8" x14ac:dyDescent="0.25">
      <c r="A1567" s="4"/>
      <c r="B1567" s="4"/>
      <c r="C1567" s="4"/>
      <c r="D1567" s="4">
        <v>2010</v>
      </c>
      <c r="E1567" s="4">
        <v>1200047890</v>
      </c>
      <c r="F1567" s="4" t="s">
        <v>1259</v>
      </c>
      <c r="G1567" s="5">
        <v>1638442</v>
      </c>
      <c r="H1567" s="5">
        <v>1</v>
      </c>
    </row>
    <row r="1568" spans="1:8" x14ac:dyDescent="0.25">
      <c r="A1568" s="4"/>
      <c r="B1568" s="4"/>
      <c r="C1568" s="4"/>
      <c r="D1568" s="4"/>
      <c r="E1568" s="4">
        <v>1200047910</v>
      </c>
      <c r="F1568" s="4" t="s">
        <v>1259</v>
      </c>
      <c r="G1568" s="5">
        <v>1638442</v>
      </c>
      <c r="H1568" s="5">
        <v>1</v>
      </c>
    </row>
    <row r="1569" spans="1:8" x14ac:dyDescent="0.25">
      <c r="A1569" s="4"/>
      <c r="B1569" s="4"/>
      <c r="C1569" s="4"/>
      <c r="D1569" s="4"/>
      <c r="E1569" s="4">
        <v>1200047900</v>
      </c>
      <c r="F1569" s="4" t="s">
        <v>1259</v>
      </c>
      <c r="G1569" s="5">
        <v>1638442</v>
      </c>
      <c r="H1569" s="5">
        <v>1</v>
      </c>
    </row>
    <row r="1570" spans="1:8" x14ac:dyDescent="0.25">
      <c r="A1570" s="4"/>
      <c r="B1570" s="4"/>
      <c r="C1570" s="4"/>
      <c r="D1570" s="4"/>
      <c r="E1570" s="4">
        <v>1200047920</v>
      </c>
      <c r="F1570" s="4" t="s">
        <v>1259</v>
      </c>
      <c r="G1570" s="5">
        <v>1638441</v>
      </c>
      <c r="H1570" s="5">
        <v>1</v>
      </c>
    </row>
    <row r="1571" spans="1:8" x14ac:dyDescent="0.25">
      <c r="A1571" s="4"/>
      <c r="B1571" s="4"/>
      <c r="C1571" s="4"/>
      <c r="D1571" s="4"/>
      <c r="E1571" s="4">
        <v>1200047930</v>
      </c>
      <c r="F1571" s="4" t="s">
        <v>1259</v>
      </c>
      <c r="G1571" s="5">
        <v>1638441</v>
      </c>
      <c r="H1571" s="5">
        <v>1</v>
      </c>
    </row>
    <row r="1572" spans="1:8" x14ac:dyDescent="0.25">
      <c r="A1572" s="4"/>
      <c r="B1572" s="4"/>
      <c r="C1572" s="4"/>
      <c r="D1572" s="4"/>
      <c r="E1572" s="4">
        <v>1200047020</v>
      </c>
      <c r="F1572" s="4" t="s">
        <v>1260</v>
      </c>
      <c r="G1572" s="5">
        <v>729987</v>
      </c>
      <c r="H1572" s="5">
        <v>1</v>
      </c>
    </row>
    <row r="1573" spans="1:8" x14ac:dyDescent="0.25">
      <c r="A1573" s="4"/>
      <c r="B1573" s="4"/>
      <c r="C1573" s="4"/>
      <c r="D1573" s="4"/>
      <c r="E1573" s="4">
        <v>1200047891</v>
      </c>
      <c r="F1573" s="4" t="s">
        <v>1261</v>
      </c>
      <c r="G1573" s="5">
        <v>516598.61</v>
      </c>
      <c r="H1573" s="5">
        <v>1</v>
      </c>
    </row>
    <row r="1574" spans="1:8" x14ac:dyDescent="0.25">
      <c r="A1574" s="4"/>
      <c r="B1574" s="4"/>
      <c r="C1574" s="4"/>
      <c r="D1574" s="4"/>
      <c r="E1574" s="4">
        <v>1200047901</v>
      </c>
      <c r="F1574" s="4" t="s">
        <v>1261</v>
      </c>
      <c r="G1574" s="5">
        <v>516598.61</v>
      </c>
      <c r="H1574" s="5">
        <v>1</v>
      </c>
    </row>
    <row r="1575" spans="1:8" x14ac:dyDescent="0.25">
      <c r="A1575" s="4"/>
      <c r="B1575" s="4"/>
      <c r="C1575" s="4"/>
      <c r="D1575" s="4"/>
      <c r="E1575" s="4">
        <v>1200047911</v>
      </c>
      <c r="F1575" s="4" t="s">
        <v>1261</v>
      </c>
      <c r="G1575" s="5">
        <v>516597.61</v>
      </c>
      <c r="H1575" s="5">
        <v>1</v>
      </c>
    </row>
    <row r="1576" spans="1:8" x14ac:dyDescent="0.25">
      <c r="A1576" s="4"/>
      <c r="B1576" s="4"/>
      <c r="C1576" s="4"/>
      <c r="D1576" s="4"/>
      <c r="E1576" s="4">
        <v>1200047931</v>
      </c>
      <c r="F1576" s="4" t="s">
        <v>1261</v>
      </c>
      <c r="G1576" s="5">
        <v>516597.61</v>
      </c>
      <c r="H1576" s="5">
        <v>1</v>
      </c>
    </row>
    <row r="1577" spans="1:8" x14ac:dyDescent="0.25">
      <c r="A1577" s="4"/>
      <c r="B1577" s="4"/>
      <c r="C1577" s="4"/>
      <c r="D1577" s="4"/>
      <c r="E1577" s="4">
        <v>1200047921</v>
      </c>
      <c r="F1577" s="4" t="s">
        <v>1261</v>
      </c>
      <c r="G1577" s="5">
        <v>516597.61</v>
      </c>
      <c r="H1577" s="5">
        <v>1</v>
      </c>
    </row>
    <row r="1578" spans="1:8" x14ac:dyDescent="0.25">
      <c r="A1578" s="4"/>
      <c r="B1578" s="4"/>
      <c r="C1578" s="4"/>
      <c r="D1578" s="4"/>
      <c r="E1578" s="4">
        <v>1200042470</v>
      </c>
      <c r="F1578" s="4" t="s">
        <v>1262</v>
      </c>
      <c r="G1578" s="5">
        <v>371250</v>
      </c>
      <c r="H1578" s="5">
        <v>1</v>
      </c>
    </row>
    <row r="1579" spans="1:8" x14ac:dyDescent="0.25">
      <c r="A1579" s="4"/>
      <c r="B1579" s="4"/>
      <c r="C1579" s="4"/>
      <c r="D1579" s="4"/>
      <c r="E1579" s="4">
        <v>1200052740</v>
      </c>
      <c r="F1579" s="4" t="s">
        <v>1263</v>
      </c>
      <c r="G1579" s="5">
        <v>348000</v>
      </c>
      <c r="H1579" s="5">
        <v>1</v>
      </c>
    </row>
    <row r="1580" spans="1:8" x14ac:dyDescent="0.25">
      <c r="A1580" s="4"/>
      <c r="B1580" s="4"/>
      <c r="C1580" s="4"/>
      <c r="D1580" s="4"/>
      <c r="E1580" s="4">
        <v>1200054890</v>
      </c>
      <c r="F1580" s="4" t="s">
        <v>1264</v>
      </c>
      <c r="G1580" s="5">
        <v>319481</v>
      </c>
      <c r="H1580" s="5">
        <v>1</v>
      </c>
    </row>
    <row r="1581" spans="1:8" x14ac:dyDescent="0.25">
      <c r="A1581" s="4"/>
      <c r="B1581" s="4"/>
      <c r="C1581" s="4"/>
      <c r="D1581" s="4"/>
      <c r="E1581" s="4">
        <v>1200047130</v>
      </c>
      <c r="F1581" s="4" t="s">
        <v>1265</v>
      </c>
      <c r="G1581" s="5">
        <v>283860</v>
      </c>
      <c r="H1581" s="5">
        <v>1</v>
      </c>
    </row>
    <row r="1582" spans="1:8" x14ac:dyDescent="0.25">
      <c r="A1582" s="4"/>
      <c r="B1582" s="4"/>
      <c r="C1582" s="4"/>
      <c r="D1582" s="4"/>
      <c r="E1582" s="4">
        <v>1200047140</v>
      </c>
      <c r="F1582" s="4" t="s">
        <v>1265</v>
      </c>
      <c r="G1582" s="5">
        <v>283860</v>
      </c>
      <c r="H1582" s="5">
        <v>1</v>
      </c>
    </row>
    <row r="1583" spans="1:8" x14ac:dyDescent="0.25">
      <c r="A1583" s="4"/>
      <c r="B1583" s="4"/>
      <c r="C1583" s="4"/>
      <c r="D1583" s="4"/>
      <c r="E1583" s="4">
        <v>1200047150</v>
      </c>
      <c r="F1583" s="4" t="s">
        <v>1265</v>
      </c>
      <c r="G1583" s="5">
        <v>283860</v>
      </c>
      <c r="H1583" s="5">
        <v>1</v>
      </c>
    </row>
    <row r="1584" spans="1:8" x14ac:dyDescent="0.25">
      <c r="A1584" s="4"/>
      <c r="B1584" s="4"/>
      <c r="C1584" s="4"/>
      <c r="D1584" s="4"/>
      <c r="E1584" s="4">
        <v>1200048910</v>
      </c>
      <c r="F1584" s="4" t="s">
        <v>1266</v>
      </c>
      <c r="G1584" s="5">
        <v>221267</v>
      </c>
      <c r="H1584" s="5">
        <v>1</v>
      </c>
    </row>
    <row r="1585" spans="1:8" x14ac:dyDescent="0.25">
      <c r="A1585" s="4"/>
      <c r="B1585" s="4"/>
      <c r="C1585" s="4"/>
      <c r="D1585" s="4"/>
      <c r="E1585" s="4">
        <v>1200044790</v>
      </c>
      <c r="F1585" s="4" t="s">
        <v>1267</v>
      </c>
      <c r="G1585" s="5">
        <v>110505</v>
      </c>
      <c r="H1585" s="5">
        <v>1</v>
      </c>
    </row>
    <row r="1586" spans="1:8" x14ac:dyDescent="0.25">
      <c r="A1586" s="4"/>
      <c r="B1586" s="4"/>
      <c r="C1586" s="4"/>
      <c r="D1586" s="4"/>
      <c r="E1586" s="4">
        <v>1200046080</v>
      </c>
      <c r="F1586" s="4" t="s">
        <v>1268</v>
      </c>
      <c r="G1586" s="5">
        <v>60637.5</v>
      </c>
      <c r="H1586" s="5">
        <v>1</v>
      </c>
    </row>
    <row r="1587" spans="1:8" x14ac:dyDescent="0.25">
      <c r="A1587" s="4"/>
      <c r="B1587" s="4"/>
      <c r="C1587" s="4"/>
      <c r="D1587" s="4"/>
      <c r="E1587" s="4">
        <v>1200047190</v>
      </c>
      <c r="F1587" s="4" t="s">
        <v>1269</v>
      </c>
      <c r="G1587" s="5">
        <v>31500</v>
      </c>
      <c r="H1587" s="5">
        <v>1</v>
      </c>
    </row>
    <row r="1588" spans="1:8" x14ac:dyDescent="0.25">
      <c r="A1588" s="4"/>
      <c r="B1588" s="4"/>
      <c r="C1588" s="4"/>
      <c r="D1588" s="4">
        <v>2011</v>
      </c>
      <c r="E1588" s="4">
        <v>1200052840</v>
      </c>
      <c r="F1588" s="4" t="s">
        <v>1270</v>
      </c>
      <c r="G1588" s="5">
        <v>3552900</v>
      </c>
      <c r="H1588" s="5">
        <v>1</v>
      </c>
    </row>
    <row r="1589" spans="1:8" x14ac:dyDescent="0.25">
      <c r="A1589" s="4"/>
      <c r="B1589" s="4"/>
      <c r="C1589" s="4"/>
      <c r="D1589" s="4"/>
      <c r="E1589" s="4">
        <v>1200064050</v>
      </c>
      <c r="F1589" s="4" t="s">
        <v>1271</v>
      </c>
      <c r="G1589" s="5">
        <v>2649505.65</v>
      </c>
      <c r="H1589" s="5">
        <v>23408.99</v>
      </c>
    </row>
    <row r="1590" spans="1:8" x14ac:dyDescent="0.25">
      <c r="A1590" s="4"/>
      <c r="B1590" s="4"/>
      <c r="C1590" s="4"/>
      <c r="D1590" s="4"/>
      <c r="E1590" s="4">
        <v>1200065760</v>
      </c>
      <c r="F1590" s="4" t="s">
        <v>1272</v>
      </c>
      <c r="G1590" s="5">
        <v>1520493.69</v>
      </c>
      <c r="H1590" s="5">
        <v>16338.76</v>
      </c>
    </row>
    <row r="1591" spans="1:8" x14ac:dyDescent="0.25">
      <c r="A1591" s="4"/>
      <c r="B1591" s="4"/>
      <c r="C1591" s="4"/>
      <c r="D1591" s="4"/>
      <c r="E1591" s="4">
        <v>1200065750</v>
      </c>
      <c r="F1591" s="4" t="s">
        <v>1272</v>
      </c>
      <c r="G1591" s="5">
        <v>1520493.69</v>
      </c>
      <c r="H1591" s="5">
        <v>16338.76</v>
      </c>
    </row>
    <row r="1592" spans="1:8" x14ac:dyDescent="0.25">
      <c r="A1592" s="4"/>
      <c r="B1592" s="4"/>
      <c r="C1592" s="4"/>
      <c r="D1592" s="4"/>
      <c r="E1592" s="4">
        <v>1200065770</v>
      </c>
      <c r="F1592" s="4" t="s">
        <v>1272</v>
      </c>
      <c r="G1592" s="5">
        <v>1520493.69</v>
      </c>
      <c r="H1592" s="5">
        <v>16338.75</v>
      </c>
    </row>
    <row r="1593" spans="1:8" x14ac:dyDescent="0.25">
      <c r="A1593" s="4"/>
      <c r="B1593" s="4"/>
      <c r="C1593" s="4"/>
      <c r="D1593" s="4"/>
      <c r="E1593" s="4">
        <v>1200065730</v>
      </c>
      <c r="F1593" s="4" t="s">
        <v>1273</v>
      </c>
      <c r="G1593" s="5">
        <v>1517696.95</v>
      </c>
      <c r="H1593" s="5">
        <v>15148.13</v>
      </c>
    </row>
    <row r="1594" spans="1:8" x14ac:dyDescent="0.25">
      <c r="A1594" s="4"/>
      <c r="B1594" s="4"/>
      <c r="C1594" s="4"/>
      <c r="D1594" s="4"/>
      <c r="E1594" s="4">
        <v>1200065740</v>
      </c>
      <c r="F1594" s="4" t="s">
        <v>1273</v>
      </c>
      <c r="G1594" s="5">
        <v>1517696.95</v>
      </c>
      <c r="H1594" s="5">
        <v>15148.14</v>
      </c>
    </row>
    <row r="1595" spans="1:8" x14ac:dyDescent="0.25">
      <c r="A1595" s="4"/>
      <c r="B1595" s="4"/>
      <c r="C1595" s="4"/>
      <c r="D1595" s="4"/>
      <c r="E1595" s="4">
        <v>1200065720</v>
      </c>
      <c r="F1595" s="4" t="s">
        <v>1273</v>
      </c>
      <c r="G1595" s="5">
        <v>1517696.95</v>
      </c>
      <c r="H1595" s="5">
        <v>15148.13</v>
      </c>
    </row>
    <row r="1596" spans="1:8" x14ac:dyDescent="0.25">
      <c r="A1596" s="4"/>
      <c r="B1596" s="4"/>
      <c r="C1596" s="4"/>
      <c r="D1596" s="4"/>
      <c r="E1596" s="4">
        <v>1200064170</v>
      </c>
      <c r="F1596" s="4" t="s">
        <v>1274</v>
      </c>
      <c r="G1596" s="5">
        <v>1506864.89</v>
      </c>
      <c r="H1596" s="5">
        <v>16192.4</v>
      </c>
    </row>
    <row r="1597" spans="1:8" x14ac:dyDescent="0.25">
      <c r="A1597" s="4"/>
      <c r="B1597" s="4"/>
      <c r="C1597" s="4"/>
      <c r="D1597" s="4"/>
      <c r="E1597" s="4">
        <v>1200060380</v>
      </c>
      <c r="F1597" s="4" t="s">
        <v>1275</v>
      </c>
      <c r="G1597" s="5">
        <v>1365000</v>
      </c>
      <c r="H1597" s="5">
        <v>1</v>
      </c>
    </row>
    <row r="1598" spans="1:8" x14ac:dyDescent="0.25">
      <c r="A1598" s="4"/>
      <c r="B1598" s="4"/>
      <c r="C1598" s="4"/>
      <c r="D1598" s="4"/>
      <c r="E1598" s="4">
        <v>1200064370</v>
      </c>
      <c r="F1598" s="4" t="s">
        <v>1276</v>
      </c>
      <c r="G1598" s="5">
        <v>972512.8</v>
      </c>
      <c r="H1598" s="5">
        <v>10109.31</v>
      </c>
    </row>
    <row r="1599" spans="1:8" x14ac:dyDescent="0.25">
      <c r="A1599" s="4"/>
      <c r="B1599" s="4"/>
      <c r="C1599" s="4"/>
      <c r="D1599" s="4"/>
      <c r="E1599" s="4">
        <v>1200064320</v>
      </c>
      <c r="F1599" s="4" t="s">
        <v>1277</v>
      </c>
      <c r="G1599" s="5">
        <v>788500</v>
      </c>
      <c r="H1599" s="5">
        <v>11619.29</v>
      </c>
    </row>
    <row r="1600" spans="1:8" x14ac:dyDescent="0.25">
      <c r="A1600" s="4"/>
      <c r="B1600" s="4"/>
      <c r="C1600" s="4"/>
      <c r="D1600" s="4"/>
      <c r="E1600" s="4">
        <v>1200061890</v>
      </c>
      <c r="F1600" s="4" t="s">
        <v>1278</v>
      </c>
      <c r="G1600" s="5">
        <v>589210.5</v>
      </c>
      <c r="H1600" s="5">
        <v>1</v>
      </c>
    </row>
    <row r="1601" spans="1:8" x14ac:dyDescent="0.25">
      <c r="A1601" s="4"/>
      <c r="B1601" s="4"/>
      <c r="C1601" s="4"/>
      <c r="D1601" s="4"/>
      <c r="E1601" s="4">
        <v>1200064680</v>
      </c>
      <c r="F1601" s="4" t="s">
        <v>1279</v>
      </c>
      <c r="G1601" s="5">
        <v>354971.3</v>
      </c>
      <c r="H1601" s="5">
        <v>3471.21</v>
      </c>
    </row>
    <row r="1602" spans="1:8" x14ac:dyDescent="0.25">
      <c r="A1602" s="4"/>
      <c r="B1602" s="4"/>
      <c r="C1602" s="4"/>
      <c r="D1602" s="4"/>
      <c r="E1602" s="4">
        <v>1200066460</v>
      </c>
      <c r="F1602" s="4" t="s">
        <v>1280</v>
      </c>
      <c r="G1602" s="5">
        <v>311423.43</v>
      </c>
      <c r="H1602" s="5">
        <v>2915.84</v>
      </c>
    </row>
    <row r="1603" spans="1:8" x14ac:dyDescent="0.25">
      <c r="A1603" s="4"/>
      <c r="B1603" s="4"/>
      <c r="C1603" s="4"/>
      <c r="D1603" s="4"/>
      <c r="E1603" s="4">
        <v>1200066450</v>
      </c>
      <c r="F1603" s="4" t="s">
        <v>1280</v>
      </c>
      <c r="G1603" s="5">
        <v>311423.43</v>
      </c>
      <c r="H1603" s="5">
        <v>2915.85</v>
      </c>
    </row>
    <row r="1604" spans="1:8" x14ac:dyDescent="0.25">
      <c r="A1604" s="4"/>
      <c r="B1604" s="4"/>
      <c r="C1604" s="4"/>
      <c r="D1604" s="4"/>
      <c r="E1604" s="4">
        <v>1200066480</v>
      </c>
      <c r="F1604" s="4" t="s">
        <v>1280</v>
      </c>
      <c r="G1604" s="5">
        <v>311423.43</v>
      </c>
      <c r="H1604" s="5">
        <v>2915.84</v>
      </c>
    </row>
    <row r="1605" spans="1:8" x14ac:dyDescent="0.25">
      <c r="A1605" s="4"/>
      <c r="B1605" s="4"/>
      <c r="C1605" s="4"/>
      <c r="D1605" s="4"/>
      <c r="E1605" s="4">
        <v>1200066500</v>
      </c>
      <c r="F1605" s="4" t="s">
        <v>1280</v>
      </c>
      <c r="G1605" s="5">
        <v>311423.43</v>
      </c>
      <c r="H1605" s="5">
        <v>2915.83</v>
      </c>
    </row>
    <row r="1606" spans="1:8" x14ac:dyDescent="0.25">
      <c r="A1606" s="4"/>
      <c r="B1606" s="4"/>
      <c r="C1606" s="4"/>
      <c r="D1606" s="4"/>
      <c r="E1606" s="4">
        <v>1200061840</v>
      </c>
      <c r="F1606" s="4" t="s">
        <v>1281</v>
      </c>
      <c r="G1606" s="5">
        <v>296176</v>
      </c>
      <c r="H1606" s="5">
        <v>1</v>
      </c>
    </row>
    <row r="1607" spans="1:8" x14ac:dyDescent="0.25">
      <c r="A1607" s="4"/>
      <c r="B1607" s="4"/>
      <c r="C1607" s="4"/>
      <c r="D1607" s="4"/>
      <c r="E1607" s="4">
        <v>1200064650</v>
      </c>
      <c r="F1607" s="4" t="s">
        <v>1282</v>
      </c>
      <c r="G1607" s="5">
        <v>272666.26</v>
      </c>
      <c r="H1607" s="5">
        <v>6068.45</v>
      </c>
    </row>
    <row r="1608" spans="1:8" x14ac:dyDescent="0.25">
      <c r="A1608" s="4"/>
      <c r="B1608" s="4"/>
      <c r="C1608" s="4"/>
      <c r="D1608" s="4"/>
      <c r="E1608" s="4">
        <v>1200061850</v>
      </c>
      <c r="F1608" s="4" t="s">
        <v>1283</v>
      </c>
      <c r="G1608" s="5">
        <v>253505.92000000001</v>
      </c>
      <c r="H1608" s="5">
        <v>1</v>
      </c>
    </row>
    <row r="1609" spans="1:8" x14ac:dyDescent="0.25">
      <c r="A1609" s="4"/>
      <c r="B1609" s="4"/>
      <c r="C1609" s="4"/>
      <c r="D1609" s="4"/>
      <c r="E1609" s="4">
        <v>1200057750</v>
      </c>
      <c r="F1609" s="4" t="s">
        <v>1284</v>
      </c>
      <c r="G1609" s="5">
        <v>179638</v>
      </c>
      <c r="H1609" s="5">
        <v>1</v>
      </c>
    </row>
    <row r="1610" spans="1:8" x14ac:dyDescent="0.25">
      <c r="A1610" s="4"/>
      <c r="B1610" s="4"/>
      <c r="C1610" s="4"/>
      <c r="D1610" s="4"/>
      <c r="E1610" s="4">
        <v>1200065040</v>
      </c>
      <c r="F1610" s="4" t="s">
        <v>1285</v>
      </c>
      <c r="G1610" s="5">
        <v>152160.1</v>
      </c>
      <c r="H1610" s="5">
        <v>1789.14</v>
      </c>
    </row>
    <row r="1611" spans="1:8" x14ac:dyDescent="0.25">
      <c r="A1611" s="4"/>
      <c r="B1611" s="4"/>
      <c r="C1611" s="4"/>
      <c r="D1611" s="4"/>
      <c r="E1611" s="4">
        <v>1200064910</v>
      </c>
      <c r="F1611" s="4" t="s">
        <v>1286</v>
      </c>
      <c r="G1611" s="5">
        <v>149333</v>
      </c>
      <c r="H1611" s="5">
        <v>2096.21</v>
      </c>
    </row>
    <row r="1612" spans="1:8" x14ac:dyDescent="0.25">
      <c r="A1612" s="4"/>
      <c r="B1612" s="4"/>
      <c r="C1612" s="4"/>
      <c r="D1612" s="4"/>
      <c r="E1612" s="4">
        <v>1200061860</v>
      </c>
      <c r="F1612" s="4" t="s">
        <v>1287</v>
      </c>
      <c r="G1612" s="5">
        <v>132877.44</v>
      </c>
      <c r="H1612" s="5">
        <v>1</v>
      </c>
    </row>
    <row r="1613" spans="1:8" x14ac:dyDescent="0.25">
      <c r="A1613" s="4"/>
      <c r="B1613" s="4"/>
      <c r="C1613" s="4"/>
      <c r="D1613" s="4"/>
      <c r="E1613" s="4">
        <v>1200060540</v>
      </c>
      <c r="F1613" s="4" t="s">
        <v>1288</v>
      </c>
      <c r="G1613" s="5">
        <v>111519.4</v>
      </c>
      <c r="H1613" s="5">
        <v>1</v>
      </c>
    </row>
    <row r="1614" spans="1:8" x14ac:dyDescent="0.25">
      <c r="A1614" s="4"/>
      <c r="B1614" s="4"/>
      <c r="C1614" s="4"/>
      <c r="D1614" s="4"/>
      <c r="E1614" s="4">
        <v>1200065120</v>
      </c>
      <c r="F1614" s="4" t="s">
        <v>1289</v>
      </c>
      <c r="G1614" s="5">
        <v>110925</v>
      </c>
      <c r="H1614" s="5">
        <v>1079.3699999999999</v>
      </c>
    </row>
    <row r="1615" spans="1:8" x14ac:dyDescent="0.25">
      <c r="A1615" s="4"/>
      <c r="B1615" s="4"/>
      <c r="C1615" s="4"/>
      <c r="D1615" s="4"/>
      <c r="E1615" s="4">
        <v>1200065100</v>
      </c>
      <c r="F1615" s="4" t="s">
        <v>1290</v>
      </c>
      <c r="G1615" s="5">
        <v>106250</v>
      </c>
      <c r="H1615" s="5">
        <v>1257.5999999999999</v>
      </c>
    </row>
    <row r="1616" spans="1:8" x14ac:dyDescent="0.25">
      <c r="A1616" s="4"/>
      <c r="B1616" s="4"/>
      <c r="C1616" s="4"/>
      <c r="D1616" s="4"/>
      <c r="E1616" s="4">
        <v>1200061870</v>
      </c>
      <c r="F1616" s="4" t="s">
        <v>1291</v>
      </c>
      <c r="G1616" s="5">
        <v>92597.16</v>
      </c>
      <c r="H1616" s="5">
        <v>1</v>
      </c>
    </row>
    <row r="1617" spans="1:8" x14ac:dyDescent="0.25">
      <c r="A1617" s="4"/>
      <c r="B1617" s="4"/>
      <c r="C1617" s="4"/>
      <c r="D1617" s="4"/>
      <c r="E1617" s="4">
        <v>1200060660</v>
      </c>
      <c r="F1617" s="4" t="s">
        <v>1292</v>
      </c>
      <c r="G1617" s="5">
        <v>74250</v>
      </c>
      <c r="H1617" s="5">
        <v>1</v>
      </c>
    </row>
    <row r="1618" spans="1:8" x14ac:dyDescent="0.25">
      <c r="A1618" s="4"/>
      <c r="B1618" s="4"/>
      <c r="C1618" s="4"/>
      <c r="D1618" s="4"/>
      <c r="E1618" s="4">
        <v>1200054970</v>
      </c>
      <c r="F1618" s="4" t="s">
        <v>1268</v>
      </c>
      <c r="G1618" s="5">
        <v>50740</v>
      </c>
      <c r="H1618" s="5">
        <v>1</v>
      </c>
    </row>
    <row r="1619" spans="1:8" x14ac:dyDescent="0.25">
      <c r="A1619" s="4"/>
      <c r="B1619" s="4"/>
      <c r="C1619" s="4"/>
      <c r="D1619" s="4"/>
      <c r="E1619" s="4">
        <v>1200054980</v>
      </c>
      <c r="F1619" s="4" t="s">
        <v>1293</v>
      </c>
      <c r="G1619" s="5">
        <v>24750</v>
      </c>
      <c r="H1619" s="5">
        <v>1</v>
      </c>
    </row>
    <row r="1620" spans="1:8" x14ac:dyDescent="0.25">
      <c r="A1620" s="4"/>
      <c r="B1620" s="4"/>
      <c r="C1620" s="4"/>
      <c r="D1620" s="4">
        <v>2012</v>
      </c>
      <c r="E1620" s="4">
        <v>1200069370</v>
      </c>
      <c r="F1620" s="4" t="s">
        <v>1294</v>
      </c>
      <c r="G1620" s="5">
        <v>1217444</v>
      </c>
      <c r="H1620" s="5">
        <v>65246.7</v>
      </c>
    </row>
    <row r="1621" spans="1:8" x14ac:dyDescent="0.25">
      <c r="A1621" s="4"/>
      <c r="B1621" s="4"/>
      <c r="C1621" s="4"/>
      <c r="D1621" s="4"/>
      <c r="E1621" s="4">
        <v>1200073100</v>
      </c>
      <c r="F1621" s="4" t="s">
        <v>1295</v>
      </c>
      <c r="G1621" s="5">
        <v>896648.5</v>
      </c>
      <c r="H1621" s="5">
        <v>74549.87</v>
      </c>
    </row>
    <row r="1622" spans="1:8" x14ac:dyDescent="0.25">
      <c r="A1622" s="4"/>
      <c r="B1622" s="4"/>
      <c r="C1622" s="4"/>
      <c r="D1622" s="4"/>
      <c r="E1622" s="4">
        <v>1200070920</v>
      </c>
      <c r="F1622" s="4" t="s">
        <v>1296</v>
      </c>
      <c r="G1622" s="5">
        <v>371267.75</v>
      </c>
      <c r="H1622" s="5">
        <v>32366.02</v>
      </c>
    </row>
    <row r="1623" spans="1:8" x14ac:dyDescent="0.25">
      <c r="A1623" s="4"/>
      <c r="B1623" s="4"/>
      <c r="C1623" s="4"/>
      <c r="D1623" s="4"/>
      <c r="E1623" s="4">
        <v>1200073480</v>
      </c>
      <c r="F1623" s="4" t="s">
        <v>1297</v>
      </c>
      <c r="G1623" s="5">
        <v>371250</v>
      </c>
      <c r="H1623" s="5">
        <v>40460.730000000003</v>
      </c>
    </row>
    <row r="1624" spans="1:8" x14ac:dyDescent="0.25">
      <c r="A1624" s="4"/>
      <c r="B1624" s="4"/>
      <c r="C1624" s="4"/>
      <c r="D1624" s="4"/>
      <c r="E1624" s="4">
        <v>1200070540</v>
      </c>
      <c r="F1624" s="4" t="s">
        <v>1297</v>
      </c>
      <c r="G1624" s="5">
        <v>371250</v>
      </c>
      <c r="H1624" s="5">
        <v>35780.769999999997</v>
      </c>
    </row>
    <row r="1625" spans="1:8" x14ac:dyDescent="0.25">
      <c r="A1625" s="4"/>
      <c r="B1625" s="4"/>
      <c r="C1625" s="4"/>
      <c r="D1625" s="4"/>
      <c r="E1625" s="4">
        <v>1200073490</v>
      </c>
      <c r="F1625" s="4" t="s">
        <v>1297</v>
      </c>
      <c r="G1625" s="5">
        <v>371250</v>
      </c>
      <c r="H1625" s="5">
        <v>40847.230000000003</v>
      </c>
    </row>
    <row r="1626" spans="1:8" x14ac:dyDescent="0.25">
      <c r="A1626" s="4"/>
      <c r="B1626" s="4"/>
      <c r="C1626" s="4"/>
      <c r="D1626" s="4"/>
      <c r="E1626" s="4">
        <v>1200069120</v>
      </c>
      <c r="F1626" s="4" t="s">
        <v>1298</v>
      </c>
      <c r="G1626" s="5">
        <v>257190</v>
      </c>
      <c r="H1626" s="5">
        <v>16212.08</v>
      </c>
    </row>
    <row r="1627" spans="1:8" x14ac:dyDescent="0.25">
      <c r="A1627" s="4"/>
      <c r="B1627" s="4"/>
      <c r="C1627" s="4"/>
      <c r="D1627" s="4"/>
      <c r="E1627" s="4">
        <v>1200070620</v>
      </c>
      <c r="F1627" s="4" t="s">
        <v>1299</v>
      </c>
      <c r="G1627" s="5">
        <v>195750</v>
      </c>
      <c r="H1627" s="5">
        <v>13253.72</v>
      </c>
    </row>
    <row r="1628" spans="1:8" x14ac:dyDescent="0.25">
      <c r="A1628" s="4"/>
      <c r="B1628" s="4"/>
      <c r="C1628" s="4"/>
      <c r="D1628" s="4"/>
      <c r="E1628" s="4">
        <v>1200070541</v>
      </c>
      <c r="F1628" s="4" t="s">
        <v>1300</v>
      </c>
      <c r="G1628" s="5">
        <v>126125</v>
      </c>
      <c r="H1628" s="5">
        <v>12615.37</v>
      </c>
    </row>
    <row r="1629" spans="1:8" x14ac:dyDescent="0.25">
      <c r="A1629" s="4"/>
      <c r="B1629" s="4"/>
      <c r="C1629" s="4"/>
      <c r="D1629" s="4"/>
      <c r="E1629" s="4">
        <v>1200069200</v>
      </c>
      <c r="F1629" s="4" t="s">
        <v>1301</v>
      </c>
      <c r="G1629" s="5">
        <v>82500</v>
      </c>
      <c r="H1629" s="5">
        <v>5286.06</v>
      </c>
    </row>
    <row r="1630" spans="1:8" x14ac:dyDescent="0.25">
      <c r="A1630" s="4"/>
      <c r="B1630" s="4"/>
      <c r="C1630" s="4"/>
      <c r="D1630" s="4"/>
      <c r="E1630" s="4">
        <v>1200073760</v>
      </c>
      <c r="F1630" s="4" t="s">
        <v>1269</v>
      </c>
      <c r="G1630" s="5">
        <v>35000</v>
      </c>
      <c r="H1630" s="5">
        <v>3500.79</v>
      </c>
    </row>
    <row r="1631" spans="1:8" x14ac:dyDescent="0.25">
      <c r="A1631" s="4"/>
      <c r="B1631" s="4"/>
      <c r="C1631" s="4"/>
      <c r="D1631" s="4"/>
      <c r="E1631" s="4">
        <v>1200073750</v>
      </c>
      <c r="F1631" s="4" t="s">
        <v>1269</v>
      </c>
      <c r="G1631" s="5">
        <v>35000</v>
      </c>
      <c r="H1631" s="5">
        <v>3500.79</v>
      </c>
    </row>
    <row r="1632" spans="1:8" x14ac:dyDescent="0.25">
      <c r="A1632" s="4"/>
      <c r="B1632" s="4"/>
      <c r="C1632" s="4"/>
      <c r="D1632" s="4"/>
      <c r="E1632" s="4">
        <v>1200074730</v>
      </c>
      <c r="F1632" s="4" t="s">
        <v>1302</v>
      </c>
      <c r="G1632" s="5">
        <v>16650</v>
      </c>
      <c r="H1632" s="5">
        <v>1901.25</v>
      </c>
    </row>
    <row r="1633" spans="1:8" x14ac:dyDescent="0.25">
      <c r="A1633" s="4"/>
      <c r="B1633" s="4"/>
      <c r="C1633" s="4"/>
      <c r="D1633" s="4"/>
      <c r="E1633" s="4">
        <v>1200073180</v>
      </c>
      <c r="F1633" s="4" t="s">
        <v>1303</v>
      </c>
      <c r="G1633" s="5">
        <v>8200</v>
      </c>
      <c r="H1633" s="5">
        <v>1</v>
      </c>
    </row>
    <row r="1634" spans="1:8" x14ac:dyDescent="0.25">
      <c r="A1634" s="4"/>
      <c r="B1634" s="4"/>
      <c r="C1634" s="4"/>
      <c r="D1634" s="4">
        <v>2013</v>
      </c>
      <c r="E1634" s="4">
        <v>1200080940</v>
      </c>
      <c r="F1634" s="4" t="s">
        <v>1304</v>
      </c>
      <c r="G1634" s="5">
        <v>1830101.5</v>
      </c>
      <c r="H1634" s="5">
        <v>423343.06</v>
      </c>
    </row>
    <row r="1635" spans="1:8" x14ac:dyDescent="0.25">
      <c r="A1635" s="4"/>
      <c r="B1635" s="4"/>
      <c r="C1635" s="4"/>
      <c r="D1635" s="4"/>
      <c r="E1635" s="4">
        <v>1200080930</v>
      </c>
      <c r="F1635" s="4" t="s">
        <v>1305</v>
      </c>
      <c r="G1635" s="5">
        <v>1216126.5</v>
      </c>
      <c r="H1635" s="5">
        <v>279576.14</v>
      </c>
    </row>
    <row r="1636" spans="1:8" x14ac:dyDescent="0.25">
      <c r="A1636" s="4"/>
      <c r="B1636" s="4"/>
      <c r="C1636" s="4"/>
      <c r="D1636" s="4"/>
      <c r="E1636" s="4">
        <v>1200076880</v>
      </c>
      <c r="F1636" s="4" t="s">
        <v>1306</v>
      </c>
      <c r="G1636" s="5">
        <v>1059045.53</v>
      </c>
      <c r="H1636" s="5">
        <v>76021.86</v>
      </c>
    </row>
    <row r="1637" spans="1:8" x14ac:dyDescent="0.25">
      <c r="A1637" s="4"/>
      <c r="B1637" s="4"/>
      <c r="C1637" s="4"/>
      <c r="D1637" s="4"/>
      <c r="E1637" s="4">
        <v>1200080130</v>
      </c>
      <c r="F1637" s="4" t="s">
        <v>1307</v>
      </c>
      <c r="G1637" s="5">
        <v>666184</v>
      </c>
      <c r="H1637" s="5">
        <v>145545.31</v>
      </c>
    </row>
    <row r="1638" spans="1:8" x14ac:dyDescent="0.25">
      <c r="A1638" s="4"/>
      <c r="B1638" s="4"/>
      <c r="C1638" s="4"/>
      <c r="D1638" s="4"/>
      <c r="E1638" s="4">
        <v>1200080970</v>
      </c>
      <c r="F1638" s="4" t="s">
        <v>1308</v>
      </c>
      <c r="G1638" s="5">
        <v>237023</v>
      </c>
      <c r="H1638" s="5">
        <v>51537.120000000003</v>
      </c>
    </row>
    <row r="1639" spans="1:8" x14ac:dyDescent="0.25">
      <c r="A1639" s="4"/>
      <c r="B1639" s="4"/>
      <c r="C1639" s="4"/>
      <c r="D1639" s="4"/>
      <c r="E1639" s="4">
        <v>1200079060</v>
      </c>
      <c r="F1639" s="4" t="s">
        <v>1309</v>
      </c>
      <c r="G1639" s="5">
        <v>137539.85</v>
      </c>
      <c r="H1639" s="5">
        <v>25381.46</v>
      </c>
    </row>
    <row r="1640" spans="1:8" x14ac:dyDescent="0.25">
      <c r="A1640" s="4"/>
      <c r="B1640" s="4"/>
      <c r="C1640" s="4"/>
      <c r="D1640" s="4"/>
      <c r="E1640" s="4">
        <v>1200079340</v>
      </c>
      <c r="F1640" s="4" t="s">
        <v>1310</v>
      </c>
      <c r="G1640" s="5">
        <v>137539.85</v>
      </c>
      <c r="H1640" s="5">
        <v>25381.46</v>
      </c>
    </row>
    <row r="1641" spans="1:8" x14ac:dyDescent="0.25">
      <c r="A1641" s="4"/>
      <c r="B1641" s="4"/>
      <c r="C1641" s="4"/>
      <c r="D1641" s="4"/>
      <c r="E1641" s="4">
        <v>1200079180</v>
      </c>
      <c r="F1641" s="4" t="s">
        <v>1311</v>
      </c>
      <c r="G1641" s="5">
        <v>137539.85</v>
      </c>
      <c r="H1641" s="5">
        <v>25381.46</v>
      </c>
    </row>
    <row r="1642" spans="1:8" x14ac:dyDescent="0.25">
      <c r="A1642" s="4"/>
      <c r="B1642" s="4"/>
      <c r="C1642" s="4"/>
      <c r="D1642" s="4"/>
      <c r="E1642" s="4">
        <v>1200078860</v>
      </c>
      <c r="F1642" s="4" t="s">
        <v>1312</v>
      </c>
      <c r="G1642" s="5">
        <v>137539.85</v>
      </c>
      <c r="H1642" s="5">
        <v>25381.46</v>
      </c>
    </row>
    <row r="1643" spans="1:8" x14ac:dyDescent="0.25">
      <c r="A1643" s="4"/>
      <c r="B1643" s="4"/>
      <c r="C1643" s="4"/>
      <c r="D1643" s="4"/>
      <c r="E1643" s="4">
        <v>1200079040</v>
      </c>
      <c r="F1643" s="4" t="s">
        <v>1309</v>
      </c>
      <c r="G1643" s="5">
        <v>137539.85</v>
      </c>
      <c r="H1643" s="5">
        <v>25381.46</v>
      </c>
    </row>
    <row r="1644" spans="1:8" x14ac:dyDescent="0.25">
      <c r="A1644" s="4"/>
      <c r="B1644" s="4"/>
      <c r="C1644" s="4"/>
      <c r="D1644" s="4"/>
      <c r="E1644" s="4">
        <v>1200078890</v>
      </c>
      <c r="F1644" s="4" t="s">
        <v>1313</v>
      </c>
      <c r="G1644" s="5">
        <v>137539.85</v>
      </c>
      <c r="H1644" s="5">
        <v>25381.46</v>
      </c>
    </row>
    <row r="1645" spans="1:8" x14ac:dyDescent="0.25">
      <c r="A1645" s="4"/>
      <c r="B1645" s="4"/>
      <c r="C1645" s="4"/>
      <c r="D1645" s="4"/>
      <c r="E1645" s="4">
        <v>1200079090</v>
      </c>
      <c r="F1645" s="4" t="s">
        <v>1309</v>
      </c>
      <c r="G1645" s="5">
        <v>137539.85</v>
      </c>
      <c r="H1645" s="5">
        <v>25381.46</v>
      </c>
    </row>
    <row r="1646" spans="1:8" x14ac:dyDescent="0.25">
      <c r="A1646" s="4"/>
      <c r="B1646" s="4"/>
      <c r="C1646" s="4"/>
      <c r="D1646" s="4"/>
      <c r="E1646" s="4">
        <v>1200078900</v>
      </c>
      <c r="F1646" s="4" t="s">
        <v>1313</v>
      </c>
      <c r="G1646" s="5">
        <v>137539.85</v>
      </c>
      <c r="H1646" s="5">
        <v>25381.46</v>
      </c>
    </row>
    <row r="1647" spans="1:8" x14ac:dyDescent="0.25">
      <c r="A1647" s="4"/>
      <c r="B1647" s="4"/>
      <c r="C1647" s="4"/>
      <c r="D1647" s="4"/>
      <c r="E1647" s="4">
        <v>1200079310</v>
      </c>
      <c r="F1647" s="4" t="s">
        <v>1314</v>
      </c>
      <c r="G1647" s="5">
        <v>137539.85</v>
      </c>
      <c r="H1647" s="5">
        <v>25381.46</v>
      </c>
    </row>
    <row r="1648" spans="1:8" x14ac:dyDescent="0.25">
      <c r="A1648" s="4"/>
      <c r="B1648" s="4"/>
      <c r="C1648" s="4"/>
      <c r="D1648" s="4"/>
      <c r="E1648" s="4">
        <v>1200078910</v>
      </c>
      <c r="F1648" s="4" t="s">
        <v>1315</v>
      </c>
      <c r="G1648" s="5">
        <v>137539.85</v>
      </c>
      <c r="H1648" s="5">
        <v>25381.46</v>
      </c>
    </row>
    <row r="1649" spans="1:8" x14ac:dyDescent="0.25">
      <c r="A1649" s="4"/>
      <c r="B1649" s="4"/>
      <c r="C1649" s="4"/>
      <c r="D1649" s="4"/>
      <c r="E1649" s="4">
        <v>1200078840</v>
      </c>
      <c r="F1649" s="4" t="s">
        <v>1312</v>
      </c>
      <c r="G1649" s="5">
        <v>137539.85</v>
      </c>
      <c r="H1649" s="5">
        <v>25381.46</v>
      </c>
    </row>
    <row r="1650" spans="1:8" x14ac:dyDescent="0.25">
      <c r="A1650" s="4"/>
      <c r="B1650" s="4"/>
      <c r="C1650" s="4"/>
      <c r="D1650" s="4"/>
      <c r="E1650" s="4">
        <v>1200078920</v>
      </c>
      <c r="F1650" s="4" t="s">
        <v>1316</v>
      </c>
      <c r="G1650" s="5">
        <v>137539.85</v>
      </c>
      <c r="H1650" s="5">
        <v>25381.46</v>
      </c>
    </row>
    <row r="1651" spans="1:8" x14ac:dyDescent="0.25">
      <c r="A1651" s="4"/>
      <c r="B1651" s="4"/>
      <c r="C1651" s="4"/>
      <c r="D1651" s="4"/>
      <c r="E1651" s="4">
        <v>1200079050</v>
      </c>
      <c r="F1651" s="4" t="s">
        <v>1309</v>
      </c>
      <c r="G1651" s="5">
        <v>137539.85</v>
      </c>
      <c r="H1651" s="5">
        <v>25381.46</v>
      </c>
    </row>
    <row r="1652" spans="1:8" x14ac:dyDescent="0.25">
      <c r="A1652" s="4"/>
      <c r="B1652" s="4"/>
      <c r="C1652" s="4"/>
      <c r="D1652" s="4"/>
      <c r="E1652" s="4">
        <v>1200078940</v>
      </c>
      <c r="F1652" s="4" t="s">
        <v>1316</v>
      </c>
      <c r="G1652" s="5">
        <v>137539.85</v>
      </c>
      <c r="H1652" s="5">
        <v>25381.46</v>
      </c>
    </row>
    <row r="1653" spans="1:8" x14ac:dyDescent="0.25">
      <c r="A1653" s="4"/>
      <c r="B1653" s="4"/>
      <c r="C1653" s="4"/>
      <c r="D1653" s="4"/>
      <c r="E1653" s="4">
        <v>1200079070</v>
      </c>
      <c r="F1653" s="4" t="s">
        <v>1309</v>
      </c>
      <c r="G1653" s="5">
        <v>137539.85</v>
      </c>
      <c r="H1653" s="5">
        <v>25381.46</v>
      </c>
    </row>
    <row r="1654" spans="1:8" x14ac:dyDescent="0.25">
      <c r="A1654" s="4"/>
      <c r="B1654" s="4"/>
      <c r="C1654" s="4"/>
      <c r="D1654" s="4"/>
      <c r="E1654" s="4">
        <v>1200078960</v>
      </c>
      <c r="F1654" s="4" t="s">
        <v>1316</v>
      </c>
      <c r="G1654" s="5">
        <v>137539.85</v>
      </c>
      <c r="H1654" s="5">
        <v>25381.46</v>
      </c>
    </row>
    <row r="1655" spans="1:8" x14ac:dyDescent="0.25">
      <c r="A1655" s="4"/>
      <c r="B1655" s="4"/>
      <c r="C1655" s="4"/>
      <c r="D1655" s="4"/>
      <c r="E1655" s="4">
        <v>1200079170</v>
      </c>
      <c r="F1655" s="4" t="s">
        <v>1311</v>
      </c>
      <c r="G1655" s="5">
        <v>137539.85</v>
      </c>
      <c r="H1655" s="5">
        <v>25381.46</v>
      </c>
    </row>
    <row r="1656" spans="1:8" x14ac:dyDescent="0.25">
      <c r="A1656" s="4"/>
      <c r="B1656" s="4"/>
      <c r="C1656" s="4"/>
      <c r="D1656" s="4"/>
      <c r="E1656" s="4">
        <v>1200078970</v>
      </c>
      <c r="F1656" s="4" t="s">
        <v>1316</v>
      </c>
      <c r="G1656" s="5">
        <v>137539.85</v>
      </c>
      <c r="H1656" s="5">
        <v>25381.46</v>
      </c>
    </row>
    <row r="1657" spans="1:8" x14ac:dyDescent="0.25">
      <c r="A1657" s="4"/>
      <c r="B1657" s="4"/>
      <c r="C1657" s="4"/>
      <c r="D1657" s="4"/>
      <c r="E1657" s="4">
        <v>1200079190</v>
      </c>
      <c r="F1657" s="4" t="s">
        <v>1311</v>
      </c>
      <c r="G1657" s="5">
        <v>137539.85</v>
      </c>
      <c r="H1657" s="5">
        <v>25381.46</v>
      </c>
    </row>
    <row r="1658" spans="1:8" x14ac:dyDescent="0.25">
      <c r="A1658" s="4"/>
      <c r="B1658" s="4"/>
      <c r="C1658" s="4"/>
      <c r="D1658" s="4"/>
      <c r="E1658" s="4">
        <v>1200078990</v>
      </c>
      <c r="F1658" s="4" t="s">
        <v>1317</v>
      </c>
      <c r="G1658" s="5">
        <v>137539.85</v>
      </c>
      <c r="H1658" s="5">
        <v>25381.46</v>
      </c>
    </row>
    <row r="1659" spans="1:8" x14ac:dyDescent="0.25">
      <c r="A1659" s="4"/>
      <c r="B1659" s="4"/>
      <c r="C1659" s="4"/>
      <c r="D1659" s="4"/>
      <c r="E1659" s="4">
        <v>1200079330</v>
      </c>
      <c r="F1659" s="4" t="s">
        <v>1310</v>
      </c>
      <c r="G1659" s="5">
        <v>137539.85</v>
      </c>
      <c r="H1659" s="5">
        <v>25381.46</v>
      </c>
    </row>
    <row r="1660" spans="1:8" x14ac:dyDescent="0.25">
      <c r="A1660" s="4"/>
      <c r="B1660" s="4"/>
      <c r="C1660" s="4"/>
      <c r="D1660" s="4"/>
      <c r="E1660" s="4">
        <v>1200078820</v>
      </c>
      <c r="F1660" s="4" t="s">
        <v>1318</v>
      </c>
      <c r="G1660" s="5">
        <v>137539.85</v>
      </c>
      <c r="H1660" s="5">
        <v>25381.46</v>
      </c>
    </row>
    <row r="1661" spans="1:8" x14ac:dyDescent="0.25">
      <c r="A1661" s="4"/>
      <c r="B1661" s="4"/>
      <c r="C1661" s="4"/>
      <c r="D1661" s="4"/>
      <c r="E1661" s="4">
        <v>1200079350</v>
      </c>
      <c r="F1661" s="4" t="s">
        <v>1310</v>
      </c>
      <c r="G1661" s="5">
        <v>137539.85</v>
      </c>
      <c r="H1661" s="5">
        <v>25381.46</v>
      </c>
    </row>
    <row r="1662" spans="1:8" x14ac:dyDescent="0.25">
      <c r="A1662" s="4"/>
      <c r="B1662" s="4"/>
      <c r="C1662" s="4"/>
      <c r="D1662" s="4"/>
      <c r="E1662" s="4">
        <v>1200078810</v>
      </c>
      <c r="F1662" s="4" t="s">
        <v>1318</v>
      </c>
      <c r="G1662" s="5">
        <v>137539.85</v>
      </c>
      <c r="H1662" s="5">
        <v>25381.46</v>
      </c>
    </row>
    <row r="1663" spans="1:8" x14ac:dyDescent="0.25">
      <c r="A1663" s="4"/>
      <c r="B1663" s="4"/>
      <c r="C1663" s="4"/>
      <c r="D1663" s="4"/>
      <c r="E1663" s="4">
        <v>1200078850</v>
      </c>
      <c r="F1663" s="4" t="s">
        <v>1312</v>
      </c>
      <c r="G1663" s="5">
        <v>137539.85</v>
      </c>
      <c r="H1663" s="5">
        <v>25381.46</v>
      </c>
    </row>
    <row r="1664" spans="1:8" x14ac:dyDescent="0.25">
      <c r="A1664" s="4"/>
      <c r="B1664" s="4"/>
      <c r="C1664" s="4"/>
      <c r="D1664" s="4"/>
      <c r="E1664" s="4">
        <v>1200079020</v>
      </c>
      <c r="F1664" s="4" t="s">
        <v>1319</v>
      </c>
      <c r="G1664" s="5">
        <v>137539.85</v>
      </c>
      <c r="H1664" s="5">
        <v>25381.46</v>
      </c>
    </row>
    <row r="1665" spans="1:8" x14ac:dyDescent="0.25">
      <c r="A1665" s="4"/>
      <c r="B1665" s="4"/>
      <c r="C1665" s="4"/>
      <c r="D1665" s="4"/>
      <c r="E1665" s="4">
        <v>1200079000</v>
      </c>
      <c r="F1665" s="4" t="s">
        <v>1320</v>
      </c>
      <c r="G1665" s="5">
        <v>137539.85</v>
      </c>
      <c r="H1665" s="5">
        <v>25381.46</v>
      </c>
    </row>
    <row r="1666" spans="1:8" x14ac:dyDescent="0.25">
      <c r="A1666" s="4"/>
      <c r="B1666" s="4"/>
      <c r="C1666" s="4"/>
      <c r="D1666" s="4"/>
      <c r="E1666" s="4">
        <v>1200079010</v>
      </c>
      <c r="F1666" s="4" t="s">
        <v>1321</v>
      </c>
      <c r="G1666" s="5">
        <v>137539.85</v>
      </c>
      <c r="H1666" s="5">
        <v>25381.46</v>
      </c>
    </row>
    <row r="1667" spans="1:8" x14ac:dyDescent="0.25">
      <c r="A1667" s="4"/>
      <c r="B1667" s="4"/>
      <c r="C1667" s="4"/>
      <c r="D1667" s="4"/>
      <c r="E1667" s="4">
        <v>1200079080</v>
      </c>
      <c r="F1667" s="4" t="s">
        <v>1309</v>
      </c>
      <c r="G1667" s="5">
        <v>137539.85</v>
      </c>
      <c r="H1667" s="5">
        <v>25381.46</v>
      </c>
    </row>
    <row r="1668" spans="1:8" x14ac:dyDescent="0.25">
      <c r="A1668" s="4"/>
      <c r="B1668" s="4"/>
      <c r="C1668" s="4"/>
      <c r="D1668" s="4"/>
      <c r="E1668" s="4">
        <v>1200080450</v>
      </c>
      <c r="F1668" s="4" t="s">
        <v>1322</v>
      </c>
      <c r="G1668" s="5">
        <v>136727.5</v>
      </c>
      <c r="H1668" s="5">
        <v>29587.02</v>
      </c>
    </row>
    <row r="1669" spans="1:8" x14ac:dyDescent="0.25">
      <c r="A1669" s="4"/>
      <c r="B1669" s="4"/>
      <c r="C1669" s="4"/>
      <c r="D1669" s="4"/>
      <c r="E1669" s="4">
        <v>1200080680</v>
      </c>
      <c r="F1669" s="4" t="s">
        <v>1323</v>
      </c>
      <c r="G1669" s="5">
        <v>101250</v>
      </c>
      <c r="H1669" s="5">
        <v>21870.33</v>
      </c>
    </row>
    <row r="1670" spans="1:8" x14ac:dyDescent="0.25">
      <c r="A1670" s="4"/>
      <c r="B1670" s="4"/>
      <c r="C1670" s="4"/>
      <c r="D1670" s="4"/>
      <c r="E1670" s="4">
        <v>1200080950</v>
      </c>
      <c r="F1670" s="4" t="s">
        <v>1324</v>
      </c>
      <c r="G1670" s="5">
        <v>99450</v>
      </c>
      <c r="H1670" s="5">
        <v>22746.18</v>
      </c>
    </row>
    <row r="1671" spans="1:8" x14ac:dyDescent="0.25">
      <c r="A1671" s="4"/>
      <c r="B1671" s="4"/>
      <c r="C1671" s="4"/>
      <c r="D1671" s="4"/>
      <c r="E1671" s="4">
        <v>1200082020</v>
      </c>
      <c r="F1671" s="4" t="s">
        <v>1325</v>
      </c>
      <c r="G1671" s="5">
        <v>74250</v>
      </c>
      <c r="H1671" s="5">
        <v>17330.28</v>
      </c>
    </row>
    <row r="1672" spans="1:8" x14ac:dyDescent="0.25">
      <c r="A1672" s="4"/>
      <c r="B1672" s="4"/>
      <c r="C1672" s="4"/>
      <c r="D1672" s="4"/>
      <c r="E1672" s="4">
        <v>1200081320</v>
      </c>
      <c r="F1672" s="4" t="s">
        <v>1269</v>
      </c>
      <c r="G1672" s="5">
        <v>70000</v>
      </c>
      <c r="H1672" s="5">
        <v>15937.51</v>
      </c>
    </row>
    <row r="1673" spans="1:8" x14ac:dyDescent="0.25">
      <c r="A1673" s="4"/>
      <c r="B1673" s="4"/>
      <c r="C1673" s="4"/>
      <c r="D1673" s="4"/>
      <c r="E1673" s="4">
        <v>1200082030</v>
      </c>
      <c r="F1673" s="4" t="s">
        <v>1326</v>
      </c>
      <c r="G1673" s="5">
        <v>60000</v>
      </c>
      <c r="H1673" s="5">
        <v>13887.14</v>
      </c>
    </row>
    <row r="1674" spans="1:8" x14ac:dyDescent="0.25">
      <c r="A1674" s="4"/>
      <c r="B1674" s="4"/>
      <c r="C1674" s="4"/>
      <c r="D1674" s="4"/>
      <c r="E1674" s="4">
        <v>1200080451</v>
      </c>
      <c r="F1674" s="4" t="s">
        <v>1327</v>
      </c>
      <c r="G1674" s="5">
        <v>58450</v>
      </c>
      <c r="H1674" s="5">
        <v>17562</v>
      </c>
    </row>
    <row r="1675" spans="1:8" x14ac:dyDescent="0.25">
      <c r="A1675" s="4"/>
      <c r="B1675" s="4"/>
      <c r="C1675" s="4"/>
      <c r="D1675" s="4"/>
      <c r="E1675" s="4">
        <v>1200082910</v>
      </c>
      <c r="F1675" s="4" t="s">
        <v>1328</v>
      </c>
      <c r="G1675" s="5">
        <v>42660</v>
      </c>
      <c r="H1675" s="5">
        <v>10439.290000000001</v>
      </c>
    </row>
    <row r="1676" spans="1:8" x14ac:dyDescent="0.25">
      <c r="A1676" s="4"/>
      <c r="B1676" s="4"/>
      <c r="C1676" s="4"/>
      <c r="D1676" s="4"/>
      <c r="E1676" s="4">
        <v>1200076860</v>
      </c>
      <c r="F1676" s="4" t="s">
        <v>1329</v>
      </c>
      <c r="G1676" s="5">
        <v>23500</v>
      </c>
      <c r="H1676" s="5">
        <v>3846.67</v>
      </c>
    </row>
    <row r="1677" spans="1:8" x14ac:dyDescent="0.25">
      <c r="A1677" s="4"/>
      <c r="B1677" s="4"/>
      <c r="C1677" s="4"/>
      <c r="D1677" s="4"/>
      <c r="E1677" s="4">
        <v>1200080980</v>
      </c>
      <c r="F1677" s="4" t="s">
        <v>1330</v>
      </c>
      <c r="G1677" s="5">
        <v>19111</v>
      </c>
      <c r="H1677" s="5">
        <v>4088.28</v>
      </c>
    </row>
    <row r="1678" spans="1:8" x14ac:dyDescent="0.25">
      <c r="A1678" s="4"/>
      <c r="B1678" s="4"/>
      <c r="C1678" s="4"/>
      <c r="D1678" s="4"/>
      <c r="E1678" s="4">
        <v>1200080010</v>
      </c>
      <c r="F1678" s="4" t="s">
        <v>1331</v>
      </c>
      <c r="G1678" s="5">
        <v>6529</v>
      </c>
      <c r="H1678" s="5">
        <v>1291.0999999999999</v>
      </c>
    </row>
    <row r="1679" spans="1:8" x14ac:dyDescent="0.25">
      <c r="A1679" s="4"/>
      <c r="B1679" s="4"/>
      <c r="C1679" s="4"/>
      <c r="D1679" s="4">
        <v>2014</v>
      </c>
      <c r="E1679" s="4">
        <v>1200081970</v>
      </c>
      <c r="F1679" s="4" t="s">
        <v>1205</v>
      </c>
      <c r="G1679" s="5">
        <v>1958043</v>
      </c>
      <c r="H1679" s="5">
        <v>484756.42</v>
      </c>
    </row>
    <row r="1680" spans="1:8" x14ac:dyDescent="0.25">
      <c r="A1680" s="4"/>
      <c r="B1680" s="4"/>
      <c r="C1680" s="4"/>
      <c r="D1680" s="4"/>
      <c r="E1680" s="4">
        <v>1200083450</v>
      </c>
      <c r="F1680" s="4" t="s">
        <v>1332</v>
      </c>
      <c r="G1680" s="5">
        <v>1798000</v>
      </c>
      <c r="H1680" s="5">
        <v>474997.91</v>
      </c>
    </row>
    <row r="1681" spans="1:8" x14ac:dyDescent="0.25">
      <c r="A1681" s="4"/>
      <c r="B1681" s="4"/>
      <c r="C1681" s="4"/>
      <c r="D1681" s="4"/>
      <c r="E1681" s="4">
        <v>1200090580</v>
      </c>
      <c r="F1681" s="4" t="s">
        <v>1333</v>
      </c>
      <c r="G1681" s="5">
        <v>1422769</v>
      </c>
      <c r="H1681" s="5">
        <v>420983.7</v>
      </c>
    </row>
    <row r="1682" spans="1:8" x14ac:dyDescent="0.25">
      <c r="A1682" s="4"/>
      <c r="B1682" s="4"/>
      <c r="C1682" s="4"/>
      <c r="D1682" s="4"/>
      <c r="E1682" s="4">
        <v>1200088710</v>
      </c>
      <c r="F1682" s="4" t="s">
        <v>1334</v>
      </c>
      <c r="G1682" s="5">
        <v>1206999.75</v>
      </c>
      <c r="H1682" s="5">
        <v>361769.21</v>
      </c>
    </row>
    <row r="1683" spans="1:8" x14ac:dyDescent="0.25">
      <c r="A1683" s="4"/>
      <c r="B1683" s="4"/>
      <c r="C1683" s="4"/>
      <c r="D1683" s="4"/>
      <c r="E1683" s="4">
        <v>1200081900</v>
      </c>
      <c r="F1683" s="4" t="s">
        <v>1205</v>
      </c>
      <c r="G1683" s="5">
        <v>1140344</v>
      </c>
      <c r="H1683" s="5">
        <v>282317.09999999998</v>
      </c>
    </row>
    <row r="1684" spans="1:8" x14ac:dyDescent="0.25">
      <c r="A1684" s="4"/>
      <c r="B1684" s="4"/>
      <c r="C1684" s="4"/>
      <c r="D1684" s="4"/>
      <c r="E1684" s="4">
        <v>1200081910</v>
      </c>
      <c r="F1684" s="4" t="s">
        <v>1205</v>
      </c>
      <c r="G1684" s="5">
        <v>1140344</v>
      </c>
      <c r="H1684" s="5">
        <v>282317.09999999998</v>
      </c>
    </row>
    <row r="1685" spans="1:8" x14ac:dyDescent="0.25">
      <c r="A1685" s="4"/>
      <c r="B1685" s="4"/>
      <c r="C1685" s="4"/>
      <c r="D1685" s="4"/>
      <c r="E1685" s="4">
        <v>1200081950</v>
      </c>
      <c r="F1685" s="4" t="s">
        <v>1205</v>
      </c>
      <c r="G1685" s="5">
        <v>1140343</v>
      </c>
      <c r="H1685" s="5">
        <v>282316.90000000002</v>
      </c>
    </row>
    <row r="1686" spans="1:8" x14ac:dyDescent="0.25">
      <c r="A1686" s="4"/>
      <c r="B1686" s="4"/>
      <c r="C1686" s="4"/>
      <c r="D1686" s="4"/>
      <c r="E1686" s="4">
        <v>1200081940</v>
      </c>
      <c r="F1686" s="4" t="s">
        <v>1205</v>
      </c>
      <c r="G1686" s="5">
        <v>1140343</v>
      </c>
      <c r="H1686" s="5">
        <v>282316.90000000002</v>
      </c>
    </row>
    <row r="1687" spans="1:8" x14ac:dyDescent="0.25">
      <c r="A1687" s="4"/>
      <c r="B1687" s="4"/>
      <c r="C1687" s="4"/>
      <c r="D1687" s="4"/>
      <c r="E1687" s="4">
        <v>1200081930</v>
      </c>
      <c r="F1687" s="4" t="s">
        <v>1205</v>
      </c>
      <c r="G1687" s="5">
        <v>1140343</v>
      </c>
      <c r="H1687" s="5">
        <v>282316.90000000002</v>
      </c>
    </row>
    <row r="1688" spans="1:8" x14ac:dyDescent="0.25">
      <c r="A1688" s="4"/>
      <c r="B1688" s="4"/>
      <c r="C1688" s="4"/>
      <c r="D1688" s="4"/>
      <c r="E1688" s="4">
        <v>1200081920</v>
      </c>
      <c r="F1688" s="4" t="s">
        <v>1205</v>
      </c>
      <c r="G1688" s="5">
        <v>1140343</v>
      </c>
      <c r="H1688" s="5">
        <v>282316.90000000002</v>
      </c>
    </row>
    <row r="1689" spans="1:8" x14ac:dyDescent="0.25">
      <c r="A1689" s="4"/>
      <c r="B1689" s="4"/>
      <c r="C1689" s="4"/>
      <c r="D1689" s="4"/>
      <c r="E1689" s="4">
        <v>1200092720</v>
      </c>
      <c r="F1689" s="4" t="s">
        <v>1335</v>
      </c>
      <c r="G1689" s="5">
        <v>1112000</v>
      </c>
      <c r="H1689" s="5">
        <v>385391.76</v>
      </c>
    </row>
    <row r="1690" spans="1:8" x14ac:dyDescent="0.25">
      <c r="A1690" s="4"/>
      <c r="B1690" s="4"/>
      <c r="C1690" s="4"/>
      <c r="D1690" s="4"/>
      <c r="E1690" s="4">
        <v>1200083440</v>
      </c>
      <c r="F1690" s="4" t="s">
        <v>1336</v>
      </c>
      <c r="G1690" s="5">
        <v>971068.5</v>
      </c>
      <c r="H1690" s="5">
        <v>257043.6</v>
      </c>
    </row>
    <row r="1691" spans="1:8" x14ac:dyDescent="0.25">
      <c r="A1691" s="4"/>
      <c r="B1691" s="4"/>
      <c r="C1691" s="4"/>
      <c r="D1691" s="4"/>
      <c r="E1691" s="4">
        <v>1200084260</v>
      </c>
      <c r="F1691" s="4" t="s">
        <v>1337</v>
      </c>
      <c r="G1691" s="5">
        <v>914529</v>
      </c>
      <c r="H1691" s="5">
        <v>267593.7</v>
      </c>
    </row>
    <row r="1692" spans="1:8" x14ac:dyDescent="0.25">
      <c r="A1692" s="4"/>
      <c r="B1692" s="4"/>
      <c r="C1692" s="4"/>
      <c r="D1692" s="4"/>
      <c r="E1692" s="4">
        <v>1200090460</v>
      </c>
      <c r="F1692" s="4" t="s">
        <v>1338</v>
      </c>
      <c r="G1692" s="5">
        <v>621048</v>
      </c>
      <c r="H1692" s="5">
        <v>185803.95</v>
      </c>
    </row>
    <row r="1693" spans="1:8" x14ac:dyDescent="0.25">
      <c r="A1693" s="4"/>
      <c r="B1693" s="4"/>
      <c r="C1693" s="4"/>
      <c r="D1693" s="4"/>
      <c r="E1693" s="4">
        <v>1200082270</v>
      </c>
      <c r="F1693" s="4" t="s">
        <v>1339</v>
      </c>
      <c r="G1693" s="5">
        <v>300000</v>
      </c>
      <c r="H1693" s="5">
        <v>92958.9</v>
      </c>
    </row>
    <row r="1694" spans="1:8" x14ac:dyDescent="0.25">
      <c r="A1694" s="4"/>
      <c r="B1694" s="4"/>
      <c r="C1694" s="4"/>
      <c r="D1694" s="4"/>
      <c r="E1694" s="4">
        <v>1200094140</v>
      </c>
      <c r="F1694" s="4" t="s">
        <v>1340</v>
      </c>
      <c r="G1694" s="5">
        <v>245000</v>
      </c>
      <c r="H1694" s="5">
        <v>86521.919999999998</v>
      </c>
    </row>
    <row r="1695" spans="1:8" x14ac:dyDescent="0.25">
      <c r="A1695" s="4"/>
      <c r="B1695" s="4"/>
      <c r="C1695" s="4"/>
      <c r="D1695" s="4"/>
      <c r="E1695" s="4">
        <v>1200082900</v>
      </c>
      <c r="F1695" s="4" t="s">
        <v>1341</v>
      </c>
      <c r="G1695" s="5">
        <v>174250</v>
      </c>
      <c r="H1695" s="5">
        <v>45738.79</v>
      </c>
    </row>
    <row r="1696" spans="1:8" x14ac:dyDescent="0.25">
      <c r="A1696" s="4"/>
      <c r="B1696" s="4"/>
      <c r="C1696" s="4"/>
      <c r="D1696" s="4"/>
      <c r="E1696" s="4">
        <v>1200094130</v>
      </c>
      <c r="F1696" s="4" t="s">
        <v>1342</v>
      </c>
      <c r="G1696" s="5">
        <v>168000</v>
      </c>
      <c r="H1696" s="5">
        <v>59329.32</v>
      </c>
    </row>
    <row r="1697" spans="1:8" x14ac:dyDescent="0.25">
      <c r="A1697" s="4"/>
      <c r="B1697" s="4"/>
      <c r="C1697" s="4"/>
      <c r="D1697" s="4"/>
      <c r="E1697" s="4">
        <v>1200083020</v>
      </c>
      <c r="F1697" s="4" t="s">
        <v>1343</v>
      </c>
      <c r="G1697" s="5">
        <v>165000</v>
      </c>
      <c r="H1697" s="5">
        <v>40784.93</v>
      </c>
    </row>
    <row r="1698" spans="1:8" x14ac:dyDescent="0.25">
      <c r="A1698" s="4"/>
      <c r="B1698" s="4"/>
      <c r="C1698" s="4"/>
      <c r="D1698" s="4"/>
      <c r="E1698" s="4">
        <v>1200090930</v>
      </c>
      <c r="F1698" s="4" t="s">
        <v>1344</v>
      </c>
      <c r="G1698" s="5">
        <v>72000</v>
      </c>
      <c r="H1698" s="5">
        <v>21540.82</v>
      </c>
    </row>
    <row r="1699" spans="1:8" x14ac:dyDescent="0.25">
      <c r="A1699" s="4"/>
      <c r="B1699" s="4"/>
      <c r="C1699" s="4"/>
      <c r="D1699" s="4"/>
      <c r="E1699" s="4">
        <v>1200096560</v>
      </c>
      <c r="F1699" s="4" t="s">
        <v>1345</v>
      </c>
      <c r="G1699" s="5">
        <v>68000</v>
      </c>
      <c r="H1699" s="5">
        <v>24219.18</v>
      </c>
    </row>
    <row r="1700" spans="1:8" x14ac:dyDescent="0.25">
      <c r="A1700" s="4"/>
      <c r="B1700" s="4"/>
      <c r="C1700" s="4"/>
      <c r="D1700" s="4"/>
      <c r="E1700" s="4">
        <v>1200093870</v>
      </c>
      <c r="F1700" s="4" t="s">
        <v>466</v>
      </c>
      <c r="G1700" s="5">
        <v>44550</v>
      </c>
      <c r="H1700" s="5">
        <v>15366.7</v>
      </c>
    </row>
    <row r="1701" spans="1:8" x14ac:dyDescent="0.25">
      <c r="A1701" s="4"/>
      <c r="B1701" s="4"/>
      <c r="C1701" s="4"/>
      <c r="D1701" s="4"/>
      <c r="E1701" s="4">
        <v>1200086710</v>
      </c>
      <c r="F1701" s="4" t="s">
        <v>1346</v>
      </c>
      <c r="G1701" s="5">
        <v>44105.52</v>
      </c>
      <c r="H1701" s="5">
        <v>13134.99</v>
      </c>
    </row>
    <row r="1702" spans="1:8" x14ac:dyDescent="0.25">
      <c r="A1702" s="4"/>
      <c r="B1702" s="4"/>
      <c r="C1702" s="4"/>
      <c r="D1702" s="4"/>
      <c r="E1702" s="4">
        <v>1200084290</v>
      </c>
      <c r="F1702" s="4" t="s">
        <v>1347</v>
      </c>
      <c r="G1702" s="5">
        <v>43020</v>
      </c>
      <c r="H1702" s="5">
        <v>13424.6</v>
      </c>
    </row>
    <row r="1703" spans="1:8" x14ac:dyDescent="0.25">
      <c r="A1703" s="4"/>
      <c r="B1703" s="4"/>
      <c r="C1703" s="4"/>
      <c r="D1703" s="4"/>
      <c r="E1703" s="4">
        <v>1200092670</v>
      </c>
      <c r="F1703" s="4" t="s">
        <v>1348</v>
      </c>
      <c r="G1703" s="5">
        <v>39943.760000000002</v>
      </c>
      <c r="H1703" s="5">
        <v>13624.63</v>
      </c>
    </row>
    <row r="1704" spans="1:8" x14ac:dyDescent="0.25">
      <c r="A1704" s="4"/>
      <c r="B1704" s="4"/>
      <c r="C1704" s="4"/>
      <c r="D1704" s="4"/>
      <c r="E1704" s="4">
        <v>1200092460</v>
      </c>
      <c r="F1704" s="4" t="s">
        <v>1349</v>
      </c>
      <c r="G1704" s="5">
        <v>19500</v>
      </c>
      <c r="H1704" s="5">
        <v>6608.63</v>
      </c>
    </row>
    <row r="1705" spans="1:8" x14ac:dyDescent="0.25">
      <c r="A1705" s="4"/>
      <c r="B1705" s="4"/>
      <c r="C1705" s="4"/>
      <c r="D1705" s="4"/>
      <c r="E1705" s="4">
        <v>1200092850</v>
      </c>
      <c r="F1705" s="4" t="s">
        <v>1350</v>
      </c>
      <c r="G1705" s="5">
        <v>5727.85</v>
      </c>
      <c r="H1705" s="5">
        <v>1901.92</v>
      </c>
    </row>
    <row r="1706" spans="1:8" x14ac:dyDescent="0.25">
      <c r="A1706" s="4"/>
      <c r="B1706" s="4"/>
      <c r="C1706" s="4"/>
      <c r="D1706" s="4">
        <v>2015</v>
      </c>
      <c r="E1706" s="4">
        <v>1200094800</v>
      </c>
      <c r="F1706" s="4" t="s">
        <v>1351</v>
      </c>
      <c r="G1706" s="5">
        <v>4040610</v>
      </c>
      <c r="H1706" s="5">
        <v>1477866.95</v>
      </c>
    </row>
    <row r="1707" spans="1:8" x14ac:dyDescent="0.25">
      <c r="A1707" s="4"/>
      <c r="B1707" s="4"/>
      <c r="C1707" s="4"/>
      <c r="D1707" s="4"/>
      <c r="E1707" s="4">
        <v>1200094810</v>
      </c>
      <c r="F1707" s="4" t="s">
        <v>1351</v>
      </c>
      <c r="G1707" s="5">
        <v>4040609</v>
      </c>
      <c r="H1707" s="5">
        <v>1477866.58</v>
      </c>
    </row>
    <row r="1708" spans="1:8" x14ac:dyDescent="0.25">
      <c r="A1708" s="4"/>
      <c r="B1708" s="4"/>
      <c r="C1708" s="4"/>
      <c r="D1708" s="4"/>
      <c r="E1708" s="4">
        <v>1200091920</v>
      </c>
      <c r="F1708" s="4" t="s">
        <v>1352</v>
      </c>
      <c r="G1708" s="5">
        <v>2811320</v>
      </c>
      <c r="H1708" s="5">
        <v>1022858.35</v>
      </c>
    </row>
    <row r="1709" spans="1:8" x14ac:dyDescent="0.25">
      <c r="A1709" s="4"/>
      <c r="B1709" s="4"/>
      <c r="C1709" s="4"/>
      <c r="D1709" s="4"/>
      <c r="E1709" s="4">
        <v>1200091890</v>
      </c>
      <c r="F1709" s="4" t="s">
        <v>1352</v>
      </c>
      <c r="G1709" s="5">
        <v>2794570</v>
      </c>
      <c r="H1709" s="5">
        <v>1016764.1</v>
      </c>
    </row>
    <row r="1710" spans="1:8" x14ac:dyDescent="0.25">
      <c r="A1710" s="4"/>
      <c r="B1710" s="4"/>
      <c r="C1710" s="4"/>
      <c r="D1710" s="4"/>
      <c r="E1710" s="4">
        <v>1200091910</v>
      </c>
      <c r="F1710" s="4" t="s">
        <v>1352</v>
      </c>
      <c r="G1710" s="5">
        <v>2794570</v>
      </c>
      <c r="H1710" s="5">
        <v>1016764.1</v>
      </c>
    </row>
    <row r="1711" spans="1:8" x14ac:dyDescent="0.25">
      <c r="A1711" s="4"/>
      <c r="B1711" s="4"/>
      <c r="C1711" s="4"/>
      <c r="D1711" s="4"/>
      <c r="E1711" s="4">
        <v>1200091900</v>
      </c>
      <c r="F1711" s="4" t="s">
        <v>1352</v>
      </c>
      <c r="G1711" s="5">
        <v>2794570</v>
      </c>
      <c r="H1711" s="5">
        <v>1016764.1</v>
      </c>
    </row>
    <row r="1712" spans="1:8" x14ac:dyDescent="0.25">
      <c r="A1712" s="4"/>
      <c r="B1712" s="4"/>
      <c r="C1712" s="4"/>
      <c r="D1712" s="4"/>
      <c r="E1712" s="4">
        <v>1200091930</v>
      </c>
      <c r="F1712" s="4" t="s">
        <v>1353</v>
      </c>
      <c r="G1712" s="5">
        <v>2124570</v>
      </c>
      <c r="H1712" s="5">
        <v>772994.24</v>
      </c>
    </row>
    <row r="1713" spans="1:8" x14ac:dyDescent="0.25">
      <c r="A1713" s="4"/>
      <c r="B1713" s="4"/>
      <c r="C1713" s="4"/>
      <c r="D1713" s="4"/>
      <c r="E1713" s="4">
        <v>1200091940</v>
      </c>
      <c r="F1713" s="4" t="s">
        <v>1354</v>
      </c>
      <c r="G1713" s="5">
        <v>1433800</v>
      </c>
      <c r="H1713" s="5">
        <v>521274.68</v>
      </c>
    </row>
    <row r="1714" spans="1:8" x14ac:dyDescent="0.25">
      <c r="A1714" s="4"/>
      <c r="B1714" s="4"/>
      <c r="C1714" s="4"/>
      <c r="D1714" s="4"/>
      <c r="E1714" s="4">
        <v>1200093840</v>
      </c>
      <c r="F1714" s="4" t="s">
        <v>1355</v>
      </c>
      <c r="G1714" s="5">
        <v>675995.8</v>
      </c>
      <c r="H1714" s="5">
        <v>245770.85</v>
      </c>
    </row>
    <row r="1715" spans="1:8" x14ac:dyDescent="0.25">
      <c r="A1715" s="4"/>
      <c r="B1715" s="4"/>
      <c r="C1715" s="4"/>
      <c r="D1715" s="4"/>
      <c r="E1715" s="4">
        <v>1200091420</v>
      </c>
      <c r="F1715" s="4" t="s">
        <v>1356</v>
      </c>
      <c r="G1715" s="5">
        <v>416849.75</v>
      </c>
      <c r="H1715" s="5">
        <v>152121.57999999999</v>
      </c>
    </row>
    <row r="1716" spans="1:8" x14ac:dyDescent="0.25">
      <c r="A1716" s="4"/>
      <c r="B1716" s="4"/>
      <c r="C1716" s="4"/>
      <c r="D1716" s="4"/>
      <c r="E1716" s="4">
        <v>1200101130</v>
      </c>
      <c r="F1716" s="4" t="s">
        <v>1357</v>
      </c>
      <c r="G1716" s="5">
        <v>406109.38</v>
      </c>
      <c r="H1716" s="5">
        <v>168084.1</v>
      </c>
    </row>
    <row r="1717" spans="1:8" x14ac:dyDescent="0.25">
      <c r="A1717" s="4"/>
      <c r="B1717" s="4"/>
      <c r="C1717" s="4"/>
      <c r="D1717" s="4"/>
      <c r="E1717" s="4">
        <v>1200095520</v>
      </c>
      <c r="F1717" s="4" t="s">
        <v>1358</v>
      </c>
      <c r="G1717" s="5">
        <v>388135</v>
      </c>
      <c r="H1717" s="5">
        <v>148873.41</v>
      </c>
    </row>
    <row r="1718" spans="1:8" x14ac:dyDescent="0.25">
      <c r="A1718" s="4"/>
      <c r="B1718" s="4"/>
      <c r="C1718" s="4"/>
      <c r="D1718" s="4"/>
      <c r="E1718" s="4">
        <v>1200098040</v>
      </c>
      <c r="F1718" s="4" t="s">
        <v>1359</v>
      </c>
      <c r="G1718" s="5">
        <v>345889.4</v>
      </c>
      <c r="H1718" s="5">
        <v>139852.04999999999</v>
      </c>
    </row>
    <row r="1719" spans="1:8" x14ac:dyDescent="0.25">
      <c r="A1719" s="4"/>
      <c r="B1719" s="4"/>
      <c r="C1719" s="4"/>
      <c r="D1719" s="4"/>
      <c r="E1719" s="4">
        <v>1200092810</v>
      </c>
      <c r="F1719" s="4" t="s">
        <v>1360</v>
      </c>
      <c r="G1719" s="5">
        <v>318733.40000000002</v>
      </c>
      <c r="H1719" s="5">
        <v>115704.59</v>
      </c>
    </row>
    <row r="1720" spans="1:8" x14ac:dyDescent="0.25">
      <c r="A1720" s="4"/>
      <c r="B1720" s="4"/>
      <c r="C1720" s="4"/>
      <c r="D1720" s="4"/>
      <c r="E1720" s="4">
        <v>1200101500</v>
      </c>
      <c r="F1720" s="4" t="s">
        <v>1361</v>
      </c>
      <c r="G1720" s="5">
        <v>233500</v>
      </c>
      <c r="H1720" s="5">
        <v>97918.98</v>
      </c>
    </row>
    <row r="1721" spans="1:8" x14ac:dyDescent="0.25">
      <c r="A1721" s="4"/>
      <c r="B1721" s="4"/>
      <c r="C1721" s="4"/>
      <c r="D1721" s="4"/>
      <c r="E1721" s="4">
        <v>1200096580</v>
      </c>
      <c r="F1721" s="4" t="s">
        <v>1362</v>
      </c>
      <c r="G1721" s="5">
        <v>144958.32</v>
      </c>
      <c r="H1721" s="5">
        <v>52741.01</v>
      </c>
    </row>
    <row r="1722" spans="1:8" x14ac:dyDescent="0.25">
      <c r="A1722" s="4"/>
      <c r="B1722" s="4"/>
      <c r="C1722" s="4"/>
      <c r="D1722" s="4"/>
      <c r="E1722" s="4">
        <v>1200104320</v>
      </c>
      <c r="F1722" s="4" t="s">
        <v>1363</v>
      </c>
      <c r="G1722" s="5">
        <v>126000</v>
      </c>
      <c r="H1722" s="5">
        <v>54628.68</v>
      </c>
    </row>
    <row r="1723" spans="1:8" x14ac:dyDescent="0.25">
      <c r="A1723" s="4"/>
      <c r="B1723" s="4"/>
      <c r="C1723" s="4"/>
      <c r="D1723" s="4"/>
      <c r="E1723" s="4">
        <v>1200096070</v>
      </c>
      <c r="F1723" s="4" t="s">
        <v>1364</v>
      </c>
      <c r="G1723" s="5">
        <v>113000</v>
      </c>
      <c r="H1723" s="5">
        <v>40989.589999999997</v>
      </c>
    </row>
    <row r="1724" spans="1:8" x14ac:dyDescent="0.25">
      <c r="A1724" s="4"/>
      <c r="B1724" s="4"/>
      <c r="C1724" s="4"/>
      <c r="D1724" s="4"/>
      <c r="E1724" s="4">
        <v>1200096570</v>
      </c>
      <c r="F1724" s="4" t="s">
        <v>1365</v>
      </c>
      <c r="G1724" s="5">
        <v>82950</v>
      </c>
      <c r="H1724" s="5">
        <v>34445.39</v>
      </c>
    </row>
    <row r="1725" spans="1:8" x14ac:dyDescent="0.25">
      <c r="A1725" s="4"/>
      <c r="B1725" s="4"/>
      <c r="C1725" s="4"/>
      <c r="D1725" s="4"/>
      <c r="E1725" s="4">
        <v>1200100350</v>
      </c>
      <c r="F1725" s="4" t="s">
        <v>1366</v>
      </c>
      <c r="G1725" s="5">
        <v>50400</v>
      </c>
      <c r="H1725" s="5">
        <v>21135.4</v>
      </c>
    </row>
    <row r="1726" spans="1:8" x14ac:dyDescent="0.25">
      <c r="A1726" s="4"/>
      <c r="B1726" s="4"/>
      <c r="C1726" s="4"/>
      <c r="D1726" s="4"/>
      <c r="E1726" s="4">
        <v>1200100330</v>
      </c>
      <c r="F1726" s="4" t="s">
        <v>1366</v>
      </c>
      <c r="G1726" s="5">
        <v>50400</v>
      </c>
      <c r="H1726" s="5">
        <v>20378.03</v>
      </c>
    </row>
    <row r="1727" spans="1:8" x14ac:dyDescent="0.25">
      <c r="A1727" s="4"/>
      <c r="B1727" s="4"/>
      <c r="C1727" s="4"/>
      <c r="D1727" s="4"/>
      <c r="E1727" s="4">
        <v>1200100340</v>
      </c>
      <c r="F1727" s="4" t="s">
        <v>1366</v>
      </c>
      <c r="G1727" s="5">
        <v>50400</v>
      </c>
      <c r="H1727" s="5">
        <v>21135.4</v>
      </c>
    </row>
    <row r="1728" spans="1:8" x14ac:dyDescent="0.25">
      <c r="A1728" s="4"/>
      <c r="B1728" s="4"/>
      <c r="C1728" s="4"/>
      <c r="D1728" s="4"/>
      <c r="E1728" s="4">
        <v>1200101650</v>
      </c>
      <c r="F1728" s="4" t="s">
        <v>1367</v>
      </c>
      <c r="G1728" s="5">
        <v>50007.5</v>
      </c>
      <c r="H1728" s="5">
        <v>21106.7</v>
      </c>
    </row>
    <row r="1729" spans="1:8" x14ac:dyDescent="0.25">
      <c r="A1729" s="4"/>
      <c r="B1729" s="4"/>
      <c r="C1729" s="4"/>
      <c r="D1729" s="4">
        <v>2016</v>
      </c>
      <c r="E1729" s="4">
        <v>1200110500</v>
      </c>
      <c r="F1729" s="4" t="s">
        <v>1368</v>
      </c>
      <c r="G1729" s="5">
        <v>4027005</v>
      </c>
      <c r="H1729" s="5">
        <v>1794363.98</v>
      </c>
    </row>
    <row r="1730" spans="1:8" x14ac:dyDescent="0.25">
      <c r="A1730" s="4"/>
      <c r="B1730" s="4"/>
      <c r="C1730" s="4"/>
      <c r="D1730" s="4"/>
      <c r="E1730" s="4">
        <v>1200110600</v>
      </c>
      <c r="F1730" s="4" t="s">
        <v>1369</v>
      </c>
      <c r="G1730" s="5">
        <v>2552447</v>
      </c>
      <c r="H1730" s="5">
        <v>1137326.3700000001</v>
      </c>
    </row>
    <row r="1731" spans="1:8" x14ac:dyDescent="0.25">
      <c r="A1731" s="4"/>
      <c r="B1731" s="4"/>
      <c r="C1731" s="4"/>
      <c r="D1731" s="4"/>
      <c r="E1731" s="4">
        <v>1200110450</v>
      </c>
      <c r="F1731" s="4" t="s">
        <v>1370</v>
      </c>
      <c r="G1731" s="5">
        <v>2480975.5299999998</v>
      </c>
      <c r="H1731" s="5">
        <v>1105479.92</v>
      </c>
    </row>
    <row r="1732" spans="1:8" x14ac:dyDescent="0.25">
      <c r="A1732" s="4"/>
      <c r="B1732" s="4"/>
      <c r="C1732" s="4"/>
      <c r="D1732" s="4"/>
      <c r="E1732" s="4">
        <v>1200110520</v>
      </c>
      <c r="F1732" s="4" t="s">
        <v>1371</v>
      </c>
      <c r="G1732" s="5">
        <v>2178924.6</v>
      </c>
      <c r="H1732" s="5">
        <v>970891.23</v>
      </c>
    </row>
    <row r="1733" spans="1:8" x14ac:dyDescent="0.25">
      <c r="A1733" s="4"/>
      <c r="B1733" s="4"/>
      <c r="C1733" s="4"/>
      <c r="D1733" s="4"/>
      <c r="E1733" s="4">
        <v>1200110530</v>
      </c>
      <c r="F1733" s="4" t="s">
        <v>1371</v>
      </c>
      <c r="G1733" s="5">
        <v>2178924.6</v>
      </c>
      <c r="H1733" s="5">
        <v>970891.23</v>
      </c>
    </row>
    <row r="1734" spans="1:8" x14ac:dyDescent="0.25">
      <c r="A1734" s="4"/>
      <c r="B1734" s="4"/>
      <c r="C1734" s="4"/>
      <c r="D1734" s="4"/>
      <c r="E1734" s="4">
        <v>1200110510</v>
      </c>
      <c r="F1734" s="4" t="s">
        <v>1371</v>
      </c>
      <c r="G1734" s="5">
        <v>2178924.6</v>
      </c>
      <c r="H1734" s="5">
        <v>970891.23</v>
      </c>
    </row>
    <row r="1735" spans="1:8" x14ac:dyDescent="0.25">
      <c r="A1735" s="4"/>
      <c r="B1735" s="4"/>
      <c r="C1735" s="4"/>
      <c r="D1735" s="4"/>
      <c r="E1735" s="4">
        <v>1200110660</v>
      </c>
      <c r="F1735" s="4" t="s">
        <v>1372</v>
      </c>
      <c r="G1735" s="5">
        <v>2172974</v>
      </c>
      <c r="H1735" s="5">
        <v>968239.73</v>
      </c>
    </row>
    <row r="1736" spans="1:8" x14ac:dyDescent="0.25">
      <c r="A1736" s="4"/>
      <c r="B1736" s="4"/>
      <c r="C1736" s="4"/>
      <c r="D1736" s="4"/>
      <c r="E1736" s="4">
        <v>1200124020</v>
      </c>
      <c r="F1736" s="4" t="s">
        <v>1373</v>
      </c>
      <c r="G1736" s="5">
        <v>2006989</v>
      </c>
      <c r="H1736" s="5">
        <v>1107418.04</v>
      </c>
    </row>
    <row r="1737" spans="1:8" x14ac:dyDescent="0.25">
      <c r="A1737" s="4"/>
      <c r="B1737" s="4"/>
      <c r="C1737" s="4"/>
      <c r="D1737" s="4"/>
      <c r="E1737" s="4">
        <v>1200115630</v>
      </c>
      <c r="F1737" s="4" t="s">
        <v>1374</v>
      </c>
      <c r="G1737" s="5">
        <v>1558980.4</v>
      </c>
      <c r="H1737" s="5">
        <v>740231.54</v>
      </c>
    </row>
    <row r="1738" spans="1:8" x14ac:dyDescent="0.25">
      <c r="A1738" s="4"/>
      <c r="B1738" s="4"/>
      <c r="C1738" s="4"/>
      <c r="D1738" s="4"/>
      <c r="E1738" s="4">
        <v>1200110810</v>
      </c>
      <c r="F1738" s="4" t="s">
        <v>1375</v>
      </c>
      <c r="G1738" s="5">
        <v>1253400.5</v>
      </c>
      <c r="H1738" s="5">
        <v>558493.65</v>
      </c>
    </row>
    <row r="1739" spans="1:8" x14ac:dyDescent="0.25">
      <c r="A1739" s="4"/>
      <c r="B1739" s="4"/>
      <c r="C1739" s="4"/>
      <c r="D1739" s="4"/>
      <c r="E1739" s="4">
        <v>1200122510</v>
      </c>
      <c r="F1739" s="4" t="s">
        <v>1376</v>
      </c>
      <c r="G1739" s="5">
        <v>1210950</v>
      </c>
      <c r="H1739" s="5">
        <v>633011.68000000005</v>
      </c>
    </row>
    <row r="1740" spans="1:8" x14ac:dyDescent="0.25">
      <c r="A1740" s="4"/>
      <c r="B1740" s="4"/>
      <c r="C1740" s="4"/>
      <c r="D1740" s="4"/>
      <c r="E1740" s="4">
        <v>1200121520</v>
      </c>
      <c r="F1740" s="4" t="s">
        <v>1376</v>
      </c>
      <c r="G1740" s="5">
        <v>1210950</v>
      </c>
      <c r="H1740" s="5">
        <v>633011.68000000005</v>
      </c>
    </row>
    <row r="1741" spans="1:8" x14ac:dyDescent="0.25">
      <c r="A1741" s="4"/>
      <c r="B1741" s="4"/>
      <c r="C1741" s="4"/>
      <c r="D1741" s="4"/>
      <c r="E1741" s="4">
        <v>1200122520</v>
      </c>
      <c r="F1741" s="4" t="s">
        <v>1376</v>
      </c>
      <c r="G1741" s="5">
        <v>1210950</v>
      </c>
      <c r="H1741" s="5">
        <v>633675.21</v>
      </c>
    </row>
    <row r="1742" spans="1:8" x14ac:dyDescent="0.25">
      <c r="A1742" s="4"/>
      <c r="B1742" s="4"/>
      <c r="C1742" s="4"/>
      <c r="D1742" s="4"/>
      <c r="E1742" s="4">
        <v>1200122530</v>
      </c>
      <c r="F1742" s="4" t="s">
        <v>1376</v>
      </c>
      <c r="G1742" s="5">
        <v>1210950</v>
      </c>
      <c r="H1742" s="5">
        <v>633675.21</v>
      </c>
    </row>
    <row r="1743" spans="1:8" x14ac:dyDescent="0.25">
      <c r="A1743" s="4"/>
      <c r="B1743" s="4"/>
      <c r="C1743" s="4"/>
      <c r="D1743" s="4"/>
      <c r="E1743" s="4">
        <v>1200110580</v>
      </c>
      <c r="F1743" s="4" t="s">
        <v>1377</v>
      </c>
      <c r="G1743" s="5">
        <v>1201731</v>
      </c>
      <c r="H1743" s="5">
        <v>535470.61</v>
      </c>
    </row>
    <row r="1744" spans="1:8" x14ac:dyDescent="0.25">
      <c r="A1744" s="4"/>
      <c r="B1744" s="4"/>
      <c r="C1744" s="4"/>
      <c r="D1744" s="4"/>
      <c r="E1744" s="4">
        <v>1200104330</v>
      </c>
      <c r="F1744" s="4" t="s">
        <v>1378</v>
      </c>
      <c r="G1744" s="5">
        <v>880000</v>
      </c>
      <c r="H1744" s="5">
        <v>424331.4</v>
      </c>
    </row>
    <row r="1745" spans="1:8" x14ac:dyDescent="0.25">
      <c r="A1745" s="4"/>
      <c r="B1745" s="4"/>
      <c r="C1745" s="4"/>
      <c r="D1745" s="4"/>
      <c r="E1745" s="4">
        <v>1200110470</v>
      </c>
      <c r="F1745" s="4" t="s">
        <v>1379</v>
      </c>
      <c r="G1745" s="5">
        <v>810299.72</v>
      </c>
      <c r="H1745" s="5">
        <v>361055.59</v>
      </c>
    </row>
    <row r="1746" spans="1:8" x14ac:dyDescent="0.25">
      <c r="A1746" s="4"/>
      <c r="B1746" s="4"/>
      <c r="C1746" s="4"/>
      <c r="D1746" s="4"/>
      <c r="E1746" s="4">
        <v>1200110820</v>
      </c>
      <c r="F1746" s="4" t="s">
        <v>1380</v>
      </c>
      <c r="G1746" s="5">
        <v>794180</v>
      </c>
      <c r="H1746" s="5">
        <v>353872.91</v>
      </c>
    </row>
    <row r="1747" spans="1:8" x14ac:dyDescent="0.25">
      <c r="A1747" s="4"/>
      <c r="B1747" s="4"/>
      <c r="C1747" s="4"/>
      <c r="D1747" s="4"/>
      <c r="E1747" s="4">
        <v>1200122650</v>
      </c>
      <c r="F1747" s="4" t="s">
        <v>1381</v>
      </c>
      <c r="G1747" s="5">
        <v>787138</v>
      </c>
      <c r="H1747" s="5">
        <v>403704.76</v>
      </c>
    </row>
    <row r="1748" spans="1:8" x14ac:dyDescent="0.25">
      <c r="A1748" s="4"/>
      <c r="B1748" s="4"/>
      <c r="C1748" s="4"/>
      <c r="D1748" s="4"/>
      <c r="E1748" s="4">
        <v>1200110490</v>
      </c>
      <c r="F1748" s="4" t="s">
        <v>1382</v>
      </c>
      <c r="G1748" s="5">
        <v>770152.74</v>
      </c>
      <c r="H1748" s="5">
        <v>343166.8</v>
      </c>
    </row>
    <row r="1749" spans="1:8" x14ac:dyDescent="0.25">
      <c r="A1749" s="4"/>
      <c r="B1749" s="4"/>
      <c r="C1749" s="4"/>
      <c r="D1749" s="4"/>
      <c r="E1749" s="4">
        <v>1200122970</v>
      </c>
      <c r="F1749" s="4" t="s">
        <v>1383</v>
      </c>
      <c r="G1749" s="5">
        <v>718054</v>
      </c>
      <c r="H1749" s="5">
        <v>375355.36</v>
      </c>
    </row>
    <row r="1750" spans="1:8" x14ac:dyDescent="0.25">
      <c r="A1750" s="4"/>
      <c r="B1750" s="4"/>
      <c r="C1750" s="4"/>
      <c r="D1750" s="4"/>
      <c r="E1750" s="4">
        <v>1200115340</v>
      </c>
      <c r="F1750" s="4" t="s">
        <v>1384</v>
      </c>
      <c r="G1750" s="5">
        <v>598931.62</v>
      </c>
      <c r="H1750" s="5">
        <v>290419.63</v>
      </c>
    </row>
    <row r="1751" spans="1:8" x14ac:dyDescent="0.25">
      <c r="A1751" s="4"/>
      <c r="B1751" s="4"/>
      <c r="C1751" s="4"/>
      <c r="D1751" s="4"/>
      <c r="E1751" s="4">
        <v>1200115350</v>
      </c>
      <c r="F1751" s="4" t="s">
        <v>1384</v>
      </c>
      <c r="G1751" s="5">
        <v>582788</v>
      </c>
      <c r="H1751" s="5">
        <v>281550.40000000002</v>
      </c>
    </row>
    <row r="1752" spans="1:8" x14ac:dyDescent="0.25">
      <c r="A1752" s="4"/>
      <c r="B1752" s="4"/>
      <c r="C1752" s="4"/>
      <c r="D1752" s="4"/>
      <c r="E1752" s="4">
        <v>1200110740</v>
      </c>
      <c r="F1752" s="4" t="s">
        <v>1385</v>
      </c>
      <c r="G1752" s="5">
        <v>581483.25</v>
      </c>
      <c r="H1752" s="5">
        <v>259098.88</v>
      </c>
    </row>
    <row r="1753" spans="1:8" x14ac:dyDescent="0.25">
      <c r="A1753" s="4"/>
      <c r="B1753" s="4"/>
      <c r="C1753" s="4"/>
      <c r="D1753" s="4"/>
      <c r="E1753" s="4">
        <v>1200110480</v>
      </c>
      <c r="F1753" s="4" t="s">
        <v>1386</v>
      </c>
      <c r="G1753" s="5">
        <v>572248.1</v>
      </c>
      <c r="H1753" s="5">
        <v>254983.88</v>
      </c>
    </row>
    <row r="1754" spans="1:8" x14ac:dyDescent="0.25">
      <c r="A1754" s="4"/>
      <c r="B1754" s="4"/>
      <c r="C1754" s="4"/>
      <c r="D1754" s="4"/>
      <c r="E1754" s="4">
        <v>1200110840</v>
      </c>
      <c r="F1754" s="4" t="s">
        <v>1387</v>
      </c>
      <c r="G1754" s="5">
        <v>552210</v>
      </c>
      <c r="H1754" s="5">
        <v>246055.25</v>
      </c>
    </row>
    <row r="1755" spans="1:8" x14ac:dyDescent="0.25">
      <c r="A1755" s="4"/>
      <c r="B1755" s="4"/>
      <c r="C1755" s="4"/>
      <c r="D1755" s="4"/>
      <c r="E1755" s="4">
        <v>1200110620</v>
      </c>
      <c r="F1755" s="4" t="s">
        <v>1388</v>
      </c>
      <c r="G1755" s="5">
        <v>546022.25</v>
      </c>
      <c r="H1755" s="5">
        <v>243298.07</v>
      </c>
    </row>
    <row r="1756" spans="1:8" x14ac:dyDescent="0.25">
      <c r="A1756" s="4"/>
      <c r="B1756" s="4"/>
      <c r="C1756" s="4"/>
      <c r="D1756" s="4"/>
      <c r="E1756" s="4">
        <v>1200110590</v>
      </c>
      <c r="F1756" s="4" t="s">
        <v>1389</v>
      </c>
      <c r="G1756" s="5">
        <v>545545</v>
      </c>
      <c r="H1756" s="5">
        <v>243085.44</v>
      </c>
    </row>
    <row r="1757" spans="1:8" x14ac:dyDescent="0.25">
      <c r="A1757" s="4"/>
      <c r="B1757" s="4"/>
      <c r="C1757" s="4"/>
      <c r="D1757" s="4"/>
      <c r="E1757" s="4">
        <v>1200124720</v>
      </c>
      <c r="F1757" s="4" t="s">
        <v>1390</v>
      </c>
      <c r="G1757" s="5">
        <v>430000</v>
      </c>
      <c r="H1757" s="5">
        <v>234202.74</v>
      </c>
    </row>
    <row r="1758" spans="1:8" x14ac:dyDescent="0.25">
      <c r="A1758" s="4"/>
      <c r="B1758" s="4"/>
      <c r="C1758" s="4"/>
      <c r="D1758" s="4"/>
      <c r="E1758" s="4">
        <v>1200124730</v>
      </c>
      <c r="F1758" s="4" t="s">
        <v>1390</v>
      </c>
      <c r="G1758" s="5">
        <v>430000</v>
      </c>
      <c r="H1758" s="5">
        <v>234202.74</v>
      </c>
    </row>
    <row r="1759" spans="1:8" x14ac:dyDescent="0.25">
      <c r="A1759" s="4"/>
      <c r="B1759" s="4"/>
      <c r="C1759" s="4"/>
      <c r="D1759" s="4"/>
      <c r="E1759" s="4">
        <v>1200102900</v>
      </c>
      <c r="F1759" s="4" t="s">
        <v>1391</v>
      </c>
      <c r="G1759" s="5">
        <v>408700</v>
      </c>
      <c r="H1759" s="5">
        <v>197296.34</v>
      </c>
    </row>
    <row r="1760" spans="1:8" x14ac:dyDescent="0.25">
      <c r="A1760" s="4"/>
      <c r="B1760" s="4"/>
      <c r="C1760" s="4"/>
      <c r="D1760" s="4"/>
      <c r="E1760" s="4">
        <v>1200110750</v>
      </c>
      <c r="F1760" s="4" t="s">
        <v>1392</v>
      </c>
      <c r="G1760" s="5">
        <v>408030</v>
      </c>
      <c r="H1760" s="5">
        <v>181811.13</v>
      </c>
    </row>
    <row r="1761" spans="1:8" x14ac:dyDescent="0.25">
      <c r="A1761" s="4"/>
      <c r="B1761" s="4"/>
      <c r="C1761" s="4"/>
      <c r="D1761" s="4"/>
      <c r="E1761" s="4">
        <v>1200110780</v>
      </c>
      <c r="F1761" s="4" t="s">
        <v>1393</v>
      </c>
      <c r="G1761" s="5">
        <v>408030</v>
      </c>
      <c r="H1761" s="5">
        <v>181811.13</v>
      </c>
    </row>
    <row r="1762" spans="1:8" x14ac:dyDescent="0.25">
      <c r="A1762" s="4"/>
      <c r="B1762" s="4"/>
      <c r="C1762" s="4"/>
      <c r="D1762" s="4"/>
      <c r="E1762" s="4">
        <v>1200110790</v>
      </c>
      <c r="F1762" s="4" t="s">
        <v>1394</v>
      </c>
      <c r="G1762" s="5">
        <v>403603.5</v>
      </c>
      <c r="H1762" s="5">
        <v>179838.76</v>
      </c>
    </row>
    <row r="1763" spans="1:8" x14ac:dyDescent="0.25">
      <c r="A1763" s="4"/>
      <c r="B1763" s="4"/>
      <c r="C1763" s="4"/>
      <c r="D1763" s="4"/>
      <c r="E1763" s="4">
        <v>1200110800</v>
      </c>
      <c r="F1763" s="4" t="s">
        <v>1394</v>
      </c>
      <c r="G1763" s="5">
        <v>403603.5</v>
      </c>
      <c r="H1763" s="5">
        <v>179838.76</v>
      </c>
    </row>
    <row r="1764" spans="1:8" x14ac:dyDescent="0.25">
      <c r="A1764" s="4"/>
      <c r="B1764" s="4"/>
      <c r="C1764" s="4"/>
      <c r="D1764" s="4"/>
      <c r="E1764" s="4">
        <v>1200123060</v>
      </c>
      <c r="F1764" s="4" t="s">
        <v>1395</v>
      </c>
      <c r="G1764" s="5">
        <v>401500</v>
      </c>
      <c r="H1764" s="5">
        <v>209880</v>
      </c>
    </row>
    <row r="1765" spans="1:8" x14ac:dyDescent="0.25">
      <c r="A1765" s="4"/>
      <c r="B1765" s="4"/>
      <c r="C1765" s="4"/>
      <c r="D1765" s="4"/>
      <c r="E1765" s="4">
        <v>1200123050</v>
      </c>
      <c r="F1765" s="4" t="s">
        <v>1395</v>
      </c>
      <c r="G1765" s="5">
        <v>401500</v>
      </c>
      <c r="H1765" s="5">
        <v>209880</v>
      </c>
    </row>
    <row r="1766" spans="1:8" x14ac:dyDescent="0.25">
      <c r="A1766" s="4"/>
      <c r="B1766" s="4"/>
      <c r="C1766" s="4"/>
      <c r="D1766" s="4"/>
      <c r="E1766" s="4">
        <v>1200123250</v>
      </c>
      <c r="F1766" s="4" t="s">
        <v>1396</v>
      </c>
      <c r="G1766" s="5">
        <v>379946.5</v>
      </c>
      <c r="H1766" s="5">
        <v>202881.02</v>
      </c>
    </row>
    <row r="1767" spans="1:8" x14ac:dyDescent="0.25">
      <c r="A1767" s="4"/>
      <c r="B1767" s="4"/>
      <c r="C1767" s="4"/>
      <c r="D1767" s="4"/>
      <c r="E1767" s="4">
        <v>1200123410</v>
      </c>
      <c r="F1767" s="4" t="s">
        <v>1397</v>
      </c>
      <c r="G1767" s="5">
        <v>376870.75</v>
      </c>
      <c r="H1767" s="5">
        <v>202477.65</v>
      </c>
    </row>
    <row r="1768" spans="1:8" x14ac:dyDescent="0.25">
      <c r="A1768" s="4"/>
      <c r="B1768" s="4"/>
      <c r="C1768" s="4"/>
      <c r="D1768" s="4"/>
      <c r="E1768" s="4">
        <v>1200116000</v>
      </c>
      <c r="F1768" s="4" t="s">
        <v>1398</v>
      </c>
      <c r="G1768" s="5">
        <v>315832.5</v>
      </c>
      <c r="H1768" s="5">
        <v>154455.07</v>
      </c>
    </row>
    <row r="1769" spans="1:8" x14ac:dyDescent="0.25">
      <c r="A1769" s="4"/>
      <c r="B1769" s="4"/>
      <c r="C1769" s="4"/>
      <c r="D1769" s="4"/>
      <c r="E1769" s="4">
        <v>1200110860</v>
      </c>
      <c r="F1769" s="4" t="s">
        <v>1399</v>
      </c>
      <c r="G1769" s="5">
        <v>311108</v>
      </c>
      <c r="H1769" s="5">
        <v>138624.35999999999</v>
      </c>
    </row>
    <row r="1770" spans="1:8" x14ac:dyDescent="0.25">
      <c r="A1770" s="4"/>
      <c r="B1770" s="4"/>
      <c r="C1770" s="4"/>
      <c r="D1770" s="4"/>
      <c r="E1770" s="4">
        <v>1200110610</v>
      </c>
      <c r="F1770" s="4" t="s">
        <v>1400</v>
      </c>
      <c r="G1770" s="5">
        <v>294500</v>
      </c>
      <c r="H1770" s="5">
        <v>131224.12</v>
      </c>
    </row>
    <row r="1771" spans="1:8" x14ac:dyDescent="0.25">
      <c r="A1771" s="4"/>
      <c r="B1771" s="4"/>
      <c r="C1771" s="4"/>
      <c r="D1771" s="4"/>
      <c r="E1771" s="4">
        <v>1200110680</v>
      </c>
      <c r="F1771" s="4" t="s">
        <v>1401</v>
      </c>
      <c r="G1771" s="5">
        <v>283900</v>
      </c>
      <c r="H1771" s="5">
        <v>126500.94</v>
      </c>
    </row>
    <row r="1772" spans="1:8" x14ac:dyDescent="0.25">
      <c r="A1772" s="4"/>
      <c r="B1772" s="4"/>
      <c r="C1772" s="4"/>
      <c r="D1772" s="4"/>
      <c r="E1772" s="4">
        <v>1200109110</v>
      </c>
      <c r="F1772" s="4" t="s">
        <v>1402</v>
      </c>
      <c r="G1772" s="5">
        <v>270000</v>
      </c>
      <c r="H1772" s="5">
        <v>127168</v>
      </c>
    </row>
    <row r="1773" spans="1:8" x14ac:dyDescent="0.25">
      <c r="A1773" s="4"/>
      <c r="B1773" s="4"/>
      <c r="C1773" s="4"/>
      <c r="D1773" s="4"/>
      <c r="E1773" s="4">
        <v>1200110830</v>
      </c>
      <c r="F1773" s="4" t="s">
        <v>1403</v>
      </c>
      <c r="G1773" s="5">
        <v>267330</v>
      </c>
      <c r="H1773" s="5">
        <v>119117.63</v>
      </c>
    </row>
    <row r="1774" spans="1:8" x14ac:dyDescent="0.25">
      <c r="A1774" s="4"/>
      <c r="B1774" s="4"/>
      <c r="C1774" s="4"/>
      <c r="D1774" s="4"/>
      <c r="E1774" s="4">
        <v>1200106300</v>
      </c>
      <c r="F1774" s="4" t="s">
        <v>1404</v>
      </c>
      <c r="G1774" s="5">
        <v>202500</v>
      </c>
      <c r="H1774" s="5">
        <v>95541.98</v>
      </c>
    </row>
    <row r="1775" spans="1:8" x14ac:dyDescent="0.25">
      <c r="A1775" s="4"/>
      <c r="B1775" s="4"/>
      <c r="C1775" s="4"/>
      <c r="D1775" s="4"/>
      <c r="E1775" s="4">
        <v>1200110700</v>
      </c>
      <c r="F1775" s="4" t="s">
        <v>1405</v>
      </c>
      <c r="G1775" s="5">
        <v>195357.92</v>
      </c>
      <c r="H1775" s="5">
        <v>87048.13</v>
      </c>
    </row>
    <row r="1776" spans="1:8" x14ac:dyDescent="0.25">
      <c r="A1776" s="4"/>
      <c r="B1776" s="4"/>
      <c r="C1776" s="4"/>
      <c r="D1776" s="4"/>
      <c r="E1776" s="4">
        <v>1200110760</v>
      </c>
      <c r="F1776" s="4" t="s">
        <v>1406</v>
      </c>
      <c r="G1776" s="5">
        <v>194000</v>
      </c>
      <c r="H1776" s="5">
        <v>86443.06</v>
      </c>
    </row>
    <row r="1777" spans="1:8" x14ac:dyDescent="0.25">
      <c r="A1777" s="4"/>
      <c r="B1777" s="4"/>
      <c r="C1777" s="4"/>
      <c r="D1777" s="4"/>
      <c r="E1777" s="4">
        <v>1200124360</v>
      </c>
      <c r="F1777" s="4" t="s">
        <v>1407</v>
      </c>
      <c r="G1777" s="5">
        <v>174640</v>
      </c>
      <c r="H1777" s="5">
        <v>95741</v>
      </c>
    </row>
    <row r="1778" spans="1:8" x14ac:dyDescent="0.25">
      <c r="A1778" s="4"/>
      <c r="B1778" s="4"/>
      <c r="C1778" s="4"/>
      <c r="D1778" s="4"/>
      <c r="E1778" s="4">
        <v>1200110650</v>
      </c>
      <c r="F1778" s="4" t="s">
        <v>1408</v>
      </c>
      <c r="G1778" s="5">
        <v>173800</v>
      </c>
      <c r="H1778" s="5">
        <v>77442.289999999994</v>
      </c>
    </row>
    <row r="1779" spans="1:8" x14ac:dyDescent="0.25">
      <c r="A1779" s="4"/>
      <c r="B1779" s="4"/>
      <c r="C1779" s="4"/>
      <c r="D1779" s="4"/>
      <c r="E1779" s="4">
        <v>1200126710</v>
      </c>
      <c r="F1779" s="4" t="s">
        <v>1316</v>
      </c>
      <c r="G1779" s="5">
        <v>137539.85</v>
      </c>
      <c r="H1779" s="5">
        <v>30597.72</v>
      </c>
    </row>
    <row r="1780" spans="1:8" x14ac:dyDescent="0.25">
      <c r="A1780" s="4"/>
      <c r="B1780" s="4"/>
      <c r="C1780" s="4"/>
      <c r="D1780" s="4"/>
      <c r="E1780" s="4">
        <v>1200116270</v>
      </c>
      <c r="F1780" s="4" t="s">
        <v>1409</v>
      </c>
      <c r="G1780" s="5">
        <v>130000</v>
      </c>
      <c r="H1780" s="5">
        <v>66068.5</v>
      </c>
    </row>
    <row r="1781" spans="1:8" x14ac:dyDescent="0.25">
      <c r="A1781" s="4"/>
      <c r="B1781" s="4"/>
      <c r="C1781" s="4"/>
      <c r="D1781" s="4"/>
      <c r="E1781" s="4">
        <v>1200110670</v>
      </c>
      <c r="F1781" s="4" t="s">
        <v>1410</v>
      </c>
      <c r="G1781" s="5">
        <v>120791</v>
      </c>
      <c r="H1781" s="5">
        <v>53822.39</v>
      </c>
    </row>
    <row r="1782" spans="1:8" x14ac:dyDescent="0.25">
      <c r="A1782" s="4"/>
      <c r="B1782" s="4"/>
      <c r="C1782" s="4"/>
      <c r="D1782" s="4"/>
      <c r="E1782" s="4">
        <v>1200110460</v>
      </c>
      <c r="F1782" s="4" t="s">
        <v>1411</v>
      </c>
      <c r="G1782" s="5">
        <v>80000</v>
      </c>
      <c r="H1782" s="5">
        <v>35646.620000000003</v>
      </c>
    </row>
    <row r="1783" spans="1:8" x14ac:dyDescent="0.25">
      <c r="A1783" s="4"/>
      <c r="B1783" s="4"/>
      <c r="C1783" s="4"/>
      <c r="D1783" s="4"/>
      <c r="E1783" s="4">
        <v>1200110770</v>
      </c>
      <c r="F1783" s="4" t="s">
        <v>1412</v>
      </c>
      <c r="G1783" s="5">
        <v>75040</v>
      </c>
      <c r="H1783" s="5">
        <v>33436.53</v>
      </c>
    </row>
    <row r="1784" spans="1:8" x14ac:dyDescent="0.25">
      <c r="A1784" s="4"/>
      <c r="B1784" s="4"/>
      <c r="C1784" s="4"/>
      <c r="D1784" s="4"/>
      <c r="E1784" s="4">
        <v>1200110640</v>
      </c>
      <c r="F1784" s="4" t="s">
        <v>1413</v>
      </c>
      <c r="G1784" s="5">
        <v>72360</v>
      </c>
      <c r="H1784" s="5">
        <v>32242.37</v>
      </c>
    </row>
    <row r="1785" spans="1:8" x14ac:dyDescent="0.25">
      <c r="A1785" s="4"/>
      <c r="B1785" s="4"/>
      <c r="C1785" s="4"/>
      <c r="D1785" s="4"/>
      <c r="E1785" s="4">
        <v>1200110690</v>
      </c>
      <c r="F1785" s="4" t="s">
        <v>1414</v>
      </c>
      <c r="G1785" s="5">
        <v>71300</v>
      </c>
      <c r="H1785" s="5">
        <v>31770.05</v>
      </c>
    </row>
    <row r="1786" spans="1:8" x14ac:dyDescent="0.25">
      <c r="A1786" s="4"/>
      <c r="B1786" s="4"/>
      <c r="C1786" s="4"/>
      <c r="D1786" s="4"/>
      <c r="E1786" s="4">
        <v>1200123120</v>
      </c>
      <c r="F1786" s="4" t="s">
        <v>1415</v>
      </c>
      <c r="G1786" s="5">
        <v>70524</v>
      </c>
      <c r="H1786" s="5">
        <v>36382.639999999999</v>
      </c>
    </row>
    <row r="1787" spans="1:8" x14ac:dyDescent="0.25">
      <c r="A1787" s="4"/>
      <c r="B1787" s="4"/>
      <c r="C1787" s="4"/>
      <c r="D1787" s="4"/>
      <c r="E1787" s="4">
        <v>1200110630</v>
      </c>
      <c r="F1787" s="4" t="s">
        <v>1416</v>
      </c>
      <c r="G1787" s="5">
        <v>68572</v>
      </c>
      <c r="H1787" s="5">
        <v>30554.5</v>
      </c>
    </row>
    <row r="1788" spans="1:8" x14ac:dyDescent="0.25">
      <c r="A1788" s="4"/>
      <c r="B1788" s="4"/>
      <c r="C1788" s="4"/>
      <c r="D1788" s="4"/>
      <c r="E1788" s="4">
        <v>1200111060</v>
      </c>
      <c r="F1788" s="4" t="s">
        <v>1417</v>
      </c>
      <c r="G1788" s="5">
        <v>59500</v>
      </c>
      <c r="H1788" s="5">
        <v>27763.95</v>
      </c>
    </row>
    <row r="1789" spans="1:8" x14ac:dyDescent="0.25">
      <c r="A1789" s="4"/>
      <c r="B1789" s="4"/>
      <c r="C1789" s="4"/>
      <c r="D1789" s="4"/>
      <c r="E1789" s="4">
        <v>1200108170</v>
      </c>
      <c r="F1789" s="4" t="s">
        <v>1418</v>
      </c>
      <c r="G1789" s="5">
        <v>33210</v>
      </c>
      <c r="H1789" s="5">
        <v>15605.37</v>
      </c>
    </row>
    <row r="1790" spans="1:8" x14ac:dyDescent="0.25">
      <c r="A1790" s="4"/>
      <c r="B1790" s="4"/>
      <c r="C1790" s="4"/>
      <c r="D1790" s="4"/>
      <c r="E1790" s="4">
        <v>1200124370</v>
      </c>
      <c r="F1790" s="4" t="s">
        <v>1419</v>
      </c>
      <c r="G1790" s="5">
        <v>31336</v>
      </c>
      <c r="H1790" s="5">
        <v>17178.990000000002</v>
      </c>
    </row>
    <row r="1791" spans="1:8" x14ac:dyDescent="0.25">
      <c r="A1791" s="4"/>
      <c r="B1791" s="4"/>
      <c r="C1791" s="4"/>
      <c r="D1791" s="4"/>
      <c r="E1791" s="4">
        <v>1200123810</v>
      </c>
      <c r="F1791" s="4" t="s">
        <v>1420</v>
      </c>
      <c r="G1791" s="5">
        <v>6457</v>
      </c>
      <c r="H1791" s="5">
        <v>3400.1</v>
      </c>
    </row>
    <row r="1792" spans="1:8" x14ac:dyDescent="0.25">
      <c r="A1792" s="4"/>
      <c r="B1792" s="4"/>
      <c r="C1792" s="4"/>
      <c r="D1792" s="4">
        <v>2017</v>
      </c>
      <c r="E1792" s="4">
        <v>1200132760</v>
      </c>
      <c r="F1792" s="4" t="s">
        <v>1421</v>
      </c>
      <c r="G1792" s="5">
        <v>1822346.08</v>
      </c>
      <c r="H1792" s="5">
        <v>1121866.19</v>
      </c>
    </row>
    <row r="1793" spans="1:8" x14ac:dyDescent="0.25">
      <c r="A1793" s="4"/>
      <c r="B1793" s="4"/>
      <c r="C1793" s="4"/>
      <c r="D1793" s="4"/>
      <c r="E1793" s="4">
        <v>1200132780</v>
      </c>
      <c r="F1793" s="4" t="s">
        <v>1422</v>
      </c>
      <c r="G1793" s="5">
        <v>1545841.49</v>
      </c>
      <c r="H1793" s="5">
        <v>979705.74</v>
      </c>
    </row>
    <row r="1794" spans="1:8" x14ac:dyDescent="0.25">
      <c r="A1794" s="4"/>
      <c r="B1794" s="4"/>
      <c r="C1794" s="4"/>
      <c r="D1794" s="4"/>
      <c r="E1794" s="4">
        <v>1200129590</v>
      </c>
      <c r="F1794" s="4" t="s">
        <v>1423</v>
      </c>
      <c r="G1794" s="5">
        <v>1080889.8999999999</v>
      </c>
      <c r="H1794" s="5">
        <v>622178</v>
      </c>
    </row>
    <row r="1795" spans="1:8" x14ac:dyDescent="0.25">
      <c r="A1795" s="4"/>
      <c r="B1795" s="4"/>
      <c r="C1795" s="4"/>
      <c r="D1795" s="4"/>
      <c r="E1795" s="4">
        <v>1200131290</v>
      </c>
      <c r="F1795" s="4" t="s">
        <v>1424</v>
      </c>
      <c r="G1795" s="5">
        <v>996632.24</v>
      </c>
      <c r="H1795" s="5">
        <v>623919.1</v>
      </c>
    </row>
    <row r="1796" spans="1:8" x14ac:dyDescent="0.25">
      <c r="A1796" s="4"/>
      <c r="B1796" s="4"/>
      <c r="C1796" s="4"/>
      <c r="D1796" s="4"/>
      <c r="E1796" s="4">
        <v>1200125610</v>
      </c>
      <c r="F1796" s="4" t="s">
        <v>1425</v>
      </c>
      <c r="G1796" s="5">
        <v>918776</v>
      </c>
      <c r="H1796" s="5">
        <v>524835.05000000005</v>
      </c>
    </row>
    <row r="1797" spans="1:8" x14ac:dyDescent="0.25">
      <c r="A1797" s="4"/>
      <c r="B1797" s="4"/>
      <c r="C1797" s="4"/>
      <c r="D1797" s="4"/>
      <c r="E1797" s="4">
        <v>1200132750</v>
      </c>
      <c r="F1797" s="4" t="s">
        <v>1426</v>
      </c>
      <c r="G1797" s="5">
        <v>823030.68</v>
      </c>
      <c r="H1797" s="5">
        <v>506671.21</v>
      </c>
    </row>
    <row r="1798" spans="1:8" x14ac:dyDescent="0.25">
      <c r="A1798" s="4"/>
      <c r="B1798" s="4"/>
      <c r="C1798" s="4"/>
      <c r="D1798" s="4"/>
      <c r="E1798" s="4">
        <v>1200132660</v>
      </c>
      <c r="F1798" s="4" t="s">
        <v>1427</v>
      </c>
      <c r="G1798" s="5">
        <v>683592.03</v>
      </c>
      <c r="H1798" s="5">
        <v>433753.2</v>
      </c>
    </row>
    <row r="1799" spans="1:8" x14ac:dyDescent="0.25">
      <c r="A1799" s="4"/>
      <c r="B1799" s="4"/>
      <c r="C1799" s="4"/>
      <c r="D1799" s="4"/>
      <c r="E1799" s="4">
        <v>1200132790</v>
      </c>
      <c r="F1799" s="4" t="s">
        <v>1428</v>
      </c>
      <c r="G1799" s="5">
        <v>505715.87</v>
      </c>
      <c r="H1799" s="5">
        <v>311326.99</v>
      </c>
    </row>
    <row r="1800" spans="1:8" x14ac:dyDescent="0.25">
      <c r="A1800" s="4"/>
      <c r="B1800" s="4"/>
      <c r="C1800" s="4"/>
      <c r="D1800" s="4"/>
      <c r="E1800" s="4">
        <v>1200135920</v>
      </c>
      <c r="F1800" s="4" t="s">
        <v>1429</v>
      </c>
      <c r="G1800" s="5">
        <v>469870.75</v>
      </c>
      <c r="H1800" s="5">
        <v>280120.19</v>
      </c>
    </row>
    <row r="1801" spans="1:8" x14ac:dyDescent="0.25">
      <c r="A1801" s="4"/>
      <c r="B1801" s="4"/>
      <c r="C1801" s="4"/>
      <c r="D1801" s="4"/>
      <c r="E1801" s="4">
        <v>1200132770</v>
      </c>
      <c r="F1801" s="4" t="s">
        <v>1430</v>
      </c>
      <c r="G1801" s="5">
        <v>446454.77</v>
      </c>
      <c r="H1801" s="5">
        <v>274844.88</v>
      </c>
    </row>
    <row r="1802" spans="1:8" x14ac:dyDescent="0.25">
      <c r="A1802" s="4"/>
      <c r="B1802" s="4"/>
      <c r="C1802" s="4"/>
      <c r="D1802" s="4"/>
      <c r="E1802" s="4">
        <v>1200135140</v>
      </c>
      <c r="F1802" s="4" t="s">
        <v>1431</v>
      </c>
      <c r="G1802" s="5">
        <v>412489</v>
      </c>
      <c r="H1802" s="5">
        <v>245233.19</v>
      </c>
    </row>
    <row r="1803" spans="1:8" x14ac:dyDescent="0.25">
      <c r="A1803" s="4"/>
      <c r="B1803" s="4"/>
      <c r="C1803" s="4"/>
      <c r="D1803" s="4"/>
      <c r="E1803" s="4">
        <v>1200125820</v>
      </c>
      <c r="F1803" s="4" t="s">
        <v>1432</v>
      </c>
      <c r="G1803" s="5">
        <v>377532.6</v>
      </c>
      <c r="H1803" s="5">
        <v>214831.56</v>
      </c>
    </row>
    <row r="1804" spans="1:8" x14ac:dyDescent="0.25">
      <c r="A1804" s="4"/>
      <c r="B1804" s="4"/>
      <c r="C1804" s="4"/>
      <c r="D1804" s="4"/>
      <c r="E1804" s="4">
        <v>1200128220</v>
      </c>
      <c r="F1804" s="4" t="s">
        <v>1433</v>
      </c>
      <c r="G1804" s="5">
        <v>207708.7</v>
      </c>
      <c r="H1804" s="5">
        <v>70099.850000000006</v>
      </c>
    </row>
    <row r="1805" spans="1:8" x14ac:dyDescent="0.25">
      <c r="A1805" s="4"/>
      <c r="B1805" s="4"/>
      <c r="C1805" s="4"/>
      <c r="D1805" s="4"/>
      <c r="E1805" s="4">
        <v>1200130950</v>
      </c>
      <c r="F1805" s="4" t="s">
        <v>1434</v>
      </c>
      <c r="G1805" s="5">
        <v>142000</v>
      </c>
      <c r="H1805" s="5">
        <v>90140.82</v>
      </c>
    </row>
    <row r="1806" spans="1:8" x14ac:dyDescent="0.25">
      <c r="A1806" s="4"/>
      <c r="B1806" s="4"/>
      <c r="C1806" s="4"/>
      <c r="D1806" s="4"/>
      <c r="E1806" s="4">
        <v>1200131280</v>
      </c>
      <c r="F1806" s="4" t="s">
        <v>1435</v>
      </c>
      <c r="G1806" s="5">
        <v>113791</v>
      </c>
      <c r="H1806" s="5">
        <v>69802.210000000006</v>
      </c>
    </row>
    <row r="1807" spans="1:8" x14ac:dyDescent="0.25">
      <c r="A1807" s="4"/>
      <c r="B1807" s="4"/>
      <c r="C1807" s="4"/>
      <c r="D1807" s="4"/>
      <c r="E1807" s="4">
        <v>1200133320</v>
      </c>
      <c r="F1807" s="4" t="s">
        <v>1436</v>
      </c>
      <c r="G1807" s="5">
        <v>110000</v>
      </c>
      <c r="H1807" s="5">
        <v>71093.149999999994</v>
      </c>
    </row>
    <row r="1808" spans="1:8" x14ac:dyDescent="0.25">
      <c r="A1808" s="4"/>
      <c r="B1808" s="4"/>
      <c r="C1808" s="4"/>
      <c r="D1808" s="4"/>
      <c r="E1808" s="4">
        <v>1200130120</v>
      </c>
      <c r="F1808" s="4" t="s">
        <v>1437</v>
      </c>
      <c r="G1808" s="5">
        <v>108136</v>
      </c>
      <c r="H1808" s="5">
        <v>65207.49</v>
      </c>
    </row>
    <row r="1809" spans="1:8" x14ac:dyDescent="0.25">
      <c r="A1809" s="4"/>
      <c r="B1809" s="4"/>
      <c r="C1809" s="4"/>
      <c r="D1809" s="4"/>
      <c r="E1809" s="4">
        <v>1200130020</v>
      </c>
      <c r="F1809" s="4" t="s">
        <v>1438</v>
      </c>
      <c r="G1809" s="5">
        <v>100000</v>
      </c>
      <c r="H1809" s="5">
        <v>60054.8</v>
      </c>
    </row>
    <row r="1810" spans="1:8" x14ac:dyDescent="0.25">
      <c r="A1810" s="4"/>
      <c r="B1810" s="4"/>
      <c r="C1810" s="4"/>
      <c r="D1810" s="4"/>
      <c r="E1810" s="4">
        <v>1200130130</v>
      </c>
      <c r="F1810" s="4" t="s">
        <v>1439</v>
      </c>
      <c r="G1810" s="5">
        <v>79100</v>
      </c>
      <c r="H1810" s="5">
        <v>48066.79</v>
      </c>
    </row>
    <row r="1811" spans="1:8" x14ac:dyDescent="0.25">
      <c r="A1811" s="4"/>
      <c r="B1811" s="4"/>
      <c r="C1811" s="4"/>
      <c r="D1811" s="4"/>
      <c r="E1811" s="4">
        <v>1200132740</v>
      </c>
      <c r="F1811" s="4" t="s">
        <v>1328</v>
      </c>
      <c r="G1811" s="5">
        <v>75874.149999999994</v>
      </c>
      <c r="H1811" s="5">
        <v>46709.38</v>
      </c>
    </row>
    <row r="1812" spans="1:8" x14ac:dyDescent="0.25">
      <c r="A1812" s="4"/>
      <c r="B1812" s="4"/>
      <c r="C1812" s="4"/>
      <c r="D1812" s="4"/>
      <c r="E1812" s="4">
        <v>1200130030</v>
      </c>
      <c r="F1812" s="4" t="s">
        <v>1440</v>
      </c>
      <c r="G1812" s="5">
        <v>40950</v>
      </c>
      <c r="H1812" s="5">
        <v>24592.44</v>
      </c>
    </row>
    <row r="1813" spans="1:8" x14ac:dyDescent="0.25">
      <c r="A1813" s="4"/>
      <c r="B1813" s="4"/>
      <c r="C1813" s="4"/>
      <c r="D1813" s="4"/>
      <c r="E1813" s="4">
        <v>1200131040</v>
      </c>
      <c r="F1813" s="4" t="s">
        <v>1441</v>
      </c>
      <c r="G1813" s="5">
        <v>33300</v>
      </c>
      <c r="H1813" s="5">
        <v>20408.8</v>
      </c>
    </row>
    <row r="1814" spans="1:8" x14ac:dyDescent="0.25">
      <c r="A1814" s="4"/>
      <c r="B1814" s="4"/>
      <c r="C1814" s="4"/>
      <c r="D1814" s="4"/>
      <c r="E1814" s="4">
        <v>1200130010</v>
      </c>
      <c r="F1814" s="4" t="s">
        <v>1442</v>
      </c>
      <c r="G1814" s="5">
        <v>21000</v>
      </c>
      <c r="H1814" s="5">
        <v>12484.93</v>
      </c>
    </row>
    <row r="1815" spans="1:8" x14ac:dyDescent="0.25">
      <c r="A1815" s="4"/>
      <c r="B1815" s="4"/>
      <c r="C1815" s="4"/>
      <c r="D1815" s="4"/>
      <c r="E1815" s="4">
        <v>1200127750</v>
      </c>
      <c r="F1815" s="4" t="s">
        <v>1443</v>
      </c>
      <c r="G1815" s="5">
        <v>7108</v>
      </c>
      <c r="H1815" s="5">
        <v>4060.32</v>
      </c>
    </row>
    <row r="1816" spans="1:8" x14ac:dyDescent="0.25">
      <c r="A1816" s="4"/>
      <c r="B1816" s="4"/>
      <c r="C1816" s="4"/>
      <c r="D1816" s="4">
        <v>2018</v>
      </c>
      <c r="E1816" s="4">
        <v>1200133200</v>
      </c>
      <c r="F1816" s="4" t="s">
        <v>1444</v>
      </c>
      <c r="G1816" s="5">
        <v>6340459</v>
      </c>
      <c r="H1816" s="5">
        <v>4224656.5</v>
      </c>
    </row>
    <row r="1817" spans="1:8" x14ac:dyDescent="0.25">
      <c r="A1817" s="4"/>
      <c r="B1817" s="4"/>
      <c r="C1817" s="4"/>
      <c r="D1817" s="4"/>
      <c r="E1817" s="4">
        <v>1200135490</v>
      </c>
      <c r="F1817" s="4" t="s">
        <v>1444</v>
      </c>
      <c r="G1817" s="5">
        <v>6197719</v>
      </c>
      <c r="H1817" s="5">
        <v>4129548.66</v>
      </c>
    </row>
    <row r="1818" spans="1:8" x14ac:dyDescent="0.25">
      <c r="A1818" s="4"/>
      <c r="B1818" s="4"/>
      <c r="C1818" s="4"/>
      <c r="D1818" s="4"/>
      <c r="E1818" s="4">
        <v>1200136410</v>
      </c>
      <c r="F1818" s="4" t="s">
        <v>1445</v>
      </c>
      <c r="G1818" s="5">
        <v>1416228.92</v>
      </c>
      <c r="H1818" s="5">
        <v>947127.35</v>
      </c>
    </row>
    <row r="1819" spans="1:8" x14ac:dyDescent="0.25">
      <c r="A1819" s="4"/>
      <c r="B1819" s="4"/>
      <c r="C1819" s="4"/>
      <c r="D1819" s="4"/>
      <c r="E1819" s="4">
        <v>1200135600</v>
      </c>
      <c r="F1819" s="4" t="s">
        <v>1446</v>
      </c>
      <c r="G1819" s="5">
        <v>1236550</v>
      </c>
      <c r="H1819" s="5">
        <v>837127.41</v>
      </c>
    </row>
    <row r="1820" spans="1:8" x14ac:dyDescent="0.25">
      <c r="A1820" s="4"/>
      <c r="B1820" s="4"/>
      <c r="C1820" s="4"/>
      <c r="D1820" s="4"/>
      <c r="E1820" s="4">
        <v>1200135620</v>
      </c>
      <c r="F1820" s="4" t="s">
        <v>1446</v>
      </c>
      <c r="G1820" s="5">
        <v>1236550</v>
      </c>
      <c r="H1820" s="5">
        <v>839837.66</v>
      </c>
    </row>
    <row r="1821" spans="1:8" x14ac:dyDescent="0.25">
      <c r="A1821" s="4"/>
      <c r="B1821" s="4"/>
      <c r="C1821" s="4"/>
      <c r="D1821" s="4"/>
      <c r="E1821" s="4">
        <v>1200135610</v>
      </c>
      <c r="F1821" s="4" t="s">
        <v>1446</v>
      </c>
      <c r="G1821" s="5">
        <v>1236550</v>
      </c>
      <c r="H1821" s="5">
        <v>839837.66</v>
      </c>
    </row>
    <row r="1822" spans="1:8" x14ac:dyDescent="0.25">
      <c r="A1822" s="4"/>
      <c r="B1822" s="4"/>
      <c r="C1822" s="4"/>
      <c r="D1822" s="4"/>
      <c r="E1822" s="4">
        <v>1200135630</v>
      </c>
      <c r="F1822" s="4" t="s">
        <v>1446</v>
      </c>
      <c r="G1822" s="5">
        <v>1236550</v>
      </c>
      <c r="H1822" s="5">
        <v>839837.66</v>
      </c>
    </row>
    <row r="1823" spans="1:8" x14ac:dyDescent="0.25">
      <c r="A1823" s="4"/>
      <c r="B1823" s="4"/>
      <c r="C1823" s="4"/>
      <c r="D1823" s="4"/>
      <c r="E1823" s="4">
        <v>1200135560</v>
      </c>
      <c r="F1823" s="4" t="s">
        <v>1447</v>
      </c>
      <c r="G1823" s="5">
        <v>974000</v>
      </c>
      <c r="H1823" s="5">
        <v>651912.87</v>
      </c>
    </row>
    <row r="1824" spans="1:8" x14ac:dyDescent="0.25">
      <c r="A1824" s="4"/>
      <c r="B1824" s="4"/>
      <c r="C1824" s="4"/>
      <c r="D1824" s="4"/>
      <c r="E1824" s="4">
        <v>1200135580</v>
      </c>
      <c r="F1824" s="4" t="s">
        <v>1447</v>
      </c>
      <c r="G1824" s="5">
        <v>974000</v>
      </c>
      <c r="H1824" s="5">
        <v>664988.49</v>
      </c>
    </row>
    <row r="1825" spans="1:8" x14ac:dyDescent="0.25">
      <c r="A1825" s="4"/>
      <c r="B1825" s="4"/>
      <c r="C1825" s="4"/>
      <c r="D1825" s="4"/>
      <c r="E1825" s="4">
        <v>1200135570</v>
      </c>
      <c r="F1825" s="4" t="s">
        <v>1447</v>
      </c>
      <c r="G1825" s="5">
        <v>974000</v>
      </c>
      <c r="H1825" s="5">
        <v>664988.49</v>
      </c>
    </row>
    <row r="1826" spans="1:8" x14ac:dyDescent="0.25">
      <c r="A1826" s="4"/>
      <c r="B1826" s="4"/>
      <c r="C1826" s="4"/>
      <c r="D1826" s="4"/>
      <c r="E1826" s="4">
        <v>1200135590</v>
      </c>
      <c r="F1826" s="4" t="s">
        <v>1447</v>
      </c>
      <c r="G1826" s="5">
        <v>974000</v>
      </c>
      <c r="H1826" s="5">
        <v>664988.49</v>
      </c>
    </row>
    <row r="1827" spans="1:8" x14ac:dyDescent="0.25">
      <c r="A1827" s="4"/>
      <c r="B1827" s="4"/>
      <c r="C1827" s="4"/>
      <c r="D1827" s="4"/>
      <c r="E1827" s="4">
        <v>1200138000</v>
      </c>
      <c r="F1827" s="4" t="s">
        <v>1278</v>
      </c>
      <c r="G1827" s="5">
        <v>671296.2</v>
      </c>
      <c r="H1827" s="5">
        <v>473217.85</v>
      </c>
    </row>
    <row r="1828" spans="1:8" x14ac:dyDescent="0.25">
      <c r="A1828" s="4"/>
      <c r="B1828" s="4"/>
      <c r="C1828" s="4"/>
      <c r="D1828" s="4"/>
      <c r="E1828" s="4">
        <v>1200143720</v>
      </c>
      <c r="F1828" s="4" t="s">
        <v>1448</v>
      </c>
      <c r="G1828" s="5">
        <v>249410</v>
      </c>
      <c r="H1828" s="5">
        <v>188799.96</v>
      </c>
    </row>
    <row r="1829" spans="1:8" x14ac:dyDescent="0.25">
      <c r="A1829" s="4"/>
      <c r="B1829" s="4"/>
      <c r="C1829" s="4"/>
      <c r="D1829" s="4"/>
      <c r="E1829" s="4">
        <v>1200137840</v>
      </c>
      <c r="F1829" s="4" t="s">
        <v>1449</v>
      </c>
      <c r="G1829" s="5">
        <v>243210</v>
      </c>
      <c r="H1829" s="5">
        <v>166049.12</v>
      </c>
    </row>
    <row r="1830" spans="1:8" x14ac:dyDescent="0.25">
      <c r="A1830" s="4"/>
      <c r="B1830" s="4"/>
      <c r="C1830" s="4"/>
      <c r="D1830" s="4"/>
      <c r="E1830" s="4">
        <v>1200137850</v>
      </c>
      <c r="F1830" s="4" t="s">
        <v>1449</v>
      </c>
      <c r="G1830" s="5">
        <v>243210</v>
      </c>
      <c r="H1830" s="5">
        <v>166049.12</v>
      </c>
    </row>
    <row r="1831" spans="1:8" x14ac:dyDescent="0.25">
      <c r="A1831" s="4"/>
      <c r="B1831" s="4"/>
      <c r="C1831" s="4"/>
      <c r="D1831" s="4"/>
      <c r="E1831" s="4">
        <v>1200137890</v>
      </c>
      <c r="F1831" s="4" t="s">
        <v>1450</v>
      </c>
      <c r="G1831" s="5">
        <v>211390</v>
      </c>
      <c r="H1831" s="5">
        <v>144402.9</v>
      </c>
    </row>
    <row r="1832" spans="1:8" x14ac:dyDescent="0.25">
      <c r="A1832" s="4"/>
      <c r="B1832" s="4"/>
      <c r="C1832" s="4"/>
      <c r="D1832" s="4"/>
      <c r="E1832" s="4">
        <v>1200137880</v>
      </c>
      <c r="F1832" s="4" t="s">
        <v>1450</v>
      </c>
      <c r="G1832" s="5">
        <v>211390</v>
      </c>
      <c r="H1832" s="5">
        <v>144402.9</v>
      </c>
    </row>
    <row r="1833" spans="1:8" x14ac:dyDescent="0.25">
      <c r="A1833" s="4"/>
      <c r="B1833" s="4"/>
      <c r="C1833" s="4"/>
      <c r="D1833" s="4"/>
      <c r="E1833" s="4">
        <v>1200148830</v>
      </c>
      <c r="F1833" s="4" t="s">
        <v>1451</v>
      </c>
      <c r="G1833" s="5">
        <v>190000</v>
      </c>
      <c r="H1833" s="5">
        <v>1</v>
      </c>
    </row>
    <row r="1834" spans="1:8" x14ac:dyDescent="0.25">
      <c r="A1834" s="4"/>
      <c r="B1834" s="4"/>
      <c r="C1834" s="4"/>
      <c r="D1834" s="4"/>
      <c r="E1834" s="4">
        <v>1200133330</v>
      </c>
      <c r="F1834" s="4" t="s">
        <v>1452</v>
      </c>
      <c r="G1834" s="5">
        <v>188569</v>
      </c>
      <c r="H1834" s="5">
        <v>127296.99</v>
      </c>
    </row>
    <row r="1835" spans="1:8" x14ac:dyDescent="0.25">
      <c r="A1835" s="4"/>
      <c r="B1835" s="4"/>
      <c r="C1835" s="4"/>
      <c r="D1835" s="4"/>
      <c r="E1835" s="4">
        <v>1200137860</v>
      </c>
      <c r="F1835" s="4" t="s">
        <v>1453</v>
      </c>
      <c r="G1835" s="5">
        <v>169180</v>
      </c>
      <c r="H1835" s="5">
        <v>115584.46</v>
      </c>
    </row>
    <row r="1836" spans="1:8" x14ac:dyDescent="0.25">
      <c r="A1836" s="4"/>
      <c r="B1836" s="4"/>
      <c r="C1836" s="4"/>
      <c r="D1836" s="4"/>
      <c r="E1836" s="4">
        <v>1200137870</v>
      </c>
      <c r="F1836" s="4" t="s">
        <v>1453</v>
      </c>
      <c r="G1836" s="5">
        <v>169180</v>
      </c>
      <c r="H1836" s="5">
        <v>115584.46</v>
      </c>
    </row>
    <row r="1837" spans="1:8" x14ac:dyDescent="0.25">
      <c r="A1837" s="4"/>
      <c r="B1837" s="4"/>
      <c r="C1837" s="4"/>
      <c r="D1837" s="4"/>
      <c r="E1837" s="4">
        <v>1200137900</v>
      </c>
      <c r="F1837" s="4" t="s">
        <v>1454</v>
      </c>
      <c r="G1837" s="5">
        <v>135680</v>
      </c>
      <c r="H1837" s="5">
        <v>92712.67</v>
      </c>
    </row>
    <row r="1838" spans="1:8" x14ac:dyDescent="0.25">
      <c r="A1838" s="4"/>
      <c r="B1838" s="4"/>
      <c r="C1838" s="4"/>
      <c r="D1838" s="4"/>
      <c r="E1838" s="4">
        <v>1200138290</v>
      </c>
      <c r="F1838" s="4" t="s">
        <v>1455</v>
      </c>
      <c r="G1838" s="5">
        <v>115000</v>
      </c>
      <c r="H1838" s="5">
        <v>78294.52</v>
      </c>
    </row>
    <row r="1839" spans="1:8" x14ac:dyDescent="0.25">
      <c r="A1839" s="4"/>
      <c r="B1839" s="4"/>
      <c r="C1839" s="4"/>
      <c r="D1839" s="4"/>
      <c r="E1839" s="4">
        <v>1200137740</v>
      </c>
      <c r="F1839" s="4" t="s">
        <v>1456</v>
      </c>
      <c r="G1839" s="5">
        <v>100000</v>
      </c>
      <c r="H1839" s="5">
        <v>68273.98</v>
      </c>
    </row>
    <row r="1840" spans="1:8" x14ac:dyDescent="0.25">
      <c r="A1840" s="4"/>
      <c r="B1840" s="4"/>
      <c r="C1840" s="4"/>
      <c r="D1840" s="4"/>
      <c r="E1840" s="4">
        <v>1200134850</v>
      </c>
      <c r="F1840" s="4" t="s">
        <v>1457</v>
      </c>
      <c r="G1840" s="5">
        <v>71113.600000000006</v>
      </c>
      <c r="H1840" s="5">
        <v>48571.57</v>
      </c>
    </row>
    <row r="1841" spans="1:8" x14ac:dyDescent="0.25">
      <c r="A1841" s="4"/>
      <c r="B1841" s="4"/>
      <c r="C1841" s="4"/>
      <c r="D1841" s="4"/>
      <c r="E1841" s="4">
        <v>1200132860</v>
      </c>
      <c r="F1841" s="4" t="s">
        <v>1458</v>
      </c>
      <c r="G1841" s="5">
        <v>65813</v>
      </c>
      <c r="H1841" s="5">
        <v>43598.86</v>
      </c>
    </row>
    <row r="1842" spans="1:8" x14ac:dyDescent="0.25">
      <c r="A1842" s="4"/>
      <c r="B1842" s="4"/>
      <c r="C1842" s="4"/>
      <c r="D1842" s="4"/>
      <c r="E1842" s="4">
        <v>1200132870</v>
      </c>
      <c r="F1842" s="4" t="s">
        <v>1458</v>
      </c>
      <c r="G1842" s="5">
        <v>65813</v>
      </c>
      <c r="H1842" s="5">
        <v>43598.86</v>
      </c>
    </row>
    <row r="1843" spans="1:8" x14ac:dyDescent="0.25">
      <c r="A1843" s="4"/>
      <c r="B1843" s="4"/>
      <c r="C1843" s="4"/>
      <c r="D1843" s="4"/>
      <c r="E1843" s="4">
        <v>1200132880</v>
      </c>
      <c r="F1843" s="4" t="s">
        <v>1458</v>
      </c>
      <c r="G1843" s="5">
        <v>65813</v>
      </c>
      <c r="H1843" s="5">
        <v>43598.86</v>
      </c>
    </row>
    <row r="1844" spans="1:8" x14ac:dyDescent="0.25">
      <c r="A1844" s="4"/>
      <c r="B1844" s="4"/>
      <c r="C1844" s="4"/>
      <c r="D1844" s="4"/>
      <c r="E1844" s="4">
        <v>1200135650</v>
      </c>
      <c r="F1844" s="4" t="s">
        <v>1446</v>
      </c>
      <c r="G1844" s="5">
        <v>63500</v>
      </c>
      <c r="H1844" s="5">
        <v>43127.81</v>
      </c>
    </row>
    <row r="1845" spans="1:8" x14ac:dyDescent="0.25">
      <c r="A1845" s="4"/>
      <c r="B1845" s="4"/>
      <c r="C1845" s="4"/>
      <c r="D1845" s="4"/>
      <c r="E1845" s="4">
        <v>1200135660</v>
      </c>
      <c r="F1845" s="4" t="s">
        <v>1446</v>
      </c>
      <c r="G1845" s="5">
        <v>63500</v>
      </c>
      <c r="H1845" s="5">
        <v>43127.81</v>
      </c>
    </row>
    <row r="1846" spans="1:8" x14ac:dyDescent="0.25">
      <c r="A1846" s="4"/>
      <c r="B1846" s="4"/>
      <c r="C1846" s="4"/>
      <c r="D1846" s="4"/>
      <c r="E1846" s="4">
        <v>1200135670</v>
      </c>
      <c r="F1846" s="4" t="s">
        <v>1446</v>
      </c>
      <c r="G1846" s="5">
        <v>63500</v>
      </c>
      <c r="H1846" s="5">
        <v>43127.81</v>
      </c>
    </row>
    <row r="1847" spans="1:8" x14ac:dyDescent="0.25">
      <c r="A1847" s="4"/>
      <c r="B1847" s="4"/>
      <c r="C1847" s="4"/>
      <c r="D1847" s="4"/>
      <c r="E1847" s="4">
        <v>1200135640</v>
      </c>
      <c r="F1847" s="4" t="s">
        <v>1446</v>
      </c>
      <c r="G1847" s="5">
        <v>63500</v>
      </c>
      <c r="H1847" s="5">
        <v>42988.63</v>
      </c>
    </row>
    <row r="1848" spans="1:8" x14ac:dyDescent="0.25">
      <c r="A1848" s="4"/>
      <c r="B1848" s="4"/>
      <c r="C1848" s="4"/>
      <c r="D1848" s="4"/>
      <c r="E1848" s="4">
        <v>1200143710</v>
      </c>
      <c r="F1848" s="4" t="s">
        <v>1459</v>
      </c>
      <c r="G1848" s="5">
        <v>41050</v>
      </c>
      <c r="H1848" s="5">
        <v>30399.49</v>
      </c>
    </row>
    <row r="1849" spans="1:8" x14ac:dyDescent="0.25">
      <c r="A1849" s="4"/>
      <c r="B1849" s="4"/>
      <c r="C1849" s="4"/>
      <c r="D1849" s="4"/>
      <c r="E1849" s="4">
        <v>1200142520</v>
      </c>
      <c r="F1849" s="4" t="s">
        <v>1460</v>
      </c>
      <c r="G1849" s="5">
        <v>33215</v>
      </c>
      <c r="H1849" s="5">
        <v>24342.5</v>
      </c>
    </row>
    <row r="1850" spans="1:8" x14ac:dyDescent="0.25">
      <c r="A1850" s="4"/>
      <c r="B1850" s="4"/>
      <c r="C1850" s="4"/>
      <c r="D1850" s="4"/>
      <c r="E1850" s="4">
        <v>1200142510</v>
      </c>
      <c r="F1850" s="4" t="s">
        <v>1460</v>
      </c>
      <c r="G1850" s="5">
        <v>33215</v>
      </c>
      <c r="H1850" s="5">
        <v>24342.5</v>
      </c>
    </row>
    <row r="1851" spans="1:8" x14ac:dyDescent="0.25">
      <c r="A1851" s="4"/>
      <c r="B1851" s="4"/>
      <c r="C1851" s="4"/>
      <c r="D1851" s="4"/>
      <c r="E1851" s="4">
        <v>1200137760</v>
      </c>
      <c r="F1851" s="4" t="s">
        <v>1461</v>
      </c>
      <c r="G1851" s="5">
        <v>29663</v>
      </c>
      <c r="H1851" s="5">
        <v>20073.32</v>
      </c>
    </row>
    <row r="1852" spans="1:8" x14ac:dyDescent="0.25">
      <c r="A1852" s="4"/>
      <c r="B1852" s="4"/>
      <c r="C1852" s="4"/>
      <c r="D1852" s="4"/>
      <c r="E1852" s="4">
        <v>1200137770</v>
      </c>
      <c r="F1852" s="4" t="s">
        <v>1461</v>
      </c>
      <c r="G1852" s="5">
        <v>29663</v>
      </c>
      <c r="H1852" s="5">
        <v>20073.32</v>
      </c>
    </row>
    <row r="1853" spans="1:8" x14ac:dyDescent="0.25">
      <c r="A1853" s="4"/>
      <c r="B1853" s="4"/>
      <c r="C1853" s="4"/>
      <c r="D1853" s="4"/>
      <c r="E1853" s="4">
        <v>1200142480</v>
      </c>
      <c r="F1853" s="4" t="s">
        <v>1462</v>
      </c>
      <c r="G1853" s="5">
        <v>27650</v>
      </c>
      <c r="H1853" s="5">
        <v>20264.04</v>
      </c>
    </row>
    <row r="1854" spans="1:8" x14ac:dyDescent="0.25">
      <c r="A1854" s="4"/>
      <c r="B1854" s="4"/>
      <c r="C1854" s="4"/>
      <c r="D1854" s="4"/>
      <c r="E1854" s="4">
        <v>1200142490</v>
      </c>
      <c r="F1854" s="4" t="s">
        <v>1462</v>
      </c>
      <c r="G1854" s="5">
        <v>27650</v>
      </c>
      <c r="H1854" s="5">
        <v>20264.04</v>
      </c>
    </row>
    <row r="1855" spans="1:8" x14ac:dyDescent="0.25">
      <c r="A1855" s="4"/>
      <c r="B1855" s="4"/>
      <c r="C1855" s="4"/>
      <c r="D1855" s="4"/>
      <c r="E1855" s="4">
        <v>1200142500</v>
      </c>
      <c r="F1855" s="4" t="s">
        <v>1462</v>
      </c>
      <c r="G1855" s="5">
        <v>27650</v>
      </c>
      <c r="H1855" s="5">
        <v>20264.04</v>
      </c>
    </row>
    <row r="1856" spans="1:8" x14ac:dyDescent="0.25">
      <c r="A1856" s="4"/>
      <c r="B1856" s="4"/>
      <c r="C1856" s="4"/>
      <c r="D1856" s="4"/>
      <c r="E1856" s="4">
        <v>1200144400</v>
      </c>
      <c r="F1856" s="4" t="s">
        <v>1463</v>
      </c>
      <c r="G1856" s="5">
        <v>22275</v>
      </c>
      <c r="H1856" s="5">
        <v>16599.45</v>
      </c>
    </row>
    <row r="1857" spans="1:8" x14ac:dyDescent="0.25">
      <c r="A1857" s="4"/>
      <c r="B1857" s="4"/>
      <c r="C1857" s="4"/>
      <c r="D1857" s="4"/>
      <c r="E1857" s="4">
        <v>1200144410</v>
      </c>
      <c r="F1857" s="4" t="s">
        <v>1464</v>
      </c>
      <c r="G1857" s="5">
        <v>21000</v>
      </c>
      <c r="H1857" s="5">
        <v>15263.83</v>
      </c>
    </row>
    <row r="1858" spans="1:8" x14ac:dyDescent="0.25">
      <c r="A1858" s="4"/>
      <c r="B1858" s="4"/>
      <c r="C1858" s="4"/>
      <c r="D1858" s="4"/>
      <c r="E1858" s="4">
        <v>1200142760</v>
      </c>
      <c r="F1858" s="4" t="s">
        <v>1465</v>
      </c>
      <c r="G1858" s="5">
        <v>13770</v>
      </c>
      <c r="H1858" s="5">
        <v>9861.58</v>
      </c>
    </row>
    <row r="1859" spans="1:8" x14ac:dyDescent="0.25">
      <c r="A1859" s="4"/>
      <c r="B1859" s="4"/>
      <c r="C1859" s="4"/>
      <c r="D1859" s="4"/>
      <c r="E1859" s="4">
        <v>1200142800</v>
      </c>
      <c r="F1859" s="4" t="s">
        <v>1466</v>
      </c>
      <c r="G1859" s="5">
        <v>12655</v>
      </c>
      <c r="H1859" s="5">
        <v>9187.8799999999992</v>
      </c>
    </row>
    <row r="1860" spans="1:8" x14ac:dyDescent="0.25">
      <c r="A1860" s="4"/>
      <c r="B1860" s="4"/>
      <c r="C1860" s="4"/>
      <c r="D1860" s="4"/>
      <c r="E1860" s="4">
        <v>1200142820</v>
      </c>
      <c r="F1860" s="4" t="s">
        <v>1467</v>
      </c>
      <c r="G1860" s="5">
        <v>12655</v>
      </c>
      <c r="H1860" s="5">
        <v>9187.8799999999992</v>
      </c>
    </row>
    <row r="1861" spans="1:8" x14ac:dyDescent="0.25">
      <c r="A1861" s="4"/>
      <c r="B1861" s="4"/>
      <c r="C1861" s="4"/>
      <c r="D1861" s="4"/>
      <c r="E1861" s="4">
        <v>1200142810</v>
      </c>
      <c r="F1861" s="4" t="s">
        <v>1467</v>
      </c>
      <c r="G1861" s="5">
        <v>12655</v>
      </c>
      <c r="H1861" s="5">
        <v>9187.8799999999992</v>
      </c>
    </row>
    <row r="1862" spans="1:8" x14ac:dyDescent="0.25">
      <c r="A1862" s="4"/>
      <c r="B1862" s="4"/>
      <c r="C1862" s="4"/>
      <c r="D1862" s="4"/>
      <c r="E1862" s="4">
        <v>1200138590</v>
      </c>
      <c r="F1862" s="4" t="s">
        <v>1468</v>
      </c>
      <c r="G1862" s="5">
        <v>11718.76</v>
      </c>
      <c r="H1862" s="5">
        <v>7997.64</v>
      </c>
    </row>
    <row r="1863" spans="1:8" x14ac:dyDescent="0.25">
      <c r="A1863" s="4"/>
      <c r="B1863" s="4"/>
      <c r="C1863" s="4"/>
      <c r="D1863" s="4"/>
      <c r="E1863" s="4">
        <v>1200142790</v>
      </c>
      <c r="F1863" s="4" t="s">
        <v>1469</v>
      </c>
      <c r="G1863" s="5">
        <v>11466</v>
      </c>
      <c r="H1863" s="5">
        <v>8324.6299999999992</v>
      </c>
    </row>
    <row r="1864" spans="1:8" x14ac:dyDescent="0.25">
      <c r="A1864" s="4"/>
      <c r="B1864" s="4"/>
      <c r="C1864" s="4"/>
      <c r="D1864" s="4"/>
      <c r="E1864" s="4">
        <v>1200142530</v>
      </c>
      <c r="F1864" s="4" t="s">
        <v>1470</v>
      </c>
      <c r="G1864" s="5">
        <v>10125</v>
      </c>
      <c r="H1864" s="5">
        <v>7420.38</v>
      </c>
    </row>
    <row r="1865" spans="1:8" x14ac:dyDescent="0.25">
      <c r="A1865" s="4"/>
      <c r="B1865" s="4"/>
      <c r="C1865" s="4"/>
      <c r="D1865" s="4"/>
      <c r="E1865" s="4">
        <v>1200137500</v>
      </c>
      <c r="F1865" s="4" t="s">
        <v>1471</v>
      </c>
      <c r="G1865" s="5">
        <v>5070.3999999999996</v>
      </c>
      <c r="H1865" s="5">
        <v>3383.97</v>
      </c>
    </row>
    <row r="1866" spans="1:8" x14ac:dyDescent="0.25">
      <c r="A1866" s="4"/>
      <c r="B1866" s="4"/>
      <c r="C1866" s="4"/>
      <c r="D1866" s="4"/>
      <c r="E1866" s="4">
        <v>1200143770</v>
      </c>
      <c r="F1866" s="4" t="s">
        <v>1472</v>
      </c>
      <c r="G1866" s="5">
        <v>4609.38</v>
      </c>
      <c r="H1866" s="5">
        <v>3336.43</v>
      </c>
    </row>
    <row r="1867" spans="1:8" x14ac:dyDescent="0.25">
      <c r="A1867" s="4"/>
      <c r="B1867" s="4"/>
      <c r="C1867" s="4"/>
      <c r="D1867" s="4">
        <v>2019</v>
      </c>
      <c r="E1867" s="4">
        <v>1200144350</v>
      </c>
      <c r="F1867" s="4" t="s">
        <v>1473</v>
      </c>
      <c r="G1867" s="5">
        <v>471242</v>
      </c>
      <c r="H1867" s="5">
        <v>370236.44</v>
      </c>
    </row>
    <row r="1868" spans="1:8" x14ac:dyDescent="0.25">
      <c r="A1868" s="4"/>
      <c r="B1868" s="4"/>
      <c r="C1868" s="4"/>
      <c r="D1868" s="4"/>
      <c r="E1868" s="4">
        <v>1200160120</v>
      </c>
      <c r="F1868" s="4" t="s">
        <v>1474</v>
      </c>
      <c r="G1868" s="5">
        <v>393280</v>
      </c>
      <c r="H1868" s="5">
        <v>331153.89</v>
      </c>
    </row>
    <row r="1869" spans="1:8" x14ac:dyDescent="0.25">
      <c r="A1869" s="4"/>
      <c r="B1869" s="4"/>
      <c r="C1869" s="4"/>
      <c r="D1869" s="4"/>
      <c r="E1869" s="4">
        <v>1200149920</v>
      </c>
      <c r="F1869" s="4" t="s">
        <v>1475</v>
      </c>
      <c r="G1869" s="5">
        <v>277270.56</v>
      </c>
      <c r="H1869" s="5">
        <v>1</v>
      </c>
    </row>
    <row r="1870" spans="1:8" x14ac:dyDescent="0.25">
      <c r="A1870" s="4"/>
      <c r="B1870" s="4"/>
      <c r="C1870" s="4"/>
      <c r="D1870" s="4"/>
      <c r="E1870" s="4">
        <v>1200149880</v>
      </c>
      <c r="F1870" s="4" t="s">
        <v>1473</v>
      </c>
      <c r="G1870" s="5">
        <v>266910</v>
      </c>
      <c r="H1870" s="5">
        <v>208120.06</v>
      </c>
    </row>
    <row r="1871" spans="1:8" x14ac:dyDescent="0.25">
      <c r="A1871" s="4"/>
      <c r="B1871" s="4"/>
      <c r="C1871" s="4"/>
      <c r="D1871" s="4"/>
      <c r="E1871" s="4">
        <v>1200143700</v>
      </c>
      <c r="F1871" s="4" t="s">
        <v>1476</v>
      </c>
      <c r="G1871" s="5">
        <v>180000</v>
      </c>
      <c r="H1871" s="5">
        <v>136947.94</v>
      </c>
    </row>
    <row r="1872" spans="1:8" x14ac:dyDescent="0.25">
      <c r="A1872" s="4"/>
      <c r="B1872" s="4"/>
      <c r="C1872" s="4"/>
      <c r="D1872" s="4"/>
      <c r="E1872" s="4">
        <v>1200149910</v>
      </c>
      <c r="F1872" s="4" t="s">
        <v>1477</v>
      </c>
      <c r="G1872" s="5">
        <v>81375</v>
      </c>
      <c r="H1872" s="5">
        <v>1031.98</v>
      </c>
    </row>
    <row r="1873" spans="1:8" x14ac:dyDescent="0.25">
      <c r="A1873" s="4"/>
      <c r="B1873" s="4"/>
      <c r="C1873" s="4"/>
      <c r="D1873" s="4"/>
      <c r="E1873" s="4">
        <v>1200158430</v>
      </c>
      <c r="F1873" s="4" t="s">
        <v>1478</v>
      </c>
      <c r="G1873" s="5">
        <v>31068</v>
      </c>
      <c r="H1873" s="5">
        <v>25090.66</v>
      </c>
    </row>
    <row r="1874" spans="1:8" x14ac:dyDescent="0.25">
      <c r="A1874" s="4"/>
      <c r="B1874" s="4"/>
      <c r="C1874" s="4"/>
      <c r="D1874" s="4"/>
      <c r="E1874" s="4">
        <v>1200158450</v>
      </c>
      <c r="F1874" s="4" t="s">
        <v>1479</v>
      </c>
      <c r="G1874" s="5">
        <v>29898</v>
      </c>
      <c r="H1874" s="5">
        <v>24145.759999999998</v>
      </c>
    </row>
    <row r="1875" spans="1:8" x14ac:dyDescent="0.25">
      <c r="A1875" s="4"/>
      <c r="B1875" s="4"/>
      <c r="C1875" s="4"/>
      <c r="D1875" s="4"/>
      <c r="E1875" s="4">
        <v>1200158440</v>
      </c>
      <c r="F1875" s="4" t="s">
        <v>1480</v>
      </c>
      <c r="G1875" s="5">
        <v>29898</v>
      </c>
      <c r="H1875" s="5">
        <v>24145.759999999998</v>
      </c>
    </row>
    <row r="1876" spans="1:8" x14ac:dyDescent="0.25">
      <c r="A1876" s="4"/>
      <c r="B1876" s="4"/>
      <c r="C1876" s="4"/>
      <c r="D1876" s="4"/>
      <c r="E1876" s="4">
        <v>1200150810</v>
      </c>
      <c r="F1876" s="4" t="s">
        <v>1481</v>
      </c>
      <c r="G1876" s="5">
        <v>16433.88</v>
      </c>
      <c r="H1876" s="5">
        <v>10450.14</v>
      </c>
    </row>
    <row r="1877" spans="1:8" x14ac:dyDescent="0.25">
      <c r="A1877" s="4"/>
      <c r="B1877" s="4"/>
      <c r="C1877" s="4"/>
      <c r="D1877" s="4"/>
      <c r="E1877" s="4">
        <v>1200158860</v>
      </c>
      <c r="F1877" s="4" t="s">
        <v>1482</v>
      </c>
      <c r="G1877" s="5">
        <v>13983.06</v>
      </c>
      <c r="H1877" s="5">
        <v>11266.04</v>
      </c>
    </row>
    <row r="1878" spans="1:8" x14ac:dyDescent="0.25">
      <c r="A1878" s="4"/>
      <c r="B1878" s="4"/>
      <c r="C1878" s="4"/>
      <c r="D1878" s="4"/>
      <c r="E1878" s="4">
        <v>1200159020</v>
      </c>
      <c r="F1878" s="4" t="s">
        <v>1483</v>
      </c>
      <c r="G1878" s="5">
        <v>3825</v>
      </c>
      <c r="H1878" s="5">
        <v>3116.26</v>
      </c>
    </row>
    <row r="1879" spans="1:8" x14ac:dyDescent="0.25">
      <c r="A1879" s="4"/>
      <c r="B1879" s="4"/>
      <c r="C1879" s="4"/>
      <c r="D1879" s="4"/>
      <c r="E1879" s="4">
        <v>1200158740</v>
      </c>
      <c r="F1879" s="4" t="s">
        <v>1484</v>
      </c>
      <c r="G1879" s="5">
        <v>3790</v>
      </c>
      <c r="H1879" s="5">
        <v>3041.15</v>
      </c>
    </row>
    <row r="1880" spans="1:8" x14ac:dyDescent="0.25">
      <c r="A1880" s="4"/>
      <c r="B1880" s="4"/>
      <c r="C1880" s="4"/>
      <c r="D1880" s="4"/>
      <c r="E1880" s="4">
        <v>1200158730</v>
      </c>
      <c r="F1880" s="4" t="s">
        <v>1484</v>
      </c>
      <c r="G1880" s="5">
        <v>3790</v>
      </c>
      <c r="H1880" s="5">
        <v>3041.15</v>
      </c>
    </row>
    <row r="1881" spans="1:8" x14ac:dyDescent="0.25">
      <c r="A1881" s="4"/>
      <c r="B1881" s="4"/>
      <c r="C1881" s="4"/>
      <c r="D1881" s="4"/>
      <c r="E1881" s="4">
        <v>1200158750</v>
      </c>
      <c r="F1881" s="4" t="s">
        <v>1485</v>
      </c>
      <c r="G1881" s="5">
        <v>2520</v>
      </c>
      <c r="H1881" s="5">
        <v>2037.22</v>
      </c>
    </row>
    <row r="1882" spans="1:8" x14ac:dyDescent="0.25">
      <c r="A1882" s="4"/>
      <c r="B1882" s="4"/>
      <c r="C1882" s="4"/>
      <c r="D1882" s="4">
        <v>2020</v>
      </c>
      <c r="E1882" s="4">
        <v>1200166270</v>
      </c>
      <c r="F1882" s="4" t="s">
        <v>1486</v>
      </c>
      <c r="G1882" s="5">
        <v>78297.5</v>
      </c>
      <c r="H1882" s="5">
        <v>73470.95</v>
      </c>
    </row>
    <row r="1883" spans="1:8" x14ac:dyDescent="0.25">
      <c r="A1883" s="4"/>
      <c r="B1883" s="4"/>
      <c r="C1883" s="4"/>
      <c r="D1883" s="4"/>
      <c r="E1883" s="4">
        <v>1200162010</v>
      </c>
      <c r="F1883" s="4" t="s">
        <v>1487</v>
      </c>
      <c r="G1883" s="5">
        <v>49875</v>
      </c>
      <c r="H1883" s="5">
        <v>44996.81</v>
      </c>
    </row>
    <row r="1884" spans="1:8" x14ac:dyDescent="0.25">
      <c r="A1884" s="4"/>
      <c r="B1884" s="4"/>
      <c r="C1884" s="4"/>
      <c r="D1884" s="4"/>
      <c r="E1884" s="4">
        <v>1200166230</v>
      </c>
      <c r="F1884" s="4" t="s">
        <v>1488</v>
      </c>
      <c r="G1884" s="5">
        <v>38624</v>
      </c>
      <c r="H1884" s="5">
        <v>36211.32</v>
      </c>
    </row>
    <row r="1885" spans="1:8" x14ac:dyDescent="0.25">
      <c r="A1885" s="4"/>
      <c r="B1885" s="4"/>
      <c r="C1885" s="4"/>
      <c r="D1885" s="4"/>
      <c r="E1885" s="4">
        <v>1200162020</v>
      </c>
      <c r="F1885" s="4" t="s">
        <v>1489</v>
      </c>
      <c r="G1885" s="5">
        <v>2200</v>
      </c>
      <c r="H1885" s="5">
        <v>1942.63</v>
      </c>
    </row>
    <row r="1886" spans="1:8" x14ac:dyDescent="0.25">
      <c r="A1886" s="4"/>
      <c r="B1886" s="4"/>
      <c r="C1886" s="4"/>
      <c r="D1886" s="4">
        <v>2021</v>
      </c>
      <c r="E1886" s="4">
        <v>1200172070</v>
      </c>
      <c r="F1886" s="4" t="s">
        <v>1490</v>
      </c>
      <c r="G1886" s="5">
        <v>2551779.02</v>
      </c>
      <c r="H1886" s="5">
        <v>2519619.61</v>
      </c>
    </row>
    <row r="1887" spans="1:8" x14ac:dyDescent="0.25">
      <c r="A1887" s="4"/>
      <c r="B1887" s="4"/>
      <c r="C1887" s="4"/>
      <c r="D1887" s="4"/>
      <c r="E1887" s="4">
        <v>1200172040</v>
      </c>
      <c r="F1887" s="4" t="s">
        <v>1490</v>
      </c>
      <c r="G1887" s="5">
        <v>2271824.81</v>
      </c>
      <c r="H1887" s="5">
        <v>2243193.59</v>
      </c>
    </row>
    <row r="1888" spans="1:8" x14ac:dyDescent="0.25">
      <c r="A1888" s="4"/>
      <c r="B1888" s="4"/>
      <c r="C1888" s="4"/>
      <c r="D1888" s="4"/>
      <c r="E1888" s="4">
        <v>1200172030</v>
      </c>
      <c r="F1888" s="4" t="s">
        <v>1490</v>
      </c>
      <c r="G1888" s="5">
        <v>2271824.81</v>
      </c>
      <c r="H1888" s="5">
        <v>2243193.59</v>
      </c>
    </row>
    <row r="1889" spans="1:8" x14ac:dyDescent="0.25">
      <c r="A1889" s="4"/>
      <c r="B1889" s="4"/>
      <c r="C1889" s="4"/>
      <c r="D1889" s="4"/>
      <c r="E1889" s="4">
        <v>1200172050</v>
      </c>
      <c r="F1889" s="4" t="s">
        <v>1490</v>
      </c>
      <c r="G1889" s="5">
        <v>2271824.81</v>
      </c>
      <c r="H1889" s="5">
        <v>2243193.59</v>
      </c>
    </row>
    <row r="1890" spans="1:8" x14ac:dyDescent="0.25">
      <c r="A1890" s="4"/>
      <c r="B1890" s="4"/>
      <c r="C1890" s="4"/>
      <c r="D1890" s="4"/>
      <c r="E1890" s="4">
        <v>1200172020</v>
      </c>
      <c r="F1890" s="4" t="s">
        <v>1490</v>
      </c>
      <c r="G1890" s="5">
        <v>2271824.81</v>
      </c>
      <c r="H1890" s="5">
        <v>2243193.59</v>
      </c>
    </row>
    <row r="1891" spans="1:8" x14ac:dyDescent="0.25">
      <c r="A1891" s="4"/>
      <c r="B1891" s="4"/>
      <c r="C1891" s="4"/>
      <c r="D1891" s="4"/>
      <c r="E1891" s="4">
        <v>1200172060</v>
      </c>
      <c r="F1891" s="4" t="s">
        <v>1490</v>
      </c>
      <c r="G1891" s="5">
        <v>2271824.81</v>
      </c>
      <c r="H1891" s="5">
        <v>2243193.59</v>
      </c>
    </row>
    <row r="1892" spans="1:8" x14ac:dyDescent="0.25">
      <c r="A1892" s="4"/>
      <c r="B1892" s="4"/>
      <c r="C1892" s="4"/>
      <c r="D1892" s="4"/>
      <c r="E1892" s="4">
        <v>1200166710</v>
      </c>
      <c r="F1892" s="4" t="s">
        <v>1491</v>
      </c>
      <c r="G1892" s="5">
        <v>2232500</v>
      </c>
      <c r="H1892" s="5">
        <v>2194578.09</v>
      </c>
    </row>
    <row r="1893" spans="1:8" x14ac:dyDescent="0.25">
      <c r="A1893" s="4"/>
      <c r="B1893" s="4"/>
      <c r="C1893" s="4"/>
      <c r="D1893" s="4"/>
      <c r="E1893" s="4">
        <v>1200169620</v>
      </c>
      <c r="F1893" s="4" t="s">
        <v>1492</v>
      </c>
      <c r="G1893" s="5">
        <v>1970025</v>
      </c>
      <c r="H1893" s="5">
        <v>1936561.56</v>
      </c>
    </row>
    <row r="1894" spans="1:8" x14ac:dyDescent="0.25">
      <c r="A1894" s="4"/>
      <c r="B1894" s="4"/>
      <c r="C1894" s="4"/>
      <c r="D1894" s="4"/>
      <c r="E1894" s="4">
        <v>1200171830</v>
      </c>
      <c r="F1894" s="4" t="s">
        <v>1493</v>
      </c>
      <c r="G1894" s="5">
        <v>1693871.55</v>
      </c>
      <c r="H1894" s="5">
        <v>1678093.02</v>
      </c>
    </row>
    <row r="1895" spans="1:8" x14ac:dyDescent="0.25">
      <c r="A1895" s="4"/>
      <c r="B1895" s="4"/>
      <c r="C1895" s="4"/>
      <c r="D1895" s="4"/>
      <c r="E1895" s="4">
        <v>1200171850</v>
      </c>
      <c r="F1895" s="4" t="s">
        <v>1493</v>
      </c>
      <c r="G1895" s="5">
        <v>1693871.55</v>
      </c>
      <c r="H1895" s="5">
        <v>1678093.02</v>
      </c>
    </row>
    <row r="1896" spans="1:8" x14ac:dyDescent="0.25">
      <c r="A1896" s="4"/>
      <c r="B1896" s="4"/>
      <c r="C1896" s="4"/>
      <c r="D1896" s="4"/>
      <c r="E1896" s="4">
        <v>1200171940</v>
      </c>
      <c r="F1896" s="4" t="s">
        <v>1493</v>
      </c>
      <c r="G1896" s="5">
        <v>1693871.55</v>
      </c>
      <c r="H1896" s="5">
        <v>1678093.02</v>
      </c>
    </row>
    <row r="1897" spans="1:8" x14ac:dyDescent="0.25">
      <c r="A1897" s="4"/>
      <c r="B1897" s="4"/>
      <c r="C1897" s="4"/>
      <c r="D1897" s="4"/>
      <c r="E1897" s="4">
        <v>1200171860</v>
      </c>
      <c r="F1897" s="4" t="s">
        <v>1493</v>
      </c>
      <c r="G1897" s="5">
        <v>1693871.55</v>
      </c>
      <c r="H1897" s="5">
        <v>1678093.02</v>
      </c>
    </row>
    <row r="1898" spans="1:8" x14ac:dyDescent="0.25">
      <c r="A1898" s="4"/>
      <c r="B1898" s="4"/>
      <c r="C1898" s="4"/>
      <c r="D1898" s="4"/>
      <c r="E1898" s="4">
        <v>1200171840</v>
      </c>
      <c r="F1898" s="4" t="s">
        <v>1493</v>
      </c>
      <c r="G1898" s="5">
        <v>1693871.55</v>
      </c>
      <c r="H1898" s="5">
        <v>1678093.02</v>
      </c>
    </row>
    <row r="1899" spans="1:8" x14ac:dyDescent="0.25">
      <c r="A1899" s="4"/>
      <c r="B1899" s="4"/>
      <c r="C1899" s="4"/>
      <c r="D1899" s="4"/>
      <c r="E1899" s="4">
        <v>1200171870</v>
      </c>
      <c r="F1899" s="4" t="s">
        <v>1493</v>
      </c>
      <c r="G1899" s="5">
        <v>1693871.55</v>
      </c>
      <c r="H1899" s="5">
        <v>1678093.02</v>
      </c>
    </row>
    <row r="1900" spans="1:8" x14ac:dyDescent="0.25">
      <c r="A1900" s="4"/>
      <c r="B1900" s="4"/>
      <c r="C1900" s="4"/>
      <c r="D1900" s="4"/>
      <c r="E1900" s="4">
        <v>1200171930</v>
      </c>
      <c r="F1900" s="4" t="s">
        <v>1493</v>
      </c>
      <c r="G1900" s="5">
        <v>1693871.55</v>
      </c>
      <c r="H1900" s="5">
        <v>1678093.02</v>
      </c>
    </row>
    <row r="1901" spans="1:8" x14ac:dyDescent="0.25">
      <c r="A1901" s="4"/>
      <c r="B1901" s="4"/>
      <c r="C1901" s="4"/>
      <c r="D1901" s="4"/>
      <c r="E1901" s="4">
        <v>1200171880</v>
      </c>
      <c r="F1901" s="4" t="s">
        <v>1493</v>
      </c>
      <c r="G1901" s="5">
        <v>1693871.55</v>
      </c>
      <c r="H1901" s="5">
        <v>1678093.02</v>
      </c>
    </row>
    <row r="1902" spans="1:8" x14ac:dyDescent="0.25">
      <c r="A1902" s="4"/>
      <c r="B1902" s="4"/>
      <c r="C1902" s="4"/>
      <c r="D1902" s="4"/>
      <c r="E1902" s="4">
        <v>1200171950</v>
      </c>
      <c r="F1902" s="4" t="s">
        <v>1493</v>
      </c>
      <c r="G1902" s="5">
        <v>1693871.55</v>
      </c>
      <c r="H1902" s="5">
        <v>1678093.02</v>
      </c>
    </row>
    <row r="1903" spans="1:8" x14ac:dyDescent="0.25">
      <c r="A1903" s="4"/>
      <c r="B1903" s="4"/>
      <c r="C1903" s="4"/>
      <c r="D1903" s="4"/>
      <c r="E1903" s="4">
        <v>1200171960</v>
      </c>
      <c r="F1903" s="4" t="s">
        <v>1493</v>
      </c>
      <c r="G1903" s="5">
        <v>1693871.55</v>
      </c>
      <c r="H1903" s="5">
        <v>1678093.02</v>
      </c>
    </row>
    <row r="1904" spans="1:8" x14ac:dyDescent="0.25">
      <c r="A1904" s="4"/>
      <c r="B1904" s="4"/>
      <c r="C1904" s="4"/>
      <c r="D1904" s="4"/>
      <c r="E1904" s="4">
        <v>1200171970</v>
      </c>
      <c r="F1904" s="4" t="s">
        <v>1493</v>
      </c>
      <c r="G1904" s="5">
        <v>1693871.55</v>
      </c>
      <c r="H1904" s="5">
        <v>1678093.02</v>
      </c>
    </row>
    <row r="1905" spans="1:8" x14ac:dyDescent="0.25">
      <c r="A1905" s="4"/>
      <c r="B1905" s="4"/>
      <c r="C1905" s="4"/>
      <c r="D1905" s="4"/>
      <c r="E1905" s="4">
        <v>1200171790</v>
      </c>
      <c r="F1905" s="4" t="s">
        <v>1493</v>
      </c>
      <c r="G1905" s="5">
        <v>1693871.55</v>
      </c>
      <c r="H1905" s="5">
        <v>1678093.02</v>
      </c>
    </row>
    <row r="1906" spans="1:8" x14ac:dyDescent="0.25">
      <c r="A1906" s="4"/>
      <c r="B1906" s="4"/>
      <c r="C1906" s="4"/>
      <c r="D1906" s="4"/>
      <c r="E1906" s="4">
        <v>1200171800</v>
      </c>
      <c r="F1906" s="4" t="s">
        <v>1493</v>
      </c>
      <c r="G1906" s="5">
        <v>1693871.55</v>
      </c>
      <c r="H1906" s="5">
        <v>1678093.02</v>
      </c>
    </row>
    <row r="1907" spans="1:8" x14ac:dyDescent="0.25">
      <c r="A1907" s="4"/>
      <c r="B1907" s="4"/>
      <c r="C1907" s="4"/>
      <c r="D1907" s="4"/>
      <c r="E1907" s="4">
        <v>1200171810</v>
      </c>
      <c r="F1907" s="4" t="s">
        <v>1493</v>
      </c>
      <c r="G1907" s="5">
        <v>1693871.55</v>
      </c>
      <c r="H1907" s="5">
        <v>1678093.02</v>
      </c>
    </row>
    <row r="1908" spans="1:8" x14ac:dyDescent="0.25">
      <c r="A1908" s="4"/>
      <c r="B1908" s="4"/>
      <c r="C1908" s="4"/>
      <c r="D1908" s="4"/>
      <c r="E1908" s="4">
        <v>1200171820</v>
      </c>
      <c r="F1908" s="4" t="s">
        <v>1493</v>
      </c>
      <c r="G1908" s="5">
        <v>1693871.55</v>
      </c>
      <c r="H1908" s="5">
        <v>1678093.02</v>
      </c>
    </row>
    <row r="1909" spans="1:8" x14ac:dyDescent="0.25">
      <c r="A1909" s="4"/>
      <c r="B1909" s="4"/>
      <c r="C1909" s="4"/>
      <c r="D1909" s="4"/>
      <c r="E1909" s="4">
        <v>1200171910</v>
      </c>
      <c r="F1909" s="4" t="s">
        <v>1493</v>
      </c>
      <c r="G1909" s="5">
        <v>1693871.55</v>
      </c>
      <c r="H1909" s="5">
        <v>1678093.02</v>
      </c>
    </row>
    <row r="1910" spans="1:8" x14ac:dyDescent="0.25">
      <c r="A1910" s="4"/>
      <c r="B1910" s="4"/>
      <c r="C1910" s="4"/>
      <c r="D1910" s="4"/>
      <c r="E1910" s="4">
        <v>1200171920</v>
      </c>
      <c r="F1910" s="4" t="s">
        <v>1493</v>
      </c>
      <c r="G1910" s="5">
        <v>1693871.55</v>
      </c>
      <c r="H1910" s="5">
        <v>1678093.02</v>
      </c>
    </row>
    <row r="1911" spans="1:8" x14ac:dyDescent="0.25">
      <c r="A1911" s="4"/>
      <c r="B1911" s="4"/>
      <c r="C1911" s="4"/>
      <c r="D1911" s="4"/>
      <c r="E1911" s="4">
        <v>1200171890</v>
      </c>
      <c r="F1911" s="4" t="s">
        <v>1493</v>
      </c>
      <c r="G1911" s="5">
        <v>1693871.55</v>
      </c>
      <c r="H1911" s="5">
        <v>1678093.02</v>
      </c>
    </row>
    <row r="1912" spans="1:8" x14ac:dyDescent="0.25">
      <c r="A1912" s="4"/>
      <c r="B1912" s="4"/>
      <c r="C1912" s="4"/>
      <c r="D1912" s="4"/>
      <c r="E1912" s="4">
        <v>1200171900</v>
      </c>
      <c r="F1912" s="4" t="s">
        <v>1493</v>
      </c>
      <c r="G1912" s="5">
        <v>1693871.55</v>
      </c>
      <c r="H1912" s="5">
        <v>1678093.02</v>
      </c>
    </row>
    <row r="1913" spans="1:8" x14ac:dyDescent="0.25">
      <c r="A1913" s="4"/>
      <c r="B1913" s="4"/>
      <c r="C1913" s="4"/>
      <c r="D1913" s="4"/>
      <c r="E1913" s="4">
        <v>1200174490</v>
      </c>
      <c r="F1913" s="4" t="s">
        <v>1494</v>
      </c>
      <c r="G1913" s="5">
        <v>60800</v>
      </c>
      <c r="H1913" s="5">
        <v>60100.38</v>
      </c>
    </row>
    <row r="1914" spans="1:8" x14ac:dyDescent="0.25">
      <c r="A1914" s="4"/>
      <c r="B1914" s="4"/>
      <c r="C1914" s="4"/>
      <c r="D1914" s="4"/>
      <c r="E1914" s="4">
        <v>1200166970</v>
      </c>
      <c r="F1914" s="4" t="s">
        <v>1488</v>
      </c>
      <c r="G1914" s="5">
        <v>38624</v>
      </c>
      <c r="H1914" s="5">
        <v>37100.199999999997</v>
      </c>
    </row>
    <row r="1915" spans="1:8" x14ac:dyDescent="0.25">
      <c r="A1915" s="4"/>
      <c r="B1915" s="4"/>
      <c r="C1915" s="4"/>
      <c r="D1915" s="4"/>
      <c r="E1915" s="4">
        <v>1200174940</v>
      </c>
      <c r="F1915" s="4" t="s">
        <v>1495</v>
      </c>
      <c r="G1915" s="5">
        <v>8320</v>
      </c>
      <c r="H1915" s="5">
        <v>8313.16</v>
      </c>
    </row>
    <row r="1916" spans="1:8" x14ac:dyDescent="0.25">
      <c r="A1916" s="4"/>
      <c r="B1916" s="4"/>
      <c r="C1916" s="4"/>
      <c r="D1916" s="4"/>
      <c r="E1916" s="4">
        <v>1200169830</v>
      </c>
      <c r="F1916" s="4" t="s">
        <v>1496</v>
      </c>
      <c r="G1916" s="5">
        <v>5525</v>
      </c>
      <c r="H1916" s="5">
        <v>5431.15</v>
      </c>
    </row>
    <row r="1917" spans="1:8" x14ac:dyDescent="0.25">
      <c r="A1917" s="4"/>
      <c r="B1917" s="4"/>
      <c r="C1917" s="4" t="s">
        <v>1497</v>
      </c>
      <c r="D1917" s="4"/>
      <c r="E1917" s="4"/>
      <c r="F1917" s="4"/>
      <c r="G1917" s="5">
        <f>SUM(G1387:G1916)</f>
        <v>282591068.04000008</v>
      </c>
      <c r="H1917" s="5">
        <f>SUM(H1387:H1916)</f>
        <v>114125754.62999994</v>
      </c>
    </row>
    <row r="1918" spans="1:8" x14ac:dyDescent="0.25">
      <c r="A1918" s="4"/>
      <c r="B1918" s="4"/>
      <c r="C1918" s="4" t="s">
        <v>1498</v>
      </c>
      <c r="D1918" s="4">
        <v>2002</v>
      </c>
      <c r="E1918" s="4">
        <v>1200015460</v>
      </c>
      <c r="F1918" s="4" t="s">
        <v>1499</v>
      </c>
      <c r="G1918" s="5">
        <v>1503369.82</v>
      </c>
      <c r="H1918" s="5">
        <v>1</v>
      </c>
    </row>
    <row r="1919" spans="1:8" x14ac:dyDescent="0.25">
      <c r="A1919" s="4"/>
      <c r="B1919" s="4"/>
      <c r="C1919" s="4"/>
      <c r="D1919" s="4"/>
      <c r="E1919" s="4">
        <v>1200015560</v>
      </c>
      <c r="F1919" s="4" t="s">
        <v>1500</v>
      </c>
      <c r="G1919" s="5">
        <v>24518.48</v>
      </c>
      <c r="H1919" s="5">
        <v>1</v>
      </c>
    </row>
    <row r="1920" spans="1:8" x14ac:dyDescent="0.25">
      <c r="A1920" s="4"/>
      <c r="B1920" s="4"/>
      <c r="C1920" s="4"/>
      <c r="D1920" s="4">
        <v>2003</v>
      </c>
      <c r="E1920" s="4">
        <v>1200015540</v>
      </c>
      <c r="F1920" s="4" t="s">
        <v>1501</v>
      </c>
      <c r="G1920" s="5">
        <v>5893811.4900000002</v>
      </c>
      <c r="H1920" s="5">
        <v>1</v>
      </c>
    </row>
    <row r="1921" spans="1:8" x14ac:dyDescent="0.25">
      <c r="A1921" s="4"/>
      <c r="B1921" s="4"/>
      <c r="C1921" s="4"/>
      <c r="D1921" s="4"/>
      <c r="E1921" s="4">
        <v>1200015260</v>
      </c>
      <c r="F1921" s="4" t="s">
        <v>1502</v>
      </c>
      <c r="G1921" s="5">
        <v>1500228.81</v>
      </c>
      <c r="H1921" s="5">
        <v>1</v>
      </c>
    </row>
    <row r="1922" spans="1:8" x14ac:dyDescent="0.25">
      <c r="A1922" s="4"/>
      <c r="B1922" s="4"/>
      <c r="C1922" s="4"/>
      <c r="D1922" s="4"/>
      <c r="E1922" s="4">
        <v>1200015220</v>
      </c>
      <c r="F1922" s="4" t="s">
        <v>1503</v>
      </c>
      <c r="G1922" s="5">
        <v>884084.69</v>
      </c>
      <c r="H1922" s="5">
        <v>1</v>
      </c>
    </row>
    <row r="1923" spans="1:8" x14ac:dyDescent="0.25">
      <c r="A1923" s="4"/>
      <c r="B1923" s="4"/>
      <c r="C1923" s="4"/>
      <c r="D1923" s="4"/>
      <c r="E1923" s="4">
        <v>1200015390</v>
      </c>
      <c r="F1923" s="4" t="s">
        <v>1504</v>
      </c>
      <c r="G1923" s="5">
        <v>602522.23</v>
      </c>
      <c r="H1923" s="5">
        <v>1</v>
      </c>
    </row>
    <row r="1924" spans="1:8" x14ac:dyDescent="0.25">
      <c r="A1924" s="4"/>
      <c r="B1924" s="4"/>
      <c r="C1924" s="4"/>
      <c r="D1924" s="4"/>
      <c r="E1924" s="4">
        <v>1200015320</v>
      </c>
      <c r="F1924" s="4" t="s">
        <v>1505</v>
      </c>
      <c r="G1924" s="5">
        <v>84502.2</v>
      </c>
      <c r="H1924" s="5">
        <v>1</v>
      </c>
    </row>
    <row r="1925" spans="1:8" x14ac:dyDescent="0.25">
      <c r="A1925" s="4"/>
      <c r="B1925" s="4"/>
      <c r="C1925" s="4"/>
      <c r="D1925" s="4"/>
      <c r="E1925" s="4">
        <v>1200015400</v>
      </c>
      <c r="F1925" s="4" t="s">
        <v>1506</v>
      </c>
      <c r="G1925" s="5">
        <v>76141.490000000005</v>
      </c>
      <c r="H1925" s="5">
        <v>1</v>
      </c>
    </row>
    <row r="1926" spans="1:8" x14ac:dyDescent="0.25">
      <c r="A1926" s="4"/>
      <c r="B1926" s="4"/>
      <c r="C1926" s="4"/>
      <c r="D1926" s="4"/>
      <c r="E1926" s="4">
        <v>1200015360</v>
      </c>
      <c r="F1926" s="4" t="s">
        <v>1507</v>
      </c>
      <c r="G1926" s="5">
        <v>69116.3</v>
      </c>
      <c r="H1926" s="5">
        <v>1</v>
      </c>
    </row>
    <row r="1927" spans="1:8" x14ac:dyDescent="0.25">
      <c r="A1927" s="4"/>
      <c r="B1927" s="4"/>
      <c r="C1927" s="4"/>
      <c r="D1927" s="4"/>
      <c r="E1927" s="4">
        <v>1200015330</v>
      </c>
      <c r="F1927" s="4" t="s">
        <v>1505</v>
      </c>
      <c r="G1927" s="5">
        <v>37702.85</v>
      </c>
      <c r="H1927" s="5">
        <v>1</v>
      </c>
    </row>
    <row r="1928" spans="1:8" x14ac:dyDescent="0.25">
      <c r="A1928" s="4"/>
      <c r="B1928" s="4"/>
      <c r="C1928" s="4"/>
      <c r="D1928" s="4"/>
      <c r="E1928" s="4">
        <v>1200015450</v>
      </c>
      <c r="F1928" s="4" t="s">
        <v>868</v>
      </c>
      <c r="G1928" s="5">
        <v>36773.050000000003</v>
      </c>
      <c r="H1928" s="5">
        <v>1</v>
      </c>
    </row>
    <row r="1929" spans="1:8" x14ac:dyDescent="0.25">
      <c r="A1929" s="4"/>
      <c r="B1929" s="4"/>
      <c r="C1929" s="4"/>
      <c r="D1929" s="4"/>
      <c r="E1929" s="4">
        <v>1200015350</v>
      </c>
      <c r="F1929" s="4" t="s">
        <v>1508</v>
      </c>
      <c r="G1929" s="5">
        <v>36735.129999999997</v>
      </c>
      <c r="H1929" s="5">
        <v>1</v>
      </c>
    </row>
    <row r="1930" spans="1:8" x14ac:dyDescent="0.25">
      <c r="A1930" s="4"/>
      <c r="B1930" s="4"/>
      <c r="C1930" s="4"/>
      <c r="D1930" s="4"/>
      <c r="E1930" s="4">
        <v>1200015180</v>
      </c>
      <c r="F1930" s="4" t="s">
        <v>1509</v>
      </c>
      <c r="G1930" s="5">
        <v>22324.720000000001</v>
      </c>
      <c r="H1930" s="5">
        <v>1</v>
      </c>
    </row>
    <row r="1931" spans="1:8" x14ac:dyDescent="0.25">
      <c r="A1931" s="4"/>
      <c r="B1931" s="4"/>
      <c r="C1931" s="4"/>
      <c r="D1931" s="4"/>
      <c r="E1931" s="4">
        <v>1200015550</v>
      </c>
      <c r="F1931" s="4" t="s">
        <v>1510</v>
      </c>
      <c r="G1931" s="5">
        <v>9835.3799999999992</v>
      </c>
      <c r="H1931" s="5">
        <v>1</v>
      </c>
    </row>
    <row r="1932" spans="1:8" x14ac:dyDescent="0.25">
      <c r="A1932" s="4"/>
      <c r="B1932" s="4"/>
      <c r="C1932" s="4"/>
      <c r="D1932" s="4"/>
      <c r="E1932" s="4">
        <v>1200015210</v>
      </c>
      <c r="F1932" s="4" t="s">
        <v>1511</v>
      </c>
      <c r="G1932" s="5">
        <v>5784.97</v>
      </c>
      <c r="H1932" s="5">
        <v>1</v>
      </c>
    </row>
    <row r="1933" spans="1:8" x14ac:dyDescent="0.25">
      <c r="A1933" s="4"/>
      <c r="B1933" s="4"/>
      <c r="C1933" s="4"/>
      <c r="D1933" s="4"/>
      <c r="E1933" s="4">
        <v>1200030610</v>
      </c>
      <c r="F1933" s="4" t="s">
        <v>1512</v>
      </c>
      <c r="G1933" s="5">
        <v>3213.15</v>
      </c>
      <c r="H1933" s="5">
        <v>1</v>
      </c>
    </row>
    <row r="1934" spans="1:8" x14ac:dyDescent="0.25">
      <c r="A1934" s="4"/>
      <c r="B1934" s="4"/>
      <c r="C1934" s="4"/>
      <c r="D1934" s="4">
        <v>2004</v>
      </c>
      <c r="E1934" s="4">
        <v>1200015590</v>
      </c>
      <c r="F1934" s="4" t="s">
        <v>1513</v>
      </c>
      <c r="G1934" s="5">
        <v>1372356</v>
      </c>
      <c r="H1934" s="5">
        <v>1</v>
      </c>
    </row>
    <row r="1935" spans="1:8" x14ac:dyDescent="0.25">
      <c r="A1935" s="4"/>
      <c r="B1935" s="4"/>
      <c r="C1935" s="4"/>
      <c r="D1935" s="4"/>
      <c r="E1935" s="4">
        <v>1200015270</v>
      </c>
      <c r="F1935" s="4" t="s">
        <v>1514</v>
      </c>
      <c r="G1935" s="5">
        <v>851986.9</v>
      </c>
      <c r="H1935" s="5">
        <v>1</v>
      </c>
    </row>
    <row r="1936" spans="1:8" x14ac:dyDescent="0.25">
      <c r="A1936" s="4"/>
      <c r="B1936" s="4"/>
      <c r="C1936" s="4"/>
      <c r="D1936" s="4"/>
      <c r="E1936" s="4">
        <v>1200015510</v>
      </c>
      <c r="F1936" s="4" t="s">
        <v>1515</v>
      </c>
      <c r="G1936" s="5">
        <v>677696</v>
      </c>
      <c r="H1936" s="5">
        <v>1</v>
      </c>
    </row>
    <row r="1937" spans="1:8" x14ac:dyDescent="0.25">
      <c r="A1937" s="4"/>
      <c r="B1937" s="4"/>
      <c r="C1937" s="4"/>
      <c r="D1937" s="4"/>
      <c r="E1937" s="4">
        <v>1200015580</v>
      </c>
      <c r="F1937" s="4" t="s">
        <v>1513</v>
      </c>
      <c r="G1937" s="5">
        <v>282117.34999999998</v>
      </c>
      <c r="H1937" s="5">
        <v>1</v>
      </c>
    </row>
    <row r="1938" spans="1:8" x14ac:dyDescent="0.25">
      <c r="A1938" s="4"/>
      <c r="B1938" s="4"/>
      <c r="C1938" s="4"/>
      <c r="D1938" s="4"/>
      <c r="E1938" s="4">
        <v>1200015500</v>
      </c>
      <c r="F1938" s="4" t="s">
        <v>1515</v>
      </c>
      <c r="G1938" s="5">
        <v>149721.44</v>
      </c>
      <c r="H1938" s="5">
        <v>1</v>
      </c>
    </row>
    <row r="1939" spans="1:8" x14ac:dyDescent="0.25">
      <c r="A1939" s="4"/>
      <c r="B1939" s="4"/>
      <c r="C1939" s="4"/>
      <c r="D1939" s="4"/>
      <c r="E1939" s="4">
        <v>1200015530</v>
      </c>
      <c r="F1939" s="4" t="s">
        <v>1516</v>
      </c>
      <c r="G1939" s="5">
        <v>135482</v>
      </c>
      <c r="H1939" s="5">
        <v>1</v>
      </c>
    </row>
    <row r="1940" spans="1:8" x14ac:dyDescent="0.25">
      <c r="A1940" s="4"/>
      <c r="B1940" s="4"/>
      <c r="C1940" s="4"/>
      <c r="D1940" s="4"/>
      <c r="E1940" s="4">
        <v>1200015130</v>
      </c>
      <c r="F1940" s="4" t="s">
        <v>1517</v>
      </c>
      <c r="G1940" s="5">
        <v>131629.38</v>
      </c>
      <c r="H1940" s="5">
        <v>1</v>
      </c>
    </row>
    <row r="1941" spans="1:8" x14ac:dyDescent="0.25">
      <c r="A1941" s="4"/>
      <c r="B1941" s="4"/>
      <c r="C1941" s="4"/>
      <c r="D1941" s="4"/>
      <c r="E1941" s="4">
        <v>1200015610</v>
      </c>
      <c r="F1941" s="4" t="s">
        <v>1518</v>
      </c>
      <c r="G1941" s="5">
        <v>101359.39</v>
      </c>
      <c r="H1941" s="5">
        <v>1</v>
      </c>
    </row>
    <row r="1942" spans="1:8" x14ac:dyDescent="0.25">
      <c r="A1942" s="4"/>
      <c r="B1942" s="4"/>
      <c r="C1942" s="4"/>
      <c r="D1942" s="4"/>
      <c r="E1942" s="4">
        <v>1200015280</v>
      </c>
      <c r="F1942" s="4" t="s">
        <v>1505</v>
      </c>
      <c r="G1942" s="5">
        <v>96905.95</v>
      </c>
      <c r="H1942" s="5">
        <v>1</v>
      </c>
    </row>
    <row r="1943" spans="1:8" x14ac:dyDescent="0.25">
      <c r="A1943" s="4"/>
      <c r="B1943" s="4"/>
      <c r="C1943" s="4"/>
      <c r="D1943" s="4"/>
      <c r="E1943" s="4">
        <v>1200015300</v>
      </c>
      <c r="F1943" s="4" t="s">
        <v>1505</v>
      </c>
      <c r="G1943" s="5">
        <v>96905.95</v>
      </c>
      <c r="H1943" s="5">
        <v>1</v>
      </c>
    </row>
    <row r="1944" spans="1:8" x14ac:dyDescent="0.25">
      <c r="A1944" s="4"/>
      <c r="B1944" s="4"/>
      <c r="C1944" s="4"/>
      <c r="D1944" s="4"/>
      <c r="E1944" s="4">
        <v>1200015600</v>
      </c>
      <c r="F1944" s="4" t="s">
        <v>1513</v>
      </c>
      <c r="G1944" s="5">
        <v>38883</v>
      </c>
      <c r="H1944" s="5">
        <v>1</v>
      </c>
    </row>
    <row r="1945" spans="1:8" x14ac:dyDescent="0.25">
      <c r="A1945" s="4"/>
      <c r="B1945" s="4"/>
      <c r="C1945" s="4"/>
      <c r="D1945" s="4"/>
      <c r="E1945" s="4">
        <v>1200015290</v>
      </c>
      <c r="F1945" s="4" t="s">
        <v>1505</v>
      </c>
      <c r="G1945" s="5">
        <v>27817.42</v>
      </c>
      <c r="H1945" s="5">
        <v>1</v>
      </c>
    </row>
    <row r="1946" spans="1:8" x14ac:dyDescent="0.25">
      <c r="A1946" s="4"/>
      <c r="B1946" s="4"/>
      <c r="C1946" s="4"/>
      <c r="D1946" s="4"/>
      <c r="E1946" s="4">
        <v>1200015310</v>
      </c>
      <c r="F1946" s="4" t="s">
        <v>1505</v>
      </c>
      <c r="G1946" s="5">
        <v>25206.720000000001</v>
      </c>
      <c r="H1946" s="5">
        <v>1</v>
      </c>
    </row>
    <row r="1947" spans="1:8" x14ac:dyDescent="0.25">
      <c r="A1947" s="4"/>
      <c r="B1947" s="4"/>
      <c r="C1947" s="4"/>
      <c r="D1947" s="4"/>
      <c r="E1947" s="4">
        <v>1200015570</v>
      </c>
      <c r="F1947" s="4" t="s">
        <v>1513</v>
      </c>
      <c r="G1947" s="5">
        <v>19730.41</v>
      </c>
      <c r="H1947" s="5">
        <v>1</v>
      </c>
    </row>
    <row r="1948" spans="1:8" x14ac:dyDescent="0.25">
      <c r="A1948" s="4"/>
      <c r="B1948" s="4"/>
      <c r="C1948" s="4"/>
      <c r="D1948" s="4"/>
      <c r="E1948" s="4">
        <v>1200015230</v>
      </c>
      <c r="F1948" s="4" t="s">
        <v>1519</v>
      </c>
      <c r="G1948" s="5">
        <v>10336.39</v>
      </c>
      <c r="H1948" s="5">
        <v>1</v>
      </c>
    </row>
    <row r="1949" spans="1:8" x14ac:dyDescent="0.25">
      <c r="A1949" s="4"/>
      <c r="B1949" s="4"/>
      <c r="C1949" s="4"/>
      <c r="D1949" s="4"/>
      <c r="E1949" s="4">
        <v>1200030620</v>
      </c>
      <c r="F1949" s="4" t="s">
        <v>1505</v>
      </c>
      <c r="G1949" s="5">
        <v>4501.2</v>
      </c>
      <c r="H1949" s="5">
        <v>1</v>
      </c>
    </row>
    <row r="1950" spans="1:8" x14ac:dyDescent="0.25">
      <c r="A1950" s="4"/>
      <c r="B1950" s="4"/>
      <c r="C1950" s="4"/>
      <c r="D1950" s="4"/>
      <c r="E1950" s="4">
        <v>1200030640</v>
      </c>
      <c r="F1950" s="4" t="s">
        <v>1505</v>
      </c>
      <c r="G1950" s="5">
        <v>2774.89</v>
      </c>
      <c r="H1950" s="5">
        <v>1</v>
      </c>
    </row>
    <row r="1951" spans="1:8" x14ac:dyDescent="0.25">
      <c r="A1951" s="4"/>
      <c r="B1951" s="4"/>
      <c r="C1951" s="4"/>
      <c r="D1951" s="4">
        <v>2005</v>
      </c>
      <c r="E1951" s="4">
        <v>1200015240</v>
      </c>
      <c r="F1951" s="4" t="s">
        <v>1520</v>
      </c>
      <c r="G1951" s="5">
        <v>487861</v>
      </c>
      <c r="H1951" s="5">
        <v>1</v>
      </c>
    </row>
    <row r="1952" spans="1:8" x14ac:dyDescent="0.25">
      <c r="A1952" s="4"/>
      <c r="B1952" s="4"/>
      <c r="C1952" s="4"/>
      <c r="D1952" s="4"/>
      <c r="E1952" s="4">
        <v>1200015410</v>
      </c>
      <c r="F1952" s="4" t="s">
        <v>1521</v>
      </c>
      <c r="G1952" s="5">
        <v>352500</v>
      </c>
      <c r="H1952" s="5">
        <v>1</v>
      </c>
    </row>
    <row r="1953" spans="1:8" x14ac:dyDescent="0.25">
      <c r="A1953" s="4"/>
      <c r="B1953" s="4"/>
      <c r="C1953" s="4"/>
      <c r="D1953" s="4"/>
      <c r="E1953" s="4">
        <v>1200015420</v>
      </c>
      <c r="F1953" s="4" t="s">
        <v>1522</v>
      </c>
      <c r="G1953" s="5">
        <v>267500</v>
      </c>
      <c r="H1953" s="5">
        <v>1</v>
      </c>
    </row>
    <row r="1954" spans="1:8" x14ac:dyDescent="0.25">
      <c r="A1954" s="4"/>
      <c r="B1954" s="4"/>
      <c r="C1954" s="4"/>
      <c r="D1954" s="4"/>
      <c r="E1954" s="4">
        <v>1200015470</v>
      </c>
      <c r="F1954" s="4" t="s">
        <v>1523</v>
      </c>
      <c r="G1954" s="5">
        <v>136712</v>
      </c>
      <c r="H1954" s="5">
        <v>1</v>
      </c>
    </row>
    <row r="1955" spans="1:8" x14ac:dyDescent="0.25">
      <c r="A1955" s="4"/>
      <c r="B1955" s="4"/>
      <c r="C1955" s="4"/>
      <c r="D1955" s="4"/>
      <c r="E1955" s="4">
        <v>1200030630</v>
      </c>
      <c r="F1955" s="4" t="s">
        <v>1505</v>
      </c>
      <c r="G1955" s="5">
        <v>12320</v>
      </c>
      <c r="H1955" s="5">
        <v>1</v>
      </c>
    </row>
    <row r="1956" spans="1:8" x14ac:dyDescent="0.25">
      <c r="A1956" s="4"/>
      <c r="B1956" s="4"/>
      <c r="C1956" s="4"/>
      <c r="D1956" s="4"/>
      <c r="E1956" s="4">
        <v>1200015190</v>
      </c>
      <c r="F1956" s="4" t="s">
        <v>1524</v>
      </c>
      <c r="G1956" s="5">
        <v>7691</v>
      </c>
      <c r="H1956" s="5">
        <v>1</v>
      </c>
    </row>
    <row r="1957" spans="1:8" x14ac:dyDescent="0.25">
      <c r="A1957" s="4"/>
      <c r="B1957" s="4"/>
      <c r="C1957" s="4"/>
      <c r="D1957" s="4"/>
      <c r="E1957" s="4">
        <v>1200030660</v>
      </c>
      <c r="F1957" s="4" t="s">
        <v>1525</v>
      </c>
      <c r="G1957" s="5">
        <v>2284.09</v>
      </c>
      <c r="H1957" s="5">
        <v>1</v>
      </c>
    </row>
    <row r="1958" spans="1:8" x14ac:dyDescent="0.25">
      <c r="A1958" s="4"/>
      <c r="B1958" s="4"/>
      <c r="C1958" s="4"/>
      <c r="D1958" s="4">
        <v>2006</v>
      </c>
      <c r="E1958" s="4">
        <v>1200015520</v>
      </c>
      <c r="F1958" s="4" t="s">
        <v>1526</v>
      </c>
      <c r="G1958" s="5">
        <v>24500</v>
      </c>
      <c r="H1958" s="5">
        <v>1</v>
      </c>
    </row>
    <row r="1959" spans="1:8" x14ac:dyDescent="0.25">
      <c r="A1959" s="4"/>
      <c r="B1959" s="4"/>
      <c r="C1959" s="4"/>
      <c r="D1959" s="4">
        <v>2007</v>
      </c>
      <c r="E1959" s="4">
        <v>1200015620</v>
      </c>
      <c r="F1959" s="4" t="s">
        <v>1527</v>
      </c>
      <c r="G1959" s="5">
        <v>850000</v>
      </c>
      <c r="H1959" s="5">
        <v>1</v>
      </c>
    </row>
    <row r="1960" spans="1:8" x14ac:dyDescent="0.25">
      <c r="A1960" s="4"/>
      <c r="B1960" s="4"/>
      <c r="C1960" s="4"/>
      <c r="D1960" s="4"/>
      <c r="E1960" s="4">
        <v>1200015430</v>
      </c>
      <c r="F1960" s="4" t="s">
        <v>1528</v>
      </c>
      <c r="G1960" s="5">
        <v>208768</v>
      </c>
      <c r="H1960" s="5">
        <v>1</v>
      </c>
    </row>
    <row r="1961" spans="1:8" x14ac:dyDescent="0.25">
      <c r="A1961" s="4"/>
      <c r="B1961" s="4"/>
      <c r="C1961" s="4"/>
      <c r="D1961" s="4"/>
      <c r="E1961" s="4">
        <v>1200030650</v>
      </c>
      <c r="F1961" s="4" t="s">
        <v>1529</v>
      </c>
      <c r="G1961" s="5">
        <v>148381.82</v>
      </c>
      <c r="H1961" s="5">
        <v>1</v>
      </c>
    </row>
    <row r="1962" spans="1:8" x14ac:dyDescent="0.25">
      <c r="A1962" s="4"/>
      <c r="B1962" s="4"/>
      <c r="C1962" s="4"/>
      <c r="D1962" s="4"/>
      <c r="E1962" s="4">
        <v>1200015150</v>
      </c>
      <c r="F1962" s="4" t="s">
        <v>1530</v>
      </c>
      <c r="G1962" s="5">
        <v>65000</v>
      </c>
      <c r="H1962" s="5">
        <v>1</v>
      </c>
    </row>
    <row r="1963" spans="1:8" x14ac:dyDescent="0.25">
      <c r="A1963" s="4"/>
      <c r="B1963" s="4"/>
      <c r="C1963" s="4"/>
      <c r="D1963" s="4">
        <v>2008</v>
      </c>
      <c r="E1963" s="4">
        <v>1200003150</v>
      </c>
      <c r="F1963" s="4" t="s">
        <v>1531</v>
      </c>
      <c r="G1963" s="5">
        <v>1451058.14</v>
      </c>
      <c r="H1963" s="5">
        <v>1</v>
      </c>
    </row>
    <row r="1964" spans="1:8" x14ac:dyDescent="0.25">
      <c r="A1964" s="4"/>
      <c r="B1964" s="4"/>
      <c r="C1964" s="4"/>
      <c r="D1964" s="4"/>
      <c r="E1964" s="4">
        <v>1200034700</v>
      </c>
      <c r="F1964" s="4" t="s">
        <v>1532</v>
      </c>
      <c r="G1964" s="5">
        <v>1253981</v>
      </c>
      <c r="H1964" s="5">
        <v>1</v>
      </c>
    </row>
    <row r="1965" spans="1:8" x14ac:dyDescent="0.25">
      <c r="A1965" s="4"/>
      <c r="B1965" s="4"/>
      <c r="C1965" s="4"/>
      <c r="D1965" s="4"/>
      <c r="E1965" s="4">
        <v>1200033850</v>
      </c>
      <c r="F1965" s="4" t="s">
        <v>1533</v>
      </c>
      <c r="G1965" s="5">
        <v>832150</v>
      </c>
      <c r="H1965" s="5">
        <v>1</v>
      </c>
    </row>
    <row r="1966" spans="1:8" x14ac:dyDescent="0.25">
      <c r="A1966" s="4"/>
      <c r="B1966" s="4"/>
      <c r="C1966" s="4"/>
      <c r="D1966" s="4"/>
      <c r="E1966" s="4">
        <v>1200029720</v>
      </c>
      <c r="F1966" s="4" t="s">
        <v>935</v>
      </c>
      <c r="G1966" s="5">
        <v>603802.24</v>
      </c>
      <c r="H1966" s="5">
        <v>1</v>
      </c>
    </row>
    <row r="1967" spans="1:8" x14ac:dyDescent="0.25">
      <c r="A1967" s="4"/>
      <c r="B1967" s="4"/>
      <c r="C1967" s="4"/>
      <c r="D1967" s="4"/>
      <c r="E1967" s="4">
        <v>1200003160</v>
      </c>
      <c r="F1967" s="4" t="s">
        <v>1534</v>
      </c>
      <c r="G1967" s="5">
        <v>575041.18999999994</v>
      </c>
      <c r="H1967" s="5">
        <v>1</v>
      </c>
    </row>
    <row r="1968" spans="1:8" x14ac:dyDescent="0.25">
      <c r="A1968" s="4"/>
      <c r="B1968" s="4"/>
      <c r="C1968" s="4"/>
      <c r="D1968" s="4"/>
      <c r="E1968" s="4">
        <v>1200033810</v>
      </c>
      <c r="F1968" s="4" t="s">
        <v>1535</v>
      </c>
      <c r="G1968" s="5">
        <v>450000</v>
      </c>
      <c r="H1968" s="5">
        <v>1</v>
      </c>
    </row>
    <row r="1969" spans="1:8" x14ac:dyDescent="0.25">
      <c r="A1969" s="4"/>
      <c r="B1969" s="4"/>
      <c r="C1969" s="4"/>
      <c r="D1969" s="4"/>
      <c r="E1969" s="4">
        <v>1200033430</v>
      </c>
      <c r="F1969" s="4" t="s">
        <v>1536</v>
      </c>
      <c r="G1969" s="5">
        <v>428910</v>
      </c>
      <c r="H1969" s="5">
        <v>1</v>
      </c>
    </row>
    <row r="1970" spans="1:8" x14ac:dyDescent="0.25">
      <c r="A1970" s="4"/>
      <c r="B1970" s="4"/>
      <c r="C1970" s="4"/>
      <c r="D1970" s="4"/>
      <c r="E1970" s="4">
        <v>1200032310</v>
      </c>
      <c r="F1970" s="4" t="s">
        <v>1537</v>
      </c>
      <c r="G1970" s="5">
        <v>303900</v>
      </c>
      <c r="H1970" s="5">
        <v>1</v>
      </c>
    </row>
    <row r="1971" spans="1:8" x14ac:dyDescent="0.25">
      <c r="A1971" s="4"/>
      <c r="B1971" s="4"/>
      <c r="C1971" s="4"/>
      <c r="D1971" s="4"/>
      <c r="E1971" s="4">
        <v>1200003180</v>
      </c>
      <c r="F1971" s="4" t="s">
        <v>1538</v>
      </c>
      <c r="G1971" s="5">
        <v>278539.8</v>
      </c>
      <c r="H1971" s="5">
        <v>1</v>
      </c>
    </row>
    <row r="1972" spans="1:8" x14ac:dyDescent="0.25">
      <c r="A1972" s="4"/>
      <c r="B1972" s="4"/>
      <c r="C1972" s="4"/>
      <c r="D1972" s="4"/>
      <c r="E1972" s="4">
        <v>1200029710</v>
      </c>
      <c r="F1972" s="4" t="s">
        <v>1539</v>
      </c>
      <c r="G1972" s="5">
        <v>201304.07</v>
      </c>
      <c r="H1972" s="5">
        <v>1</v>
      </c>
    </row>
    <row r="1973" spans="1:8" x14ac:dyDescent="0.25">
      <c r="A1973" s="4"/>
      <c r="B1973" s="4"/>
      <c r="C1973" s="4"/>
      <c r="D1973" s="4"/>
      <c r="E1973" s="4">
        <v>1200032320</v>
      </c>
      <c r="F1973" s="4" t="s">
        <v>1540</v>
      </c>
      <c r="G1973" s="5">
        <v>175000</v>
      </c>
      <c r="H1973" s="5">
        <v>1</v>
      </c>
    </row>
    <row r="1974" spans="1:8" x14ac:dyDescent="0.25">
      <c r="A1974" s="4"/>
      <c r="B1974" s="4"/>
      <c r="C1974" s="4"/>
      <c r="D1974" s="4"/>
      <c r="E1974" s="4">
        <v>1200015490</v>
      </c>
      <c r="F1974" s="4" t="s">
        <v>1541</v>
      </c>
      <c r="G1974" s="5">
        <v>155524.82999999999</v>
      </c>
      <c r="H1974" s="5">
        <v>1</v>
      </c>
    </row>
    <row r="1975" spans="1:8" x14ac:dyDescent="0.25">
      <c r="A1975" s="4"/>
      <c r="B1975" s="4"/>
      <c r="C1975" s="4"/>
      <c r="D1975" s="4"/>
      <c r="E1975" s="4">
        <v>1200015140</v>
      </c>
      <c r="F1975" s="4" t="s">
        <v>1542</v>
      </c>
      <c r="G1975" s="5">
        <v>134625</v>
      </c>
      <c r="H1975" s="5">
        <v>1</v>
      </c>
    </row>
    <row r="1976" spans="1:8" x14ac:dyDescent="0.25">
      <c r="A1976" s="4"/>
      <c r="B1976" s="4"/>
      <c r="C1976" s="4"/>
      <c r="D1976" s="4"/>
      <c r="E1976" s="4">
        <v>1200003190</v>
      </c>
      <c r="F1976" s="4" t="s">
        <v>1543</v>
      </c>
      <c r="G1976" s="5">
        <v>123966.53</v>
      </c>
      <c r="H1976" s="5">
        <v>1</v>
      </c>
    </row>
    <row r="1977" spans="1:8" x14ac:dyDescent="0.25">
      <c r="A1977" s="4"/>
      <c r="B1977" s="4"/>
      <c r="C1977" s="4"/>
      <c r="D1977" s="4"/>
      <c r="E1977" s="4">
        <v>1200003170</v>
      </c>
      <c r="F1977" s="4" t="s">
        <v>1544</v>
      </c>
      <c r="G1977" s="5">
        <v>30474.06</v>
      </c>
      <c r="H1977" s="5">
        <v>1</v>
      </c>
    </row>
    <row r="1978" spans="1:8" x14ac:dyDescent="0.25">
      <c r="A1978" s="4"/>
      <c r="B1978" s="4"/>
      <c r="C1978" s="4"/>
      <c r="D1978" s="4"/>
      <c r="E1978" s="4">
        <v>1200034050</v>
      </c>
      <c r="F1978" s="4" t="s">
        <v>1545</v>
      </c>
      <c r="G1978" s="5">
        <v>14500</v>
      </c>
      <c r="H1978" s="5">
        <v>1</v>
      </c>
    </row>
    <row r="1979" spans="1:8" x14ac:dyDescent="0.25">
      <c r="A1979" s="4"/>
      <c r="B1979" s="4"/>
      <c r="C1979" s="4"/>
      <c r="D1979" s="4"/>
      <c r="E1979" s="4">
        <v>1200034040</v>
      </c>
      <c r="F1979" s="4" t="s">
        <v>1546</v>
      </c>
      <c r="G1979" s="5">
        <v>8705</v>
      </c>
      <c r="H1979" s="5">
        <v>1</v>
      </c>
    </row>
    <row r="1980" spans="1:8" x14ac:dyDescent="0.25">
      <c r="A1980" s="4"/>
      <c r="B1980" s="4"/>
      <c r="C1980" s="4"/>
      <c r="D1980" s="4">
        <v>2009</v>
      </c>
      <c r="E1980" s="4">
        <v>1200035250</v>
      </c>
      <c r="F1980" s="4" t="s">
        <v>1547</v>
      </c>
      <c r="G1980" s="5">
        <v>3359588.88</v>
      </c>
      <c r="H1980" s="5">
        <v>1</v>
      </c>
    </row>
    <row r="1981" spans="1:8" x14ac:dyDescent="0.25">
      <c r="A1981" s="4"/>
      <c r="B1981" s="4"/>
      <c r="C1981" s="4"/>
      <c r="D1981" s="4"/>
      <c r="E1981" s="4">
        <v>1200035220</v>
      </c>
      <c r="F1981" s="4" t="s">
        <v>1548</v>
      </c>
      <c r="G1981" s="5">
        <v>2698175</v>
      </c>
      <c r="H1981" s="5">
        <v>487701.07</v>
      </c>
    </row>
    <row r="1982" spans="1:8" x14ac:dyDescent="0.25">
      <c r="A1982" s="4"/>
      <c r="B1982" s="4"/>
      <c r="C1982" s="4"/>
      <c r="D1982" s="4"/>
      <c r="E1982" s="4">
        <v>1200037160</v>
      </c>
      <c r="F1982" s="4" t="s">
        <v>1549</v>
      </c>
      <c r="G1982" s="5">
        <v>1856077.3</v>
      </c>
      <c r="H1982" s="5">
        <v>1</v>
      </c>
    </row>
    <row r="1983" spans="1:8" x14ac:dyDescent="0.25">
      <c r="A1983" s="4"/>
      <c r="B1983" s="4"/>
      <c r="C1983" s="4"/>
      <c r="D1983" s="4"/>
      <c r="E1983" s="4">
        <v>1200037220</v>
      </c>
      <c r="F1983" s="4" t="s">
        <v>1550</v>
      </c>
      <c r="G1983" s="5">
        <v>1325134.6299999999</v>
      </c>
      <c r="H1983" s="5">
        <v>1</v>
      </c>
    </row>
    <row r="1984" spans="1:8" x14ac:dyDescent="0.25">
      <c r="A1984" s="4"/>
      <c r="B1984" s="4"/>
      <c r="C1984" s="4"/>
      <c r="D1984" s="4"/>
      <c r="E1984" s="4">
        <v>1200039370</v>
      </c>
      <c r="F1984" s="4" t="s">
        <v>1551</v>
      </c>
      <c r="G1984" s="5">
        <v>1190000</v>
      </c>
      <c r="H1984" s="5">
        <v>1</v>
      </c>
    </row>
    <row r="1985" spans="1:8" x14ac:dyDescent="0.25">
      <c r="A1985" s="4"/>
      <c r="B1985" s="4"/>
      <c r="C1985" s="4"/>
      <c r="D1985" s="4"/>
      <c r="E1985" s="4">
        <v>1200035230</v>
      </c>
      <c r="F1985" s="4" t="s">
        <v>1552</v>
      </c>
      <c r="G1985" s="5">
        <v>1072561.19</v>
      </c>
      <c r="H1985" s="5">
        <v>193867.76</v>
      </c>
    </row>
    <row r="1986" spans="1:8" x14ac:dyDescent="0.25">
      <c r="A1986" s="4"/>
      <c r="B1986" s="4"/>
      <c r="C1986" s="4"/>
      <c r="D1986" s="4"/>
      <c r="E1986" s="4">
        <v>1200037180</v>
      </c>
      <c r="F1986" s="4" t="s">
        <v>1553</v>
      </c>
      <c r="G1986" s="5">
        <v>726492.51</v>
      </c>
      <c r="H1986" s="5">
        <v>1</v>
      </c>
    </row>
    <row r="1987" spans="1:8" x14ac:dyDescent="0.25">
      <c r="A1987" s="4"/>
      <c r="B1987" s="4"/>
      <c r="C1987" s="4"/>
      <c r="D1987" s="4"/>
      <c r="E1987" s="4">
        <v>1200034000</v>
      </c>
      <c r="F1987" s="4" t="s">
        <v>1554</v>
      </c>
      <c r="G1987" s="5">
        <v>555380</v>
      </c>
      <c r="H1987" s="5">
        <v>1</v>
      </c>
    </row>
    <row r="1988" spans="1:8" x14ac:dyDescent="0.25">
      <c r="A1988" s="4"/>
      <c r="B1988" s="4"/>
      <c r="C1988" s="4"/>
      <c r="D1988" s="4"/>
      <c r="E1988" s="4">
        <v>1200039220</v>
      </c>
      <c r="F1988" s="4" t="s">
        <v>1555</v>
      </c>
      <c r="G1988" s="5">
        <v>553500</v>
      </c>
      <c r="H1988" s="5">
        <v>1</v>
      </c>
    </row>
    <row r="1989" spans="1:8" x14ac:dyDescent="0.25">
      <c r="A1989" s="4"/>
      <c r="B1989" s="4"/>
      <c r="C1989" s="4"/>
      <c r="D1989" s="4"/>
      <c r="E1989" s="4">
        <v>1200041700</v>
      </c>
      <c r="F1989" s="4" t="s">
        <v>1556</v>
      </c>
      <c r="G1989" s="5">
        <v>503672</v>
      </c>
      <c r="H1989" s="5">
        <v>1</v>
      </c>
    </row>
    <row r="1990" spans="1:8" x14ac:dyDescent="0.25">
      <c r="A1990" s="4"/>
      <c r="B1990" s="4"/>
      <c r="C1990" s="4"/>
      <c r="D1990" s="4"/>
      <c r="E1990" s="4">
        <v>1200039210</v>
      </c>
      <c r="F1990" s="4" t="s">
        <v>1557</v>
      </c>
      <c r="G1990" s="5">
        <v>393750</v>
      </c>
      <c r="H1990" s="5">
        <v>1</v>
      </c>
    </row>
    <row r="1991" spans="1:8" x14ac:dyDescent="0.25">
      <c r="A1991" s="4"/>
      <c r="B1991" s="4"/>
      <c r="C1991" s="4"/>
      <c r="D1991" s="4"/>
      <c r="E1991" s="4">
        <v>1200041960</v>
      </c>
      <c r="F1991" s="4" t="s">
        <v>1558</v>
      </c>
      <c r="G1991" s="5">
        <v>355000</v>
      </c>
      <c r="H1991" s="5">
        <v>1</v>
      </c>
    </row>
    <row r="1992" spans="1:8" x14ac:dyDescent="0.25">
      <c r="A1992" s="4"/>
      <c r="B1992" s="4"/>
      <c r="C1992" s="4"/>
      <c r="D1992" s="4"/>
      <c r="E1992" s="4">
        <v>1200035290</v>
      </c>
      <c r="F1992" s="4" t="s">
        <v>1559</v>
      </c>
      <c r="G1992" s="5">
        <v>315700.31</v>
      </c>
      <c r="H1992" s="5">
        <v>57063.53</v>
      </c>
    </row>
    <row r="1993" spans="1:8" x14ac:dyDescent="0.25">
      <c r="A1993" s="4"/>
      <c r="B1993" s="4"/>
      <c r="C1993" s="4"/>
      <c r="D1993" s="4"/>
      <c r="E1993" s="4">
        <v>1200034530</v>
      </c>
      <c r="F1993" s="4" t="s">
        <v>1559</v>
      </c>
      <c r="G1993" s="5">
        <v>254544.14</v>
      </c>
      <c r="H1993" s="5">
        <v>1</v>
      </c>
    </row>
    <row r="1994" spans="1:8" x14ac:dyDescent="0.25">
      <c r="A1994" s="4"/>
      <c r="B1994" s="4"/>
      <c r="C1994" s="4"/>
      <c r="D1994" s="4"/>
      <c r="E1994" s="4">
        <v>1200038120</v>
      </c>
      <c r="F1994" s="4" t="s">
        <v>1560</v>
      </c>
      <c r="G1994" s="5">
        <v>232000</v>
      </c>
      <c r="H1994" s="5">
        <v>26381.79</v>
      </c>
    </row>
    <row r="1995" spans="1:8" x14ac:dyDescent="0.25">
      <c r="A1995" s="4"/>
      <c r="B1995" s="4"/>
      <c r="C1995" s="4"/>
      <c r="D1995" s="4"/>
      <c r="E1995" s="4">
        <v>1200037200</v>
      </c>
      <c r="F1995" s="4" t="s">
        <v>1561</v>
      </c>
      <c r="G1995" s="5">
        <v>189555.16</v>
      </c>
      <c r="H1995" s="5">
        <v>1</v>
      </c>
    </row>
    <row r="1996" spans="1:8" x14ac:dyDescent="0.25">
      <c r="A1996" s="4"/>
      <c r="B1996" s="4"/>
      <c r="C1996" s="4"/>
      <c r="D1996" s="4"/>
      <c r="E1996" s="4">
        <v>1200037190</v>
      </c>
      <c r="F1996" s="4" t="s">
        <v>1562</v>
      </c>
      <c r="G1996" s="5">
        <v>132853.31</v>
      </c>
      <c r="H1996" s="5">
        <v>1</v>
      </c>
    </row>
    <row r="1997" spans="1:8" x14ac:dyDescent="0.25">
      <c r="A1997" s="4"/>
      <c r="B1997" s="4"/>
      <c r="C1997" s="4"/>
      <c r="D1997" s="4"/>
      <c r="E1997" s="4">
        <v>1200037170</v>
      </c>
      <c r="F1997" s="4" t="s">
        <v>1563</v>
      </c>
      <c r="G1997" s="5">
        <v>68387.3</v>
      </c>
      <c r="H1997" s="5">
        <v>1</v>
      </c>
    </row>
    <row r="1998" spans="1:8" x14ac:dyDescent="0.25">
      <c r="A1998" s="4"/>
      <c r="B1998" s="4"/>
      <c r="C1998" s="4"/>
      <c r="D1998" s="4"/>
      <c r="E1998" s="4">
        <v>1200038400</v>
      </c>
      <c r="F1998" s="4" t="s">
        <v>1564</v>
      </c>
      <c r="G1998" s="5">
        <v>52745</v>
      </c>
      <c r="H1998" s="5">
        <v>1</v>
      </c>
    </row>
    <row r="1999" spans="1:8" x14ac:dyDescent="0.25">
      <c r="A1999" s="4"/>
      <c r="B1999" s="4"/>
      <c r="C1999" s="4"/>
      <c r="D1999" s="4"/>
      <c r="E1999" s="4">
        <v>1200038410</v>
      </c>
      <c r="F1999" s="4" t="s">
        <v>1564</v>
      </c>
      <c r="G1999" s="5">
        <v>52745</v>
      </c>
      <c r="H1999" s="5">
        <v>1</v>
      </c>
    </row>
    <row r="2000" spans="1:8" x14ac:dyDescent="0.25">
      <c r="A2000" s="4"/>
      <c r="B2000" s="4"/>
      <c r="C2000" s="4"/>
      <c r="D2000" s="4"/>
      <c r="E2000" s="4">
        <v>1200038380</v>
      </c>
      <c r="F2000" s="4" t="s">
        <v>1564</v>
      </c>
      <c r="G2000" s="5">
        <v>52745</v>
      </c>
      <c r="H2000" s="5">
        <v>1</v>
      </c>
    </row>
    <row r="2001" spans="1:8" x14ac:dyDescent="0.25">
      <c r="A2001" s="4"/>
      <c r="B2001" s="4"/>
      <c r="C2001" s="4"/>
      <c r="D2001" s="4"/>
      <c r="E2001" s="4">
        <v>1200038390</v>
      </c>
      <c r="F2001" s="4" t="s">
        <v>1564</v>
      </c>
      <c r="G2001" s="5">
        <v>52745</v>
      </c>
      <c r="H2001" s="5">
        <v>1</v>
      </c>
    </row>
    <row r="2002" spans="1:8" x14ac:dyDescent="0.25">
      <c r="A2002" s="4"/>
      <c r="B2002" s="4"/>
      <c r="C2002" s="4"/>
      <c r="D2002" s="4"/>
      <c r="E2002" s="4">
        <v>1200039820</v>
      </c>
      <c r="F2002" s="4" t="s">
        <v>1565</v>
      </c>
      <c r="G2002" s="5">
        <v>49000</v>
      </c>
      <c r="H2002" s="5">
        <v>1</v>
      </c>
    </row>
    <row r="2003" spans="1:8" x14ac:dyDescent="0.25">
      <c r="A2003" s="4"/>
      <c r="B2003" s="4"/>
      <c r="C2003" s="4"/>
      <c r="D2003" s="4"/>
      <c r="E2003" s="4">
        <v>1200035260</v>
      </c>
      <c r="F2003" s="4" t="s">
        <v>1566</v>
      </c>
      <c r="G2003" s="5">
        <v>47900</v>
      </c>
      <c r="H2003" s="5">
        <v>8658.0300000000007</v>
      </c>
    </row>
    <row r="2004" spans="1:8" x14ac:dyDescent="0.25">
      <c r="A2004" s="4"/>
      <c r="B2004" s="4"/>
      <c r="C2004" s="4"/>
      <c r="D2004" s="4"/>
      <c r="E2004" s="4">
        <v>1200039580</v>
      </c>
      <c r="F2004" s="4" t="s">
        <v>987</v>
      </c>
      <c r="G2004" s="5">
        <v>46584</v>
      </c>
      <c r="H2004" s="5">
        <v>1</v>
      </c>
    </row>
    <row r="2005" spans="1:8" x14ac:dyDescent="0.25">
      <c r="A2005" s="4"/>
      <c r="B2005" s="4"/>
      <c r="C2005" s="4"/>
      <c r="D2005" s="4"/>
      <c r="E2005" s="4">
        <v>1200038970</v>
      </c>
      <c r="F2005" s="4" t="s">
        <v>1567</v>
      </c>
      <c r="G2005" s="5">
        <v>46524</v>
      </c>
      <c r="H2005" s="5">
        <v>1</v>
      </c>
    </row>
    <row r="2006" spans="1:8" x14ac:dyDescent="0.25">
      <c r="A2006" s="4"/>
      <c r="B2006" s="4"/>
      <c r="C2006" s="4"/>
      <c r="D2006" s="4"/>
      <c r="E2006" s="4">
        <v>1200043390</v>
      </c>
      <c r="F2006" s="4" t="s">
        <v>1568</v>
      </c>
      <c r="G2006" s="5">
        <v>43012.5</v>
      </c>
      <c r="H2006" s="5">
        <v>1</v>
      </c>
    </row>
    <row r="2007" spans="1:8" x14ac:dyDescent="0.25">
      <c r="A2007" s="4"/>
      <c r="B2007" s="4"/>
      <c r="C2007" s="4"/>
      <c r="D2007" s="4"/>
      <c r="E2007" s="4">
        <v>1200043940</v>
      </c>
      <c r="F2007" s="4" t="s">
        <v>1021</v>
      </c>
      <c r="G2007" s="5">
        <v>41556</v>
      </c>
      <c r="H2007" s="5">
        <v>1</v>
      </c>
    </row>
    <row r="2008" spans="1:8" x14ac:dyDescent="0.25">
      <c r="A2008" s="4"/>
      <c r="B2008" s="4"/>
      <c r="C2008" s="4"/>
      <c r="D2008" s="4"/>
      <c r="E2008" s="4">
        <v>1200039780</v>
      </c>
      <c r="F2008" s="4" t="s">
        <v>1569</v>
      </c>
      <c r="G2008" s="5">
        <v>41000</v>
      </c>
      <c r="H2008" s="5">
        <v>1</v>
      </c>
    </row>
    <row r="2009" spans="1:8" x14ac:dyDescent="0.25">
      <c r="A2009" s="4"/>
      <c r="B2009" s="4"/>
      <c r="C2009" s="4"/>
      <c r="D2009" s="4"/>
      <c r="E2009" s="4">
        <v>1200035240</v>
      </c>
      <c r="F2009" s="4" t="s">
        <v>1570</v>
      </c>
      <c r="G2009" s="5">
        <v>40047</v>
      </c>
      <c r="H2009" s="5">
        <v>7238.61</v>
      </c>
    </row>
    <row r="2010" spans="1:8" x14ac:dyDescent="0.25">
      <c r="A2010" s="4"/>
      <c r="B2010" s="4"/>
      <c r="C2010" s="4"/>
      <c r="D2010" s="4"/>
      <c r="E2010" s="4">
        <v>1200035270</v>
      </c>
      <c r="F2010" s="4" t="s">
        <v>1571</v>
      </c>
      <c r="G2010" s="5">
        <v>38743.51</v>
      </c>
      <c r="H2010" s="5">
        <v>1</v>
      </c>
    </row>
    <row r="2011" spans="1:8" x14ac:dyDescent="0.25">
      <c r="A2011" s="4"/>
      <c r="B2011" s="4"/>
      <c r="C2011" s="4"/>
      <c r="D2011" s="4"/>
      <c r="E2011" s="4">
        <v>1200035050</v>
      </c>
      <c r="F2011" s="4" t="s">
        <v>1572</v>
      </c>
      <c r="G2011" s="5">
        <v>36250</v>
      </c>
      <c r="H2011" s="5">
        <v>1</v>
      </c>
    </row>
    <row r="2012" spans="1:8" x14ac:dyDescent="0.25">
      <c r="A2012" s="4"/>
      <c r="B2012" s="4"/>
      <c r="C2012" s="4"/>
      <c r="D2012" s="4"/>
      <c r="E2012" s="4">
        <v>1200042440</v>
      </c>
      <c r="F2012" s="4" t="s">
        <v>1573</v>
      </c>
      <c r="G2012" s="5">
        <v>28025</v>
      </c>
      <c r="H2012" s="5">
        <v>1</v>
      </c>
    </row>
    <row r="2013" spans="1:8" x14ac:dyDescent="0.25">
      <c r="A2013" s="4"/>
      <c r="B2013" s="4"/>
      <c r="C2013" s="4"/>
      <c r="D2013" s="4"/>
      <c r="E2013" s="4">
        <v>1200035280</v>
      </c>
      <c r="F2013" s="4" t="s">
        <v>1574</v>
      </c>
      <c r="G2013" s="5">
        <v>19200</v>
      </c>
      <c r="H2013" s="5">
        <v>3470.46</v>
      </c>
    </row>
    <row r="2014" spans="1:8" x14ac:dyDescent="0.25">
      <c r="A2014" s="4"/>
      <c r="B2014" s="4"/>
      <c r="C2014" s="4"/>
      <c r="D2014" s="4"/>
      <c r="E2014" s="4">
        <v>1200038980</v>
      </c>
      <c r="F2014" s="4" t="s">
        <v>1575</v>
      </c>
      <c r="G2014" s="5">
        <v>16650</v>
      </c>
      <c r="H2014" s="5">
        <v>1</v>
      </c>
    </row>
    <row r="2015" spans="1:8" x14ac:dyDescent="0.25">
      <c r="A2015" s="4"/>
      <c r="B2015" s="4"/>
      <c r="C2015" s="4"/>
      <c r="D2015" s="4"/>
      <c r="E2015" s="4">
        <v>1200042030</v>
      </c>
      <c r="F2015" s="4" t="s">
        <v>1545</v>
      </c>
      <c r="G2015" s="5">
        <v>14500</v>
      </c>
      <c r="H2015" s="5">
        <v>1</v>
      </c>
    </row>
    <row r="2016" spans="1:8" x14ac:dyDescent="0.25">
      <c r="A2016" s="4"/>
      <c r="B2016" s="4"/>
      <c r="C2016" s="4"/>
      <c r="D2016" s="4"/>
      <c r="E2016" s="4">
        <v>1200041910</v>
      </c>
      <c r="F2016" s="4" t="s">
        <v>1545</v>
      </c>
      <c r="G2016" s="5">
        <v>14500</v>
      </c>
      <c r="H2016" s="5">
        <v>1</v>
      </c>
    </row>
    <row r="2017" spans="1:8" x14ac:dyDescent="0.25">
      <c r="A2017" s="4"/>
      <c r="B2017" s="4"/>
      <c r="C2017" s="4"/>
      <c r="D2017" s="4"/>
      <c r="E2017" s="4">
        <v>1200041920</v>
      </c>
      <c r="F2017" s="4" t="s">
        <v>1545</v>
      </c>
      <c r="G2017" s="5">
        <v>14500</v>
      </c>
      <c r="H2017" s="5">
        <v>1</v>
      </c>
    </row>
    <row r="2018" spans="1:8" x14ac:dyDescent="0.25">
      <c r="A2018" s="4"/>
      <c r="B2018" s="4"/>
      <c r="C2018" s="4"/>
      <c r="D2018" s="4"/>
      <c r="E2018" s="4">
        <v>1200038860</v>
      </c>
      <c r="F2018" s="4" t="s">
        <v>1545</v>
      </c>
      <c r="G2018" s="5">
        <v>14500</v>
      </c>
      <c r="H2018" s="5">
        <v>1</v>
      </c>
    </row>
    <row r="2019" spans="1:8" x14ac:dyDescent="0.25">
      <c r="A2019" s="4"/>
      <c r="B2019" s="4"/>
      <c r="C2019" s="4"/>
      <c r="D2019" s="4"/>
      <c r="E2019" s="4">
        <v>1200041930</v>
      </c>
      <c r="F2019" s="4" t="s">
        <v>1545</v>
      </c>
      <c r="G2019" s="5">
        <v>14500</v>
      </c>
      <c r="H2019" s="5">
        <v>1</v>
      </c>
    </row>
    <row r="2020" spans="1:8" x14ac:dyDescent="0.25">
      <c r="A2020" s="4"/>
      <c r="B2020" s="4"/>
      <c r="C2020" s="4"/>
      <c r="D2020" s="4">
        <v>2010</v>
      </c>
      <c r="E2020" s="4">
        <v>1200046450</v>
      </c>
      <c r="F2020" s="4" t="s">
        <v>1576</v>
      </c>
      <c r="G2020" s="5">
        <v>3337750</v>
      </c>
      <c r="H2020" s="5">
        <v>1</v>
      </c>
    </row>
    <row r="2021" spans="1:8" x14ac:dyDescent="0.25">
      <c r="A2021" s="4"/>
      <c r="B2021" s="4"/>
      <c r="C2021" s="4"/>
      <c r="D2021" s="4"/>
      <c r="E2021" s="4">
        <v>1200047800</v>
      </c>
      <c r="F2021" s="4" t="s">
        <v>1577</v>
      </c>
      <c r="G2021" s="5">
        <v>675000</v>
      </c>
      <c r="H2021" s="5">
        <v>1</v>
      </c>
    </row>
    <row r="2022" spans="1:8" x14ac:dyDescent="0.25">
      <c r="A2022" s="4"/>
      <c r="B2022" s="4"/>
      <c r="C2022" s="4"/>
      <c r="D2022" s="4"/>
      <c r="E2022" s="4">
        <v>1200048020</v>
      </c>
      <c r="F2022" s="4" t="s">
        <v>1578</v>
      </c>
      <c r="G2022" s="5">
        <v>573730</v>
      </c>
      <c r="H2022" s="5">
        <v>1</v>
      </c>
    </row>
    <row r="2023" spans="1:8" x14ac:dyDescent="0.25">
      <c r="A2023" s="4"/>
      <c r="B2023" s="4"/>
      <c r="C2023" s="4"/>
      <c r="D2023" s="4"/>
      <c r="E2023" s="4">
        <v>1200052750</v>
      </c>
      <c r="F2023" s="4" t="s">
        <v>1579</v>
      </c>
      <c r="G2023" s="5">
        <v>488111</v>
      </c>
      <c r="H2023" s="5">
        <v>15057.1</v>
      </c>
    </row>
    <row r="2024" spans="1:8" x14ac:dyDescent="0.25">
      <c r="A2024" s="4"/>
      <c r="B2024" s="4"/>
      <c r="C2024" s="4"/>
      <c r="D2024" s="4"/>
      <c r="E2024" s="4">
        <v>1200043340</v>
      </c>
      <c r="F2024" s="4" t="s">
        <v>1580</v>
      </c>
      <c r="G2024" s="5">
        <v>473000</v>
      </c>
      <c r="H2024" s="5">
        <v>1</v>
      </c>
    </row>
    <row r="2025" spans="1:8" x14ac:dyDescent="0.25">
      <c r="A2025" s="4"/>
      <c r="B2025" s="4"/>
      <c r="C2025" s="4"/>
      <c r="D2025" s="4"/>
      <c r="E2025" s="4">
        <v>1200045060</v>
      </c>
      <c r="F2025" s="4" t="s">
        <v>1556</v>
      </c>
      <c r="G2025" s="5">
        <v>350743.73</v>
      </c>
      <c r="H2025" s="5">
        <v>1</v>
      </c>
    </row>
    <row r="2026" spans="1:8" x14ac:dyDescent="0.25">
      <c r="A2026" s="4"/>
      <c r="B2026" s="4"/>
      <c r="C2026" s="4"/>
      <c r="D2026" s="4"/>
      <c r="E2026" s="4">
        <v>1200045050</v>
      </c>
      <c r="F2026" s="4" t="s">
        <v>1581</v>
      </c>
      <c r="G2026" s="5">
        <v>276922.08</v>
      </c>
      <c r="H2026" s="5">
        <v>1</v>
      </c>
    </row>
    <row r="2027" spans="1:8" x14ac:dyDescent="0.25">
      <c r="A2027" s="4"/>
      <c r="B2027" s="4"/>
      <c r="C2027" s="4"/>
      <c r="D2027" s="4"/>
      <c r="E2027" s="4">
        <v>1200048300</v>
      </c>
      <c r="F2027" s="4" t="s">
        <v>1582</v>
      </c>
      <c r="G2027" s="5">
        <v>218839</v>
      </c>
      <c r="H2027" s="5">
        <v>5064.95</v>
      </c>
    </row>
    <row r="2028" spans="1:8" x14ac:dyDescent="0.25">
      <c r="A2028" s="4"/>
      <c r="B2028" s="4"/>
      <c r="C2028" s="4"/>
      <c r="D2028" s="4"/>
      <c r="E2028" s="4">
        <v>1200047830</v>
      </c>
      <c r="F2028" s="4" t="s">
        <v>1583</v>
      </c>
      <c r="G2028" s="5">
        <v>158600</v>
      </c>
      <c r="H2028" s="5">
        <v>1</v>
      </c>
    </row>
    <row r="2029" spans="1:8" x14ac:dyDescent="0.25">
      <c r="A2029" s="4"/>
      <c r="B2029" s="4"/>
      <c r="C2029" s="4"/>
      <c r="D2029" s="4"/>
      <c r="E2029" s="4">
        <v>1200046270</v>
      </c>
      <c r="F2029" s="4" t="s">
        <v>1584</v>
      </c>
      <c r="G2029" s="5">
        <v>152881.5</v>
      </c>
      <c r="H2029" s="5">
        <v>1</v>
      </c>
    </row>
    <row r="2030" spans="1:8" x14ac:dyDescent="0.25">
      <c r="A2030" s="4"/>
      <c r="B2030" s="4"/>
      <c r="C2030" s="4"/>
      <c r="D2030" s="4"/>
      <c r="E2030" s="4">
        <v>1200045190</v>
      </c>
      <c r="F2030" s="4" t="s">
        <v>1585</v>
      </c>
      <c r="G2030" s="5">
        <v>118052</v>
      </c>
      <c r="H2030" s="5">
        <v>1</v>
      </c>
    </row>
    <row r="2031" spans="1:8" x14ac:dyDescent="0.25">
      <c r="A2031" s="4"/>
      <c r="B2031" s="4"/>
      <c r="C2031" s="4"/>
      <c r="D2031" s="4"/>
      <c r="E2031" s="4">
        <v>1200055430</v>
      </c>
      <c r="F2031" s="4" t="s">
        <v>1586</v>
      </c>
      <c r="G2031" s="5">
        <v>88500</v>
      </c>
      <c r="H2031" s="5">
        <v>1</v>
      </c>
    </row>
    <row r="2032" spans="1:8" x14ac:dyDescent="0.25">
      <c r="A2032" s="4"/>
      <c r="B2032" s="4"/>
      <c r="C2032" s="4"/>
      <c r="D2032" s="4"/>
      <c r="E2032" s="4">
        <v>1200047470</v>
      </c>
      <c r="F2032" s="4" t="s">
        <v>1556</v>
      </c>
      <c r="G2032" s="5">
        <v>74330</v>
      </c>
      <c r="H2032" s="5">
        <v>1139.8699999999999</v>
      </c>
    </row>
    <row r="2033" spans="1:8" x14ac:dyDescent="0.25">
      <c r="A2033" s="4"/>
      <c r="B2033" s="4"/>
      <c r="C2033" s="4"/>
      <c r="D2033" s="4"/>
      <c r="E2033" s="4">
        <v>1200045670</v>
      </c>
      <c r="F2033" s="4" t="s">
        <v>1587</v>
      </c>
      <c r="G2033" s="5">
        <v>56052</v>
      </c>
      <c r="H2033" s="5">
        <v>1</v>
      </c>
    </row>
    <row r="2034" spans="1:8" x14ac:dyDescent="0.25">
      <c r="A2034" s="4"/>
      <c r="B2034" s="4"/>
      <c r="C2034" s="4"/>
      <c r="D2034" s="4"/>
      <c r="E2034" s="4">
        <v>1200047580</v>
      </c>
      <c r="F2034" s="4" t="s">
        <v>1545</v>
      </c>
      <c r="G2034" s="5">
        <v>49000</v>
      </c>
      <c r="H2034" s="5">
        <v>955.5</v>
      </c>
    </row>
    <row r="2035" spans="1:8" x14ac:dyDescent="0.25">
      <c r="A2035" s="4"/>
      <c r="B2035" s="4"/>
      <c r="C2035" s="4"/>
      <c r="D2035" s="4"/>
      <c r="E2035" s="4">
        <v>1200047570</v>
      </c>
      <c r="F2035" s="4" t="s">
        <v>1545</v>
      </c>
      <c r="G2035" s="5">
        <v>49000</v>
      </c>
      <c r="H2035" s="5">
        <v>1</v>
      </c>
    </row>
    <row r="2036" spans="1:8" x14ac:dyDescent="0.25">
      <c r="A2036" s="4"/>
      <c r="B2036" s="4"/>
      <c r="C2036" s="4"/>
      <c r="D2036" s="4"/>
      <c r="E2036" s="4">
        <v>1200044500</v>
      </c>
      <c r="F2036" s="4" t="s">
        <v>1585</v>
      </c>
      <c r="G2036" s="5">
        <v>48000</v>
      </c>
      <c r="H2036" s="5">
        <v>1</v>
      </c>
    </row>
    <row r="2037" spans="1:8" x14ac:dyDescent="0.25">
      <c r="A2037" s="4"/>
      <c r="B2037" s="4"/>
      <c r="C2037" s="4"/>
      <c r="D2037" s="4"/>
      <c r="E2037" s="4">
        <v>1200046370</v>
      </c>
      <c r="F2037" s="4" t="s">
        <v>1588</v>
      </c>
      <c r="G2037" s="5">
        <v>47637.5</v>
      </c>
      <c r="H2037" s="5">
        <v>1</v>
      </c>
    </row>
    <row r="2038" spans="1:8" x14ac:dyDescent="0.25">
      <c r="A2038" s="4"/>
      <c r="B2038" s="4"/>
      <c r="C2038" s="4"/>
      <c r="D2038" s="4"/>
      <c r="E2038" s="4">
        <v>1200045810</v>
      </c>
      <c r="F2038" s="4" t="s">
        <v>1589</v>
      </c>
      <c r="G2038" s="5">
        <v>41782</v>
      </c>
      <c r="H2038" s="5">
        <v>1</v>
      </c>
    </row>
    <row r="2039" spans="1:8" x14ac:dyDescent="0.25">
      <c r="A2039" s="4"/>
      <c r="B2039" s="4"/>
      <c r="C2039" s="4"/>
      <c r="D2039" s="4"/>
      <c r="E2039" s="4">
        <v>1200044300</v>
      </c>
      <c r="F2039" s="4" t="s">
        <v>1569</v>
      </c>
      <c r="G2039" s="5">
        <v>41000</v>
      </c>
      <c r="H2039" s="5">
        <v>1</v>
      </c>
    </row>
    <row r="2040" spans="1:8" x14ac:dyDescent="0.25">
      <c r="A2040" s="4"/>
      <c r="B2040" s="4"/>
      <c r="C2040" s="4"/>
      <c r="D2040" s="4"/>
      <c r="E2040" s="4">
        <v>1200044250</v>
      </c>
      <c r="F2040" s="4" t="s">
        <v>1569</v>
      </c>
      <c r="G2040" s="5">
        <v>41000</v>
      </c>
      <c r="H2040" s="5">
        <v>5517.39</v>
      </c>
    </row>
    <row r="2041" spans="1:8" x14ac:dyDescent="0.25">
      <c r="A2041" s="4"/>
      <c r="B2041" s="4"/>
      <c r="C2041" s="4"/>
      <c r="D2041" s="4"/>
      <c r="E2041" s="4">
        <v>1200044290</v>
      </c>
      <c r="F2041" s="4" t="s">
        <v>1569</v>
      </c>
      <c r="G2041" s="5">
        <v>41000</v>
      </c>
      <c r="H2041" s="5">
        <v>1</v>
      </c>
    </row>
    <row r="2042" spans="1:8" x14ac:dyDescent="0.25">
      <c r="A2042" s="4"/>
      <c r="B2042" s="4"/>
      <c r="C2042" s="4"/>
      <c r="D2042" s="4"/>
      <c r="E2042" s="4">
        <v>1200044260</v>
      </c>
      <c r="F2042" s="4" t="s">
        <v>1569</v>
      </c>
      <c r="G2042" s="5">
        <v>41000</v>
      </c>
      <c r="H2042" s="5">
        <v>5517.39</v>
      </c>
    </row>
    <row r="2043" spans="1:8" x14ac:dyDescent="0.25">
      <c r="A2043" s="4"/>
      <c r="B2043" s="4"/>
      <c r="C2043" s="4"/>
      <c r="D2043" s="4"/>
      <c r="E2043" s="4">
        <v>1200044270</v>
      </c>
      <c r="F2043" s="4" t="s">
        <v>1569</v>
      </c>
      <c r="G2043" s="5">
        <v>41000</v>
      </c>
      <c r="H2043" s="5">
        <v>1</v>
      </c>
    </row>
    <row r="2044" spans="1:8" x14ac:dyDescent="0.25">
      <c r="A2044" s="4"/>
      <c r="B2044" s="4"/>
      <c r="C2044" s="4"/>
      <c r="D2044" s="4"/>
      <c r="E2044" s="4">
        <v>1200044280</v>
      </c>
      <c r="F2044" s="4" t="s">
        <v>1569</v>
      </c>
      <c r="G2044" s="5">
        <v>41000</v>
      </c>
      <c r="H2044" s="5">
        <v>1</v>
      </c>
    </row>
    <row r="2045" spans="1:8" x14ac:dyDescent="0.25">
      <c r="A2045" s="4"/>
      <c r="B2045" s="4"/>
      <c r="C2045" s="4"/>
      <c r="D2045" s="4"/>
      <c r="E2045" s="4">
        <v>1200048870</v>
      </c>
      <c r="F2045" s="4" t="s">
        <v>1590</v>
      </c>
      <c r="G2045" s="5">
        <v>33020</v>
      </c>
      <c r="H2045" s="5">
        <v>1</v>
      </c>
    </row>
    <row r="2046" spans="1:8" x14ac:dyDescent="0.25">
      <c r="A2046" s="4"/>
      <c r="B2046" s="4"/>
      <c r="C2046" s="4"/>
      <c r="D2046" s="4"/>
      <c r="E2046" s="4">
        <v>1200048110</v>
      </c>
      <c r="F2046" s="4" t="s">
        <v>1591</v>
      </c>
      <c r="G2046" s="5">
        <v>33000</v>
      </c>
      <c r="H2046" s="5">
        <v>1</v>
      </c>
    </row>
    <row r="2047" spans="1:8" x14ac:dyDescent="0.25">
      <c r="A2047" s="4"/>
      <c r="B2047" s="4"/>
      <c r="C2047" s="4"/>
      <c r="D2047" s="4"/>
      <c r="E2047" s="4">
        <v>1200044480</v>
      </c>
      <c r="F2047" s="4" t="s">
        <v>1592</v>
      </c>
      <c r="G2047" s="5">
        <v>31820</v>
      </c>
      <c r="H2047" s="5">
        <v>1</v>
      </c>
    </row>
    <row r="2048" spans="1:8" x14ac:dyDescent="0.25">
      <c r="A2048" s="4"/>
      <c r="B2048" s="4"/>
      <c r="C2048" s="4"/>
      <c r="D2048" s="4"/>
      <c r="E2048" s="4">
        <v>1200045990</v>
      </c>
      <c r="F2048" s="4" t="s">
        <v>1593</v>
      </c>
      <c r="G2048" s="5">
        <v>30920</v>
      </c>
      <c r="H2048" s="5">
        <v>1</v>
      </c>
    </row>
    <row r="2049" spans="1:8" x14ac:dyDescent="0.25">
      <c r="A2049" s="4"/>
      <c r="B2049" s="4"/>
      <c r="C2049" s="4"/>
      <c r="D2049" s="4"/>
      <c r="E2049" s="4">
        <v>1200048130</v>
      </c>
      <c r="F2049" s="4" t="s">
        <v>1594</v>
      </c>
      <c r="G2049" s="5">
        <v>29000</v>
      </c>
      <c r="H2049" s="5">
        <v>1</v>
      </c>
    </row>
    <row r="2050" spans="1:8" x14ac:dyDescent="0.25">
      <c r="A2050" s="4"/>
      <c r="B2050" s="4"/>
      <c r="C2050" s="4"/>
      <c r="D2050" s="4"/>
      <c r="E2050" s="4">
        <v>1200052470</v>
      </c>
      <c r="F2050" s="4" t="s">
        <v>1595</v>
      </c>
      <c r="G2050" s="5">
        <v>28428</v>
      </c>
      <c r="H2050" s="5">
        <v>631.98</v>
      </c>
    </row>
    <row r="2051" spans="1:8" x14ac:dyDescent="0.25">
      <c r="A2051" s="4"/>
      <c r="B2051" s="4"/>
      <c r="C2051" s="4"/>
      <c r="D2051" s="4"/>
      <c r="E2051" s="4">
        <v>1200052460</v>
      </c>
      <c r="F2051" s="4" t="s">
        <v>1595</v>
      </c>
      <c r="G2051" s="5">
        <v>28428</v>
      </c>
      <c r="H2051" s="5">
        <v>1</v>
      </c>
    </row>
    <row r="2052" spans="1:8" x14ac:dyDescent="0.25">
      <c r="A2052" s="4"/>
      <c r="B2052" s="4"/>
      <c r="C2052" s="4"/>
      <c r="D2052" s="4"/>
      <c r="E2052" s="4">
        <v>1200048900</v>
      </c>
      <c r="F2052" s="4" t="s">
        <v>1596</v>
      </c>
      <c r="G2052" s="5">
        <v>26856.22</v>
      </c>
      <c r="H2052" s="5">
        <v>1</v>
      </c>
    </row>
    <row r="2053" spans="1:8" x14ac:dyDescent="0.25">
      <c r="A2053" s="4"/>
      <c r="B2053" s="4"/>
      <c r="C2053" s="4"/>
      <c r="D2053" s="4"/>
      <c r="E2053" s="4">
        <v>1200047680</v>
      </c>
      <c r="F2053" s="4" t="s">
        <v>1597</v>
      </c>
      <c r="G2053" s="5">
        <v>20055</v>
      </c>
      <c r="H2053" s="5">
        <v>1</v>
      </c>
    </row>
    <row r="2054" spans="1:8" x14ac:dyDescent="0.25">
      <c r="A2054" s="4"/>
      <c r="B2054" s="4"/>
      <c r="C2054" s="4"/>
      <c r="D2054" s="4"/>
      <c r="E2054" s="4">
        <v>1200044350</v>
      </c>
      <c r="F2054" s="4" t="s">
        <v>1598</v>
      </c>
      <c r="G2054" s="5">
        <v>19115</v>
      </c>
      <c r="H2054" s="5">
        <v>1</v>
      </c>
    </row>
    <row r="2055" spans="1:8" x14ac:dyDescent="0.25">
      <c r="A2055" s="4"/>
      <c r="B2055" s="4"/>
      <c r="C2055" s="4"/>
      <c r="D2055" s="4"/>
      <c r="E2055" s="4">
        <v>1200047500</v>
      </c>
      <c r="F2055" s="4" t="s">
        <v>1599</v>
      </c>
      <c r="G2055" s="5">
        <v>17000</v>
      </c>
      <c r="H2055" s="5">
        <v>1</v>
      </c>
    </row>
    <row r="2056" spans="1:8" x14ac:dyDescent="0.25">
      <c r="A2056" s="4"/>
      <c r="B2056" s="4"/>
      <c r="C2056" s="4"/>
      <c r="D2056" s="4">
        <v>2011</v>
      </c>
      <c r="E2056" s="4">
        <v>1200062100</v>
      </c>
      <c r="F2056" s="4" t="s">
        <v>1600</v>
      </c>
      <c r="G2056" s="5">
        <v>4005644.21</v>
      </c>
      <c r="H2056" s="5">
        <v>967563.87</v>
      </c>
    </row>
    <row r="2057" spans="1:8" x14ac:dyDescent="0.25">
      <c r="A2057" s="4"/>
      <c r="B2057" s="4"/>
      <c r="C2057" s="4"/>
      <c r="D2057" s="4"/>
      <c r="E2057" s="4">
        <v>1200061930</v>
      </c>
      <c r="F2057" s="4" t="s">
        <v>1601</v>
      </c>
      <c r="G2057" s="5">
        <v>2759464</v>
      </c>
      <c r="H2057" s="5">
        <v>717039.6</v>
      </c>
    </row>
    <row r="2058" spans="1:8" x14ac:dyDescent="0.25">
      <c r="A2058" s="4"/>
      <c r="B2058" s="4"/>
      <c r="C2058" s="4"/>
      <c r="D2058" s="4"/>
      <c r="E2058" s="4">
        <v>1200061940</v>
      </c>
      <c r="F2058" s="4" t="s">
        <v>1601</v>
      </c>
      <c r="G2058" s="5">
        <v>2432547</v>
      </c>
      <c r="H2058" s="5">
        <v>569678.99</v>
      </c>
    </row>
    <row r="2059" spans="1:8" x14ac:dyDescent="0.25">
      <c r="A2059" s="4"/>
      <c r="B2059" s="4"/>
      <c r="C2059" s="4"/>
      <c r="D2059" s="4"/>
      <c r="E2059" s="4">
        <v>1200061920</v>
      </c>
      <c r="F2059" s="4" t="s">
        <v>1532</v>
      </c>
      <c r="G2059" s="5">
        <v>2137875.46</v>
      </c>
      <c r="H2059" s="5">
        <v>516403.59</v>
      </c>
    </row>
    <row r="2060" spans="1:8" x14ac:dyDescent="0.25">
      <c r="A2060" s="4"/>
      <c r="B2060" s="4"/>
      <c r="C2060" s="4"/>
      <c r="D2060" s="4"/>
      <c r="E2060" s="4">
        <v>1200059950</v>
      </c>
      <c r="F2060" s="4" t="s">
        <v>1602</v>
      </c>
      <c r="G2060" s="5">
        <v>2029000</v>
      </c>
      <c r="H2060" s="5">
        <v>666734.55000000005</v>
      </c>
    </row>
    <row r="2061" spans="1:8" x14ac:dyDescent="0.25">
      <c r="A2061" s="4"/>
      <c r="B2061" s="4"/>
      <c r="C2061" s="4"/>
      <c r="D2061" s="4"/>
      <c r="E2061" s="4">
        <v>1200062710</v>
      </c>
      <c r="F2061" s="4" t="s">
        <v>1603</v>
      </c>
      <c r="G2061" s="5">
        <v>1815314</v>
      </c>
      <c r="H2061" s="5">
        <v>438488.89</v>
      </c>
    </row>
    <row r="2062" spans="1:8" x14ac:dyDescent="0.25">
      <c r="A2062" s="4"/>
      <c r="B2062" s="4"/>
      <c r="C2062" s="4"/>
      <c r="D2062" s="4"/>
      <c r="E2062" s="4">
        <v>1200062090</v>
      </c>
      <c r="F2062" s="4" t="s">
        <v>1604</v>
      </c>
      <c r="G2062" s="5">
        <v>1473663</v>
      </c>
      <c r="H2062" s="5">
        <v>355963.89</v>
      </c>
    </row>
    <row r="2063" spans="1:8" x14ac:dyDescent="0.25">
      <c r="A2063" s="4"/>
      <c r="B2063" s="4"/>
      <c r="C2063" s="4"/>
      <c r="D2063" s="4"/>
      <c r="E2063" s="4">
        <v>1200062180</v>
      </c>
      <c r="F2063" s="4" t="s">
        <v>1605</v>
      </c>
      <c r="G2063" s="5">
        <v>1196906</v>
      </c>
      <c r="H2063" s="5">
        <v>289112.96000000002</v>
      </c>
    </row>
    <row r="2064" spans="1:8" x14ac:dyDescent="0.25">
      <c r="A2064" s="4"/>
      <c r="B2064" s="4"/>
      <c r="C2064" s="4"/>
      <c r="D2064" s="4"/>
      <c r="E2064" s="4">
        <v>1200062330</v>
      </c>
      <c r="F2064" s="4" t="s">
        <v>1606</v>
      </c>
      <c r="G2064" s="5">
        <v>1186089</v>
      </c>
      <c r="H2064" s="5">
        <v>1</v>
      </c>
    </row>
    <row r="2065" spans="1:8" x14ac:dyDescent="0.25">
      <c r="A2065" s="4"/>
      <c r="B2065" s="4"/>
      <c r="C2065" s="4"/>
      <c r="D2065" s="4"/>
      <c r="E2065" s="4">
        <v>1200059970</v>
      </c>
      <c r="F2065" s="4" t="s">
        <v>1576</v>
      </c>
      <c r="G2065" s="5">
        <v>1055317.31</v>
      </c>
      <c r="H2065" s="5">
        <v>1</v>
      </c>
    </row>
    <row r="2066" spans="1:8" x14ac:dyDescent="0.25">
      <c r="A2066" s="4"/>
      <c r="B2066" s="4"/>
      <c r="C2066" s="4"/>
      <c r="D2066" s="4"/>
      <c r="E2066" s="4">
        <v>1200062700</v>
      </c>
      <c r="F2066" s="4" t="s">
        <v>1607</v>
      </c>
      <c r="G2066" s="5">
        <v>1040882</v>
      </c>
      <c r="H2066" s="5">
        <v>251425.13</v>
      </c>
    </row>
    <row r="2067" spans="1:8" x14ac:dyDescent="0.25">
      <c r="A2067" s="4"/>
      <c r="B2067" s="4"/>
      <c r="C2067" s="4"/>
      <c r="D2067" s="4"/>
      <c r="E2067" s="4">
        <v>1200061950</v>
      </c>
      <c r="F2067" s="4" t="s">
        <v>1608</v>
      </c>
      <c r="G2067" s="5">
        <v>872222</v>
      </c>
      <c r="H2067" s="5">
        <v>210685.63</v>
      </c>
    </row>
    <row r="2068" spans="1:8" x14ac:dyDescent="0.25">
      <c r="A2068" s="4"/>
      <c r="B2068" s="4"/>
      <c r="C2068" s="4"/>
      <c r="D2068" s="4"/>
      <c r="E2068" s="4">
        <v>1200062340</v>
      </c>
      <c r="F2068" s="4" t="s">
        <v>1609</v>
      </c>
      <c r="G2068" s="5">
        <v>680861.15</v>
      </c>
      <c r="H2068" s="5">
        <v>164461.92000000001</v>
      </c>
    </row>
    <row r="2069" spans="1:8" x14ac:dyDescent="0.25">
      <c r="A2069" s="4"/>
      <c r="B2069" s="4"/>
      <c r="C2069" s="4"/>
      <c r="D2069" s="4"/>
      <c r="E2069" s="4">
        <v>1200062140</v>
      </c>
      <c r="F2069" s="4" t="s">
        <v>1610</v>
      </c>
      <c r="G2069" s="5">
        <v>665472</v>
      </c>
      <c r="H2069" s="5">
        <v>160744.53</v>
      </c>
    </row>
    <row r="2070" spans="1:8" x14ac:dyDescent="0.25">
      <c r="A2070" s="4"/>
      <c r="B2070" s="4"/>
      <c r="C2070" s="4"/>
      <c r="D2070" s="4"/>
      <c r="E2070" s="4">
        <v>1200062070</v>
      </c>
      <c r="F2070" s="4" t="s">
        <v>1611</v>
      </c>
      <c r="G2070" s="5">
        <v>608466</v>
      </c>
      <c r="H2070" s="5">
        <v>146974.73000000001</v>
      </c>
    </row>
    <row r="2071" spans="1:8" x14ac:dyDescent="0.25">
      <c r="A2071" s="4"/>
      <c r="B2071" s="4"/>
      <c r="C2071" s="4"/>
      <c r="D2071" s="4"/>
      <c r="E2071" s="4">
        <v>1200061960</v>
      </c>
      <c r="F2071" s="4" t="s">
        <v>1612</v>
      </c>
      <c r="G2071" s="5">
        <v>585930.78</v>
      </c>
      <c r="H2071" s="5">
        <v>141531.67000000001</v>
      </c>
    </row>
    <row r="2072" spans="1:8" x14ac:dyDescent="0.25">
      <c r="A2072" s="4"/>
      <c r="B2072" s="4"/>
      <c r="C2072" s="4"/>
      <c r="D2072" s="4"/>
      <c r="E2072" s="4">
        <v>1200061980</v>
      </c>
      <c r="F2072" s="4" t="s">
        <v>1613</v>
      </c>
      <c r="G2072" s="5">
        <v>505000</v>
      </c>
      <c r="H2072" s="5">
        <v>121982.63</v>
      </c>
    </row>
    <row r="2073" spans="1:8" x14ac:dyDescent="0.25">
      <c r="A2073" s="4"/>
      <c r="B2073" s="4"/>
      <c r="C2073" s="4"/>
      <c r="D2073" s="4"/>
      <c r="E2073" s="4">
        <v>1200061970</v>
      </c>
      <c r="F2073" s="4" t="s">
        <v>1613</v>
      </c>
      <c r="G2073" s="5">
        <v>470000</v>
      </c>
      <c r="H2073" s="5">
        <v>113528.89</v>
      </c>
    </row>
    <row r="2074" spans="1:8" x14ac:dyDescent="0.25">
      <c r="A2074" s="4"/>
      <c r="B2074" s="4"/>
      <c r="C2074" s="4"/>
      <c r="D2074" s="4"/>
      <c r="E2074" s="4">
        <v>1200066940</v>
      </c>
      <c r="F2074" s="4" t="s">
        <v>1614</v>
      </c>
      <c r="G2074" s="5">
        <v>422336.12</v>
      </c>
      <c r="H2074" s="5">
        <v>2506.8000000000002</v>
      </c>
    </row>
    <row r="2075" spans="1:8" x14ac:dyDescent="0.25">
      <c r="A2075" s="4"/>
      <c r="B2075" s="4"/>
      <c r="C2075" s="4"/>
      <c r="D2075" s="4"/>
      <c r="E2075" s="4">
        <v>1200066950</v>
      </c>
      <c r="F2075" s="4" t="s">
        <v>1614</v>
      </c>
      <c r="G2075" s="5">
        <v>422336.12</v>
      </c>
      <c r="H2075" s="5">
        <v>2506.81</v>
      </c>
    </row>
    <row r="2076" spans="1:8" x14ac:dyDescent="0.25">
      <c r="A2076" s="4"/>
      <c r="B2076" s="4"/>
      <c r="C2076" s="4"/>
      <c r="D2076" s="4"/>
      <c r="E2076" s="4">
        <v>1200066960</v>
      </c>
      <c r="F2076" s="4" t="s">
        <v>1614</v>
      </c>
      <c r="G2076" s="5">
        <v>422336.12</v>
      </c>
      <c r="H2076" s="5">
        <v>2506.81</v>
      </c>
    </row>
    <row r="2077" spans="1:8" x14ac:dyDescent="0.25">
      <c r="A2077" s="4"/>
      <c r="B2077" s="4"/>
      <c r="C2077" s="4"/>
      <c r="D2077" s="4"/>
      <c r="E2077" s="4">
        <v>1200046800</v>
      </c>
      <c r="F2077" s="4" t="s">
        <v>1615</v>
      </c>
      <c r="G2077" s="5">
        <v>413437</v>
      </c>
      <c r="H2077" s="5">
        <v>1124.72</v>
      </c>
    </row>
    <row r="2078" spans="1:8" x14ac:dyDescent="0.25">
      <c r="A2078" s="4"/>
      <c r="B2078" s="4"/>
      <c r="C2078" s="4"/>
      <c r="D2078" s="4"/>
      <c r="E2078" s="4">
        <v>1200069290</v>
      </c>
      <c r="F2078" s="4" t="s">
        <v>132</v>
      </c>
      <c r="G2078" s="5">
        <v>361937</v>
      </c>
      <c r="H2078" s="5">
        <v>22383.62</v>
      </c>
    </row>
    <row r="2079" spans="1:8" x14ac:dyDescent="0.25">
      <c r="A2079" s="4"/>
      <c r="B2079" s="4"/>
      <c r="C2079" s="4"/>
      <c r="D2079" s="4"/>
      <c r="E2079" s="4">
        <v>1200062220</v>
      </c>
      <c r="F2079" s="4" t="s">
        <v>1616</v>
      </c>
      <c r="G2079" s="5">
        <v>342827</v>
      </c>
      <c r="H2079" s="5">
        <v>82810.03</v>
      </c>
    </row>
    <row r="2080" spans="1:8" x14ac:dyDescent="0.25">
      <c r="A2080" s="4"/>
      <c r="B2080" s="4"/>
      <c r="C2080" s="4"/>
      <c r="D2080" s="4"/>
      <c r="E2080" s="4">
        <v>1200055030</v>
      </c>
      <c r="F2080" s="4" t="s">
        <v>1617</v>
      </c>
      <c r="G2080" s="5">
        <v>237900</v>
      </c>
      <c r="H2080" s="5">
        <v>1</v>
      </c>
    </row>
    <row r="2081" spans="1:8" x14ac:dyDescent="0.25">
      <c r="A2081" s="4"/>
      <c r="B2081" s="4"/>
      <c r="C2081" s="4"/>
      <c r="D2081" s="4"/>
      <c r="E2081" s="4">
        <v>1200066660</v>
      </c>
      <c r="F2081" s="4" t="s">
        <v>1618</v>
      </c>
      <c r="G2081" s="5">
        <v>227059.17</v>
      </c>
      <c r="H2081" s="5">
        <v>1300.23</v>
      </c>
    </row>
    <row r="2082" spans="1:8" x14ac:dyDescent="0.25">
      <c r="A2082" s="4"/>
      <c r="B2082" s="4"/>
      <c r="C2082" s="4"/>
      <c r="D2082" s="4"/>
      <c r="E2082" s="4">
        <v>1200066670</v>
      </c>
      <c r="F2082" s="4" t="s">
        <v>1618</v>
      </c>
      <c r="G2082" s="5">
        <v>227059.17</v>
      </c>
      <c r="H2082" s="5">
        <v>1300.23</v>
      </c>
    </row>
    <row r="2083" spans="1:8" x14ac:dyDescent="0.25">
      <c r="A2083" s="4"/>
      <c r="B2083" s="4"/>
      <c r="C2083" s="4"/>
      <c r="D2083" s="4"/>
      <c r="E2083" s="4">
        <v>1200062230</v>
      </c>
      <c r="F2083" s="4" t="s">
        <v>1619</v>
      </c>
      <c r="G2083" s="5">
        <v>186782</v>
      </c>
      <c r="H2083" s="5">
        <v>45116.9</v>
      </c>
    </row>
    <row r="2084" spans="1:8" x14ac:dyDescent="0.25">
      <c r="A2084" s="4"/>
      <c r="B2084" s="4"/>
      <c r="C2084" s="4"/>
      <c r="D2084" s="4"/>
      <c r="E2084" s="4">
        <v>1200061420</v>
      </c>
      <c r="F2084" s="4" t="s">
        <v>1620</v>
      </c>
      <c r="G2084" s="5">
        <v>178752</v>
      </c>
      <c r="H2084" s="5">
        <v>28775.77</v>
      </c>
    </row>
    <row r="2085" spans="1:8" x14ac:dyDescent="0.25">
      <c r="A2085" s="4"/>
      <c r="B2085" s="4"/>
      <c r="C2085" s="4"/>
      <c r="D2085" s="4"/>
      <c r="E2085" s="4">
        <v>1200061440</v>
      </c>
      <c r="F2085" s="4" t="s">
        <v>1620</v>
      </c>
      <c r="G2085" s="5">
        <v>178752</v>
      </c>
      <c r="H2085" s="5">
        <v>2852.62</v>
      </c>
    </row>
    <row r="2086" spans="1:8" x14ac:dyDescent="0.25">
      <c r="A2086" s="4"/>
      <c r="B2086" s="4"/>
      <c r="C2086" s="4"/>
      <c r="D2086" s="4"/>
      <c r="E2086" s="4">
        <v>1200061430</v>
      </c>
      <c r="F2086" s="4" t="s">
        <v>1620</v>
      </c>
      <c r="G2086" s="5">
        <v>178752</v>
      </c>
      <c r="H2086" s="5">
        <v>2852.6</v>
      </c>
    </row>
    <row r="2087" spans="1:8" x14ac:dyDescent="0.25">
      <c r="A2087" s="4"/>
      <c r="B2087" s="4"/>
      <c r="C2087" s="4"/>
      <c r="D2087" s="4"/>
      <c r="E2087" s="4">
        <v>1200057940</v>
      </c>
      <c r="F2087" s="4" t="s">
        <v>1621</v>
      </c>
      <c r="G2087" s="5">
        <v>171635.75</v>
      </c>
      <c r="H2087" s="5">
        <v>1</v>
      </c>
    </row>
    <row r="2088" spans="1:8" x14ac:dyDescent="0.25">
      <c r="A2088" s="4"/>
      <c r="B2088" s="4"/>
      <c r="C2088" s="4"/>
      <c r="D2088" s="4"/>
      <c r="E2088" s="4">
        <v>1200064820</v>
      </c>
      <c r="F2088" s="4" t="s">
        <v>1622</v>
      </c>
      <c r="G2088" s="5">
        <v>152881.5</v>
      </c>
      <c r="H2088" s="5">
        <v>2099.91</v>
      </c>
    </row>
    <row r="2089" spans="1:8" x14ac:dyDescent="0.25">
      <c r="A2089" s="4"/>
      <c r="B2089" s="4"/>
      <c r="C2089" s="4"/>
      <c r="D2089" s="4"/>
      <c r="E2089" s="4">
        <v>1200062170</v>
      </c>
      <c r="F2089" s="4" t="s">
        <v>1623</v>
      </c>
      <c r="G2089" s="5">
        <v>145801</v>
      </c>
      <c r="H2089" s="5">
        <v>35218.300000000003</v>
      </c>
    </row>
    <row r="2090" spans="1:8" x14ac:dyDescent="0.25">
      <c r="A2090" s="4"/>
      <c r="B2090" s="4"/>
      <c r="C2090" s="4"/>
      <c r="D2090" s="4"/>
      <c r="E2090" s="4">
        <v>1200055040</v>
      </c>
      <c r="F2090" s="4" t="s">
        <v>1617</v>
      </c>
      <c r="G2090" s="5">
        <v>139300</v>
      </c>
      <c r="H2090" s="5">
        <v>1</v>
      </c>
    </row>
    <row r="2091" spans="1:8" x14ac:dyDescent="0.25">
      <c r="A2091" s="4"/>
      <c r="B2091" s="4"/>
      <c r="C2091" s="4"/>
      <c r="D2091" s="4"/>
      <c r="E2091" s="4">
        <v>1200066700</v>
      </c>
      <c r="F2091" s="4" t="s">
        <v>1618</v>
      </c>
      <c r="G2091" s="5">
        <v>123443.05</v>
      </c>
      <c r="H2091" s="5">
        <v>706.62</v>
      </c>
    </row>
    <row r="2092" spans="1:8" x14ac:dyDescent="0.25">
      <c r="A2092" s="4"/>
      <c r="B2092" s="4"/>
      <c r="C2092" s="4"/>
      <c r="D2092" s="4"/>
      <c r="E2092" s="4">
        <v>1200066710</v>
      </c>
      <c r="F2092" s="4" t="s">
        <v>1618</v>
      </c>
      <c r="G2092" s="5">
        <v>123443.05</v>
      </c>
      <c r="H2092" s="5">
        <v>706.62</v>
      </c>
    </row>
    <row r="2093" spans="1:8" x14ac:dyDescent="0.25">
      <c r="A2093" s="4"/>
      <c r="B2093" s="4"/>
      <c r="C2093" s="4"/>
      <c r="D2093" s="4"/>
      <c r="E2093" s="4">
        <v>1200066720</v>
      </c>
      <c r="F2093" s="4" t="s">
        <v>1618</v>
      </c>
      <c r="G2093" s="5">
        <v>123443.05</v>
      </c>
      <c r="H2093" s="5">
        <v>706.63</v>
      </c>
    </row>
    <row r="2094" spans="1:8" x14ac:dyDescent="0.25">
      <c r="A2094" s="4"/>
      <c r="B2094" s="4"/>
      <c r="C2094" s="4"/>
      <c r="D2094" s="4"/>
      <c r="E2094" s="4">
        <v>1200066690</v>
      </c>
      <c r="F2094" s="4" t="s">
        <v>1618</v>
      </c>
      <c r="G2094" s="5">
        <v>123443.05</v>
      </c>
      <c r="H2094" s="5">
        <v>706.62</v>
      </c>
    </row>
    <row r="2095" spans="1:8" x14ac:dyDescent="0.25">
      <c r="A2095" s="4"/>
      <c r="B2095" s="4"/>
      <c r="C2095" s="4"/>
      <c r="D2095" s="4"/>
      <c r="E2095" s="4">
        <v>1200066680</v>
      </c>
      <c r="F2095" s="4" t="s">
        <v>1618</v>
      </c>
      <c r="G2095" s="5">
        <v>123443.05</v>
      </c>
      <c r="H2095" s="5">
        <v>706.62</v>
      </c>
    </row>
    <row r="2096" spans="1:8" x14ac:dyDescent="0.25">
      <c r="A2096" s="4"/>
      <c r="B2096" s="4"/>
      <c r="C2096" s="4"/>
      <c r="D2096" s="4"/>
      <c r="E2096" s="4">
        <v>1200057820</v>
      </c>
      <c r="F2096" s="4" t="s">
        <v>1624</v>
      </c>
      <c r="G2096" s="5">
        <v>88985</v>
      </c>
      <c r="H2096" s="5">
        <v>2749.5</v>
      </c>
    </row>
    <row r="2097" spans="1:8" x14ac:dyDescent="0.25">
      <c r="A2097" s="4"/>
      <c r="B2097" s="4"/>
      <c r="C2097" s="4"/>
      <c r="D2097" s="4"/>
      <c r="E2097" s="4">
        <v>1200052920</v>
      </c>
      <c r="F2097" s="4" t="s">
        <v>1625</v>
      </c>
      <c r="G2097" s="5">
        <v>88985</v>
      </c>
      <c r="H2097" s="5">
        <v>1</v>
      </c>
    </row>
    <row r="2098" spans="1:8" x14ac:dyDescent="0.25">
      <c r="A2098" s="4"/>
      <c r="B2098" s="4"/>
      <c r="C2098" s="4"/>
      <c r="D2098" s="4"/>
      <c r="E2098" s="4">
        <v>1200061170</v>
      </c>
      <c r="F2098" s="4" t="s">
        <v>1626</v>
      </c>
      <c r="G2098" s="5">
        <v>88200</v>
      </c>
      <c r="H2098" s="5">
        <v>3844.61</v>
      </c>
    </row>
    <row r="2099" spans="1:8" x14ac:dyDescent="0.25">
      <c r="A2099" s="4"/>
      <c r="B2099" s="4"/>
      <c r="C2099" s="4"/>
      <c r="D2099" s="4"/>
      <c r="E2099" s="4">
        <v>1200062060</v>
      </c>
      <c r="F2099" s="4" t="s">
        <v>1627</v>
      </c>
      <c r="G2099" s="5">
        <v>88000</v>
      </c>
      <c r="H2099" s="5">
        <v>21256.76</v>
      </c>
    </row>
    <row r="2100" spans="1:8" x14ac:dyDescent="0.25">
      <c r="A2100" s="4"/>
      <c r="B2100" s="4"/>
      <c r="C2100" s="4"/>
      <c r="D2100" s="4"/>
      <c r="E2100" s="4">
        <v>1200061470</v>
      </c>
      <c r="F2100" s="4" t="s">
        <v>1628</v>
      </c>
      <c r="G2100" s="5">
        <v>85081</v>
      </c>
      <c r="H2100" s="5">
        <v>13696.97</v>
      </c>
    </row>
    <row r="2101" spans="1:8" x14ac:dyDescent="0.25">
      <c r="A2101" s="4"/>
      <c r="B2101" s="4"/>
      <c r="C2101" s="4"/>
      <c r="D2101" s="4"/>
      <c r="E2101" s="4">
        <v>1200061490</v>
      </c>
      <c r="F2101" s="4" t="s">
        <v>1628</v>
      </c>
      <c r="G2101" s="5">
        <v>85081</v>
      </c>
      <c r="H2101" s="5">
        <v>1357.26</v>
      </c>
    </row>
    <row r="2102" spans="1:8" x14ac:dyDescent="0.25">
      <c r="A2102" s="4"/>
      <c r="B2102" s="4"/>
      <c r="C2102" s="4"/>
      <c r="D2102" s="4"/>
      <c r="E2102" s="4">
        <v>1200061480</v>
      </c>
      <c r="F2102" s="4" t="s">
        <v>1628</v>
      </c>
      <c r="G2102" s="5">
        <v>85081</v>
      </c>
      <c r="H2102" s="5">
        <v>13696.96</v>
      </c>
    </row>
    <row r="2103" spans="1:8" x14ac:dyDescent="0.25">
      <c r="A2103" s="4"/>
      <c r="B2103" s="4"/>
      <c r="C2103" s="4"/>
      <c r="D2103" s="4"/>
      <c r="E2103" s="4">
        <v>1200067650</v>
      </c>
      <c r="F2103" s="4" t="s">
        <v>1629</v>
      </c>
      <c r="G2103" s="5">
        <v>74044.83</v>
      </c>
      <c r="H2103" s="5">
        <v>481.57</v>
      </c>
    </row>
    <row r="2104" spans="1:8" x14ac:dyDescent="0.25">
      <c r="A2104" s="4"/>
      <c r="B2104" s="4"/>
      <c r="C2104" s="4"/>
      <c r="D2104" s="4"/>
      <c r="E2104" s="4">
        <v>1200062280</v>
      </c>
      <c r="F2104" s="4" t="s">
        <v>1630</v>
      </c>
      <c r="G2104" s="5">
        <v>63378.8</v>
      </c>
      <c r="H2104" s="5">
        <v>1</v>
      </c>
    </row>
    <row r="2105" spans="1:8" x14ac:dyDescent="0.25">
      <c r="A2105" s="4"/>
      <c r="B2105" s="4"/>
      <c r="C2105" s="4"/>
      <c r="D2105" s="4"/>
      <c r="E2105" s="4">
        <v>1200062360</v>
      </c>
      <c r="F2105" s="4" t="s">
        <v>1631</v>
      </c>
      <c r="G2105" s="5">
        <v>59790</v>
      </c>
      <c r="H2105" s="5">
        <v>14441.78</v>
      </c>
    </row>
    <row r="2106" spans="1:8" x14ac:dyDescent="0.25">
      <c r="A2106" s="4"/>
      <c r="B2106" s="4"/>
      <c r="C2106" s="4"/>
      <c r="D2106" s="4"/>
      <c r="E2106" s="4">
        <v>1200066760</v>
      </c>
      <c r="F2106" s="4" t="s">
        <v>1632</v>
      </c>
      <c r="G2106" s="5">
        <v>57500</v>
      </c>
      <c r="H2106" s="5">
        <v>329.12</v>
      </c>
    </row>
    <row r="2107" spans="1:8" x14ac:dyDescent="0.25">
      <c r="A2107" s="4"/>
      <c r="B2107" s="4"/>
      <c r="C2107" s="4"/>
      <c r="D2107" s="4"/>
      <c r="E2107" s="4">
        <v>1200066750</v>
      </c>
      <c r="F2107" s="4" t="s">
        <v>1632</v>
      </c>
      <c r="G2107" s="5">
        <v>57500</v>
      </c>
      <c r="H2107" s="5">
        <v>261.12</v>
      </c>
    </row>
    <row r="2108" spans="1:8" x14ac:dyDescent="0.25">
      <c r="A2108" s="4"/>
      <c r="B2108" s="4"/>
      <c r="C2108" s="4"/>
      <c r="D2108" s="4"/>
      <c r="E2108" s="4">
        <v>1200066740</v>
      </c>
      <c r="F2108" s="4" t="s">
        <v>1632</v>
      </c>
      <c r="G2108" s="5">
        <v>57500</v>
      </c>
      <c r="H2108" s="5">
        <v>329.12</v>
      </c>
    </row>
    <row r="2109" spans="1:8" x14ac:dyDescent="0.25">
      <c r="A2109" s="4"/>
      <c r="B2109" s="4"/>
      <c r="C2109" s="4"/>
      <c r="D2109" s="4"/>
      <c r="E2109" s="4">
        <v>1200066730</v>
      </c>
      <c r="F2109" s="4" t="s">
        <v>1633</v>
      </c>
      <c r="G2109" s="5">
        <v>57500</v>
      </c>
      <c r="H2109" s="5">
        <v>329.12</v>
      </c>
    </row>
    <row r="2110" spans="1:8" x14ac:dyDescent="0.25">
      <c r="A2110" s="4"/>
      <c r="B2110" s="4"/>
      <c r="C2110" s="4"/>
      <c r="D2110" s="4"/>
      <c r="E2110" s="4">
        <v>1200062260</v>
      </c>
      <c r="F2110" s="4" t="s">
        <v>1634</v>
      </c>
      <c r="G2110" s="5">
        <v>56052</v>
      </c>
      <c r="H2110" s="5">
        <v>13539.6</v>
      </c>
    </row>
    <row r="2111" spans="1:8" x14ac:dyDescent="0.25">
      <c r="A2111" s="4"/>
      <c r="B2111" s="4"/>
      <c r="C2111" s="4"/>
      <c r="D2111" s="4"/>
      <c r="E2111" s="4">
        <v>1200057700</v>
      </c>
      <c r="F2111" s="4" t="s">
        <v>1635</v>
      </c>
      <c r="G2111" s="5">
        <v>56052</v>
      </c>
      <c r="H2111" s="5">
        <v>997.65</v>
      </c>
    </row>
    <row r="2112" spans="1:8" x14ac:dyDescent="0.25">
      <c r="A2112" s="4"/>
      <c r="B2112" s="4"/>
      <c r="C2112" s="4"/>
      <c r="D2112" s="4"/>
      <c r="E2112" s="4">
        <v>1200057710</v>
      </c>
      <c r="F2112" s="4" t="s">
        <v>1635</v>
      </c>
      <c r="G2112" s="5">
        <v>56052</v>
      </c>
      <c r="H2112" s="5">
        <v>997.65</v>
      </c>
    </row>
    <row r="2113" spans="1:8" x14ac:dyDescent="0.25">
      <c r="A2113" s="4"/>
      <c r="B2113" s="4"/>
      <c r="C2113" s="4"/>
      <c r="D2113" s="4"/>
      <c r="E2113" s="4">
        <v>1200062250</v>
      </c>
      <c r="F2113" s="4" t="s">
        <v>1634</v>
      </c>
      <c r="G2113" s="5">
        <v>56052</v>
      </c>
      <c r="H2113" s="5">
        <v>13539.6</v>
      </c>
    </row>
    <row r="2114" spans="1:8" x14ac:dyDescent="0.25">
      <c r="A2114" s="4"/>
      <c r="B2114" s="4"/>
      <c r="C2114" s="4"/>
      <c r="D2114" s="4"/>
      <c r="E2114" s="4">
        <v>1200062110</v>
      </c>
      <c r="F2114" s="4" t="s">
        <v>1636</v>
      </c>
      <c r="G2114" s="5">
        <v>55361</v>
      </c>
      <c r="H2114" s="5">
        <v>1</v>
      </c>
    </row>
    <row r="2115" spans="1:8" x14ac:dyDescent="0.25">
      <c r="A2115" s="4"/>
      <c r="B2115" s="4"/>
      <c r="C2115" s="4"/>
      <c r="D2115" s="4"/>
      <c r="E2115" s="4">
        <v>1200062300</v>
      </c>
      <c r="F2115" s="4" t="s">
        <v>1581</v>
      </c>
      <c r="G2115" s="5">
        <v>54222</v>
      </c>
      <c r="H2115" s="5">
        <v>1</v>
      </c>
    </row>
    <row r="2116" spans="1:8" x14ac:dyDescent="0.25">
      <c r="A2116" s="4"/>
      <c r="B2116" s="4"/>
      <c r="C2116" s="4"/>
      <c r="D2116" s="4"/>
      <c r="E2116" s="4">
        <v>1200066930</v>
      </c>
      <c r="F2116" s="4" t="s">
        <v>1637</v>
      </c>
      <c r="G2116" s="5">
        <v>53134</v>
      </c>
      <c r="H2116" s="5">
        <v>315.60000000000002</v>
      </c>
    </row>
    <row r="2117" spans="1:8" x14ac:dyDescent="0.25">
      <c r="A2117" s="4"/>
      <c r="B2117" s="4"/>
      <c r="C2117" s="4"/>
      <c r="D2117" s="4"/>
      <c r="E2117" s="4">
        <v>1200062150</v>
      </c>
      <c r="F2117" s="4" t="s">
        <v>1638</v>
      </c>
      <c r="G2117" s="5">
        <v>53049</v>
      </c>
      <c r="H2117" s="5">
        <v>12813.49</v>
      </c>
    </row>
    <row r="2118" spans="1:8" x14ac:dyDescent="0.25">
      <c r="A2118" s="4"/>
      <c r="B2118" s="4"/>
      <c r="C2118" s="4"/>
      <c r="D2118" s="4"/>
      <c r="E2118" s="4">
        <v>1200065180</v>
      </c>
      <c r="F2118" s="4" t="s">
        <v>1639</v>
      </c>
      <c r="G2118" s="5">
        <v>49000</v>
      </c>
      <c r="H2118" s="5">
        <v>1697.95</v>
      </c>
    </row>
    <row r="2119" spans="1:8" x14ac:dyDescent="0.25">
      <c r="A2119" s="4"/>
      <c r="B2119" s="4"/>
      <c r="C2119" s="4"/>
      <c r="D2119" s="4"/>
      <c r="E2119" s="4">
        <v>1200062370</v>
      </c>
      <c r="F2119" s="4" t="s">
        <v>1640</v>
      </c>
      <c r="G2119" s="5">
        <v>48825</v>
      </c>
      <c r="H2119" s="5">
        <v>11794.1</v>
      </c>
    </row>
    <row r="2120" spans="1:8" x14ac:dyDescent="0.25">
      <c r="A2120" s="4"/>
      <c r="B2120" s="4"/>
      <c r="C2120" s="4"/>
      <c r="D2120" s="4"/>
      <c r="E2120" s="4">
        <v>1200067950</v>
      </c>
      <c r="F2120" s="4" t="s">
        <v>1641</v>
      </c>
      <c r="G2120" s="5">
        <v>48365.34</v>
      </c>
      <c r="H2120" s="5">
        <v>329.22</v>
      </c>
    </row>
    <row r="2121" spans="1:8" x14ac:dyDescent="0.25">
      <c r="A2121" s="4"/>
      <c r="B2121" s="4"/>
      <c r="C2121" s="4"/>
      <c r="D2121" s="4"/>
      <c r="E2121" s="4">
        <v>1200067630</v>
      </c>
      <c r="F2121" s="4" t="s">
        <v>1642</v>
      </c>
      <c r="G2121" s="5">
        <v>48365.34</v>
      </c>
      <c r="H2121" s="5">
        <v>314.5</v>
      </c>
    </row>
    <row r="2122" spans="1:8" x14ac:dyDescent="0.25">
      <c r="A2122" s="4"/>
      <c r="B2122" s="4"/>
      <c r="C2122" s="4"/>
      <c r="D2122" s="4"/>
      <c r="E2122" s="4">
        <v>1200067640</v>
      </c>
      <c r="F2122" s="4" t="s">
        <v>1642</v>
      </c>
      <c r="G2122" s="5">
        <v>48365.34</v>
      </c>
      <c r="H2122" s="5">
        <v>314.5</v>
      </c>
    </row>
    <row r="2123" spans="1:8" x14ac:dyDescent="0.25">
      <c r="A2123" s="4"/>
      <c r="B2123" s="4"/>
      <c r="C2123" s="4"/>
      <c r="D2123" s="4"/>
      <c r="E2123" s="4">
        <v>1200060750</v>
      </c>
      <c r="F2123" s="4" t="s">
        <v>1627</v>
      </c>
      <c r="G2123" s="5">
        <v>44000</v>
      </c>
      <c r="H2123" s="5">
        <v>227.76</v>
      </c>
    </row>
    <row r="2124" spans="1:8" x14ac:dyDescent="0.25">
      <c r="A2124" s="4"/>
      <c r="B2124" s="4"/>
      <c r="C2124" s="4"/>
      <c r="D2124" s="4"/>
      <c r="E2124" s="4">
        <v>1200060740</v>
      </c>
      <c r="F2124" s="4" t="s">
        <v>1627</v>
      </c>
      <c r="G2124" s="5">
        <v>44000</v>
      </c>
      <c r="H2124" s="5">
        <v>227.76</v>
      </c>
    </row>
    <row r="2125" spans="1:8" x14ac:dyDescent="0.25">
      <c r="A2125" s="4"/>
      <c r="B2125" s="4"/>
      <c r="C2125" s="4"/>
      <c r="D2125" s="4"/>
      <c r="E2125" s="4">
        <v>1200067620</v>
      </c>
      <c r="F2125" s="4" t="s">
        <v>1642</v>
      </c>
      <c r="G2125" s="5">
        <v>42394.95</v>
      </c>
      <c r="H2125" s="5">
        <v>437.76</v>
      </c>
    </row>
    <row r="2126" spans="1:8" x14ac:dyDescent="0.25">
      <c r="A2126" s="4"/>
      <c r="B2126" s="4"/>
      <c r="C2126" s="4"/>
      <c r="D2126" s="4"/>
      <c r="E2126" s="4">
        <v>1200067610</v>
      </c>
      <c r="F2126" s="4" t="s">
        <v>1642</v>
      </c>
      <c r="G2126" s="5">
        <v>42394.95</v>
      </c>
      <c r="H2126" s="5">
        <v>437.76</v>
      </c>
    </row>
    <row r="2127" spans="1:8" x14ac:dyDescent="0.25">
      <c r="A2127" s="4"/>
      <c r="B2127" s="4"/>
      <c r="C2127" s="4"/>
      <c r="D2127" s="4"/>
      <c r="E2127" s="4">
        <v>1200055420</v>
      </c>
      <c r="F2127" s="4" t="s">
        <v>1643</v>
      </c>
      <c r="G2127" s="5">
        <v>41000</v>
      </c>
      <c r="H2127" s="5">
        <v>1</v>
      </c>
    </row>
    <row r="2128" spans="1:8" x14ac:dyDescent="0.25">
      <c r="A2128" s="4"/>
      <c r="B2128" s="4"/>
      <c r="C2128" s="4"/>
      <c r="D2128" s="4"/>
      <c r="E2128" s="4">
        <v>1200067660</v>
      </c>
      <c r="F2128" s="4" t="s">
        <v>1644</v>
      </c>
      <c r="G2128" s="5">
        <v>40516.400000000001</v>
      </c>
      <c r="H2128" s="5">
        <v>417.87</v>
      </c>
    </row>
    <row r="2129" spans="1:8" x14ac:dyDescent="0.25">
      <c r="A2129" s="4"/>
      <c r="B2129" s="4"/>
      <c r="C2129" s="4"/>
      <c r="D2129" s="4"/>
      <c r="E2129" s="4">
        <v>1200059980</v>
      </c>
      <c r="F2129" s="4" t="s">
        <v>1625</v>
      </c>
      <c r="G2129" s="5">
        <v>35296</v>
      </c>
      <c r="H2129" s="5">
        <v>11598.38</v>
      </c>
    </row>
    <row r="2130" spans="1:8" x14ac:dyDescent="0.25">
      <c r="A2130" s="4"/>
      <c r="B2130" s="4"/>
      <c r="C2130" s="4"/>
      <c r="D2130" s="4"/>
      <c r="E2130" s="4">
        <v>1200067690</v>
      </c>
      <c r="F2130" s="4" t="s">
        <v>1645</v>
      </c>
      <c r="G2130" s="5">
        <v>34323.75</v>
      </c>
      <c r="H2130" s="5">
        <v>354.38</v>
      </c>
    </row>
    <row r="2131" spans="1:8" x14ac:dyDescent="0.25">
      <c r="A2131" s="4"/>
      <c r="B2131" s="4"/>
      <c r="C2131" s="4"/>
      <c r="D2131" s="4"/>
      <c r="E2131" s="4">
        <v>1200061580</v>
      </c>
      <c r="F2131" s="4" t="s">
        <v>1646</v>
      </c>
      <c r="G2131" s="5">
        <v>34313</v>
      </c>
      <c r="H2131" s="5">
        <v>547.27</v>
      </c>
    </row>
    <row r="2132" spans="1:8" x14ac:dyDescent="0.25">
      <c r="A2132" s="4"/>
      <c r="B2132" s="4"/>
      <c r="C2132" s="4"/>
      <c r="D2132" s="4"/>
      <c r="E2132" s="4">
        <v>1200061590</v>
      </c>
      <c r="F2132" s="4" t="s">
        <v>1646</v>
      </c>
      <c r="G2132" s="5">
        <v>34313</v>
      </c>
      <c r="H2132" s="5">
        <v>547.28</v>
      </c>
    </row>
    <row r="2133" spans="1:8" x14ac:dyDescent="0.25">
      <c r="A2133" s="4"/>
      <c r="B2133" s="4"/>
      <c r="C2133" s="4"/>
      <c r="D2133" s="4"/>
      <c r="E2133" s="4">
        <v>1200061560</v>
      </c>
      <c r="F2133" s="4" t="s">
        <v>1647</v>
      </c>
      <c r="G2133" s="5">
        <v>33407</v>
      </c>
      <c r="H2133" s="5">
        <v>533.01</v>
      </c>
    </row>
    <row r="2134" spans="1:8" x14ac:dyDescent="0.25">
      <c r="A2134" s="4"/>
      <c r="B2134" s="4"/>
      <c r="C2134" s="4"/>
      <c r="D2134" s="4"/>
      <c r="E2134" s="4">
        <v>1200061550</v>
      </c>
      <c r="F2134" s="4" t="s">
        <v>1647</v>
      </c>
      <c r="G2134" s="5">
        <v>33407</v>
      </c>
      <c r="H2134" s="5">
        <v>5378.05</v>
      </c>
    </row>
    <row r="2135" spans="1:8" x14ac:dyDescent="0.25">
      <c r="A2135" s="4"/>
      <c r="B2135" s="4"/>
      <c r="C2135" s="4"/>
      <c r="D2135" s="4"/>
      <c r="E2135" s="4">
        <v>1200061530</v>
      </c>
      <c r="F2135" s="4" t="s">
        <v>1647</v>
      </c>
      <c r="G2135" s="5">
        <v>33407</v>
      </c>
      <c r="H2135" s="5">
        <v>5378.05</v>
      </c>
    </row>
    <row r="2136" spans="1:8" x14ac:dyDescent="0.25">
      <c r="A2136" s="4"/>
      <c r="B2136" s="4"/>
      <c r="C2136" s="4"/>
      <c r="D2136" s="4"/>
      <c r="E2136" s="4">
        <v>1200061570</v>
      </c>
      <c r="F2136" s="4" t="s">
        <v>1647</v>
      </c>
      <c r="G2136" s="5">
        <v>33407</v>
      </c>
      <c r="H2136" s="5">
        <v>533.01</v>
      </c>
    </row>
    <row r="2137" spans="1:8" x14ac:dyDescent="0.25">
      <c r="A2137" s="4"/>
      <c r="B2137" s="4"/>
      <c r="C2137" s="4"/>
      <c r="D2137" s="4"/>
      <c r="E2137" s="4">
        <v>1200061540</v>
      </c>
      <c r="F2137" s="4" t="s">
        <v>1647</v>
      </c>
      <c r="G2137" s="5">
        <v>33407</v>
      </c>
      <c r="H2137" s="5">
        <v>5378.05</v>
      </c>
    </row>
    <row r="2138" spans="1:8" x14ac:dyDescent="0.25">
      <c r="A2138" s="4"/>
      <c r="B2138" s="4"/>
      <c r="C2138" s="4"/>
      <c r="D2138" s="4"/>
      <c r="E2138" s="4">
        <v>1200057690</v>
      </c>
      <c r="F2138" s="4" t="s">
        <v>1648</v>
      </c>
      <c r="G2138" s="5">
        <v>32574</v>
      </c>
      <c r="H2138" s="5">
        <v>676.56</v>
      </c>
    </row>
    <row r="2139" spans="1:8" x14ac:dyDescent="0.25">
      <c r="A2139" s="4"/>
      <c r="B2139" s="4"/>
      <c r="C2139" s="4"/>
      <c r="D2139" s="4"/>
      <c r="E2139" s="4">
        <v>1200057680</v>
      </c>
      <c r="F2139" s="4" t="s">
        <v>1648</v>
      </c>
      <c r="G2139" s="5">
        <v>32574</v>
      </c>
      <c r="H2139" s="5">
        <v>676.56</v>
      </c>
    </row>
    <row r="2140" spans="1:8" x14ac:dyDescent="0.25">
      <c r="A2140" s="4"/>
      <c r="B2140" s="4"/>
      <c r="C2140" s="4"/>
      <c r="D2140" s="4"/>
      <c r="E2140" s="4">
        <v>1200067870</v>
      </c>
      <c r="F2140" s="4" t="s">
        <v>1649</v>
      </c>
      <c r="G2140" s="5">
        <v>31864.47</v>
      </c>
      <c r="H2140" s="5">
        <v>333.51</v>
      </c>
    </row>
    <row r="2141" spans="1:8" x14ac:dyDescent="0.25">
      <c r="A2141" s="4"/>
      <c r="B2141" s="4"/>
      <c r="C2141" s="4"/>
      <c r="D2141" s="4"/>
      <c r="E2141" s="4">
        <v>1200067830</v>
      </c>
      <c r="F2141" s="4" t="s">
        <v>1649</v>
      </c>
      <c r="G2141" s="5">
        <v>31864.47</v>
      </c>
      <c r="H2141" s="5">
        <v>333.52</v>
      </c>
    </row>
    <row r="2142" spans="1:8" x14ac:dyDescent="0.25">
      <c r="A2142" s="4"/>
      <c r="B2142" s="4"/>
      <c r="C2142" s="4"/>
      <c r="D2142" s="4"/>
      <c r="E2142" s="4">
        <v>1200067880</v>
      </c>
      <c r="F2142" s="4" t="s">
        <v>1649</v>
      </c>
      <c r="G2142" s="5">
        <v>31864.47</v>
      </c>
      <c r="H2142" s="5">
        <v>333.53</v>
      </c>
    </row>
    <row r="2143" spans="1:8" x14ac:dyDescent="0.25">
      <c r="A2143" s="4"/>
      <c r="B2143" s="4"/>
      <c r="C2143" s="4"/>
      <c r="D2143" s="4"/>
      <c r="E2143" s="4">
        <v>1200067820</v>
      </c>
      <c r="F2143" s="4" t="s">
        <v>1649</v>
      </c>
      <c r="G2143" s="5">
        <v>31864.47</v>
      </c>
      <c r="H2143" s="5">
        <v>333.52</v>
      </c>
    </row>
    <row r="2144" spans="1:8" x14ac:dyDescent="0.25">
      <c r="A2144" s="4"/>
      <c r="B2144" s="4"/>
      <c r="C2144" s="4"/>
      <c r="D2144" s="4"/>
      <c r="E2144" s="4">
        <v>1200062120</v>
      </c>
      <c r="F2144" s="4" t="s">
        <v>1650</v>
      </c>
      <c r="G2144" s="5">
        <v>31820</v>
      </c>
      <c r="H2144" s="5">
        <v>7686.04</v>
      </c>
    </row>
    <row r="2145" spans="1:8" x14ac:dyDescent="0.25">
      <c r="A2145" s="4"/>
      <c r="B2145" s="4"/>
      <c r="C2145" s="4"/>
      <c r="D2145" s="4"/>
      <c r="E2145" s="4">
        <v>1200066920</v>
      </c>
      <c r="F2145" s="4" t="s">
        <v>1651</v>
      </c>
      <c r="G2145" s="5">
        <v>31337</v>
      </c>
      <c r="H2145" s="5">
        <v>294.75</v>
      </c>
    </row>
    <row r="2146" spans="1:8" x14ac:dyDescent="0.25">
      <c r="A2146" s="4"/>
      <c r="B2146" s="4"/>
      <c r="C2146" s="4"/>
      <c r="D2146" s="4"/>
      <c r="E2146" s="4">
        <v>1200066910</v>
      </c>
      <c r="F2146" s="4" t="s">
        <v>1652</v>
      </c>
      <c r="G2146" s="5">
        <v>31107.15</v>
      </c>
      <c r="H2146" s="5">
        <v>292.20999999999998</v>
      </c>
    </row>
    <row r="2147" spans="1:8" x14ac:dyDescent="0.25">
      <c r="A2147" s="4"/>
      <c r="B2147" s="4"/>
      <c r="C2147" s="4"/>
      <c r="D2147" s="4"/>
      <c r="E2147" s="4">
        <v>1200061410</v>
      </c>
      <c r="F2147" s="4" t="s">
        <v>1653</v>
      </c>
      <c r="G2147" s="5">
        <v>30113</v>
      </c>
      <c r="H2147" s="5">
        <v>480.06</v>
      </c>
    </row>
    <row r="2148" spans="1:8" x14ac:dyDescent="0.25">
      <c r="A2148" s="4"/>
      <c r="B2148" s="4"/>
      <c r="C2148" s="4"/>
      <c r="D2148" s="4"/>
      <c r="E2148" s="4">
        <v>1200067890</v>
      </c>
      <c r="F2148" s="4" t="s">
        <v>1649</v>
      </c>
      <c r="G2148" s="5">
        <v>29740.18</v>
      </c>
      <c r="H2148" s="5">
        <v>311.32</v>
      </c>
    </row>
    <row r="2149" spans="1:8" x14ac:dyDescent="0.25">
      <c r="A2149" s="4"/>
      <c r="B2149" s="4"/>
      <c r="C2149" s="4"/>
      <c r="D2149" s="4"/>
      <c r="E2149" s="4">
        <v>1200067910</v>
      </c>
      <c r="F2149" s="4" t="s">
        <v>1649</v>
      </c>
      <c r="G2149" s="5">
        <v>29740.18</v>
      </c>
      <c r="H2149" s="5">
        <v>311.32</v>
      </c>
    </row>
    <row r="2150" spans="1:8" x14ac:dyDescent="0.25">
      <c r="A2150" s="4"/>
      <c r="B2150" s="4"/>
      <c r="C2150" s="4"/>
      <c r="D2150" s="4"/>
      <c r="E2150" s="4">
        <v>1200067900</v>
      </c>
      <c r="F2150" s="4" t="s">
        <v>1649</v>
      </c>
      <c r="G2150" s="5">
        <v>29740.18</v>
      </c>
      <c r="H2150" s="5">
        <v>311.32</v>
      </c>
    </row>
    <row r="2151" spans="1:8" x14ac:dyDescent="0.25">
      <c r="A2151" s="4"/>
      <c r="B2151" s="4"/>
      <c r="C2151" s="4"/>
      <c r="D2151" s="4"/>
      <c r="E2151" s="4">
        <v>1200060360</v>
      </c>
      <c r="F2151" s="4" t="s">
        <v>1654</v>
      </c>
      <c r="G2151" s="5">
        <v>25940</v>
      </c>
      <c r="H2151" s="5">
        <v>9186.06</v>
      </c>
    </row>
    <row r="2152" spans="1:8" x14ac:dyDescent="0.25">
      <c r="A2152" s="4"/>
      <c r="B2152" s="4"/>
      <c r="C2152" s="4"/>
      <c r="D2152" s="4"/>
      <c r="E2152" s="4">
        <v>1200062050</v>
      </c>
      <c r="F2152" s="4" t="s">
        <v>1545</v>
      </c>
      <c r="G2152" s="5">
        <v>25908</v>
      </c>
      <c r="H2152" s="5">
        <v>6257.8</v>
      </c>
    </row>
    <row r="2153" spans="1:8" x14ac:dyDescent="0.25">
      <c r="A2153" s="4"/>
      <c r="B2153" s="4"/>
      <c r="C2153" s="4"/>
      <c r="D2153" s="4"/>
      <c r="E2153" s="4">
        <v>1200062130</v>
      </c>
      <c r="F2153" s="4" t="s">
        <v>1655</v>
      </c>
      <c r="G2153" s="5">
        <v>24431</v>
      </c>
      <c r="H2153" s="5">
        <v>5901.49</v>
      </c>
    </row>
    <row r="2154" spans="1:8" x14ac:dyDescent="0.25">
      <c r="A2154" s="4"/>
      <c r="B2154" s="4"/>
      <c r="C2154" s="4"/>
      <c r="D2154" s="4"/>
      <c r="E2154" s="4">
        <v>1200062040</v>
      </c>
      <c r="F2154" s="4" t="s">
        <v>1545</v>
      </c>
      <c r="G2154" s="5">
        <v>24000</v>
      </c>
      <c r="H2154" s="5">
        <v>5797.53</v>
      </c>
    </row>
    <row r="2155" spans="1:8" x14ac:dyDescent="0.25">
      <c r="A2155" s="4"/>
      <c r="B2155" s="4"/>
      <c r="C2155" s="4"/>
      <c r="D2155" s="4"/>
      <c r="E2155" s="4">
        <v>1200062270</v>
      </c>
      <c r="F2155" s="4" t="s">
        <v>1656</v>
      </c>
      <c r="G2155" s="5">
        <v>21755.55</v>
      </c>
      <c r="H2155" s="5">
        <v>5254.52</v>
      </c>
    </row>
    <row r="2156" spans="1:8" x14ac:dyDescent="0.25">
      <c r="A2156" s="4"/>
      <c r="B2156" s="4"/>
      <c r="C2156" s="4"/>
      <c r="D2156" s="4"/>
      <c r="E2156" s="4">
        <v>1200067920</v>
      </c>
      <c r="F2156" s="4" t="s">
        <v>1657</v>
      </c>
      <c r="G2156" s="5">
        <v>19331.14</v>
      </c>
      <c r="H2156" s="5">
        <v>1</v>
      </c>
    </row>
    <row r="2157" spans="1:8" x14ac:dyDescent="0.25">
      <c r="A2157" s="4"/>
      <c r="B2157" s="4"/>
      <c r="C2157" s="4"/>
      <c r="D2157" s="4"/>
      <c r="E2157" s="4">
        <v>1200067930</v>
      </c>
      <c r="F2157" s="4" t="s">
        <v>1657</v>
      </c>
      <c r="G2157" s="5">
        <v>19331.14</v>
      </c>
      <c r="H2157" s="5">
        <v>1</v>
      </c>
    </row>
    <row r="2158" spans="1:8" x14ac:dyDescent="0.25">
      <c r="A2158" s="4"/>
      <c r="B2158" s="4"/>
      <c r="C2158" s="4"/>
      <c r="D2158" s="4"/>
      <c r="E2158" s="4">
        <v>1200062210</v>
      </c>
      <c r="F2158" s="4" t="s">
        <v>1658</v>
      </c>
      <c r="G2158" s="5">
        <v>18619</v>
      </c>
      <c r="H2158" s="5">
        <v>4496.87</v>
      </c>
    </row>
    <row r="2159" spans="1:8" x14ac:dyDescent="0.25">
      <c r="A2159" s="4"/>
      <c r="B2159" s="4"/>
      <c r="C2159" s="4"/>
      <c r="D2159" s="4"/>
      <c r="E2159" s="4">
        <v>1200062240</v>
      </c>
      <c r="F2159" s="4" t="s">
        <v>1659</v>
      </c>
      <c r="G2159" s="5">
        <v>17500</v>
      </c>
      <c r="H2159" s="5">
        <v>4226.88</v>
      </c>
    </row>
    <row r="2160" spans="1:8" x14ac:dyDescent="0.25">
      <c r="A2160" s="4"/>
      <c r="B2160" s="4"/>
      <c r="C2160" s="4"/>
      <c r="D2160" s="4"/>
      <c r="E2160" s="4">
        <v>1200062350</v>
      </c>
      <c r="F2160" s="4" t="s">
        <v>1660</v>
      </c>
      <c r="G2160" s="5">
        <v>17400</v>
      </c>
      <c r="H2160" s="5">
        <v>3243.19</v>
      </c>
    </row>
    <row r="2161" spans="1:8" x14ac:dyDescent="0.25">
      <c r="A2161" s="4"/>
      <c r="B2161" s="4"/>
      <c r="C2161" s="4"/>
      <c r="D2161" s="4"/>
      <c r="E2161" s="4">
        <v>1200062160</v>
      </c>
      <c r="F2161" s="4" t="s">
        <v>1661</v>
      </c>
      <c r="G2161" s="5">
        <v>17338</v>
      </c>
      <c r="H2161" s="5">
        <v>4187.72</v>
      </c>
    </row>
    <row r="2162" spans="1:8" x14ac:dyDescent="0.25">
      <c r="A2162" s="4"/>
      <c r="B2162" s="4"/>
      <c r="C2162" s="4"/>
      <c r="D2162" s="4"/>
      <c r="E2162" s="4">
        <v>1200057640</v>
      </c>
      <c r="F2162" s="4" t="s">
        <v>1662</v>
      </c>
      <c r="G2162" s="5">
        <v>17100</v>
      </c>
      <c r="H2162" s="5">
        <v>1</v>
      </c>
    </row>
    <row r="2163" spans="1:8" x14ac:dyDescent="0.25">
      <c r="A2163" s="4"/>
      <c r="B2163" s="4"/>
      <c r="C2163" s="4"/>
      <c r="D2163" s="4"/>
      <c r="E2163" s="4">
        <v>1200057650</v>
      </c>
      <c r="F2163" s="4" t="s">
        <v>1663</v>
      </c>
      <c r="G2163" s="5">
        <v>16920</v>
      </c>
      <c r="H2163" s="5">
        <v>1</v>
      </c>
    </row>
    <row r="2164" spans="1:8" x14ac:dyDescent="0.25">
      <c r="A2164" s="4"/>
      <c r="B2164" s="4"/>
      <c r="C2164" s="4"/>
      <c r="D2164" s="4"/>
      <c r="E2164" s="4">
        <v>1200067850</v>
      </c>
      <c r="F2164" s="4" t="s">
        <v>1649</v>
      </c>
      <c r="G2164" s="5">
        <v>15082.5</v>
      </c>
      <c r="H2164" s="5">
        <v>1</v>
      </c>
    </row>
    <row r="2165" spans="1:8" x14ac:dyDescent="0.25">
      <c r="A2165" s="4"/>
      <c r="B2165" s="4"/>
      <c r="C2165" s="4"/>
      <c r="D2165" s="4"/>
      <c r="E2165" s="4">
        <v>1200067860</v>
      </c>
      <c r="F2165" s="4" t="s">
        <v>1649</v>
      </c>
      <c r="G2165" s="5">
        <v>15082.5</v>
      </c>
      <c r="H2165" s="5">
        <v>1</v>
      </c>
    </row>
    <row r="2166" spans="1:8" x14ac:dyDescent="0.25">
      <c r="A2166" s="4"/>
      <c r="B2166" s="4"/>
      <c r="C2166" s="4"/>
      <c r="D2166" s="4"/>
      <c r="E2166" s="4">
        <v>1200067840</v>
      </c>
      <c r="F2166" s="4" t="s">
        <v>1649</v>
      </c>
      <c r="G2166" s="5">
        <v>15082.5</v>
      </c>
      <c r="H2166" s="5">
        <v>1</v>
      </c>
    </row>
    <row r="2167" spans="1:8" x14ac:dyDescent="0.25">
      <c r="A2167" s="4"/>
      <c r="B2167" s="4"/>
      <c r="C2167" s="4"/>
      <c r="D2167" s="4"/>
      <c r="E2167" s="4">
        <v>1200056950</v>
      </c>
      <c r="F2167" s="4" t="s">
        <v>1545</v>
      </c>
      <c r="G2167" s="5">
        <v>14500</v>
      </c>
      <c r="H2167" s="5">
        <v>1</v>
      </c>
    </row>
    <row r="2168" spans="1:8" x14ac:dyDescent="0.25">
      <c r="A2168" s="4"/>
      <c r="B2168" s="4"/>
      <c r="C2168" s="4"/>
      <c r="D2168" s="4"/>
      <c r="E2168" s="4">
        <v>1200065350</v>
      </c>
      <c r="F2168" s="4" t="s">
        <v>1664</v>
      </c>
      <c r="G2168" s="5">
        <v>14500</v>
      </c>
      <c r="H2168" s="5">
        <v>283.08999999999997</v>
      </c>
    </row>
    <row r="2169" spans="1:8" x14ac:dyDescent="0.25">
      <c r="A2169" s="4"/>
      <c r="B2169" s="4"/>
      <c r="C2169" s="4"/>
      <c r="D2169" s="4"/>
      <c r="E2169" s="4">
        <v>1200066980</v>
      </c>
      <c r="F2169" s="4" t="s">
        <v>1665</v>
      </c>
      <c r="G2169" s="5">
        <v>14000</v>
      </c>
      <c r="H2169" s="5">
        <v>1</v>
      </c>
    </row>
    <row r="2170" spans="1:8" x14ac:dyDescent="0.25">
      <c r="A2170" s="4"/>
      <c r="B2170" s="4"/>
      <c r="C2170" s="4"/>
      <c r="D2170" s="4"/>
      <c r="E2170" s="4">
        <v>1200061500</v>
      </c>
      <c r="F2170" s="4" t="s">
        <v>1666</v>
      </c>
      <c r="G2170" s="5">
        <v>13834</v>
      </c>
      <c r="H2170" s="5">
        <v>220.22</v>
      </c>
    </row>
    <row r="2171" spans="1:8" x14ac:dyDescent="0.25">
      <c r="A2171" s="4"/>
      <c r="B2171" s="4"/>
      <c r="C2171" s="4"/>
      <c r="D2171" s="4"/>
      <c r="E2171" s="4">
        <v>1200062030</v>
      </c>
      <c r="F2171" s="4" t="s">
        <v>1545</v>
      </c>
      <c r="G2171" s="5">
        <v>12000</v>
      </c>
      <c r="H2171" s="5">
        <v>2898.8</v>
      </c>
    </row>
    <row r="2172" spans="1:8" x14ac:dyDescent="0.25">
      <c r="A2172" s="4"/>
      <c r="B2172" s="4"/>
      <c r="C2172" s="4"/>
      <c r="D2172" s="4"/>
      <c r="E2172" s="4">
        <v>1200062010</v>
      </c>
      <c r="F2172" s="4" t="s">
        <v>1545</v>
      </c>
      <c r="G2172" s="5">
        <v>12000</v>
      </c>
      <c r="H2172" s="5">
        <v>2898.8</v>
      </c>
    </row>
    <row r="2173" spans="1:8" x14ac:dyDescent="0.25">
      <c r="A2173" s="4"/>
      <c r="B2173" s="4"/>
      <c r="C2173" s="4"/>
      <c r="D2173" s="4"/>
      <c r="E2173" s="4">
        <v>1200062310</v>
      </c>
      <c r="F2173" s="4" t="s">
        <v>1667</v>
      </c>
      <c r="G2173" s="5">
        <v>12000</v>
      </c>
      <c r="H2173" s="5">
        <v>2898.8</v>
      </c>
    </row>
    <row r="2174" spans="1:8" x14ac:dyDescent="0.25">
      <c r="A2174" s="4"/>
      <c r="B2174" s="4"/>
      <c r="C2174" s="4"/>
      <c r="D2174" s="4"/>
      <c r="E2174" s="4">
        <v>1200067680</v>
      </c>
      <c r="F2174" s="4" t="s">
        <v>1668</v>
      </c>
      <c r="G2174" s="5">
        <v>12000</v>
      </c>
      <c r="H2174" s="5">
        <v>1</v>
      </c>
    </row>
    <row r="2175" spans="1:8" x14ac:dyDescent="0.25">
      <c r="A2175" s="4"/>
      <c r="B2175" s="4"/>
      <c r="C2175" s="4"/>
      <c r="D2175" s="4"/>
      <c r="E2175" s="4">
        <v>1200061990</v>
      </c>
      <c r="F2175" s="4" t="s">
        <v>1545</v>
      </c>
      <c r="G2175" s="5">
        <v>12000</v>
      </c>
      <c r="H2175" s="5">
        <v>2898.8</v>
      </c>
    </row>
    <row r="2176" spans="1:8" x14ac:dyDescent="0.25">
      <c r="A2176" s="4"/>
      <c r="B2176" s="4"/>
      <c r="C2176" s="4"/>
      <c r="D2176" s="4"/>
      <c r="E2176" s="4">
        <v>1200062000</v>
      </c>
      <c r="F2176" s="4" t="s">
        <v>1545</v>
      </c>
      <c r="G2176" s="5">
        <v>12000</v>
      </c>
      <c r="H2176" s="5">
        <v>2898.8</v>
      </c>
    </row>
    <row r="2177" spans="1:8" x14ac:dyDescent="0.25">
      <c r="A2177" s="4"/>
      <c r="B2177" s="4"/>
      <c r="C2177" s="4"/>
      <c r="D2177" s="4"/>
      <c r="E2177" s="4">
        <v>1200062020</v>
      </c>
      <c r="F2177" s="4" t="s">
        <v>1545</v>
      </c>
      <c r="G2177" s="5">
        <v>12000</v>
      </c>
      <c r="H2177" s="5">
        <v>2898.8</v>
      </c>
    </row>
    <row r="2178" spans="1:8" x14ac:dyDescent="0.25">
      <c r="A2178" s="4"/>
      <c r="B2178" s="4"/>
      <c r="C2178" s="4"/>
      <c r="D2178" s="4"/>
      <c r="E2178" s="4">
        <v>1200062320</v>
      </c>
      <c r="F2178" s="4" t="s">
        <v>1667</v>
      </c>
      <c r="G2178" s="5">
        <v>12000</v>
      </c>
      <c r="H2178" s="5">
        <v>2898.8</v>
      </c>
    </row>
    <row r="2179" spans="1:8" x14ac:dyDescent="0.25">
      <c r="A2179" s="4"/>
      <c r="B2179" s="4"/>
      <c r="C2179" s="4"/>
      <c r="D2179" s="4"/>
      <c r="E2179" s="4">
        <v>1200057180</v>
      </c>
      <c r="F2179" s="4" t="s">
        <v>1669</v>
      </c>
      <c r="G2179" s="5">
        <v>11155</v>
      </c>
      <c r="H2179" s="5">
        <v>1</v>
      </c>
    </row>
    <row r="2180" spans="1:8" x14ac:dyDescent="0.25">
      <c r="A2180" s="4"/>
      <c r="B2180" s="4"/>
      <c r="C2180" s="4"/>
      <c r="D2180" s="4"/>
      <c r="E2180" s="4">
        <v>1200065110</v>
      </c>
      <c r="F2180" s="4" t="s">
        <v>1670</v>
      </c>
      <c r="G2180" s="5">
        <v>9300</v>
      </c>
      <c r="H2180" s="5">
        <v>222.64</v>
      </c>
    </row>
    <row r="2181" spans="1:8" x14ac:dyDescent="0.25">
      <c r="A2181" s="4"/>
      <c r="B2181" s="4"/>
      <c r="C2181" s="4"/>
      <c r="D2181" s="4"/>
      <c r="E2181" s="4">
        <v>1200062200</v>
      </c>
      <c r="F2181" s="4" t="s">
        <v>1671</v>
      </c>
      <c r="G2181" s="5">
        <v>8866</v>
      </c>
      <c r="H2181" s="5">
        <v>2141.73</v>
      </c>
    </row>
    <row r="2182" spans="1:8" x14ac:dyDescent="0.25">
      <c r="A2182" s="4"/>
      <c r="B2182" s="4"/>
      <c r="C2182" s="4"/>
      <c r="D2182" s="4"/>
      <c r="E2182" s="4">
        <v>1200067710</v>
      </c>
      <c r="F2182" s="4" t="s">
        <v>1672</v>
      </c>
      <c r="G2182" s="5">
        <v>7125</v>
      </c>
      <c r="H2182" s="5">
        <v>90.34</v>
      </c>
    </row>
    <row r="2183" spans="1:8" x14ac:dyDescent="0.25">
      <c r="A2183" s="4"/>
      <c r="B2183" s="4"/>
      <c r="C2183" s="4"/>
      <c r="D2183" s="4"/>
      <c r="E2183" s="4">
        <v>1200069300</v>
      </c>
      <c r="F2183" s="4" t="s">
        <v>1673</v>
      </c>
      <c r="G2183" s="5">
        <v>7000</v>
      </c>
      <c r="H2183" s="5">
        <v>1916.32</v>
      </c>
    </row>
    <row r="2184" spans="1:8" x14ac:dyDescent="0.25">
      <c r="A2184" s="4"/>
      <c r="B2184" s="4"/>
      <c r="C2184" s="4"/>
      <c r="D2184" s="4"/>
      <c r="E2184" s="4">
        <v>1200059990</v>
      </c>
      <c r="F2184" s="4" t="s">
        <v>1674</v>
      </c>
      <c r="G2184" s="5">
        <v>6770</v>
      </c>
      <c r="H2184" s="5">
        <v>1</v>
      </c>
    </row>
    <row r="2185" spans="1:8" x14ac:dyDescent="0.25">
      <c r="A2185" s="4"/>
      <c r="B2185" s="4"/>
      <c r="C2185" s="4"/>
      <c r="D2185" s="4"/>
      <c r="E2185" s="4">
        <v>1200067960</v>
      </c>
      <c r="F2185" s="4" t="s">
        <v>1675</v>
      </c>
      <c r="G2185" s="5">
        <v>5250</v>
      </c>
      <c r="H2185" s="5">
        <v>145.27000000000001</v>
      </c>
    </row>
    <row r="2186" spans="1:8" x14ac:dyDescent="0.25">
      <c r="A2186" s="4"/>
      <c r="B2186" s="4"/>
      <c r="C2186" s="4"/>
      <c r="D2186" s="4"/>
      <c r="E2186" s="4">
        <v>1200062190</v>
      </c>
      <c r="F2186" s="4" t="s">
        <v>1676</v>
      </c>
      <c r="G2186" s="5">
        <v>5123</v>
      </c>
      <c r="H2186" s="5">
        <v>1</v>
      </c>
    </row>
    <row r="2187" spans="1:8" x14ac:dyDescent="0.25">
      <c r="A2187" s="4"/>
      <c r="B2187" s="4"/>
      <c r="C2187" s="4"/>
      <c r="D2187" s="4"/>
      <c r="E2187" s="4">
        <v>1200062290</v>
      </c>
      <c r="F2187" s="4" t="s">
        <v>1677</v>
      </c>
      <c r="G2187" s="5">
        <v>1686</v>
      </c>
      <c r="H2187" s="5">
        <v>1</v>
      </c>
    </row>
    <row r="2188" spans="1:8" x14ac:dyDescent="0.25">
      <c r="A2188" s="4"/>
      <c r="B2188" s="4"/>
      <c r="C2188" s="4"/>
      <c r="D2188" s="4">
        <v>2012</v>
      </c>
      <c r="E2188" s="4">
        <v>1200069350</v>
      </c>
      <c r="F2188" s="4" t="s">
        <v>1547</v>
      </c>
      <c r="G2188" s="5">
        <v>688000</v>
      </c>
      <c r="H2188" s="5">
        <v>1</v>
      </c>
    </row>
    <row r="2189" spans="1:8" x14ac:dyDescent="0.25">
      <c r="A2189" s="4"/>
      <c r="B2189" s="4"/>
      <c r="C2189" s="4"/>
      <c r="D2189" s="4"/>
      <c r="E2189" s="4">
        <v>1200069690</v>
      </c>
      <c r="F2189" s="4" t="s">
        <v>1678</v>
      </c>
      <c r="G2189" s="5">
        <v>411941</v>
      </c>
      <c r="H2189" s="5">
        <v>1</v>
      </c>
    </row>
    <row r="2190" spans="1:8" x14ac:dyDescent="0.25">
      <c r="A2190" s="4"/>
      <c r="B2190" s="4"/>
      <c r="C2190" s="4"/>
      <c r="D2190" s="4"/>
      <c r="E2190" s="4">
        <v>1200074360</v>
      </c>
      <c r="F2190" s="4" t="s">
        <v>1679</v>
      </c>
      <c r="G2190" s="5">
        <v>239860</v>
      </c>
      <c r="H2190" s="5">
        <v>6305.06</v>
      </c>
    </row>
    <row r="2191" spans="1:8" x14ac:dyDescent="0.25">
      <c r="A2191" s="4"/>
      <c r="B2191" s="4"/>
      <c r="C2191" s="4"/>
      <c r="D2191" s="4"/>
      <c r="E2191" s="4">
        <v>1200074350</v>
      </c>
      <c r="F2191" s="4" t="s">
        <v>1679</v>
      </c>
      <c r="G2191" s="5">
        <v>239860</v>
      </c>
      <c r="H2191" s="5">
        <v>6305.06</v>
      </c>
    </row>
    <row r="2192" spans="1:8" x14ac:dyDescent="0.25">
      <c r="A2192" s="4"/>
      <c r="B2192" s="4"/>
      <c r="C2192" s="4"/>
      <c r="D2192" s="4"/>
      <c r="E2192" s="4">
        <v>1200074370</v>
      </c>
      <c r="F2192" s="4" t="s">
        <v>1679</v>
      </c>
      <c r="G2192" s="5">
        <v>239860</v>
      </c>
      <c r="H2192" s="5">
        <v>6305.06</v>
      </c>
    </row>
    <row r="2193" spans="1:8" x14ac:dyDescent="0.25">
      <c r="A2193" s="4"/>
      <c r="B2193" s="4"/>
      <c r="C2193" s="4"/>
      <c r="D2193" s="4"/>
      <c r="E2193" s="4">
        <v>1200074380</v>
      </c>
      <c r="F2193" s="4" t="s">
        <v>1679</v>
      </c>
      <c r="G2193" s="5">
        <v>239860</v>
      </c>
      <c r="H2193" s="5">
        <v>6305.06</v>
      </c>
    </row>
    <row r="2194" spans="1:8" x14ac:dyDescent="0.25">
      <c r="A2194" s="4"/>
      <c r="B2194" s="4"/>
      <c r="C2194" s="4"/>
      <c r="D2194" s="4"/>
      <c r="E2194" s="4">
        <v>1200070980</v>
      </c>
      <c r="F2194" s="4" t="s">
        <v>1680</v>
      </c>
      <c r="G2194" s="5">
        <v>221131.5</v>
      </c>
      <c r="H2194" s="5">
        <v>19839.009999999998</v>
      </c>
    </row>
    <row r="2195" spans="1:8" x14ac:dyDescent="0.25">
      <c r="A2195" s="4"/>
      <c r="B2195" s="4"/>
      <c r="C2195" s="4"/>
      <c r="D2195" s="4"/>
      <c r="E2195" s="4">
        <v>1200071330</v>
      </c>
      <c r="F2195" s="4" t="s">
        <v>1681</v>
      </c>
      <c r="G2195" s="5">
        <v>196677.58</v>
      </c>
      <c r="H2195" s="5">
        <v>1</v>
      </c>
    </row>
    <row r="2196" spans="1:8" x14ac:dyDescent="0.25">
      <c r="A2196" s="4"/>
      <c r="B2196" s="4"/>
      <c r="C2196" s="4"/>
      <c r="D2196" s="4"/>
      <c r="E2196" s="4">
        <v>1200069680</v>
      </c>
      <c r="F2196" s="4" t="s">
        <v>1555</v>
      </c>
      <c r="G2196" s="5">
        <v>139000</v>
      </c>
      <c r="H2196" s="5">
        <v>1</v>
      </c>
    </row>
    <row r="2197" spans="1:8" x14ac:dyDescent="0.25">
      <c r="A2197" s="4"/>
      <c r="B2197" s="4"/>
      <c r="C2197" s="4"/>
      <c r="D2197" s="4"/>
      <c r="E2197" s="4">
        <v>1200070280</v>
      </c>
      <c r="F2197" s="4" t="s">
        <v>1682</v>
      </c>
      <c r="G2197" s="5">
        <v>132000</v>
      </c>
      <c r="H2197" s="5">
        <v>1</v>
      </c>
    </row>
    <row r="2198" spans="1:8" x14ac:dyDescent="0.25">
      <c r="A2198" s="4"/>
      <c r="B2198" s="4"/>
      <c r="C2198" s="4"/>
      <c r="D2198" s="4"/>
      <c r="E2198" s="4">
        <v>1200075010</v>
      </c>
      <c r="F2198" s="4" t="s">
        <v>1683</v>
      </c>
      <c r="G2198" s="5">
        <v>56000</v>
      </c>
      <c r="H2198" s="5">
        <v>1698.67</v>
      </c>
    </row>
    <row r="2199" spans="1:8" x14ac:dyDescent="0.25">
      <c r="A2199" s="4"/>
      <c r="B2199" s="4"/>
      <c r="C2199" s="4"/>
      <c r="D2199" s="4"/>
      <c r="E2199" s="4">
        <v>1200073170</v>
      </c>
      <c r="F2199" s="4" t="s">
        <v>1684</v>
      </c>
      <c r="G2199" s="5">
        <v>43500</v>
      </c>
      <c r="H2199" s="5">
        <v>4213.75</v>
      </c>
    </row>
    <row r="2200" spans="1:8" x14ac:dyDescent="0.25">
      <c r="A2200" s="4"/>
      <c r="B2200" s="4"/>
      <c r="C2200" s="4"/>
      <c r="D2200" s="4"/>
      <c r="E2200" s="4">
        <v>1200068800</v>
      </c>
      <c r="F2200" s="4" t="s">
        <v>1550</v>
      </c>
      <c r="G2200" s="5">
        <v>42195.95</v>
      </c>
      <c r="H2200" s="5">
        <v>1</v>
      </c>
    </row>
    <row r="2201" spans="1:8" x14ac:dyDescent="0.25">
      <c r="A2201" s="4"/>
      <c r="B2201" s="4"/>
      <c r="C2201" s="4"/>
      <c r="D2201" s="4"/>
      <c r="E2201" s="4">
        <v>1200074390</v>
      </c>
      <c r="F2201" s="4" t="s">
        <v>1685</v>
      </c>
      <c r="G2201" s="5">
        <v>36632</v>
      </c>
      <c r="H2201" s="5">
        <v>962.98</v>
      </c>
    </row>
    <row r="2202" spans="1:8" x14ac:dyDescent="0.25">
      <c r="A2202" s="4"/>
      <c r="B2202" s="4"/>
      <c r="C2202" s="4"/>
      <c r="D2202" s="4"/>
      <c r="E2202" s="4">
        <v>1200070100</v>
      </c>
      <c r="F2202" s="4" t="s">
        <v>1686</v>
      </c>
      <c r="G2202" s="5">
        <v>32000</v>
      </c>
      <c r="H2202" s="5">
        <v>2356.2600000000002</v>
      </c>
    </row>
    <row r="2203" spans="1:8" x14ac:dyDescent="0.25">
      <c r="A2203" s="4"/>
      <c r="B2203" s="4"/>
      <c r="C2203" s="4"/>
      <c r="D2203" s="4"/>
      <c r="E2203" s="4">
        <v>1200070170</v>
      </c>
      <c r="F2203" s="4" t="s">
        <v>1687</v>
      </c>
      <c r="G2203" s="5">
        <v>29900</v>
      </c>
      <c r="H2203" s="5">
        <v>713.55</v>
      </c>
    </row>
    <row r="2204" spans="1:8" x14ac:dyDescent="0.25">
      <c r="A2204" s="4"/>
      <c r="B2204" s="4"/>
      <c r="C2204" s="4"/>
      <c r="D2204" s="4"/>
      <c r="E2204" s="4">
        <v>1200070650</v>
      </c>
      <c r="F2204" s="4" t="s">
        <v>1688</v>
      </c>
      <c r="G2204" s="5">
        <v>28500</v>
      </c>
      <c r="H2204" s="5">
        <v>136.16</v>
      </c>
    </row>
    <row r="2205" spans="1:8" x14ac:dyDescent="0.25">
      <c r="A2205" s="4"/>
      <c r="B2205" s="4"/>
      <c r="C2205" s="4"/>
      <c r="D2205" s="4"/>
      <c r="E2205" s="4">
        <v>1200073560</v>
      </c>
      <c r="F2205" s="4" t="s">
        <v>1689</v>
      </c>
      <c r="G2205" s="5">
        <v>12150</v>
      </c>
      <c r="H2205" s="5">
        <v>340.87</v>
      </c>
    </row>
    <row r="2206" spans="1:8" x14ac:dyDescent="0.25">
      <c r="A2206" s="4"/>
      <c r="B2206" s="4"/>
      <c r="C2206" s="4"/>
      <c r="D2206" s="4"/>
      <c r="E2206" s="4">
        <v>1200070060</v>
      </c>
      <c r="F2206" s="4" t="s">
        <v>1690</v>
      </c>
      <c r="G2206" s="5">
        <v>12000</v>
      </c>
      <c r="H2206" s="5">
        <v>22.94</v>
      </c>
    </row>
    <row r="2207" spans="1:8" x14ac:dyDescent="0.25">
      <c r="A2207" s="4"/>
      <c r="B2207" s="4"/>
      <c r="C2207" s="4"/>
      <c r="D2207" s="4"/>
      <c r="E2207" s="4">
        <v>1200070050</v>
      </c>
      <c r="F2207" s="4" t="s">
        <v>1691</v>
      </c>
      <c r="G2207" s="5">
        <v>12000</v>
      </c>
      <c r="H2207" s="5">
        <v>129.76</v>
      </c>
    </row>
    <row r="2208" spans="1:8" x14ac:dyDescent="0.25">
      <c r="A2208" s="4"/>
      <c r="B2208" s="4"/>
      <c r="C2208" s="4"/>
      <c r="D2208" s="4"/>
      <c r="E2208" s="4">
        <v>1200070870</v>
      </c>
      <c r="F2208" s="4" t="s">
        <v>1692</v>
      </c>
      <c r="G2208" s="5">
        <v>4930</v>
      </c>
      <c r="H2208" s="5">
        <v>1</v>
      </c>
    </row>
    <row r="2209" spans="1:8" x14ac:dyDescent="0.25">
      <c r="A2209" s="4"/>
      <c r="B2209" s="4"/>
      <c r="C2209" s="4"/>
      <c r="D2209" s="4">
        <v>2013</v>
      </c>
      <c r="E2209" s="4">
        <v>1200075880</v>
      </c>
      <c r="F2209" s="4" t="s">
        <v>1693</v>
      </c>
      <c r="G2209" s="5">
        <v>376525.39</v>
      </c>
      <c r="H2209" s="5">
        <v>171077.36</v>
      </c>
    </row>
    <row r="2210" spans="1:8" x14ac:dyDescent="0.25">
      <c r="A2210" s="4"/>
      <c r="B2210" s="4"/>
      <c r="C2210" s="4"/>
      <c r="D2210" s="4"/>
      <c r="E2210" s="4">
        <v>1200075960</v>
      </c>
      <c r="F2210" s="4" t="s">
        <v>1694</v>
      </c>
      <c r="G2210" s="5">
        <v>128325</v>
      </c>
      <c r="H2210" s="5">
        <v>5900.38</v>
      </c>
    </row>
    <row r="2211" spans="1:8" x14ac:dyDescent="0.25">
      <c r="A2211" s="4"/>
      <c r="B2211" s="4"/>
      <c r="C2211" s="4"/>
      <c r="D2211" s="4"/>
      <c r="E2211" s="4">
        <v>1200079770</v>
      </c>
      <c r="F2211" s="4" t="s">
        <v>1695</v>
      </c>
      <c r="G2211" s="5">
        <v>27450</v>
      </c>
      <c r="H2211" s="5">
        <v>2062.0300000000002</v>
      </c>
    </row>
    <row r="2212" spans="1:8" x14ac:dyDescent="0.25">
      <c r="A2212" s="4"/>
      <c r="B2212" s="4"/>
      <c r="C2212" s="4"/>
      <c r="D2212" s="4"/>
      <c r="E2212" s="4">
        <v>1200080850</v>
      </c>
      <c r="F2212" s="4" t="s">
        <v>1597</v>
      </c>
      <c r="G2212" s="5">
        <v>17500</v>
      </c>
      <c r="H2212" s="5">
        <v>1514.78</v>
      </c>
    </row>
    <row r="2213" spans="1:8" x14ac:dyDescent="0.25">
      <c r="A2213" s="4"/>
      <c r="B2213" s="4"/>
      <c r="C2213" s="4"/>
      <c r="D2213" s="4">
        <v>2014</v>
      </c>
      <c r="E2213" s="4">
        <v>1200095200</v>
      </c>
      <c r="F2213" s="4" t="s">
        <v>1696</v>
      </c>
      <c r="G2213" s="5">
        <v>2645613.9</v>
      </c>
      <c r="H2213" s="5">
        <v>709583.38</v>
      </c>
    </row>
    <row r="2214" spans="1:8" x14ac:dyDescent="0.25">
      <c r="A2214" s="4"/>
      <c r="B2214" s="4"/>
      <c r="C2214" s="4"/>
      <c r="D2214" s="4"/>
      <c r="E2214" s="4">
        <v>1200094790</v>
      </c>
      <c r="F2214" s="4" t="s">
        <v>1697</v>
      </c>
      <c r="G2214" s="5">
        <v>668228.1</v>
      </c>
      <c r="H2214" s="5">
        <v>166350.34</v>
      </c>
    </row>
    <row r="2215" spans="1:8" x14ac:dyDescent="0.25">
      <c r="A2215" s="4"/>
      <c r="B2215" s="4"/>
      <c r="C2215" s="4"/>
      <c r="D2215" s="4"/>
      <c r="E2215" s="4">
        <v>1200090850</v>
      </c>
      <c r="F2215" s="4" t="s">
        <v>1698</v>
      </c>
      <c r="G2215" s="5">
        <v>600000</v>
      </c>
      <c r="H2215" s="5">
        <v>147831.29999999999</v>
      </c>
    </row>
    <row r="2216" spans="1:8" x14ac:dyDescent="0.25">
      <c r="A2216" s="4"/>
      <c r="B2216" s="4"/>
      <c r="C2216" s="4"/>
      <c r="D2216" s="4"/>
      <c r="E2216" s="4">
        <v>1200093130</v>
      </c>
      <c r="F2216" s="4" t="s">
        <v>1699</v>
      </c>
      <c r="G2216" s="5">
        <v>553449.5</v>
      </c>
      <c r="H2216" s="5">
        <v>141315.34</v>
      </c>
    </row>
    <row r="2217" spans="1:8" x14ac:dyDescent="0.25">
      <c r="A2217" s="4"/>
      <c r="B2217" s="4"/>
      <c r="C2217" s="4"/>
      <c r="D2217" s="4"/>
      <c r="E2217" s="4">
        <v>1200090630</v>
      </c>
      <c r="F2217" s="4" t="s">
        <v>1700</v>
      </c>
      <c r="G2217" s="5">
        <v>429516</v>
      </c>
      <c r="H2217" s="5">
        <v>96961.49</v>
      </c>
    </row>
    <row r="2218" spans="1:8" x14ac:dyDescent="0.25">
      <c r="A2218" s="4"/>
      <c r="B2218" s="4"/>
      <c r="C2218" s="4"/>
      <c r="D2218" s="4"/>
      <c r="E2218" s="4">
        <v>1200091360</v>
      </c>
      <c r="F2218" s="4" t="s">
        <v>1701</v>
      </c>
      <c r="G2218" s="5">
        <v>323000</v>
      </c>
      <c r="H2218" s="5">
        <v>81588.759999999995</v>
      </c>
    </row>
    <row r="2219" spans="1:8" x14ac:dyDescent="0.25">
      <c r="A2219" s="4"/>
      <c r="B2219" s="4"/>
      <c r="C2219" s="4"/>
      <c r="D2219" s="4"/>
      <c r="E2219" s="4">
        <v>1200083370</v>
      </c>
      <c r="F2219" s="4" t="s">
        <v>1702</v>
      </c>
      <c r="G2219" s="5">
        <v>312709.86</v>
      </c>
      <c r="H2219" s="5">
        <v>33340.44</v>
      </c>
    </row>
    <row r="2220" spans="1:8" x14ac:dyDescent="0.25">
      <c r="A2220" s="4"/>
      <c r="B2220" s="4"/>
      <c r="C2220" s="4"/>
      <c r="D2220" s="4"/>
      <c r="E2220" s="4">
        <v>1200086240</v>
      </c>
      <c r="F2220" s="4" t="s">
        <v>1703</v>
      </c>
      <c r="G2220" s="5">
        <v>287555.7</v>
      </c>
      <c r="H2220" s="5">
        <v>59609.58</v>
      </c>
    </row>
    <row r="2221" spans="1:8" x14ac:dyDescent="0.25">
      <c r="A2221" s="4"/>
      <c r="B2221" s="4"/>
      <c r="C2221" s="4"/>
      <c r="D2221" s="4"/>
      <c r="E2221" s="4">
        <v>1200093470</v>
      </c>
      <c r="F2221" s="4" t="s">
        <v>1704</v>
      </c>
      <c r="G2221" s="5">
        <v>281837.7</v>
      </c>
      <c r="H2221" s="5">
        <v>68359.94</v>
      </c>
    </row>
    <row r="2222" spans="1:8" x14ac:dyDescent="0.25">
      <c r="A2222" s="4"/>
      <c r="B2222" s="4"/>
      <c r="C2222" s="4"/>
      <c r="D2222" s="4"/>
      <c r="E2222" s="4">
        <v>1200093760</v>
      </c>
      <c r="F2222" s="4" t="s">
        <v>1328</v>
      </c>
      <c r="G2222" s="5">
        <v>170640</v>
      </c>
      <c r="H2222" s="5">
        <v>43569.75</v>
      </c>
    </row>
    <row r="2223" spans="1:8" x14ac:dyDescent="0.25">
      <c r="A2223" s="4"/>
      <c r="B2223" s="4"/>
      <c r="C2223" s="4"/>
      <c r="D2223" s="4"/>
      <c r="E2223" s="4">
        <v>1200086890</v>
      </c>
      <c r="F2223" s="4" t="s">
        <v>1705</v>
      </c>
      <c r="G2223" s="5">
        <v>134270</v>
      </c>
      <c r="H2223" s="5">
        <v>27834.25</v>
      </c>
    </row>
    <row r="2224" spans="1:8" x14ac:dyDescent="0.25">
      <c r="A2224" s="4"/>
      <c r="B2224" s="4"/>
      <c r="C2224" s="4"/>
      <c r="D2224" s="4"/>
      <c r="E2224" s="4">
        <v>1200093480</v>
      </c>
      <c r="F2224" s="4" t="s">
        <v>1706</v>
      </c>
      <c r="G2224" s="5">
        <v>126084</v>
      </c>
      <c r="H2224" s="5">
        <v>30582.11</v>
      </c>
    </row>
    <row r="2225" spans="1:8" x14ac:dyDescent="0.25">
      <c r="A2225" s="4"/>
      <c r="B2225" s="4"/>
      <c r="C2225" s="4"/>
      <c r="D2225" s="4"/>
      <c r="E2225" s="4">
        <v>1200093460</v>
      </c>
      <c r="F2225" s="4" t="s">
        <v>1706</v>
      </c>
      <c r="G2225" s="5">
        <v>109317</v>
      </c>
      <c r="H2225" s="5">
        <v>26513.48</v>
      </c>
    </row>
    <row r="2226" spans="1:8" x14ac:dyDescent="0.25">
      <c r="A2226" s="4"/>
      <c r="B2226" s="4"/>
      <c r="C2226" s="4"/>
      <c r="D2226" s="4"/>
      <c r="E2226" s="4">
        <v>1200093770</v>
      </c>
      <c r="F2226" s="4" t="s">
        <v>1707</v>
      </c>
      <c r="G2226" s="5">
        <v>108000</v>
      </c>
      <c r="H2226" s="5">
        <v>25859.93</v>
      </c>
    </row>
    <row r="2227" spans="1:8" x14ac:dyDescent="0.25">
      <c r="A2227" s="4"/>
      <c r="B2227" s="4"/>
      <c r="C2227" s="4"/>
      <c r="D2227" s="4"/>
      <c r="E2227" s="4">
        <v>1200093780</v>
      </c>
      <c r="F2227" s="4" t="s">
        <v>1707</v>
      </c>
      <c r="G2227" s="5">
        <v>95700</v>
      </c>
      <c r="H2227" s="5">
        <v>22915.65</v>
      </c>
    </row>
    <row r="2228" spans="1:8" x14ac:dyDescent="0.25">
      <c r="A2228" s="4"/>
      <c r="B2228" s="4"/>
      <c r="C2228" s="4"/>
      <c r="D2228" s="4"/>
      <c r="E2228" s="4">
        <v>1200082230</v>
      </c>
      <c r="F2228" s="4" t="s">
        <v>1708</v>
      </c>
      <c r="G2228" s="5">
        <v>93500</v>
      </c>
      <c r="H2228" s="5">
        <v>9529.14</v>
      </c>
    </row>
    <row r="2229" spans="1:8" x14ac:dyDescent="0.25">
      <c r="A2229" s="4"/>
      <c r="B2229" s="4"/>
      <c r="C2229" s="4"/>
      <c r="D2229" s="4"/>
      <c r="E2229" s="4">
        <v>1200092920</v>
      </c>
      <c r="F2229" s="4" t="s">
        <v>1709</v>
      </c>
      <c r="G2229" s="5">
        <v>79350</v>
      </c>
      <c r="H2229" s="5">
        <v>37117.019999999997</v>
      </c>
    </row>
    <row r="2230" spans="1:8" x14ac:dyDescent="0.25">
      <c r="A2230" s="4"/>
      <c r="B2230" s="4"/>
      <c r="C2230" s="4"/>
      <c r="D2230" s="4"/>
      <c r="E2230" s="4">
        <v>1200092310</v>
      </c>
      <c r="F2230" s="4" t="s">
        <v>1710</v>
      </c>
      <c r="G2230" s="5">
        <v>68600</v>
      </c>
      <c r="H2230" s="5">
        <v>17203.79</v>
      </c>
    </row>
    <row r="2231" spans="1:8" x14ac:dyDescent="0.25">
      <c r="A2231" s="4"/>
      <c r="B2231" s="4"/>
      <c r="C2231" s="4"/>
      <c r="D2231" s="4"/>
      <c r="E2231" s="4">
        <v>1200092320</v>
      </c>
      <c r="F2231" s="4" t="s">
        <v>1710</v>
      </c>
      <c r="G2231" s="5">
        <v>68600</v>
      </c>
      <c r="H2231" s="5">
        <v>17203.79</v>
      </c>
    </row>
    <row r="2232" spans="1:8" x14ac:dyDescent="0.25">
      <c r="A2232" s="4"/>
      <c r="B2232" s="4"/>
      <c r="C2232" s="4"/>
      <c r="D2232" s="4"/>
      <c r="E2232" s="4">
        <v>1200092360</v>
      </c>
      <c r="F2232" s="4" t="s">
        <v>1711</v>
      </c>
      <c r="G2232" s="5">
        <v>57300</v>
      </c>
      <c r="H2232" s="5">
        <v>13898.54</v>
      </c>
    </row>
    <row r="2233" spans="1:8" x14ac:dyDescent="0.25">
      <c r="A2233" s="4"/>
      <c r="B2233" s="4"/>
      <c r="C2233" s="4"/>
      <c r="D2233" s="4"/>
      <c r="E2233" s="4">
        <v>1200090890</v>
      </c>
      <c r="F2233" s="4" t="s">
        <v>1712</v>
      </c>
      <c r="G2233" s="5">
        <v>46500</v>
      </c>
      <c r="H2233" s="5">
        <v>10683.8</v>
      </c>
    </row>
    <row r="2234" spans="1:8" x14ac:dyDescent="0.25">
      <c r="A2234" s="4"/>
      <c r="B2234" s="4"/>
      <c r="C2234" s="4"/>
      <c r="D2234" s="4"/>
      <c r="E2234" s="4">
        <v>1200092840</v>
      </c>
      <c r="F2234" s="4" t="s">
        <v>1713</v>
      </c>
      <c r="G2234" s="5">
        <v>37000</v>
      </c>
      <c r="H2234" s="5">
        <v>16712.150000000001</v>
      </c>
    </row>
    <row r="2235" spans="1:8" x14ac:dyDescent="0.25">
      <c r="A2235" s="4"/>
      <c r="B2235" s="4"/>
      <c r="C2235" s="4"/>
      <c r="D2235" s="4"/>
      <c r="E2235" s="4">
        <v>1200090690</v>
      </c>
      <c r="F2235" s="4" t="s">
        <v>1714</v>
      </c>
      <c r="G2235" s="5">
        <v>16629</v>
      </c>
      <c r="H2235" s="5">
        <v>3617.79</v>
      </c>
    </row>
    <row r="2236" spans="1:8" x14ac:dyDescent="0.25">
      <c r="A2236" s="4"/>
      <c r="B2236" s="4"/>
      <c r="C2236" s="4"/>
      <c r="D2236" s="4"/>
      <c r="E2236" s="4">
        <v>1200093610</v>
      </c>
      <c r="F2236" s="4" t="s">
        <v>1715</v>
      </c>
      <c r="G2236" s="5">
        <v>6768</v>
      </c>
      <c r="H2236" s="5">
        <v>1728.06</v>
      </c>
    </row>
    <row r="2237" spans="1:8" x14ac:dyDescent="0.25">
      <c r="A2237" s="4"/>
      <c r="B2237" s="4"/>
      <c r="C2237" s="4"/>
      <c r="D2237" s="4"/>
      <c r="E2237" s="4">
        <v>1200083890</v>
      </c>
      <c r="F2237" s="4" t="s">
        <v>1677</v>
      </c>
      <c r="G2237" s="5">
        <v>6768</v>
      </c>
      <c r="H2237" s="5">
        <v>835.53</v>
      </c>
    </row>
    <row r="2238" spans="1:8" x14ac:dyDescent="0.25">
      <c r="A2238" s="4"/>
      <c r="B2238" s="4"/>
      <c r="C2238" s="4"/>
      <c r="D2238" s="4">
        <v>2015</v>
      </c>
      <c r="E2238" s="4">
        <v>1200102170</v>
      </c>
      <c r="F2238" s="4" t="s">
        <v>1716</v>
      </c>
      <c r="G2238" s="5">
        <v>1570733</v>
      </c>
      <c r="H2238" s="5">
        <v>581952.14</v>
      </c>
    </row>
    <row r="2239" spans="1:8" x14ac:dyDescent="0.25">
      <c r="A2239" s="4"/>
      <c r="B2239" s="4"/>
      <c r="C2239" s="4"/>
      <c r="D2239" s="4"/>
      <c r="E2239" s="4">
        <v>1200104380</v>
      </c>
      <c r="F2239" s="4" t="s">
        <v>1717</v>
      </c>
      <c r="G2239" s="5">
        <v>1187225</v>
      </c>
      <c r="H2239" s="5">
        <v>725274.01</v>
      </c>
    </row>
    <row r="2240" spans="1:8" x14ac:dyDescent="0.25">
      <c r="A2240" s="4"/>
      <c r="B2240" s="4"/>
      <c r="C2240" s="4"/>
      <c r="D2240" s="4"/>
      <c r="E2240" s="4">
        <v>1200095210</v>
      </c>
      <c r="F2240" s="4" t="s">
        <v>1718</v>
      </c>
      <c r="G2240" s="5">
        <v>924514.2</v>
      </c>
      <c r="H2240" s="5">
        <v>297835.38</v>
      </c>
    </row>
    <row r="2241" spans="1:8" x14ac:dyDescent="0.25">
      <c r="A2241" s="4"/>
      <c r="B2241" s="4"/>
      <c r="C2241" s="4"/>
      <c r="D2241" s="4"/>
      <c r="E2241" s="4">
        <v>1200101890</v>
      </c>
      <c r="F2241" s="4" t="s">
        <v>1719</v>
      </c>
      <c r="G2241" s="5">
        <v>759702.9</v>
      </c>
      <c r="H2241" s="5">
        <v>304649.38</v>
      </c>
    </row>
    <row r="2242" spans="1:8" x14ac:dyDescent="0.25">
      <c r="A2242" s="4"/>
      <c r="B2242" s="4"/>
      <c r="C2242" s="4"/>
      <c r="D2242" s="4"/>
      <c r="E2242" s="4">
        <v>1200095400</v>
      </c>
      <c r="F2242" s="4" t="s">
        <v>1720</v>
      </c>
      <c r="G2242" s="5">
        <v>650000</v>
      </c>
      <c r="H2242" s="5">
        <v>172141.15</v>
      </c>
    </row>
    <row r="2243" spans="1:8" x14ac:dyDescent="0.25">
      <c r="A2243" s="4"/>
      <c r="B2243" s="4"/>
      <c r="C2243" s="4"/>
      <c r="D2243" s="4"/>
      <c r="E2243" s="4">
        <v>1200100920</v>
      </c>
      <c r="F2243" s="4" t="s">
        <v>1721</v>
      </c>
      <c r="G2243" s="5">
        <v>633690</v>
      </c>
      <c r="H2243" s="5">
        <v>220583.47</v>
      </c>
    </row>
    <row r="2244" spans="1:8" x14ac:dyDescent="0.25">
      <c r="A2244" s="4"/>
      <c r="B2244" s="4"/>
      <c r="C2244" s="4"/>
      <c r="D2244" s="4"/>
      <c r="E2244" s="4">
        <v>1200101070</v>
      </c>
      <c r="F2244" s="4" t="s">
        <v>613</v>
      </c>
      <c r="G2244" s="5">
        <v>581405.5</v>
      </c>
      <c r="H2244" s="5">
        <v>204818.1</v>
      </c>
    </row>
    <row r="2245" spans="1:8" x14ac:dyDescent="0.25">
      <c r="A2245" s="4"/>
      <c r="B2245" s="4"/>
      <c r="C2245" s="4"/>
      <c r="D2245" s="4"/>
      <c r="E2245" s="4">
        <v>1200102160</v>
      </c>
      <c r="F2245" s="4" t="s">
        <v>1722</v>
      </c>
      <c r="G2245" s="5">
        <v>456197</v>
      </c>
      <c r="H2245" s="5">
        <v>166078.10999999999</v>
      </c>
    </row>
    <row r="2246" spans="1:8" x14ac:dyDescent="0.25">
      <c r="A2246" s="4"/>
      <c r="B2246" s="4"/>
      <c r="C2246" s="4"/>
      <c r="D2246" s="4"/>
      <c r="E2246" s="4">
        <v>1200096100</v>
      </c>
      <c r="F2246" s="4" t="s">
        <v>1723</v>
      </c>
      <c r="G2246" s="5">
        <v>450000</v>
      </c>
      <c r="H2246" s="5">
        <v>118433.86</v>
      </c>
    </row>
    <row r="2247" spans="1:8" x14ac:dyDescent="0.25">
      <c r="A2247" s="4"/>
      <c r="B2247" s="4"/>
      <c r="C2247" s="4"/>
      <c r="D2247" s="4"/>
      <c r="E2247" s="4">
        <v>1200096110</v>
      </c>
      <c r="F2247" s="4" t="s">
        <v>1724</v>
      </c>
      <c r="G2247" s="5">
        <v>450000</v>
      </c>
      <c r="H2247" s="5">
        <v>118433.86</v>
      </c>
    </row>
    <row r="2248" spans="1:8" x14ac:dyDescent="0.25">
      <c r="A2248" s="4"/>
      <c r="B2248" s="4"/>
      <c r="C2248" s="4"/>
      <c r="D2248" s="4"/>
      <c r="E2248" s="4">
        <v>1200102150</v>
      </c>
      <c r="F2248" s="4" t="s">
        <v>1725</v>
      </c>
      <c r="G2248" s="5">
        <v>423104</v>
      </c>
      <c r="H2248" s="5">
        <v>149282.64000000001</v>
      </c>
    </row>
    <row r="2249" spans="1:8" x14ac:dyDescent="0.25">
      <c r="A2249" s="4"/>
      <c r="B2249" s="4"/>
      <c r="C2249" s="4"/>
      <c r="D2249" s="4"/>
      <c r="E2249" s="4">
        <v>1200102570</v>
      </c>
      <c r="F2249" s="4" t="s">
        <v>1726</v>
      </c>
      <c r="G2249" s="5">
        <v>305343</v>
      </c>
      <c r="H2249" s="5">
        <v>108512.05</v>
      </c>
    </row>
    <row r="2250" spans="1:8" x14ac:dyDescent="0.25">
      <c r="A2250" s="4"/>
      <c r="B2250" s="4"/>
      <c r="C2250" s="4"/>
      <c r="D2250" s="4"/>
      <c r="E2250" s="4">
        <v>1200102560</v>
      </c>
      <c r="F2250" s="4" t="s">
        <v>1726</v>
      </c>
      <c r="G2250" s="5">
        <v>273975.5</v>
      </c>
      <c r="H2250" s="5">
        <v>97364.23</v>
      </c>
    </row>
    <row r="2251" spans="1:8" x14ac:dyDescent="0.25">
      <c r="A2251" s="4"/>
      <c r="B2251" s="4"/>
      <c r="C2251" s="4"/>
      <c r="D2251" s="4"/>
      <c r="E2251" s="4">
        <v>1200102050</v>
      </c>
      <c r="F2251" s="4" t="s">
        <v>1727</v>
      </c>
      <c r="G2251" s="5">
        <v>245700</v>
      </c>
      <c r="H2251" s="5">
        <v>85660.79</v>
      </c>
    </row>
    <row r="2252" spans="1:8" x14ac:dyDescent="0.25">
      <c r="A2252" s="4"/>
      <c r="B2252" s="4"/>
      <c r="C2252" s="4"/>
      <c r="D2252" s="4"/>
      <c r="E2252" s="4">
        <v>1200104340</v>
      </c>
      <c r="F2252" s="4" t="s">
        <v>1728</v>
      </c>
      <c r="G2252" s="5">
        <v>210750</v>
      </c>
      <c r="H2252" s="5">
        <v>128746.87</v>
      </c>
    </row>
    <row r="2253" spans="1:8" x14ac:dyDescent="0.25">
      <c r="A2253" s="4"/>
      <c r="B2253" s="4"/>
      <c r="C2253" s="4"/>
      <c r="D2253" s="4"/>
      <c r="E2253" s="4">
        <v>1200099290</v>
      </c>
      <c r="F2253" s="4" t="s">
        <v>1729</v>
      </c>
      <c r="G2253" s="5">
        <v>199578</v>
      </c>
      <c r="H2253" s="5">
        <v>73832.94</v>
      </c>
    </row>
    <row r="2254" spans="1:8" x14ac:dyDescent="0.25">
      <c r="A2254" s="4"/>
      <c r="B2254" s="4"/>
      <c r="C2254" s="4"/>
      <c r="D2254" s="4"/>
      <c r="E2254" s="4">
        <v>1200093850</v>
      </c>
      <c r="F2254" s="4" t="s">
        <v>1730</v>
      </c>
      <c r="G2254" s="5">
        <v>158950</v>
      </c>
      <c r="H2254" s="5">
        <v>42007.51</v>
      </c>
    </row>
    <row r="2255" spans="1:8" x14ac:dyDescent="0.25">
      <c r="A2255" s="4"/>
      <c r="B2255" s="4"/>
      <c r="C2255" s="4"/>
      <c r="D2255" s="4"/>
      <c r="E2255" s="4">
        <v>1200098960</v>
      </c>
      <c r="F2255" s="4" t="s">
        <v>1731</v>
      </c>
      <c r="G2255" s="5">
        <v>106715</v>
      </c>
      <c r="H2255" s="5">
        <v>36350.18</v>
      </c>
    </row>
    <row r="2256" spans="1:8" x14ac:dyDescent="0.25">
      <c r="A2256" s="4"/>
      <c r="B2256" s="4"/>
      <c r="C2256" s="4"/>
      <c r="D2256" s="4"/>
      <c r="E2256" s="4">
        <v>1200095980</v>
      </c>
      <c r="F2256" s="4" t="s">
        <v>1732</v>
      </c>
      <c r="G2256" s="5">
        <v>103172</v>
      </c>
      <c r="H2256" s="5">
        <v>33358.22</v>
      </c>
    </row>
    <row r="2257" spans="1:8" x14ac:dyDescent="0.25">
      <c r="A2257" s="4"/>
      <c r="B2257" s="4"/>
      <c r="C2257" s="4"/>
      <c r="D2257" s="4"/>
      <c r="E2257" s="4">
        <v>1200092290</v>
      </c>
      <c r="F2257" s="4" t="s">
        <v>1733</v>
      </c>
      <c r="G2257" s="5">
        <v>98600</v>
      </c>
      <c r="H2257" s="5">
        <v>33997.629999999997</v>
      </c>
    </row>
    <row r="2258" spans="1:8" x14ac:dyDescent="0.25">
      <c r="A2258" s="4"/>
      <c r="B2258" s="4"/>
      <c r="C2258" s="4"/>
      <c r="D2258" s="4"/>
      <c r="E2258" s="4">
        <v>1200092300</v>
      </c>
      <c r="F2258" s="4" t="s">
        <v>1733</v>
      </c>
      <c r="G2258" s="5">
        <v>98600</v>
      </c>
      <c r="H2258" s="5">
        <v>33997.629999999997</v>
      </c>
    </row>
    <row r="2259" spans="1:8" x14ac:dyDescent="0.25">
      <c r="A2259" s="4"/>
      <c r="B2259" s="4"/>
      <c r="C2259" s="4"/>
      <c r="D2259" s="4"/>
      <c r="E2259" s="4">
        <v>1200092680</v>
      </c>
      <c r="F2259" s="4" t="s">
        <v>1734</v>
      </c>
      <c r="G2259" s="5">
        <v>98600</v>
      </c>
      <c r="H2259" s="5">
        <v>33997.629999999997</v>
      </c>
    </row>
    <row r="2260" spans="1:8" x14ac:dyDescent="0.25">
      <c r="A2260" s="4"/>
      <c r="B2260" s="4"/>
      <c r="C2260" s="4"/>
      <c r="D2260" s="4"/>
      <c r="E2260" s="4">
        <v>1200105970</v>
      </c>
      <c r="F2260" s="4" t="s">
        <v>1735</v>
      </c>
      <c r="G2260" s="5">
        <v>90545</v>
      </c>
      <c r="H2260" s="5">
        <v>32210.86</v>
      </c>
    </row>
    <row r="2261" spans="1:8" x14ac:dyDescent="0.25">
      <c r="A2261" s="4"/>
      <c r="B2261" s="4"/>
      <c r="C2261" s="4"/>
      <c r="D2261" s="4"/>
      <c r="E2261" s="4">
        <v>1200102790</v>
      </c>
      <c r="F2261" s="4" t="s">
        <v>1736</v>
      </c>
      <c r="G2261" s="5">
        <v>88200</v>
      </c>
      <c r="H2261" s="5">
        <v>30975</v>
      </c>
    </row>
    <row r="2262" spans="1:8" x14ac:dyDescent="0.25">
      <c r="A2262" s="4"/>
      <c r="B2262" s="4"/>
      <c r="C2262" s="4"/>
      <c r="D2262" s="4"/>
      <c r="E2262" s="4">
        <v>1200099300</v>
      </c>
      <c r="F2262" s="4" t="s">
        <v>1737</v>
      </c>
      <c r="G2262" s="5">
        <v>76500</v>
      </c>
      <c r="H2262" s="5">
        <v>26155.99</v>
      </c>
    </row>
    <row r="2263" spans="1:8" x14ac:dyDescent="0.25">
      <c r="A2263" s="4"/>
      <c r="B2263" s="4"/>
      <c r="C2263" s="4"/>
      <c r="D2263" s="4"/>
      <c r="E2263" s="4">
        <v>1200092930</v>
      </c>
      <c r="F2263" s="4" t="s">
        <v>1738</v>
      </c>
      <c r="G2263" s="5">
        <v>69000</v>
      </c>
      <c r="H2263" s="5">
        <v>33472.78</v>
      </c>
    </row>
    <row r="2264" spans="1:8" x14ac:dyDescent="0.25">
      <c r="A2264" s="4"/>
      <c r="B2264" s="4"/>
      <c r="C2264" s="4"/>
      <c r="D2264" s="4"/>
      <c r="E2264" s="4">
        <v>1200096620</v>
      </c>
      <c r="F2264" s="4" t="s">
        <v>1739</v>
      </c>
      <c r="G2264" s="5">
        <v>36261</v>
      </c>
      <c r="H2264" s="5">
        <v>9815.57</v>
      </c>
    </row>
    <row r="2265" spans="1:8" x14ac:dyDescent="0.25">
      <c r="A2265" s="4"/>
      <c r="B2265" s="4"/>
      <c r="C2265" s="4"/>
      <c r="D2265" s="4"/>
      <c r="E2265" s="4">
        <v>1200099310</v>
      </c>
      <c r="F2265" s="4" t="s">
        <v>1740</v>
      </c>
      <c r="G2265" s="5">
        <v>36180</v>
      </c>
      <c r="H2265" s="5">
        <v>12369.66</v>
      </c>
    </row>
    <row r="2266" spans="1:8" x14ac:dyDescent="0.25">
      <c r="A2266" s="4"/>
      <c r="B2266" s="4"/>
      <c r="C2266" s="4"/>
      <c r="D2266" s="4"/>
      <c r="E2266" s="4">
        <v>1200100740</v>
      </c>
      <c r="F2266" s="4" t="s">
        <v>1741</v>
      </c>
      <c r="G2266" s="5">
        <v>21000</v>
      </c>
      <c r="H2266" s="5">
        <v>11483.26</v>
      </c>
    </row>
    <row r="2267" spans="1:8" x14ac:dyDescent="0.25">
      <c r="A2267" s="4"/>
      <c r="B2267" s="4"/>
      <c r="C2267" s="4"/>
      <c r="D2267" s="4"/>
      <c r="E2267" s="4">
        <v>1200098500</v>
      </c>
      <c r="F2267" s="4" t="s">
        <v>1742</v>
      </c>
      <c r="G2267" s="5">
        <v>20900</v>
      </c>
      <c r="H2267" s="5">
        <v>6796.1</v>
      </c>
    </row>
    <row r="2268" spans="1:8" x14ac:dyDescent="0.25">
      <c r="A2268" s="4"/>
      <c r="B2268" s="4"/>
      <c r="C2268" s="4"/>
      <c r="D2268" s="4"/>
      <c r="E2268" s="4">
        <v>1200102200</v>
      </c>
      <c r="F2268" s="4" t="s">
        <v>1743</v>
      </c>
      <c r="G2268" s="5">
        <v>20165</v>
      </c>
      <c r="H2268" s="5">
        <v>7045.71</v>
      </c>
    </row>
    <row r="2269" spans="1:8" x14ac:dyDescent="0.25">
      <c r="A2269" s="4"/>
      <c r="B2269" s="4"/>
      <c r="C2269" s="4"/>
      <c r="D2269" s="4"/>
      <c r="E2269" s="4">
        <v>1200098460</v>
      </c>
      <c r="F2269" s="4" t="s">
        <v>1744</v>
      </c>
      <c r="G2269" s="5">
        <v>13000</v>
      </c>
      <c r="H2269" s="5">
        <v>3548.57</v>
      </c>
    </row>
    <row r="2270" spans="1:8" x14ac:dyDescent="0.25">
      <c r="A2270" s="4"/>
      <c r="B2270" s="4"/>
      <c r="C2270" s="4"/>
      <c r="D2270" s="4"/>
      <c r="E2270" s="4">
        <v>1200096380</v>
      </c>
      <c r="F2270" s="4" t="s">
        <v>1745</v>
      </c>
      <c r="G2270" s="5">
        <v>8640</v>
      </c>
      <c r="H2270" s="5">
        <v>2821.54</v>
      </c>
    </row>
    <row r="2271" spans="1:8" x14ac:dyDescent="0.25">
      <c r="A2271" s="4"/>
      <c r="B2271" s="4"/>
      <c r="C2271" s="4"/>
      <c r="D2271" s="4"/>
      <c r="E2271" s="4">
        <v>1200095230</v>
      </c>
      <c r="F2271" s="4" t="s">
        <v>1746</v>
      </c>
      <c r="G2271" s="5">
        <v>6768</v>
      </c>
      <c r="H2271" s="5">
        <v>1775.03</v>
      </c>
    </row>
    <row r="2272" spans="1:8" x14ac:dyDescent="0.25">
      <c r="A2272" s="4"/>
      <c r="B2272" s="4"/>
      <c r="C2272" s="4"/>
      <c r="D2272" s="4"/>
      <c r="E2272" s="4">
        <v>1200098660</v>
      </c>
      <c r="F2272" s="4" t="s">
        <v>1747</v>
      </c>
      <c r="G2272" s="5">
        <v>6268.5</v>
      </c>
      <c r="H2272" s="5">
        <v>2046.45</v>
      </c>
    </row>
    <row r="2273" spans="1:8" x14ac:dyDescent="0.25">
      <c r="A2273" s="4"/>
      <c r="B2273" s="4"/>
      <c r="C2273" s="4"/>
      <c r="D2273" s="4">
        <v>2016</v>
      </c>
      <c r="E2273" s="4">
        <v>1200124340</v>
      </c>
      <c r="F2273" s="4" t="s">
        <v>1748</v>
      </c>
      <c r="G2273" s="5">
        <v>1801800</v>
      </c>
      <c r="H2273" s="5">
        <v>870514</v>
      </c>
    </row>
    <row r="2274" spans="1:8" x14ac:dyDescent="0.25">
      <c r="A2274" s="4"/>
      <c r="B2274" s="4"/>
      <c r="C2274" s="4"/>
      <c r="D2274" s="4"/>
      <c r="E2274" s="4">
        <v>1200110890</v>
      </c>
      <c r="F2274" s="4" t="s">
        <v>1749</v>
      </c>
      <c r="G2274" s="5">
        <v>1745689</v>
      </c>
      <c r="H2274" s="5">
        <v>1100462.25</v>
      </c>
    </row>
    <row r="2275" spans="1:8" x14ac:dyDescent="0.25">
      <c r="A2275" s="4"/>
      <c r="B2275" s="4"/>
      <c r="C2275" s="4"/>
      <c r="D2275" s="4"/>
      <c r="E2275" s="4">
        <v>1200110910</v>
      </c>
      <c r="F2275" s="4" t="s">
        <v>1750</v>
      </c>
      <c r="G2275" s="5">
        <v>1418891</v>
      </c>
      <c r="H2275" s="5">
        <v>894452.59</v>
      </c>
    </row>
    <row r="2276" spans="1:8" x14ac:dyDescent="0.25">
      <c r="A2276" s="4"/>
      <c r="B2276" s="4"/>
      <c r="C2276" s="4"/>
      <c r="D2276" s="4"/>
      <c r="E2276" s="4">
        <v>1200110900</v>
      </c>
      <c r="F2276" s="4" t="s">
        <v>1751</v>
      </c>
      <c r="G2276" s="5">
        <v>1405240</v>
      </c>
      <c r="H2276" s="5">
        <v>885847.12</v>
      </c>
    </row>
    <row r="2277" spans="1:8" x14ac:dyDescent="0.25">
      <c r="A2277" s="4"/>
      <c r="B2277" s="4"/>
      <c r="C2277" s="4"/>
      <c r="D2277" s="4"/>
      <c r="E2277" s="4">
        <v>1200110930</v>
      </c>
      <c r="F2277" s="4" t="s">
        <v>1752</v>
      </c>
      <c r="G2277" s="5">
        <v>230383.8</v>
      </c>
      <c r="H2277" s="5">
        <v>145231.29999999999</v>
      </c>
    </row>
    <row r="2278" spans="1:8" x14ac:dyDescent="0.25">
      <c r="A2278" s="4"/>
      <c r="B2278" s="4"/>
      <c r="C2278" s="4"/>
      <c r="D2278" s="4"/>
      <c r="E2278" s="4">
        <v>1200102760</v>
      </c>
      <c r="F2278" s="4" t="s">
        <v>1753</v>
      </c>
      <c r="G2278" s="5">
        <v>81200</v>
      </c>
      <c r="H2278" s="5">
        <v>30454.42</v>
      </c>
    </row>
    <row r="2279" spans="1:8" x14ac:dyDescent="0.25">
      <c r="A2279" s="4"/>
      <c r="B2279" s="4"/>
      <c r="C2279" s="4"/>
      <c r="D2279" s="4"/>
      <c r="E2279" s="4">
        <v>1200121510</v>
      </c>
      <c r="F2279" s="4" t="s">
        <v>1754</v>
      </c>
      <c r="G2279" s="5">
        <v>35600</v>
      </c>
      <c r="H2279" s="5">
        <v>16783.650000000001</v>
      </c>
    </row>
    <row r="2280" spans="1:8" x14ac:dyDescent="0.25">
      <c r="A2280" s="4"/>
      <c r="B2280" s="4"/>
      <c r="C2280" s="4"/>
      <c r="D2280" s="4"/>
      <c r="E2280" s="4">
        <v>1200123010</v>
      </c>
      <c r="F2280" s="4" t="s">
        <v>1755</v>
      </c>
      <c r="G2280" s="5">
        <v>18000</v>
      </c>
      <c r="H2280" s="5">
        <v>12161.09</v>
      </c>
    </row>
    <row r="2281" spans="1:8" x14ac:dyDescent="0.25">
      <c r="A2281" s="4"/>
      <c r="B2281" s="4"/>
      <c r="C2281" s="4"/>
      <c r="D2281" s="4"/>
      <c r="E2281" s="4">
        <v>1200122990</v>
      </c>
      <c r="F2281" s="4" t="s">
        <v>1756</v>
      </c>
      <c r="G2281" s="5">
        <v>17400</v>
      </c>
      <c r="H2281" s="5">
        <v>8048.18</v>
      </c>
    </row>
    <row r="2282" spans="1:8" x14ac:dyDescent="0.25">
      <c r="A2282" s="4"/>
      <c r="B2282" s="4"/>
      <c r="C2282" s="4"/>
      <c r="D2282" s="4"/>
      <c r="E2282" s="4">
        <v>1200123000</v>
      </c>
      <c r="F2282" s="4" t="s">
        <v>1757</v>
      </c>
      <c r="G2282" s="5">
        <v>16800</v>
      </c>
      <c r="H2282" s="5">
        <v>7769.88</v>
      </c>
    </row>
    <row r="2283" spans="1:8" x14ac:dyDescent="0.25">
      <c r="A2283" s="4"/>
      <c r="B2283" s="4"/>
      <c r="C2283" s="4"/>
      <c r="D2283" s="4"/>
      <c r="E2283" s="4">
        <v>1200116210</v>
      </c>
      <c r="F2283" s="4" t="s">
        <v>1758</v>
      </c>
      <c r="G2283" s="5">
        <v>15570</v>
      </c>
      <c r="H2283" s="5">
        <v>1</v>
      </c>
    </row>
    <row r="2284" spans="1:8" x14ac:dyDescent="0.25">
      <c r="A2284" s="4"/>
      <c r="B2284" s="4"/>
      <c r="C2284" s="4"/>
      <c r="D2284" s="4"/>
      <c r="E2284" s="4">
        <v>1200123020</v>
      </c>
      <c r="F2284" s="4" t="s">
        <v>1759</v>
      </c>
      <c r="G2284" s="5">
        <v>14400</v>
      </c>
      <c r="H2284" s="5">
        <v>9728.8799999999992</v>
      </c>
    </row>
    <row r="2285" spans="1:8" x14ac:dyDescent="0.25">
      <c r="A2285" s="4"/>
      <c r="B2285" s="4"/>
      <c r="C2285" s="4"/>
      <c r="D2285" s="4"/>
      <c r="E2285" s="4">
        <v>1200123030</v>
      </c>
      <c r="F2285" s="4" t="s">
        <v>1760</v>
      </c>
      <c r="G2285" s="5">
        <v>9900</v>
      </c>
      <c r="H2285" s="5">
        <v>6688.6</v>
      </c>
    </row>
    <row r="2286" spans="1:8" x14ac:dyDescent="0.25">
      <c r="A2286" s="4"/>
      <c r="B2286" s="4"/>
      <c r="C2286" s="4"/>
      <c r="D2286" s="4"/>
      <c r="E2286" s="4">
        <v>1200123040</v>
      </c>
      <c r="F2286" s="4" t="s">
        <v>1761</v>
      </c>
      <c r="G2286" s="5">
        <v>7200</v>
      </c>
      <c r="H2286" s="5">
        <v>3329.75</v>
      </c>
    </row>
    <row r="2287" spans="1:8" x14ac:dyDescent="0.25">
      <c r="A2287" s="4"/>
      <c r="B2287" s="4"/>
      <c r="C2287" s="4"/>
      <c r="D2287" s="4">
        <v>2017</v>
      </c>
      <c r="E2287" s="4">
        <v>1200132390</v>
      </c>
      <c r="F2287" s="4" t="s">
        <v>1762</v>
      </c>
      <c r="G2287" s="5">
        <v>52116.12</v>
      </c>
      <c r="H2287" s="5">
        <v>31031.98</v>
      </c>
    </row>
    <row r="2288" spans="1:8" x14ac:dyDescent="0.25">
      <c r="A2288" s="4"/>
      <c r="B2288" s="4"/>
      <c r="C2288" s="4"/>
      <c r="D2288" s="4"/>
      <c r="E2288" s="4">
        <v>1200130680</v>
      </c>
      <c r="F2288" s="4" t="s">
        <v>1763</v>
      </c>
      <c r="G2288" s="5">
        <v>37824</v>
      </c>
      <c r="H2288" s="5">
        <v>19827.95</v>
      </c>
    </row>
    <row r="2289" spans="1:8" x14ac:dyDescent="0.25">
      <c r="A2289" s="4"/>
      <c r="B2289" s="4"/>
      <c r="C2289" s="4"/>
      <c r="D2289" s="4"/>
      <c r="E2289" s="4">
        <v>1200129090</v>
      </c>
      <c r="F2289" s="4" t="s">
        <v>1764</v>
      </c>
      <c r="G2289" s="5">
        <v>19935</v>
      </c>
      <c r="H2289" s="5">
        <v>10302.59</v>
      </c>
    </row>
    <row r="2290" spans="1:8" x14ac:dyDescent="0.25">
      <c r="A2290" s="4"/>
      <c r="B2290" s="4"/>
      <c r="C2290" s="4"/>
      <c r="D2290" s="4"/>
      <c r="E2290" s="4">
        <v>1200128310</v>
      </c>
      <c r="F2290" s="4" t="s">
        <v>1765</v>
      </c>
      <c r="G2290" s="5">
        <v>13000</v>
      </c>
      <c r="H2290" s="5">
        <v>6780.3</v>
      </c>
    </row>
    <row r="2291" spans="1:8" x14ac:dyDescent="0.25">
      <c r="A2291" s="4"/>
      <c r="B2291" s="4"/>
      <c r="C2291" s="4"/>
      <c r="D2291" s="4">
        <v>2018</v>
      </c>
      <c r="E2291" s="4">
        <v>1200141550</v>
      </c>
      <c r="F2291" s="4" t="s">
        <v>1766</v>
      </c>
      <c r="G2291" s="5">
        <v>2774251</v>
      </c>
      <c r="H2291" s="5">
        <v>1837936.2</v>
      </c>
    </row>
    <row r="2292" spans="1:8" x14ac:dyDescent="0.25">
      <c r="A2292" s="4"/>
      <c r="B2292" s="4"/>
      <c r="C2292" s="4"/>
      <c r="D2292" s="4"/>
      <c r="E2292" s="4">
        <v>1200135500</v>
      </c>
      <c r="F2292" s="4" t="s">
        <v>1767</v>
      </c>
      <c r="G2292" s="5">
        <v>1158712</v>
      </c>
      <c r="H2292" s="5">
        <v>782259.73</v>
      </c>
    </row>
    <row r="2293" spans="1:8" x14ac:dyDescent="0.25">
      <c r="A2293" s="4"/>
      <c r="B2293" s="4"/>
      <c r="C2293" s="4"/>
      <c r="D2293" s="4"/>
      <c r="E2293" s="4">
        <v>1200138410</v>
      </c>
      <c r="F2293" s="4" t="s">
        <v>1768</v>
      </c>
      <c r="G2293" s="5">
        <v>971068.28</v>
      </c>
      <c r="H2293" s="5">
        <v>758054.02</v>
      </c>
    </row>
    <row r="2294" spans="1:8" x14ac:dyDescent="0.25">
      <c r="A2294" s="4"/>
      <c r="B2294" s="4"/>
      <c r="C2294" s="4"/>
      <c r="D2294" s="4"/>
      <c r="E2294" s="4">
        <v>1200137480</v>
      </c>
      <c r="F2294" s="4" t="s">
        <v>1769</v>
      </c>
      <c r="G2294" s="5">
        <v>255115</v>
      </c>
      <c r="H2294" s="5">
        <v>159551.18</v>
      </c>
    </row>
    <row r="2295" spans="1:8" x14ac:dyDescent="0.25">
      <c r="A2295" s="4"/>
      <c r="B2295" s="4"/>
      <c r="C2295" s="4"/>
      <c r="D2295" s="4"/>
      <c r="E2295" s="4">
        <v>1200141780</v>
      </c>
      <c r="F2295" s="4" t="s">
        <v>1770</v>
      </c>
      <c r="G2295" s="5">
        <v>238116</v>
      </c>
      <c r="H2295" s="5">
        <v>149939.03</v>
      </c>
    </row>
    <row r="2296" spans="1:8" x14ac:dyDescent="0.25">
      <c r="A2296" s="4"/>
      <c r="B2296" s="4"/>
      <c r="C2296" s="4"/>
      <c r="D2296" s="4"/>
      <c r="E2296" s="4">
        <v>1200134770</v>
      </c>
      <c r="F2296" s="4" t="s">
        <v>1771</v>
      </c>
      <c r="G2296" s="5">
        <v>190204</v>
      </c>
      <c r="H2296" s="5">
        <v>125584.33</v>
      </c>
    </row>
    <row r="2297" spans="1:8" x14ac:dyDescent="0.25">
      <c r="A2297" s="4"/>
      <c r="B2297" s="4"/>
      <c r="C2297" s="4"/>
      <c r="D2297" s="4"/>
      <c r="E2297" s="4">
        <v>1200140160</v>
      </c>
      <c r="F2297" s="4" t="s">
        <v>1772</v>
      </c>
      <c r="G2297" s="5">
        <v>166000</v>
      </c>
      <c r="H2297" s="5">
        <v>109080.02</v>
      </c>
    </row>
    <row r="2298" spans="1:8" x14ac:dyDescent="0.25">
      <c r="A2298" s="4"/>
      <c r="B2298" s="4"/>
      <c r="C2298" s="4"/>
      <c r="D2298" s="4"/>
      <c r="E2298" s="4">
        <v>1200138680</v>
      </c>
      <c r="F2298" s="4" t="s">
        <v>1773</v>
      </c>
      <c r="G2298" s="5">
        <v>125000</v>
      </c>
      <c r="H2298" s="5">
        <v>82485.009999999995</v>
      </c>
    </row>
    <row r="2299" spans="1:8" x14ac:dyDescent="0.25">
      <c r="A2299" s="4"/>
      <c r="B2299" s="4"/>
      <c r="C2299" s="4"/>
      <c r="D2299" s="4"/>
      <c r="E2299" s="4">
        <v>1200137920</v>
      </c>
      <c r="F2299" s="4" t="s">
        <v>993</v>
      </c>
      <c r="G2299" s="5">
        <v>87412</v>
      </c>
      <c r="H2299" s="5">
        <v>57241.97</v>
      </c>
    </row>
    <row r="2300" spans="1:8" x14ac:dyDescent="0.25">
      <c r="A2300" s="4"/>
      <c r="B2300" s="4"/>
      <c r="C2300" s="4"/>
      <c r="D2300" s="4"/>
      <c r="E2300" s="4">
        <v>1200136360</v>
      </c>
      <c r="F2300" s="4" t="s">
        <v>1774</v>
      </c>
      <c r="G2300" s="5">
        <v>80275</v>
      </c>
      <c r="H2300" s="5">
        <v>63105.67</v>
      </c>
    </row>
    <row r="2301" spans="1:8" x14ac:dyDescent="0.25">
      <c r="A2301" s="4"/>
      <c r="B2301" s="4"/>
      <c r="C2301" s="4"/>
      <c r="D2301" s="4"/>
      <c r="E2301" s="4">
        <v>1200134780</v>
      </c>
      <c r="F2301" s="4" t="s">
        <v>1775</v>
      </c>
      <c r="G2301" s="5">
        <v>70406</v>
      </c>
      <c r="H2301" s="5">
        <v>46486.45</v>
      </c>
    </row>
    <row r="2302" spans="1:8" x14ac:dyDescent="0.25">
      <c r="A2302" s="4"/>
      <c r="B2302" s="4"/>
      <c r="C2302" s="4"/>
      <c r="D2302" s="4"/>
      <c r="E2302" s="4">
        <v>1200146120</v>
      </c>
      <c r="F2302" s="4" t="s">
        <v>1776</v>
      </c>
      <c r="G2302" s="5">
        <v>70000</v>
      </c>
      <c r="H2302" s="5">
        <v>49698.57</v>
      </c>
    </row>
    <row r="2303" spans="1:8" x14ac:dyDescent="0.25">
      <c r="A2303" s="4"/>
      <c r="B2303" s="4"/>
      <c r="C2303" s="4"/>
      <c r="D2303" s="4"/>
      <c r="E2303" s="4">
        <v>1200143130</v>
      </c>
      <c r="F2303" s="4" t="s">
        <v>1777</v>
      </c>
      <c r="G2303" s="5">
        <v>34475</v>
      </c>
      <c r="H2303" s="5">
        <v>23965.35</v>
      </c>
    </row>
    <row r="2304" spans="1:8" x14ac:dyDescent="0.25">
      <c r="A2304" s="4"/>
      <c r="B2304" s="4"/>
      <c r="C2304" s="4"/>
      <c r="D2304" s="4"/>
      <c r="E2304" s="4">
        <v>1200143140</v>
      </c>
      <c r="F2304" s="4" t="s">
        <v>1778</v>
      </c>
      <c r="G2304" s="5">
        <v>25991</v>
      </c>
      <c r="H2304" s="5">
        <v>18067.52</v>
      </c>
    </row>
    <row r="2305" spans="1:8" x14ac:dyDescent="0.25">
      <c r="A2305" s="4"/>
      <c r="B2305" s="4"/>
      <c r="C2305" s="4"/>
      <c r="D2305" s="4"/>
      <c r="E2305" s="4">
        <v>1200145170</v>
      </c>
      <c r="F2305" s="4" t="s">
        <v>1779</v>
      </c>
      <c r="G2305" s="5">
        <v>20400</v>
      </c>
      <c r="H2305" s="5">
        <v>14273.44</v>
      </c>
    </row>
    <row r="2306" spans="1:8" x14ac:dyDescent="0.25">
      <c r="A2306" s="4"/>
      <c r="B2306" s="4"/>
      <c r="C2306" s="4"/>
      <c r="D2306" s="4"/>
      <c r="E2306" s="4">
        <v>1200138660</v>
      </c>
      <c r="F2306" s="4" t="s">
        <v>1780</v>
      </c>
      <c r="G2306" s="5">
        <v>17192</v>
      </c>
      <c r="H2306" s="5">
        <v>14136.7</v>
      </c>
    </row>
    <row r="2307" spans="1:8" x14ac:dyDescent="0.25">
      <c r="A2307" s="4"/>
      <c r="B2307" s="4"/>
      <c r="C2307" s="4"/>
      <c r="D2307" s="4"/>
      <c r="E2307" s="4">
        <v>1200133490</v>
      </c>
      <c r="F2307" s="4" t="s">
        <v>1741</v>
      </c>
      <c r="G2307" s="5">
        <v>17000</v>
      </c>
      <c r="H2307" s="5">
        <v>10242.75</v>
      </c>
    </row>
    <row r="2308" spans="1:8" x14ac:dyDescent="0.25">
      <c r="A2308" s="4"/>
      <c r="B2308" s="4"/>
      <c r="C2308" s="4"/>
      <c r="D2308" s="4">
        <v>2019</v>
      </c>
      <c r="E2308" s="4">
        <v>1200145480</v>
      </c>
      <c r="F2308" s="4" t="s">
        <v>1781</v>
      </c>
      <c r="G2308" s="5">
        <v>83940</v>
      </c>
      <c r="H2308" s="5">
        <v>61355.69</v>
      </c>
    </row>
    <row r="2309" spans="1:8" x14ac:dyDescent="0.25">
      <c r="A2309" s="4"/>
      <c r="B2309" s="4"/>
      <c r="C2309" s="4"/>
      <c r="D2309" s="4"/>
      <c r="E2309" s="4">
        <v>1200149200</v>
      </c>
      <c r="F2309" s="4" t="s">
        <v>1782</v>
      </c>
      <c r="G2309" s="5">
        <v>78240.75</v>
      </c>
      <c r="H2309" s="5">
        <v>1</v>
      </c>
    </row>
    <row r="2310" spans="1:8" x14ac:dyDescent="0.25">
      <c r="A2310" s="4"/>
      <c r="B2310" s="4"/>
      <c r="C2310" s="4"/>
      <c r="D2310" s="4"/>
      <c r="E2310" s="4">
        <v>1200148690</v>
      </c>
      <c r="F2310" s="4" t="s">
        <v>1545</v>
      </c>
      <c r="G2310" s="5">
        <v>25875</v>
      </c>
      <c r="H2310" s="5">
        <v>18946.310000000001</v>
      </c>
    </row>
    <row r="2311" spans="1:8" x14ac:dyDescent="0.25">
      <c r="A2311" s="4"/>
      <c r="B2311" s="4"/>
      <c r="C2311" s="4"/>
      <c r="D2311" s="4">
        <v>2021</v>
      </c>
      <c r="E2311" s="4">
        <v>1200172770</v>
      </c>
      <c r="F2311" s="4" t="s">
        <v>1783</v>
      </c>
      <c r="G2311" s="5">
        <v>206172</v>
      </c>
      <c r="H2311" s="5">
        <v>188356.99</v>
      </c>
    </row>
    <row r="2312" spans="1:8" x14ac:dyDescent="0.25">
      <c r="A2312" s="4"/>
      <c r="B2312" s="4"/>
      <c r="C2312" s="4"/>
      <c r="D2312" s="4"/>
      <c r="E2312" s="4">
        <v>1200166790</v>
      </c>
      <c r="F2312" s="4" t="s">
        <v>1784</v>
      </c>
      <c r="G2312" s="5">
        <v>144000</v>
      </c>
      <c r="H2312" s="5">
        <v>137532.73000000001</v>
      </c>
    </row>
    <row r="2313" spans="1:8" x14ac:dyDescent="0.25">
      <c r="A2313" s="4"/>
      <c r="B2313" s="4"/>
      <c r="C2313" s="4"/>
      <c r="D2313" s="4"/>
      <c r="E2313" s="4">
        <v>1200169640</v>
      </c>
      <c r="F2313" s="4" t="s">
        <v>1785</v>
      </c>
      <c r="G2313" s="5">
        <v>17000</v>
      </c>
      <c r="H2313" s="5">
        <v>16439.259999999998</v>
      </c>
    </row>
    <row r="2314" spans="1:8" x14ac:dyDescent="0.25">
      <c r="A2314" s="4"/>
      <c r="B2314" s="4"/>
      <c r="C2314" s="4"/>
      <c r="D2314" s="4"/>
      <c r="E2314" s="4">
        <v>1200169630</v>
      </c>
      <c r="F2314" s="4" t="s">
        <v>1785</v>
      </c>
      <c r="G2314" s="5">
        <v>17000</v>
      </c>
      <c r="H2314" s="5">
        <v>16439.259999999998</v>
      </c>
    </row>
    <row r="2315" spans="1:8" x14ac:dyDescent="0.25">
      <c r="A2315" s="4"/>
      <c r="B2315" s="4"/>
      <c r="C2315" s="4" t="s">
        <v>1786</v>
      </c>
      <c r="D2315" s="4"/>
      <c r="E2315" s="4"/>
      <c r="F2315" s="4"/>
      <c r="G2315" s="5">
        <f>SUM(G1918:G2314)</f>
        <v>117771499.13000005</v>
      </c>
      <c r="H2315" s="5">
        <f>SUM(H1918:H2314)</f>
        <v>21930645.089999992</v>
      </c>
    </row>
    <row r="2316" spans="1:8" x14ac:dyDescent="0.25">
      <c r="A2316" s="4"/>
      <c r="B2316" s="4"/>
      <c r="C2316" s="4" t="s">
        <v>1787</v>
      </c>
      <c r="D2316" s="4">
        <v>2003</v>
      </c>
      <c r="E2316" s="4">
        <v>1200014320</v>
      </c>
      <c r="F2316" s="4" t="s">
        <v>1788</v>
      </c>
      <c r="G2316" s="5">
        <v>339778.3</v>
      </c>
      <c r="H2316" s="5">
        <v>1</v>
      </c>
    </row>
    <row r="2317" spans="1:8" x14ac:dyDescent="0.25">
      <c r="A2317" s="4"/>
      <c r="B2317" s="4"/>
      <c r="C2317" s="4"/>
      <c r="D2317" s="4"/>
      <c r="E2317" s="4">
        <v>1200014330</v>
      </c>
      <c r="F2317" s="4" t="s">
        <v>1789</v>
      </c>
      <c r="G2317" s="5">
        <v>339687.3</v>
      </c>
      <c r="H2317" s="5">
        <v>1</v>
      </c>
    </row>
    <row r="2318" spans="1:8" x14ac:dyDescent="0.25">
      <c r="A2318" s="4"/>
      <c r="B2318" s="4"/>
      <c r="C2318" s="4"/>
      <c r="D2318" s="4"/>
      <c r="E2318" s="4">
        <v>1200014310</v>
      </c>
      <c r="F2318" s="4" t="s">
        <v>1790</v>
      </c>
      <c r="G2318" s="5">
        <v>339687.3</v>
      </c>
      <c r="H2318" s="5">
        <v>1</v>
      </c>
    </row>
    <row r="2319" spans="1:8" x14ac:dyDescent="0.25">
      <c r="A2319" s="4"/>
      <c r="B2319" s="4"/>
      <c r="C2319" s="4"/>
      <c r="D2319" s="4"/>
      <c r="E2319" s="4">
        <v>1200014290</v>
      </c>
      <c r="F2319" s="4" t="s">
        <v>1791</v>
      </c>
      <c r="G2319" s="5">
        <v>250043.37</v>
      </c>
      <c r="H2319" s="5">
        <v>1</v>
      </c>
    </row>
    <row r="2320" spans="1:8" x14ac:dyDescent="0.25">
      <c r="A2320" s="4"/>
      <c r="B2320" s="4"/>
      <c r="C2320" s="4"/>
      <c r="D2320" s="4"/>
      <c r="E2320" s="4">
        <v>1200011930</v>
      </c>
      <c r="F2320" s="4" t="s">
        <v>1792</v>
      </c>
      <c r="G2320" s="5">
        <v>207401.65</v>
      </c>
      <c r="H2320" s="5">
        <v>1</v>
      </c>
    </row>
    <row r="2321" spans="1:8" x14ac:dyDescent="0.25">
      <c r="A2321" s="4"/>
      <c r="B2321" s="4"/>
      <c r="C2321" s="4"/>
      <c r="D2321" s="4">
        <v>2004</v>
      </c>
      <c r="E2321" s="4">
        <v>1200011680</v>
      </c>
      <c r="F2321" s="4" t="s">
        <v>1793</v>
      </c>
      <c r="G2321" s="5">
        <v>386770.21</v>
      </c>
      <c r="H2321" s="5">
        <v>1</v>
      </c>
    </row>
    <row r="2322" spans="1:8" x14ac:dyDescent="0.25">
      <c r="A2322" s="4"/>
      <c r="B2322" s="4"/>
      <c r="C2322" s="4"/>
      <c r="D2322" s="4"/>
      <c r="E2322" s="4">
        <v>1200014600</v>
      </c>
      <c r="F2322" s="4" t="s">
        <v>1794</v>
      </c>
      <c r="G2322" s="5">
        <v>182938</v>
      </c>
      <c r="H2322" s="5">
        <v>1</v>
      </c>
    </row>
    <row r="2323" spans="1:8" x14ac:dyDescent="0.25">
      <c r="A2323" s="4"/>
      <c r="B2323" s="4"/>
      <c r="C2323" s="4"/>
      <c r="D2323" s="4"/>
      <c r="E2323" s="4">
        <v>1200011070</v>
      </c>
      <c r="F2323" s="4" t="s">
        <v>1795</v>
      </c>
      <c r="G2323" s="5">
        <v>165801.69</v>
      </c>
      <c r="H2323" s="5">
        <v>1</v>
      </c>
    </row>
    <row r="2324" spans="1:8" x14ac:dyDescent="0.25">
      <c r="A2324" s="4"/>
      <c r="B2324" s="4"/>
      <c r="C2324" s="4"/>
      <c r="D2324" s="4">
        <v>2005</v>
      </c>
      <c r="E2324" s="4">
        <v>1200014340</v>
      </c>
      <c r="F2324" s="4" t="s">
        <v>1796</v>
      </c>
      <c r="G2324" s="5">
        <v>252000</v>
      </c>
      <c r="H2324" s="5">
        <v>1</v>
      </c>
    </row>
    <row r="2325" spans="1:8" x14ac:dyDescent="0.25">
      <c r="A2325" s="4"/>
      <c r="B2325" s="4"/>
      <c r="C2325" s="4"/>
      <c r="D2325" s="4"/>
      <c r="E2325" s="4">
        <v>1200011980</v>
      </c>
      <c r="F2325" s="4" t="s">
        <v>1797</v>
      </c>
      <c r="G2325" s="5">
        <v>118236.29</v>
      </c>
      <c r="H2325" s="5">
        <v>1</v>
      </c>
    </row>
    <row r="2326" spans="1:8" x14ac:dyDescent="0.25">
      <c r="A2326" s="4"/>
      <c r="B2326" s="4"/>
      <c r="C2326" s="4"/>
      <c r="D2326" s="4"/>
      <c r="E2326" s="4">
        <v>1200011990</v>
      </c>
      <c r="F2326" s="4" t="s">
        <v>1798</v>
      </c>
      <c r="G2326" s="5">
        <v>66846.009999999995</v>
      </c>
      <c r="H2326" s="5">
        <v>1</v>
      </c>
    </row>
    <row r="2327" spans="1:8" x14ac:dyDescent="0.25">
      <c r="A2327" s="4"/>
      <c r="B2327" s="4"/>
      <c r="C2327" s="4"/>
      <c r="D2327" s="4">
        <v>2009</v>
      </c>
      <c r="E2327" s="4">
        <v>1200037110</v>
      </c>
      <c r="F2327" s="4" t="s">
        <v>1799</v>
      </c>
      <c r="G2327" s="5">
        <v>140256.70000000001</v>
      </c>
      <c r="H2327" s="5">
        <v>1</v>
      </c>
    </row>
    <row r="2328" spans="1:8" x14ac:dyDescent="0.25">
      <c r="A2328" s="4"/>
      <c r="B2328" s="4"/>
      <c r="C2328" s="4"/>
      <c r="D2328" s="4"/>
      <c r="E2328" s="4">
        <v>1200044080</v>
      </c>
      <c r="F2328" s="4" t="s">
        <v>1793</v>
      </c>
      <c r="G2328" s="5">
        <v>120000</v>
      </c>
      <c r="H2328" s="5">
        <v>1</v>
      </c>
    </row>
    <row r="2329" spans="1:8" x14ac:dyDescent="0.25">
      <c r="A2329" s="4"/>
      <c r="B2329" s="4"/>
      <c r="C2329" s="4"/>
      <c r="D2329" s="4">
        <v>2010</v>
      </c>
      <c r="E2329" s="4">
        <v>1200048520</v>
      </c>
      <c r="F2329" s="4" t="s">
        <v>1793</v>
      </c>
      <c r="G2329" s="5">
        <v>130550</v>
      </c>
      <c r="H2329" s="5">
        <v>1</v>
      </c>
    </row>
    <row r="2330" spans="1:8" x14ac:dyDescent="0.25">
      <c r="A2330" s="4"/>
      <c r="B2330" s="4"/>
      <c r="C2330" s="4"/>
      <c r="D2330" s="4"/>
      <c r="E2330" s="4">
        <v>1200042150</v>
      </c>
      <c r="F2330" s="4" t="s">
        <v>1800</v>
      </c>
      <c r="G2330" s="5">
        <v>69700</v>
      </c>
      <c r="H2330" s="5">
        <v>1</v>
      </c>
    </row>
    <row r="2331" spans="1:8" x14ac:dyDescent="0.25">
      <c r="A2331" s="4"/>
      <c r="B2331" s="4"/>
      <c r="C2331" s="4"/>
      <c r="D2331" s="4"/>
      <c r="E2331" s="4">
        <v>1200048930</v>
      </c>
      <c r="F2331" s="4" t="s">
        <v>1801</v>
      </c>
      <c r="G2331" s="5">
        <v>54400</v>
      </c>
      <c r="H2331" s="5">
        <v>1</v>
      </c>
    </row>
    <row r="2332" spans="1:8" x14ac:dyDescent="0.25">
      <c r="A2332" s="4"/>
      <c r="B2332" s="4"/>
      <c r="C2332" s="4"/>
      <c r="D2332" s="4">
        <v>2011</v>
      </c>
      <c r="E2332" s="4">
        <v>1200060720</v>
      </c>
      <c r="F2332" s="4" t="s">
        <v>1802</v>
      </c>
      <c r="G2332" s="5">
        <v>85348</v>
      </c>
      <c r="H2332" s="5">
        <v>172.03</v>
      </c>
    </row>
    <row r="2333" spans="1:8" x14ac:dyDescent="0.25">
      <c r="A2333" s="4"/>
      <c r="B2333" s="4"/>
      <c r="C2333" s="4"/>
      <c r="D2333" s="4">
        <v>2012</v>
      </c>
      <c r="E2333" s="4">
        <v>1200073290</v>
      </c>
      <c r="F2333" s="4" t="s">
        <v>1803</v>
      </c>
      <c r="G2333" s="5">
        <v>374500</v>
      </c>
      <c r="H2333" s="5">
        <v>6389.81</v>
      </c>
    </row>
    <row r="2334" spans="1:8" x14ac:dyDescent="0.25">
      <c r="A2334" s="4"/>
      <c r="B2334" s="4"/>
      <c r="C2334" s="4"/>
      <c r="D2334" s="4">
        <v>2014</v>
      </c>
      <c r="E2334" s="4">
        <v>1200087830</v>
      </c>
      <c r="F2334" s="4" t="s">
        <v>1062</v>
      </c>
      <c r="G2334" s="5">
        <v>375000</v>
      </c>
      <c r="H2334" s="5">
        <v>83010.61</v>
      </c>
    </row>
    <row r="2335" spans="1:8" x14ac:dyDescent="0.25">
      <c r="A2335" s="4"/>
      <c r="B2335" s="4"/>
      <c r="C2335" s="4"/>
      <c r="D2335" s="4"/>
      <c r="E2335" s="4">
        <v>1200083390</v>
      </c>
      <c r="F2335" s="4" t="s">
        <v>1793</v>
      </c>
      <c r="G2335" s="5">
        <v>70850</v>
      </c>
      <c r="H2335" s="5">
        <v>15929.68</v>
      </c>
    </row>
    <row r="2336" spans="1:8" x14ac:dyDescent="0.25">
      <c r="A2336" s="4"/>
      <c r="B2336" s="4"/>
      <c r="C2336" s="4"/>
      <c r="D2336" s="4">
        <v>2015</v>
      </c>
      <c r="E2336" s="4">
        <v>1200101720</v>
      </c>
      <c r="F2336" s="4" t="s">
        <v>1804</v>
      </c>
      <c r="G2336" s="5">
        <v>483000</v>
      </c>
      <c r="H2336" s="5">
        <v>169096.53</v>
      </c>
    </row>
    <row r="2337" spans="1:8" x14ac:dyDescent="0.25">
      <c r="A2337" s="4"/>
      <c r="B2337" s="4"/>
      <c r="C2337" s="4"/>
      <c r="D2337" s="4"/>
      <c r="E2337" s="4">
        <v>1200106010</v>
      </c>
      <c r="F2337" s="4" t="s">
        <v>1805</v>
      </c>
      <c r="G2337" s="5">
        <v>330000</v>
      </c>
      <c r="H2337" s="5">
        <v>122925.83</v>
      </c>
    </row>
    <row r="2338" spans="1:8" x14ac:dyDescent="0.25">
      <c r="A2338" s="4"/>
      <c r="B2338" s="4"/>
      <c r="C2338" s="4"/>
      <c r="D2338" s="4"/>
      <c r="E2338" s="4">
        <v>1200095440</v>
      </c>
      <c r="F2338" s="4" t="s">
        <v>1806</v>
      </c>
      <c r="G2338" s="5">
        <v>136000</v>
      </c>
      <c r="H2338" s="5">
        <v>36116.050000000003</v>
      </c>
    </row>
    <row r="2339" spans="1:8" x14ac:dyDescent="0.25">
      <c r="A2339" s="4"/>
      <c r="B2339" s="4"/>
      <c r="C2339" s="4"/>
      <c r="D2339" s="4">
        <v>2017</v>
      </c>
      <c r="E2339" s="4">
        <v>1200129040</v>
      </c>
      <c r="F2339" s="4" t="s">
        <v>1807</v>
      </c>
      <c r="G2339" s="5">
        <v>375000</v>
      </c>
      <c r="H2339" s="5">
        <v>204194.94</v>
      </c>
    </row>
    <row r="2340" spans="1:8" x14ac:dyDescent="0.25">
      <c r="A2340" s="4"/>
      <c r="B2340" s="4"/>
      <c r="C2340" s="4"/>
      <c r="D2340" s="4">
        <v>2019</v>
      </c>
      <c r="E2340" s="4">
        <v>1200161520</v>
      </c>
      <c r="F2340" s="4" t="s">
        <v>1808</v>
      </c>
      <c r="G2340" s="5">
        <v>466097.17</v>
      </c>
      <c r="H2340" s="5">
        <v>419558.16</v>
      </c>
    </row>
    <row r="2341" spans="1:8" x14ac:dyDescent="0.25">
      <c r="A2341" s="4"/>
      <c r="B2341" s="4"/>
      <c r="C2341" s="4"/>
      <c r="D2341" s="4">
        <v>2021</v>
      </c>
      <c r="E2341" s="4">
        <v>1200171730</v>
      </c>
      <c r="F2341" s="4" t="s">
        <v>1809</v>
      </c>
      <c r="G2341" s="5">
        <v>525000</v>
      </c>
      <c r="H2341" s="5">
        <v>523945.21</v>
      </c>
    </row>
    <row r="2342" spans="1:8" x14ac:dyDescent="0.25">
      <c r="A2342" s="4"/>
      <c r="B2342" s="4"/>
      <c r="C2342" s="4" t="s">
        <v>1810</v>
      </c>
      <c r="D2342" s="4"/>
      <c r="E2342" s="4"/>
      <c r="F2342" s="4"/>
      <c r="G2342" s="5">
        <f>SUM(G2316:G2341)</f>
        <v>6384891.9900000002</v>
      </c>
      <c r="H2342" s="5">
        <f>SUM(H2316:H2341)</f>
        <v>1581354.8499999999</v>
      </c>
    </row>
    <row r="2343" spans="1:8" x14ac:dyDescent="0.25">
      <c r="A2343" s="4"/>
      <c r="B2343" s="4"/>
      <c r="C2343" s="4" t="s">
        <v>1811</v>
      </c>
      <c r="D2343" s="4">
        <v>2004</v>
      </c>
      <c r="E2343" s="4">
        <v>1200030880</v>
      </c>
      <c r="F2343" s="4" t="s">
        <v>1812</v>
      </c>
      <c r="G2343" s="5">
        <v>28756970.030000001</v>
      </c>
      <c r="H2343" s="5">
        <v>1</v>
      </c>
    </row>
    <row r="2344" spans="1:8" x14ac:dyDescent="0.25">
      <c r="A2344" s="4"/>
      <c r="B2344" s="4"/>
      <c r="C2344" s="4"/>
      <c r="D2344" s="4">
        <v>2008</v>
      </c>
      <c r="E2344" s="4">
        <v>1200033450</v>
      </c>
      <c r="F2344" s="4" t="s">
        <v>1812</v>
      </c>
      <c r="G2344" s="5">
        <v>2652644.7400000002</v>
      </c>
      <c r="H2344" s="5">
        <v>1</v>
      </c>
    </row>
    <row r="2345" spans="1:8" x14ac:dyDescent="0.25">
      <c r="A2345" s="4"/>
      <c r="B2345" s="4"/>
      <c r="C2345" s="4"/>
      <c r="D2345" s="4"/>
      <c r="E2345" s="4">
        <v>1200029760</v>
      </c>
      <c r="F2345" s="4" t="s">
        <v>1812</v>
      </c>
      <c r="G2345" s="5">
        <v>2286499.5699999998</v>
      </c>
      <c r="H2345" s="5">
        <v>1</v>
      </c>
    </row>
    <row r="2346" spans="1:8" x14ac:dyDescent="0.25">
      <c r="A2346" s="4"/>
      <c r="B2346" s="4"/>
      <c r="C2346" s="4"/>
      <c r="D2346" s="4"/>
      <c r="E2346" s="4">
        <v>1200033660</v>
      </c>
      <c r="F2346" s="4" t="s">
        <v>1813</v>
      </c>
      <c r="G2346" s="5">
        <v>2048707.94</v>
      </c>
      <c r="H2346" s="5">
        <v>1</v>
      </c>
    </row>
    <row r="2347" spans="1:8" x14ac:dyDescent="0.25">
      <c r="A2347" s="4"/>
      <c r="B2347" s="4"/>
      <c r="C2347" s="4"/>
      <c r="D2347" s="4"/>
      <c r="E2347" s="4">
        <v>1200032380</v>
      </c>
      <c r="F2347" s="4" t="s">
        <v>1814</v>
      </c>
      <c r="G2347" s="5">
        <v>1897153</v>
      </c>
      <c r="H2347" s="5">
        <v>1</v>
      </c>
    </row>
    <row r="2348" spans="1:8" x14ac:dyDescent="0.25">
      <c r="A2348" s="4"/>
      <c r="B2348" s="4"/>
      <c r="C2348" s="4"/>
      <c r="D2348" s="4"/>
      <c r="E2348" s="4">
        <v>1200032360</v>
      </c>
      <c r="F2348" s="4" t="s">
        <v>1815</v>
      </c>
      <c r="G2348" s="5">
        <v>227900</v>
      </c>
      <c r="H2348" s="5">
        <v>1</v>
      </c>
    </row>
    <row r="2349" spans="1:8" x14ac:dyDescent="0.25">
      <c r="A2349" s="4"/>
      <c r="B2349" s="4"/>
      <c r="C2349" s="4"/>
      <c r="D2349" s="4"/>
      <c r="E2349" s="4">
        <v>1200034060</v>
      </c>
      <c r="F2349" s="4" t="s">
        <v>1816</v>
      </c>
      <c r="G2349" s="5">
        <v>18000</v>
      </c>
      <c r="H2349" s="5">
        <v>1</v>
      </c>
    </row>
    <row r="2350" spans="1:8" x14ac:dyDescent="0.25">
      <c r="A2350" s="4"/>
      <c r="B2350" s="4"/>
      <c r="C2350" s="4"/>
      <c r="D2350" s="4">
        <v>2009</v>
      </c>
      <c r="E2350" s="4">
        <v>1200038190</v>
      </c>
      <c r="F2350" s="4" t="s">
        <v>1817</v>
      </c>
      <c r="G2350" s="5">
        <v>3416939.75</v>
      </c>
      <c r="H2350" s="5">
        <v>1</v>
      </c>
    </row>
    <row r="2351" spans="1:8" x14ac:dyDescent="0.25">
      <c r="A2351" s="4"/>
      <c r="B2351" s="4"/>
      <c r="C2351" s="4"/>
      <c r="D2351" s="4"/>
      <c r="E2351" s="4">
        <v>1200037470</v>
      </c>
      <c r="F2351" s="4" t="s">
        <v>1812</v>
      </c>
      <c r="G2351" s="5">
        <v>1690914.16</v>
      </c>
      <c r="H2351" s="5">
        <v>1</v>
      </c>
    </row>
    <row r="2352" spans="1:8" x14ac:dyDescent="0.25">
      <c r="A2352" s="4"/>
      <c r="B2352" s="4"/>
      <c r="C2352" s="4"/>
      <c r="D2352" s="4"/>
      <c r="E2352" s="4">
        <v>1200043130</v>
      </c>
      <c r="F2352" s="4" t="s">
        <v>1818</v>
      </c>
      <c r="G2352" s="5">
        <v>1650621.65</v>
      </c>
      <c r="H2352" s="5">
        <v>1</v>
      </c>
    </row>
    <row r="2353" spans="1:8" x14ac:dyDescent="0.25">
      <c r="A2353" s="4"/>
      <c r="B2353" s="4"/>
      <c r="C2353" s="4"/>
      <c r="D2353" s="4"/>
      <c r="E2353" s="4">
        <v>1200038060</v>
      </c>
      <c r="F2353" s="4" t="s">
        <v>1819</v>
      </c>
      <c r="G2353" s="5">
        <v>1184514.5</v>
      </c>
      <c r="H2353" s="5">
        <v>1</v>
      </c>
    </row>
    <row r="2354" spans="1:8" x14ac:dyDescent="0.25">
      <c r="A2354" s="4"/>
      <c r="B2354" s="4"/>
      <c r="C2354" s="4"/>
      <c r="D2354" s="4"/>
      <c r="E2354" s="4">
        <v>1200038440</v>
      </c>
      <c r="F2354" s="4" t="s">
        <v>1820</v>
      </c>
      <c r="G2354" s="5">
        <v>668250</v>
      </c>
      <c r="H2354" s="5">
        <v>1</v>
      </c>
    </row>
    <row r="2355" spans="1:8" x14ac:dyDescent="0.25">
      <c r="A2355" s="4"/>
      <c r="B2355" s="4"/>
      <c r="C2355" s="4"/>
      <c r="D2355" s="4"/>
      <c r="E2355" s="4">
        <v>1200038090</v>
      </c>
      <c r="F2355" s="4" t="s">
        <v>1821</v>
      </c>
      <c r="G2355" s="5">
        <v>484627.74</v>
      </c>
      <c r="H2355" s="5">
        <v>1</v>
      </c>
    </row>
    <row r="2356" spans="1:8" x14ac:dyDescent="0.25">
      <c r="A2356" s="4"/>
      <c r="B2356" s="4"/>
      <c r="C2356" s="4"/>
      <c r="D2356" s="4"/>
      <c r="E2356" s="4">
        <v>1200038430</v>
      </c>
      <c r="F2356" s="4" t="s">
        <v>1820</v>
      </c>
      <c r="G2356" s="5">
        <v>376200</v>
      </c>
      <c r="H2356" s="5">
        <v>1</v>
      </c>
    </row>
    <row r="2357" spans="1:8" x14ac:dyDescent="0.25">
      <c r="A2357" s="4"/>
      <c r="B2357" s="4"/>
      <c r="C2357" s="4"/>
      <c r="D2357" s="4"/>
      <c r="E2357" s="4">
        <v>1200038070</v>
      </c>
      <c r="F2357" s="4" t="s">
        <v>1822</v>
      </c>
      <c r="G2357" s="5">
        <v>366500.57</v>
      </c>
      <c r="H2357" s="5">
        <v>1</v>
      </c>
    </row>
    <row r="2358" spans="1:8" x14ac:dyDescent="0.25">
      <c r="A2358" s="4"/>
      <c r="B2358" s="4"/>
      <c r="C2358" s="4"/>
      <c r="D2358" s="4"/>
      <c r="E2358" s="4">
        <v>1200042960</v>
      </c>
      <c r="F2358" s="4" t="s">
        <v>1823</v>
      </c>
      <c r="G2358" s="5">
        <v>354200</v>
      </c>
      <c r="H2358" s="5">
        <v>1</v>
      </c>
    </row>
    <row r="2359" spans="1:8" x14ac:dyDescent="0.25">
      <c r="A2359" s="4"/>
      <c r="B2359" s="4"/>
      <c r="C2359" s="4"/>
      <c r="D2359" s="4"/>
      <c r="E2359" s="4">
        <v>1200037600</v>
      </c>
      <c r="F2359" s="4" t="s">
        <v>1824</v>
      </c>
      <c r="G2359" s="5">
        <v>309857.73</v>
      </c>
      <c r="H2359" s="5">
        <v>1</v>
      </c>
    </row>
    <row r="2360" spans="1:8" x14ac:dyDescent="0.25">
      <c r="A2360" s="4"/>
      <c r="B2360" s="4"/>
      <c r="C2360" s="4"/>
      <c r="D2360" s="4"/>
      <c r="E2360" s="4">
        <v>1200043490</v>
      </c>
      <c r="F2360" s="4" t="s">
        <v>1825</v>
      </c>
      <c r="G2360" s="5">
        <v>308000</v>
      </c>
      <c r="H2360" s="5">
        <v>1</v>
      </c>
    </row>
    <row r="2361" spans="1:8" x14ac:dyDescent="0.25">
      <c r="A2361" s="4"/>
      <c r="B2361" s="4"/>
      <c r="C2361" s="4"/>
      <c r="D2361" s="4"/>
      <c r="E2361" s="4">
        <v>1200042650</v>
      </c>
      <c r="F2361" s="4" t="s">
        <v>1826</v>
      </c>
      <c r="G2361" s="5">
        <v>308000</v>
      </c>
      <c r="H2361" s="5">
        <v>1</v>
      </c>
    </row>
    <row r="2362" spans="1:8" x14ac:dyDescent="0.25">
      <c r="A2362" s="4"/>
      <c r="B2362" s="4"/>
      <c r="C2362" s="4"/>
      <c r="D2362" s="4"/>
      <c r="E2362" s="4">
        <v>1200035190</v>
      </c>
      <c r="F2362" s="4" t="s">
        <v>1827</v>
      </c>
      <c r="G2362" s="5">
        <v>221412.5</v>
      </c>
      <c r="H2362" s="5">
        <v>1</v>
      </c>
    </row>
    <row r="2363" spans="1:8" x14ac:dyDescent="0.25">
      <c r="A2363" s="4"/>
      <c r="B2363" s="4"/>
      <c r="C2363" s="4"/>
      <c r="D2363" s="4"/>
      <c r="E2363" s="4">
        <v>1200043570</v>
      </c>
      <c r="F2363" s="4" t="s">
        <v>1828</v>
      </c>
      <c r="G2363" s="5">
        <v>210853</v>
      </c>
      <c r="H2363" s="5">
        <v>1</v>
      </c>
    </row>
    <row r="2364" spans="1:8" x14ac:dyDescent="0.25">
      <c r="A2364" s="4"/>
      <c r="B2364" s="4"/>
      <c r="C2364" s="4"/>
      <c r="D2364" s="4"/>
      <c r="E2364" s="4">
        <v>1200035120</v>
      </c>
      <c r="F2364" s="4" t="s">
        <v>1829</v>
      </c>
      <c r="G2364" s="5">
        <v>185140.5</v>
      </c>
      <c r="H2364" s="5">
        <v>1</v>
      </c>
    </row>
    <row r="2365" spans="1:8" x14ac:dyDescent="0.25">
      <c r="A2365" s="4"/>
      <c r="B2365" s="4"/>
      <c r="C2365" s="4"/>
      <c r="D2365" s="4"/>
      <c r="E2365" s="4">
        <v>1200043500</v>
      </c>
      <c r="F2365" s="4" t="s">
        <v>1825</v>
      </c>
      <c r="G2365" s="5">
        <v>157520</v>
      </c>
      <c r="H2365" s="5">
        <v>1</v>
      </c>
    </row>
    <row r="2366" spans="1:8" x14ac:dyDescent="0.25">
      <c r="A2366" s="4"/>
      <c r="B2366" s="4"/>
      <c r="C2366" s="4"/>
      <c r="D2366" s="4"/>
      <c r="E2366" s="4">
        <v>1200039570</v>
      </c>
      <c r="F2366" s="4" t="s">
        <v>1830</v>
      </c>
      <c r="G2366" s="5">
        <v>157200</v>
      </c>
      <c r="H2366" s="5">
        <v>1</v>
      </c>
    </row>
    <row r="2367" spans="1:8" x14ac:dyDescent="0.25">
      <c r="A2367" s="4"/>
      <c r="B2367" s="4"/>
      <c r="C2367" s="4"/>
      <c r="D2367" s="4"/>
      <c r="E2367" s="4">
        <v>1200042630</v>
      </c>
      <c r="F2367" s="4" t="s">
        <v>1831</v>
      </c>
      <c r="G2367" s="5">
        <v>132000</v>
      </c>
      <c r="H2367" s="5">
        <v>1</v>
      </c>
    </row>
    <row r="2368" spans="1:8" x14ac:dyDescent="0.25">
      <c r="A2368" s="4"/>
      <c r="B2368" s="4"/>
      <c r="C2368" s="4"/>
      <c r="D2368" s="4"/>
      <c r="E2368" s="4">
        <v>1200041730</v>
      </c>
      <c r="F2368" s="4" t="s">
        <v>1832</v>
      </c>
      <c r="G2368" s="5">
        <v>117000</v>
      </c>
      <c r="H2368" s="5">
        <v>1</v>
      </c>
    </row>
    <row r="2369" spans="1:8" x14ac:dyDescent="0.25">
      <c r="A2369" s="4"/>
      <c r="B2369" s="4"/>
      <c r="C2369" s="4"/>
      <c r="D2369" s="4"/>
      <c r="E2369" s="4">
        <v>1200042490</v>
      </c>
      <c r="F2369" s="4" t="s">
        <v>1819</v>
      </c>
      <c r="G2369" s="5">
        <v>99600</v>
      </c>
      <c r="H2369" s="5">
        <v>1</v>
      </c>
    </row>
    <row r="2370" spans="1:8" x14ac:dyDescent="0.25">
      <c r="A2370" s="4"/>
      <c r="B2370" s="4"/>
      <c r="C2370" s="4"/>
      <c r="D2370" s="4"/>
      <c r="E2370" s="4">
        <v>1200037670</v>
      </c>
      <c r="F2370" s="4" t="s">
        <v>1833</v>
      </c>
      <c r="G2370" s="5">
        <v>73625</v>
      </c>
      <c r="H2370" s="5">
        <v>1</v>
      </c>
    </row>
    <row r="2371" spans="1:8" x14ac:dyDescent="0.25">
      <c r="A2371" s="4"/>
      <c r="B2371" s="4"/>
      <c r="C2371" s="4"/>
      <c r="D2371" s="4"/>
      <c r="E2371" s="4">
        <v>1200038420</v>
      </c>
      <c r="F2371" s="4" t="s">
        <v>1834</v>
      </c>
      <c r="G2371" s="5">
        <v>61875</v>
      </c>
      <c r="H2371" s="5">
        <v>1</v>
      </c>
    </row>
    <row r="2372" spans="1:8" x14ac:dyDescent="0.25">
      <c r="A2372" s="4"/>
      <c r="B2372" s="4"/>
      <c r="C2372" s="4"/>
      <c r="D2372" s="4"/>
      <c r="E2372" s="4">
        <v>1200041940</v>
      </c>
      <c r="F2372" s="4" t="s">
        <v>1819</v>
      </c>
      <c r="G2372" s="5">
        <v>39800</v>
      </c>
      <c r="H2372" s="5">
        <v>1</v>
      </c>
    </row>
    <row r="2373" spans="1:8" x14ac:dyDescent="0.25">
      <c r="A2373" s="4"/>
      <c r="B2373" s="4"/>
      <c r="C2373" s="4"/>
      <c r="D2373" s="4"/>
      <c r="E2373" s="4">
        <v>1200038530</v>
      </c>
      <c r="F2373" s="4" t="s">
        <v>1835</v>
      </c>
      <c r="G2373" s="5">
        <v>20370</v>
      </c>
      <c r="H2373" s="5">
        <v>1</v>
      </c>
    </row>
    <row r="2374" spans="1:8" x14ac:dyDescent="0.25">
      <c r="A2374" s="4"/>
      <c r="B2374" s="4"/>
      <c r="C2374" s="4"/>
      <c r="D2374" s="4"/>
      <c r="E2374" s="4">
        <v>1200038460</v>
      </c>
      <c r="F2374" s="4" t="s">
        <v>1813</v>
      </c>
      <c r="G2374" s="5">
        <v>15200</v>
      </c>
      <c r="H2374" s="5">
        <v>1</v>
      </c>
    </row>
    <row r="2375" spans="1:8" x14ac:dyDescent="0.25">
      <c r="A2375" s="4"/>
      <c r="B2375" s="4"/>
      <c r="C2375" s="4"/>
      <c r="D2375" s="4">
        <v>2010</v>
      </c>
      <c r="E2375" s="4">
        <v>1200046810</v>
      </c>
      <c r="F2375" s="4" t="s">
        <v>1817</v>
      </c>
      <c r="G2375" s="5">
        <v>2389031.5099999998</v>
      </c>
      <c r="H2375" s="5">
        <v>1</v>
      </c>
    </row>
    <row r="2376" spans="1:8" x14ac:dyDescent="0.25">
      <c r="A2376" s="4"/>
      <c r="B2376" s="4"/>
      <c r="C2376" s="4"/>
      <c r="D2376" s="4"/>
      <c r="E2376" s="4">
        <v>1200045890</v>
      </c>
      <c r="F2376" s="4" t="s">
        <v>1836</v>
      </c>
      <c r="G2376" s="5">
        <v>1132598</v>
      </c>
      <c r="H2376" s="5">
        <v>1</v>
      </c>
    </row>
    <row r="2377" spans="1:8" x14ac:dyDescent="0.25">
      <c r="A2377" s="4"/>
      <c r="B2377" s="4"/>
      <c r="C2377" s="4"/>
      <c r="D2377" s="4"/>
      <c r="E2377" s="4">
        <v>1200042890</v>
      </c>
      <c r="F2377" s="4" t="s">
        <v>1823</v>
      </c>
      <c r="G2377" s="5">
        <v>760608</v>
      </c>
      <c r="H2377" s="5">
        <v>1</v>
      </c>
    </row>
    <row r="2378" spans="1:8" x14ac:dyDescent="0.25">
      <c r="A2378" s="4"/>
      <c r="B2378" s="4"/>
      <c r="C2378" s="4"/>
      <c r="D2378" s="4"/>
      <c r="E2378" s="4">
        <v>1200049140</v>
      </c>
      <c r="F2378" s="4" t="s">
        <v>1837</v>
      </c>
      <c r="G2378" s="5">
        <v>686224</v>
      </c>
      <c r="H2378" s="5">
        <v>1</v>
      </c>
    </row>
    <row r="2379" spans="1:8" x14ac:dyDescent="0.25">
      <c r="A2379" s="4"/>
      <c r="B2379" s="4"/>
      <c r="C2379" s="4"/>
      <c r="D2379" s="4"/>
      <c r="E2379" s="4">
        <v>1200047120</v>
      </c>
      <c r="F2379" s="4" t="s">
        <v>1838</v>
      </c>
      <c r="G2379" s="5">
        <v>626393.93000000005</v>
      </c>
      <c r="H2379" s="5">
        <v>1</v>
      </c>
    </row>
    <row r="2380" spans="1:8" x14ac:dyDescent="0.25">
      <c r="A2380" s="4"/>
      <c r="B2380" s="4"/>
      <c r="C2380" s="4"/>
      <c r="D2380" s="4"/>
      <c r="E2380" s="4">
        <v>1200055200</v>
      </c>
      <c r="F2380" s="4" t="s">
        <v>1839</v>
      </c>
      <c r="G2380" s="5">
        <v>524476.5</v>
      </c>
      <c r="H2380" s="5">
        <v>1</v>
      </c>
    </row>
    <row r="2381" spans="1:8" x14ac:dyDescent="0.25">
      <c r="A2381" s="4"/>
      <c r="B2381" s="4"/>
      <c r="C2381" s="4"/>
      <c r="D2381" s="4"/>
      <c r="E2381" s="4">
        <v>1200047430</v>
      </c>
      <c r="F2381" s="4" t="s">
        <v>1840</v>
      </c>
      <c r="G2381" s="5">
        <v>513954.5</v>
      </c>
      <c r="H2381" s="5">
        <v>1</v>
      </c>
    </row>
    <row r="2382" spans="1:8" x14ac:dyDescent="0.25">
      <c r="A2382" s="4"/>
      <c r="B2382" s="4"/>
      <c r="C2382" s="4"/>
      <c r="D2382" s="4"/>
      <c r="E2382" s="4">
        <v>1200051520</v>
      </c>
      <c r="F2382" s="4" t="s">
        <v>1841</v>
      </c>
      <c r="G2382" s="5">
        <v>485806</v>
      </c>
      <c r="H2382" s="5">
        <v>1</v>
      </c>
    </row>
    <row r="2383" spans="1:8" x14ac:dyDescent="0.25">
      <c r="A2383" s="4"/>
      <c r="B2383" s="4"/>
      <c r="C2383" s="4"/>
      <c r="D2383" s="4"/>
      <c r="E2383" s="4">
        <v>1200047270</v>
      </c>
      <c r="F2383" s="4" t="s">
        <v>1842</v>
      </c>
      <c r="G2383" s="5">
        <v>406575</v>
      </c>
      <c r="H2383" s="5">
        <v>1</v>
      </c>
    </row>
    <row r="2384" spans="1:8" x14ac:dyDescent="0.25">
      <c r="A2384" s="4"/>
      <c r="B2384" s="4"/>
      <c r="C2384" s="4"/>
      <c r="D2384" s="4"/>
      <c r="E2384" s="4">
        <v>1200051510</v>
      </c>
      <c r="F2384" s="4" t="s">
        <v>1815</v>
      </c>
      <c r="G2384" s="5">
        <v>373623</v>
      </c>
      <c r="H2384" s="5">
        <v>1</v>
      </c>
    </row>
    <row r="2385" spans="1:8" x14ac:dyDescent="0.25">
      <c r="A2385" s="4"/>
      <c r="B2385" s="4"/>
      <c r="C2385" s="4"/>
      <c r="D2385" s="4"/>
      <c r="E2385" s="4">
        <v>1200052700</v>
      </c>
      <c r="F2385" s="4" t="s">
        <v>1843</v>
      </c>
      <c r="G2385" s="5">
        <v>370411</v>
      </c>
      <c r="H2385" s="5">
        <v>1</v>
      </c>
    </row>
    <row r="2386" spans="1:8" x14ac:dyDescent="0.25">
      <c r="A2386" s="4"/>
      <c r="B2386" s="4"/>
      <c r="C2386" s="4"/>
      <c r="D2386" s="4"/>
      <c r="E2386" s="4">
        <v>1200046720</v>
      </c>
      <c r="F2386" s="4" t="s">
        <v>1844</v>
      </c>
      <c r="G2386" s="5">
        <v>350628.12</v>
      </c>
      <c r="H2386" s="5">
        <v>1</v>
      </c>
    </row>
    <row r="2387" spans="1:8" x14ac:dyDescent="0.25">
      <c r="A2387" s="4"/>
      <c r="B2387" s="4"/>
      <c r="C2387" s="4"/>
      <c r="D2387" s="4"/>
      <c r="E2387" s="4">
        <v>1200045950</v>
      </c>
      <c r="F2387" s="4" t="s">
        <v>1845</v>
      </c>
      <c r="G2387" s="5">
        <v>327322.83</v>
      </c>
      <c r="H2387" s="5">
        <v>1</v>
      </c>
    </row>
    <row r="2388" spans="1:8" x14ac:dyDescent="0.25">
      <c r="A2388" s="4"/>
      <c r="B2388" s="4"/>
      <c r="C2388" s="4"/>
      <c r="D2388" s="4"/>
      <c r="E2388" s="4">
        <v>1200047280</v>
      </c>
      <c r="F2388" s="4" t="s">
        <v>1842</v>
      </c>
      <c r="G2388" s="5">
        <v>320775</v>
      </c>
      <c r="H2388" s="5">
        <v>1</v>
      </c>
    </row>
    <row r="2389" spans="1:8" x14ac:dyDescent="0.25">
      <c r="A2389" s="4"/>
      <c r="B2389" s="4"/>
      <c r="C2389" s="4"/>
      <c r="D2389" s="4"/>
      <c r="E2389" s="4">
        <v>1200045940</v>
      </c>
      <c r="F2389" s="4" t="s">
        <v>1846</v>
      </c>
      <c r="G2389" s="5">
        <v>269221.59000000003</v>
      </c>
      <c r="H2389" s="5">
        <v>1</v>
      </c>
    </row>
    <row r="2390" spans="1:8" x14ac:dyDescent="0.25">
      <c r="A2390" s="4"/>
      <c r="B2390" s="4"/>
      <c r="C2390" s="4"/>
      <c r="D2390" s="4"/>
      <c r="E2390" s="4">
        <v>1200047550</v>
      </c>
      <c r="F2390" s="4" t="s">
        <v>1847</v>
      </c>
      <c r="G2390" s="5">
        <v>267708.75</v>
      </c>
      <c r="H2390" s="5">
        <v>1</v>
      </c>
    </row>
    <row r="2391" spans="1:8" x14ac:dyDescent="0.25">
      <c r="A2391" s="4"/>
      <c r="B2391" s="4"/>
      <c r="C2391" s="4"/>
      <c r="D2391" s="4"/>
      <c r="E2391" s="4">
        <v>1200055370</v>
      </c>
      <c r="F2391" s="4" t="s">
        <v>1848</v>
      </c>
      <c r="G2391" s="5">
        <v>251352</v>
      </c>
      <c r="H2391" s="5">
        <v>1</v>
      </c>
    </row>
    <row r="2392" spans="1:8" x14ac:dyDescent="0.25">
      <c r="A2392" s="4"/>
      <c r="B2392" s="4"/>
      <c r="C2392" s="4"/>
      <c r="D2392" s="4"/>
      <c r="E2392" s="4">
        <v>1200052710</v>
      </c>
      <c r="F2392" s="4" t="s">
        <v>1849</v>
      </c>
      <c r="G2392" s="5">
        <v>227385</v>
      </c>
      <c r="H2392" s="5">
        <v>1</v>
      </c>
    </row>
    <row r="2393" spans="1:8" x14ac:dyDescent="0.25">
      <c r="A2393" s="4"/>
      <c r="B2393" s="4"/>
      <c r="C2393" s="4"/>
      <c r="D2393" s="4"/>
      <c r="E2393" s="4">
        <v>1200046730</v>
      </c>
      <c r="F2393" s="4" t="s">
        <v>1850</v>
      </c>
      <c r="G2393" s="5">
        <v>218998.39999999999</v>
      </c>
      <c r="H2393" s="5">
        <v>1</v>
      </c>
    </row>
    <row r="2394" spans="1:8" x14ac:dyDescent="0.25">
      <c r="A2394" s="4"/>
      <c r="B2394" s="4"/>
      <c r="C2394" s="4"/>
      <c r="D2394" s="4"/>
      <c r="E2394" s="4">
        <v>1200048090</v>
      </c>
      <c r="F2394" s="4" t="s">
        <v>1851</v>
      </c>
      <c r="G2394" s="5">
        <v>194490</v>
      </c>
      <c r="H2394" s="5">
        <v>1</v>
      </c>
    </row>
    <row r="2395" spans="1:8" x14ac:dyDescent="0.25">
      <c r="A2395" s="4"/>
      <c r="B2395" s="4"/>
      <c r="C2395" s="4"/>
      <c r="D2395" s="4"/>
      <c r="E2395" s="4">
        <v>1200049110</v>
      </c>
      <c r="F2395" s="4" t="s">
        <v>1852</v>
      </c>
      <c r="G2395" s="5">
        <v>182669</v>
      </c>
      <c r="H2395" s="5">
        <v>1</v>
      </c>
    </row>
    <row r="2396" spans="1:8" x14ac:dyDescent="0.25">
      <c r="A2396" s="4"/>
      <c r="B2396" s="4"/>
      <c r="C2396" s="4"/>
      <c r="D2396" s="4"/>
      <c r="E2396" s="4">
        <v>1200047290</v>
      </c>
      <c r="F2396" s="4" t="s">
        <v>1853</v>
      </c>
      <c r="G2396" s="5">
        <v>176000</v>
      </c>
      <c r="H2396" s="5">
        <v>1</v>
      </c>
    </row>
    <row r="2397" spans="1:8" x14ac:dyDescent="0.25">
      <c r="A2397" s="4"/>
      <c r="B2397" s="4"/>
      <c r="C2397" s="4"/>
      <c r="D2397" s="4"/>
      <c r="E2397" s="4">
        <v>1200045030</v>
      </c>
      <c r="F2397" s="4" t="s">
        <v>1854</v>
      </c>
      <c r="G2397" s="5">
        <v>156406.5</v>
      </c>
      <c r="H2397" s="5">
        <v>1</v>
      </c>
    </row>
    <row r="2398" spans="1:8" x14ac:dyDescent="0.25">
      <c r="A2398" s="4"/>
      <c r="B2398" s="4"/>
      <c r="C2398" s="4"/>
      <c r="D2398" s="4"/>
      <c r="E2398" s="4">
        <v>1200044910</v>
      </c>
      <c r="F2398" s="4" t="s">
        <v>1855</v>
      </c>
      <c r="G2398" s="5">
        <v>153964</v>
      </c>
      <c r="H2398" s="5">
        <v>1</v>
      </c>
    </row>
    <row r="2399" spans="1:8" x14ac:dyDescent="0.25">
      <c r="A2399" s="4"/>
      <c r="B2399" s="4"/>
      <c r="C2399" s="4"/>
      <c r="D2399" s="4"/>
      <c r="E2399" s="4">
        <v>1200056870</v>
      </c>
      <c r="F2399" s="4" t="s">
        <v>1848</v>
      </c>
      <c r="G2399" s="5">
        <v>148261.5</v>
      </c>
      <c r="H2399" s="5">
        <v>1</v>
      </c>
    </row>
    <row r="2400" spans="1:8" x14ac:dyDescent="0.25">
      <c r="A2400" s="4"/>
      <c r="B2400" s="4"/>
      <c r="C2400" s="4"/>
      <c r="D2400" s="4"/>
      <c r="E2400" s="4">
        <v>1200048490</v>
      </c>
      <c r="F2400" s="4" t="s">
        <v>1856</v>
      </c>
      <c r="G2400" s="5">
        <v>145072.13</v>
      </c>
      <c r="H2400" s="5">
        <v>1</v>
      </c>
    </row>
    <row r="2401" spans="1:8" x14ac:dyDescent="0.25">
      <c r="A2401" s="4"/>
      <c r="B2401" s="4"/>
      <c r="C2401" s="4"/>
      <c r="D2401" s="4"/>
      <c r="E2401" s="4">
        <v>1200047750</v>
      </c>
      <c r="F2401" s="4" t="s">
        <v>1857</v>
      </c>
      <c r="G2401" s="5">
        <v>144800</v>
      </c>
      <c r="H2401" s="5">
        <v>1</v>
      </c>
    </row>
    <row r="2402" spans="1:8" x14ac:dyDescent="0.25">
      <c r="A2402" s="4"/>
      <c r="B2402" s="4"/>
      <c r="C2402" s="4"/>
      <c r="D2402" s="4"/>
      <c r="E2402" s="4">
        <v>1200044900</v>
      </c>
      <c r="F2402" s="4" t="s">
        <v>1819</v>
      </c>
      <c r="G2402" s="5">
        <v>106207.5</v>
      </c>
      <c r="H2402" s="5">
        <v>1</v>
      </c>
    </row>
    <row r="2403" spans="1:8" x14ac:dyDescent="0.25">
      <c r="A2403" s="4"/>
      <c r="B2403" s="4"/>
      <c r="C2403" s="4"/>
      <c r="D2403" s="4"/>
      <c r="E2403" s="4">
        <v>1200048690</v>
      </c>
      <c r="F2403" s="4" t="s">
        <v>1819</v>
      </c>
      <c r="G2403" s="5">
        <v>105000</v>
      </c>
      <c r="H2403" s="5">
        <v>1</v>
      </c>
    </row>
    <row r="2404" spans="1:8" x14ac:dyDescent="0.25">
      <c r="A2404" s="4"/>
      <c r="B2404" s="4"/>
      <c r="C2404" s="4"/>
      <c r="D2404" s="4"/>
      <c r="E2404" s="4">
        <v>1200049010</v>
      </c>
      <c r="F2404" s="4" t="s">
        <v>1858</v>
      </c>
      <c r="G2404" s="5">
        <v>67575</v>
      </c>
      <c r="H2404" s="5">
        <v>1</v>
      </c>
    </row>
    <row r="2405" spans="1:8" x14ac:dyDescent="0.25">
      <c r="A2405" s="4"/>
      <c r="B2405" s="4"/>
      <c r="C2405" s="4"/>
      <c r="D2405" s="4"/>
      <c r="E2405" s="4">
        <v>1200047260</v>
      </c>
      <c r="F2405" s="4" t="s">
        <v>1832</v>
      </c>
      <c r="G2405" s="5">
        <v>55500</v>
      </c>
      <c r="H2405" s="5">
        <v>1</v>
      </c>
    </row>
    <row r="2406" spans="1:8" x14ac:dyDescent="0.25">
      <c r="A2406" s="4"/>
      <c r="B2406" s="4"/>
      <c r="C2406" s="4"/>
      <c r="D2406" s="4"/>
      <c r="E2406" s="4">
        <v>1200046140</v>
      </c>
      <c r="F2406" s="4" t="s">
        <v>1859</v>
      </c>
      <c r="G2406" s="5">
        <v>46312.5</v>
      </c>
      <c r="H2406" s="5">
        <v>1</v>
      </c>
    </row>
    <row r="2407" spans="1:8" x14ac:dyDescent="0.25">
      <c r="A2407" s="4"/>
      <c r="B2407" s="4"/>
      <c r="C2407" s="4"/>
      <c r="D2407" s="4"/>
      <c r="E2407" s="4">
        <v>1200048530</v>
      </c>
      <c r="F2407" s="4" t="s">
        <v>1860</v>
      </c>
      <c r="G2407" s="5">
        <v>25123</v>
      </c>
      <c r="H2407" s="5">
        <v>1</v>
      </c>
    </row>
    <row r="2408" spans="1:8" x14ac:dyDescent="0.25">
      <c r="A2408" s="4"/>
      <c r="B2408" s="4"/>
      <c r="C2408" s="4"/>
      <c r="D2408" s="4">
        <v>2011</v>
      </c>
      <c r="E2408" s="4">
        <v>1200059860</v>
      </c>
      <c r="F2408" s="4" t="s">
        <v>1847</v>
      </c>
      <c r="G2408" s="5">
        <v>8260725.4500000002</v>
      </c>
      <c r="H2408" s="5">
        <v>1</v>
      </c>
    </row>
    <row r="2409" spans="1:8" x14ac:dyDescent="0.25">
      <c r="A2409" s="4"/>
      <c r="B2409" s="4"/>
      <c r="C2409" s="4"/>
      <c r="D2409" s="4"/>
      <c r="E2409" s="4">
        <v>1200069240</v>
      </c>
      <c r="F2409" s="4" t="s">
        <v>488</v>
      </c>
      <c r="G2409" s="5">
        <v>1560427.7</v>
      </c>
      <c r="H2409" s="5">
        <v>1</v>
      </c>
    </row>
    <row r="2410" spans="1:8" x14ac:dyDescent="0.25">
      <c r="A2410" s="4"/>
      <c r="B2410" s="4"/>
      <c r="C2410" s="4"/>
      <c r="D2410" s="4"/>
      <c r="E2410" s="4">
        <v>1200060800</v>
      </c>
      <c r="F2410" s="4" t="s">
        <v>1861</v>
      </c>
      <c r="G2410" s="5">
        <v>1393510.57</v>
      </c>
      <c r="H2410" s="5">
        <v>1</v>
      </c>
    </row>
    <row r="2411" spans="1:8" x14ac:dyDescent="0.25">
      <c r="A2411" s="4"/>
      <c r="B2411" s="4"/>
      <c r="C2411" s="4"/>
      <c r="D2411" s="4"/>
      <c r="E2411" s="4">
        <v>1200073090</v>
      </c>
      <c r="F2411" s="4" t="s">
        <v>1862</v>
      </c>
      <c r="G2411" s="5">
        <v>1361268.04</v>
      </c>
      <c r="H2411" s="5">
        <v>1</v>
      </c>
    </row>
    <row r="2412" spans="1:8" x14ac:dyDescent="0.25">
      <c r="A2412" s="4"/>
      <c r="B2412" s="4"/>
      <c r="C2412" s="4"/>
      <c r="D2412" s="4"/>
      <c r="E2412" s="4">
        <v>1200063890</v>
      </c>
      <c r="F2412" s="4" t="s">
        <v>1818</v>
      </c>
      <c r="G2412" s="5">
        <v>983870.8</v>
      </c>
      <c r="H2412" s="5">
        <v>1</v>
      </c>
    </row>
    <row r="2413" spans="1:8" x14ac:dyDescent="0.25">
      <c r="A2413" s="4"/>
      <c r="B2413" s="4"/>
      <c r="C2413" s="4"/>
      <c r="D2413" s="4"/>
      <c r="E2413" s="4">
        <v>1200060100</v>
      </c>
      <c r="F2413" s="4" t="s">
        <v>1863</v>
      </c>
      <c r="G2413" s="5">
        <v>616600</v>
      </c>
      <c r="H2413" s="5">
        <v>1</v>
      </c>
    </row>
    <row r="2414" spans="1:8" x14ac:dyDescent="0.25">
      <c r="A2414" s="4"/>
      <c r="B2414" s="4"/>
      <c r="C2414" s="4"/>
      <c r="D2414" s="4"/>
      <c r="E2414" s="4">
        <v>1200057550</v>
      </c>
      <c r="F2414" s="4" t="s">
        <v>1837</v>
      </c>
      <c r="G2414" s="5">
        <v>607821</v>
      </c>
      <c r="H2414" s="5">
        <v>1</v>
      </c>
    </row>
    <row r="2415" spans="1:8" x14ac:dyDescent="0.25">
      <c r="A2415" s="4"/>
      <c r="B2415" s="4"/>
      <c r="C2415" s="4"/>
      <c r="D2415" s="4"/>
      <c r="E2415" s="4">
        <v>1200061080</v>
      </c>
      <c r="F2415" s="4" t="s">
        <v>1819</v>
      </c>
      <c r="G2415" s="5">
        <v>502347.83</v>
      </c>
      <c r="H2415" s="5">
        <v>1</v>
      </c>
    </row>
    <row r="2416" spans="1:8" x14ac:dyDescent="0.25">
      <c r="A2416" s="4"/>
      <c r="B2416" s="4"/>
      <c r="C2416" s="4"/>
      <c r="D2416" s="4"/>
      <c r="E2416" s="4">
        <v>1200058850</v>
      </c>
      <c r="F2416" s="4" t="s">
        <v>1864</v>
      </c>
      <c r="G2416" s="5">
        <v>425590</v>
      </c>
      <c r="H2416" s="5">
        <v>1</v>
      </c>
    </row>
    <row r="2417" spans="1:8" x14ac:dyDescent="0.25">
      <c r="A2417" s="4"/>
      <c r="B2417" s="4"/>
      <c r="C2417" s="4"/>
      <c r="D2417" s="4"/>
      <c r="E2417" s="4">
        <v>1200069930</v>
      </c>
      <c r="F2417" s="4" t="s">
        <v>488</v>
      </c>
      <c r="G2417" s="5">
        <v>378785.13</v>
      </c>
      <c r="H2417" s="5">
        <v>1</v>
      </c>
    </row>
    <row r="2418" spans="1:8" x14ac:dyDescent="0.25">
      <c r="A2418" s="4"/>
      <c r="B2418" s="4"/>
      <c r="C2418" s="4"/>
      <c r="D2418" s="4"/>
      <c r="E2418" s="4">
        <v>1200058860</v>
      </c>
      <c r="F2418" s="4" t="s">
        <v>1864</v>
      </c>
      <c r="G2418" s="5">
        <v>284994</v>
      </c>
      <c r="H2418" s="5">
        <v>1</v>
      </c>
    </row>
    <row r="2419" spans="1:8" x14ac:dyDescent="0.25">
      <c r="A2419" s="4"/>
      <c r="B2419" s="4"/>
      <c r="C2419" s="4"/>
      <c r="D2419" s="4"/>
      <c r="E2419" s="4">
        <v>1200060840</v>
      </c>
      <c r="F2419" s="4" t="s">
        <v>1865</v>
      </c>
      <c r="G2419" s="5">
        <v>270332</v>
      </c>
      <c r="H2419" s="5">
        <v>1</v>
      </c>
    </row>
    <row r="2420" spans="1:8" x14ac:dyDescent="0.25">
      <c r="A2420" s="4"/>
      <c r="B2420" s="4"/>
      <c r="C2420" s="4"/>
      <c r="D2420" s="4"/>
      <c r="E2420" s="4">
        <v>1200058880</v>
      </c>
      <c r="F2420" s="4" t="s">
        <v>1864</v>
      </c>
      <c r="G2420" s="5">
        <v>258528</v>
      </c>
      <c r="H2420" s="5">
        <v>1</v>
      </c>
    </row>
    <row r="2421" spans="1:8" x14ac:dyDescent="0.25">
      <c r="A2421" s="4"/>
      <c r="B2421" s="4"/>
      <c r="C2421" s="4"/>
      <c r="D2421" s="4"/>
      <c r="E2421" s="4">
        <v>1200057630</v>
      </c>
      <c r="F2421" s="4" t="s">
        <v>1866</v>
      </c>
      <c r="G2421" s="5">
        <v>253728.75</v>
      </c>
      <c r="H2421" s="5">
        <v>1</v>
      </c>
    </row>
    <row r="2422" spans="1:8" x14ac:dyDescent="0.25">
      <c r="A2422" s="4"/>
      <c r="B2422" s="4"/>
      <c r="C2422" s="4"/>
      <c r="D2422" s="4"/>
      <c r="E2422" s="4">
        <v>1200058870</v>
      </c>
      <c r="F2422" s="4" t="s">
        <v>1864</v>
      </c>
      <c r="G2422" s="5">
        <v>209440</v>
      </c>
      <c r="H2422" s="5">
        <v>1</v>
      </c>
    </row>
    <row r="2423" spans="1:8" x14ac:dyDescent="0.25">
      <c r="A2423" s="4"/>
      <c r="B2423" s="4"/>
      <c r="C2423" s="4"/>
      <c r="D2423" s="4"/>
      <c r="E2423" s="4">
        <v>1200057080</v>
      </c>
      <c r="F2423" s="4" t="s">
        <v>1867</v>
      </c>
      <c r="G2423" s="5">
        <v>128045.37</v>
      </c>
      <c r="H2423" s="5">
        <v>1</v>
      </c>
    </row>
    <row r="2424" spans="1:8" x14ac:dyDescent="0.25">
      <c r="A2424" s="4"/>
      <c r="B2424" s="4"/>
      <c r="C2424" s="4"/>
      <c r="D2424" s="4"/>
      <c r="E2424" s="4">
        <v>1200061070</v>
      </c>
      <c r="F2424" s="4" t="s">
        <v>1819</v>
      </c>
      <c r="G2424" s="5">
        <v>123500</v>
      </c>
      <c r="H2424" s="5">
        <v>1</v>
      </c>
    </row>
    <row r="2425" spans="1:8" x14ac:dyDescent="0.25">
      <c r="A2425" s="4"/>
      <c r="B2425" s="4"/>
      <c r="C2425" s="4"/>
      <c r="D2425" s="4"/>
      <c r="E2425" s="4">
        <v>1200061780</v>
      </c>
      <c r="F2425" s="4" t="s">
        <v>1868</v>
      </c>
      <c r="G2425" s="5">
        <v>122000</v>
      </c>
      <c r="H2425" s="5">
        <v>1</v>
      </c>
    </row>
    <row r="2426" spans="1:8" x14ac:dyDescent="0.25">
      <c r="A2426" s="4"/>
      <c r="B2426" s="4"/>
      <c r="C2426" s="4"/>
      <c r="D2426" s="4"/>
      <c r="E2426" s="4">
        <v>1200056980</v>
      </c>
      <c r="F2426" s="4" t="s">
        <v>1869</v>
      </c>
      <c r="G2426" s="5">
        <v>110250</v>
      </c>
      <c r="H2426" s="5">
        <v>1</v>
      </c>
    </row>
    <row r="2427" spans="1:8" x14ac:dyDescent="0.25">
      <c r="A2427" s="4"/>
      <c r="B2427" s="4"/>
      <c r="C2427" s="4"/>
      <c r="D2427" s="4"/>
      <c r="E2427" s="4">
        <v>1200057360</v>
      </c>
      <c r="F2427" s="4" t="s">
        <v>1866</v>
      </c>
      <c r="G2427" s="5">
        <v>102942.5</v>
      </c>
      <c r="H2427" s="5">
        <v>1</v>
      </c>
    </row>
    <row r="2428" spans="1:8" x14ac:dyDescent="0.25">
      <c r="A2428" s="4"/>
      <c r="B2428" s="4"/>
      <c r="C2428" s="4"/>
      <c r="D2428" s="4"/>
      <c r="E2428" s="4">
        <v>1200057070</v>
      </c>
      <c r="F2428" s="4" t="s">
        <v>1870</v>
      </c>
      <c r="G2428" s="5">
        <v>100000</v>
      </c>
      <c r="H2428" s="5">
        <v>1</v>
      </c>
    </row>
    <row r="2429" spans="1:8" x14ac:dyDescent="0.25">
      <c r="A2429" s="4"/>
      <c r="B2429" s="4"/>
      <c r="C2429" s="4"/>
      <c r="D2429" s="4"/>
      <c r="E2429" s="4">
        <v>1200061790</v>
      </c>
      <c r="F2429" s="4" t="s">
        <v>1871</v>
      </c>
      <c r="G2429" s="5">
        <v>94931.73</v>
      </c>
      <c r="H2429" s="5">
        <v>1</v>
      </c>
    </row>
    <row r="2430" spans="1:8" x14ac:dyDescent="0.25">
      <c r="A2430" s="4"/>
      <c r="B2430" s="4"/>
      <c r="C2430" s="4"/>
      <c r="D2430" s="4"/>
      <c r="E2430" s="4">
        <v>1200061140</v>
      </c>
      <c r="F2430" s="4" t="s">
        <v>1872</v>
      </c>
      <c r="G2430" s="5">
        <v>74250</v>
      </c>
      <c r="H2430" s="5">
        <v>1</v>
      </c>
    </row>
    <row r="2431" spans="1:8" x14ac:dyDescent="0.25">
      <c r="A2431" s="4"/>
      <c r="B2431" s="4"/>
      <c r="C2431" s="4"/>
      <c r="D2431" s="4"/>
      <c r="E2431" s="4">
        <v>1200049040</v>
      </c>
      <c r="F2431" s="4" t="s">
        <v>1852</v>
      </c>
      <c r="G2431" s="5">
        <v>70000</v>
      </c>
      <c r="H2431" s="5">
        <v>1</v>
      </c>
    </row>
    <row r="2432" spans="1:8" x14ac:dyDescent="0.25">
      <c r="A2432" s="4"/>
      <c r="B2432" s="4"/>
      <c r="C2432" s="4"/>
      <c r="D2432" s="4"/>
      <c r="E2432" s="4">
        <v>1200058070</v>
      </c>
      <c r="F2432" s="4" t="s">
        <v>1873</v>
      </c>
      <c r="G2432" s="5">
        <v>40339.25</v>
      </c>
      <c r="H2432" s="5">
        <v>1</v>
      </c>
    </row>
    <row r="2433" spans="1:8" x14ac:dyDescent="0.25">
      <c r="A2433" s="4"/>
      <c r="B2433" s="4"/>
      <c r="C2433" s="4"/>
      <c r="D2433" s="4">
        <v>2012</v>
      </c>
      <c r="E2433" s="4">
        <v>1200071280</v>
      </c>
      <c r="F2433" s="4" t="s">
        <v>1847</v>
      </c>
      <c r="G2433" s="5">
        <v>8903410.3800000008</v>
      </c>
      <c r="H2433" s="5">
        <v>1</v>
      </c>
    </row>
    <row r="2434" spans="1:8" x14ac:dyDescent="0.25">
      <c r="A2434" s="4"/>
      <c r="B2434" s="4"/>
      <c r="C2434" s="4"/>
      <c r="D2434" s="4"/>
      <c r="E2434" s="4">
        <v>1200069740</v>
      </c>
      <c r="F2434" s="4" t="s">
        <v>1874</v>
      </c>
      <c r="G2434" s="5">
        <v>1372652.48</v>
      </c>
      <c r="H2434" s="5">
        <v>1</v>
      </c>
    </row>
    <row r="2435" spans="1:8" x14ac:dyDescent="0.25">
      <c r="A2435" s="4"/>
      <c r="B2435" s="4"/>
      <c r="C2435" s="4"/>
      <c r="D2435" s="4"/>
      <c r="E2435" s="4">
        <v>1200071210</v>
      </c>
      <c r="F2435" s="4" t="s">
        <v>1875</v>
      </c>
      <c r="G2435" s="5">
        <v>665918.75</v>
      </c>
      <c r="H2435" s="5">
        <v>1</v>
      </c>
    </row>
    <row r="2436" spans="1:8" x14ac:dyDescent="0.25">
      <c r="A2436" s="4"/>
      <c r="B2436" s="4"/>
      <c r="C2436" s="4"/>
      <c r="D2436" s="4"/>
      <c r="E2436" s="4">
        <v>1200075440</v>
      </c>
      <c r="F2436" s="4" t="s">
        <v>1876</v>
      </c>
      <c r="G2436" s="5">
        <v>613625.74</v>
      </c>
      <c r="H2436" s="5">
        <v>1</v>
      </c>
    </row>
    <row r="2437" spans="1:8" x14ac:dyDescent="0.25">
      <c r="A2437" s="4"/>
      <c r="B2437" s="4"/>
      <c r="C2437" s="4"/>
      <c r="D2437" s="4"/>
      <c r="E2437" s="4">
        <v>1200055190</v>
      </c>
      <c r="F2437" s="4" t="s">
        <v>1877</v>
      </c>
      <c r="G2437" s="5">
        <v>581503.82999999996</v>
      </c>
      <c r="H2437" s="5">
        <v>1</v>
      </c>
    </row>
    <row r="2438" spans="1:8" x14ac:dyDescent="0.25">
      <c r="A2438" s="4"/>
      <c r="B2438" s="4"/>
      <c r="C2438" s="4"/>
      <c r="D2438" s="4"/>
      <c r="E2438" s="4">
        <v>1200069940</v>
      </c>
      <c r="F2438" s="4" t="s">
        <v>488</v>
      </c>
      <c r="G2438" s="5">
        <v>580668.76</v>
      </c>
      <c r="H2438" s="5">
        <v>1</v>
      </c>
    </row>
    <row r="2439" spans="1:8" x14ac:dyDescent="0.25">
      <c r="A2439" s="4"/>
      <c r="B2439" s="4"/>
      <c r="C2439" s="4"/>
      <c r="D2439" s="4"/>
      <c r="E2439" s="4">
        <v>1200070950</v>
      </c>
      <c r="F2439" s="4" t="s">
        <v>1819</v>
      </c>
      <c r="G2439" s="5">
        <v>557293.38</v>
      </c>
      <c r="H2439" s="5">
        <v>1</v>
      </c>
    </row>
    <row r="2440" spans="1:8" x14ac:dyDescent="0.25">
      <c r="A2440" s="4"/>
      <c r="B2440" s="4"/>
      <c r="C2440" s="4"/>
      <c r="D2440" s="4"/>
      <c r="E2440" s="4">
        <v>1200074870</v>
      </c>
      <c r="F2440" s="4" t="s">
        <v>1837</v>
      </c>
      <c r="G2440" s="5">
        <v>554211</v>
      </c>
      <c r="H2440" s="5">
        <v>1</v>
      </c>
    </row>
    <row r="2441" spans="1:8" x14ac:dyDescent="0.25">
      <c r="A2441" s="4"/>
      <c r="B2441" s="4"/>
      <c r="C2441" s="4"/>
      <c r="D2441" s="4"/>
      <c r="E2441" s="4">
        <v>1200070930</v>
      </c>
      <c r="F2441" s="4" t="s">
        <v>1878</v>
      </c>
      <c r="G2441" s="5">
        <v>444500.8</v>
      </c>
      <c r="H2441" s="5">
        <v>1</v>
      </c>
    </row>
    <row r="2442" spans="1:8" x14ac:dyDescent="0.25">
      <c r="A2442" s="4"/>
      <c r="B2442" s="4"/>
      <c r="C2442" s="4"/>
      <c r="D2442" s="4"/>
      <c r="E2442" s="4">
        <v>1200073130</v>
      </c>
      <c r="F2442" s="4" t="s">
        <v>1879</v>
      </c>
      <c r="G2442" s="5">
        <v>427985.1</v>
      </c>
      <c r="H2442" s="5">
        <v>1</v>
      </c>
    </row>
    <row r="2443" spans="1:8" x14ac:dyDescent="0.25">
      <c r="A2443" s="4"/>
      <c r="B2443" s="4"/>
      <c r="C2443" s="4"/>
      <c r="D2443" s="4"/>
      <c r="E2443" s="4">
        <v>1200074950</v>
      </c>
      <c r="F2443" s="4" t="s">
        <v>488</v>
      </c>
      <c r="G2443" s="5">
        <v>409000</v>
      </c>
      <c r="H2443" s="5">
        <v>1</v>
      </c>
    </row>
    <row r="2444" spans="1:8" x14ac:dyDescent="0.25">
      <c r="A2444" s="4"/>
      <c r="B2444" s="4"/>
      <c r="C2444" s="4"/>
      <c r="D2444" s="4"/>
      <c r="E2444" s="4">
        <v>1200069950</v>
      </c>
      <c r="F2444" s="4" t="s">
        <v>488</v>
      </c>
      <c r="G2444" s="5">
        <v>378785.13</v>
      </c>
      <c r="H2444" s="5">
        <v>1</v>
      </c>
    </row>
    <row r="2445" spans="1:8" x14ac:dyDescent="0.25">
      <c r="A2445" s="4"/>
      <c r="B2445" s="4"/>
      <c r="C2445" s="4"/>
      <c r="D2445" s="4"/>
      <c r="E2445" s="4">
        <v>1200069890</v>
      </c>
      <c r="F2445" s="4" t="s">
        <v>488</v>
      </c>
      <c r="G2445" s="5">
        <v>355200</v>
      </c>
      <c r="H2445" s="5">
        <v>1</v>
      </c>
    </row>
    <row r="2446" spans="1:8" x14ac:dyDescent="0.25">
      <c r="A2446" s="4"/>
      <c r="B2446" s="4"/>
      <c r="C2446" s="4"/>
      <c r="D2446" s="4"/>
      <c r="E2446" s="4">
        <v>1200069920</v>
      </c>
      <c r="F2446" s="4" t="s">
        <v>488</v>
      </c>
      <c r="G2446" s="5">
        <v>344400</v>
      </c>
      <c r="H2446" s="5">
        <v>1</v>
      </c>
    </row>
    <row r="2447" spans="1:8" x14ac:dyDescent="0.25">
      <c r="A2447" s="4"/>
      <c r="B2447" s="4"/>
      <c r="C2447" s="4"/>
      <c r="D2447" s="4"/>
      <c r="E2447" s="4">
        <v>1200069480</v>
      </c>
      <c r="F2447" s="4" t="s">
        <v>1880</v>
      </c>
      <c r="G2447" s="5">
        <v>252350.6</v>
      </c>
      <c r="H2447" s="5">
        <v>1</v>
      </c>
    </row>
    <row r="2448" spans="1:8" x14ac:dyDescent="0.25">
      <c r="A2448" s="4"/>
      <c r="B2448" s="4"/>
      <c r="C2448" s="4"/>
      <c r="D2448" s="4"/>
      <c r="E2448" s="4">
        <v>1200069910</v>
      </c>
      <c r="F2448" s="4" t="s">
        <v>488</v>
      </c>
      <c r="G2448" s="5">
        <v>216400</v>
      </c>
      <c r="H2448" s="5">
        <v>1</v>
      </c>
    </row>
    <row r="2449" spans="1:8" x14ac:dyDescent="0.25">
      <c r="A2449" s="4"/>
      <c r="B2449" s="4"/>
      <c r="C2449" s="4"/>
      <c r="D2449" s="4"/>
      <c r="E2449" s="4">
        <v>1200069900</v>
      </c>
      <c r="F2449" s="4" t="s">
        <v>488</v>
      </c>
      <c r="G2449" s="5">
        <v>216400</v>
      </c>
      <c r="H2449" s="5">
        <v>1</v>
      </c>
    </row>
    <row r="2450" spans="1:8" x14ac:dyDescent="0.25">
      <c r="A2450" s="4"/>
      <c r="B2450" s="4"/>
      <c r="C2450" s="4"/>
      <c r="D2450" s="4"/>
      <c r="E2450" s="4">
        <v>1200073940</v>
      </c>
      <c r="F2450" s="4" t="s">
        <v>1881</v>
      </c>
      <c r="G2450" s="5">
        <v>211225.63</v>
      </c>
      <c r="H2450" s="5">
        <v>1</v>
      </c>
    </row>
    <row r="2451" spans="1:8" x14ac:dyDescent="0.25">
      <c r="A2451" s="4"/>
      <c r="B2451" s="4"/>
      <c r="C2451" s="4"/>
      <c r="D2451" s="4"/>
      <c r="E2451" s="4">
        <v>1200070800</v>
      </c>
      <c r="F2451" s="4" t="s">
        <v>1882</v>
      </c>
      <c r="G2451" s="5">
        <v>173388.95</v>
      </c>
      <c r="H2451" s="5">
        <v>1</v>
      </c>
    </row>
    <row r="2452" spans="1:8" x14ac:dyDescent="0.25">
      <c r="A2452" s="4"/>
      <c r="B2452" s="4"/>
      <c r="C2452" s="4"/>
      <c r="D2452" s="4"/>
      <c r="E2452" s="4">
        <v>1200074880</v>
      </c>
      <c r="F2452" s="4" t="s">
        <v>1853</v>
      </c>
      <c r="G2452" s="5">
        <v>110000</v>
      </c>
      <c r="H2452" s="5">
        <v>1</v>
      </c>
    </row>
    <row r="2453" spans="1:8" x14ac:dyDescent="0.25">
      <c r="A2453" s="4"/>
      <c r="B2453" s="4"/>
      <c r="C2453" s="4"/>
      <c r="D2453" s="4"/>
      <c r="E2453" s="4">
        <v>1200073340</v>
      </c>
      <c r="F2453" s="4" t="s">
        <v>1837</v>
      </c>
      <c r="G2453" s="5">
        <v>99000</v>
      </c>
      <c r="H2453" s="5">
        <v>1</v>
      </c>
    </row>
    <row r="2454" spans="1:8" x14ac:dyDescent="0.25">
      <c r="A2454" s="4"/>
      <c r="B2454" s="4"/>
      <c r="C2454" s="4"/>
      <c r="D2454" s="4"/>
      <c r="E2454" s="4">
        <v>1200074830</v>
      </c>
      <c r="F2454" s="4" t="s">
        <v>1292</v>
      </c>
      <c r="G2454" s="5">
        <v>74250</v>
      </c>
      <c r="H2454" s="5">
        <v>1</v>
      </c>
    </row>
    <row r="2455" spans="1:8" x14ac:dyDescent="0.25">
      <c r="A2455" s="4"/>
      <c r="B2455" s="4"/>
      <c r="C2455" s="4"/>
      <c r="D2455" s="4"/>
      <c r="E2455" s="4">
        <v>1200070960</v>
      </c>
      <c r="F2455" s="4" t="s">
        <v>1875</v>
      </c>
      <c r="G2455" s="5">
        <v>60000</v>
      </c>
      <c r="H2455" s="5">
        <v>1</v>
      </c>
    </row>
    <row r="2456" spans="1:8" x14ac:dyDescent="0.25">
      <c r="A2456" s="4"/>
      <c r="B2456" s="4"/>
      <c r="C2456" s="4"/>
      <c r="D2456" s="4"/>
      <c r="E2456" s="4">
        <v>1200063500</v>
      </c>
      <c r="F2456" s="4" t="s">
        <v>1883</v>
      </c>
      <c r="G2456" s="5">
        <v>50000</v>
      </c>
      <c r="H2456" s="5">
        <v>1</v>
      </c>
    </row>
    <row r="2457" spans="1:8" x14ac:dyDescent="0.25">
      <c r="A2457" s="4"/>
      <c r="B2457" s="4"/>
      <c r="C2457" s="4"/>
      <c r="D2457" s="4"/>
      <c r="E2457" s="4">
        <v>1200063810</v>
      </c>
      <c r="F2457" s="4" t="s">
        <v>1884</v>
      </c>
      <c r="G2457" s="5">
        <v>49500</v>
      </c>
      <c r="H2457" s="5">
        <v>1</v>
      </c>
    </row>
    <row r="2458" spans="1:8" x14ac:dyDescent="0.25">
      <c r="A2458" s="4"/>
      <c r="B2458" s="4"/>
      <c r="C2458" s="4"/>
      <c r="D2458" s="4"/>
      <c r="E2458" s="4">
        <v>1200070190</v>
      </c>
      <c r="F2458" s="4" t="s">
        <v>1875</v>
      </c>
      <c r="G2458" s="5">
        <v>47014</v>
      </c>
      <c r="H2458" s="5">
        <v>1</v>
      </c>
    </row>
    <row r="2459" spans="1:8" x14ac:dyDescent="0.25">
      <c r="A2459" s="4"/>
      <c r="B2459" s="4"/>
      <c r="C2459" s="4"/>
      <c r="D2459" s="4"/>
      <c r="E2459" s="4">
        <v>1200074310</v>
      </c>
      <c r="F2459" s="4" t="s">
        <v>1885</v>
      </c>
      <c r="G2459" s="5">
        <v>37078.800000000003</v>
      </c>
      <c r="H2459" s="5">
        <v>1</v>
      </c>
    </row>
    <row r="2460" spans="1:8" x14ac:dyDescent="0.25">
      <c r="A2460" s="4"/>
      <c r="B2460" s="4"/>
      <c r="C2460" s="4"/>
      <c r="D2460" s="4"/>
      <c r="E2460" s="4">
        <v>1200057340</v>
      </c>
      <c r="F2460" s="4" t="s">
        <v>1866</v>
      </c>
      <c r="G2460" s="5">
        <v>34095.5</v>
      </c>
      <c r="H2460" s="5">
        <v>1</v>
      </c>
    </row>
    <row r="2461" spans="1:8" x14ac:dyDescent="0.25">
      <c r="A2461" s="4"/>
      <c r="B2461" s="4"/>
      <c r="C2461" s="4"/>
      <c r="D2461" s="4"/>
      <c r="E2461" s="4">
        <v>1200073540</v>
      </c>
      <c r="F2461" s="4" t="s">
        <v>1886</v>
      </c>
      <c r="G2461" s="5">
        <v>20812</v>
      </c>
      <c r="H2461" s="5">
        <v>1</v>
      </c>
    </row>
    <row r="2462" spans="1:8" x14ac:dyDescent="0.25">
      <c r="A2462" s="4"/>
      <c r="B2462" s="4"/>
      <c r="C2462" s="4"/>
      <c r="D2462" s="4">
        <v>2013</v>
      </c>
      <c r="E2462" s="4">
        <v>1200079540</v>
      </c>
      <c r="F2462" s="4" t="s">
        <v>1847</v>
      </c>
      <c r="G2462" s="5">
        <v>14987887.050000001</v>
      </c>
      <c r="H2462" s="5">
        <v>1</v>
      </c>
    </row>
    <row r="2463" spans="1:8" x14ac:dyDescent="0.25">
      <c r="A2463" s="4"/>
      <c r="B2463" s="4"/>
      <c r="C2463" s="4"/>
      <c r="D2463" s="4"/>
      <c r="E2463" s="4">
        <v>1200075060</v>
      </c>
      <c r="F2463" s="4" t="s">
        <v>1887</v>
      </c>
      <c r="G2463" s="5">
        <v>1610070</v>
      </c>
      <c r="H2463" s="5">
        <v>1</v>
      </c>
    </row>
    <row r="2464" spans="1:8" x14ac:dyDescent="0.25">
      <c r="A2464" s="4"/>
      <c r="B2464" s="4"/>
      <c r="C2464" s="4"/>
      <c r="D2464" s="4"/>
      <c r="E2464" s="4">
        <v>1200077100</v>
      </c>
      <c r="F2464" s="4" t="s">
        <v>1847</v>
      </c>
      <c r="G2464" s="5">
        <v>1381011.64</v>
      </c>
      <c r="H2464" s="5">
        <v>1</v>
      </c>
    </row>
    <row r="2465" spans="1:8" x14ac:dyDescent="0.25">
      <c r="A2465" s="4"/>
      <c r="B2465" s="4"/>
      <c r="C2465" s="4"/>
      <c r="D2465" s="4"/>
      <c r="E2465" s="4">
        <v>1200080760</v>
      </c>
      <c r="F2465" s="4" t="s">
        <v>1888</v>
      </c>
      <c r="G2465" s="5">
        <v>959453</v>
      </c>
      <c r="H2465" s="5">
        <v>1</v>
      </c>
    </row>
    <row r="2466" spans="1:8" x14ac:dyDescent="0.25">
      <c r="A2466" s="4"/>
      <c r="B2466" s="4"/>
      <c r="C2466" s="4"/>
      <c r="D2466" s="4"/>
      <c r="E2466" s="4">
        <v>1200076320</v>
      </c>
      <c r="F2466" s="4" t="s">
        <v>1875</v>
      </c>
      <c r="G2466" s="5">
        <v>775407</v>
      </c>
      <c r="H2466" s="5">
        <v>1</v>
      </c>
    </row>
    <row r="2467" spans="1:8" x14ac:dyDescent="0.25">
      <c r="A2467" s="4"/>
      <c r="B2467" s="4"/>
      <c r="C2467" s="4"/>
      <c r="D2467" s="4"/>
      <c r="E2467" s="4">
        <v>1200079940</v>
      </c>
      <c r="F2467" s="4" t="s">
        <v>1837</v>
      </c>
      <c r="G2467" s="5">
        <v>764309</v>
      </c>
      <c r="H2467" s="5">
        <v>1</v>
      </c>
    </row>
    <row r="2468" spans="1:8" x14ac:dyDescent="0.25">
      <c r="A2468" s="4"/>
      <c r="B2468" s="4"/>
      <c r="C2468" s="4"/>
      <c r="D2468" s="4"/>
      <c r="E2468" s="4">
        <v>1200077000</v>
      </c>
      <c r="F2468" s="4" t="s">
        <v>1837</v>
      </c>
      <c r="G2468" s="5">
        <v>665919</v>
      </c>
      <c r="H2468" s="5">
        <v>1</v>
      </c>
    </row>
    <row r="2469" spans="1:8" x14ac:dyDescent="0.25">
      <c r="A2469" s="4"/>
      <c r="B2469" s="4"/>
      <c r="C2469" s="4"/>
      <c r="D2469" s="4"/>
      <c r="E2469" s="4">
        <v>1200075580</v>
      </c>
      <c r="F2469" s="4" t="s">
        <v>1837</v>
      </c>
      <c r="G2469" s="5">
        <v>665918.75</v>
      </c>
      <c r="H2469" s="5">
        <v>1</v>
      </c>
    </row>
    <row r="2470" spans="1:8" x14ac:dyDescent="0.25">
      <c r="A2470" s="4"/>
      <c r="B2470" s="4"/>
      <c r="C2470" s="4"/>
      <c r="D2470" s="4"/>
      <c r="E2470" s="4">
        <v>1200080580</v>
      </c>
      <c r="F2470" s="4" t="s">
        <v>1292</v>
      </c>
      <c r="G2470" s="5">
        <v>529200</v>
      </c>
      <c r="H2470" s="5">
        <v>1</v>
      </c>
    </row>
    <row r="2471" spans="1:8" x14ac:dyDescent="0.25">
      <c r="A2471" s="4"/>
      <c r="B2471" s="4"/>
      <c r="C2471" s="4"/>
      <c r="D2471" s="4"/>
      <c r="E2471" s="4">
        <v>1200075330</v>
      </c>
      <c r="F2471" s="4" t="s">
        <v>1889</v>
      </c>
      <c r="G2471" s="5">
        <v>500000</v>
      </c>
      <c r="H2471" s="5">
        <v>1</v>
      </c>
    </row>
    <row r="2472" spans="1:8" x14ac:dyDescent="0.25">
      <c r="A2472" s="4"/>
      <c r="B2472" s="4"/>
      <c r="C2472" s="4"/>
      <c r="D2472" s="4"/>
      <c r="E2472" s="4">
        <v>1200077280</v>
      </c>
      <c r="F2472" s="4" t="s">
        <v>1837</v>
      </c>
      <c r="G2472" s="5">
        <v>463000</v>
      </c>
      <c r="H2472" s="5">
        <v>1</v>
      </c>
    </row>
    <row r="2473" spans="1:8" x14ac:dyDescent="0.25">
      <c r="A2473" s="4"/>
      <c r="B2473" s="4"/>
      <c r="C2473" s="4"/>
      <c r="D2473" s="4"/>
      <c r="E2473" s="4">
        <v>1200079510</v>
      </c>
      <c r="F2473" s="4" t="s">
        <v>1847</v>
      </c>
      <c r="G2473" s="5">
        <v>352076.86</v>
      </c>
      <c r="H2473" s="5">
        <v>1</v>
      </c>
    </row>
    <row r="2474" spans="1:8" x14ac:dyDescent="0.25">
      <c r="A2474" s="4"/>
      <c r="B2474" s="4"/>
      <c r="C2474" s="4"/>
      <c r="D2474" s="4"/>
      <c r="E2474" s="4">
        <v>1200080220</v>
      </c>
      <c r="F2474" s="4" t="s">
        <v>1837</v>
      </c>
      <c r="G2474" s="5">
        <v>180000</v>
      </c>
      <c r="H2474" s="5">
        <v>1</v>
      </c>
    </row>
    <row r="2475" spans="1:8" x14ac:dyDescent="0.25">
      <c r="A2475" s="4"/>
      <c r="B2475" s="4"/>
      <c r="C2475" s="4"/>
      <c r="D2475" s="4"/>
      <c r="E2475" s="4">
        <v>1200075950</v>
      </c>
      <c r="F2475" s="4" t="s">
        <v>1890</v>
      </c>
      <c r="G2475" s="5">
        <v>165208.56</v>
      </c>
      <c r="H2475" s="5">
        <v>1</v>
      </c>
    </row>
    <row r="2476" spans="1:8" x14ac:dyDescent="0.25">
      <c r="A2476" s="4"/>
      <c r="B2476" s="4"/>
      <c r="C2476" s="4"/>
      <c r="D2476" s="4"/>
      <c r="E2476" s="4">
        <v>1200076940</v>
      </c>
      <c r="F2476" s="4" t="s">
        <v>1891</v>
      </c>
      <c r="G2476" s="5">
        <v>85250</v>
      </c>
      <c r="H2476" s="5">
        <v>1</v>
      </c>
    </row>
    <row r="2477" spans="1:8" x14ac:dyDescent="0.25">
      <c r="A2477" s="4"/>
      <c r="B2477" s="4"/>
      <c r="C2477" s="4"/>
      <c r="D2477" s="4"/>
      <c r="E2477" s="4">
        <v>1200081280</v>
      </c>
      <c r="F2477" s="4" t="s">
        <v>1292</v>
      </c>
      <c r="G2477" s="5">
        <v>77400</v>
      </c>
      <c r="H2477" s="5">
        <v>1</v>
      </c>
    </row>
    <row r="2478" spans="1:8" x14ac:dyDescent="0.25">
      <c r="A2478" s="4"/>
      <c r="B2478" s="4"/>
      <c r="C2478" s="4"/>
      <c r="D2478" s="4"/>
      <c r="E2478" s="4">
        <v>1200078020</v>
      </c>
      <c r="F2478" s="4" t="s">
        <v>1875</v>
      </c>
      <c r="G2478" s="5">
        <v>75000</v>
      </c>
      <c r="H2478" s="5">
        <v>1</v>
      </c>
    </row>
    <row r="2479" spans="1:8" x14ac:dyDescent="0.25">
      <c r="A2479" s="4"/>
      <c r="B2479" s="4"/>
      <c r="C2479" s="4"/>
      <c r="D2479" s="4"/>
      <c r="E2479" s="4">
        <v>1200080170</v>
      </c>
      <c r="F2479" s="4" t="s">
        <v>1837</v>
      </c>
      <c r="G2479" s="5">
        <v>75000</v>
      </c>
      <c r="H2479" s="5">
        <v>1</v>
      </c>
    </row>
    <row r="2480" spans="1:8" x14ac:dyDescent="0.25">
      <c r="A2480" s="4"/>
      <c r="B2480" s="4"/>
      <c r="C2480" s="4"/>
      <c r="D2480" s="4"/>
      <c r="E2480" s="4">
        <v>1200077150</v>
      </c>
      <c r="F2480" s="4" t="s">
        <v>1892</v>
      </c>
      <c r="G2480" s="5">
        <v>55000</v>
      </c>
      <c r="H2480" s="5">
        <v>1</v>
      </c>
    </row>
    <row r="2481" spans="1:8" x14ac:dyDescent="0.25">
      <c r="A2481" s="4"/>
      <c r="B2481" s="4"/>
      <c r="C2481" s="4"/>
      <c r="D2481" s="4"/>
      <c r="E2481" s="4">
        <v>1200080180</v>
      </c>
      <c r="F2481" s="4" t="s">
        <v>1893</v>
      </c>
      <c r="G2481" s="5">
        <v>11000</v>
      </c>
      <c r="H2481" s="5">
        <v>1</v>
      </c>
    </row>
    <row r="2482" spans="1:8" x14ac:dyDescent="0.25">
      <c r="A2482" s="4"/>
      <c r="B2482" s="4"/>
      <c r="C2482" s="4"/>
      <c r="D2482" s="4">
        <v>2014</v>
      </c>
      <c r="E2482" s="4">
        <v>1200088810</v>
      </c>
      <c r="F2482" s="4" t="s">
        <v>1847</v>
      </c>
      <c r="G2482" s="5">
        <v>7337424.8399999999</v>
      </c>
      <c r="H2482" s="5">
        <v>1</v>
      </c>
    </row>
    <row r="2483" spans="1:8" x14ac:dyDescent="0.25">
      <c r="A2483" s="4"/>
      <c r="B2483" s="4"/>
      <c r="C2483" s="4"/>
      <c r="D2483" s="4"/>
      <c r="E2483" s="4">
        <v>1200083690</v>
      </c>
      <c r="F2483" s="4" t="s">
        <v>1894</v>
      </c>
      <c r="G2483" s="5">
        <v>1918908</v>
      </c>
      <c r="H2483" s="5">
        <v>1</v>
      </c>
    </row>
    <row r="2484" spans="1:8" x14ac:dyDescent="0.25">
      <c r="A2484" s="4"/>
      <c r="B2484" s="4"/>
      <c r="C2484" s="4"/>
      <c r="D2484" s="4"/>
      <c r="E2484" s="4">
        <v>1200083680</v>
      </c>
      <c r="F2484" s="4" t="s">
        <v>1894</v>
      </c>
      <c r="G2484" s="5">
        <v>1530494</v>
      </c>
      <c r="H2484" s="5">
        <v>1</v>
      </c>
    </row>
    <row r="2485" spans="1:8" x14ac:dyDescent="0.25">
      <c r="A2485" s="4"/>
      <c r="B2485" s="4"/>
      <c r="C2485" s="4"/>
      <c r="D2485" s="4"/>
      <c r="E2485" s="4">
        <v>1200083700</v>
      </c>
      <c r="F2485" s="4" t="s">
        <v>1895</v>
      </c>
      <c r="G2485" s="5">
        <v>693629</v>
      </c>
      <c r="H2485" s="5">
        <v>1</v>
      </c>
    </row>
    <row r="2486" spans="1:8" x14ac:dyDescent="0.25">
      <c r="A2486" s="4"/>
      <c r="B2486" s="4"/>
      <c r="C2486" s="4"/>
      <c r="D2486" s="4"/>
      <c r="E2486" s="4">
        <v>1200091740</v>
      </c>
      <c r="F2486" s="4" t="s">
        <v>1896</v>
      </c>
      <c r="G2486" s="5">
        <v>275720</v>
      </c>
      <c r="H2486" s="5">
        <v>1</v>
      </c>
    </row>
    <row r="2487" spans="1:8" x14ac:dyDescent="0.25">
      <c r="A2487" s="4"/>
      <c r="B2487" s="4"/>
      <c r="C2487" s="4"/>
      <c r="D2487" s="4"/>
      <c r="E2487" s="4">
        <v>1200092210</v>
      </c>
      <c r="F2487" s="4" t="s">
        <v>1897</v>
      </c>
      <c r="G2487" s="5">
        <v>272000</v>
      </c>
      <c r="H2487" s="5">
        <v>1</v>
      </c>
    </row>
    <row r="2488" spans="1:8" x14ac:dyDescent="0.25">
      <c r="A2488" s="4"/>
      <c r="B2488" s="4"/>
      <c r="C2488" s="4"/>
      <c r="D2488" s="4"/>
      <c r="E2488" s="4">
        <v>1200092220</v>
      </c>
      <c r="F2488" s="4" t="s">
        <v>1898</v>
      </c>
      <c r="G2488" s="5">
        <v>84700</v>
      </c>
      <c r="H2488" s="5">
        <v>1</v>
      </c>
    </row>
    <row r="2489" spans="1:8" x14ac:dyDescent="0.25">
      <c r="A2489" s="4"/>
      <c r="B2489" s="4"/>
      <c r="C2489" s="4"/>
      <c r="D2489" s="4"/>
      <c r="E2489" s="4">
        <v>1200087750</v>
      </c>
      <c r="F2489" s="4" t="s">
        <v>1899</v>
      </c>
      <c r="G2489" s="5">
        <v>77500</v>
      </c>
      <c r="H2489" s="5">
        <v>1</v>
      </c>
    </row>
    <row r="2490" spans="1:8" x14ac:dyDescent="0.25">
      <c r="A2490" s="4"/>
      <c r="B2490" s="4"/>
      <c r="C2490" s="4"/>
      <c r="D2490" s="4"/>
      <c r="E2490" s="4">
        <v>1200093040</v>
      </c>
      <c r="F2490" s="4" t="s">
        <v>1900</v>
      </c>
      <c r="G2490" s="5">
        <v>42750</v>
      </c>
      <c r="H2490" s="5">
        <v>1</v>
      </c>
    </row>
    <row r="2491" spans="1:8" x14ac:dyDescent="0.25">
      <c r="A2491" s="4"/>
      <c r="B2491" s="4"/>
      <c r="C2491" s="4"/>
      <c r="D2491" s="4">
        <v>2015</v>
      </c>
      <c r="E2491" s="4">
        <v>1200099330</v>
      </c>
      <c r="F2491" s="4" t="s">
        <v>1847</v>
      </c>
      <c r="G2491" s="5">
        <v>10845567.27</v>
      </c>
      <c r="H2491" s="5">
        <v>1</v>
      </c>
    </row>
    <row r="2492" spans="1:8" x14ac:dyDescent="0.25">
      <c r="A2492" s="4"/>
      <c r="B2492" s="4"/>
      <c r="C2492" s="4"/>
      <c r="D2492" s="4"/>
      <c r="E2492" s="4">
        <v>1200096050</v>
      </c>
      <c r="F2492" s="4" t="s">
        <v>1901</v>
      </c>
      <c r="G2492" s="5">
        <v>1414245.7</v>
      </c>
      <c r="H2492" s="5">
        <v>1</v>
      </c>
    </row>
    <row r="2493" spans="1:8" x14ac:dyDescent="0.25">
      <c r="A2493" s="4"/>
      <c r="B2493" s="4"/>
      <c r="C2493" s="4"/>
      <c r="D2493" s="4"/>
      <c r="E2493" s="4">
        <v>1200104260</v>
      </c>
      <c r="F2493" s="4" t="s">
        <v>1902</v>
      </c>
      <c r="G2493" s="5">
        <v>1297450</v>
      </c>
      <c r="H2493" s="5">
        <v>1</v>
      </c>
    </row>
    <row r="2494" spans="1:8" x14ac:dyDescent="0.25">
      <c r="A2494" s="4"/>
      <c r="B2494" s="4"/>
      <c r="C2494" s="4"/>
      <c r="D2494" s="4"/>
      <c r="E2494" s="4">
        <v>1200098440</v>
      </c>
      <c r="F2494" s="4" t="s">
        <v>1903</v>
      </c>
      <c r="G2494" s="5">
        <v>610802</v>
      </c>
      <c r="H2494" s="5">
        <v>1</v>
      </c>
    </row>
    <row r="2495" spans="1:8" x14ac:dyDescent="0.25">
      <c r="A2495" s="4"/>
      <c r="B2495" s="4"/>
      <c r="C2495" s="4"/>
      <c r="D2495" s="4"/>
      <c r="E2495" s="4">
        <v>1200092870</v>
      </c>
      <c r="F2495" s="4" t="s">
        <v>1904</v>
      </c>
      <c r="G2495" s="5">
        <v>577500</v>
      </c>
      <c r="H2495" s="5">
        <v>1</v>
      </c>
    </row>
    <row r="2496" spans="1:8" x14ac:dyDescent="0.25">
      <c r="A2496" s="4"/>
      <c r="B2496" s="4"/>
      <c r="C2496" s="4"/>
      <c r="D2496" s="4"/>
      <c r="E2496" s="4">
        <v>1200093420</v>
      </c>
      <c r="F2496" s="4" t="s">
        <v>1905</v>
      </c>
      <c r="G2496" s="5">
        <v>576922.5</v>
      </c>
      <c r="H2496" s="5">
        <v>1</v>
      </c>
    </row>
    <row r="2497" spans="1:8" x14ac:dyDescent="0.25">
      <c r="A2497" s="4"/>
      <c r="B2497" s="4"/>
      <c r="C2497" s="4"/>
      <c r="D2497" s="4"/>
      <c r="E2497" s="4">
        <v>1200095770</v>
      </c>
      <c r="F2497" s="4" t="s">
        <v>1906</v>
      </c>
      <c r="G2497" s="5">
        <v>461520.59</v>
      </c>
      <c r="H2497" s="5">
        <v>1</v>
      </c>
    </row>
    <row r="2498" spans="1:8" x14ac:dyDescent="0.25">
      <c r="A2498" s="4"/>
      <c r="B2498" s="4"/>
      <c r="C2498" s="4"/>
      <c r="D2498" s="4"/>
      <c r="E2498" s="4">
        <v>1200098470</v>
      </c>
      <c r="F2498" s="4" t="s">
        <v>1907</v>
      </c>
      <c r="G2498" s="5">
        <v>344458.8</v>
      </c>
      <c r="H2498" s="5">
        <v>1</v>
      </c>
    </row>
    <row r="2499" spans="1:8" x14ac:dyDescent="0.25">
      <c r="A2499" s="4"/>
      <c r="B2499" s="4"/>
      <c r="C2499" s="4"/>
      <c r="D2499" s="4"/>
      <c r="E2499" s="4">
        <v>1200091620</v>
      </c>
      <c r="F2499" s="4" t="s">
        <v>1908</v>
      </c>
      <c r="G2499" s="5">
        <v>302995</v>
      </c>
      <c r="H2499" s="5">
        <v>1</v>
      </c>
    </row>
    <row r="2500" spans="1:8" x14ac:dyDescent="0.25">
      <c r="A2500" s="4"/>
      <c r="B2500" s="4"/>
      <c r="C2500" s="4"/>
      <c r="D2500" s="4"/>
      <c r="E2500" s="4">
        <v>1200097710</v>
      </c>
      <c r="F2500" s="4" t="s">
        <v>1909</v>
      </c>
      <c r="G2500" s="5">
        <v>302000</v>
      </c>
      <c r="H2500" s="5">
        <v>1</v>
      </c>
    </row>
    <row r="2501" spans="1:8" x14ac:dyDescent="0.25">
      <c r="A2501" s="4"/>
      <c r="B2501" s="4"/>
      <c r="C2501" s="4"/>
      <c r="D2501" s="4"/>
      <c r="E2501" s="4">
        <v>1200097720</v>
      </c>
      <c r="F2501" s="4" t="s">
        <v>1909</v>
      </c>
      <c r="G2501" s="5">
        <v>302000</v>
      </c>
      <c r="H2501" s="5">
        <v>1</v>
      </c>
    </row>
    <row r="2502" spans="1:8" x14ac:dyDescent="0.25">
      <c r="A2502" s="4"/>
      <c r="B2502" s="4"/>
      <c r="C2502" s="4"/>
      <c r="D2502" s="4"/>
      <c r="E2502" s="4">
        <v>1200092860</v>
      </c>
      <c r="F2502" s="4" t="s">
        <v>1904</v>
      </c>
      <c r="G2502" s="5">
        <v>275274</v>
      </c>
      <c r="H2502" s="5">
        <v>1</v>
      </c>
    </row>
    <row r="2503" spans="1:8" x14ac:dyDescent="0.25">
      <c r="A2503" s="4"/>
      <c r="B2503" s="4"/>
      <c r="C2503" s="4"/>
      <c r="D2503" s="4"/>
      <c r="E2503" s="4">
        <v>1200098380</v>
      </c>
      <c r="F2503" s="4" t="s">
        <v>1907</v>
      </c>
      <c r="G2503" s="5">
        <v>182635</v>
      </c>
      <c r="H2503" s="5">
        <v>1</v>
      </c>
    </row>
    <row r="2504" spans="1:8" x14ac:dyDescent="0.25">
      <c r="A2504" s="4"/>
      <c r="B2504" s="4"/>
      <c r="C2504" s="4"/>
      <c r="D2504" s="4"/>
      <c r="E2504" s="4">
        <v>1200104840</v>
      </c>
      <c r="F2504" s="4" t="s">
        <v>1910</v>
      </c>
      <c r="G2504" s="5">
        <v>128446</v>
      </c>
      <c r="H2504" s="5">
        <v>1</v>
      </c>
    </row>
    <row r="2505" spans="1:8" x14ac:dyDescent="0.25">
      <c r="A2505" s="4"/>
      <c r="B2505" s="4"/>
      <c r="C2505" s="4"/>
      <c r="D2505" s="4"/>
      <c r="E2505" s="4">
        <v>1200096150</v>
      </c>
      <c r="F2505" s="4" t="s">
        <v>1911</v>
      </c>
      <c r="G2505" s="5">
        <v>128250</v>
      </c>
      <c r="H2505" s="5">
        <v>1</v>
      </c>
    </row>
    <row r="2506" spans="1:8" x14ac:dyDescent="0.25">
      <c r="A2506" s="4"/>
      <c r="B2506" s="4"/>
      <c r="C2506" s="4"/>
      <c r="D2506" s="4"/>
      <c r="E2506" s="4">
        <v>1200095090</v>
      </c>
      <c r="F2506" s="4" t="s">
        <v>1910</v>
      </c>
      <c r="G2506" s="5">
        <v>96477.5</v>
      </c>
      <c r="H2506" s="5">
        <v>1</v>
      </c>
    </row>
    <row r="2507" spans="1:8" x14ac:dyDescent="0.25">
      <c r="A2507" s="4"/>
      <c r="B2507" s="4"/>
      <c r="C2507" s="4"/>
      <c r="D2507" s="4"/>
      <c r="E2507" s="4">
        <v>1200098940</v>
      </c>
      <c r="F2507" s="4" t="s">
        <v>1912</v>
      </c>
      <c r="G2507" s="5">
        <v>91464.06</v>
      </c>
      <c r="H2507" s="5">
        <v>1</v>
      </c>
    </row>
    <row r="2508" spans="1:8" x14ac:dyDescent="0.25">
      <c r="A2508" s="4"/>
      <c r="B2508" s="4"/>
      <c r="C2508" s="4"/>
      <c r="D2508" s="4"/>
      <c r="E2508" s="4">
        <v>1200102810</v>
      </c>
      <c r="F2508" s="4" t="s">
        <v>1913</v>
      </c>
      <c r="G2508" s="5">
        <v>85500</v>
      </c>
      <c r="H2508" s="5">
        <v>1</v>
      </c>
    </row>
    <row r="2509" spans="1:8" x14ac:dyDescent="0.25">
      <c r="A2509" s="4"/>
      <c r="B2509" s="4"/>
      <c r="C2509" s="4"/>
      <c r="D2509" s="4"/>
      <c r="E2509" s="4">
        <v>1200096900</v>
      </c>
      <c r="F2509" s="4" t="s">
        <v>1875</v>
      </c>
      <c r="G2509" s="5">
        <v>84700</v>
      </c>
      <c r="H2509" s="5">
        <v>1</v>
      </c>
    </row>
    <row r="2510" spans="1:8" x14ac:dyDescent="0.25">
      <c r="A2510" s="4"/>
      <c r="B2510" s="4"/>
      <c r="C2510" s="4"/>
      <c r="D2510" s="4"/>
      <c r="E2510" s="4">
        <v>1200103450</v>
      </c>
      <c r="F2510" s="4" t="s">
        <v>1914</v>
      </c>
      <c r="G2510" s="5">
        <v>81822</v>
      </c>
      <c r="H2510" s="5">
        <v>1</v>
      </c>
    </row>
    <row r="2511" spans="1:8" x14ac:dyDescent="0.25">
      <c r="A2511" s="4"/>
      <c r="B2511" s="4"/>
      <c r="C2511" s="4"/>
      <c r="D2511" s="4"/>
      <c r="E2511" s="4">
        <v>1200096040</v>
      </c>
      <c r="F2511" s="4" t="s">
        <v>1915</v>
      </c>
      <c r="G2511" s="5">
        <v>34488</v>
      </c>
      <c r="H2511" s="5">
        <v>1</v>
      </c>
    </row>
    <row r="2512" spans="1:8" x14ac:dyDescent="0.25">
      <c r="A2512" s="4"/>
      <c r="B2512" s="4"/>
      <c r="C2512" s="4"/>
      <c r="D2512" s="4"/>
      <c r="E2512" s="4">
        <v>1200096890</v>
      </c>
      <c r="F2512" s="4" t="s">
        <v>1875</v>
      </c>
      <c r="G2512" s="5">
        <v>34265</v>
      </c>
      <c r="H2512" s="5">
        <v>1</v>
      </c>
    </row>
    <row r="2513" spans="1:8" x14ac:dyDescent="0.25">
      <c r="A2513" s="4"/>
      <c r="B2513" s="4"/>
      <c r="C2513" s="4"/>
      <c r="D2513" s="4">
        <v>2016</v>
      </c>
      <c r="E2513" s="4">
        <v>1200122600</v>
      </c>
      <c r="F2513" s="4" t="s">
        <v>1847</v>
      </c>
      <c r="G2513" s="5">
        <v>6931326.2000000002</v>
      </c>
      <c r="H2513" s="5">
        <v>1</v>
      </c>
    </row>
    <row r="2514" spans="1:8" x14ac:dyDescent="0.25">
      <c r="A2514" s="4"/>
      <c r="B2514" s="4"/>
      <c r="C2514" s="4"/>
      <c r="D2514" s="4"/>
      <c r="E2514" s="4">
        <v>1200125250</v>
      </c>
      <c r="F2514" s="4" t="s">
        <v>1916</v>
      </c>
      <c r="G2514" s="5">
        <v>2965218</v>
      </c>
      <c r="H2514" s="5">
        <v>1</v>
      </c>
    </row>
    <row r="2515" spans="1:8" x14ac:dyDescent="0.25">
      <c r="A2515" s="4"/>
      <c r="B2515" s="4"/>
      <c r="C2515" s="4"/>
      <c r="D2515" s="4"/>
      <c r="E2515" s="4">
        <v>1200127270</v>
      </c>
      <c r="F2515" s="4" t="s">
        <v>1917</v>
      </c>
      <c r="G2515" s="5">
        <v>1539229.34</v>
      </c>
      <c r="H2515" s="5">
        <v>1</v>
      </c>
    </row>
    <row r="2516" spans="1:8" x14ac:dyDescent="0.25">
      <c r="A2516" s="4"/>
      <c r="B2516" s="4"/>
      <c r="C2516" s="4"/>
      <c r="D2516" s="4"/>
      <c r="E2516" s="4">
        <v>1200127280</v>
      </c>
      <c r="F2516" s="4" t="s">
        <v>1918</v>
      </c>
      <c r="G2516" s="5">
        <v>1396663.41</v>
      </c>
      <c r="H2516" s="5">
        <v>1</v>
      </c>
    </row>
    <row r="2517" spans="1:8" x14ac:dyDescent="0.25">
      <c r="A2517" s="4"/>
      <c r="B2517" s="4"/>
      <c r="C2517" s="4"/>
      <c r="D2517" s="4"/>
      <c r="E2517" s="4">
        <v>1200116290</v>
      </c>
      <c r="F2517" s="4" t="s">
        <v>1919</v>
      </c>
      <c r="G2517" s="5">
        <v>1367046.73</v>
      </c>
      <c r="H2517" s="5">
        <v>1</v>
      </c>
    </row>
    <row r="2518" spans="1:8" x14ac:dyDescent="0.25">
      <c r="A2518" s="4"/>
      <c r="B2518" s="4"/>
      <c r="C2518" s="4"/>
      <c r="D2518" s="4"/>
      <c r="E2518" s="4">
        <v>1200115410</v>
      </c>
      <c r="F2518" s="4" t="s">
        <v>1920</v>
      </c>
      <c r="G2518" s="5">
        <v>1328000</v>
      </c>
      <c r="H2518" s="5">
        <v>1</v>
      </c>
    </row>
    <row r="2519" spans="1:8" x14ac:dyDescent="0.25">
      <c r="A2519" s="4"/>
      <c r="B2519" s="4"/>
      <c r="C2519" s="4"/>
      <c r="D2519" s="4"/>
      <c r="E2519" s="4">
        <v>1200125070</v>
      </c>
      <c r="F2519" s="4" t="s">
        <v>1921</v>
      </c>
      <c r="G2519" s="5">
        <v>1112655</v>
      </c>
      <c r="H2519" s="5">
        <v>1</v>
      </c>
    </row>
    <row r="2520" spans="1:8" x14ac:dyDescent="0.25">
      <c r="A2520" s="4"/>
      <c r="B2520" s="4"/>
      <c r="C2520" s="4"/>
      <c r="D2520" s="4"/>
      <c r="E2520" s="4">
        <v>1200127220</v>
      </c>
      <c r="F2520" s="4" t="s">
        <v>1917</v>
      </c>
      <c r="G2520" s="5">
        <v>1093936.1599999999</v>
      </c>
      <c r="H2520" s="5">
        <v>1</v>
      </c>
    </row>
    <row r="2521" spans="1:8" x14ac:dyDescent="0.25">
      <c r="A2521" s="4"/>
      <c r="B2521" s="4"/>
      <c r="C2521" s="4"/>
      <c r="D2521" s="4"/>
      <c r="E2521" s="4">
        <v>1200127200</v>
      </c>
      <c r="F2521" s="4" t="s">
        <v>299</v>
      </c>
      <c r="G2521" s="5">
        <v>1013569.75</v>
      </c>
      <c r="H2521" s="5">
        <v>1</v>
      </c>
    </row>
    <row r="2522" spans="1:8" x14ac:dyDescent="0.25">
      <c r="A2522" s="4"/>
      <c r="B2522" s="4"/>
      <c r="C2522" s="4"/>
      <c r="D2522" s="4"/>
      <c r="E2522" s="4">
        <v>1200105290</v>
      </c>
      <c r="F2522" s="4" t="s">
        <v>1922</v>
      </c>
      <c r="G2522" s="5">
        <v>939501.49</v>
      </c>
      <c r="H2522" s="5">
        <v>1</v>
      </c>
    </row>
    <row r="2523" spans="1:8" x14ac:dyDescent="0.25">
      <c r="A2523" s="4"/>
      <c r="B2523" s="4"/>
      <c r="C2523" s="4"/>
      <c r="D2523" s="4"/>
      <c r="E2523" s="4">
        <v>1200127240</v>
      </c>
      <c r="F2523" s="4" t="s">
        <v>1923</v>
      </c>
      <c r="G2523" s="5">
        <v>910000</v>
      </c>
      <c r="H2523" s="5">
        <v>1</v>
      </c>
    </row>
    <row r="2524" spans="1:8" x14ac:dyDescent="0.25">
      <c r="A2524" s="4"/>
      <c r="B2524" s="4"/>
      <c r="C2524" s="4"/>
      <c r="D2524" s="4"/>
      <c r="E2524" s="4">
        <v>1200121830</v>
      </c>
      <c r="F2524" s="4" t="s">
        <v>1924</v>
      </c>
      <c r="G2524" s="5">
        <v>833824.52</v>
      </c>
      <c r="H2524" s="5">
        <v>1</v>
      </c>
    </row>
    <row r="2525" spans="1:8" x14ac:dyDescent="0.25">
      <c r="A2525" s="4"/>
      <c r="B2525" s="4"/>
      <c r="C2525" s="4"/>
      <c r="D2525" s="4"/>
      <c r="E2525" s="4">
        <v>1200105930</v>
      </c>
      <c r="F2525" s="4" t="s">
        <v>1925</v>
      </c>
      <c r="G2525" s="5">
        <v>828900</v>
      </c>
      <c r="H2525" s="5">
        <v>1</v>
      </c>
    </row>
    <row r="2526" spans="1:8" x14ac:dyDescent="0.25">
      <c r="A2526" s="4"/>
      <c r="B2526" s="4"/>
      <c r="C2526" s="4"/>
      <c r="D2526" s="4"/>
      <c r="E2526" s="4">
        <v>1200121690</v>
      </c>
      <c r="F2526" s="4" t="s">
        <v>1926</v>
      </c>
      <c r="G2526" s="5">
        <v>714333</v>
      </c>
      <c r="H2526" s="5">
        <v>1</v>
      </c>
    </row>
    <row r="2527" spans="1:8" x14ac:dyDescent="0.25">
      <c r="A2527" s="4"/>
      <c r="B2527" s="4"/>
      <c r="C2527" s="4"/>
      <c r="D2527" s="4"/>
      <c r="E2527" s="4">
        <v>1200121100</v>
      </c>
      <c r="F2527" s="4" t="s">
        <v>1927</v>
      </c>
      <c r="G2527" s="5">
        <v>689153</v>
      </c>
      <c r="H2527" s="5">
        <v>1</v>
      </c>
    </row>
    <row r="2528" spans="1:8" x14ac:dyDescent="0.25">
      <c r="A2528" s="4"/>
      <c r="B2528" s="4"/>
      <c r="C2528" s="4"/>
      <c r="D2528" s="4"/>
      <c r="E2528" s="4">
        <v>1200127210</v>
      </c>
      <c r="F2528" s="4" t="s">
        <v>299</v>
      </c>
      <c r="G2528" s="5">
        <v>667143.55000000005</v>
      </c>
      <c r="H2528" s="5">
        <v>1</v>
      </c>
    </row>
    <row r="2529" spans="1:8" x14ac:dyDescent="0.25">
      <c r="A2529" s="4"/>
      <c r="B2529" s="4"/>
      <c r="C2529" s="4"/>
      <c r="D2529" s="4"/>
      <c r="E2529" s="4">
        <v>1200124950</v>
      </c>
      <c r="F2529" s="4" t="s">
        <v>1928</v>
      </c>
      <c r="G2529" s="5">
        <v>630000</v>
      </c>
      <c r="H2529" s="5">
        <v>1</v>
      </c>
    </row>
    <row r="2530" spans="1:8" x14ac:dyDescent="0.25">
      <c r="A2530" s="4"/>
      <c r="B2530" s="4"/>
      <c r="C2530" s="4"/>
      <c r="D2530" s="4"/>
      <c r="E2530" s="4">
        <v>1200127250</v>
      </c>
      <c r="F2530" s="4" t="s">
        <v>1929</v>
      </c>
      <c r="G2530" s="5">
        <v>525000</v>
      </c>
      <c r="H2530" s="5">
        <v>1</v>
      </c>
    </row>
    <row r="2531" spans="1:8" x14ac:dyDescent="0.25">
      <c r="A2531" s="4"/>
      <c r="B2531" s="4"/>
      <c r="C2531" s="4"/>
      <c r="D2531" s="4"/>
      <c r="E2531" s="4">
        <v>1200124350</v>
      </c>
      <c r="F2531" s="4" t="s">
        <v>1930</v>
      </c>
      <c r="G2531" s="5">
        <v>478131</v>
      </c>
      <c r="H2531" s="5">
        <v>1</v>
      </c>
    </row>
    <row r="2532" spans="1:8" x14ac:dyDescent="0.25">
      <c r="A2532" s="4"/>
      <c r="B2532" s="4"/>
      <c r="C2532" s="4"/>
      <c r="D2532" s="4"/>
      <c r="E2532" s="4">
        <v>1200105180</v>
      </c>
      <c r="F2532" s="4" t="s">
        <v>1931</v>
      </c>
      <c r="G2532" s="5">
        <v>452490.5</v>
      </c>
      <c r="H2532" s="5">
        <v>1</v>
      </c>
    </row>
    <row r="2533" spans="1:8" x14ac:dyDescent="0.25">
      <c r="A2533" s="4"/>
      <c r="B2533" s="4"/>
      <c r="C2533" s="4"/>
      <c r="D2533" s="4"/>
      <c r="E2533" s="4">
        <v>1200127230</v>
      </c>
      <c r="F2533" s="4" t="s">
        <v>1917</v>
      </c>
      <c r="G2533" s="5">
        <v>409457</v>
      </c>
      <c r="H2533" s="5">
        <v>1</v>
      </c>
    </row>
    <row r="2534" spans="1:8" x14ac:dyDescent="0.25">
      <c r="A2534" s="4"/>
      <c r="B2534" s="4"/>
      <c r="C2534" s="4"/>
      <c r="D2534" s="4"/>
      <c r="E2534" s="4">
        <v>1200127260</v>
      </c>
      <c r="F2534" s="4" t="s">
        <v>1932</v>
      </c>
      <c r="G2534" s="5">
        <v>401133.62</v>
      </c>
      <c r="H2534" s="5">
        <v>1</v>
      </c>
    </row>
    <row r="2535" spans="1:8" x14ac:dyDescent="0.25">
      <c r="A2535" s="4"/>
      <c r="B2535" s="4"/>
      <c r="C2535" s="4"/>
      <c r="D2535" s="4"/>
      <c r="E2535" s="4">
        <v>1200116740</v>
      </c>
      <c r="F2535" s="4" t="s">
        <v>1933</v>
      </c>
      <c r="G2535" s="5">
        <v>338492</v>
      </c>
      <c r="H2535" s="5">
        <v>1</v>
      </c>
    </row>
    <row r="2536" spans="1:8" x14ac:dyDescent="0.25">
      <c r="A2536" s="4"/>
      <c r="B2536" s="4"/>
      <c r="C2536" s="4"/>
      <c r="D2536" s="4"/>
      <c r="E2536" s="4">
        <v>1200115610</v>
      </c>
      <c r="F2536" s="4" t="s">
        <v>1910</v>
      </c>
      <c r="G2536" s="5">
        <v>333991</v>
      </c>
      <c r="H2536" s="5">
        <v>1</v>
      </c>
    </row>
    <row r="2537" spans="1:8" x14ac:dyDescent="0.25">
      <c r="A2537" s="4"/>
      <c r="B2537" s="4"/>
      <c r="C2537" s="4"/>
      <c r="D2537" s="4"/>
      <c r="E2537" s="4">
        <v>1200104160</v>
      </c>
      <c r="F2537" s="4" t="s">
        <v>1934</v>
      </c>
      <c r="G2537" s="5">
        <v>310565</v>
      </c>
      <c r="H2537" s="5">
        <v>1</v>
      </c>
    </row>
    <row r="2538" spans="1:8" x14ac:dyDescent="0.25">
      <c r="A2538" s="4"/>
      <c r="B2538" s="4"/>
      <c r="C2538" s="4"/>
      <c r="D2538" s="4"/>
      <c r="E2538" s="4">
        <v>1200122640</v>
      </c>
      <c r="F2538" s="4" t="s">
        <v>1935</v>
      </c>
      <c r="G2538" s="5">
        <v>307035.19</v>
      </c>
      <c r="H2538" s="5">
        <v>1</v>
      </c>
    </row>
    <row r="2539" spans="1:8" x14ac:dyDescent="0.25">
      <c r="A2539" s="4"/>
      <c r="B2539" s="4"/>
      <c r="C2539" s="4"/>
      <c r="D2539" s="4"/>
      <c r="E2539" s="4">
        <v>1200124960</v>
      </c>
      <c r="F2539" s="4" t="s">
        <v>1936</v>
      </c>
      <c r="G2539" s="5">
        <v>302474</v>
      </c>
      <c r="H2539" s="5">
        <v>1</v>
      </c>
    </row>
    <row r="2540" spans="1:8" x14ac:dyDescent="0.25">
      <c r="A2540" s="4"/>
      <c r="B2540" s="4"/>
      <c r="C2540" s="4"/>
      <c r="D2540" s="4"/>
      <c r="E2540" s="4">
        <v>1200122450</v>
      </c>
      <c r="F2540" s="4" t="s">
        <v>1937</v>
      </c>
      <c r="G2540" s="5">
        <v>288750</v>
      </c>
      <c r="H2540" s="5">
        <v>1</v>
      </c>
    </row>
    <row r="2541" spans="1:8" x14ac:dyDescent="0.25">
      <c r="A2541" s="4"/>
      <c r="B2541" s="4"/>
      <c r="C2541" s="4"/>
      <c r="D2541" s="4"/>
      <c r="E2541" s="4">
        <v>1200104150</v>
      </c>
      <c r="F2541" s="4" t="s">
        <v>1938</v>
      </c>
      <c r="G2541" s="5">
        <v>269592</v>
      </c>
      <c r="H2541" s="5">
        <v>1</v>
      </c>
    </row>
    <row r="2542" spans="1:8" x14ac:dyDescent="0.25">
      <c r="A2542" s="4"/>
      <c r="B2542" s="4"/>
      <c r="C2542" s="4"/>
      <c r="D2542" s="4"/>
      <c r="E2542" s="4">
        <v>1200121700</v>
      </c>
      <c r="F2542" s="4" t="s">
        <v>1939</v>
      </c>
      <c r="G2542" s="5">
        <v>269500</v>
      </c>
      <c r="H2542" s="5">
        <v>1</v>
      </c>
    </row>
    <row r="2543" spans="1:8" x14ac:dyDescent="0.25">
      <c r="A2543" s="4"/>
      <c r="B2543" s="4"/>
      <c r="C2543" s="4"/>
      <c r="D2543" s="4"/>
      <c r="E2543" s="4">
        <v>1200116760</v>
      </c>
      <c r="F2543" s="4" t="s">
        <v>1940</v>
      </c>
      <c r="G2543" s="5">
        <v>218811</v>
      </c>
      <c r="H2543" s="5">
        <v>1</v>
      </c>
    </row>
    <row r="2544" spans="1:8" x14ac:dyDescent="0.25">
      <c r="A2544" s="4"/>
      <c r="B2544" s="4"/>
      <c r="C2544" s="4"/>
      <c r="D2544" s="4"/>
      <c r="E2544" s="4">
        <v>1200123740</v>
      </c>
      <c r="F2544" s="4" t="s">
        <v>488</v>
      </c>
      <c r="G2544" s="5">
        <v>169400</v>
      </c>
      <c r="H2544" s="5">
        <v>1</v>
      </c>
    </row>
    <row r="2545" spans="1:8" x14ac:dyDescent="0.25">
      <c r="A2545" s="4"/>
      <c r="B2545" s="4"/>
      <c r="C2545" s="4"/>
      <c r="D2545" s="4"/>
      <c r="E2545" s="4">
        <v>1200115550</v>
      </c>
      <c r="F2545" s="4" t="s">
        <v>1941</v>
      </c>
      <c r="G2545" s="5">
        <v>115625</v>
      </c>
      <c r="H2545" s="5">
        <v>1</v>
      </c>
    </row>
    <row r="2546" spans="1:8" x14ac:dyDescent="0.25">
      <c r="A2546" s="4"/>
      <c r="B2546" s="4"/>
      <c r="C2546" s="4"/>
      <c r="D2546" s="4"/>
      <c r="E2546" s="4">
        <v>1200115560</v>
      </c>
      <c r="F2546" s="4" t="s">
        <v>1942</v>
      </c>
      <c r="G2546" s="5">
        <v>115625</v>
      </c>
      <c r="H2546" s="5">
        <v>1</v>
      </c>
    </row>
    <row r="2547" spans="1:8" x14ac:dyDescent="0.25">
      <c r="A2547" s="4"/>
      <c r="B2547" s="4"/>
      <c r="C2547" s="4"/>
      <c r="D2547" s="4"/>
      <c r="E2547" s="4">
        <v>1200124940</v>
      </c>
      <c r="F2547" s="4" t="s">
        <v>1943</v>
      </c>
      <c r="G2547" s="5">
        <v>94500</v>
      </c>
      <c r="H2547" s="5">
        <v>1</v>
      </c>
    </row>
    <row r="2548" spans="1:8" x14ac:dyDescent="0.25">
      <c r="A2548" s="4"/>
      <c r="B2548" s="4"/>
      <c r="C2548" s="4"/>
      <c r="D2548" s="4"/>
      <c r="E2548" s="4">
        <v>1200125240</v>
      </c>
      <c r="F2548" s="4" t="s">
        <v>1916</v>
      </c>
      <c r="G2548" s="5">
        <v>94095</v>
      </c>
      <c r="H2548" s="5">
        <v>1</v>
      </c>
    </row>
    <row r="2549" spans="1:8" x14ac:dyDescent="0.25">
      <c r="A2549" s="4"/>
      <c r="B2549" s="4"/>
      <c r="C2549" s="4"/>
      <c r="D2549" s="4"/>
      <c r="E2549" s="4">
        <v>1200121090</v>
      </c>
      <c r="F2549" s="4" t="s">
        <v>1944</v>
      </c>
      <c r="G2549" s="5">
        <v>84700</v>
      </c>
      <c r="H2549" s="5">
        <v>1</v>
      </c>
    </row>
    <row r="2550" spans="1:8" x14ac:dyDescent="0.25">
      <c r="A2550" s="4"/>
      <c r="B2550" s="4"/>
      <c r="C2550" s="4"/>
      <c r="D2550" s="4"/>
      <c r="E2550" s="4">
        <v>1200122440</v>
      </c>
      <c r="F2550" s="4" t="s">
        <v>1945</v>
      </c>
      <c r="G2550" s="5">
        <v>41985</v>
      </c>
      <c r="H2550" s="5">
        <v>1</v>
      </c>
    </row>
    <row r="2551" spans="1:8" x14ac:dyDescent="0.25">
      <c r="A2551" s="4"/>
      <c r="B2551" s="4"/>
      <c r="C2551" s="4"/>
      <c r="D2551" s="4"/>
      <c r="E2551" s="4">
        <v>1200121980</v>
      </c>
      <c r="F2551" s="4" t="s">
        <v>1946</v>
      </c>
      <c r="G2551" s="5">
        <v>40700</v>
      </c>
      <c r="H2551" s="5">
        <v>1</v>
      </c>
    </row>
    <row r="2552" spans="1:8" x14ac:dyDescent="0.25">
      <c r="A2552" s="4"/>
      <c r="B2552" s="4"/>
      <c r="C2552" s="4"/>
      <c r="D2552" s="4"/>
      <c r="E2552" s="4">
        <v>1200109700</v>
      </c>
      <c r="F2552" s="4" t="s">
        <v>1947</v>
      </c>
      <c r="G2552" s="5">
        <v>28907</v>
      </c>
      <c r="H2552" s="5">
        <v>1</v>
      </c>
    </row>
    <row r="2553" spans="1:8" x14ac:dyDescent="0.25">
      <c r="A2553" s="4"/>
      <c r="B2553" s="4"/>
      <c r="C2553" s="4"/>
      <c r="D2553" s="4"/>
      <c r="E2553" s="4">
        <v>1200124570</v>
      </c>
      <c r="F2553" s="4" t="s">
        <v>1948</v>
      </c>
      <c r="G2553" s="5">
        <v>24050</v>
      </c>
      <c r="H2553" s="5">
        <v>1</v>
      </c>
    </row>
    <row r="2554" spans="1:8" x14ac:dyDescent="0.25">
      <c r="A2554" s="4"/>
      <c r="B2554" s="4"/>
      <c r="C2554" s="4"/>
      <c r="D2554" s="4">
        <v>2017</v>
      </c>
      <c r="E2554" s="4">
        <v>1200128040</v>
      </c>
      <c r="F2554" s="4" t="s">
        <v>1949</v>
      </c>
      <c r="G2554" s="5">
        <v>5670650</v>
      </c>
      <c r="H2554" s="5">
        <v>1</v>
      </c>
    </row>
    <row r="2555" spans="1:8" x14ac:dyDescent="0.25">
      <c r="A2555" s="4"/>
      <c r="B2555" s="4"/>
      <c r="C2555" s="4"/>
      <c r="D2555" s="4"/>
      <c r="E2555" s="4">
        <v>1200130660</v>
      </c>
      <c r="F2555" s="4" t="s">
        <v>1950</v>
      </c>
      <c r="G2555" s="5">
        <v>3579833.25</v>
      </c>
      <c r="H2555" s="5">
        <v>1</v>
      </c>
    </row>
    <row r="2556" spans="1:8" x14ac:dyDescent="0.25">
      <c r="A2556" s="4"/>
      <c r="B2556" s="4"/>
      <c r="C2556" s="4"/>
      <c r="D2556" s="4"/>
      <c r="E2556" s="4">
        <v>1200130160</v>
      </c>
      <c r="F2556" s="4" t="s">
        <v>1910</v>
      </c>
      <c r="G2556" s="5">
        <v>1575982.2</v>
      </c>
      <c r="H2556" s="5">
        <v>1</v>
      </c>
    </row>
    <row r="2557" spans="1:8" x14ac:dyDescent="0.25">
      <c r="A2557" s="4"/>
      <c r="B2557" s="4"/>
      <c r="C2557" s="4"/>
      <c r="D2557" s="4"/>
      <c r="E2557" s="4">
        <v>1200129130</v>
      </c>
      <c r="F2557" s="4" t="s">
        <v>1951</v>
      </c>
      <c r="G2557" s="5">
        <v>1407527</v>
      </c>
      <c r="H2557" s="5">
        <v>1</v>
      </c>
    </row>
    <row r="2558" spans="1:8" x14ac:dyDescent="0.25">
      <c r="A2558" s="4"/>
      <c r="B2558" s="4"/>
      <c r="C2558" s="4"/>
      <c r="D2558" s="4"/>
      <c r="E2558" s="4">
        <v>1200131710</v>
      </c>
      <c r="F2558" s="4" t="s">
        <v>1952</v>
      </c>
      <c r="G2558" s="5">
        <v>1042743</v>
      </c>
      <c r="H2558" s="5">
        <v>1</v>
      </c>
    </row>
    <row r="2559" spans="1:8" x14ac:dyDescent="0.25">
      <c r="A2559" s="4"/>
      <c r="B2559" s="4"/>
      <c r="C2559" s="4"/>
      <c r="D2559" s="4"/>
      <c r="E2559" s="4">
        <v>1200129220</v>
      </c>
      <c r="F2559" s="4" t="s">
        <v>1953</v>
      </c>
      <c r="G2559" s="5">
        <v>995733</v>
      </c>
      <c r="H2559" s="5">
        <v>1</v>
      </c>
    </row>
    <row r="2560" spans="1:8" x14ac:dyDescent="0.25">
      <c r="A2560" s="4"/>
      <c r="B2560" s="4"/>
      <c r="C2560" s="4"/>
      <c r="D2560" s="4"/>
      <c r="E2560" s="4">
        <v>1200132100</v>
      </c>
      <c r="F2560" s="4" t="s">
        <v>1954</v>
      </c>
      <c r="G2560" s="5">
        <v>735857.7</v>
      </c>
      <c r="H2560" s="5">
        <v>1</v>
      </c>
    </row>
    <row r="2561" spans="1:8" x14ac:dyDescent="0.25">
      <c r="A2561" s="4"/>
      <c r="B2561" s="4"/>
      <c r="C2561" s="4"/>
      <c r="D2561" s="4"/>
      <c r="E2561" s="4">
        <v>1200128530</v>
      </c>
      <c r="F2561" s="4" t="s">
        <v>1955</v>
      </c>
      <c r="G2561" s="5">
        <v>619029</v>
      </c>
      <c r="H2561" s="5">
        <v>1</v>
      </c>
    </row>
    <row r="2562" spans="1:8" x14ac:dyDescent="0.25">
      <c r="A2562" s="4"/>
      <c r="B2562" s="4"/>
      <c r="C2562" s="4"/>
      <c r="D2562" s="4"/>
      <c r="E2562" s="4">
        <v>1200128540</v>
      </c>
      <c r="F2562" s="4" t="s">
        <v>1956</v>
      </c>
      <c r="G2562" s="5">
        <v>597981</v>
      </c>
      <c r="H2562" s="5">
        <v>1</v>
      </c>
    </row>
    <row r="2563" spans="1:8" x14ac:dyDescent="0.25">
      <c r="A2563" s="4"/>
      <c r="B2563" s="4"/>
      <c r="C2563" s="4"/>
      <c r="D2563" s="4"/>
      <c r="E2563" s="4">
        <v>1200132460</v>
      </c>
      <c r="F2563" s="4" t="s">
        <v>1837</v>
      </c>
      <c r="G2563" s="5">
        <v>528811.38</v>
      </c>
      <c r="H2563" s="5">
        <v>1</v>
      </c>
    </row>
    <row r="2564" spans="1:8" x14ac:dyDescent="0.25">
      <c r="A2564" s="4"/>
      <c r="B2564" s="4"/>
      <c r="C2564" s="4"/>
      <c r="D2564" s="4"/>
      <c r="E2564" s="4">
        <v>1200131240</v>
      </c>
      <c r="F2564" s="4" t="s">
        <v>1957</v>
      </c>
      <c r="G2564" s="5">
        <v>511127.32</v>
      </c>
      <c r="H2564" s="5">
        <v>1</v>
      </c>
    </row>
    <row r="2565" spans="1:8" x14ac:dyDescent="0.25">
      <c r="A2565" s="4"/>
      <c r="B2565" s="4"/>
      <c r="C2565" s="4"/>
      <c r="D2565" s="4"/>
      <c r="E2565" s="4">
        <v>1200134740</v>
      </c>
      <c r="F2565" s="4" t="s">
        <v>1958</v>
      </c>
      <c r="G2565" s="5">
        <v>505000</v>
      </c>
      <c r="H2565" s="5">
        <v>1</v>
      </c>
    </row>
    <row r="2566" spans="1:8" x14ac:dyDescent="0.25">
      <c r="A2566" s="4"/>
      <c r="B2566" s="4"/>
      <c r="C2566" s="4"/>
      <c r="D2566" s="4"/>
      <c r="E2566" s="4">
        <v>1200125700</v>
      </c>
      <c r="F2566" s="4" t="s">
        <v>1959</v>
      </c>
      <c r="G2566" s="5">
        <v>399500</v>
      </c>
      <c r="H2566" s="5">
        <v>1</v>
      </c>
    </row>
    <row r="2567" spans="1:8" x14ac:dyDescent="0.25">
      <c r="A2567" s="4"/>
      <c r="B2567" s="4"/>
      <c r="C2567" s="4"/>
      <c r="D2567" s="4"/>
      <c r="E2567" s="4">
        <v>1200131230</v>
      </c>
      <c r="F2567" s="4" t="s">
        <v>1960</v>
      </c>
      <c r="G2567" s="5">
        <v>280654.06</v>
      </c>
      <c r="H2567" s="5">
        <v>1</v>
      </c>
    </row>
    <row r="2568" spans="1:8" x14ac:dyDescent="0.25">
      <c r="A2568" s="4"/>
      <c r="B2568" s="4"/>
      <c r="C2568" s="4"/>
      <c r="D2568" s="4"/>
      <c r="E2568" s="4">
        <v>1200127740</v>
      </c>
      <c r="F2568" s="4" t="s">
        <v>1961</v>
      </c>
      <c r="G2568" s="5">
        <v>233028</v>
      </c>
      <c r="H2568" s="5">
        <v>1</v>
      </c>
    </row>
    <row r="2569" spans="1:8" x14ac:dyDescent="0.25">
      <c r="A2569" s="4"/>
      <c r="B2569" s="4"/>
      <c r="C2569" s="4"/>
      <c r="D2569" s="4"/>
      <c r="E2569" s="4">
        <v>1200129010</v>
      </c>
      <c r="F2569" s="4" t="s">
        <v>1962</v>
      </c>
      <c r="G2569" s="5">
        <v>131851.25</v>
      </c>
      <c r="H2569" s="5">
        <v>1</v>
      </c>
    </row>
    <row r="2570" spans="1:8" x14ac:dyDescent="0.25">
      <c r="A2570" s="4"/>
      <c r="B2570" s="4"/>
      <c r="C2570" s="4"/>
      <c r="D2570" s="4"/>
      <c r="E2570" s="4">
        <v>1200130310</v>
      </c>
      <c r="F2570" s="4" t="s">
        <v>1963</v>
      </c>
      <c r="G2570" s="5">
        <v>118800</v>
      </c>
      <c r="H2570" s="5">
        <v>1</v>
      </c>
    </row>
    <row r="2571" spans="1:8" x14ac:dyDescent="0.25">
      <c r="A2571" s="4"/>
      <c r="B2571" s="4"/>
      <c r="C2571" s="4"/>
      <c r="D2571" s="4"/>
      <c r="E2571" s="4">
        <v>1200125870</v>
      </c>
      <c r="F2571" s="4" t="s">
        <v>1964</v>
      </c>
      <c r="G2571" s="5">
        <v>118528.63</v>
      </c>
      <c r="H2571" s="5">
        <v>1</v>
      </c>
    </row>
    <row r="2572" spans="1:8" x14ac:dyDescent="0.25">
      <c r="A2572" s="4"/>
      <c r="B2572" s="4"/>
      <c r="C2572" s="4"/>
      <c r="D2572" s="4"/>
      <c r="E2572" s="4">
        <v>1200130940</v>
      </c>
      <c r="F2572" s="4" t="s">
        <v>1965</v>
      </c>
      <c r="G2572" s="5">
        <v>55440</v>
      </c>
      <c r="H2572" s="5">
        <v>1</v>
      </c>
    </row>
    <row r="2573" spans="1:8" x14ac:dyDescent="0.25">
      <c r="A2573" s="4"/>
      <c r="B2573" s="4"/>
      <c r="C2573" s="4"/>
      <c r="D2573" s="4"/>
      <c r="E2573" s="4">
        <v>1200128380</v>
      </c>
      <c r="F2573" s="4" t="s">
        <v>1966</v>
      </c>
      <c r="G2573" s="5">
        <v>23940</v>
      </c>
      <c r="H2573" s="5">
        <v>1</v>
      </c>
    </row>
    <row r="2574" spans="1:8" x14ac:dyDescent="0.25">
      <c r="A2574" s="4"/>
      <c r="B2574" s="4"/>
      <c r="C2574" s="4"/>
      <c r="D2574" s="4">
        <v>2018</v>
      </c>
      <c r="E2574" s="4">
        <v>1200141370</v>
      </c>
      <c r="F2574" s="4" t="s">
        <v>1967</v>
      </c>
      <c r="G2574" s="5">
        <v>4575000</v>
      </c>
      <c r="H2574" s="5">
        <v>513904.13</v>
      </c>
    </row>
    <row r="2575" spans="1:8" x14ac:dyDescent="0.25">
      <c r="A2575" s="4"/>
      <c r="B2575" s="4"/>
      <c r="C2575" s="4"/>
      <c r="D2575" s="4"/>
      <c r="E2575" s="4">
        <v>1200140900</v>
      </c>
      <c r="F2575" s="4" t="s">
        <v>1950</v>
      </c>
      <c r="G2575" s="5">
        <v>3055168.17</v>
      </c>
      <c r="H2575" s="5">
        <v>272212.34999999998</v>
      </c>
    </row>
    <row r="2576" spans="1:8" x14ac:dyDescent="0.25">
      <c r="A2576" s="4"/>
      <c r="B2576" s="4"/>
      <c r="C2576" s="4"/>
      <c r="D2576" s="4"/>
      <c r="E2576" s="4">
        <v>1200141240</v>
      </c>
      <c r="F2576" s="4" t="s">
        <v>1968</v>
      </c>
      <c r="G2576" s="5">
        <v>2049190</v>
      </c>
      <c r="H2576" s="5">
        <v>1</v>
      </c>
    </row>
    <row r="2577" spans="1:8" x14ac:dyDescent="0.25">
      <c r="A2577" s="4"/>
      <c r="B2577" s="4"/>
      <c r="C2577" s="4"/>
      <c r="D2577" s="4"/>
      <c r="E2577" s="4">
        <v>1200144130</v>
      </c>
      <c r="F2577" s="4" t="s">
        <v>1969</v>
      </c>
      <c r="G2577" s="5">
        <v>1780000</v>
      </c>
      <c r="H2577" s="5">
        <v>191817.36</v>
      </c>
    </row>
    <row r="2578" spans="1:8" x14ac:dyDescent="0.25">
      <c r="A2578" s="4"/>
      <c r="B2578" s="4"/>
      <c r="C2578" s="4"/>
      <c r="D2578" s="4"/>
      <c r="E2578" s="4">
        <v>1200141720</v>
      </c>
      <c r="F2578" s="4" t="s">
        <v>1970</v>
      </c>
      <c r="G2578" s="5">
        <v>1584891</v>
      </c>
      <c r="H2578" s="5">
        <v>123028.07</v>
      </c>
    </row>
    <row r="2579" spans="1:8" x14ac:dyDescent="0.25">
      <c r="A2579" s="4"/>
      <c r="B2579" s="4"/>
      <c r="C2579" s="4"/>
      <c r="D2579" s="4"/>
      <c r="E2579" s="4">
        <v>1200140370</v>
      </c>
      <c r="F2579" s="4" t="s">
        <v>1971</v>
      </c>
      <c r="G2579" s="5">
        <v>1513187</v>
      </c>
      <c r="H2579" s="5">
        <v>226632.57</v>
      </c>
    </row>
    <row r="2580" spans="1:8" x14ac:dyDescent="0.25">
      <c r="A2580" s="4"/>
      <c r="B2580" s="4"/>
      <c r="C2580" s="4"/>
      <c r="D2580" s="4"/>
      <c r="E2580" s="4">
        <v>1200145570</v>
      </c>
      <c r="F2580" s="4" t="s">
        <v>1972</v>
      </c>
      <c r="G2580" s="5">
        <v>1454000</v>
      </c>
      <c r="H2580" s="5">
        <v>200505.93</v>
      </c>
    </row>
    <row r="2581" spans="1:8" x14ac:dyDescent="0.25">
      <c r="A2581" s="4"/>
      <c r="B2581" s="4"/>
      <c r="C2581" s="4"/>
      <c r="D2581" s="4"/>
      <c r="E2581" s="4">
        <v>1200135480</v>
      </c>
      <c r="F2581" s="4" t="s">
        <v>1973</v>
      </c>
      <c r="G2581" s="5">
        <v>1154680.7</v>
      </c>
      <c r="H2581" s="5">
        <v>1</v>
      </c>
    </row>
    <row r="2582" spans="1:8" x14ac:dyDescent="0.25">
      <c r="A2582" s="4"/>
      <c r="B2582" s="4"/>
      <c r="C2582" s="4"/>
      <c r="D2582" s="4"/>
      <c r="E2582" s="4">
        <v>1200141810</v>
      </c>
      <c r="F2582" s="4" t="s">
        <v>1974</v>
      </c>
      <c r="G2582" s="5">
        <v>1150000</v>
      </c>
      <c r="H2582" s="5">
        <v>124977.17</v>
      </c>
    </row>
    <row r="2583" spans="1:8" x14ac:dyDescent="0.25">
      <c r="A2583" s="4"/>
      <c r="B2583" s="4"/>
      <c r="C2583" s="4"/>
      <c r="D2583" s="4"/>
      <c r="E2583" s="4">
        <v>1200144470</v>
      </c>
      <c r="F2583" s="4" t="s">
        <v>1975</v>
      </c>
      <c r="G2583" s="5">
        <v>1150000</v>
      </c>
      <c r="H2583" s="5">
        <v>137481.67000000001</v>
      </c>
    </row>
    <row r="2584" spans="1:8" x14ac:dyDescent="0.25">
      <c r="A2584" s="4"/>
      <c r="B2584" s="4"/>
      <c r="C2584" s="4"/>
      <c r="D2584" s="4"/>
      <c r="E2584" s="4">
        <v>1200140200</v>
      </c>
      <c r="F2584" s="4" t="s">
        <v>1976</v>
      </c>
      <c r="G2584" s="5">
        <v>960000</v>
      </c>
      <c r="H2584" s="5">
        <v>39452.06</v>
      </c>
    </row>
    <row r="2585" spans="1:8" x14ac:dyDescent="0.25">
      <c r="A2585" s="4"/>
      <c r="B2585" s="4"/>
      <c r="C2585" s="4"/>
      <c r="D2585" s="4"/>
      <c r="E2585" s="4">
        <v>1200139880</v>
      </c>
      <c r="F2585" s="4" t="s">
        <v>1977</v>
      </c>
      <c r="G2585" s="5">
        <v>907739</v>
      </c>
      <c r="H2585" s="5">
        <v>227042.86</v>
      </c>
    </row>
    <row r="2586" spans="1:8" x14ac:dyDescent="0.25">
      <c r="A2586" s="4"/>
      <c r="B2586" s="4"/>
      <c r="C2586" s="4"/>
      <c r="D2586" s="4"/>
      <c r="E2586" s="4">
        <v>1200140400</v>
      </c>
      <c r="F2586" s="4" t="s">
        <v>1978</v>
      </c>
      <c r="G2586" s="5">
        <v>900500</v>
      </c>
      <c r="H2586" s="5">
        <v>48520.09</v>
      </c>
    </row>
    <row r="2587" spans="1:8" x14ac:dyDescent="0.25">
      <c r="A2587" s="4"/>
      <c r="B2587" s="4"/>
      <c r="C2587" s="4"/>
      <c r="D2587" s="4"/>
      <c r="E2587" s="4">
        <v>1200145380</v>
      </c>
      <c r="F2587" s="4" t="s">
        <v>1979</v>
      </c>
      <c r="G2587" s="5">
        <v>820000</v>
      </c>
      <c r="H2587" s="5">
        <v>125808.22</v>
      </c>
    </row>
    <row r="2588" spans="1:8" x14ac:dyDescent="0.25">
      <c r="A2588" s="4"/>
      <c r="B2588" s="4"/>
      <c r="C2588" s="4"/>
      <c r="D2588" s="4"/>
      <c r="E2588" s="4">
        <v>1200140390</v>
      </c>
      <c r="F2588" s="4" t="s">
        <v>1980</v>
      </c>
      <c r="G2588" s="5">
        <v>812500</v>
      </c>
      <c r="H2588" s="5">
        <v>73458.91</v>
      </c>
    </row>
    <row r="2589" spans="1:8" x14ac:dyDescent="0.25">
      <c r="A2589" s="4"/>
      <c r="B2589" s="4"/>
      <c r="C2589" s="4"/>
      <c r="D2589" s="4"/>
      <c r="E2589" s="4">
        <v>1200139830</v>
      </c>
      <c r="F2589" s="4" t="s">
        <v>1981</v>
      </c>
      <c r="G2589" s="5">
        <v>801661.63</v>
      </c>
      <c r="H2589" s="5">
        <v>35873.449999999997</v>
      </c>
    </row>
    <row r="2590" spans="1:8" x14ac:dyDescent="0.25">
      <c r="A2590" s="4"/>
      <c r="B2590" s="4"/>
      <c r="C2590" s="4"/>
      <c r="D2590" s="4"/>
      <c r="E2590" s="4">
        <v>1200140380</v>
      </c>
      <c r="F2590" s="4" t="s">
        <v>1982</v>
      </c>
      <c r="G2590" s="5">
        <v>765500</v>
      </c>
      <c r="H2590" s="5">
        <v>41246.11</v>
      </c>
    </row>
    <row r="2591" spans="1:8" x14ac:dyDescent="0.25">
      <c r="A2591" s="4"/>
      <c r="B2591" s="4"/>
      <c r="C2591" s="4"/>
      <c r="D2591" s="4"/>
      <c r="E2591" s="4">
        <v>1200140440</v>
      </c>
      <c r="F2591" s="4" t="s">
        <v>1983</v>
      </c>
      <c r="G2591" s="5">
        <v>713663</v>
      </c>
      <c r="H2591" s="5">
        <v>50836.26</v>
      </c>
    </row>
    <row r="2592" spans="1:8" x14ac:dyDescent="0.25">
      <c r="A2592" s="4"/>
      <c r="B2592" s="4"/>
      <c r="C2592" s="4"/>
      <c r="D2592" s="4"/>
      <c r="E2592" s="4">
        <v>1200139340</v>
      </c>
      <c r="F2592" s="4" t="s">
        <v>1984</v>
      </c>
      <c r="G2592" s="5">
        <v>625300</v>
      </c>
      <c r="H2592" s="5">
        <v>1</v>
      </c>
    </row>
    <row r="2593" spans="1:8" x14ac:dyDescent="0.25">
      <c r="A2593" s="4"/>
      <c r="B2593" s="4"/>
      <c r="C2593" s="4"/>
      <c r="D2593" s="4"/>
      <c r="E2593" s="4">
        <v>1200138610</v>
      </c>
      <c r="F2593" s="4" t="s">
        <v>1985</v>
      </c>
      <c r="G2593" s="5">
        <v>577500</v>
      </c>
      <c r="H2593" s="5">
        <v>1</v>
      </c>
    </row>
    <row r="2594" spans="1:8" x14ac:dyDescent="0.25">
      <c r="A2594" s="4"/>
      <c r="B2594" s="4"/>
      <c r="C2594" s="4"/>
      <c r="D2594" s="4"/>
      <c r="E2594" s="4">
        <v>1200144150</v>
      </c>
      <c r="F2594" s="4" t="s">
        <v>1986</v>
      </c>
      <c r="G2594" s="5">
        <v>545000</v>
      </c>
      <c r="H2594" s="5">
        <v>61219.18</v>
      </c>
    </row>
    <row r="2595" spans="1:8" x14ac:dyDescent="0.25">
      <c r="A2595" s="4"/>
      <c r="B2595" s="4"/>
      <c r="C2595" s="4"/>
      <c r="D2595" s="4"/>
      <c r="E2595" s="4">
        <v>1200136340</v>
      </c>
      <c r="F2595" s="4" t="s">
        <v>1987</v>
      </c>
      <c r="G2595" s="5">
        <v>484594</v>
      </c>
      <c r="H2595" s="5">
        <v>1</v>
      </c>
    </row>
    <row r="2596" spans="1:8" x14ac:dyDescent="0.25">
      <c r="A2596" s="4"/>
      <c r="B2596" s="4"/>
      <c r="C2596" s="4"/>
      <c r="D2596" s="4"/>
      <c r="E2596" s="4">
        <v>1200144000</v>
      </c>
      <c r="F2596" s="4" t="s">
        <v>1988</v>
      </c>
      <c r="G2596" s="5">
        <v>456000</v>
      </c>
      <c r="H2596" s="5">
        <v>48723.28</v>
      </c>
    </row>
    <row r="2597" spans="1:8" x14ac:dyDescent="0.25">
      <c r="A2597" s="4"/>
      <c r="B2597" s="4"/>
      <c r="C2597" s="4"/>
      <c r="D2597" s="4"/>
      <c r="E2597" s="4">
        <v>1200142990</v>
      </c>
      <c r="F2597" s="4" t="s">
        <v>1989</v>
      </c>
      <c r="G2597" s="5">
        <v>450000</v>
      </c>
      <c r="H2597" s="5">
        <v>50547.95</v>
      </c>
    </row>
    <row r="2598" spans="1:8" x14ac:dyDescent="0.25">
      <c r="A2598" s="4"/>
      <c r="B2598" s="4"/>
      <c r="C2598" s="4"/>
      <c r="D2598" s="4"/>
      <c r="E2598" s="4">
        <v>1200144460</v>
      </c>
      <c r="F2598" s="4" t="s">
        <v>1990</v>
      </c>
      <c r="G2598" s="5">
        <v>420000</v>
      </c>
      <c r="H2598" s="5">
        <v>46794.52</v>
      </c>
    </row>
    <row r="2599" spans="1:8" x14ac:dyDescent="0.25">
      <c r="A2599" s="4"/>
      <c r="B2599" s="4"/>
      <c r="C2599" s="4"/>
      <c r="D2599" s="4"/>
      <c r="E2599" s="4">
        <v>1200138690</v>
      </c>
      <c r="F2599" s="4" t="s">
        <v>1991</v>
      </c>
      <c r="G2599" s="5">
        <v>320000</v>
      </c>
      <c r="H2599" s="5">
        <v>1</v>
      </c>
    </row>
    <row r="2600" spans="1:8" x14ac:dyDescent="0.25">
      <c r="A2600" s="4"/>
      <c r="B2600" s="4"/>
      <c r="C2600" s="4"/>
      <c r="D2600" s="4"/>
      <c r="E2600" s="4">
        <v>1200145560</v>
      </c>
      <c r="F2600" s="4" t="s">
        <v>1992</v>
      </c>
      <c r="G2600" s="5">
        <v>315000</v>
      </c>
      <c r="H2600" s="5">
        <v>44013.69</v>
      </c>
    </row>
    <row r="2601" spans="1:8" x14ac:dyDescent="0.25">
      <c r="A2601" s="4"/>
      <c r="B2601" s="4"/>
      <c r="C2601" s="4"/>
      <c r="D2601" s="4"/>
      <c r="E2601" s="4">
        <v>1200144160</v>
      </c>
      <c r="F2601" s="4" t="s">
        <v>1993</v>
      </c>
      <c r="G2601" s="5">
        <v>310000</v>
      </c>
      <c r="H2601" s="5">
        <v>40484.01</v>
      </c>
    </row>
    <row r="2602" spans="1:8" x14ac:dyDescent="0.25">
      <c r="A2602" s="4"/>
      <c r="B2602" s="4"/>
      <c r="C2602" s="4"/>
      <c r="D2602" s="4"/>
      <c r="E2602" s="4">
        <v>1200146180</v>
      </c>
      <c r="F2602" s="4" t="s">
        <v>1861</v>
      </c>
      <c r="G2602" s="5">
        <v>303894</v>
      </c>
      <c r="H2602" s="5">
        <v>48290.01</v>
      </c>
    </row>
    <row r="2603" spans="1:8" x14ac:dyDescent="0.25">
      <c r="A2603" s="4"/>
      <c r="B2603" s="4"/>
      <c r="C2603" s="4"/>
      <c r="D2603" s="4"/>
      <c r="E2603" s="4">
        <v>1200139310</v>
      </c>
      <c r="F2603" s="4" t="s">
        <v>1994</v>
      </c>
      <c r="G2603" s="5">
        <v>286000</v>
      </c>
      <c r="H2603" s="5">
        <v>1</v>
      </c>
    </row>
    <row r="2604" spans="1:8" x14ac:dyDescent="0.25">
      <c r="A2604" s="4"/>
      <c r="B2604" s="4"/>
      <c r="C2604" s="4"/>
      <c r="D2604" s="4"/>
      <c r="E2604" s="4">
        <v>1200137180</v>
      </c>
      <c r="F2604" s="4" t="s">
        <v>1995</v>
      </c>
      <c r="G2604" s="5">
        <v>278098</v>
      </c>
      <c r="H2604" s="5">
        <v>1</v>
      </c>
    </row>
    <row r="2605" spans="1:8" x14ac:dyDescent="0.25">
      <c r="A2605" s="4"/>
      <c r="B2605" s="4"/>
      <c r="C2605" s="4"/>
      <c r="D2605" s="4"/>
      <c r="E2605" s="4">
        <v>1200143610</v>
      </c>
      <c r="F2605" s="4" t="s">
        <v>1996</v>
      </c>
      <c r="G2605" s="5">
        <v>277463</v>
      </c>
      <c r="H2605" s="5">
        <v>44596.78</v>
      </c>
    </row>
    <row r="2606" spans="1:8" x14ac:dyDescent="0.25">
      <c r="A2606" s="4"/>
      <c r="B2606" s="4"/>
      <c r="C2606" s="4"/>
      <c r="D2606" s="4"/>
      <c r="E2606" s="4">
        <v>1200139320</v>
      </c>
      <c r="F2606" s="4" t="s">
        <v>1994</v>
      </c>
      <c r="G2606" s="5">
        <v>266000</v>
      </c>
      <c r="H2606" s="5">
        <v>1</v>
      </c>
    </row>
    <row r="2607" spans="1:8" x14ac:dyDescent="0.25">
      <c r="A2607" s="4"/>
      <c r="B2607" s="4"/>
      <c r="C2607" s="4"/>
      <c r="D2607" s="4"/>
      <c r="E2607" s="4">
        <v>1200139300</v>
      </c>
      <c r="F2607" s="4" t="s">
        <v>1994</v>
      </c>
      <c r="G2607" s="5">
        <v>266000</v>
      </c>
      <c r="H2607" s="5">
        <v>1</v>
      </c>
    </row>
    <row r="2608" spans="1:8" x14ac:dyDescent="0.25">
      <c r="A2608" s="4"/>
      <c r="B2608" s="4"/>
      <c r="C2608" s="4"/>
      <c r="D2608" s="4"/>
      <c r="E2608" s="4">
        <v>1200146170</v>
      </c>
      <c r="F2608" s="4" t="s">
        <v>1861</v>
      </c>
      <c r="G2608" s="5">
        <v>248769</v>
      </c>
      <c r="H2608" s="5">
        <v>39530.42</v>
      </c>
    </row>
    <row r="2609" spans="1:8" x14ac:dyDescent="0.25">
      <c r="A2609" s="4"/>
      <c r="B2609" s="4"/>
      <c r="C2609" s="4"/>
      <c r="D2609" s="4"/>
      <c r="E2609" s="4">
        <v>1200135050</v>
      </c>
      <c r="F2609" s="4" t="s">
        <v>1997</v>
      </c>
      <c r="G2609" s="5">
        <v>238858.2</v>
      </c>
      <c r="H2609" s="5">
        <v>1</v>
      </c>
    </row>
    <row r="2610" spans="1:8" x14ac:dyDescent="0.25">
      <c r="A2610" s="4"/>
      <c r="B2610" s="4"/>
      <c r="C2610" s="4"/>
      <c r="D2610" s="4"/>
      <c r="E2610" s="4">
        <v>1200136420</v>
      </c>
      <c r="F2610" s="4" t="s">
        <v>1998</v>
      </c>
      <c r="G2610" s="5">
        <v>233028</v>
      </c>
      <c r="H2610" s="5">
        <v>1</v>
      </c>
    </row>
    <row r="2611" spans="1:8" x14ac:dyDescent="0.25">
      <c r="A2611" s="4"/>
      <c r="B2611" s="4"/>
      <c r="C2611" s="4"/>
      <c r="D2611" s="4"/>
      <c r="E2611" s="4">
        <v>1200141890</v>
      </c>
      <c r="F2611" s="4" t="s">
        <v>1999</v>
      </c>
      <c r="G2611" s="5">
        <v>233028</v>
      </c>
      <c r="H2611" s="5">
        <v>26175.75</v>
      </c>
    </row>
    <row r="2612" spans="1:8" x14ac:dyDescent="0.25">
      <c r="A2612" s="4"/>
      <c r="B2612" s="4"/>
      <c r="C2612" s="4"/>
      <c r="D2612" s="4"/>
      <c r="E2612" s="4">
        <v>1200146730</v>
      </c>
      <c r="F2612" s="4" t="s">
        <v>2000</v>
      </c>
      <c r="G2612" s="5">
        <v>230000</v>
      </c>
      <c r="H2612" s="5">
        <v>42429.21</v>
      </c>
    </row>
    <row r="2613" spans="1:8" x14ac:dyDescent="0.25">
      <c r="A2613" s="4"/>
      <c r="B2613" s="4"/>
      <c r="C2613" s="4"/>
      <c r="D2613" s="4"/>
      <c r="E2613" s="4">
        <v>1200144240</v>
      </c>
      <c r="F2613" s="4" t="s">
        <v>2001</v>
      </c>
      <c r="G2613" s="5">
        <v>228800</v>
      </c>
      <c r="H2613" s="5">
        <v>43670.49</v>
      </c>
    </row>
    <row r="2614" spans="1:8" x14ac:dyDescent="0.25">
      <c r="A2614" s="4"/>
      <c r="B2614" s="4"/>
      <c r="C2614" s="4"/>
      <c r="D2614" s="4"/>
      <c r="E2614" s="4">
        <v>1200136320</v>
      </c>
      <c r="F2614" s="4" t="s">
        <v>2002</v>
      </c>
      <c r="G2614" s="5">
        <v>201148.25</v>
      </c>
      <c r="H2614" s="5">
        <v>1</v>
      </c>
    </row>
    <row r="2615" spans="1:8" x14ac:dyDescent="0.25">
      <c r="A2615" s="4"/>
      <c r="B2615" s="4"/>
      <c r="C2615" s="4"/>
      <c r="D2615" s="4"/>
      <c r="E2615" s="4">
        <v>1200138730</v>
      </c>
      <c r="F2615" s="4" t="s">
        <v>2003</v>
      </c>
      <c r="G2615" s="5">
        <v>200000</v>
      </c>
      <c r="H2615" s="5">
        <v>1</v>
      </c>
    </row>
    <row r="2616" spans="1:8" x14ac:dyDescent="0.25">
      <c r="A2616" s="4"/>
      <c r="B2616" s="4"/>
      <c r="C2616" s="4"/>
      <c r="D2616" s="4"/>
      <c r="E2616" s="4">
        <v>1200138710</v>
      </c>
      <c r="F2616" s="4" t="s">
        <v>2004</v>
      </c>
      <c r="G2616" s="5">
        <v>199000</v>
      </c>
      <c r="H2616" s="5">
        <v>1</v>
      </c>
    </row>
    <row r="2617" spans="1:8" x14ac:dyDescent="0.25">
      <c r="A2617" s="4"/>
      <c r="B2617" s="4"/>
      <c r="C2617" s="4"/>
      <c r="D2617" s="4"/>
      <c r="E2617" s="4">
        <v>1200143000</v>
      </c>
      <c r="F2617" s="4" t="s">
        <v>2005</v>
      </c>
      <c r="G2617" s="5">
        <v>175000</v>
      </c>
      <c r="H2617" s="5">
        <v>19657.54</v>
      </c>
    </row>
    <row r="2618" spans="1:8" x14ac:dyDescent="0.25">
      <c r="A2618" s="4"/>
      <c r="B2618" s="4"/>
      <c r="C2618" s="4"/>
      <c r="D2618" s="4"/>
      <c r="E2618" s="4">
        <v>1200144450</v>
      </c>
      <c r="F2618" s="4" t="s">
        <v>2006</v>
      </c>
      <c r="G2618" s="5">
        <v>173250</v>
      </c>
      <c r="H2618" s="5">
        <v>19935.62</v>
      </c>
    </row>
    <row r="2619" spans="1:8" x14ac:dyDescent="0.25">
      <c r="A2619" s="4"/>
      <c r="B2619" s="4"/>
      <c r="C2619" s="4"/>
      <c r="D2619" s="4"/>
      <c r="E2619" s="4">
        <v>1200145150</v>
      </c>
      <c r="F2619" s="4" t="s">
        <v>2007</v>
      </c>
      <c r="G2619" s="5">
        <v>172500</v>
      </c>
      <c r="H2619" s="5">
        <v>26465.75</v>
      </c>
    </row>
    <row r="2620" spans="1:8" x14ac:dyDescent="0.25">
      <c r="A2620" s="4"/>
      <c r="B2620" s="4"/>
      <c r="C2620" s="4"/>
      <c r="D2620" s="4"/>
      <c r="E2620" s="4">
        <v>1200141190</v>
      </c>
      <c r="F2620" s="4" t="s">
        <v>2008</v>
      </c>
      <c r="G2620" s="5">
        <v>160405</v>
      </c>
      <c r="H2620" s="5">
        <v>11133.14</v>
      </c>
    </row>
    <row r="2621" spans="1:8" x14ac:dyDescent="0.25">
      <c r="A2621" s="4"/>
      <c r="B2621" s="4"/>
      <c r="C2621" s="4"/>
      <c r="D2621" s="4"/>
      <c r="E2621" s="4">
        <v>1200141200</v>
      </c>
      <c r="F2621" s="4" t="s">
        <v>2008</v>
      </c>
      <c r="G2621" s="5">
        <v>160405</v>
      </c>
      <c r="H2621" s="5">
        <v>11133.14</v>
      </c>
    </row>
    <row r="2622" spans="1:8" x14ac:dyDescent="0.25">
      <c r="A2622" s="4"/>
      <c r="B2622" s="4"/>
      <c r="C2622" s="4"/>
      <c r="D2622" s="4"/>
      <c r="E2622" s="4">
        <v>1200140000</v>
      </c>
      <c r="F2622" s="4" t="s">
        <v>2009</v>
      </c>
      <c r="G2622" s="5">
        <v>157700</v>
      </c>
      <c r="H2622" s="5">
        <v>576.07000000000005</v>
      </c>
    </row>
    <row r="2623" spans="1:8" x14ac:dyDescent="0.25">
      <c r="A2623" s="4"/>
      <c r="B2623" s="4"/>
      <c r="C2623" s="4"/>
      <c r="D2623" s="4"/>
      <c r="E2623" s="4">
        <v>1200139330</v>
      </c>
      <c r="F2623" s="4" t="s">
        <v>1994</v>
      </c>
      <c r="G2623" s="5">
        <v>156000</v>
      </c>
      <c r="H2623" s="5">
        <v>4315.0600000000004</v>
      </c>
    </row>
    <row r="2624" spans="1:8" x14ac:dyDescent="0.25">
      <c r="A2624" s="4"/>
      <c r="B2624" s="4"/>
      <c r="C2624" s="4"/>
      <c r="D2624" s="4"/>
      <c r="E2624" s="4">
        <v>1200136330</v>
      </c>
      <c r="F2624" s="4" t="s">
        <v>2010</v>
      </c>
      <c r="G2624" s="5">
        <v>152954.32999999999</v>
      </c>
      <c r="H2624" s="5">
        <v>1</v>
      </c>
    </row>
    <row r="2625" spans="1:8" x14ac:dyDescent="0.25">
      <c r="A2625" s="4"/>
      <c r="B2625" s="4"/>
      <c r="C2625" s="4"/>
      <c r="D2625" s="4"/>
      <c r="E2625" s="4">
        <v>1200137280</v>
      </c>
      <c r="F2625" s="4" t="s">
        <v>2011</v>
      </c>
      <c r="G2625" s="5">
        <v>150818.35</v>
      </c>
      <c r="H2625" s="5">
        <v>9365.91</v>
      </c>
    </row>
    <row r="2626" spans="1:8" x14ac:dyDescent="0.25">
      <c r="A2626" s="4"/>
      <c r="B2626" s="4"/>
      <c r="C2626" s="4"/>
      <c r="D2626" s="4"/>
      <c r="E2626" s="4">
        <v>1200138720</v>
      </c>
      <c r="F2626" s="4" t="s">
        <v>2012</v>
      </c>
      <c r="G2626" s="5">
        <v>139000</v>
      </c>
      <c r="H2626" s="5">
        <v>1015.54</v>
      </c>
    </row>
    <row r="2627" spans="1:8" x14ac:dyDescent="0.25">
      <c r="A2627" s="4"/>
      <c r="B2627" s="4"/>
      <c r="C2627" s="4"/>
      <c r="D2627" s="4"/>
      <c r="E2627" s="4">
        <v>1200140430</v>
      </c>
      <c r="F2627" s="4" t="s">
        <v>2013</v>
      </c>
      <c r="G2627" s="5">
        <v>135000</v>
      </c>
      <c r="H2627" s="5">
        <v>8753.42</v>
      </c>
    </row>
    <row r="2628" spans="1:8" x14ac:dyDescent="0.25">
      <c r="A2628" s="4"/>
      <c r="B2628" s="4"/>
      <c r="C2628" s="4"/>
      <c r="D2628" s="4"/>
      <c r="E2628" s="4">
        <v>1200144980</v>
      </c>
      <c r="F2628" s="4" t="s">
        <v>2014</v>
      </c>
      <c r="G2628" s="5">
        <v>134848</v>
      </c>
      <c r="H2628" s="5">
        <v>20319.57</v>
      </c>
    </row>
    <row r="2629" spans="1:8" x14ac:dyDescent="0.25">
      <c r="A2629" s="4"/>
      <c r="B2629" s="4"/>
      <c r="C2629" s="4"/>
      <c r="D2629" s="4"/>
      <c r="E2629" s="4">
        <v>1200142750</v>
      </c>
      <c r="F2629" s="4" t="s">
        <v>2009</v>
      </c>
      <c r="G2629" s="5">
        <v>131100</v>
      </c>
      <c r="H2629" s="5">
        <v>4789.04</v>
      </c>
    </row>
    <row r="2630" spans="1:8" x14ac:dyDescent="0.25">
      <c r="A2630" s="4"/>
      <c r="B2630" s="4"/>
      <c r="C2630" s="4"/>
      <c r="D2630" s="4"/>
      <c r="E2630" s="4">
        <v>1200138700</v>
      </c>
      <c r="F2630" s="4" t="s">
        <v>2015</v>
      </c>
      <c r="G2630" s="5">
        <v>128000</v>
      </c>
      <c r="H2630" s="5">
        <v>1764.38</v>
      </c>
    </row>
    <row r="2631" spans="1:8" x14ac:dyDescent="0.25">
      <c r="A2631" s="4"/>
      <c r="B2631" s="4"/>
      <c r="C2631" s="4"/>
      <c r="D2631" s="4"/>
      <c r="E2631" s="4">
        <v>1200140240</v>
      </c>
      <c r="F2631" s="4" t="s">
        <v>2016</v>
      </c>
      <c r="G2631" s="5">
        <v>125718</v>
      </c>
      <c r="H2631" s="5">
        <v>1377.73</v>
      </c>
    </row>
    <row r="2632" spans="1:8" x14ac:dyDescent="0.25">
      <c r="A2632" s="4"/>
      <c r="B2632" s="4"/>
      <c r="C2632" s="4"/>
      <c r="D2632" s="4"/>
      <c r="E2632" s="4">
        <v>1200140420</v>
      </c>
      <c r="F2632" s="4" t="s">
        <v>2017</v>
      </c>
      <c r="G2632" s="5">
        <v>120000</v>
      </c>
      <c r="H2632" s="5">
        <v>7780.82</v>
      </c>
    </row>
    <row r="2633" spans="1:8" x14ac:dyDescent="0.25">
      <c r="A2633" s="4"/>
      <c r="B2633" s="4"/>
      <c r="C2633" s="4"/>
      <c r="D2633" s="4"/>
      <c r="E2633" s="4">
        <v>1200140410</v>
      </c>
      <c r="F2633" s="4" t="s">
        <v>2018</v>
      </c>
      <c r="G2633" s="5">
        <v>120000</v>
      </c>
      <c r="H2633" s="5">
        <v>7780.82</v>
      </c>
    </row>
    <row r="2634" spans="1:8" x14ac:dyDescent="0.25">
      <c r="A2634" s="4"/>
      <c r="B2634" s="4"/>
      <c r="C2634" s="4"/>
      <c r="D2634" s="4"/>
      <c r="E2634" s="4">
        <v>1200134820</v>
      </c>
      <c r="F2634" s="4" t="s">
        <v>2019</v>
      </c>
      <c r="G2634" s="5">
        <v>107515</v>
      </c>
      <c r="H2634" s="5">
        <v>1</v>
      </c>
    </row>
    <row r="2635" spans="1:8" x14ac:dyDescent="0.25">
      <c r="A2635" s="4"/>
      <c r="B2635" s="4"/>
      <c r="C2635" s="4"/>
      <c r="D2635" s="4"/>
      <c r="E2635" s="4">
        <v>1200140980</v>
      </c>
      <c r="F2635" s="4" t="s">
        <v>2020</v>
      </c>
      <c r="G2635" s="5">
        <v>105000</v>
      </c>
      <c r="H2635" s="5">
        <v>1917.8</v>
      </c>
    </row>
    <row r="2636" spans="1:8" x14ac:dyDescent="0.25">
      <c r="A2636" s="4"/>
      <c r="B2636" s="4"/>
      <c r="C2636" s="4"/>
      <c r="D2636" s="4"/>
      <c r="E2636" s="4">
        <v>1200138320</v>
      </c>
      <c r="F2636" s="4" t="s">
        <v>2021</v>
      </c>
      <c r="G2636" s="5">
        <v>85032</v>
      </c>
      <c r="H2636" s="5">
        <v>1</v>
      </c>
    </row>
    <row r="2637" spans="1:8" x14ac:dyDescent="0.25">
      <c r="A2637" s="4"/>
      <c r="B2637" s="4"/>
      <c r="C2637" s="4"/>
      <c r="D2637" s="4"/>
      <c r="E2637" s="4">
        <v>1200143920</v>
      </c>
      <c r="F2637" s="4" t="s">
        <v>2022</v>
      </c>
      <c r="G2637" s="5">
        <v>80192</v>
      </c>
      <c r="H2637" s="5">
        <v>7176.98</v>
      </c>
    </row>
    <row r="2638" spans="1:8" x14ac:dyDescent="0.25">
      <c r="A2638" s="4"/>
      <c r="B2638" s="4"/>
      <c r="C2638" s="4"/>
      <c r="D2638" s="4"/>
      <c r="E2638" s="4">
        <v>1200145060</v>
      </c>
      <c r="F2638" s="4" t="s">
        <v>2023</v>
      </c>
      <c r="G2638" s="5">
        <v>69862</v>
      </c>
      <c r="H2638" s="5">
        <v>12441.18</v>
      </c>
    </row>
    <row r="2639" spans="1:8" x14ac:dyDescent="0.25">
      <c r="A2639" s="4"/>
      <c r="B2639" s="4"/>
      <c r="C2639" s="4"/>
      <c r="D2639" s="4"/>
      <c r="E2639" s="4">
        <v>1200137530</v>
      </c>
      <c r="F2639" s="4" t="s">
        <v>2024</v>
      </c>
      <c r="G2639" s="5">
        <v>63525</v>
      </c>
      <c r="H2639" s="5">
        <v>1</v>
      </c>
    </row>
    <row r="2640" spans="1:8" x14ac:dyDescent="0.25">
      <c r="A2640" s="4"/>
      <c r="B2640" s="4"/>
      <c r="C2640" s="4"/>
      <c r="D2640" s="4"/>
      <c r="E2640" s="4">
        <v>1200137650</v>
      </c>
      <c r="F2640" s="4" t="s">
        <v>2025</v>
      </c>
      <c r="G2640" s="5">
        <v>63525</v>
      </c>
      <c r="H2640" s="5">
        <v>1</v>
      </c>
    </row>
    <row r="2641" spans="1:8" x14ac:dyDescent="0.25">
      <c r="A2641" s="4"/>
      <c r="B2641" s="4"/>
      <c r="C2641" s="4"/>
      <c r="D2641" s="4"/>
      <c r="E2641" s="4">
        <v>1200139870</v>
      </c>
      <c r="F2641" s="4" t="s">
        <v>2026</v>
      </c>
      <c r="G2641" s="5">
        <v>60587.5</v>
      </c>
      <c r="H2641" s="5">
        <v>1217.3</v>
      </c>
    </row>
    <row r="2642" spans="1:8" x14ac:dyDescent="0.25">
      <c r="A2642" s="4"/>
      <c r="B2642" s="4"/>
      <c r="C2642" s="4"/>
      <c r="D2642" s="4"/>
      <c r="E2642" s="4">
        <v>1200144390</v>
      </c>
      <c r="F2642" s="4" t="s">
        <v>2027</v>
      </c>
      <c r="G2642" s="5">
        <v>44550</v>
      </c>
      <c r="H2642" s="5">
        <v>5004.25</v>
      </c>
    </row>
    <row r="2643" spans="1:8" x14ac:dyDescent="0.25">
      <c r="A2643" s="4"/>
      <c r="B2643" s="4"/>
      <c r="C2643" s="4"/>
      <c r="D2643" s="4"/>
      <c r="E2643" s="4">
        <v>1200140990</v>
      </c>
      <c r="F2643" s="4" t="s">
        <v>2028</v>
      </c>
      <c r="G2643" s="5">
        <v>38808</v>
      </c>
      <c r="H2643" s="5">
        <v>1736.61</v>
      </c>
    </row>
    <row r="2644" spans="1:8" x14ac:dyDescent="0.25">
      <c r="A2644" s="4"/>
      <c r="B2644" s="4"/>
      <c r="C2644" s="4"/>
      <c r="D2644" s="4"/>
      <c r="E2644" s="4">
        <v>1200141280</v>
      </c>
      <c r="F2644" s="4" t="s">
        <v>2029</v>
      </c>
      <c r="G2644" s="5">
        <v>26600</v>
      </c>
      <c r="H2644" s="5">
        <v>1093.1400000000001</v>
      </c>
    </row>
    <row r="2645" spans="1:8" x14ac:dyDescent="0.25">
      <c r="A2645" s="4"/>
      <c r="B2645" s="4"/>
      <c r="C2645" s="4"/>
      <c r="D2645" s="4"/>
      <c r="E2645" s="4">
        <v>1200142960</v>
      </c>
      <c r="F2645" s="4" t="s">
        <v>2030</v>
      </c>
      <c r="G2645" s="5">
        <v>26500</v>
      </c>
      <c r="H2645" s="5">
        <v>1936.08</v>
      </c>
    </row>
    <row r="2646" spans="1:8" x14ac:dyDescent="0.25">
      <c r="A2646" s="4"/>
      <c r="B2646" s="4"/>
      <c r="C2646" s="4"/>
      <c r="D2646" s="4"/>
      <c r="E2646" s="4">
        <v>1200142910</v>
      </c>
      <c r="F2646" s="4" t="s">
        <v>2031</v>
      </c>
      <c r="G2646" s="5">
        <v>25000</v>
      </c>
      <c r="H2646" s="5">
        <v>2990.88</v>
      </c>
    </row>
    <row r="2647" spans="1:8" x14ac:dyDescent="0.25">
      <c r="A2647" s="4"/>
      <c r="B2647" s="4"/>
      <c r="C2647" s="4"/>
      <c r="D2647" s="4"/>
      <c r="E2647" s="4">
        <v>1200148570</v>
      </c>
      <c r="F2647" s="4" t="s">
        <v>2032</v>
      </c>
      <c r="G2647" s="5">
        <v>19237</v>
      </c>
      <c r="H2647" s="5">
        <v>3496.04</v>
      </c>
    </row>
    <row r="2648" spans="1:8" x14ac:dyDescent="0.25">
      <c r="A2648" s="4"/>
      <c r="B2648" s="4"/>
      <c r="C2648" s="4"/>
      <c r="D2648" s="4"/>
      <c r="E2648" s="4">
        <v>1200142920</v>
      </c>
      <c r="F2648" s="4" t="s">
        <v>2033</v>
      </c>
      <c r="G2648" s="5">
        <v>12500</v>
      </c>
      <c r="H2648" s="5">
        <v>1495.42</v>
      </c>
    </row>
    <row r="2649" spans="1:8" x14ac:dyDescent="0.25">
      <c r="A2649" s="4"/>
      <c r="B2649" s="4"/>
      <c r="C2649" s="4"/>
      <c r="D2649" s="4">
        <v>2019</v>
      </c>
      <c r="E2649" s="4">
        <v>1200158410</v>
      </c>
      <c r="F2649" s="4" t="s">
        <v>1950</v>
      </c>
      <c r="G2649" s="5">
        <v>2810625.2</v>
      </c>
      <c r="H2649" s="5">
        <v>1060832.1200000001</v>
      </c>
    </row>
    <row r="2650" spans="1:8" x14ac:dyDescent="0.25">
      <c r="A2650" s="4"/>
      <c r="B2650" s="4"/>
      <c r="C2650" s="4"/>
      <c r="D2650" s="4"/>
      <c r="E2650" s="4">
        <v>1200149900</v>
      </c>
      <c r="F2650" s="4" t="s">
        <v>2034</v>
      </c>
      <c r="G2650" s="5">
        <v>2391024</v>
      </c>
      <c r="H2650" s="5">
        <v>716072.22</v>
      </c>
    </row>
    <row r="2651" spans="1:8" x14ac:dyDescent="0.25">
      <c r="A2651" s="4"/>
      <c r="B2651" s="4"/>
      <c r="C2651" s="4"/>
      <c r="D2651" s="4"/>
      <c r="E2651" s="4">
        <v>1200135940</v>
      </c>
      <c r="F2651" s="4" t="s">
        <v>2035</v>
      </c>
      <c r="G2651" s="5">
        <v>1519908</v>
      </c>
      <c r="H2651" s="5">
        <v>495330.65</v>
      </c>
    </row>
    <row r="2652" spans="1:8" x14ac:dyDescent="0.25">
      <c r="A2652" s="4"/>
      <c r="B2652" s="4"/>
      <c r="C2652" s="4"/>
      <c r="D2652" s="4"/>
      <c r="E2652" s="4">
        <v>1200148780</v>
      </c>
      <c r="F2652" s="4" t="s">
        <v>1979</v>
      </c>
      <c r="G2652" s="5">
        <v>820000</v>
      </c>
      <c r="H2652" s="5">
        <v>166246.57999999999</v>
      </c>
    </row>
    <row r="2653" spans="1:8" x14ac:dyDescent="0.25">
      <c r="A2653" s="4"/>
      <c r="B2653" s="4"/>
      <c r="C2653" s="4"/>
      <c r="D2653" s="4"/>
      <c r="E2653" s="4">
        <v>1200149450</v>
      </c>
      <c r="F2653" s="4" t="s">
        <v>2036</v>
      </c>
      <c r="G2653" s="5">
        <v>778994</v>
      </c>
      <c r="H2653" s="5">
        <v>233295.84</v>
      </c>
    </row>
    <row r="2654" spans="1:8" x14ac:dyDescent="0.25">
      <c r="A2654" s="4"/>
      <c r="B2654" s="4"/>
      <c r="C2654" s="4"/>
      <c r="D2654" s="4"/>
      <c r="E2654" s="4">
        <v>1200149960</v>
      </c>
      <c r="F2654" s="4" t="s">
        <v>2037</v>
      </c>
      <c r="G2654" s="5">
        <v>750000</v>
      </c>
      <c r="H2654" s="5">
        <v>242372.19</v>
      </c>
    </row>
    <row r="2655" spans="1:8" x14ac:dyDescent="0.25">
      <c r="A2655" s="4"/>
      <c r="B2655" s="4"/>
      <c r="C2655" s="4"/>
      <c r="D2655" s="4"/>
      <c r="E2655" s="4">
        <v>1200149440</v>
      </c>
      <c r="F2655" s="4" t="s">
        <v>2038</v>
      </c>
      <c r="G2655" s="5">
        <v>719064</v>
      </c>
      <c r="H2655" s="5">
        <v>215347.8</v>
      </c>
    </row>
    <row r="2656" spans="1:8" x14ac:dyDescent="0.25">
      <c r="A2656" s="4"/>
      <c r="B2656" s="4"/>
      <c r="C2656" s="4"/>
      <c r="D2656" s="4"/>
      <c r="E2656" s="4">
        <v>1200159120</v>
      </c>
      <c r="F2656" s="4" t="s">
        <v>2039</v>
      </c>
      <c r="G2656" s="5">
        <v>668519.4</v>
      </c>
      <c r="H2656" s="5">
        <v>464580.52</v>
      </c>
    </row>
    <row r="2657" spans="1:8" x14ac:dyDescent="0.25">
      <c r="A2657" s="4"/>
      <c r="B2657" s="4"/>
      <c r="C2657" s="4"/>
      <c r="D2657" s="4"/>
      <c r="E2657" s="4">
        <v>1200146200</v>
      </c>
      <c r="F2657" s="4" t="s">
        <v>2040</v>
      </c>
      <c r="G2657" s="5">
        <v>603100</v>
      </c>
      <c r="H2657" s="5">
        <v>153666.57999999999</v>
      </c>
    </row>
    <row r="2658" spans="1:8" x14ac:dyDescent="0.25">
      <c r="A2658" s="4"/>
      <c r="B2658" s="4"/>
      <c r="C2658" s="4"/>
      <c r="D2658" s="4"/>
      <c r="E2658" s="4">
        <v>1200148580</v>
      </c>
      <c r="F2658" s="4" t="s">
        <v>2041</v>
      </c>
      <c r="G2658" s="5">
        <v>573718</v>
      </c>
      <c r="H2658" s="5">
        <v>151943.57999999999</v>
      </c>
    </row>
    <row r="2659" spans="1:8" x14ac:dyDescent="0.25">
      <c r="A2659" s="4"/>
      <c r="B2659" s="4"/>
      <c r="C2659" s="4"/>
      <c r="D2659" s="4"/>
      <c r="E2659" s="4">
        <v>1200149470</v>
      </c>
      <c r="F2659" s="4" t="s">
        <v>2042</v>
      </c>
      <c r="G2659" s="5">
        <v>570911.11</v>
      </c>
      <c r="H2659" s="5">
        <v>157456.76</v>
      </c>
    </row>
    <row r="2660" spans="1:8" x14ac:dyDescent="0.25">
      <c r="A2660" s="4"/>
      <c r="B2660" s="4"/>
      <c r="C2660" s="4"/>
      <c r="D2660" s="4"/>
      <c r="E2660" s="4">
        <v>1200160140</v>
      </c>
      <c r="F2660" s="4" t="s">
        <v>2043</v>
      </c>
      <c r="G2660" s="5">
        <v>511062.5</v>
      </c>
      <c r="H2660" s="5">
        <v>261504.29</v>
      </c>
    </row>
    <row r="2661" spans="1:8" x14ac:dyDescent="0.25">
      <c r="A2661" s="4"/>
      <c r="B2661" s="4"/>
      <c r="C2661" s="4"/>
      <c r="D2661" s="4"/>
      <c r="E2661" s="4">
        <v>1200158660</v>
      </c>
      <c r="F2661" s="4" t="s">
        <v>2044</v>
      </c>
      <c r="G2661" s="5">
        <v>423960</v>
      </c>
      <c r="H2661" s="5">
        <v>174461.81</v>
      </c>
    </row>
    <row r="2662" spans="1:8" x14ac:dyDescent="0.25">
      <c r="A2662" s="4"/>
      <c r="B2662" s="4"/>
      <c r="C2662" s="4"/>
      <c r="D2662" s="4"/>
      <c r="E2662" s="4">
        <v>1200149010</v>
      </c>
      <c r="F2662" s="4" t="s">
        <v>2045</v>
      </c>
      <c r="G2662" s="5">
        <v>378564</v>
      </c>
      <c r="H2662" s="5">
        <v>95418.86</v>
      </c>
    </row>
    <row r="2663" spans="1:8" x14ac:dyDescent="0.25">
      <c r="A2663" s="4"/>
      <c r="B2663" s="4"/>
      <c r="C2663" s="4"/>
      <c r="D2663" s="4"/>
      <c r="E2663" s="4">
        <v>1200149130</v>
      </c>
      <c r="F2663" s="4" t="s">
        <v>2046</v>
      </c>
      <c r="G2663" s="5">
        <v>225000</v>
      </c>
      <c r="H2663" s="5">
        <v>60410.96</v>
      </c>
    </row>
    <row r="2664" spans="1:8" x14ac:dyDescent="0.25">
      <c r="A2664" s="4"/>
      <c r="B2664" s="4"/>
      <c r="C2664" s="4"/>
      <c r="D2664" s="4"/>
      <c r="E2664" s="4">
        <v>1200146210</v>
      </c>
      <c r="F2664" s="4" t="s">
        <v>2047</v>
      </c>
      <c r="G2664" s="5">
        <v>217282.5</v>
      </c>
      <c r="H2664" s="5">
        <v>56751.42</v>
      </c>
    </row>
    <row r="2665" spans="1:8" x14ac:dyDescent="0.25">
      <c r="A2665" s="4"/>
      <c r="B2665" s="4"/>
      <c r="C2665" s="4"/>
      <c r="D2665" s="4"/>
      <c r="E2665" s="4">
        <v>1200146190</v>
      </c>
      <c r="F2665" s="4" t="s">
        <v>2040</v>
      </c>
      <c r="G2665" s="5">
        <v>217282.5</v>
      </c>
      <c r="H2665" s="5">
        <v>56751.42</v>
      </c>
    </row>
    <row r="2666" spans="1:8" x14ac:dyDescent="0.25">
      <c r="A2666" s="4"/>
      <c r="B2666" s="4"/>
      <c r="C2666" s="4"/>
      <c r="D2666" s="4"/>
      <c r="E2666" s="4">
        <v>1200149740</v>
      </c>
      <c r="F2666" s="4" t="s">
        <v>1975</v>
      </c>
      <c r="G2666" s="5">
        <v>200000</v>
      </c>
      <c r="H2666" s="5">
        <v>68457.72</v>
      </c>
    </row>
    <row r="2667" spans="1:8" x14ac:dyDescent="0.25">
      <c r="A2667" s="4"/>
      <c r="B2667" s="4"/>
      <c r="C2667" s="4"/>
      <c r="D2667" s="4"/>
      <c r="E2667" s="4">
        <v>1200158360</v>
      </c>
      <c r="F2667" s="4" t="s">
        <v>2048</v>
      </c>
      <c r="G2667" s="5">
        <v>195000</v>
      </c>
      <c r="H2667" s="5">
        <v>59109.67</v>
      </c>
    </row>
    <row r="2668" spans="1:8" x14ac:dyDescent="0.25">
      <c r="A2668" s="4"/>
      <c r="B2668" s="4"/>
      <c r="C2668" s="4"/>
      <c r="D2668" s="4"/>
      <c r="E2668" s="4">
        <v>1200159500</v>
      </c>
      <c r="F2668" s="4" t="s">
        <v>2049</v>
      </c>
      <c r="G2668" s="5">
        <v>179679.6</v>
      </c>
      <c r="H2668" s="5">
        <v>70502.62</v>
      </c>
    </row>
    <row r="2669" spans="1:8" x14ac:dyDescent="0.25">
      <c r="A2669" s="4"/>
      <c r="B2669" s="4"/>
      <c r="C2669" s="4"/>
      <c r="D2669" s="4"/>
      <c r="E2669" s="4">
        <v>1200148770</v>
      </c>
      <c r="F2669" s="4" t="s">
        <v>2050</v>
      </c>
      <c r="G2669" s="5">
        <v>178713.92</v>
      </c>
      <c r="H2669" s="5">
        <v>45535.33</v>
      </c>
    </row>
    <row r="2670" spans="1:8" x14ac:dyDescent="0.25">
      <c r="A2670" s="4"/>
      <c r="B2670" s="4"/>
      <c r="C2670" s="4"/>
      <c r="D2670" s="4"/>
      <c r="E2670" s="4">
        <v>1200158370</v>
      </c>
      <c r="F2670" s="4" t="s">
        <v>2051</v>
      </c>
      <c r="G2670" s="5">
        <v>130000</v>
      </c>
      <c r="H2670" s="5">
        <v>39998.43</v>
      </c>
    </row>
    <row r="2671" spans="1:8" x14ac:dyDescent="0.25">
      <c r="A2671" s="4"/>
      <c r="B2671" s="4"/>
      <c r="C2671" s="4"/>
      <c r="D2671" s="4"/>
      <c r="E2671" s="4">
        <v>1200158350</v>
      </c>
      <c r="F2671" s="4" t="s">
        <v>2052</v>
      </c>
      <c r="G2671" s="5">
        <v>60000</v>
      </c>
      <c r="H2671" s="5">
        <v>20537.310000000001</v>
      </c>
    </row>
    <row r="2672" spans="1:8" x14ac:dyDescent="0.25">
      <c r="A2672" s="4"/>
      <c r="B2672" s="4"/>
      <c r="C2672" s="4"/>
      <c r="D2672" s="4"/>
      <c r="E2672" s="4">
        <v>1200159190</v>
      </c>
      <c r="F2672" s="4" t="s">
        <v>2053</v>
      </c>
      <c r="G2672" s="5">
        <v>32850</v>
      </c>
      <c r="H2672" s="5">
        <v>16779.02</v>
      </c>
    </row>
    <row r="2673" spans="1:8" x14ac:dyDescent="0.25">
      <c r="A2673" s="4"/>
      <c r="B2673" s="4"/>
      <c r="C2673" s="4"/>
      <c r="D2673" s="4"/>
      <c r="E2673" s="4">
        <v>1200146620</v>
      </c>
      <c r="F2673" s="4" t="s">
        <v>2054</v>
      </c>
      <c r="G2673" s="5">
        <v>28000</v>
      </c>
      <c r="H2673" s="5">
        <v>7262.1</v>
      </c>
    </row>
    <row r="2674" spans="1:8" x14ac:dyDescent="0.25">
      <c r="A2674" s="4"/>
      <c r="B2674" s="4"/>
      <c r="C2674" s="4"/>
      <c r="D2674" s="4">
        <v>2020</v>
      </c>
      <c r="E2674" s="4">
        <v>1200165430</v>
      </c>
      <c r="F2674" s="4" t="s">
        <v>2055</v>
      </c>
      <c r="G2674" s="5">
        <v>4185727</v>
      </c>
      <c r="H2674" s="5">
        <v>3161275.09</v>
      </c>
    </row>
    <row r="2675" spans="1:8" x14ac:dyDescent="0.25">
      <c r="A2675" s="4"/>
      <c r="B2675" s="4"/>
      <c r="C2675" s="4"/>
      <c r="D2675" s="4"/>
      <c r="E2675" s="4">
        <v>1200164560</v>
      </c>
      <c r="F2675" s="4" t="s">
        <v>1950</v>
      </c>
      <c r="G2675" s="5">
        <v>3461295.94</v>
      </c>
      <c r="H2675" s="5">
        <v>2581809.66</v>
      </c>
    </row>
    <row r="2676" spans="1:8" x14ac:dyDescent="0.25">
      <c r="A2676" s="4"/>
      <c r="B2676" s="4"/>
      <c r="C2676" s="4"/>
      <c r="D2676" s="4"/>
      <c r="E2676" s="4">
        <v>1200164030</v>
      </c>
      <c r="F2676" s="4" t="s">
        <v>2056</v>
      </c>
      <c r="G2676" s="5">
        <v>605404.25</v>
      </c>
      <c r="H2676" s="5">
        <v>405814.35</v>
      </c>
    </row>
    <row r="2677" spans="1:8" x14ac:dyDescent="0.25">
      <c r="A2677" s="4"/>
      <c r="B2677" s="4"/>
      <c r="C2677" s="4"/>
      <c r="D2677" s="4"/>
      <c r="E2677" s="4">
        <v>1200163960</v>
      </c>
      <c r="F2677" s="4" t="s">
        <v>2057</v>
      </c>
      <c r="G2677" s="5">
        <v>482040</v>
      </c>
      <c r="H2677" s="5">
        <v>325762.19</v>
      </c>
    </row>
    <row r="2678" spans="1:8" x14ac:dyDescent="0.25">
      <c r="A2678" s="4"/>
      <c r="B2678" s="4"/>
      <c r="C2678" s="4"/>
      <c r="D2678" s="4"/>
      <c r="E2678" s="4">
        <v>1200166630</v>
      </c>
      <c r="F2678" s="4" t="s">
        <v>2058</v>
      </c>
      <c r="G2678" s="5">
        <v>464490</v>
      </c>
      <c r="H2678" s="5">
        <v>377106.49</v>
      </c>
    </row>
    <row r="2679" spans="1:8" x14ac:dyDescent="0.25">
      <c r="A2679" s="4"/>
      <c r="B2679" s="4"/>
      <c r="C2679" s="4"/>
      <c r="D2679" s="4"/>
      <c r="E2679" s="4">
        <v>1200164010</v>
      </c>
      <c r="F2679" s="4" t="s">
        <v>2059</v>
      </c>
      <c r="G2679" s="5">
        <v>452790</v>
      </c>
      <c r="H2679" s="5">
        <v>322121.83</v>
      </c>
    </row>
    <row r="2680" spans="1:8" x14ac:dyDescent="0.25">
      <c r="A2680" s="4"/>
      <c r="B2680" s="4"/>
      <c r="C2680" s="4"/>
      <c r="D2680" s="4"/>
      <c r="E2680" s="4">
        <v>1200160490</v>
      </c>
      <c r="F2680" s="4" t="s">
        <v>2060</v>
      </c>
      <c r="G2680" s="5">
        <v>425704</v>
      </c>
      <c r="H2680" s="5">
        <v>227132.42</v>
      </c>
    </row>
    <row r="2681" spans="1:8" x14ac:dyDescent="0.25">
      <c r="A2681" s="4"/>
      <c r="B2681" s="4"/>
      <c r="C2681" s="4"/>
      <c r="D2681" s="4"/>
      <c r="E2681" s="4">
        <v>1200166620</v>
      </c>
      <c r="F2681" s="4" t="s">
        <v>2061</v>
      </c>
      <c r="G2681" s="5">
        <v>407745</v>
      </c>
      <c r="H2681" s="5">
        <v>315024.90999999997</v>
      </c>
    </row>
    <row r="2682" spans="1:8" x14ac:dyDescent="0.25">
      <c r="A2682" s="4"/>
      <c r="B2682" s="4"/>
      <c r="C2682" s="4"/>
      <c r="D2682" s="4"/>
      <c r="E2682" s="4">
        <v>1200164020</v>
      </c>
      <c r="F2682" s="4" t="s">
        <v>2062</v>
      </c>
      <c r="G2682" s="5">
        <v>403260</v>
      </c>
      <c r="H2682" s="5">
        <v>307877.03999999998</v>
      </c>
    </row>
    <row r="2683" spans="1:8" x14ac:dyDescent="0.25">
      <c r="A2683" s="4"/>
      <c r="B2683" s="4"/>
      <c r="C2683" s="4"/>
      <c r="D2683" s="4"/>
      <c r="E2683" s="4">
        <v>1200165420</v>
      </c>
      <c r="F2683" s="4" t="s">
        <v>2063</v>
      </c>
      <c r="G2683" s="5">
        <v>391120</v>
      </c>
      <c r="H2683" s="5">
        <v>298608.51</v>
      </c>
    </row>
    <row r="2684" spans="1:8" x14ac:dyDescent="0.25">
      <c r="A2684" s="4"/>
      <c r="B2684" s="4"/>
      <c r="C2684" s="4"/>
      <c r="D2684" s="4"/>
      <c r="E2684" s="4">
        <v>1200165780</v>
      </c>
      <c r="F2684" s="4" t="s">
        <v>2064</v>
      </c>
      <c r="G2684" s="5">
        <v>275000</v>
      </c>
      <c r="H2684" s="5">
        <v>230799.09</v>
      </c>
    </row>
    <row r="2685" spans="1:8" x14ac:dyDescent="0.25">
      <c r="A2685" s="4"/>
      <c r="B2685" s="4"/>
      <c r="C2685" s="4"/>
      <c r="D2685" s="4"/>
      <c r="E2685" s="4">
        <v>1200166250</v>
      </c>
      <c r="F2685" s="4" t="s">
        <v>2065</v>
      </c>
      <c r="G2685" s="5">
        <v>268855</v>
      </c>
      <c r="H2685" s="5">
        <v>222695.42</v>
      </c>
    </row>
    <row r="2686" spans="1:8" x14ac:dyDescent="0.25">
      <c r="A2686" s="4"/>
      <c r="B2686" s="4"/>
      <c r="C2686" s="4"/>
      <c r="D2686" s="4"/>
      <c r="E2686" s="4">
        <v>1200166600</v>
      </c>
      <c r="F2686" s="4" t="s">
        <v>2066</v>
      </c>
      <c r="G2686" s="5">
        <v>109200</v>
      </c>
      <c r="H2686" s="5">
        <v>90451.5</v>
      </c>
    </row>
    <row r="2687" spans="1:8" x14ac:dyDescent="0.25">
      <c r="A2687" s="4"/>
      <c r="B2687" s="4"/>
      <c r="C2687" s="4"/>
      <c r="D2687" s="4"/>
      <c r="E2687" s="4">
        <v>1200161660</v>
      </c>
      <c r="F2687" s="4" t="s">
        <v>2067</v>
      </c>
      <c r="G2687" s="5">
        <v>74712</v>
      </c>
      <c r="H2687" s="5">
        <v>43944.87</v>
      </c>
    </row>
    <row r="2688" spans="1:8" x14ac:dyDescent="0.25">
      <c r="A2688" s="4"/>
      <c r="B2688" s="4"/>
      <c r="C2688" s="4"/>
      <c r="D2688" s="4"/>
      <c r="E2688" s="4">
        <v>1200159490</v>
      </c>
      <c r="F2688" s="4" t="s">
        <v>2068</v>
      </c>
      <c r="G2688" s="5">
        <v>45000</v>
      </c>
      <c r="H2688" s="5">
        <v>30164.38</v>
      </c>
    </row>
    <row r="2689" spans="1:8" x14ac:dyDescent="0.25">
      <c r="A2689" s="4"/>
      <c r="B2689" s="4"/>
      <c r="C2689" s="4"/>
      <c r="D2689" s="4">
        <v>2021</v>
      </c>
      <c r="E2689" s="4">
        <v>1200166990</v>
      </c>
      <c r="F2689" s="4" t="s">
        <v>2069</v>
      </c>
      <c r="G2689" s="5">
        <v>2077088</v>
      </c>
      <c r="H2689" s="5">
        <v>1957584.3</v>
      </c>
    </row>
    <row r="2690" spans="1:8" x14ac:dyDescent="0.25">
      <c r="A2690" s="4"/>
      <c r="B2690" s="4"/>
      <c r="C2690" s="4"/>
      <c r="D2690" s="4"/>
      <c r="E2690" s="4">
        <v>1200166950</v>
      </c>
      <c r="F2690" s="4" t="s">
        <v>2070</v>
      </c>
      <c r="G2690" s="5">
        <v>1326604</v>
      </c>
      <c r="H2690" s="5">
        <v>1189703.31</v>
      </c>
    </row>
    <row r="2691" spans="1:8" x14ac:dyDescent="0.25">
      <c r="A2691" s="4"/>
      <c r="B2691" s="4"/>
      <c r="C2691" s="4"/>
      <c r="D2691" s="4"/>
      <c r="E2691" s="4">
        <v>1200166640</v>
      </c>
      <c r="F2691" s="4" t="s">
        <v>2071</v>
      </c>
      <c r="G2691" s="5">
        <v>1276632.8</v>
      </c>
      <c r="H2691" s="5">
        <v>1171704.07</v>
      </c>
    </row>
    <row r="2692" spans="1:8" x14ac:dyDescent="0.25">
      <c r="A2692" s="4"/>
      <c r="B2692" s="4"/>
      <c r="C2692" s="4"/>
      <c r="D2692" s="4"/>
      <c r="E2692" s="4">
        <v>1200169440</v>
      </c>
      <c r="F2692" s="4" t="s">
        <v>488</v>
      </c>
      <c r="G2692" s="5">
        <v>1271205</v>
      </c>
      <c r="H2692" s="5">
        <v>1185297.08</v>
      </c>
    </row>
    <row r="2693" spans="1:8" x14ac:dyDescent="0.25">
      <c r="A2693" s="4"/>
      <c r="B2693" s="4"/>
      <c r="C2693" s="4"/>
      <c r="D2693" s="4"/>
      <c r="E2693" s="4">
        <v>1200169410</v>
      </c>
      <c r="F2693" s="4" t="s">
        <v>2072</v>
      </c>
      <c r="G2693" s="5">
        <v>750945</v>
      </c>
      <c r="H2693" s="5">
        <v>700196.2</v>
      </c>
    </row>
    <row r="2694" spans="1:8" x14ac:dyDescent="0.25">
      <c r="A2694" s="4"/>
      <c r="B2694" s="4"/>
      <c r="C2694" s="4"/>
      <c r="D2694" s="4"/>
      <c r="E2694" s="4">
        <v>1200172880</v>
      </c>
      <c r="F2694" s="4" t="s">
        <v>2073</v>
      </c>
      <c r="G2694" s="5">
        <v>193855</v>
      </c>
      <c r="H2694" s="5">
        <v>189252.05</v>
      </c>
    </row>
    <row r="2695" spans="1:8" x14ac:dyDescent="0.25">
      <c r="A2695" s="4"/>
      <c r="B2695" s="4"/>
      <c r="C2695" s="4"/>
      <c r="D2695" s="4"/>
      <c r="E2695" s="4">
        <v>1200172080</v>
      </c>
      <c r="F2695" s="4" t="s">
        <v>2074</v>
      </c>
      <c r="G2695" s="5">
        <v>183962</v>
      </c>
      <c r="H2695" s="5">
        <v>177241.93</v>
      </c>
    </row>
    <row r="2696" spans="1:8" x14ac:dyDescent="0.25">
      <c r="A2696" s="4"/>
      <c r="B2696" s="4"/>
      <c r="C2696" s="4"/>
      <c r="D2696" s="4"/>
      <c r="E2696" s="4">
        <v>1200174580</v>
      </c>
      <c r="F2696" s="4" t="s">
        <v>1950</v>
      </c>
      <c r="G2696" s="5">
        <v>92664</v>
      </c>
      <c r="H2696" s="5">
        <v>92071.63</v>
      </c>
    </row>
    <row r="2697" spans="1:8" x14ac:dyDescent="0.25">
      <c r="A2697" s="4"/>
      <c r="B2697" s="4"/>
      <c r="C2697" s="4"/>
      <c r="D2697" s="4"/>
      <c r="E2697" s="4">
        <v>1200166610</v>
      </c>
      <c r="F2697" s="4" t="s">
        <v>2075</v>
      </c>
      <c r="G2697" s="5">
        <v>78000</v>
      </c>
      <c r="H2697" s="5">
        <v>73512.320000000007</v>
      </c>
    </row>
    <row r="2698" spans="1:8" x14ac:dyDescent="0.25">
      <c r="A2698" s="4"/>
      <c r="B2698" s="4"/>
      <c r="C2698" s="4"/>
      <c r="D2698" s="4"/>
      <c r="E2698" s="4">
        <v>1200172160</v>
      </c>
      <c r="F2698" s="4" t="s">
        <v>2076</v>
      </c>
      <c r="G2698" s="5">
        <v>25676</v>
      </c>
      <c r="H2698" s="5">
        <v>24878.75</v>
      </c>
    </row>
    <row r="2699" spans="1:8" x14ac:dyDescent="0.25">
      <c r="A2699" s="4"/>
      <c r="B2699" s="4"/>
      <c r="C2699" s="4"/>
      <c r="D2699" s="4"/>
      <c r="E2699" s="4">
        <v>1200161960</v>
      </c>
      <c r="F2699" s="4" t="s">
        <v>2077</v>
      </c>
      <c r="G2699" s="5">
        <v>22022</v>
      </c>
      <c r="H2699" s="5">
        <v>19749.41</v>
      </c>
    </row>
    <row r="2700" spans="1:8" x14ac:dyDescent="0.25">
      <c r="A2700" s="4"/>
      <c r="B2700" s="4"/>
      <c r="C2700" s="4" t="s">
        <v>2078</v>
      </c>
      <c r="D2700" s="4"/>
      <c r="E2700" s="4"/>
      <c r="F2700" s="4"/>
      <c r="G2700" s="5">
        <f>SUM(G2343:G2699)</f>
        <v>275757565.80999988</v>
      </c>
      <c r="H2700" s="5">
        <f>SUM(H2343:H2699)</f>
        <v>23978597.329999998</v>
      </c>
    </row>
    <row r="2701" spans="1:8" x14ac:dyDescent="0.25">
      <c r="A2701" s="4"/>
      <c r="B2701" s="4"/>
      <c r="C2701" s="4" t="s">
        <v>2079</v>
      </c>
      <c r="D2701" s="4">
        <v>2003</v>
      </c>
      <c r="E2701" s="4">
        <v>1200011690</v>
      </c>
      <c r="F2701" s="4" t="s">
        <v>2080</v>
      </c>
      <c r="G2701" s="5">
        <v>4143203.6</v>
      </c>
      <c r="H2701" s="5">
        <v>1</v>
      </c>
    </row>
    <row r="2702" spans="1:8" x14ac:dyDescent="0.25">
      <c r="A2702" s="4"/>
      <c r="B2702" s="4"/>
      <c r="C2702" s="4"/>
      <c r="D2702" s="4">
        <v>2004</v>
      </c>
      <c r="E2702" s="4">
        <v>1200011750</v>
      </c>
      <c r="F2702" s="4" t="s">
        <v>2081</v>
      </c>
      <c r="G2702" s="5">
        <v>34962726.369999997</v>
      </c>
      <c r="H2702" s="5">
        <v>1</v>
      </c>
    </row>
    <row r="2703" spans="1:8" x14ac:dyDescent="0.25">
      <c r="A2703" s="4"/>
      <c r="B2703" s="4"/>
      <c r="C2703" s="4"/>
      <c r="D2703" s="4"/>
      <c r="E2703" s="4">
        <v>1200011790</v>
      </c>
      <c r="F2703" s="4" t="s">
        <v>2082</v>
      </c>
      <c r="G2703" s="5">
        <v>4370545.62</v>
      </c>
      <c r="H2703" s="5">
        <v>1</v>
      </c>
    </row>
    <row r="2704" spans="1:8" x14ac:dyDescent="0.25">
      <c r="A2704" s="4"/>
      <c r="B2704" s="4"/>
      <c r="C2704" s="4"/>
      <c r="D2704" s="4"/>
      <c r="E2704" s="4">
        <v>1200011670</v>
      </c>
      <c r="F2704" s="4" t="s">
        <v>2083</v>
      </c>
      <c r="G2704" s="5">
        <v>772635.73</v>
      </c>
      <c r="H2704" s="5">
        <v>1</v>
      </c>
    </row>
    <row r="2705" spans="1:8" x14ac:dyDescent="0.25">
      <c r="A2705" s="4"/>
      <c r="B2705" s="4"/>
      <c r="C2705" s="4"/>
      <c r="D2705" s="4"/>
      <c r="E2705" s="4">
        <v>1200011780</v>
      </c>
      <c r="F2705" s="4" t="s">
        <v>2084</v>
      </c>
      <c r="G2705" s="5">
        <v>610455.06000000006</v>
      </c>
      <c r="H2705" s="5">
        <v>1</v>
      </c>
    </row>
    <row r="2706" spans="1:8" x14ac:dyDescent="0.25">
      <c r="A2706" s="4"/>
      <c r="B2706" s="4"/>
      <c r="C2706" s="4"/>
      <c r="D2706" s="4"/>
      <c r="E2706" s="4">
        <v>1200011660</v>
      </c>
      <c r="F2706" s="4" t="s">
        <v>2085</v>
      </c>
      <c r="G2706" s="5">
        <v>459959.38</v>
      </c>
      <c r="H2706" s="5">
        <v>1</v>
      </c>
    </row>
    <row r="2707" spans="1:8" x14ac:dyDescent="0.25">
      <c r="A2707" s="4"/>
      <c r="B2707" s="4"/>
      <c r="C2707" s="4"/>
      <c r="D2707" s="4"/>
      <c r="E2707" s="4">
        <v>1200011700</v>
      </c>
      <c r="F2707" s="4" t="s">
        <v>2086</v>
      </c>
      <c r="G2707" s="5">
        <v>407421.16</v>
      </c>
      <c r="H2707" s="5">
        <v>1</v>
      </c>
    </row>
    <row r="2708" spans="1:8" x14ac:dyDescent="0.25">
      <c r="A2708" s="4"/>
      <c r="B2708" s="4"/>
      <c r="C2708" s="4"/>
      <c r="D2708" s="4"/>
      <c r="E2708" s="4">
        <v>1200011760</v>
      </c>
      <c r="F2708" s="4" t="s">
        <v>2087</v>
      </c>
      <c r="G2708" s="5">
        <v>398516.21</v>
      </c>
      <c r="H2708" s="5">
        <v>1</v>
      </c>
    </row>
    <row r="2709" spans="1:8" x14ac:dyDescent="0.25">
      <c r="A2709" s="4"/>
      <c r="B2709" s="4"/>
      <c r="C2709" s="4"/>
      <c r="D2709" s="4"/>
      <c r="E2709" s="4">
        <v>1200011640</v>
      </c>
      <c r="F2709" s="4" t="s">
        <v>2088</v>
      </c>
      <c r="G2709" s="5">
        <v>109537.01</v>
      </c>
      <c r="H2709" s="5">
        <v>1</v>
      </c>
    </row>
    <row r="2710" spans="1:8" x14ac:dyDescent="0.25">
      <c r="A2710" s="4"/>
      <c r="B2710" s="4"/>
      <c r="C2710" s="4"/>
      <c r="D2710" s="4"/>
      <c r="E2710" s="4">
        <v>1200011720</v>
      </c>
      <c r="F2710" s="4" t="s">
        <v>2089</v>
      </c>
      <c r="G2710" s="5">
        <v>108734.29</v>
      </c>
      <c r="H2710" s="5">
        <v>1</v>
      </c>
    </row>
    <row r="2711" spans="1:8" x14ac:dyDescent="0.25">
      <c r="A2711" s="4"/>
      <c r="B2711" s="4"/>
      <c r="C2711" s="4"/>
      <c r="D2711" s="4"/>
      <c r="E2711" s="4">
        <v>1200011740</v>
      </c>
      <c r="F2711" s="4" t="s">
        <v>2090</v>
      </c>
      <c r="G2711" s="5">
        <v>91436.32</v>
      </c>
      <c r="H2711" s="5">
        <v>1</v>
      </c>
    </row>
    <row r="2712" spans="1:8" x14ac:dyDescent="0.25">
      <c r="A2712" s="4"/>
      <c r="B2712" s="4"/>
      <c r="C2712" s="4"/>
      <c r="D2712" s="4"/>
      <c r="E2712" s="4">
        <v>1200011770</v>
      </c>
      <c r="F2712" s="4" t="s">
        <v>2091</v>
      </c>
      <c r="G2712" s="5">
        <v>5715.42</v>
      </c>
      <c r="H2712" s="5">
        <v>1</v>
      </c>
    </row>
    <row r="2713" spans="1:8" x14ac:dyDescent="0.25">
      <c r="A2713" s="4"/>
      <c r="B2713" s="4"/>
      <c r="C2713" s="4"/>
      <c r="D2713" s="4">
        <v>2005</v>
      </c>
      <c r="E2713" s="4">
        <v>1200011710</v>
      </c>
      <c r="F2713" s="4" t="s">
        <v>2092</v>
      </c>
      <c r="G2713" s="5">
        <v>52461.14</v>
      </c>
      <c r="H2713" s="5">
        <v>1</v>
      </c>
    </row>
    <row r="2714" spans="1:8" x14ac:dyDescent="0.25">
      <c r="A2714" s="4"/>
      <c r="B2714" s="4"/>
      <c r="C2714" s="4"/>
      <c r="D2714" s="4"/>
      <c r="E2714" s="4">
        <v>1200011650</v>
      </c>
      <c r="F2714" s="4" t="s">
        <v>2093</v>
      </c>
      <c r="G2714" s="5">
        <v>38000</v>
      </c>
      <c r="H2714" s="5">
        <v>1</v>
      </c>
    </row>
    <row r="2715" spans="1:8" x14ac:dyDescent="0.25">
      <c r="A2715" s="4"/>
      <c r="B2715" s="4"/>
      <c r="C2715" s="4"/>
      <c r="D2715" s="4"/>
      <c r="E2715" s="4">
        <v>1200011730</v>
      </c>
      <c r="F2715" s="4" t="s">
        <v>2094</v>
      </c>
      <c r="G2715" s="5">
        <v>17300.189999999999</v>
      </c>
      <c r="H2715" s="5">
        <v>1</v>
      </c>
    </row>
    <row r="2716" spans="1:8" x14ac:dyDescent="0.25">
      <c r="A2716" s="4"/>
      <c r="B2716" s="4"/>
      <c r="C2716" s="4"/>
      <c r="D2716" s="4">
        <v>2006</v>
      </c>
      <c r="E2716" s="4">
        <v>1200011610</v>
      </c>
      <c r="F2716" s="4" t="s">
        <v>2095</v>
      </c>
      <c r="G2716" s="5">
        <v>54600</v>
      </c>
      <c r="H2716" s="5">
        <v>1</v>
      </c>
    </row>
    <row r="2717" spans="1:8" x14ac:dyDescent="0.25">
      <c r="A2717" s="4"/>
      <c r="B2717" s="4"/>
      <c r="C2717" s="4"/>
      <c r="D2717" s="4">
        <v>2008</v>
      </c>
      <c r="E2717" s="4">
        <v>1200002940</v>
      </c>
      <c r="F2717" s="4" t="s">
        <v>2096</v>
      </c>
      <c r="G2717" s="5">
        <v>9448125</v>
      </c>
      <c r="H2717" s="5">
        <v>1</v>
      </c>
    </row>
    <row r="2718" spans="1:8" x14ac:dyDescent="0.25">
      <c r="A2718" s="4"/>
      <c r="B2718" s="4"/>
      <c r="C2718" s="4"/>
      <c r="D2718" s="4"/>
      <c r="E2718" s="4">
        <v>1200003430</v>
      </c>
      <c r="F2718" s="4" t="s">
        <v>2097</v>
      </c>
      <c r="G2718" s="5">
        <v>4905896.67</v>
      </c>
      <c r="H2718" s="5">
        <v>1</v>
      </c>
    </row>
    <row r="2719" spans="1:8" x14ac:dyDescent="0.25">
      <c r="A2719" s="4"/>
      <c r="B2719" s="4"/>
      <c r="C2719" s="4"/>
      <c r="D2719" s="4"/>
      <c r="E2719" s="4">
        <v>1200003460</v>
      </c>
      <c r="F2719" s="4" t="s">
        <v>609</v>
      </c>
      <c r="G2719" s="5">
        <v>4060972.49</v>
      </c>
      <c r="H2719" s="5">
        <v>1</v>
      </c>
    </row>
    <row r="2720" spans="1:8" x14ac:dyDescent="0.25">
      <c r="A2720" s="4"/>
      <c r="B2720" s="4"/>
      <c r="C2720" s="4"/>
      <c r="D2720" s="4"/>
      <c r="E2720" s="4">
        <v>1200002950</v>
      </c>
      <c r="F2720" s="4" t="s">
        <v>2098</v>
      </c>
      <c r="G2720" s="5">
        <v>2630014</v>
      </c>
      <c r="H2720" s="5">
        <v>1</v>
      </c>
    </row>
    <row r="2721" spans="1:8" x14ac:dyDescent="0.25">
      <c r="A2721" s="4"/>
      <c r="B2721" s="4"/>
      <c r="C2721" s="4"/>
      <c r="D2721" s="4"/>
      <c r="E2721" s="4">
        <v>1200003450</v>
      </c>
      <c r="F2721" s="4" t="s">
        <v>2099</v>
      </c>
      <c r="G2721" s="5">
        <v>2307689.2999999998</v>
      </c>
      <c r="H2721" s="5">
        <v>1</v>
      </c>
    </row>
    <row r="2722" spans="1:8" x14ac:dyDescent="0.25">
      <c r="A2722" s="4"/>
      <c r="B2722" s="4"/>
      <c r="C2722" s="4"/>
      <c r="D2722" s="4"/>
      <c r="E2722" s="4">
        <v>1200003590</v>
      </c>
      <c r="F2722" s="4" t="s">
        <v>2100</v>
      </c>
      <c r="G2722" s="5">
        <v>1962715.5</v>
      </c>
      <c r="H2722" s="5">
        <v>1</v>
      </c>
    </row>
    <row r="2723" spans="1:8" x14ac:dyDescent="0.25">
      <c r="A2723" s="4"/>
      <c r="B2723" s="4"/>
      <c r="C2723" s="4"/>
      <c r="D2723" s="4"/>
      <c r="E2723" s="4">
        <v>1200003580</v>
      </c>
      <c r="F2723" s="4" t="s">
        <v>2101</v>
      </c>
      <c r="G2723" s="5">
        <v>1904490.58</v>
      </c>
      <c r="H2723" s="5">
        <v>1</v>
      </c>
    </row>
    <row r="2724" spans="1:8" x14ac:dyDescent="0.25">
      <c r="A2724" s="4"/>
      <c r="B2724" s="4"/>
      <c r="C2724" s="4"/>
      <c r="D2724" s="4"/>
      <c r="E2724" s="4">
        <v>1200003510</v>
      </c>
      <c r="F2724" s="4" t="s">
        <v>2102</v>
      </c>
      <c r="G2724" s="5">
        <v>1870184.7</v>
      </c>
      <c r="H2724" s="5">
        <v>1</v>
      </c>
    </row>
    <row r="2725" spans="1:8" x14ac:dyDescent="0.25">
      <c r="A2725" s="4"/>
      <c r="B2725" s="4"/>
      <c r="C2725" s="4"/>
      <c r="D2725" s="4"/>
      <c r="E2725" s="4">
        <v>1200002941</v>
      </c>
      <c r="F2725" s="4" t="s">
        <v>2103</v>
      </c>
      <c r="G2725" s="5">
        <v>1727986.28</v>
      </c>
      <c r="H2725" s="5">
        <v>632794.51</v>
      </c>
    </row>
    <row r="2726" spans="1:8" x14ac:dyDescent="0.25">
      <c r="A2726" s="4"/>
      <c r="B2726" s="4"/>
      <c r="C2726" s="4"/>
      <c r="D2726" s="4"/>
      <c r="E2726" s="4">
        <v>1200003600</v>
      </c>
      <c r="F2726" s="4" t="s">
        <v>2104</v>
      </c>
      <c r="G2726" s="5">
        <v>1629155.33</v>
      </c>
      <c r="H2726" s="5">
        <v>1</v>
      </c>
    </row>
    <row r="2727" spans="1:8" x14ac:dyDescent="0.25">
      <c r="A2727" s="4"/>
      <c r="B2727" s="4"/>
      <c r="C2727" s="4"/>
      <c r="D2727" s="4"/>
      <c r="E2727" s="4">
        <v>1200003490</v>
      </c>
      <c r="F2727" s="4" t="s">
        <v>2105</v>
      </c>
      <c r="G2727" s="5">
        <v>1598259.46</v>
      </c>
      <c r="H2727" s="5">
        <v>1</v>
      </c>
    </row>
    <row r="2728" spans="1:8" x14ac:dyDescent="0.25">
      <c r="A2728" s="4"/>
      <c r="B2728" s="4"/>
      <c r="C2728" s="4"/>
      <c r="D2728" s="4"/>
      <c r="E2728" s="4">
        <v>1200002942</v>
      </c>
      <c r="F2728" s="4" t="s">
        <v>2106</v>
      </c>
      <c r="G2728" s="5">
        <v>1363883</v>
      </c>
      <c r="H2728" s="5">
        <v>966766.85</v>
      </c>
    </row>
    <row r="2729" spans="1:8" x14ac:dyDescent="0.25">
      <c r="A2729" s="4"/>
      <c r="B2729" s="4"/>
      <c r="C2729" s="4"/>
      <c r="D2729" s="4"/>
      <c r="E2729" s="4">
        <v>1200003470</v>
      </c>
      <c r="F2729" s="4" t="s">
        <v>2107</v>
      </c>
      <c r="G2729" s="5">
        <v>794786.66</v>
      </c>
      <c r="H2729" s="5">
        <v>1</v>
      </c>
    </row>
    <row r="2730" spans="1:8" x14ac:dyDescent="0.25">
      <c r="A2730" s="4"/>
      <c r="B2730" s="4"/>
      <c r="C2730" s="4"/>
      <c r="D2730" s="4"/>
      <c r="E2730" s="4">
        <v>1200003610</v>
      </c>
      <c r="F2730" s="4" t="s">
        <v>2108</v>
      </c>
      <c r="G2730" s="5">
        <v>721617.79</v>
      </c>
      <c r="H2730" s="5">
        <v>1</v>
      </c>
    </row>
    <row r="2731" spans="1:8" x14ac:dyDescent="0.25">
      <c r="A2731" s="4"/>
      <c r="B2731" s="4"/>
      <c r="C2731" s="4"/>
      <c r="D2731" s="4"/>
      <c r="E2731" s="4">
        <v>1200003520</v>
      </c>
      <c r="F2731" s="4" t="s">
        <v>2109</v>
      </c>
      <c r="G2731" s="5">
        <v>708132.08</v>
      </c>
      <c r="H2731" s="5">
        <v>1</v>
      </c>
    </row>
    <row r="2732" spans="1:8" x14ac:dyDescent="0.25">
      <c r="A2732" s="4"/>
      <c r="B2732" s="4"/>
      <c r="C2732" s="4"/>
      <c r="D2732" s="4"/>
      <c r="E2732" s="4">
        <v>1200029780</v>
      </c>
      <c r="F2732" s="4" t="s">
        <v>2110</v>
      </c>
      <c r="G2732" s="5">
        <v>591673.49</v>
      </c>
      <c r="H2732" s="5">
        <v>1</v>
      </c>
    </row>
    <row r="2733" spans="1:8" x14ac:dyDescent="0.25">
      <c r="A2733" s="4"/>
      <c r="B2733" s="4"/>
      <c r="C2733" s="4"/>
      <c r="D2733" s="4"/>
      <c r="E2733" s="4">
        <v>1200003500</v>
      </c>
      <c r="F2733" s="4" t="s">
        <v>2111</v>
      </c>
      <c r="G2733" s="5">
        <v>479874.43</v>
      </c>
      <c r="H2733" s="5">
        <v>1</v>
      </c>
    </row>
    <row r="2734" spans="1:8" x14ac:dyDescent="0.25">
      <c r="A2734" s="4"/>
      <c r="B2734" s="4"/>
      <c r="C2734" s="4"/>
      <c r="D2734" s="4"/>
      <c r="E2734" s="4">
        <v>1200003480</v>
      </c>
      <c r="F2734" s="4" t="s">
        <v>2112</v>
      </c>
      <c r="G2734" s="5">
        <v>345116.08</v>
      </c>
      <c r="H2734" s="5">
        <v>1</v>
      </c>
    </row>
    <row r="2735" spans="1:8" x14ac:dyDescent="0.25">
      <c r="A2735" s="4"/>
      <c r="B2735" s="4"/>
      <c r="C2735" s="4"/>
      <c r="D2735" s="4"/>
      <c r="E2735" s="4">
        <v>1200029770</v>
      </c>
      <c r="F2735" s="4" t="s">
        <v>2113</v>
      </c>
      <c r="G2735" s="5">
        <v>307298.06</v>
      </c>
      <c r="H2735" s="5">
        <v>1</v>
      </c>
    </row>
    <row r="2736" spans="1:8" x14ac:dyDescent="0.25">
      <c r="A2736" s="4"/>
      <c r="B2736" s="4"/>
      <c r="C2736" s="4"/>
      <c r="D2736" s="4"/>
      <c r="E2736" s="4">
        <v>1200033020</v>
      </c>
      <c r="F2736" s="4" t="s">
        <v>2114</v>
      </c>
      <c r="G2736" s="5">
        <v>282500</v>
      </c>
      <c r="H2736" s="5">
        <v>1</v>
      </c>
    </row>
    <row r="2737" spans="1:8" x14ac:dyDescent="0.25">
      <c r="A2737" s="4"/>
      <c r="B2737" s="4"/>
      <c r="C2737" s="4"/>
      <c r="D2737" s="4"/>
      <c r="E2737" s="4">
        <v>1200003530</v>
      </c>
      <c r="F2737" s="4" t="s">
        <v>2115</v>
      </c>
      <c r="G2737" s="5">
        <v>258072.66</v>
      </c>
      <c r="H2737" s="5">
        <v>1</v>
      </c>
    </row>
    <row r="2738" spans="1:8" x14ac:dyDescent="0.25">
      <c r="A2738" s="4"/>
      <c r="B2738" s="4"/>
      <c r="C2738" s="4"/>
      <c r="D2738" s="4"/>
      <c r="E2738" s="4">
        <v>1200033010</v>
      </c>
      <c r="F2738" s="4" t="s">
        <v>2116</v>
      </c>
      <c r="G2738" s="5">
        <v>179000</v>
      </c>
      <c r="H2738" s="5">
        <v>1</v>
      </c>
    </row>
    <row r="2739" spans="1:8" x14ac:dyDescent="0.25">
      <c r="A2739" s="4"/>
      <c r="B2739" s="4"/>
      <c r="C2739" s="4"/>
      <c r="D2739" s="4"/>
      <c r="E2739" s="4">
        <v>1200003550</v>
      </c>
      <c r="F2739" s="4" t="s">
        <v>2117</v>
      </c>
      <c r="G2739" s="5">
        <v>141167.95000000001</v>
      </c>
      <c r="H2739" s="5">
        <v>1</v>
      </c>
    </row>
    <row r="2740" spans="1:8" x14ac:dyDescent="0.25">
      <c r="A2740" s="4"/>
      <c r="B2740" s="4"/>
      <c r="C2740" s="4"/>
      <c r="D2740" s="4"/>
      <c r="E2740" s="4">
        <v>1200033000</v>
      </c>
      <c r="F2740" s="4" t="s">
        <v>2118</v>
      </c>
      <c r="G2740" s="5">
        <v>111948</v>
      </c>
      <c r="H2740" s="5">
        <v>1</v>
      </c>
    </row>
    <row r="2741" spans="1:8" x14ac:dyDescent="0.25">
      <c r="A2741" s="4"/>
      <c r="B2741" s="4"/>
      <c r="C2741" s="4"/>
      <c r="D2741" s="4"/>
      <c r="E2741" s="4">
        <v>1200032950</v>
      </c>
      <c r="F2741" s="4" t="s">
        <v>2119</v>
      </c>
      <c r="G2741" s="5">
        <v>110200</v>
      </c>
      <c r="H2741" s="5">
        <v>1</v>
      </c>
    </row>
    <row r="2742" spans="1:8" x14ac:dyDescent="0.25">
      <c r="A2742" s="4"/>
      <c r="B2742" s="4"/>
      <c r="C2742" s="4"/>
      <c r="D2742" s="4"/>
      <c r="E2742" s="4">
        <v>1200003540</v>
      </c>
      <c r="F2742" s="4" t="s">
        <v>2120</v>
      </c>
      <c r="G2742" s="5">
        <v>101363.5</v>
      </c>
      <c r="H2742" s="5">
        <v>1</v>
      </c>
    </row>
    <row r="2743" spans="1:8" x14ac:dyDescent="0.25">
      <c r="A2743" s="4"/>
      <c r="B2743" s="4"/>
      <c r="C2743" s="4"/>
      <c r="D2743" s="4"/>
      <c r="E2743" s="4">
        <v>1200003570</v>
      </c>
      <c r="F2743" s="4" t="s">
        <v>2121</v>
      </c>
      <c r="G2743" s="5">
        <v>90442.13</v>
      </c>
      <c r="H2743" s="5">
        <v>1</v>
      </c>
    </row>
    <row r="2744" spans="1:8" x14ac:dyDescent="0.25">
      <c r="A2744" s="4"/>
      <c r="B2744" s="4"/>
      <c r="C2744" s="4"/>
      <c r="D2744" s="4"/>
      <c r="E2744" s="4">
        <v>1200003440</v>
      </c>
      <c r="F2744" s="4" t="s">
        <v>2122</v>
      </c>
      <c r="G2744" s="5">
        <v>87735.17</v>
      </c>
      <c r="H2744" s="5">
        <v>1</v>
      </c>
    </row>
    <row r="2745" spans="1:8" x14ac:dyDescent="0.25">
      <c r="A2745" s="4"/>
      <c r="B2745" s="4"/>
      <c r="C2745" s="4"/>
      <c r="D2745" s="4"/>
      <c r="E2745" s="4">
        <v>1200032970</v>
      </c>
      <c r="F2745" s="4" t="s">
        <v>2123</v>
      </c>
      <c r="G2745" s="5">
        <v>78600</v>
      </c>
      <c r="H2745" s="5">
        <v>1</v>
      </c>
    </row>
    <row r="2746" spans="1:8" x14ac:dyDescent="0.25">
      <c r="A2746" s="4"/>
      <c r="B2746" s="4"/>
      <c r="C2746" s="4"/>
      <c r="D2746" s="4"/>
      <c r="E2746" s="4">
        <v>1200033460</v>
      </c>
      <c r="F2746" s="4" t="s">
        <v>2124</v>
      </c>
      <c r="G2746" s="5">
        <v>77345</v>
      </c>
      <c r="H2746" s="5">
        <v>1</v>
      </c>
    </row>
    <row r="2747" spans="1:8" x14ac:dyDescent="0.25">
      <c r="A2747" s="4"/>
      <c r="B2747" s="4"/>
      <c r="C2747" s="4"/>
      <c r="D2747" s="4"/>
      <c r="E2747" s="4">
        <v>1200032960</v>
      </c>
      <c r="F2747" s="4" t="s">
        <v>2118</v>
      </c>
      <c r="G2747" s="5">
        <v>70600</v>
      </c>
      <c r="H2747" s="5">
        <v>1</v>
      </c>
    </row>
    <row r="2748" spans="1:8" x14ac:dyDescent="0.25">
      <c r="A2748" s="4"/>
      <c r="B2748" s="4"/>
      <c r="C2748" s="4"/>
      <c r="D2748" s="4"/>
      <c r="E2748" s="4">
        <v>1200011620</v>
      </c>
      <c r="F2748" s="4" t="s">
        <v>2125</v>
      </c>
      <c r="G2748" s="5">
        <v>70000</v>
      </c>
      <c r="H2748" s="5">
        <v>1</v>
      </c>
    </row>
    <row r="2749" spans="1:8" x14ac:dyDescent="0.25">
      <c r="A2749" s="4"/>
      <c r="B2749" s="4"/>
      <c r="C2749" s="4"/>
      <c r="D2749" s="4"/>
      <c r="E2749" s="4">
        <v>1200033470</v>
      </c>
      <c r="F2749" s="4" t="s">
        <v>2126</v>
      </c>
      <c r="G2749" s="5">
        <v>63900</v>
      </c>
      <c r="H2749" s="5">
        <v>1</v>
      </c>
    </row>
    <row r="2750" spans="1:8" x14ac:dyDescent="0.25">
      <c r="A2750" s="4"/>
      <c r="B2750" s="4"/>
      <c r="C2750" s="4"/>
      <c r="D2750" s="4"/>
      <c r="E2750" s="4">
        <v>1200032940</v>
      </c>
      <c r="F2750" s="4" t="s">
        <v>2127</v>
      </c>
      <c r="G2750" s="5">
        <v>59500</v>
      </c>
      <c r="H2750" s="5">
        <v>1</v>
      </c>
    </row>
    <row r="2751" spans="1:8" x14ac:dyDescent="0.25">
      <c r="A2751" s="4"/>
      <c r="B2751" s="4"/>
      <c r="C2751" s="4"/>
      <c r="D2751" s="4"/>
      <c r="E2751" s="4">
        <v>1200033490</v>
      </c>
      <c r="F2751" s="4" t="s">
        <v>1683</v>
      </c>
      <c r="G2751" s="5">
        <v>58050</v>
      </c>
      <c r="H2751" s="5">
        <v>1</v>
      </c>
    </row>
    <row r="2752" spans="1:8" x14ac:dyDescent="0.25">
      <c r="A2752" s="4"/>
      <c r="B2752" s="4"/>
      <c r="C2752" s="4"/>
      <c r="D2752" s="4"/>
      <c r="E2752" s="4">
        <v>1200032990</v>
      </c>
      <c r="F2752" s="4" t="s">
        <v>2128</v>
      </c>
      <c r="G2752" s="5">
        <v>49462</v>
      </c>
      <c r="H2752" s="5">
        <v>1</v>
      </c>
    </row>
    <row r="2753" spans="1:8" x14ac:dyDescent="0.25">
      <c r="A2753" s="4"/>
      <c r="B2753" s="4"/>
      <c r="C2753" s="4"/>
      <c r="D2753" s="4"/>
      <c r="E2753" s="4">
        <v>1200032930</v>
      </c>
      <c r="F2753" s="4" t="s">
        <v>2129</v>
      </c>
      <c r="G2753" s="5">
        <v>42550</v>
      </c>
      <c r="H2753" s="5">
        <v>1</v>
      </c>
    </row>
    <row r="2754" spans="1:8" x14ac:dyDescent="0.25">
      <c r="A2754" s="4"/>
      <c r="B2754" s="4"/>
      <c r="C2754" s="4"/>
      <c r="D2754" s="4"/>
      <c r="E2754" s="4">
        <v>1200034660</v>
      </c>
      <c r="F2754" s="4" t="s">
        <v>2130</v>
      </c>
      <c r="G2754" s="5">
        <v>40275.839999999997</v>
      </c>
      <c r="H2754" s="5">
        <v>1</v>
      </c>
    </row>
    <row r="2755" spans="1:8" x14ac:dyDescent="0.25">
      <c r="A2755" s="4"/>
      <c r="B2755" s="4"/>
      <c r="C2755" s="4"/>
      <c r="D2755" s="4"/>
      <c r="E2755" s="4">
        <v>1200034650</v>
      </c>
      <c r="F2755" s="4" t="s">
        <v>2131</v>
      </c>
      <c r="G2755" s="5">
        <v>38330.699999999997</v>
      </c>
      <c r="H2755" s="5">
        <v>1</v>
      </c>
    </row>
    <row r="2756" spans="1:8" x14ac:dyDescent="0.25">
      <c r="A2756" s="4"/>
      <c r="B2756" s="4"/>
      <c r="C2756" s="4"/>
      <c r="D2756" s="4"/>
      <c r="E2756" s="4">
        <v>1200032980</v>
      </c>
      <c r="F2756" s="4" t="s">
        <v>2132</v>
      </c>
      <c r="G2756" s="5">
        <v>37072</v>
      </c>
      <c r="H2756" s="5">
        <v>1</v>
      </c>
    </row>
    <row r="2757" spans="1:8" x14ac:dyDescent="0.25">
      <c r="A2757" s="4"/>
      <c r="B2757" s="4"/>
      <c r="C2757" s="4"/>
      <c r="D2757" s="4"/>
      <c r="E2757" s="4">
        <v>1200003560</v>
      </c>
      <c r="F2757" s="4" t="s">
        <v>2133</v>
      </c>
      <c r="G2757" s="5">
        <v>32662.15</v>
      </c>
      <c r="H2757" s="5">
        <v>1</v>
      </c>
    </row>
    <row r="2758" spans="1:8" x14ac:dyDescent="0.25">
      <c r="A2758" s="4"/>
      <c r="B2758" s="4"/>
      <c r="C2758" s="4"/>
      <c r="D2758" s="4"/>
      <c r="E2758" s="4">
        <v>1200033480</v>
      </c>
      <c r="F2758" s="4" t="s">
        <v>2134</v>
      </c>
      <c r="G2758" s="5">
        <v>27598</v>
      </c>
      <c r="H2758" s="5">
        <v>1</v>
      </c>
    </row>
    <row r="2759" spans="1:8" x14ac:dyDescent="0.25">
      <c r="A2759" s="4"/>
      <c r="B2759" s="4"/>
      <c r="C2759" s="4"/>
      <c r="D2759" s="4">
        <v>2009</v>
      </c>
      <c r="E2759" s="4">
        <v>1200037520</v>
      </c>
      <c r="F2759" s="4" t="s">
        <v>2135</v>
      </c>
      <c r="G2759" s="5">
        <v>4103210.25</v>
      </c>
      <c r="H2759" s="5">
        <v>1</v>
      </c>
    </row>
    <row r="2760" spans="1:8" x14ac:dyDescent="0.25">
      <c r="A2760" s="4"/>
      <c r="B2760" s="4"/>
      <c r="C2760" s="4"/>
      <c r="D2760" s="4"/>
      <c r="E2760" s="4">
        <v>1200039840</v>
      </c>
      <c r="F2760" s="4" t="s">
        <v>2136</v>
      </c>
      <c r="G2760" s="5">
        <v>1364737</v>
      </c>
      <c r="H2760" s="5">
        <v>1</v>
      </c>
    </row>
    <row r="2761" spans="1:8" x14ac:dyDescent="0.25">
      <c r="A2761" s="4"/>
      <c r="B2761" s="4"/>
      <c r="C2761" s="4"/>
      <c r="D2761" s="4"/>
      <c r="E2761" s="4">
        <v>1200037730</v>
      </c>
      <c r="F2761" s="4" t="s">
        <v>2137</v>
      </c>
      <c r="G2761" s="5">
        <v>501480</v>
      </c>
      <c r="H2761" s="5">
        <v>1</v>
      </c>
    </row>
    <row r="2762" spans="1:8" x14ac:dyDescent="0.25">
      <c r="A2762" s="4"/>
      <c r="B2762" s="4"/>
      <c r="C2762" s="4"/>
      <c r="D2762" s="4"/>
      <c r="E2762" s="4">
        <v>1200037480</v>
      </c>
      <c r="F2762" s="4" t="s">
        <v>2138</v>
      </c>
      <c r="G2762" s="5">
        <v>475315.18</v>
      </c>
      <c r="H2762" s="5">
        <v>1</v>
      </c>
    </row>
    <row r="2763" spans="1:8" x14ac:dyDescent="0.25">
      <c r="A2763" s="4"/>
      <c r="B2763" s="4"/>
      <c r="C2763" s="4"/>
      <c r="D2763" s="4"/>
      <c r="E2763" s="4">
        <v>1200037500</v>
      </c>
      <c r="F2763" s="4" t="s">
        <v>2139</v>
      </c>
      <c r="G2763" s="5">
        <v>279948.74</v>
      </c>
      <c r="H2763" s="5">
        <v>1</v>
      </c>
    </row>
    <row r="2764" spans="1:8" x14ac:dyDescent="0.25">
      <c r="A2764" s="4"/>
      <c r="B2764" s="4"/>
      <c r="C2764" s="4"/>
      <c r="D2764" s="4"/>
      <c r="E2764" s="4">
        <v>1200037540</v>
      </c>
      <c r="F2764" s="4" t="s">
        <v>2140</v>
      </c>
      <c r="G2764" s="5">
        <v>226183.93</v>
      </c>
      <c r="H2764" s="5">
        <v>1</v>
      </c>
    </row>
    <row r="2765" spans="1:8" x14ac:dyDescent="0.25">
      <c r="A2765" s="4"/>
      <c r="B2765" s="4"/>
      <c r="C2765" s="4"/>
      <c r="D2765" s="4"/>
      <c r="E2765" s="4">
        <v>1200038830</v>
      </c>
      <c r="F2765" s="4" t="s">
        <v>2141</v>
      </c>
      <c r="G2765" s="5">
        <v>71438.13</v>
      </c>
      <c r="H2765" s="5">
        <v>1</v>
      </c>
    </row>
    <row r="2766" spans="1:8" x14ac:dyDescent="0.25">
      <c r="A2766" s="4"/>
      <c r="B2766" s="4"/>
      <c r="C2766" s="4"/>
      <c r="D2766" s="4"/>
      <c r="E2766" s="4">
        <v>1200042500</v>
      </c>
      <c r="F2766" s="4" t="s">
        <v>2142</v>
      </c>
      <c r="G2766" s="5">
        <v>64220</v>
      </c>
      <c r="H2766" s="5">
        <v>1</v>
      </c>
    </row>
    <row r="2767" spans="1:8" x14ac:dyDescent="0.25">
      <c r="A2767" s="4"/>
      <c r="B2767" s="4"/>
      <c r="C2767" s="4"/>
      <c r="D2767" s="4"/>
      <c r="E2767" s="4">
        <v>1200037510</v>
      </c>
      <c r="F2767" s="4" t="s">
        <v>2143</v>
      </c>
      <c r="G2767" s="5">
        <v>53266.8</v>
      </c>
      <c r="H2767" s="5">
        <v>1</v>
      </c>
    </row>
    <row r="2768" spans="1:8" x14ac:dyDescent="0.25">
      <c r="A2768" s="4"/>
      <c r="B2768" s="4"/>
      <c r="C2768" s="4"/>
      <c r="D2768" s="4"/>
      <c r="E2768" s="4">
        <v>1200043160</v>
      </c>
      <c r="F2768" s="4" t="s">
        <v>2144</v>
      </c>
      <c r="G2768" s="5">
        <v>47327.94</v>
      </c>
      <c r="H2768" s="5">
        <v>1</v>
      </c>
    </row>
    <row r="2769" spans="1:8" x14ac:dyDescent="0.25">
      <c r="A2769" s="4"/>
      <c r="B2769" s="4"/>
      <c r="C2769" s="4"/>
      <c r="D2769" s="4"/>
      <c r="E2769" s="4">
        <v>1200035310</v>
      </c>
      <c r="F2769" s="4" t="s">
        <v>2145</v>
      </c>
      <c r="G2769" s="5">
        <v>34200</v>
      </c>
      <c r="H2769" s="5">
        <v>6181.72</v>
      </c>
    </row>
    <row r="2770" spans="1:8" x14ac:dyDescent="0.25">
      <c r="A2770" s="4"/>
      <c r="B2770" s="4"/>
      <c r="C2770" s="4"/>
      <c r="D2770" s="4"/>
      <c r="E2770" s="4">
        <v>1200037530</v>
      </c>
      <c r="F2770" s="4" t="s">
        <v>2146</v>
      </c>
      <c r="G2770" s="5">
        <v>32765.25</v>
      </c>
      <c r="H2770" s="5">
        <v>1</v>
      </c>
    </row>
    <row r="2771" spans="1:8" x14ac:dyDescent="0.25">
      <c r="A2771" s="4"/>
      <c r="B2771" s="4"/>
      <c r="C2771" s="4"/>
      <c r="D2771" s="4"/>
      <c r="E2771" s="4">
        <v>1200042070</v>
      </c>
      <c r="F2771" s="4" t="s">
        <v>2147</v>
      </c>
      <c r="G2771" s="5">
        <v>22500</v>
      </c>
      <c r="H2771" s="5">
        <v>1</v>
      </c>
    </row>
    <row r="2772" spans="1:8" x14ac:dyDescent="0.25">
      <c r="A2772" s="4"/>
      <c r="B2772" s="4"/>
      <c r="C2772" s="4"/>
      <c r="D2772" s="4">
        <v>2010</v>
      </c>
      <c r="E2772" s="4">
        <v>1200045580</v>
      </c>
      <c r="F2772" s="4" t="s">
        <v>2148</v>
      </c>
      <c r="G2772" s="5">
        <v>2725063</v>
      </c>
      <c r="H2772" s="5">
        <v>1</v>
      </c>
    </row>
    <row r="2773" spans="1:8" x14ac:dyDescent="0.25">
      <c r="A2773" s="4"/>
      <c r="B2773" s="4"/>
      <c r="C2773" s="4"/>
      <c r="D2773" s="4"/>
      <c r="E2773" s="4">
        <v>1200045570</v>
      </c>
      <c r="F2773" s="4" t="s">
        <v>2149</v>
      </c>
      <c r="G2773" s="5">
        <v>1399626.57</v>
      </c>
      <c r="H2773" s="5">
        <v>1</v>
      </c>
    </row>
    <row r="2774" spans="1:8" x14ac:dyDescent="0.25">
      <c r="A2774" s="4"/>
      <c r="B2774" s="4"/>
      <c r="C2774" s="4"/>
      <c r="D2774" s="4"/>
      <c r="E2774" s="4">
        <v>1200047670</v>
      </c>
      <c r="F2774" s="4" t="s">
        <v>2150</v>
      </c>
      <c r="G2774" s="5">
        <v>415000</v>
      </c>
      <c r="H2774" s="5">
        <v>1</v>
      </c>
    </row>
    <row r="2775" spans="1:8" x14ac:dyDescent="0.25">
      <c r="A2775" s="4"/>
      <c r="B2775" s="4"/>
      <c r="C2775" s="4"/>
      <c r="D2775" s="4"/>
      <c r="E2775" s="4">
        <v>1200045630</v>
      </c>
      <c r="F2775" s="4" t="s">
        <v>2151</v>
      </c>
      <c r="G2775" s="5">
        <v>194348</v>
      </c>
      <c r="H2775" s="5">
        <v>1</v>
      </c>
    </row>
    <row r="2776" spans="1:8" x14ac:dyDescent="0.25">
      <c r="A2776" s="4"/>
      <c r="B2776" s="4"/>
      <c r="C2776" s="4"/>
      <c r="D2776" s="4"/>
      <c r="E2776" s="4">
        <v>1200048390</v>
      </c>
      <c r="F2776" s="4" t="s">
        <v>2152</v>
      </c>
      <c r="G2776" s="5">
        <v>132660</v>
      </c>
      <c r="H2776" s="5">
        <v>1741.28</v>
      </c>
    </row>
    <row r="2777" spans="1:8" x14ac:dyDescent="0.25">
      <c r="A2777" s="4"/>
      <c r="B2777" s="4"/>
      <c r="C2777" s="4"/>
      <c r="D2777" s="4"/>
      <c r="E2777" s="4">
        <v>1200047630</v>
      </c>
      <c r="F2777" s="4" t="s">
        <v>2153</v>
      </c>
      <c r="G2777" s="5">
        <v>103125</v>
      </c>
      <c r="H2777" s="5">
        <v>1</v>
      </c>
    </row>
    <row r="2778" spans="1:8" x14ac:dyDescent="0.25">
      <c r="A2778" s="4"/>
      <c r="B2778" s="4"/>
      <c r="C2778" s="4"/>
      <c r="D2778" s="4"/>
      <c r="E2778" s="4">
        <v>1200046770</v>
      </c>
      <c r="F2778" s="4" t="s">
        <v>2154</v>
      </c>
      <c r="G2778" s="5">
        <v>72000</v>
      </c>
      <c r="H2778" s="5">
        <v>1</v>
      </c>
    </row>
    <row r="2779" spans="1:8" x14ac:dyDescent="0.25">
      <c r="A2779" s="4"/>
      <c r="B2779" s="4"/>
      <c r="C2779" s="4"/>
      <c r="D2779" s="4"/>
      <c r="E2779" s="4">
        <v>1200047030</v>
      </c>
      <c r="F2779" s="4" t="s">
        <v>2155</v>
      </c>
      <c r="G2779" s="5">
        <v>69000</v>
      </c>
      <c r="H2779" s="5">
        <v>1</v>
      </c>
    </row>
    <row r="2780" spans="1:8" x14ac:dyDescent="0.25">
      <c r="A2780" s="4"/>
      <c r="B2780" s="4"/>
      <c r="C2780" s="4"/>
      <c r="D2780" s="4"/>
      <c r="E2780" s="4">
        <v>1200044490</v>
      </c>
      <c r="F2780" s="4" t="s">
        <v>2156</v>
      </c>
      <c r="G2780" s="5">
        <v>66000</v>
      </c>
      <c r="H2780" s="5">
        <v>1</v>
      </c>
    </row>
    <row r="2781" spans="1:8" x14ac:dyDescent="0.25">
      <c r="A2781" s="4"/>
      <c r="B2781" s="4"/>
      <c r="C2781" s="4"/>
      <c r="D2781" s="4"/>
      <c r="E2781" s="4">
        <v>1200049020</v>
      </c>
      <c r="F2781" s="4" t="s">
        <v>2157</v>
      </c>
      <c r="G2781" s="5">
        <v>32590</v>
      </c>
      <c r="H2781" s="5">
        <v>1238.4100000000001</v>
      </c>
    </row>
    <row r="2782" spans="1:8" x14ac:dyDescent="0.25">
      <c r="A2782" s="4"/>
      <c r="B2782" s="4"/>
      <c r="C2782" s="4"/>
      <c r="D2782" s="4"/>
      <c r="E2782" s="4">
        <v>1200044980</v>
      </c>
      <c r="F2782" s="4" t="s">
        <v>2158</v>
      </c>
      <c r="G2782" s="5">
        <v>19420</v>
      </c>
      <c r="H2782" s="5">
        <v>1</v>
      </c>
    </row>
    <row r="2783" spans="1:8" x14ac:dyDescent="0.25">
      <c r="A2783" s="4"/>
      <c r="B2783" s="4"/>
      <c r="C2783" s="4"/>
      <c r="D2783" s="4">
        <v>2011</v>
      </c>
      <c r="E2783" s="4">
        <v>1200062770</v>
      </c>
      <c r="F2783" s="4" t="s">
        <v>2159</v>
      </c>
      <c r="G2783" s="5">
        <v>11162859.550000001</v>
      </c>
      <c r="H2783" s="5">
        <v>2693257.27</v>
      </c>
    </row>
    <row r="2784" spans="1:8" x14ac:dyDescent="0.25">
      <c r="A2784" s="4"/>
      <c r="B2784" s="4"/>
      <c r="C2784" s="4"/>
      <c r="D2784" s="4"/>
      <c r="E2784" s="4">
        <v>1200062840</v>
      </c>
      <c r="F2784" s="4" t="s">
        <v>2160</v>
      </c>
      <c r="G2784" s="5">
        <v>7199747.1600000001</v>
      </c>
      <c r="H2784" s="5">
        <v>1739099.14</v>
      </c>
    </row>
    <row r="2785" spans="1:8" x14ac:dyDescent="0.25">
      <c r="A2785" s="4"/>
      <c r="B2785" s="4"/>
      <c r="C2785" s="4"/>
      <c r="D2785" s="4"/>
      <c r="E2785" s="4">
        <v>1200062530</v>
      </c>
      <c r="F2785" s="4" t="s">
        <v>2161</v>
      </c>
      <c r="G2785" s="5">
        <v>7027742.9900000002</v>
      </c>
      <c r="H2785" s="5">
        <v>1710833.67</v>
      </c>
    </row>
    <row r="2786" spans="1:8" x14ac:dyDescent="0.25">
      <c r="A2786" s="4"/>
      <c r="B2786" s="4"/>
      <c r="C2786" s="4"/>
      <c r="D2786" s="4"/>
      <c r="E2786" s="4">
        <v>1200062830</v>
      </c>
      <c r="F2786" s="4" t="s">
        <v>2162</v>
      </c>
      <c r="G2786" s="5">
        <v>6296203</v>
      </c>
      <c r="H2786" s="5">
        <v>1483083.81</v>
      </c>
    </row>
    <row r="2787" spans="1:8" x14ac:dyDescent="0.25">
      <c r="A2787" s="4"/>
      <c r="B2787" s="4"/>
      <c r="C2787" s="4"/>
      <c r="D2787" s="4"/>
      <c r="E2787" s="4">
        <v>1200060010</v>
      </c>
      <c r="F2787" s="4" t="s">
        <v>2163</v>
      </c>
      <c r="G2787" s="5">
        <v>4146961.22</v>
      </c>
      <c r="H2787" s="5">
        <v>1620097.5</v>
      </c>
    </row>
    <row r="2788" spans="1:8" x14ac:dyDescent="0.25">
      <c r="A2788" s="4"/>
      <c r="B2788" s="4"/>
      <c r="C2788" s="4"/>
      <c r="D2788" s="4"/>
      <c r="E2788" s="4">
        <v>1200064000</v>
      </c>
      <c r="F2788" s="4" t="s">
        <v>2164</v>
      </c>
      <c r="G2788" s="5">
        <v>4143203.61</v>
      </c>
      <c r="H2788" s="5">
        <v>26587.71</v>
      </c>
    </row>
    <row r="2789" spans="1:8" x14ac:dyDescent="0.25">
      <c r="A2789" s="4"/>
      <c r="B2789" s="4"/>
      <c r="C2789" s="4"/>
      <c r="D2789" s="4"/>
      <c r="E2789" s="4">
        <v>1200062890</v>
      </c>
      <c r="F2789" s="4" t="s">
        <v>2165</v>
      </c>
      <c r="G2789" s="5">
        <v>3744982.79</v>
      </c>
      <c r="H2789" s="5">
        <v>904601.16</v>
      </c>
    </row>
    <row r="2790" spans="1:8" x14ac:dyDescent="0.25">
      <c r="A2790" s="4"/>
      <c r="B2790" s="4"/>
      <c r="C2790" s="4"/>
      <c r="D2790" s="4"/>
      <c r="E2790" s="4">
        <v>1200062650</v>
      </c>
      <c r="F2790" s="4" t="s">
        <v>2166</v>
      </c>
      <c r="G2790" s="5">
        <v>3518208.6</v>
      </c>
      <c r="H2790" s="5">
        <v>858901.56</v>
      </c>
    </row>
    <row r="2791" spans="1:8" x14ac:dyDescent="0.25">
      <c r="A2791" s="4"/>
      <c r="B2791" s="4"/>
      <c r="C2791" s="4"/>
      <c r="D2791" s="4"/>
      <c r="E2791" s="4">
        <v>1200062760</v>
      </c>
      <c r="F2791" s="4" t="s">
        <v>2135</v>
      </c>
      <c r="G2791" s="5">
        <v>3095902.53</v>
      </c>
      <c r="H2791" s="5">
        <v>747815.66</v>
      </c>
    </row>
    <row r="2792" spans="1:8" x14ac:dyDescent="0.25">
      <c r="A2792" s="4"/>
      <c r="B2792" s="4"/>
      <c r="C2792" s="4"/>
      <c r="D2792" s="4"/>
      <c r="E2792" s="4">
        <v>1200061320</v>
      </c>
      <c r="F2792" s="4" t="s">
        <v>2167</v>
      </c>
      <c r="G2792" s="5">
        <v>3089500</v>
      </c>
      <c r="H2792" s="5">
        <v>844329.34</v>
      </c>
    </row>
    <row r="2793" spans="1:8" x14ac:dyDescent="0.25">
      <c r="A2793" s="4"/>
      <c r="B2793" s="4"/>
      <c r="C2793" s="4"/>
      <c r="D2793" s="4"/>
      <c r="E2793" s="4">
        <v>1200062832</v>
      </c>
      <c r="F2793" s="4" t="s">
        <v>2168</v>
      </c>
      <c r="G2793" s="5">
        <v>986059.6</v>
      </c>
      <c r="H2793" s="5">
        <v>686090.64</v>
      </c>
    </row>
    <row r="2794" spans="1:8" x14ac:dyDescent="0.25">
      <c r="A2794" s="4"/>
      <c r="B2794" s="4"/>
      <c r="C2794" s="4"/>
      <c r="D2794" s="4"/>
      <c r="E2794" s="4">
        <v>1200062850</v>
      </c>
      <c r="F2794" s="4" t="s">
        <v>2169</v>
      </c>
      <c r="G2794" s="5">
        <v>864961</v>
      </c>
      <c r="H2794" s="5">
        <v>208930.98</v>
      </c>
    </row>
    <row r="2795" spans="1:8" x14ac:dyDescent="0.25">
      <c r="A2795" s="4"/>
      <c r="B2795" s="4"/>
      <c r="C2795" s="4"/>
      <c r="D2795" s="4"/>
      <c r="E2795" s="4">
        <v>1200068990</v>
      </c>
      <c r="F2795" s="4" t="s">
        <v>2170</v>
      </c>
      <c r="G2795" s="5">
        <v>719884.2</v>
      </c>
      <c r="H2795" s="5">
        <v>19585.330000000002</v>
      </c>
    </row>
    <row r="2796" spans="1:8" x14ac:dyDescent="0.25">
      <c r="A2796" s="4"/>
      <c r="B2796" s="4"/>
      <c r="C2796" s="4"/>
      <c r="D2796" s="4"/>
      <c r="E2796" s="4">
        <v>1200061321</v>
      </c>
      <c r="F2796" s="4" t="s">
        <v>2171</v>
      </c>
      <c r="G2796" s="5">
        <v>469187.99</v>
      </c>
      <c r="H2796" s="5">
        <v>127311.22</v>
      </c>
    </row>
    <row r="2797" spans="1:8" x14ac:dyDescent="0.25">
      <c r="A2797" s="4"/>
      <c r="B2797" s="4"/>
      <c r="C2797" s="4"/>
      <c r="D2797" s="4"/>
      <c r="E2797" s="4">
        <v>1200062831</v>
      </c>
      <c r="F2797" s="4" t="s">
        <v>2172</v>
      </c>
      <c r="G2797" s="5">
        <v>390000</v>
      </c>
      <c r="H2797" s="5">
        <v>110562.7</v>
      </c>
    </row>
    <row r="2798" spans="1:8" x14ac:dyDescent="0.25">
      <c r="A2798" s="4"/>
      <c r="B2798" s="4"/>
      <c r="C2798" s="4"/>
      <c r="D2798" s="4"/>
      <c r="E2798" s="4">
        <v>1200062800</v>
      </c>
      <c r="F2798" s="4" t="s">
        <v>2173</v>
      </c>
      <c r="G2798" s="5">
        <v>386831</v>
      </c>
      <c r="H2798" s="5">
        <v>93438.64</v>
      </c>
    </row>
    <row r="2799" spans="1:8" x14ac:dyDescent="0.25">
      <c r="A2799" s="4"/>
      <c r="B2799" s="4"/>
      <c r="C2799" s="4"/>
      <c r="D2799" s="4"/>
      <c r="E2799" s="4">
        <v>1200062780</v>
      </c>
      <c r="F2799" s="4" t="s">
        <v>2174</v>
      </c>
      <c r="G2799" s="5">
        <v>285424</v>
      </c>
      <c r="H2799" s="5">
        <v>84695.52</v>
      </c>
    </row>
    <row r="2800" spans="1:8" x14ac:dyDescent="0.25">
      <c r="A2800" s="4"/>
      <c r="B2800" s="4"/>
      <c r="C2800" s="4"/>
      <c r="D2800" s="4"/>
      <c r="E2800" s="4">
        <v>1200062610</v>
      </c>
      <c r="F2800" s="4" t="s">
        <v>2175</v>
      </c>
      <c r="G2800" s="5">
        <v>284423.45</v>
      </c>
      <c r="H2800" s="5">
        <v>68702.62</v>
      </c>
    </row>
    <row r="2801" spans="1:8" x14ac:dyDescent="0.25">
      <c r="A2801" s="4"/>
      <c r="B2801" s="4"/>
      <c r="C2801" s="4"/>
      <c r="D2801" s="4"/>
      <c r="E2801" s="4">
        <v>1200052820</v>
      </c>
      <c r="F2801" s="4" t="s">
        <v>2176</v>
      </c>
      <c r="G2801" s="5">
        <v>283500</v>
      </c>
      <c r="H2801" s="5">
        <v>105193.55</v>
      </c>
    </row>
    <row r="2802" spans="1:8" x14ac:dyDescent="0.25">
      <c r="A2802" s="4"/>
      <c r="B2802" s="4"/>
      <c r="C2802" s="4"/>
      <c r="D2802" s="4"/>
      <c r="E2802" s="4">
        <v>1200057330</v>
      </c>
      <c r="F2802" s="4" t="s">
        <v>2177</v>
      </c>
      <c r="G2802" s="5">
        <v>262000</v>
      </c>
      <c r="H2802" s="5">
        <v>528.08000000000004</v>
      </c>
    </row>
    <row r="2803" spans="1:8" x14ac:dyDescent="0.25">
      <c r="A2803" s="4"/>
      <c r="B2803" s="4"/>
      <c r="C2803" s="4"/>
      <c r="D2803" s="4"/>
      <c r="E2803" s="4">
        <v>1200062860</v>
      </c>
      <c r="F2803" s="4" t="s">
        <v>2178</v>
      </c>
      <c r="G2803" s="5">
        <v>246520</v>
      </c>
      <c r="H2803" s="5">
        <v>59547.28</v>
      </c>
    </row>
    <row r="2804" spans="1:8" x14ac:dyDescent="0.25">
      <c r="A2804" s="4"/>
      <c r="B2804" s="4"/>
      <c r="C2804" s="4"/>
      <c r="D2804" s="4"/>
      <c r="E2804" s="4">
        <v>1200063410</v>
      </c>
      <c r="F2804" s="4" t="s">
        <v>2179</v>
      </c>
      <c r="G2804" s="5">
        <v>244000</v>
      </c>
      <c r="H2804" s="5">
        <v>9655.2199999999993</v>
      </c>
    </row>
    <row r="2805" spans="1:8" x14ac:dyDescent="0.25">
      <c r="A2805" s="4"/>
      <c r="B2805" s="4"/>
      <c r="C2805" s="4"/>
      <c r="D2805" s="4"/>
      <c r="E2805" s="4">
        <v>1200058240</v>
      </c>
      <c r="F2805" s="4" t="s">
        <v>2180</v>
      </c>
      <c r="G2805" s="5">
        <v>230000</v>
      </c>
      <c r="H2805" s="5">
        <v>463.1</v>
      </c>
    </row>
    <row r="2806" spans="1:8" x14ac:dyDescent="0.25">
      <c r="A2806" s="4"/>
      <c r="B2806" s="4"/>
      <c r="C2806" s="4"/>
      <c r="D2806" s="4"/>
      <c r="E2806" s="4">
        <v>1200062680</v>
      </c>
      <c r="F2806" s="4" t="s">
        <v>2169</v>
      </c>
      <c r="G2806" s="5">
        <v>195530</v>
      </c>
      <c r="H2806" s="5">
        <v>47229.74</v>
      </c>
    </row>
    <row r="2807" spans="1:8" x14ac:dyDescent="0.25">
      <c r="A2807" s="4"/>
      <c r="B2807" s="4"/>
      <c r="C2807" s="4"/>
      <c r="D2807" s="4"/>
      <c r="E2807" s="4">
        <v>1200063390</v>
      </c>
      <c r="F2807" s="4" t="s">
        <v>2181</v>
      </c>
      <c r="G2807" s="5">
        <v>171000</v>
      </c>
      <c r="H2807" s="5">
        <v>65649.850000000006</v>
      </c>
    </row>
    <row r="2808" spans="1:8" x14ac:dyDescent="0.25">
      <c r="A2808" s="4"/>
      <c r="B2808" s="4"/>
      <c r="C2808" s="4"/>
      <c r="D2808" s="4"/>
      <c r="E2808" s="4">
        <v>1200062651</v>
      </c>
      <c r="F2808" s="4" t="s">
        <v>2182</v>
      </c>
      <c r="G2808" s="5">
        <v>135615</v>
      </c>
      <c r="H2808" s="5">
        <v>34252.25</v>
      </c>
    </row>
    <row r="2809" spans="1:8" x14ac:dyDescent="0.25">
      <c r="A2809" s="4"/>
      <c r="B2809" s="4"/>
      <c r="C2809" s="4"/>
      <c r="D2809" s="4"/>
      <c r="E2809" s="4">
        <v>1200063420</v>
      </c>
      <c r="F2809" s="4" t="s">
        <v>2183</v>
      </c>
      <c r="G2809" s="5">
        <v>131850</v>
      </c>
      <c r="H2809" s="5">
        <v>1</v>
      </c>
    </row>
    <row r="2810" spans="1:8" x14ac:dyDescent="0.25">
      <c r="A2810" s="4"/>
      <c r="B2810" s="4"/>
      <c r="C2810" s="4"/>
      <c r="D2810" s="4"/>
      <c r="E2810" s="4">
        <v>1200062620</v>
      </c>
      <c r="F2810" s="4" t="s">
        <v>2184</v>
      </c>
      <c r="G2810" s="5">
        <v>130498</v>
      </c>
      <c r="H2810" s="5">
        <v>31521.39</v>
      </c>
    </row>
    <row r="2811" spans="1:8" x14ac:dyDescent="0.25">
      <c r="A2811" s="4"/>
      <c r="B2811" s="4"/>
      <c r="C2811" s="4"/>
      <c r="D2811" s="4"/>
      <c r="E2811" s="4">
        <v>1200062870</v>
      </c>
      <c r="F2811" s="4" t="s">
        <v>2185</v>
      </c>
      <c r="G2811" s="5">
        <v>128793.05</v>
      </c>
      <c r="H2811" s="5">
        <v>31109.52</v>
      </c>
    </row>
    <row r="2812" spans="1:8" x14ac:dyDescent="0.25">
      <c r="A2812" s="4"/>
      <c r="B2812" s="4"/>
      <c r="C2812" s="4"/>
      <c r="D2812" s="4"/>
      <c r="E2812" s="4">
        <v>1200062790</v>
      </c>
      <c r="F2812" s="4" t="s">
        <v>2186</v>
      </c>
      <c r="G2812" s="5">
        <v>120178</v>
      </c>
      <c r="H2812" s="5">
        <v>35661.120000000003</v>
      </c>
    </row>
    <row r="2813" spans="1:8" x14ac:dyDescent="0.25">
      <c r="A2813" s="4"/>
      <c r="B2813" s="4"/>
      <c r="C2813" s="4"/>
      <c r="D2813" s="4"/>
      <c r="E2813" s="4">
        <v>1200062810</v>
      </c>
      <c r="F2813" s="4" t="s">
        <v>2187</v>
      </c>
      <c r="G2813" s="5">
        <v>119431</v>
      </c>
      <c r="H2813" s="5">
        <v>28848.37</v>
      </c>
    </row>
    <row r="2814" spans="1:8" x14ac:dyDescent="0.25">
      <c r="A2814" s="4"/>
      <c r="B2814" s="4"/>
      <c r="C2814" s="4"/>
      <c r="D2814" s="4"/>
      <c r="E2814" s="4">
        <v>1200062600</v>
      </c>
      <c r="F2814" s="4" t="s">
        <v>2108</v>
      </c>
      <c r="G2814" s="5">
        <v>117428</v>
      </c>
      <c r="H2814" s="5">
        <v>28365.03</v>
      </c>
    </row>
    <row r="2815" spans="1:8" x14ac:dyDescent="0.25">
      <c r="A2815" s="4"/>
      <c r="B2815" s="4"/>
      <c r="C2815" s="4"/>
      <c r="D2815" s="4"/>
      <c r="E2815" s="4">
        <v>1200062590</v>
      </c>
      <c r="F2815" s="4" t="s">
        <v>2108</v>
      </c>
      <c r="G2815" s="5">
        <v>115760</v>
      </c>
      <c r="H2815" s="5">
        <v>27962.18</v>
      </c>
    </row>
    <row r="2816" spans="1:8" x14ac:dyDescent="0.25">
      <c r="A2816" s="4"/>
      <c r="B2816" s="4"/>
      <c r="C2816" s="4"/>
      <c r="D2816" s="4"/>
      <c r="E2816" s="4">
        <v>1200062580</v>
      </c>
      <c r="F2816" s="4" t="s">
        <v>2108</v>
      </c>
      <c r="G2816" s="5">
        <v>115760</v>
      </c>
      <c r="H2816" s="5">
        <v>27962.18</v>
      </c>
    </row>
    <row r="2817" spans="1:8" x14ac:dyDescent="0.25">
      <c r="A2817" s="4"/>
      <c r="B2817" s="4"/>
      <c r="C2817" s="4"/>
      <c r="D2817" s="4"/>
      <c r="E2817" s="4">
        <v>1200062560</v>
      </c>
      <c r="F2817" s="4" t="s">
        <v>2108</v>
      </c>
      <c r="G2817" s="5">
        <v>115760</v>
      </c>
      <c r="H2817" s="5">
        <v>27962.18</v>
      </c>
    </row>
    <row r="2818" spans="1:8" x14ac:dyDescent="0.25">
      <c r="A2818" s="4"/>
      <c r="B2818" s="4"/>
      <c r="C2818" s="4"/>
      <c r="D2818" s="4"/>
      <c r="E2818" s="4">
        <v>1200062570</v>
      </c>
      <c r="F2818" s="4" t="s">
        <v>2108</v>
      </c>
      <c r="G2818" s="5">
        <v>115760</v>
      </c>
      <c r="H2818" s="5">
        <v>27962.18</v>
      </c>
    </row>
    <row r="2819" spans="1:8" x14ac:dyDescent="0.25">
      <c r="A2819" s="4"/>
      <c r="B2819" s="4"/>
      <c r="C2819" s="4"/>
      <c r="D2819" s="4"/>
      <c r="E2819" s="4">
        <v>1200062900</v>
      </c>
      <c r="F2819" s="4" t="s">
        <v>2175</v>
      </c>
      <c r="G2819" s="5">
        <v>114498</v>
      </c>
      <c r="H2819" s="5">
        <v>27656.61</v>
      </c>
    </row>
    <row r="2820" spans="1:8" x14ac:dyDescent="0.25">
      <c r="A2820" s="4"/>
      <c r="B2820" s="4"/>
      <c r="C2820" s="4"/>
      <c r="D2820" s="4"/>
      <c r="E2820" s="4">
        <v>1200061250</v>
      </c>
      <c r="F2820" s="4" t="s">
        <v>2188</v>
      </c>
      <c r="G2820" s="5">
        <v>113900</v>
      </c>
      <c r="H2820" s="5">
        <v>9469.57</v>
      </c>
    </row>
    <row r="2821" spans="1:8" x14ac:dyDescent="0.25">
      <c r="A2821" s="4"/>
      <c r="B2821" s="4"/>
      <c r="C2821" s="4"/>
      <c r="D2821" s="4"/>
      <c r="E2821" s="4">
        <v>1200062820</v>
      </c>
      <c r="F2821" s="4" t="s">
        <v>2189</v>
      </c>
      <c r="G2821" s="5">
        <v>99454</v>
      </c>
      <c r="H2821" s="5">
        <v>24023.45</v>
      </c>
    </row>
    <row r="2822" spans="1:8" x14ac:dyDescent="0.25">
      <c r="A2822" s="4"/>
      <c r="B2822" s="4"/>
      <c r="C2822" s="4"/>
      <c r="D2822" s="4"/>
      <c r="E2822" s="4">
        <v>1200062681</v>
      </c>
      <c r="F2822" s="4" t="s">
        <v>2190</v>
      </c>
      <c r="G2822" s="5">
        <v>92250</v>
      </c>
      <c r="H2822" s="5">
        <v>38012.89</v>
      </c>
    </row>
    <row r="2823" spans="1:8" x14ac:dyDescent="0.25">
      <c r="A2823" s="4"/>
      <c r="B2823" s="4"/>
      <c r="C2823" s="4"/>
      <c r="D2823" s="4"/>
      <c r="E2823" s="4">
        <v>1200062660</v>
      </c>
      <c r="F2823" s="4" t="s">
        <v>266</v>
      </c>
      <c r="G2823" s="5">
        <v>81274</v>
      </c>
      <c r="H2823" s="5">
        <v>19631.82</v>
      </c>
    </row>
    <row r="2824" spans="1:8" x14ac:dyDescent="0.25">
      <c r="A2824" s="4"/>
      <c r="B2824" s="4"/>
      <c r="C2824" s="4"/>
      <c r="D2824" s="4"/>
      <c r="E2824" s="4">
        <v>1200062670</v>
      </c>
      <c r="F2824" s="4" t="s">
        <v>266</v>
      </c>
      <c r="G2824" s="5">
        <v>81274</v>
      </c>
      <c r="H2824" s="5">
        <v>19631.82</v>
      </c>
    </row>
    <row r="2825" spans="1:8" x14ac:dyDescent="0.25">
      <c r="A2825" s="4"/>
      <c r="B2825" s="4"/>
      <c r="C2825" s="4"/>
      <c r="D2825" s="4"/>
      <c r="E2825" s="4">
        <v>1200062640</v>
      </c>
      <c r="F2825" s="4" t="s">
        <v>2191</v>
      </c>
      <c r="G2825" s="5">
        <v>80491</v>
      </c>
      <c r="H2825" s="5">
        <v>19442.490000000002</v>
      </c>
    </row>
    <row r="2826" spans="1:8" x14ac:dyDescent="0.25">
      <c r="A2826" s="4"/>
      <c r="B2826" s="4"/>
      <c r="C2826" s="4"/>
      <c r="D2826" s="4"/>
      <c r="E2826" s="4">
        <v>1200059330</v>
      </c>
      <c r="F2826" s="4" t="s">
        <v>2192</v>
      </c>
      <c r="G2826" s="5">
        <v>74250</v>
      </c>
      <c r="H2826" s="5">
        <v>1</v>
      </c>
    </row>
    <row r="2827" spans="1:8" x14ac:dyDescent="0.25">
      <c r="A2827" s="4"/>
      <c r="B2827" s="4"/>
      <c r="C2827" s="4"/>
      <c r="D2827" s="4"/>
      <c r="E2827" s="4">
        <v>1200060421</v>
      </c>
      <c r="F2827" s="4" t="s">
        <v>2193</v>
      </c>
      <c r="G2827" s="5">
        <v>73770</v>
      </c>
      <c r="H2827" s="5">
        <v>684.31</v>
      </c>
    </row>
    <row r="2828" spans="1:8" x14ac:dyDescent="0.25">
      <c r="A2828" s="4"/>
      <c r="B2828" s="4"/>
      <c r="C2828" s="4"/>
      <c r="D2828" s="4"/>
      <c r="E2828" s="4">
        <v>1200061322</v>
      </c>
      <c r="F2828" s="4" t="s">
        <v>2194</v>
      </c>
      <c r="G2828" s="5">
        <v>71870</v>
      </c>
      <c r="H2828" s="5">
        <v>19641.77</v>
      </c>
    </row>
    <row r="2829" spans="1:8" x14ac:dyDescent="0.25">
      <c r="A2829" s="4"/>
      <c r="B2829" s="4"/>
      <c r="C2829" s="4"/>
      <c r="D2829" s="4"/>
      <c r="E2829" s="4">
        <v>1200069850</v>
      </c>
      <c r="F2829" s="4" t="s">
        <v>2195</v>
      </c>
      <c r="G2829" s="5">
        <v>69767.5</v>
      </c>
      <c r="H2829" s="5">
        <v>1898.3</v>
      </c>
    </row>
    <row r="2830" spans="1:8" x14ac:dyDescent="0.25">
      <c r="A2830" s="4"/>
      <c r="B2830" s="4"/>
      <c r="C2830" s="4"/>
      <c r="D2830" s="4"/>
      <c r="E2830" s="4">
        <v>1200060420</v>
      </c>
      <c r="F2830" s="4" t="s">
        <v>2196</v>
      </c>
      <c r="G2830" s="5">
        <v>65000</v>
      </c>
      <c r="H2830" s="5">
        <v>1</v>
      </c>
    </row>
    <row r="2831" spans="1:8" x14ac:dyDescent="0.25">
      <c r="A2831" s="4"/>
      <c r="B2831" s="4"/>
      <c r="C2831" s="4"/>
      <c r="D2831" s="4"/>
      <c r="E2831" s="4">
        <v>1200062630</v>
      </c>
      <c r="F2831" s="4" t="s">
        <v>2197</v>
      </c>
      <c r="G2831" s="5">
        <v>52618</v>
      </c>
      <c r="H2831" s="5">
        <v>12709.53</v>
      </c>
    </row>
    <row r="2832" spans="1:8" x14ac:dyDescent="0.25">
      <c r="A2832" s="4"/>
      <c r="B2832" s="4"/>
      <c r="C2832" s="4"/>
      <c r="D2832" s="4"/>
      <c r="E2832" s="4">
        <v>1200062910</v>
      </c>
      <c r="F2832" s="4" t="s">
        <v>2198</v>
      </c>
      <c r="G2832" s="5">
        <v>48965</v>
      </c>
      <c r="H2832" s="5">
        <v>11827.57</v>
      </c>
    </row>
    <row r="2833" spans="1:8" x14ac:dyDescent="0.25">
      <c r="A2833" s="4"/>
      <c r="B2833" s="4"/>
      <c r="C2833" s="4"/>
      <c r="D2833" s="4"/>
      <c r="E2833" s="4">
        <v>1200060730</v>
      </c>
      <c r="F2833" s="4" t="s">
        <v>2199</v>
      </c>
      <c r="G2833" s="5">
        <v>39490</v>
      </c>
      <c r="H2833" s="5">
        <v>3262.44</v>
      </c>
    </row>
    <row r="2834" spans="1:8" x14ac:dyDescent="0.25">
      <c r="A2834" s="4"/>
      <c r="B2834" s="4"/>
      <c r="C2834" s="4"/>
      <c r="D2834" s="4"/>
      <c r="E2834" s="4">
        <v>1200063920</v>
      </c>
      <c r="F2834" s="4" t="s">
        <v>2200</v>
      </c>
      <c r="G2834" s="5">
        <v>33300</v>
      </c>
      <c r="H2834" s="5">
        <v>775.45</v>
      </c>
    </row>
    <row r="2835" spans="1:8" x14ac:dyDescent="0.25">
      <c r="A2835" s="4"/>
      <c r="B2835" s="4"/>
      <c r="C2835" s="4"/>
      <c r="D2835" s="4"/>
      <c r="E2835" s="4">
        <v>1200069220</v>
      </c>
      <c r="F2835" s="4" t="s">
        <v>2201</v>
      </c>
      <c r="G2835" s="5">
        <v>32000</v>
      </c>
      <c r="H2835" s="5">
        <v>8899.02</v>
      </c>
    </row>
    <row r="2836" spans="1:8" x14ac:dyDescent="0.25">
      <c r="A2836" s="4"/>
      <c r="B2836" s="4"/>
      <c r="C2836" s="4"/>
      <c r="D2836" s="4"/>
      <c r="E2836" s="4">
        <v>1200062880</v>
      </c>
      <c r="F2836" s="4" t="s">
        <v>2202</v>
      </c>
      <c r="G2836" s="5">
        <v>31473</v>
      </c>
      <c r="H2836" s="5">
        <v>7602.16</v>
      </c>
    </row>
    <row r="2837" spans="1:8" x14ac:dyDescent="0.25">
      <c r="A2837" s="4"/>
      <c r="B2837" s="4"/>
      <c r="C2837" s="4"/>
      <c r="D2837" s="4"/>
      <c r="E2837" s="4">
        <v>1200068730</v>
      </c>
      <c r="F2837" s="4" t="s">
        <v>2203</v>
      </c>
      <c r="G2837" s="5">
        <v>29050</v>
      </c>
      <c r="H2837" s="5">
        <v>676.8</v>
      </c>
    </row>
    <row r="2838" spans="1:8" x14ac:dyDescent="0.25">
      <c r="A2838" s="4"/>
      <c r="B2838" s="4"/>
      <c r="C2838" s="4"/>
      <c r="D2838" s="4"/>
      <c r="E2838" s="4">
        <v>1200062652</v>
      </c>
      <c r="F2838" s="4" t="s">
        <v>2204</v>
      </c>
      <c r="G2838" s="5">
        <v>26920.6</v>
      </c>
      <c r="H2838" s="5">
        <v>7101.01</v>
      </c>
    </row>
    <row r="2839" spans="1:8" x14ac:dyDescent="0.25">
      <c r="A2839" s="4"/>
      <c r="B2839" s="4"/>
      <c r="C2839" s="4"/>
      <c r="D2839" s="4"/>
      <c r="E2839" s="4">
        <v>1200060470</v>
      </c>
      <c r="F2839" s="4" t="s">
        <v>2205</v>
      </c>
      <c r="G2839" s="5">
        <v>19000</v>
      </c>
      <c r="H2839" s="5">
        <v>402.28</v>
      </c>
    </row>
    <row r="2840" spans="1:8" x14ac:dyDescent="0.25">
      <c r="A2840" s="4"/>
      <c r="B2840" s="4"/>
      <c r="C2840" s="4"/>
      <c r="D2840" s="4"/>
      <c r="E2840" s="4">
        <v>1200060480</v>
      </c>
      <c r="F2840" s="4" t="s">
        <v>2205</v>
      </c>
      <c r="G2840" s="5">
        <v>19000</v>
      </c>
      <c r="H2840" s="5">
        <v>402.28</v>
      </c>
    </row>
    <row r="2841" spans="1:8" x14ac:dyDescent="0.25">
      <c r="A2841" s="4"/>
      <c r="B2841" s="4"/>
      <c r="C2841" s="4"/>
      <c r="D2841" s="4"/>
      <c r="E2841" s="4">
        <v>1200069230</v>
      </c>
      <c r="F2841" s="4" t="s">
        <v>2201</v>
      </c>
      <c r="G2841" s="5">
        <v>16000</v>
      </c>
      <c r="H2841" s="5">
        <v>995.91</v>
      </c>
    </row>
    <row r="2842" spans="1:8" x14ac:dyDescent="0.25">
      <c r="A2842" s="4"/>
      <c r="B2842" s="4"/>
      <c r="C2842" s="4"/>
      <c r="D2842" s="4"/>
      <c r="E2842" s="4">
        <v>1200069250</v>
      </c>
      <c r="F2842" s="4" t="s">
        <v>2206</v>
      </c>
      <c r="G2842" s="5">
        <v>10725</v>
      </c>
      <c r="H2842" s="5">
        <v>611.38</v>
      </c>
    </row>
    <row r="2843" spans="1:8" x14ac:dyDescent="0.25">
      <c r="A2843" s="4"/>
      <c r="B2843" s="4"/>
      <c r="C2843" s="4"/>
      <c r="D2843" s="4"/>
      <c r="E2843" s="4">
        <v>1200061220</v>
      </c>
      <c r="F2843" s="4" t="s">
        <v>2207</v>
      </c>
      <c r="G2843" s="5">
        <v>5950</v>
      </c>
      <c r="H2843" s="5">
        <v>2169.61</v>
      </c>
    </row>
    <row r="2844" spans="1:8" x14ac:dyDescent="0.25">
      <c r="A2844" s="4"/>
      <c r="B2844" s="4"/>
      <c r="C2844" s="4"/>
      <c r="D2844" s="4"/>
      <c r="E2844" s="4">
        <v>1200061190</v>
      </c>
      <c r="F2844" s="4" t="s">
        <v>2207</v>
      </c>
      <c r="G2844" s="5">
        <v>5950</v>
      </c>
      <c r="H2844" s="5">
        <v>2169.61</v>
      </c>
    </row>
    <row r="2845" spans="1:8" x14ac:dyDescent="0.25">
      <c r="A2845" s="4"/>
      <c r="B2845" s="4"/>
      <c r="C2845" s="4"/>
      <c r="D2845" s="4"/>
      <c r="E2845" s="4">
        <v>1200061200</v>
      </c>
      <c r="F2845" s="4" t="s">
        <v>2207</v>
      </c>
      <c r="G2845" s="5">
        <v>5950</v>
      </c>
      <c r="H2845" s="5">
        <v>2169.61</v>
      </c>
    </row>
    <row r="2846" spans="1:8" x14ac:dyDescent="0.25">
      <c r="A2846" s="4"/>
      <c r="B2846" s="4"/>
      <c r="C2846" s="4"/>
      <c r="D2846" s="4"/>
      <c r="E2846" s="4">
        <v>1200061210</v>
      </c>
      <c r="F2846" s="4" t="s">
        <v>2207</v>
      </c>
      <c r="G2846" s="5">
        <v>5950</v>
      </c>
      <c r="H2846" s="5">
        <v>2169.61</v>
      </c>
    </row>
    <row r="2847" spans="1:8" x14ac:dyDescent="0.25">
      <c r="A2847" s="4"/>
      <c r="B2847" s="4"/>
      <c r="C2847" s="4"/>
      <c r="D2847" s="4"/>
      <c r="E2847" s="4">
        <v>1200061240</v>
      </c>
      <c r="F2847" s="4" t="s">
        <v>2208</v>
      </c>
      <c r="G2847" s="5">
        <v>3800</v>
      </c>
      <c r="H2847" s="5">
        <v>1</v>
      </c>
    </row>
    <row r="2848" spans="1:8" x14ac:dyDescent="0.25">
      <c r="A2848" s="4"/>
      <c r="B2848" s="4"/>
      <c r="C2848" s="4"/>
      <c r="D2848" s="4"/>
      <c r="E2848" s="4">
        <v>1200061230</v>
      </c>
      <c r="F2848" s="4" t="s">
        <v>2209</v>
      </c>
      <c r="G2848" s="5">
        <v>3550</v>
      </c>
      <c r="H2848" s="5">
        <v>1</v>
      </c>
    </row>
    <row r="2849" spans="1:8" x14ac:dyDescent="0.25">
      <c r="A2849" s="4"/>
      <c r="B2849" s="4"/>
      <c r="C2849" s="4"/>
      <c r="D2849" s="4">
        <v>2012</v>
      </c>
      <c r="E2849" s="4">
        <v>1200075740</v>
      </c>
      <c r="F2849" s="4" t="s">
        <v>2210</v>
      </c>
      <c r="G2849" s="5">
        <v>753870</v>
      </c>
      <c r="H2849" s="5">
        <v>24784.3</v>
      </c>
    </row>
    <row r="2850" spans="1:8" x14ac:dyDescent="0.25">
      <c r="A2850" s="4"/>
      <c r="B2850" s="4"/>
      <c r="C2850" s="4"/>
      <c r="D2850" s="4"/>
      <c r="E2850" s="4">
        <v>1200070450</v>
      </c>
      <c r="F2850" s="4" t="s">
        <v>2165</v>
      </c>
      <c r="G2850" s="5">
        <v>656090</v>
      </c>
      <c r="H2850" s="5">
        <v>1</v>
      </c>
    </row>
    <row r="2851" spans="1:8" x14ac:dyDescent="0.25">
      <c r="A2851" s="4"/>
      <c r="B2851" s="4"/>
      <c r="C2851" s="4"/>
      <c r="D2851" s="4"/>
      <c r="E2851" s="4">
        <v>1200070630</v>
      </c>
      <c r="F2851" s="4" t="s">
        <v>2211</v>
      </c>
      <c r="G2851" s="5">
        <v>404729</v>
      </c>
      <c r="H2851" s="5">
        <v>41555.879999999997</v>
      </c>
    </row>
    <row r="2852" spans="1:8" x14ac:dyDescent="0.25">
      <c r="A2852" s="4"/>
      <c r="B2852" s="4"/>
      <c r="C2852" s="4"/>
      <c r="D2852" s="4"/>
      <c r="E2852" s="4">
        <v>1200074920</v>
      </c>
      <c r="F2852" s="4" t="s">
        <v>2212</v>
      </c>
      <c r="G2852" s="5">
        <v>356700</v>
      </c>
      <c r="H2852" s="5">
        <v>8516.7099999999991</v>
      </c>
    </row>
    <row r="2853" spans="1:8" x14ac:dyDescent="0.25">
      <c r="A2853" s="4"/>
      <c r="B2853" s="4"/>
      <c r="C2853" s="4"/>
      <c r="D2853" s="4"/>
      <c r="E2853" s="4">
        <v>1200069500</v>
      </c>
      <c r="F2853" s="4" t="s">
        <v>2213</v>
      </c>
      <c r="G2853" s="5">
        <v>355000</v>
      </c>
      <c r="H2853" s="5">
        <v>142486.66</v>
      </c>
    </row>
    <row r="2854" spans="1:8" x14ac:dyDescent="0.25">
      <c r="A2854" s="4"/>
      <c r="B2854" s="4"/>
      <c r="C2854" s="4"/>
      <c r="D2854" s="4"/>
      <c r="E2854" s="4">
        <v>1200070451</v>
      </c>
      <c r="F2854" s="4" t="s">
        <v>2165</v>
      </c>
      <c r="G2854" s="5">
        <v>312022</v>
      </c>
      <c r="H2854" s="5">
        <v>144420.10999999999</v>
      </c>
    </row>
    <row r="2855" spans="1:8" x14ac:dyDescent="0.25">
      <c r="A2855" s="4"/>
      <c r="B2855" s="4"/>
      <c r="C2855" s="4"/>
      <c r="D2855" s="4"/>
      <c r="E2855" s="4">
        <v>1200073900</v>
      </c>
      <c r="F2855" s="4" t="s">
        <v>2214</v>
      </c>
      <c r="G2855" s="5">
        <v>225000</v>
      </c>
      <c r="H2855" s="5">
        <v>24547.65</v>
      </c>
    </row>
    <row r="2856" spans="1:8" x14ac:dyDescent="0.25">
      <c r="A2856" s="4"/>
      <c r="B2856" s="4"/>
      <c r="C2856" s="4"/>
      <c r="D2856" s="4"/>
      <c r="E2856" s="4">
        <v>1200073901</v>
      </c>
      <c r="F2856" s="4" t="s">
        <v>2215</v>
      </c>
      <c r="G2856" s="5">
        <v>180000</v>
      </c>
      <c r="H2856" s="5">
        <v>19638.419999999998</v>
      </c>
    </row>
    <row r="2857" spans="1:8" x14ac:dyDescent="0.25">
      <c r="A2857" s="4"/>
      <c r="B2857" s="4"/>
      <c r="C2857" s="4"/>
      <c r="D2857" s="4"/>
      <c r="E2857" s="4">
        <v>1200068980</v>
      </c>
      <c r="F2857" s="4" t="s">
        <v>2216</v>
      </c>
      <c r="G2857" s="5">
        <v>165000</v>
      </c>
      <c r="H2857" s="5">
        <v>1</v>
      </c>
    </row>
    <row r="2858" spans="1:8" x14ac:dyDescent="0.25">
      <c r="A2858" s="4"/>
      <c r="B2858" s="4"/>
      <c r="C2858" s="4"/>
      <c r="D2858" s="4"/>
      <c r="E2858" s="4">
        <v>1200068960</v>
      </c>
      <c r="F2858" s="4" t="s">
        <v>2217</v>
      </c>
      <c r="G2858" s="5">
        <v>160000</v>
      </c>
      <c r="H2858" s="5">
        <v>1513.1</v>
      </c>
    </row>
    <row r="2859" spans="1:8" x14ac:dyDescent="0.25">
      <c r="A2859" s="4"/>
      <c r="B2859" s="4"/>
      <c r="C2859" s="4"/>
      <c r="D2859" s="4"/>
      <c r="E2859" s="4">
        <v>1200068970</v>
      </c>
      <c r="F2859" s="4" t="s">
        <v>2216</v>
      </c>
      <c r="G2859" s="5">
        <v>150000</v>
      </c>
      <c r="H2859" s="5">
        <v>1418.63</v>
      </c>
    </row>
    <row r="2860" spans="1:8" x14ac:dyDescent="0.25">
      <c r="A2860" s="4"/>
      <c r="B2860" s="4"/>
      <c r="C2860" s="4"/>
      <c r="D2860" s="4"/>
      <c r="E2860" s="4">
        <v>1200070990</v>
      </c>
      <c r="F2860" s="4" t="s">
        <v>2218</v>
      </c>
      <c r="G2860" s="5">
        <v>136212.5</v>
      </c>
      <c r="H2860" s="5">
        <v>1357.08</v>
      </c>
    </row>
    <row r="2861" spans="1:8" x14ac:dyDescent="0.25">
      <c r="A2861" s="4"/>
      <c r="B2861" s="4"/>
      <c r="C2861" s="4"/>
      <c r="D2861" s="4"/>
      <c r="E2861" s="4">
        <v>1200069330</v>
      </c>
      <c r="F2861" s="4" t="s">
        <v>2205</v>
      </c>
      <c r="G2861" s="5">
        <v>66600</v>
      </c>
      <c r="H2861" s="5">
        <v>19111.53</v>
      </c>
    </row>
    <row r="2862" spans="1:8" x14ac:dyDescent="0.25">
      <c r="A2862" s="4"/>
      <c r="B2862" s="4"/>
      <c r="C2862" s="4"/>
      <c r="D2862" s="4"/>
      <c r="E2862" s="4">
        <v>1200070490</v>
      </c>
      <c r="F2862" s="4" t="s">
        <v>2219</v>
      </c>
      <c r="G2862" s="5">
        <v>55000</v>
      </c>
      <c r="H2862" s="5">
        <v>519.91</v>
      </c>
    </row>
    <row r="2863" spans="1:8" x14ac:dyDescent="0.25">
      <c r="A2863" s="4"/>
      <c r="B2863" s="4"/>
      <c r="C2863" s="4"/>
      <c r="D2863" s="4"/>
      <c r="E2863" s="4">
        <v>1200068670</v>
      </c>
      <c r="F2863" s="4" t="s">
        <v>2220</v>
      </c>
      <c r="G2863" s="5">
        <v>35820</v>
      </c>
      <c r="H2863" s="5">
        <v>3469.83</v>
      </c>
    </row>
    <row r="2864" spans="1:8" x14ac:dyDescent="0.25">
      <c r="A2864" s="4"/>
      <c r="B2864" s="4"/>
      <c r="C2864" s="4"/>
      <c r="D2864" s="4"/>
      <c r="E2864" s="4">
        <v>1200074200</v>
      </c>
      <c r="F2864" s="4" t="s">
        <v>2092</v>
      </c>
      <c r="G2864" s="5">
        <v>28000</v>
      </c>
      <c r="H2864" s="5">
        <v>1</v>
      </c>
    </row>
    <row r="2865" spans="1:8" x14ac:dyDescent="0.25">
      <c r="A2865" s="4"/>
      <c r="B2865" s="4"/>
      <c r="C2865" s="4"/>
      <c r="D2865" s="4"/>
      <c r="E2865" s="4">
        <v>1200074320</v>
      </c>
      <c r="F2865" s="4" t="s">
        <v>2221</v>
      </c>
      <c r="G2865" s="5">
        <v>21063</v>
      </c>
      <c r="H2865" s="5">
        <v>335.61</v>
      </c>
    </row>
    <row r="2866" spans="1:8" x14ac:dyDescent="0.25">
      <c r="A2866" s="4"/>
      <c r="B2866" s="4"/>
      <c r="C2866" s="4"/>
      <c r="D2866" s="4"/>
      <c r="E2866" s="4">
        <v>1200073210</v>
      </c>
      <c r="F2866" s="4" t="s">
        <v>2222</v>
      </c>
      <c r="G2866" s="5">
        <v>10500</v>
      </c>
      <c r="H2866" s="5">
        <v>256.08999999999997</v>
      </c>
    </row>
    <row r="2867" spans="1:8" x14ac:dyDescent="0.25">
      <c r="A2867" s="4"/>
      <c r="B2867" s="4"/>
      <c r="C2867" s="4"/>
      <c r="D2867" s="4">
        <v>2013</v>
      </c>
      <c r="E2867" s="4">
        <v>1200081090</v>
      </c>
      <c r="F2867" s="4" t="s">
        <v>2223</v>
      </c>
      <c r="G2867" s="5">
        <v>850000</v>
      </c>
      <c r="H2867" s="5">
        <v>46850.92</v>
      </c>
    </row>
    <row r="2868" spans="1:8" x14ac:dyDescent="0.25">
      <c r="A2868" s="4"/>
      <c r="B2868" s="4"/>
      <c r="C2868" s="4"/>
      <c r="D2868" s="4"/>
      <c r="E2868" s="4">
        <v>1200079760</v>
      </c>
      <c r="F2868" s="4" t="s">
        <v>2224</v>
      </c>
      <c r="G2868" s="5">
        <v>144300</v>
      </c>
      <c r="H2868" s="5">
        <v>11426.52</v>
      </c>
    </row>
    <row r="2869" spans="1:8" x14ac:dyDescent="0.25">
      <c r="A2869" s="4"/>
      <c r="B2869" s="4"/>
      <c r="C2869" s="4"/>
      <c r="D2869" s="4"/>
      <c r="E2869" s="4">
        <v>1200079730</v>
      </c>
      <c r="F2869" s="4" t="s">
        <v>2161</v>
      </c>
      <c r="G2869" s="5">
        <v>142952</v>
      </c>
      <c r="H2869" s="5">
        <v>9941.74</v>
      </c>
    </row>
    <row r="2870" spans="1:8" x14ac:dyDescent="0.25">
      <c r="A2870" s="4"/>
      <c r="B2870" s="4"/>
      <c r="C2870" s="4"/>
      <c r="D2870" s="4"/>
      <c r="E2870" s="4">
        <v>1200079100</v>
      </c>
      <c r="F2870" s="4" t="s">
        <v>2225</v>
      </c>
      <c r="G2870" s="5">
        <v>137539.85</v>
      </c>
      <c r="H2870" s="5">
        <v>18769.740000000002</v>
      </c>
    </row>
    <row r="2871" spans="1:8" x14ac:dyDescent="0.25">
      <c r="A2871" s="4"/>
      <c r="B2871" s="4"/>
      <c r="C2871" s="4"/>
      <c r="D2871" s="4"/>
      <c r="E2871" s="4">
        <v>1200079110</v>
      </c>
      <c r="F2871" s="4" t="s">
        <v>2225</v>
      </c>
      <c r="G2871" s="5">
        <v>137539.85</v>
      </c>
      <c r="H2871" s="5">
        <v>18769.740000000002</v>
      </c>
    </row>
    <row r="2872" spans="1:8" x14ac:dyDescent="0.25">
      <c r="A2872" s="4"/>
      <c r="B2872" s="4"/>
      <c r="C2872" s="4"/>
      <c r="D2872" s="4"/>
      <c r="E2872" s="4">
        <v>1200079120</v>
      </c>
      <c r="F2872" s="4" t="s">
        <v>2225</v>
      </c>
      <c r="G2872" s="5">
        <v>137539.85</v>
      </c>
      <c r="H2872" s="5">
        <v>18769.740000000002</v>
      </c>
    </row>
    <row r="2873" spans="1:8" x14ac:dyDescent="0.25">
      <c r="A2873" s="4"/>
      <c r="B2873" s="4"/>
      <c r="C2873" s="4"/>
      <c r="D2873" s="4"/>
      <c r="E2873" s="4">
        <v>1200082370</v>
      </c>
      <c r="F2873" s="4" t="s">
        <v>2226</v>
      </c>
      <c r="G2873" s="5">
        <v>112474</v>
      </c>
      <c r="H2873" s="5">
        <v>20733.189999999999</v>
      </c>
    </row>
    <row r="2874" spans="1:8" x14ac:dyDescent="0.25">
      <c r="A2874" s="4"/>
      <c r="B2874" s="4"/>
      <c r="C2874" s="4"/>
      <c r="D2874" s="4"/>
      <c r="E2874" s="4">
        <v>1200077390</v>
      </c>
      <c r="F2874" s="4" t="s">
        <v>2227</v>
      </c>
      <c r="G2874" s="5">
        <v>95648</v>
      </c>
      <c r="H2874" s="5">
        <v>4870.51</v>
      </c>
    </row>
    <row r="2875" spans="1:8" x14ac:dyDescent="0.25">
      <c r="A2875" s="4"/>
      <c r="B2875" s="4"/>
      <c r="C2875" s="4"/>
      <c r="D2875" s="4"/>
      <c r="E2875" s="4">
        <v>1200081290</v>
      </c>
      <c r="F2875" s="4" t="s">
        <v>2228</v>
      </c>
      <c r="G2875" s="5">
        <v>92740.71</v>
      </c>
      <c r="H2875" s="5">
        <v>8344.18</v>
      </c>
    </row>
    <row r="2876" spans="1:8" x14ac:dyDescent="0.25">
      <c r="A2876" s="4"/>
      <c r="B2876" s="4"/>
      <c r="C2876" s="4"/>
      <c r="D2876" s="4"/>
      <c r="E2876" s="4">
        <v>1200077270</v>
      </c>
      <c r="F2876" s="4" t="s">
        <v>2229</v>
      </c>
      <c r="G2876" s="5">
        <v>32725</v>
      </c>
      <c r="H2876" s="5">
        <v>2176.87</v>
      </c>
    </row>
    <row r="2877" spans="1:8" x14ac:dyDescent="0.25">
      <c r="A2877" s="4"/>
      <c r="B2877" s="4"/>
      <c r="C2877" s="4"/>
      <c r="D2877" s="4"/>
      <c r="E2877" s="4">
        <v>1200075970</v>
      </c>
      <c r="F2877" s="4" t="s">
        <v>2230</v>
      </c>
      <c r="G2877" s="5">
        <v>13471.82</v>
      </c>
      <c r="H2877" s="5">
        <v>922.76</v>
      </c>
    </row>
    <row r="2878" spans="1:8" x14ac:dyDescent="0.25">
      <c r="A2878" s="4"/>
      <c r="B2878" s="4"/>
      <c r="C2878" s="4"/>
      <c r="D2878" s="4"/>
      <c r="E2878" s="4">
        <v>1200081300</v>
      </c>
      <c r="F2878" s="4" t="s">
        <v>2231</v>
      </c>
      <c r="G2878" s="5">
        <v>12900</v>
      </c>
      <c r="H2878" s="5">
        <v>1171.71</v>
      </c>
    </row>
    <row r="2879" spans="1:8" x14ac:dyDescent="0.25">
      <c r="A2879" s="4"/>
      <c r="B2879" s="4"/>
      <c r="C2879" s="4"/>
      <c r="D2879" s="4">
        <v>2014</v>
      </c>
      <c r="E2879" s="4">
        <v>1200093030</v>
      </c>
      <c r="F2879" s="4" t="s">
        <v>2232</v>
      </c>
      <c r="G2879" s="5">
        <v>1535987</v>
      </c>
      <c r="H2879" s="5">
        <v>655391.89</v>
      </c>
    </row>
    <row r="2880" spans="1:8" x14ac:dyDescent="0.25">
      <c r="A2880" s="4"/>
      <c r="B2880" s="4"/>
      <c r="C2880" s="4"/>
      <c r="D2880" s="4"/>
      <c r="E2880" s="4">
        <v>1200091880</v>
      </c>
      <c r="F2880" s="4" t="s">
        <v>2233</v>
      </c>
      <c r="G2880" s="5">
        <v>1365373.3</v>
      </c>
      <c r="H2880" s="5">
        <v>383767.75</v>
      </c>
    </row>
    <row r="2881" spans="1:8" x14ac:dyDescent="0.25">
      <c r="A2881" s="4"/>
      <c r="B2881" s="4"/>
      <c r="C2881" s="4"/>
      <c r="D2881" s="4"/>
      <c r="E2881" s="4">
        <v>1200093700</v>
      </c>
      <c r="F2881" s="4" t="s">
        <v>2234</v>
      </c>
      <c r="G2881" s="5">
        <v>1051159</v>
      </c>
      <c r="H2881" s="5">
        <v>337316.59</v>
      </c>
    </row>
    <row r="2882" spans="1:8" x14ac:dyDescent="0.25">
      <c r="A2882" s="4"/>
      <c r="B2882" s="4"/>
      <c r="C2882" s="4"/>
      <c r="D2882" s="4"/>
      <c r="E2882" s="4">
        <v>1200083920</v>
      </c>
      <c r="F2882" s="4" t="s">
        <v>2235</v>
      </c>
      <c r="G2882" s="5">
        <v>435456.86</v>
      </c>
      <c r="H2882" s="5">
        <v>89656.4</v>
      </c>
    </row>
    <row r="2883" spans="1:8" x14ac:dyDescent="0.25">
      <c r="A2883" s="4"/>
      <c r="B2883" s="4"/>
      <c r="C2883" s="4"/>
      <c r="D2883" s="4"/>
      <c r="E2883" s="4">
        <v>1200091870</v>
      </c>
      <c r="F2883" s="4" t="s">
        <v>2236</v>
      </c>
      <c r="G2883" s="5">
        <v>304000</v>
      </c>
      <c r="H2883" s="5">
        <v>71014.509999999995</v>
      </c>
    </row>
    <row r="2884" spans="1:8" x14ac:dyDescent="0.25">
      <c r="A2884" s="4"/>
      <c r="B2884" s="4"/>
      <c r="C2884" s="4"/>
      <c r="D2884" s="4"/>
      <c r="E2884" s="4">
        <v>1200081310</v>
      </c>
      <c r="F2884" s="4" t="s">
        <v>2237</v>
      </c>
      <c r="G2884" s="5">
        <v>293546</v>
      </c>
      <c r="H2884" s="5">
        <v>37135.89</v>
      </c>
    </row>
    <row r="2885" spans="1:8" x14ac:dyDescent="0.25">
      <c r="A2885" s="4"/>
      <c r="B2885" s="4"/>
      <c r="C2885" s="4"/>
      <c r="D2885" s="4"/>
      <c r="E2885" s="4">
        <v>1200087880</v>
      </c>
      <c r="F2885" s="4" t="s">
        <v>2238</v>
      </c>
      <c r="G2885" s="5">
        <v>208000</v>
      </c>
      <c r="H2885" s="5">
        <v>52450.76</v>
      </c>
    </row>
    <row r="2886" spans="1:8" x14ac:dyDescent="0.25">
      <c r="A2886" s="4"/>
      <c r="B2886" s="4"/>
      <c r="C2886" s="4"/>
      <c r="D2886" s="4"/>
      <c r="E2886" s="4">
        <v>1200092660</v>
      </c>
      <c r="F2886" s="4" t="s">
        <v>2239</v>
      </c>
      <c r="G2886" s="5">
        <v>119413</v>
      </c>
      <c r="H2886" s="5">
        <v>29115.58</v>
      </c>
    </row>
    <row r="2887" spans="1:8" x14ac:dyDescent="0.25">
      <c r="A2887" s="4"/>
      <c r="B2887" s="4"/>
      <c r="C2887" s="4"/>
      <c r="D2887" s="4"/>
      <c r="E2887" s="4">
        <v>1200094090</v>
      </c>
      <c r="F2887" s="4" t="s">
        <v>2240</v>
      </c>
      <c r="G2887" s="5">
        <v>114083.5</v>
      </c>
      <c r="H2887" s="5">
        <v>28817.040000000001</v>
      </c>
    </row>
    <row r="2888" spans="1:8" x14ac:dyDescent="0.25">
      <c r="A2888" s="4"/>
      <c r="B2888" s="4"/>
      <c r="C2888" s="4"/>
      <c r="D2888" s="4"/>
      <c r="E2888" s="4">
        <v>1200094110</v>
      </c>
      <c r="F2888" s="4" t="s">
        <v>2240</v>
      </c>
      <c r="G2888" s="5">
        <v>114083.5</v>
      </c>
      <c r="H2888" s="5">
        <v>28817.040000000001</v>
      </c>
    </row>
    <row r="2889" spans="1:8" x14ac:dyDescent="0.25">
      <c r="A2889" s="4"/>
      <c r="B2889" s="4"/>
      <c r="C2889" s="4"/>
      <c r="D2889" s="4"/>
      <c r="E2889" s="4">
        <v>1200094100</v>
      </c>
      <c r="F2889" s="4" t="s">
        <v>2240</v>
      </c>
      <c r="G2889" s="5">
        <v>114083.5</v>
      </c>
      <c r="H2889" s="5">
        <v>28817.040000000001</v>
      </c>
    </row>
    <row r="2890" spans="1:8" x14ac:dyDescent="0.25">
      <c r="A2890" s="4"/>
      <c r="B2890" s="4"/>
      <c r="C2890" s="4"/>
      <c r="D2890" s="4"/>
      <c r="E2890" s="4">
        <v>1200091540</v>
      </c>
      <c r="F2890" s="4" t="s">
        <v>2241</v>
      </c>
      <c r="G2890" s="5">
        <v>102700</v>
      </c>
      <c r="H2890" s="5">
        <v>23240.87</v>
      </c>
    </row>
    <row r="2891" spans="1:8" x14ac:dyDescent="0.25">
      <c r="A2891" s="4"/>
      <c r="B2891" s="4"/>
      <c r="C2891" s="4"/>
      <c r="D2891" s="4"/>
      <c r="E2891" s="4">
        <v>1200092980</v>
      </c>
      <c r="F2891" s="4" t="s">
        <v>2242</v>
      </c>
      <c r="G2891" s="5">
        <v>101857.62</v>
      </c>
      <c r="H2891" s="5">
        <v>50766.75</v>
      </c>
    </row>
    <row r="2892" spans="1:8" x14ac:dyDescent="0.25">
      <c r="A2892" s="4"/>
      <c r="B2892" s="4"/>
      <c r="C2892" s="4"/>
      <c r="D2892" s="4"/>
      <c r="E2892" s="4">
        <v>1200087881</v>
      </c>
      <c r="F2892" s="4" t="s">
        <v>2243</v>
      </c>
      <c r="G2892" s="5">
        <v>90809.600000000006</v>
      </c>
      <c r="H2892" s="5">
        <v>48829.66</v>
      </c>
    </row>
    <row r="2893" spans="1:8" x14ac:dyDescent="0.25">
      <c r="A2893" s="4"/>
      <c r="B2893" s="4"/>
      <c r="C2893" s="4"/>
      <c r="D2893" s="4"/>
      <c r="E2893" s="4">
        <v>1200093410</v>
      </c>
      <c r="F2893" s="4" t="s">
        <v>2244</v>
      </c>
      <c r="G2893" s="5">
        <v>88472</v>
      </c>
      <c r="H2893" s="5">
        <v>21103.57</v>
      </c>
    </row>
    <row r="2894" spans="1:8" x14ac:dyDescent="0.25">
      <c r="A2894" s="4"/>
      <c r="B2894" s="4"/>
      <c r="C2894" s="4"/>
      <c r="D2894" s="4"/>
      <c r="E2894" s="4">
        <v>1200092270</v>
      </c>
      <c r="F2894" s="4" t="s">
        <v>2245</v>
      </c>
      <c r="G2894" s="5">
        <v>86007.8</v>
      </c>
      <c r="H2894" s="5">
        <v>25350.84</v>
      </c>
    </row>
    <row r="2895" spans="1:8" x14ac:dyDescent="0.25">
      <c r="A2895" s="4"/>
      <c r="B2895" s="4"/>
      <c r="C2895" s="4"/>
      <c r="D2895" s="4"/>
      <c r="E2895" s="4">
        <v>1200095160</v>
      </c>
      <c r="F2895" s="4" t="s">
        <v>2246</v>
      </c>
      <c r="G2895" s="5">
        <v>70413.75</v>
      </c>
      <c r="H2895" s="5">
        <v>17979.330000000002</v>
      </c>
    </row>
    <row r="2896" spans="1:8" x14ac:dyDescent="0.25">
      <c r="A2896" s="4"/>
      <c r="B2896" s="4"/>
      <c r="C2896" s="4"/>
      <c r="D2896" s="4"/>
      <c r="E2896" s="4">
        <v>1200083130</v>
      </c>
      <c r="F2896" s="4" t="s">
        <v>2247</v>
      </c>
      <c r="G2896" s="5">
        <v>57265</v>
      </c>
      <c r="H2896" s="5">
        <v>7667.43</v>
      </c>
    </row>
    <row r="2897" spans="1:8" x14ac:dyDescent="0.25">
      <c r="A2897" s="4"/>
      <c r="B2897" s="4"/>
      <c r="C2897" s="4"/>
      <c r="D2897" s="4"/>
      <c r="E2897" s="4">
        <v>1200091630</v>
      </c>
      <c r="F2897" s="4" t="s">
        <v>2248</v>
      </c>
      <c r="G2897" s="5">
        <v>42500</v>
      </c>
      <c r="H2897" s="5">
        <v>9430.26</v>
      </c>
    </row>
    <row r="2898" spans="1:8" x14ac:dyDescent="0.25">
      <c r="A2898" s="4"/>
      <c r="B2898" s="4"/>
      <c r="C2898" s="4"/>
      <c r="D2898" s="4"/>
      <c r="E2898" s="4">
        <v>1200091690</v>
      </c>
      <c r="F2898" s="4" t="s">
        <v>2249</v>
      </c>
      <c r="G2898" s="5">
        <v>39000</v>
      </c>
      <c r="H2898" s="5">
        <v>8767.59</v>
      </c>
    </row>
    <row r="2899" spans="1:8" x14ac:dyDescent="0.25">
      <c r="A2899" s="4"/>
      <c r="B2899" s="4"/>
      <c r="C2899" s="4"/>
      <c r="D2899" s="4"/>
      <c r="E2899" s="4">
        <v>1200086400</v>
      </c>
      <c r="F2899" s="4" t="s">
        <v>2250</v>
      </c>
      <c r="G2899" s="5">
        <v>19581.25</v>
      </c>
      <c r="H2899" s="5">
        <v>3072.1</v>
      </c>
    </row>
    <row r="2900" spans="1:8" x14ac:dyDescent="0.25">
      <c r="A2900" s="4"/>
      <c r="B2900" s="4"/>
      <c r="C2900" s="4"/>
      <c r="D2900" s="4"/>
      <c r="E2900" s="4">
        <v>1200092630</v>
      </c>
      <c r="F2900" s="4" t="s">
        <v>2251</v>
      </c>
      <c r="G2900" s="5">
        <v>13750</v>
      </c>
      <c r="H2900" s="5">
        <v>3236.9</v>
      </c>
    </row>
    <row r="2901" spans="1:8" x14ac:dyDescent="0.25">
      <c r="A2901" s="4"/>
      <c r="B2901" s="4"/>
      <c r="C2901" s="4"/>
      <c r="D2901" s="4">
        <v>2015</v>
      </c>
      <c r="E2901" s="4">
        <v>1200104410</v>
      </c>
      <c r="F2901" s="4" t="s">
        <v>2124</v>
      </c>
      <c r="G2901" s="5">
        <v>3196165.45</v>
      </c>
      <c r="H2901" s="5">
        <v>1106740.6399999999</v>
      </c>
    </row>
    <row r="2902" spans="1:8" x14ac:dyDescent="0.25">
      <c r="A2902" s="4"/>
      <c r="B2902" s="4"/>
      <c r="C2902" s="4"/>
      <c r="D2902" s="4"/>
      <c r="E2902" s="4">
        <v>1200104790</v>
      </c>
      <c r="F2902" s="4" t="s">
        <v>2252</v>
      </c>
      <c r="G2902" s="5">
        <v>454868</v>
      </c>
      <c r="H2902" s="5">
        <v>86448.46</v>
      </c>
    </row>
    <row r="2903" spans="1:8" x14ac:dyDescent="0.25">
      <c r="A2903" s="4"/>
      <c r="B2903" s="4"/>
      <c r="C2903" s="4"/>
      <c r="D2903" s="4"/>
      <c r="E2903" s="4">
        <v>1200104390</v>
      </c>
      <c r="F2903" s="4" t="s">
        <v>2253</v>
      </c>
      <c r="G2903" s="5">
        <v>373578.91</v>
      </c>
      <c r="H2903" s="5">
        <v>228218.81</v>
      </c>
    </row>
    <row r="2904" spans="1:8" x14ac:dyDescent="0.25">
      <c r="A2904" s="4"/>
      <c r="B2904" s="4"/>
      <c r="C2904" s="4"/>
      <c r="D2904" s="4"/>
      <c r="E2904" s="4">
        <v>1200094120</v>
      </c>
      <c r="F2904" s="4" t="s">
        <v>2254</v>
      </c>
      <c r="G2904" s="5">
        <v>226550</v>
      </c>
      <c r="H2904" s="5">
        <v>59583.98</v>
      </c>
    </row>
    <row r="2905" spans="1:8" x14ac:dyDescent="0.25">
      <c r="A2905" s="4"/>
      <c r="B2905" s="4"/>
      <c r="C2905" s="4"/>
      <c r="D2905" s="4"/>
      <c r="E2905" s="4">
        <v>1200102000</v>
      </c>
      <c r="F2905" s="4" t="s">
        <v>2255</v>
      </c>
      <c r="G2905" s="5">
        <v>224000</v>
      </c>
      <c r="H2905" s="5">
        <v>79278.179999999993</v>
      </c>
    </row>
    <row r="2906" spans="1:8" x14ac:dyDescent="0.25">
      <c r="A2906" s="4"/>
      <c r="B2906" s="4"/>
      <c r="C2906" s="4"/>
      <c r="D2906" s="4"/>
      <c r="E2906" s="4">
        <v>1200105170</v>
      </c>
      <c r="F2906" s="4" t="s">
        <v>2256</v>
      </c>
      <c r="G2906" s="5">
        <v>210350</v>
      </c>
      <c r="H2906" s="5">
        <v>77511.570000000007</v>
      </c>
    </row>
    <row r="2907" spans="1:8" x14ac:dyDescent="0.25">
      <c r="A2907" s="4"/>
      <c r="B2907" s="4"/>
      <c r="C2907" s="4"/>
      <c r="D2907" s="4"/>
      <c r="E2907" s="4">
        <v>1200097680</v>
      </c>
      <c r="F2907" s="4" t="s">
        <v>2257</v>
      </c>
      <c r="G2907" s="5">
        <v>202570</v>
      </c>
      <c r="H2907" s="5">
        <v>66159.72</v>
      </c>
    </row>
    <row r="2908" spans="1:8" x14ac:dyDescent="0.25">
      <c r="A2908" s="4"/>
      <c r="B2908" s="4"/>
      <c r="C2908" s="4"/>
      <c r="D2908" s="4"/>
      <c r="E2908" s="4">
        <v>1200103060</v>
      </c>
      <c r="F2908" s="4" t="s">
        <v>2258</v>
      </c>
      <c r="G2908" s="5">
        <v>175617</v>
      </c>
      <c r="H2908" s="5">
        <v>61739.41</v>
      </c>
    </row>
    <row r="2909" spans="1:8" x14ac:dyDescent="0.25">
      <c r="A2909" s="4"/>
      <c r="B2909" s="4"/>
      <c r="C2909" s="4"/>
      <c r="D2909" s="4"/>
      <c r="E2909" s="4">
        <v>1200106050</v>
      </c>
      <c r="F2909" s="4" t="s">
        <v>2259</v>
      </c>
      <c r="G2909" s="5">
        <v>106350</v>
      </c>
      <c r="H2909" s="5">
        <v>36535.03</v>
      </c>
    </row>
    <row r="2910" spans="1:8" x14ac:dyDescent="0.25">
      <c r="A2910" s="4"/>
      <c r="B2910" s="4"/>
      <c r="C2910" s="4"/>
      <c r="D2910" s="4"/>
      <c r="E2910" s="4">
        <v>1200095170</v>
      </c>
      <c r="F2910" s="4" t="s">
        <v>2260</v>
      </c>
      <c r="G2910" s="5">
        <v>96843.75</v>
      </c>
      <c r="H2910" s="5">
        <v>25983.53</v>
      </c>
    </row>
    <row r="2911" spans="1:8" x14ac:dyDescent="0.25">
      <c r="A2911" s="4"/>
      <c r="B2911" s="4"/>
      <c r="C2911" s="4"/>
      <c r="D2911" s="4"/>
      <c r="E2911" s="4">
        <v>1200103140</v>
      </c>
      <c r="F2911" s="4" t="s">
        <v>2261</v>
      </c>
      <c r="G2911" s="5">
        <v>92000</v>
      </c>
      <c r="H2911" s="5">
        <v>32310.43</v>
      </c>
    </row>
    <row r="2912" spans="1:8" x14ac:dyDescent="0.25">
      <c r="A2912" s="4"/>
      <c r="B2912" s="4"/>
      <c r="C2912" s="4"/>
      <c r="D2912" s="4"/>
      <c r="E2912" s="4">
        <v>1200101610</v>
      </c>
      <c r="F2912" s="4" t="s">
        <v>2262</v>
      </c>
      <c r="G2912" s="5">
        <v>89771</v>
      </c>
      <c r="H2912" s="5">
        <v>50475.12</v>
      </c>
    </row>
    <row r="2913" spans="1:8" x14ac:dyDescent="0.25">
      <c r="A2913" s="4"/>
      <c r="B2913" s="4"/>
      <c r="C2913" s="4"/>
      <c r="D2913" s="4"/>
      <c r="E2913" s="4">
        <v>1200098880</v>
      </c>
      <c r="F2913" s="4" t="s">
        <v>2263</v>
      </c>
      <c r="G2913" s="5">
        <v>82325</v>
      </c>
      <c r="H2913" s="5">
        <v>27442.55</v>
      </c>
    </row>
    <row r="2914" spans="1:8" x14ac:dyDescent="0.25">
      <c r="A2914" s="4"/>
      <c r="B2914" s="4"/>
      <c r="C2914" s="4"/>
      <c r="D2914" s="4"/>
      <c r="E2914" s="4">
        <v>1200096470</v>
      </c>
      <c r="F2914" s="4" t="s">
        <v>2264</v>
      </c>
      <c r="G2914" s="5">
        <v>53206</v>
      </c>
      <c r="H2914" s="5">
        <v>13992.52</v>
      </c>
    </row>
    <row r="2915" spans="1:8" x14ac:dyDescent="0.25">
      <c r="A2915" s="4"/>
      <c r="B2915" s="4"/>
      <c r="C2915" s="4"/>
      <c r="D2915" s="4"/>
      <c r="E2915" s="4">
        <v>1200102670</v>
      </c>
      <c r="F2915" s="4" t="s">
        <v>2265</v>
      </c>
      <c r="G2915" s="5">
        <v>50970</v>
      </c>
      <c r="H2915" s="5">
        <v>17974.009999999998</v>
      </c>
    </row>
    <row r="2916" spans="1:8" x14ac:dyDescent="0.25">
      <c r="A2916" s="4"/>
      <c r="B2916" s="4"/>
      <c r="C2916" s="4"/>
      <c r="D2916" s="4"/>
      <c r="E2916" s="4">
        <v>1200098120</v>
      </c>
      <c r="F2916" s="4" t="s">
        <v>2266</v>
      </c>
      <c r="G2916" s="5">
        <v>42500</v>
      </c>
      <c r="H2916" s="5">
        <v>11471.81</v>
      </c>
    </row>
    <row r="2917" spans="1:8" x14ac:dyDescent="0.25">
      <c r="A2917" s="4"/>
      <c r="B2917" s="4"/>
      <c r="C2917" s="4"/>
      <c r="D2917" s="4"/>
      <c r="E2917" s="4">
        <v>1200104780</v>
      </c>
      <c r="F2917" s="4" t="s">
        <v>2267</v>
      </c>
      <c r="G2917" s="5">
        <v>36040</v>
      </c>
      <c r="H2917" s="5">
        <v>7805.03</v>
      </c>
    </row>
    <row r="2918" spans="1:8" x14ac:dyDescent="0.25">
      <c r="A2918" s="4"/>
      <c r="B2918" s="4"/>
      <c r="C2918" s="4"/>
      <c r="D2918" s="4"/>
      <c r="E2918" s="4">
        <v>1200098140</v>
      </c>
      <c r="F2918" s="4" t="s">
        <v>2268</v>
      </c>
      <c r="G2918" s="5">
        <v>34290</v>
      </c>
      <c r="H2918" s="5">
        <v>11572.74</v>
      </c>
    </row>
    <row r="2919" spans="1:8" x14ac:dyDescent="0.25">
      <c r="A2919" s="4"/>
      <c r="B2919" s="4"/>
      <c r="C2919" s="4"/>
      <c r="D2919" s="4"/>
      <c r="E2919" s="4">
        <v>1200098000</v>
      </c>
      <c r="F2919" s="4" t="s">
        <v>959</v>
      </c>
      <c r="G2919" s="5">
        <v>28000</v>
      </c>
      <c r="H2919" s="5">
        <v>7521.98</v>
      </c>
    </row>
    <row r="2920" spans="1:8" x14ac:dyDescent="0.25">
      <c r="A2920" s="4"/>
      <c r="B2920" s="4"/>
      <c r="C2920" s="4"/>
      <c r="D2920" s="4"/>
      <c r="E2920" s="4">
        <v>1200105360</v>
      </c>
      <c r="F2920" s="4" t="s">
        <v>2269</v>
      </c>
      <c r="G2920" s="5">
        <v>20970</v>
      </c>
      <c r="H2920" s="5">
        <v>7711.88</v>
      </c>
    </row>
    <row r="2921" spans="1:8" x14ac:dyDescent="0.25">
      <c r="A2921" s="4"/>
      <c r="B2921" s="4"/>
      <c r="C2921" s="4"/>
      <c r="D2921" s="4"/>
      <c r="E2921" s="4">
        <v>1200098130</v>
      </c>
      <c r="F2921" s="4" t="s">
        <v>2270</v>
      </c>
      <c r="G2921" s="5">
        <v>16970</v>
      </c>
      <c r="H2921" s="5">
        <v>4579.9399999999996</v>
      </c>
    </row>
    <row r="2922" spans="1:8" x14ac:dyDescent="0.25">
      <c r="A2922" s="4"/>
      <c r="B2922" s="4"/>
      <c r="C2922" s="4"/>
      <c r="D2922" s="4">
        <v>2016</v>
      </c>
      <c r="E2922" s="4">
        <v>1200110940</v>
      </c>
      <c r="F2922" s="4" t="s">
        <v>2271</v>
      </c>
      <c r="G2922" s="5">
        <v>2890213.5</v>
      </c>
      <c r="H2922" s="5">
        <v>1821957.35</v>
      </c>
    </row>
    <row r="2923" spans="1:8" x14ac:dyDescent="0.25">
      <c r="A2923" s="4"/>
      <c r="B2923" s="4"/>
      <c r="C2923" s="4"/>
      <c r="D2923" s="4"/>
      <c r="E2923" s="4">
        <v>1200110950</v>
      </c>
      <c r="F2923" s="4" t="s">
        <v>2272</v>
      </c>
      <c r="G2923" s="5">
        <v>1433621.91</v>
      </c>
      <c r="H2923" s="5">
        <v>905213.04</v>
      </c>
    </row>
    <row r="2924" spans="1:8" x14ac:dyDescent="0.25">
      <c r="A2924" s="4"/>
      <c r="B2924" s="4"/>
      <c r="C2924" s="4"/>
      <c r="D2924" s="4"/>
      <c r="E2924" s="4">
        <v>1200124620</v>
      </c>
      <c r="F2924" s="4" t="s">
        <v>2161</v>
      </c>
      <c r="G2924" s="5">
        <v>702022.42</v>
      </c>
      <c r="H2924" s="5">
        <v>344684.19</v>
      </c>
    </row>
    <row r="2925" spans="1:8" x14ac:dyDescent="0.25">
      <c r="A2925" s="4"/>
      <c r="B2925" s="4"/>
      <c r="C2925" s="4"/>
      <c r="D2925" s="4"/>
      <c r="E2925" s="4">
        <v>1200110970</v>
      </c>
      <c r="F2925" s="4" t="s">
        <v>2273</v>
      </c>
      <c r="G2925" s="5">
        <v>455843.6</v>
      </c>
      <c r="H2925" s="5">
        <v>287358.57</v>
      </c>
    </row>
    <row r="2926" spans="1:8" x14ac:dyDescent="0.25">
      <c r="A2926" s="4"/>
      <c r="B2926" s="4"/>
      <c r="C2926" s="4"/>
      <c r="D2926" s="4"/>
      <c r="E2926" s="4">
        <v>1200105830</v>
      </c>
      <c r="F2926" s="4" t="s">
        <v>2274</v>
      </c>
      <c r="G2926" s="5">
        <v>414030</v>
      </c>
      <c r="H2926" s="5">
        <v>180681.08</v>
      </c>
    </row>
    <row r="2927" spans="1:8" x14ac:dyDescent="0.25">
      <c r="A2927" s="4"/>
      <c r="B2927" s="4"/>
      <c r="C2927" s="4"/>
      <c r="D2927" s="4"/>
      <c r="E2927" s="4">
        <v>1200110980</v>
      </c>
      <c r="F2927" s="4" t="s">
        <v>2275</v>
      </c>
      <c r="G2927" s="5">
        <v>289230</v>
      </c>
      <c r="H2927" s="5">
        <v>182327.27</v>
      </c>
    </row>
    <row r="2928" spans="1:8" x14ac:dyDescent="0.25">
      <c r="A2928" s="4"/>
      <c r="B2928" s="4"/>
      <c r="C2928" s="4"/>
      <c r="D2928" s="4"/>
      <c r="E2928" s="4">
        <v>1200111010</v>
      </c>
      <c r="F2928" s="4" t="s">
        <v>2276</v>
      </c>
      <c r="G2928" s="5">
        <v>240000</v>
      </c>
      <c r="H2928" s="5">
        <v>151293.24</v>
      </c>
    </row>
    <row r="2929" spans="1:8" x14ac:dyDescent="0.25">
      <c r="A2929" s="4"/>
      <c r="B2929" s="4"/>
      <c r="C2929" s="4"/>
      <c r="D2929" s="4"/>
      <c r="E2929" s="4">
        <v>1200106210</v>
      </c>
      <c r="F2929" s="4" t="s">
        <v>2277</v>
      </c>
      <c r="G2929" s="5">
        <v>234598</v>
      </c>
      <c r="H2929" s="5">
        <v>90678.62</v>
      </c>
    </row>
    <row r="2930" spans="1:8" x14ac:dyDescent="0.25">
      <c r="A2930" s="4"/>
      <c r="B2930" s="4"/>
      <c r="C2930" s="4"/>
      <c r="D2930" s="4"/>
      <c r="E2930" s="4">
        <v>1200116120</v>
      </c>
      <c r="F2930" s="4" t="s">
        <v>2278</v>
      </c>
      <c r="G2930" s="5">
        <v>225000</v>
      </c>
      <c r="H2930" s="5">
        <v>102130.67</v>
      </c>
    </row>
    <row r="2931" spans="1:8" x14ac:dyDescent="0.25">
      <c r="A2931" s="4"/>
      <c r="B2931" s="4"/>
      <c r="C2931" s="4"/>
      <c r="D2931" s="4"/>
      <c r="E2931" s="4">
        <v>1200110960</v>
      </c>
      <c r="F2931" s="4" t="s">
        <v>2279</v>
      </c>
      <c r="G2931" s="5">
        <v>144958.32</v>
      </c>
      <c r="H2931" s="5">
        <v>91380.05</v>
      </c>
    </row>
    <row r="2932" spans="1:8" x14ac:dyDescent="0.25">
      <c r="A2932" s="4"/>
      <c r="B2932" s="4"/>
      <c r="C2932" s="4"/>
      <c r="D2932" s="4"/>
      <c r="E2932" s="4">
        <v>1200102630</v>
      </c>
      <c r="F2932" s="4" t="s">
        <v>2280</v>
      </c>
      <c r="G2932" s="5">
        <v>100000</v>
      </c>
      <c r="H2932" s="5">
        <v>44495.76</v>
      </c>
    </row>
    <row r="2933" spans="1:8" x14ac:dyDescent="0.25">
      <c r="A2933" s="4"/>
      <c r="B2933" s="4"/>
      <c r="C2933" s="4"/>
      <c r="D2933" s="4"/>
      <c r="E2933" s="4">
        <v>1200102620</v>
      </c>
      <c r="F2933" s="4" t="s">
        <v>2280</v>
      </c>
      <c r="G2933" s="5">
        <v>100000</v>
      </c>
      <c r="H2933" s="5">
        <v>44495.76</v>
      </c>
    </row>
    <row r="2934" spans="1:8" x14ac:dyDescent="0.25">
      <c r="A2934" s="4"/>
      <c r="B2934" s="4"/>
      <c r="C2934" s="4"/>
      <c r="D2934" s="4"/>
      <c r="E2934" s="4">
        <v>1200122090</v>
      </c>
      <c r="F2934" s="4" t="s">
        <v>2281</v>
      </c>
      <c r="G2934" s="5">
        <v>82325</v>
      </c>
      <c r="H2934" s="5">
        <v>40150.49</v>
      </c>
    </row>
    <row r="2935" spans="1:8" x14ac:dyDescent="0.25">
      <c r="A2935" s="4"/>
      <c r="B2935" s="4"/>
      <c r="C2935" s="4"/>
      <c r="D2935" s="4"/>
      <c r="E2935" s="4">
        <v>1200122100</v>
      </c>
      <c r="F2935" s="4" t="s">
        <v>2281</v>
      </c>
      <c r="G2935" s="5">
        <v>82325</v>
      </c>
      <c r="H2935" s="5">
        <v>40150.49</v>
      </c>
    </row>
    <row r="2936" spans="1:8" x14ac:dyDescent="0.25">
      <c r="A2936" s="4"/>
      <c r="B2936" s="4"/>
      <c r="C2936" s="4"/>
      <c r="D2936" s="4"/>
      <c r="E2936" s="4">
        <v>1200111000</v>
      </c>
      <c r="F2936" s="4" t="s">
        <v>2282</v>
      </c>
      <c r="G2936" s="5">
        <v>75000</v>
      </c>
      <c r="H2936" s="5">
        <v>47279.13</v>
      </c>
    </row>
    <row r="2937" spans="1:8" x14ac:dyDescent="0.25">
      <c r="A2937" s="4"/>
      <c r="B2937" s="4"/>
      <c r="C2937" s="4"/>
      <c r="D2937" s="4"/>
      <c r="E2937" s="4">
        <v>2600000080</v>
      </c>
      <c r="F2937" s="4" t="s">
        <v>2283</v>
      </c>
      <c r="G2937" s="5">
        <v>51971</v>
      </c>
      <c r="H2937" s="5">
        <v>1</v>
      </c>
    </row>
    <row r="2938" spans="1:8" x14ac:dyDescent="0.25">
      <c r="A2938" s="4"/>
      <c r="B2938" s="4"/>
      <c r="C2938" s="4"/>
      <c r="D2938" s="4"/>
      <c r="E2938" s="4">
        <v>1200125620</v>
      </c>
      <c r="F2938" s="4" t="s">
        <v>2284</v>
      </c>
      <c r="G2938" s="5">
        <v>43031</v>
      </c>
      <c r="H2938" s="5">
        <v>20663.78</v>
      </c>
    </row>
    <row r="2939" spans="1:8" x14ac:dyDescent="0.25">
      <c r="A2939" s="4"/>
      <c r="B2939" s="4"/>
      <c r="C2939" s="4"/>
      <c r="D2939" s="4"/>
      <c r="E2939" s="4">
        <v>1200116020</v>
      </c>
      <c r="F2939" s="4" t="s">
        <v>661</v>
      </c>
      <c r="G2939" s="5">
        <v>41000</v>
      </c>
      <c r="H2939" s="5">
        <v>15967.48</v>
      </c>
    </row>
    <row r="2940" spans="1:8" x14ac:dyDescent="0.25">
      <c r="A2940" s="4"/>
      <c r="B2940" s="4"/>
      <c r="C2940" s="4"/>
      <c r="D2940" s="4"/>
      <c r="E2940" s="4">
        <v>1200116010</v>
      </c>
      <c r="F2940" s="4" t="s">
        <v>661</v>
      </c>
      <c r="G2940" s="5">
        <v>41000</v>
      </c>
      <c r="H2940" s="5">
        <v>15967.48</v>
      </c>
    </row>
    <row r="2941" spans="1:8" x14ac:dyDescent="0.25">
      <c r="A2941" s="4"/>
      <c r="B2941" s="4"/>
      <c r="C2941" s="4"/>
      <c r="D2941" s="4"/>
      <c r="E2941" s="4">
        <v>1200116040</v>
      </c>
      <c r="F2941" s="4" t="s">
        <v>661</v>
      </c>
      <c r="G2941" s="5">
        <v>41000</v>
      </c>
      <c r="H2941" s="5">
        <v>15967.48</v>
      </c>
    </row>
    <row r="2942" spans="1:8" x14ac:dyDescent="0.25">
      <c r="A2942" s="4"/>
      <c r="B2942" s="4"/>
      <c r="C2942" s="4"/>
      <c r="D2942" s="4"/>
      <c r="E2942" s="4">
        <v>1200116050</v>
      </c>
      <c r="F2942" s="4" t="s">
        <v>661</v>
      </c>
      <c r="G2942" s="5">
        <v>41000</v>
      </c>
      <c r="H2942" s="5">
        <v>15967.48</v>
      </c>
    </row>
    <row r="2943" spans="1:8" x14ac:dyDescent="0.25">
      <c r="A2943" s="4"/>
      <c r="B2943" s="4"/>
      <c r="C2943" s="4"/>
      <c r="D2943" s="4"/>
      <c r="E2943" s="4">
        <v>1200116030</v>
      </c>
      <c r="F2943" s="4" t="s">
        <v>661</v>
      </c>
      <c r="G2943" s="5">
        <v>41000</v>
      </c>
      <c r="H2943" s="5">
        <v>15967.48</v>
      </c>
    </row>
    <row r="2944" spans="1:8" x14ac:dyDescent="0.25">
      <c r="A2944" s="4"/>
      <c r="B2944" s="4"/>
      <c r="C2944" s="4"/>
      <c r="D2944" s="4"/>
      <c r="E2944" s="4">
        <v>1200110990</v>
      </c>
      <c r="F2944" s="4" t="s">
        <v>2285</v>
      </c>
      <c r="G2944" s="5">
        <v>22500</v>
      </c>
      <c r="H2944" s="5">
        <v>14183.75</v>
      </c>
    </row>
    <row r="2945" spans="1:8" x14ac:dyDescent="0.25">
      <c r="A2945" s="4"/>
      <c r="B2945" s="4"/>
      <c r="C2945" s="4"/>
      <c r="D2945" s="4"/>
      <c r="E2945" s="4">
        <v>1200106220</v>
      </c>
      <c r="F2945" s="4" t="s">
        <v>2286</v>
      </c>
      <c r="G2945" s="5">
        <v>10613.32</v>
      </c>
      <c r="H2945" s="5">
        <v>3992.65</v>
      </c>
    </row>
    <row r="2946" spans="1:8" x14ac:dyDescent="0.25">
      <c r="A2946" s="4"/>
      <c r="B2946" s="4"/>
      <c r="C2946" s="4"/>
      <c r="D2946" s="4"/>
      <c r="E2946" s="4">
        <v>1200122820</v>
      </c>
      <c r="F2946" s="4" t="s">
        <v>2287</v>
      </c>
      <c r="G2946" s="5">
        <v>9077</v>
      </c>
      <c r="H2946" s="5">
        <v>6124.3</v>
      </c>
    </row>
    <row r="2947" spans="1:8" x14ac:dyDescent="0.25">
      <c r="A2947" s="4"/>
      <c r="B2947" s="4"/>
      <c r="C2947" s="4"/>
      <c r="D2947" s="4">
        <v>2017</v>
      </c>
      <c r="E2947" s="4">
        <v>1200134180</v>
      </c>
      <c r="F2947" s="4" t="s">
        <v>2288</v>
      </c>
      <c r="G2947" s="5">
        <v>3968989.95</v>
      </c>
      <c r="H2947" s="5">
        <v>2292939.48</v>
      </c>
    </row>
    <row r="2948" spans="1:8" x14ac:dyDescent="0.25">
      <c r="A2948" s="4"/>
      <c r="B2948" s="4"/>
      <c r="C2948" s="4"/>
      <c r="D2948" s="4"/>
      <c r="E2948" s="4">
        <v>1200134000</v>
      </c>
      <c r="F2948" s="4" t="s">
        <v>2289</v>
      </c>
      <c r="G2948" s="5">
        <v>2853086.25</v>
      </c>
      <c r="H2948" s="5">
        <v>1810529.25</v>
      </c>
    </row>
    <row r="2949" spans="1:8" x14ac:dyDescent="0.25">
      <c r="A2949" s="4"/>
      <c r="B2949" s="4"/>
      <c r="C2949" s="4"/>
      <c r="D2949" s="4"/>
      <c r="E2949" s="4">
        <v>1200134700</v>
      </c>
      <c r="F2949" s="4" t="s">
        <v>2290</v>
      </c>
      <c r="G2949" s="5">
        <v>2654150</v>
      </c>
      <c r="H2949" s="5">
        <v>2141195.77</v>
      </c>
    </row>
    <row r="2950" spans="1:8" x14ac:dyDescent="0.25">
      <c r="A2950" s="4"/>
      <c r="B2950" s="4"/>
      <c r="C2950" s="4"/>
      <c r="D2950" s="4"/>
      <c r="E2950" s="4">
        <v>1200132890</v>
      </c>
      <c r="F2950" s="4" t="s">
        <v>2291</v>
      </c>
      <c r="G2950" s="5">
        <v>2098853.98</v>
      </c>
      <c r="H2950" s="5">
        <v>1178438.6599999999</v>
      </c>
    </row>
    <row r="2951" spans="1:8" x14ac:dyDescent="0.25">
      <c r="A2951" s="4"/>
      <c r="B2951" s="4"/>
      <c r="C2951" s="4"/>
      <c r="D2951" s="4"/>
      <c r="E2951" s="4">
        <v>1200126030</v>
      </c>
      <c r="F2951" s="4" t="s">
        <v>2292</v>
      </c>
      <c r="G2951" s="5">
        <v>1324768.76</v>
      </c>
      <c r="H2951" s="5">
        <v>759745.3</v>
      </c>
    </row>
    <row r="2952" spans="1:8" x14ac:dyDescent="0.25">
      <c r="A2952" s="4"/>
      <c r="B2952" s="4"/>
      <c r="C2952" s="4"/>
      <c r="D2952" s="4"/>
      <c r="E2952" s="4">
        <v>1200128560</v>
      </c>
      <c r="F2952" s="4" t="s">
        <v>2293</v>
      </c>
      <c r="G2952" s="5">
        <v>956930.2</v>
      </c>
      <c r="H2952" s="5">
        <v>710117.58</v>
      </c>
    </row>
    <row r="2953" spans="1:8" x14ac:dyDescent="0.25">
      <c r="A2953" s="4"/>
      <c r="B2953" s="4"/>
      <c r="C2953" s="4"/>
      <c r="D2953" s="4"/>
      <c r="E2953" s="4">
        <v>1200128570</v>
      </c>
      <c r="F2953" s="4" t="s">
        <v>2294</v>
      </c>
      <c r="G2953" s="5">
        <v>695927.34</v>
      </c>
      <c r="H2953" s="5">
        <v>537172.24</v>
      </c>
    </row>
    <row r="2954" spans="1:8" x14ac:dyDescent="0.25">
      <c r="A2954" s="4"/>
      <c r="B2954" s="4"/>
      <c r="C2954" s="4"/>
      <c r="D2954" s="4"/>
      <c r="E2954" s="4">
        <v>1200131450</v>
      </c>
      <c r="F2954" s="4" t="s">
        <v>2295</v>
      </c>
      <c r="G2954" s="5">
        <v>546269.29</v>
      </c>
      <c r="H2954" s="5">
        <v>397803.78</v>
      </c>
    </row>
    <row r="2955" spans="1:8" x14ac:dyDescent="0.25">
      <c r="A2955" s="4"/>
      <c r="B2955" s="4"/>
      <c r="C2955" s="4"/>
      <c r="D2955" s="4"/>
      <c r="E2955" s="4">
        <v>1200128550</v>
      </c>
      <c r="F2955" s="4" t="s">
        <v>2296</v>
      </c>
      <c r="G2955" s="5">
        <v>271524.92</v>
      </c>
      <c r="H2955" s="5">
        <v>157865.41</v>
      </c>
    </row>
    <row r="2956" spans="1:8" x14ac:dyDescent="0.25">
      <c r="A2956" s="4"/>
      <c r="B2956" s="4"/>
      <c r="C2956" s="4"/>
      <c r="D2956" s="4"/>
      <c r="E2956" s="4">
        <v>1200126020</v>
      </c>
      <c r="F2956" s="4" t="s">
        <v>2297</v>
      </c>
      <c r="G2956" s="5">
        <v>135000</v>
      </c>
      <c r="H2956" s="5">
        <v>66752.960000000006</v>
      </c>
    </row>
    <row r="2957" spans="1:8" x14ac:dyDescent="0.25">
      <c r="A2957" s="4"/>
      <c r="B2957" s="4"/>
      <c r="C2957" s="4"/>
      <c r="D2957" s="4"/>
      <c r="E2957" s="4">
        <v>1200126670</v>
      </c>
      <c r="F2957" s="4" t="s">
        <v>2298</v>
      </c>
      <c r="G2957" s="5">
        <v>58000</v>
      </c>
      <c r="H2957" s="5">
        <v>28922.69</v>
      </c>
    </row>
    <row r="2958" spans="1:8" x14ac:dyDescent="0.25">
      <c r="A2958" s="4"/>
      <c r="B2958" s="4"/>
      <c r="C2958" s="4"/>
      <c r="D2958" s="4"/>
      <c r="E2958" s="4">
        <v>1200131460</v>
      </c>
      <c r="F2958" s="4" t="s">
        <v>2299</v>
      </c>
      <c r="G2958" s="5">
        <v>45499</v>
      </c>
      <c r="H2958" s="5">
        <v>33133.230000000003</v>
      </c>
    </row>
    <row r="2959" spans="1:8" x14ac:dyDescent="0.25">
      <c r="A2959" s="4"/>
      <c r="B2959" s="4"/>
      <c r="C2959" s="4"/>
      <c r="D2959" s="4">
        <v>2018</v>
      </c>
      <c r="E2959" s="4">
        <v>1200138430</v>
      </c>
      <c r="F2959" s="4" t="s">
        <v>2300</v>
      </c>
      <c r="G2959" s="5">
        <v>17353716.329999998</v>
      </c>
      <c r="H2959" s="5">
        <v>10711445.4</v>
      </c>
    </row>
    <row r="2960" spans="1:8" x14ac:dyDescent="0.25">
      <c r="A2960" s="4"/>
      <c r="B2960" s="4"/>
      <c r="C2960" s="4"/>
      <c r="D2960" s="4"/>
      <c r="E2960" s="4">
        <v>1200138490</v>
      </c>
      <c r="F2960" s="4" t="s">
        <v>2301</v>
      </c>
      <c r="G2960" s="5">
        <v>10209201.68</v>
      </c>
      <c r="H2960" s="5">
        <v>7972616.9699999997</v>
      </c>
    </row>
    <row r="2961" spans="1:8" x14ac:dyDescent="0.25">
      <c r="A2961" s="4"/>
      <c r="B2961" s="4"/>
      <c r="C2961" s="4"/>
      <c r="D2961" s="4"/>
      <c r="E2961" s="4">
        <v>1200134310</v>
      </c>
      <c r="F2961" s="4" t="s">
        <v>2290</v>
      </c>
      <c r="G2961" s="5">
        <v>4563825</v>
      </c>
      <c r="H2961" s="5">
        <v>3064400.98</v>
      </c>
    </row>
    <row r="2962" spans="1:8" x14ac:dyDescent="0.25">
      <c r="A2962" s="4"/>
      <c r="B2962" s="4"/>
      <c r="C2962" s="4"/>
      <c r="D2962" s="4"/>
      <c r="E2962" s="4">
        <v>1200137210</v>
      </c>
      <c r="F2962" s="4" t="s">
        <v>2302</v>
      </c>
      <c r="G2962" s="5">
        <v>1939150</v>
      </c>
      <c r="H2962" s="5">
        <v>1546596.43</v>
      </c>
    </row>
    <row r="2963" spans="1:8" x14ac:dyDescent="0.25">
      <c r="A2963" s="4"/>
      <c r="B2963" s="4"/>
      <c r="C2963" s="4"/>
      <c r="D2963" s="4"/>
      <c r="E2963" s="4">
        <v>1200139480</v>
      </c>
      <c r="F2963" s="4" t="s">
        <v>2303</v>
      </c>
      <c r="G2963" s="5">
        <v>935843.61</v>
      </c>
      <c r="H2963" s="5">
        <v>578347.41</v>
      </c>
    </row>
    <row r="2964" spans="1:8" x14ac:dyDescent="0.25">
      <c r="A2964" s="4"/>
      <c r="B2964" s="4"/>
      <c r="C2964" s="4"/>
      <c r="D2964" s="4"/>
      <c r="E2964" s="4">
        <v>1200141730</v>
      </c>
      <c r="F2964" s="4" t="s">
        <v>2304</v>
      </c>
      <c r="G2964" s="5">
        <v>862896.2</v>
      </c>
      <c r="H2964" s="5">
        <v>618985</v>
      </c>
    </row>
    <row r="2965" spans="1:8" x14ac:dyDescent="0.25">
      <c r="A2965" s="4"/>
      <c r="B2965" s="4"/>
      <c r="C2965" s="4"/>
      <c r="D2965" s="4"/>
      <c r="E2965" s="4">
        <v>2600001260</v>
      </c>
      <c r="F2965" s="4" t="s">
        <v>2305</v>
      </c>
      <c r="G2965" s="5">
        <v>719099.05</v>
      </c>
      <c r="H2965" s="5">
        <v>1</v>
      </c>
    </row>
    <row r="2966" spans="1:8" x14ac:dyDescent="0.25">
      <c r="A2966" s="4"/>
      <c r="B2966" s="4"/>
      <c r="C2966" s="4"/>
      <c r="D2966" s="4"/>
      <c r="E2966" s="4">
        <v>1200143690</v>
      </c>
      <c r="F2966" s="4" t="s">
        <v>2306</v>
      </c>
      <c r="G2966" s="5">
        <v>661021.80000000005</v>
      </c>
      <c r="H2966" s="5">
        <v>519950.87</v>
      </c>
    </row>
    <row r="2967" spans="1:8" x14ac:dyDescent="0.25">
      <c r="A2967" s="4"/>
      <c r="B2967" s="4"/>
      <c r="C2967" s="4"/>
      <c r="D2967" s="4"/>
      <c r="E2967" s="4">
        <v>1200145470</v>
      </c>
      <c r="F2967" s="4" t="s">
        <v>2307</v>
      </c>
      <c r="G2967" s="5">
        <v>444025</v>
      </c>
      <c r="H2967" s="5">
        <v>312091.81</v>
      </c>
    </row>
    <row r="2968" spans="1:8" x14ac:dyDescent="0.25">
      <c r="A2968" s="4"/>
      <c r="B2968" s="4"/>
      <c r="C2968" s="4"/>
      <c r="D2968" s="4"/>
      <c r="E2968" s="4">
        <v>1200144510</v>
      </c>
      <c r="F2968" s="4" t="s">
        <v>2308</v>
      </c>
      <c r="G2968" s="5">
        <v>290500</v>
      </c>
      <c r="H2968" s="5">
        <v>241473.14</v>
      </c>
    </row>
    <row r="2969" spans="1:8" x14ac:dyDescent="0.25">
      <c r="A2969" s="4"/>
      <c r="B2969" s="4"/>
      <c r="C2969" s="4"/>
      <c r="D2969" s="4"/>
      <c r="E2969" s="4">
        <v>1200136210</v>
      </c>
      <c r="F2969" s="4" t="s">
        <v>2309</v>
      </c>
      <c r="G2969" s="5">
        <v>154000</v>
      </c>
      <c r="H2969" s="5">
        <v>102512.38</v>
      </c>
    </row>
    <row r="2970" spans="1:8" x14ac:dyDescent="0.25">
      <c r="A2970" s="4"/>
      <c r="B2970" s="4"/>
      <c r="C2970" s="4"/>
      <c r="D2970" s="4"/>
      <c r="E2970" s="4">
        <v>1200138510</v>
      </c>
      <c r="F2970" s="4" t="s">
        <v>2310</v>
      </c>
      <c r="G2970" s="5">
        <v>130300</v>
      </c>
      <c r="H2970" s="5">
        <v>101717.29</v>
      </c>
    </row>
    <row r="2971" spans="1:8" x14ac:dyDescent="0.25">
      <c r="A2971" s="4"/>
      <c r="B2971" s="4"/>
      <c r="C2971" s="4"/>
      <c r="D2971" s="4"/>
      <c r="E2971" s="4">
        <v>1200145230</v>
      </c>
      <c r="F2971" s="4" t="s">
        <v>2311</v>
      </c>
      <c r="G2971" s="5">
        <v>119555.1</v>
      </c>
      <c r="H2971" s="5">
        <v>98526.5</v>
      </c>
    </row>
    <row r="2972" spans="1:8" x14ac:dyDescent="0.25">
      <c r="A2972" s="4"/>
      <c r="B2972" s="4"/>
      <c r="C2972" s="4"/>
      <c r="D2972" s="4"/>
      <c r="E2972" s="4">
        <v>1200137730</v>
      </c>
      <c r="F2972" s="4" t="s">
        <v>2312</v>
      </c>
      <c r="G2972" s="5">
        <v>82420</v>
      </c>
      <c r="H2972" s="5">
        <v>55178.559999999998</v>
      </c>
    </row>
    <row r="2973" spans="1:8" x14ac:dyDescent="0.25">
      <c r="A2973" s="4"/>
      <c r="B2973" s="4"/>
      <c r="C2973" s="4"/>
      <c r="D2973" s="4"/>
      <c r="E2973" s="4">
        <v>1200140180</v>
      </c>
      <c r="F2973" s="4" t="s">
        <v>2313</v>
      </c>
      <c r="G2973" s="5">
        <v>70762</v>
      </c>
      <c r="H2973" s="5">
        <v>47109.04</v>
      </c>
    </row>
    <row r="2974" spans="1:8" x14ac:dyDescent="0.25">
      <c r="A2974" s="4"/>
      <c r="B2974" s="4"/>
      <c r="C2974" s="4"/>
      <c r="D2974" s="4"/>
      <c r="E2974" s="4">
        <v>1200139840</v>
      </c>
      <c r="F2974" s="4" t="s">
        <v>2314</v>
      </c>
      <c r="G2974" s="5">
        <v>63000</v>
      </c>
      <c r="H2974" s="5">
        <v>41762.61</v>
      </c>
    </row>
    <row r="2975" spans="1:8" x14ac:dyDescent="0.25">
      <c r="A2975" s="4"/>
      <c r="B2975" s="4"/>
      <c r="C2975" s="4"/>
      <c r="D2975" s="4">
        <v>2019</v>
      </c>
      <c r="E2975" s="4">
        <v>1200158230</v>
      </c>
      <c r="F2975" s="4" t="s">
        <v>2315</v>
      </c>
      <c r="G2975" s="5">
        <v>1539672</v>
      </c>
      <c r="H2975" s="5">
        <v>1327845.74</v>
      </c>
    </row>
    <row r="2976" spans="1:8" x14ac:dyDescent="0.25">
      <c r="A2976" s="4"/>
      <c r="B2976" s="4"/>
      <c r="C2976" s="4"/>
      <c r="D2976" s="4"/>
      <c r="E2976" s="4">
        <v>1200161540</v>
      </c>
      <c r="F2976" s="4" t="s">
        <v>2316</v>
      </c>
      <c r="G2976" s="5">
        <v>1487760.85</v>
      </c>
      <c r="H2976" s="5">
        <v>1339210.46</v>
      </c>
    </row>
    <row r="2977" spans="1:8" x14ac:dyDescent="0.25">
      <c r="A2977" s="4"/>
      <c r="B2977" s="4"/>
      <c r="C2977" s="4"/>
      <c r="D2977" s="4"/>
      <c r="E2977" s="4">
        <v>1200158340</v>
      </c>
      <c r="F2977" s="4" t="s">
        <v>2317</v>
      </c>
      <c r="G2977" s="5">
        <v>1183250</v>
      </c>
      <c r="H2977" s="5">
        <v>923591.91</v>
      </c>
    </row>
    <row r="2978" spans="1:8" x14ac:dyDescent="0.25">
      <c r="A2978" s="4"/>
      <c r="B2978" s="4"/>
      <c r="C2978" s="4"/>
      <c r="D2978" s="4"/>
      <c r="E2978" s="4">
        <v>1200158250</v>
      </c>
      <c r="F2978" s="4" t="s">
        <v>2318</v>
      </c>
      <c r="G2978" s="5">
        <v>517592.71</v>
      </c>
      <c r="H2978" s="5">
        <v>384849.37</v>
      </c>
    </row>
    <row r="2979" spans="1:8" x14ac:dyDescent="0.25">
      <c r="A2979" s="4"/>
      <c r="B2979" s="4"/>
      <c r="C2979" s="4"/>
      <c r="D2979" s="4"/>
      <c r="E2979" s="4">
        <v>1200150850</v>
      </c>
      <c r="F2979" s="4" t="s">
        <v>2319</v>
      </c>
      <c r="G2979" s="5">
        <v>92209</v>
      </c>
      <c r="H2979" s="5">
        <v>67995.81</v>
      </c>
    </row>
    <row r="2980" spans="1:8" x14ac:dyDescent="0.25">
      <c r="A2980" s="4"/>
      <c r="B2980" s="4"/>
      <c r="C2980" s="4"/>
      <c r="D2980" s="4"/>
      <c r="E2980" s="4">
        <v>1200139780</v>
      </c>
      <c r="F2980" s="4" t="s">
        <v>2320</v>
      </c>
      <c r="G2980" s="5">
        <v>90300</v>
      </c>
      <c r="H2980" s="5">
        <v>64635.42</v>
      </c>
    </row>
    <row r="2981" spans="1:8" x14ac:dyDescent="0.25">
      <c r="A2981" s="4"/>
      <c r="B2981" s="4"/>
      <c r="C2981" s="4"/>
      <c r="D2981" s="4">
        <v>2020</v>
      </c>
      <c r="E2981" s="4">
        <v>1200164390</v>
      </c>
      <c r="F2981" s="4" t="s">
        <v>2321</v>
      </c>
      <c r="G2981" s="5">
        <v>3997276.72</v>
      </c>
      <c r="H2981" s="5">
        <v>3435326.8</v>
      </c>
    </row>
    <row r="2982" spans="1:8" x14ac:dyDescent="0.25">
      <c r="A2982" s="4"/>
      <c r="B2982" s="4"/>
      <c r="C2982" s="4"/>
      <c r="D2982" s="4"/>
      <c r="E2982" s="4">
        <v>1200164410</v>
      </c>
      <c r="F2982" s="4" t="s">
        <v>2322</v>
      </c>
      <c r="G2982" s="5">
        <v>1097534.25</v>
      </c>
      <c r="H2982" s="5">
        <v>939706.6</v>
      </c>
    </row>
    <row r="2983" spans="1:8" x14ac:dyDescent="0.25">
      <c r="A2983" s="4"/>
      <c r="B2983" s="4"/>
      <c r="C2983" s="4"/>
      <c r="D2983" s="4"/>
      <c r="E2983" s="4">
        <v>1200164400</v>
      </c>
      <c r="F2983" s="4" t="s">
        <v>2323</v>
      </c>
      <c r="G2983" s="5">
        <v>497917.51</v>
      </c>
      <c r="H2983" s="5">
        <v>430914.11</v>
      </c>
    </row>
    <row r="2984" spans="1:8" x14ac:dyDescent="0.25">
      <c r="A2984" s="4"/>
      <c r="B2984" s="4"/>
      <c r="C2984" s="4"/>
      <c r="D2984" s="4">
        <v>2021</v>
      </c>
      <c r="E2984" s="4">
        <v>1200171270</v>
      </c>
      <c r="F2984" s="4" t="s">
        <v>2324</v>
      </c>
      <c r="G2984" s="5">
        <v>3183758.84</v>
      </c>
      <c r="H2984" s="5">
        <v>3085049.47</v>
      </c>
    </row>
    <row r="2985" spans="1:8" x14ac:dyDescent="0.25">
      <c r="A2985" s="4"/>
      <c r="B2985" s="4"/>
      <c r="C2985" s="4"/>
      <c r="D2985" s="4"/>
      <c r="E2985" s="4">
        <v>1200171640</v>
      </c>
      <c r="F2985" s="4" t="s">
        <v>2325</v>
      </c>
      <c r="G2985" s="5">
        <v>255227.5</v>
      </c>
      <c r="H2985" s="5">
        <v>253983.58</v>
      </c>
    </row>
    <row r="2986" spans="1:8" x14ac:dyDescent="0.25">
      <c r="A2986" s="4"/>
      <c r="B2986" s="4"/>
      <c r="C2986" s="4"/>
      <c r="D2986" s="4"/>
      <c r="E2986" s="4">
        <v>1200171650</v>
      </c>
      <c r="F2986" s="4" t="s">
        <v>2325</v>
      </c>
      <c r="G2986" s="5">
        <v>43568.5</v>
      </c>
      <c r="H2986" s="5">
        <v>42217.72</v>
      </c>
    </row>
    <row r="2987" spans="1:8" x14ac:dyDescent="0.25">
      <c r="A2987" s="4"/>
      <c r="B2987" s="4"/>
      <c r="C2987" s="4"/>
      <c r="D2987" s="4"/>
      <c r="E2987" s="4">
        <v>1200171660</v>
      </c>
      <c r="F2987" s="4" t="s">
        <v>2325</v>
      </c>
      <c r="G2987" s="5">
        <v>18937.5</v>
      </c>
      <c r="H2987" s="5">
        <v>18348.37</v>
      </c>
    </row>
    <row r="2988" spans="1:8" x14ac:dyDescent="0.25">
      <c r="A2988" s="4"/>
      <c r="B2988" s="4"/>
      <c r="C2988" s="4"/>
      <c r="D2988" s="4"/>
      <c r="E2988" s="4">
        <v>1200171670</v>
      </c>
      <c r="F2988" s="4" t="s">
        <v>2325</v>
      </c>
      <c r="G2988" s="5">
        <v>10644.5</v>
      </c>
      <c r="H2988" s="5">
        <v>10312.4</v>
      </c>
    </row>
    <row r="2989" spans="1:8" x14ac:dyDescent="0.25">
      <c r="A2989" s="4"/>
      <c r="B2989" s="4"/>
      <c r="C2989" s="4" t="s">
        <v>2326</v>
      </c>
      <c r="D2989" s="4"/>
      <c r="E2989" s="4"/>
      <c r="F2989" s="4"/>
      <c r="G2989" s="5">
        <f>SUM(G2701:G2988)</f>
        <v>256972115.90999988</v>
      </c>
      <c r="H2989" s="5">
        <f>SUM(H2701:H2988)</f>
        <v>74000523.109999985</v>
      </c>
    </row>
    <row r="2990" spans="1:8" x14ac:dyDescent="0.25">
      <c r="A2990" s="4"/>
      <c r="B2990" s="4" t="s">
        <v>2327</v>
      </c>
      <c r="C2990" s="4"/>
      <c r="D2990" s="4"/>
      <c r="E2990" s="4"/>
      <c r="F2990" s="4"/>
      <c r="G2990" s="5">
        <f>SUM(G2989,G2700,G2342,G2315,G1917,G1386,G1375,G1074)</f>
        <v>2601739972.0300021</v>
      </c>
      <c r="H2990" s="5">
        <f>SUM(H2989,H2700,H2342,H2315,H1917,H1386,H1375,H1074)</f>
        <v>772956703.25000036</v>
      </c>
    </row>
    <row r="2991" spans="1:8" x14ac:dyDescent="0.25">
      <c r="A2991" s="4"/>
      <c r="B2991" s="4" t="s">
        <v>2328</v>
      </c>
      <c r="C2991" s="4" t="s">
        <v>2329</v>
      </c>
      <c r="D2991" s="4">
        <v>2004</v>
      </c>
      <c r="E2991" s="4">
        <v>1300000470</v>
      </c>
      <c r="F2991" s="4" t="s">
        <v>2330</v>
      </c>
      <c r="G2991" s="5">
        <v>36399377.840000004</v>
      </c>
      <c r="H2991" s="5">
        <v>1</v>
      </c>
    </row>
    <row r="2992" spans="1:8" x14ac:dyDescent="0.25">
      <c r="A2992" s="4"/>
      <c r="B2992" s="4"/>
      <c r="C2992" s="4"/>
      <c r="D2992" s="4"/>
      <c r="E2992" s="4">
        <v>1300000400</v>
      </c>
      <c r="F2992" s="4" t="s">
        <v>2331</v>
      </c>
      <c r="G2992" s="5">
        <v>8496926</v>
      </c>
      <c r="H2992" s="5">
        <v>1</v>
      </c>
    </row>
    <row r="2993" spans="1:8" x14ac:dyDescent="0.25">
      <c r="A2993" s="4"/>
      <c r="B2993" s="4"/>
      <c r="C2993" s="4"/>
      <c r="D2993" s="4"/>
      <c r="E2993" s="4">
        <v>1300000450</v>
      </c>
      <c r="F2993" s="4" t="s">
        <v>2332</v>
      </c>
      <c r="G2993" s="5">
        <v>1440156</v>
      </c>
      <c r="H2993" s="5">
        <v>1</v>
      </c>
    </row>
    <row r="2994" spans="1:8" x14ac:dyDescent="0.25">
      <c r="A2994" s="4"/>
      <c r="B2994" s="4"/>
      <c r="C2994" s="4"/>
      <c r="D2994" s="4"/>
      <c r="E2994" s="4">
        <v>1300000410</v>
      </c>
      <c r="F2994" s="4" t="s">
        <v>2333</v>
      </c>
      <c r="G2994" s="5">
        <v>961921.11</v>
      </c>
      <c r="H2994" s="5">
        <v>1</v>
      </c>
    </row>
    <row r="2995" spans="1:8" x14ac:dyDescent="0.25">
      <c r="A2995" s="4"/>
      <c r="B2995" s="4"/>
      <c r="C2995" s="4"/>
      <c r="D2995" s="4"/>
      <c r="E2995" s="4">
        <v>1300000460</v>
      </c>
      <c r="F2995" s="4" t="s">
        <v>2334</v>
      </c>
      <c r="G2995" s="5">
        <v>825558</v>
      </c>
      <c r="H2995" s="5">
        <v>1</v>
      </c>
    </row>
    <row r="2996" spans="1:8" x14ac:dyDescent="0.25">
      <c r="A2996" s="4"/>
      <c r="B2996" s="4"/>
      <c r="C2996" s="4"/>
      <c r="D2996" s="4"/>
      <c r="E2996" s="4">
        <v>1300000430</v>
      </c>
      <c r="F2996" s="4" t="s">
        <v>2335</v>
      </c>
      <c r="G2996" s="5">
        <v>351818.45</v>
      </c>
      <c r="H2996" s="5">
        <v>1</v>
      </c>
    </row>
    <row r="2997" spans="1:8" x14ac:dyDescent="0.25">
      <c r="A2997" s="4"/>
      <c r="B2997" s="4"/>
      <c r="C2997" s="4"/>
      <c r="D2997" s="4"/>
      <c r="E2997" s="4">
        <v>1300000440</v>
      </c>
      <c r="F2997" s="4" t="s">
        <v>2336</v>
      </c>
      <c r="G2997" s="5">
        <v>112838.41</v>
      </c>
      <c r="H2997" s="5">
        <v>1</v>
      </c>
    </row>
    <row r="2998" spans="1:8" x14ac:dyDescent="0.25">
      <c r="A2998" s="4"/>
      <c r="B2998" s="4"/>
      <c r="C2998" s="4"/>
      <c r="D2998" s="4">
        <v>2008</v>
      </c>
      <c r="E2998" s="4">
        <v>1300000170</v>
      </c>
      <c r="F2998" s="4" t="s">
        <v>2337</v>
      </c>
      <c r="G2998" s="5">
        <v>13687910.77</v>
      </c>
      <c r="H2998" s="5">
        <v>1</v>
      </c>
    </row>
    <row r="2999" spans="1:8" x14ac:dyDescent="0.25">
      <c r="A2999" s="4"/>
      <c r="B2999" s="4"/>
      <c r="C2999" s="4"/>
      <c r="D2999" s="4"/>
      <c r="E2999" s="4">
        <v>1300000160</v>
      </c>
      <c r="F2999" s="4" t="s">
        <v>2338</v>
      </c>
      <c r="G2999" s="5">
        <v>11081956.470000001</v>
      </c>
      <c r="H2999" s="5">
        <v>1</v>
      </c>
    </row>
    <row r="3000" spans="1:8" x14ac:dyDescent="0.25">
      <c r="A3000" s="4"/>
      <c r="B3000" s="4"/>
      <c r="C3000" s="4"/>
      <c r="D3000" s="4"/>
      <c r="E3000" s="4">
        <v>1300000150</v>
      </c>
      <c r="F3000" s="4" t="s">
        <v>2331</v>
      </c>
      <c r="G3000" s="5">
        <v>7083832.1699999999</v>
      </c>
      <c r="H3000" s="5">
        <v>1</v>
      </c>
    </row>
    <row r="3001" spans="1:8" x14ac:dyDescent="0.25">
      <c r="A3001" s="4"/>
      <c r="B3001" s="4"/>
      <c r="C3001" s="4"/>
      <c r="D3001" s="4"/>
      <c r="E3001" s="4">
        <v>1300000970</v>
      </c>
      <c r="F3001" s="4" t="s">
        <v>2330</v>
      </c>
      <c r="G3001" s="5">
        <v>88773</v>
      </c>
      <c r="H3001" s="5">
        <v>1</v>
      </c>
    </row>
    <row r="3002" spans="1:8" x14ac:dyDescent="0.25">
      <c r="A3002" s="4"/>
      <c r="B3002" s="4"/>
      <c r="C3002" s="4"/>
      <c r="D3002" s="4"/>
      <c r="E3002" s="4">
        <v>1300000910</v>
      </c>
      <c r="F3002" s="4" t="s">
        <v>2339</v>
      </c>
      <c r="G3002" s="5">
        <v>24045.23</v>
      </c>
      <c r="H3002" s="5">
        <v>1</v>
      </c>
    </row>
    <row r="3003" spans="1:8" x14ac:dyDescent="0.25">
      <c r="A3003" s="4"/>
      <c r="B3003" s="4"/>
      <c r="C3003" s="4"/>
      <c r="D3003" s="4">
        <v>2009</v>
      </c>
      <c r="E3003" s="4">
        <v>1300001350</v>
      </c>
      <c r="F3003" s="4" t="s">
        <v>2340</v>
      </c>
      <c r="G3003" s="5">
        <v>12746108.859999999</v>
      </c>
      <c r="H3003" s="5">
        <v>1</v>
      </c>
    </row>
    <row r="3004" spans="1:8" x14ac:dyDescent="0.25">
      <c r="A3004" s="4"/>
      <c r="B3004" s="4"/>
      <c r="C3004" s="4"/>
      <c r="D3004" s="4"/>
      <c r="E3004" s="4">
        <v>1300001130</v>
      </c>
      <c r="F3004" s="4" t="s">
        <v>2341</v>
      </c>
      <c r="G3004" s="5">
        <v>600132.9</v>
      </c>
      <c r="H3004" s="5">
        <v>1</v>
      </c>
    </row>
    <row r="3005" spans="1:8" x14ac:dyDescent="0.25">
      <c r="A3005" s="4"/>
      <c r="B3005" s="4"/>
      <c r="C3005" s="4"/>
      <c r="D3005" s="4"/>
      <c r="E3005" s="4">
        <v>1300001120</v>
      </c>
      <c r="F3005" s="4" t="s">
        <v>2342</v>
      </c>
      <c r="G3005" s="5">
        <v>572100</v>
      </c>
      <c r="H3005" s="5">
        <v>1</v>
      </c>
    </row>
    <row r="3006" spans="1:8" x14ac:dyDescent="0.25">
      <c r="A3006" s="4"/>
      <c r="B3006" s="4"/>
      <c r="C3006" s="4"/>
      <c r="D3006" s="4"/>
      <c r="E3006" s="4">
        <v>1300001090</v>
      </c>
      <c r="F3006" s="4" t="s">
        <v>2343</v>
      </c>
      <c r="G3006" s="5">
        <v>389028</v>
      </c>
      <c r="H3006" s="5">
        <v>1</v>
      </c>
    </row>
    <row r="3007" spans="1:8" x14ac:dyDescent="0.25">
      <c r="A3007" s="4"/>
      <c r="B3007" s="4"/>
      <c r="C3007" s="4"/>
      <c r="D3007" s="4"/>
      <c r="E3007" s="4">
        <v>1300001450</v>
      </c>
      <c r="F3007" s="4" t="s">
        <v>2344</v>
      </c>
      <c r="G3007" s="5">
        <v>208000</v>
      </c>
      <c r="H3007" s="5">
        <v>1</v>
      </c>
    </row>
    <row r="3008" spans="1:8" x14ac:dyDescent="0.25">
      <c r="A3008" s="4"/>
      <c r="B3008" s="4"/>
      <c r="C3008" s="4"/>
      <c r="D3008" s="4"/>
      <c r="E3008" s="4">
        <v>1300001080</v>
      </c>
      <c r="F3008" s="4" t="s">
        <v>2345</v>
      </c>
      <c r="G3008" s="5">
        <v>169625</v>
      </c>
      <c r="H3008" s="5">
        <v>1</v>
      </c>
    </row>
    <row r="3009" spans="1:8" x14ac:dyDescent="0.25">
      <c r="A3009" s="4"/>
      <c r="B3009" s="4"/>
      <c r="C3009" s="4"/>
      <c r="D3009" s="4"/>
      <c r="E3009" s="4">
        <v>1300001470</v>
      </c>
      <c r="F3009" s="4" t="s">
        <v>2346</v>
      </c>
      <c r="G3009" s="5">
        <v>115239.7</v>
      </c>
      <c r="H3009" s="5">
        <v>1</v>
      </c>
    </row>
    <row r="3010" spans="1:8" x14ac:dyDescent="0.25">
      <c r="A3010" s="4"/>
      <c r="B3010" s="4"/>
      <c r="C3010" s="4"/>
      <c r="D3010" s="4"/>
      <c r="E3010" s="4">
        <v>1300001351</v>
      </c>
      <c r="F3010" s="4" t="s">
        <v>2340</v>
      </c>
      <c r="G3010" s="5">
        <v>20400</v>
      </c>
      <c r="H3010" s="5">
        <v>1</v>
      </c>
    </row>
    <row r="3011" spans="1:8" x14ac:dyDescent="0.25">
      <c r="A3011" s="4"/>
      <c r="B3011" s="4"/>
      <c r="C3011" s="4"/>
      <c r="D3011" s="4"/>
      <c r="E3011" s="4">
        <v>1300001100</v>
      </c>
      <c r="F3011" s="4" t="s">
        <v>2347</v>
      </c>
      <c r="G3011" s="5">
        <v>11000</v>
      </c>
      <c r="H3011" s="5">
        <v>1</v>
      </c>
    </row>
    <row r="3012" spans="1:8" x14ac:dyDescent="0.25">
      <c r="A3012" s="4"/>
      <c r="B3012" s="4"/>
      <c r="C3012" s="4"/>
      <c r="D3012" s="4">
        <v>2010</v>
      </c>
      <c r="E3012" s="4">
        <v>1300002370</v>
      </c>
      <c r="F3012" s="4" t="s">
        <v>2348</v>
      </c>
      <c r="G3012" s="5">
        <v>3803928.5</v>
      </c>
      <c r="H3012" s="5">
        <v>1</v>
      </c>
    </row>
    <row r="3013" spans="1:8" x14ac:dyDescent="0.25">
      <c r="A3013" s="4"/>
      <c r="B3013" s="4"/>
      <c r="C3013" s="4"/>
      <c r="D3013" s="4"/>
      <c r="E3013" s="4">
        <v>1300002371</v>
      </c>
      <c r="F3013" s="4" t="s">
        <v>2349</v>
      </c>
      <c r="G3013" s="5">
        <v>764154</v>
      </c>
      <c r="H3013" s="5">
        <v>1</v>
      </c>
    </row>
    <row r="3014" spans="1:8" x14ac:dyDescent="0.25">
      <c r="A3014" s="4"/>
      <c r="B3014" s="4"/>
      <c r="C3014" s="4"/>
      <c r="D3014" s="4"/>
      <c r="E3014" s="4">
        <v>1300001700</v>
      </c>
      <c r="F3014" s="4" t="s">
        <v>2350</v>
      </c>
      <c r="G3014" s="5">
        <v>373110</v>
      </c>
      <c r="H3014" s="5">
        <v>1</v>
      </c>
    </row>
    <row r="3015" spans="1:8" x14ac:dyDescent="0.25">
      <c r="A3015" s="4"/>
      <c r="B3015" s="4"/>
      <c r="C3015" s="4"/>
      <c r="D3015" s="4"/>
      <c r="E3015" s="4">
        <v>1300001850</v>
      </c>
      <c r="F3015" s="4" t="s">
        <v>2351</v>
      </c>
      <c r="G3015" s="5">
        <v>340000</v>
      </c>
      <c r="H3015" s="5">
        <v>1</v>
      </c>
    </row>
    <row r="3016" spans="1:8" x14ac:dyDescent="0.25">
      <c r="A3016" s="4"/>
      <c r="B3016" s="4"/>
      <c r="C3016" s="4"/>
      <c r="D3016" s="4"/>
      <c r="E3016" s="4">
        <v>1300001870</v>
      </c>
      <c r="F3016" s="4" t="s">
        <v>2351</v>
      </c>
      <c r="G3016" s="5">
        <v>230000</v>
      </c>
      <c r="H3016" s="5">
        <v>1</v>
      </c>
    </row>
    <row r="3017" spans="1:8" x14ac:dyDescent="0.25">
      <c r="A3017" s="4"/>
      <c r="B3017" s="4"/>
      <c r="C3017" s="4"/>
      <c r="D3017" s="4"/>
      <c r="E3017" s="4">
        <v>1300001890</v>
      </c>
      <c r="F3017" s="4" t="s">
        <v>2352</v>
      </c>
      <c r="G3017" s="5">
        <v>172500</v>
      </c>
      <c r="H3017" s="5">
        <v>1</v>
      </c>
    </row>
    <row r="3018" spans="1:8" x14ac:dyDescent="0.25">
      <c r="A3018" s="4"/>
      <c r="B3018" s="4"/>
      <c r="C3018" s="4"/>
      <c r="D3018" s="4"/>
      <c r="E3018" s="4">
        <v>1300001720</v>
      </c>
      <c r="F3018" s="4" t="s">
        <v>2353</v>
      </c>
      <c r="G3018" s="5">
        <v>110000</v>
      </c>
      <c r="H3018" s="5">
        <v>1</v>
      </c>
    </row>
    <row r="3019" spans="1:8" x14ac:dyDescent="0.25">
      <c r="A3019" s="4"/>
      <c r="B3019" s="4"/>
      <c r="C3019" s="4"/>
      <c r="D3019" s="4"/>
      <c r="E3019" s="4">
        <v>1300001860</v>
      </c>
      <c r="F3019" s="4" t="s">
        <v>2354</v>
      </c>
      <c r="G3019" s="5">
        <v>84000</v>
      </c>
      <c r="H3019" s="5">
        <v>1</v>
      </c>
    </row>
    <row r="3020" spans="1:8" x14ac:dyDescent="0.25">
      <c r="A3020" s="4"/>
      <c r="B3020" s="4"/>
      <c r="C3020" s="4"/>
      <c r="D3020" s="4"/>
      <c r="E3020" s="4">
        <v>1300001780</v>
      </c>
      <c r="F3020" s="4" t="s">
        <v>2355</v>
      </c>
      <c r="G3020" s="5">
        <v>65000</v>
      </c>
      <c r="H3020" s="5">
        <v>1</v>
      </c>
    </row>
    <row r="3021" spans="1:8" x14ac:dyDescent="0.25">
      <c r="A3021" s="4"/>
      <c r="B3021" s="4"/>
      <c r="C3021" s="4"/>
      <c r="D3021" s="4"/>
      <c r="E3021" s="4">
        <v>1300001880</v>
      </c>
      <c r="F3021" s="4" t="s">
        <v>2354</v>
      </c>
      <c r="G3021" s="5">
        <v>56000</v>
      </c>
      <c r="H3021" s="5">
        <v>1</v>
      </c>
    </row>
    <row r="3022" spans="1:8" x14ac:dyDescent="0.25">
      <c r="A3022" s="4"/>
      <c r="B3022" s="4"/>
      <c r="C3022" s="4"/>
      <c r="D3022" s="4"/>
      <c r="E3022" s="4">
        <v>1300002420</v>
      </c>
      <c r="F3022" s="4" t="s">
        <v>2356</v>
      </c>
      <c r="G3022" s="5">
        <v>55000</v>
      </c>
      <c r="H3022" s="5">
        <v>1</v>
      </c>
    </row>
    <row r="3023" spans="1:8" x14ac:dyDescent="0.25">
      <c r="A3023" s="4"/>
      <c r="B3023" s="4"/>
      <c r="C3023" s="4"/>
      <c r="D3023" s="4"/>
      <c r="E3023" s="4">
        <v>1300002410</v>
      </c>
      <c r="F3023" s="4" t="s">
        <v>2356</v>
      </c>
      <c r="G3023" s="5">
        <v>55000</v>
      </c>
      <c r="H3023" s="5">
        <v>1</v>
      </c>
    </row>
    <row r="3024" spans="1:8" x14ac:dyDescent="0.25">
      <c r="A3024" s="4"/>
      <c r="B3024" s="4"/>
      <c r="C3024" s="4"/>
      <c r="D3024" s="4"/>
      <c r="E3024" s="4">
        <v>1300001950</v>
      </c>
      <c r="F3024" s="4" t="s">
        <v>2357</v>
      </c>
      <c r="G3024" s="5">
        <v>40250</v>
      </c>
      <c r="H3024" s="5">
        <v>1</v>
      </c>
    </row>
    <row r="3025" spans="1:8" x14ac:dyDescent="0.25">
      <c r="A3025" s="4"/>
      <c r="B3025" s="4"/>
      <c r="C3025" s="4"/>
      <c r="D3025" s="4">
        <v>2011</v>
      </c>
      <c r="E3025" s="4">
        <v>1300002900</v>
      </c>
      <c r="F3025" s="4" t="s">
        <v>2348</v>
      </c>
      <c r="G3025" s="5">
        <v>17260245.68</v>
      </c>
      <c r="H3025" s="5">
        <v>1</v>
      </c>
    </row>
    <row r="3026" spans="1:8" x14ac:dyDescent="0.25">
      <c r="A3026" s="4"/>
      <c r="B3026" s="4"/>
      <c r="C3026" s="4"/>
      <c r="D3026" s="4"/>
      <c r="E3026" s="4">
        <v>1300002890</v>
      </c>
      <c r="F3026" s="4" t="s">
        <v>2340</v>
      </c>
      <c r="G3026" s="5">
        <v>5187319.75</v>
      </c>
      <c r="H3026" s="5">
        <v>1</v>
      </c>
    </row>
    <row r="3027" spans="1:8" x14ac:dyDescent="0.25">
      <c r="A3027" s="4"/>
      <c r="B3027" s="4"/>
      <c r="C3027" s="4"/>
      <c r="D3027" s="4"/>
      <c r="E3027" s="4">
        <v>1300003050</v>
      </c>
      <c r="F3027" s="4" t="s">
        <v>2330</v>
      </c>
      <c r="G3027" s="5">
        <v>1815598.8</v>
      </c>
      <c r="H3027" s="5">
        <v>1</v>
      </c>
    </row>
    <row r="3028" spans="1:8" x14ac:dyDescent="0.25">
      <c r="A3028" s="4"/>
      <c r="B3028" s="4"/>
      <c r="C3028" s="4"/>
      <c r="D3028" s="4"/>
      <c r="E3028" s="4">
        <v>1300003040</v>
      </c>
      <c r="F3028" s="4" t="s">
        <v>2358</v>
      </c>
      <c r="G3028" s="5">
        <v>1749778</v>
      </c>
      <c r="H3028" s="5">
        <v>1</v>
      </c>
    </row>
    <row r="3029" spans="1:8" x14ac:dyDescent="0.25">
      <c r="A3029" s="4"/>
      <c r="B3029" s="4"/>
      <c r="C3029" s="4"/>
      <c r="D3029" s="4"/>
      <c r="E3029" s="4">
        <v>1300002730</v>
      </c>
      <c r="F3029" s="4" t="s">
        <v>2359</v>
      </c>
      <c r="G3029" s="5">
        <v>1422810.23</v>
      </c>
      <c r="H3029" s="5">
        <v>1</v>
      </c>
    </row>
    <row r="3030" spans="1:8" x14ac:dyDescent="0.25">
      <c r="A3030" s="4"/>
      <c r="B3030" s="4"/>
      <c r="C3030" s="4"/>
      <c r="D3030" s="4"/>
      <c r="E3030" s="4">
        <v>1300003170</v>
      </c>
      <c r="F3030" s="4" t="s">
        <v>2360</v>
      </c>
      <c r="G3030" s="5">
        <v>1393406.15</v>
      </c>
      <c r="H3030" s="5">
        <v>1</v>
      </c>
    </row>
    <row r="3031" spans="1:8" x14ac:dyDescent="0.25">
      <c r="A3031" s="4"/>
      <c r="B3031" s="4"/>
      <c r="C3031" s="4"/>
      <c r="D3031" s="4"/>
      <c r="E3031" s="4">
        <v>1300002910</v>
      </c>
      <c r="F3031" s="4" t="s">
        <v>2361</v>
      </c>
      <c r="G3031" s="5">
        <v>990931</v>
      </c>
      <c r="H3031" s="5">
        <v>1</v>
      </c>
    </row>
    <row r="3032" spans="1:8" x14ac:dyDescent="0.25">
      <c r="A3032" s="4"/>
      <c r="B3032" s="4"/>
      <c r="C3032" s="4"/>
      <c r="D3032" s="4"/>
      <c r="E3032" s="4">
        <v>1300002920</v>
      </c>
      <c r="F3032" s="4" t="s">
        <v>2362</v>
      </c>
      <c r="G3032" s="5">
        <v>979341</v>
      </c>
      <c r="H3032" s="5">
        <v>1</v>
      </c>
    </row>
    <row r="3033" spans="1:8" x14ac:dyDescent="0.25">
      <c r="A3033" s="4"/>
      <c r="B3033" s="4"/>
      <c r="C3033" s="4"/>
      <c r="D3033" s="4"/>
      <c r="E3033" s="4">
        <v>1300002760</v>
      </c>
      <c r="F3033" s="4" t="s">
        <v>2363</v>
      </c>
      <c r="G3033" s="5">
        <v>928295.15</v>
      </c>
      <c r="H3033" s="5">
        <v>1</v>
      </c>
    </row>
    <row r="3034" spans="1:8" x14ac:dyDescent="0.25">
      <c r="A3034" s="4"/>
      <c r="B3034" s="4"/>
      <c r="C3034" s="4"/>
      <c r="D3034" s="4"/>
      <c r="E3034" s="4">
        <v>1300003080</v>
      </c>
      <c r="F3034" s="4" t="s">
        <v>2364</v>
      </c>
      <c r="G3034" s="5">
        <v>881309</v>
      </c>
      <c r="H3034" s="5">
        <v>1</v>
      </c>
    </row>
    <row r="3035" spans="1:8" x14ac:dyDescent="0.25">
      <c r="A3035" s="4"/>
      <c r="B3035" s="4"/>
      <c r="C3035" s="4"/>
      <c r="D3035" s="4"/>
      <c r="E3035" s="4">
        <v>1300002360</v>
      </c>
      <c r="F3035" s="4" t="s">
        <v>2365</v>
      </c>
      <c r="G3035" s="5">
        <v>850000</v>
      </c>
      <c r="H3035" s="5">
        <v>1</v>
      </c>
    </row>
    <row r="3036" spans="1:8" x14ac:dyDescent="0.25">
      <c r="A3036" s="4"/>
      <c r="B3036" s="4"/>
      <c r="C3036" s="4"/>
      <c r="D3036" s="4"/>
      <c r="E3036" s="4">
        <v>1300003130</v>
      </c>
      <c r="F3036" s="4" t="s">
        <v>2366</v>
      </c>
      <c r="G3036" s="5">
        <v>585485</v>
      </c>
      <c r="H3036" s="5">
        <v>1</v>
      </c>
    </row>
    <row r="3037" spans="1:8" x14ac:dyDescent="0.25">
      <c r="A3037" s="4"/>
      <c r="B3037" s="4"/>
      <c r="C3037" s="4"/>
      <c r="D3037" s="4"/>
      <c r="E3037" s="4">
        <v>1300003230</v>
      </c>
      <c r="F3037" s="4" t="s">
        <v>2367</v>
      </c>
      <c r="G3037" s="5">
        <v>509744.8</v>
      </c>
      <c r="H3037" s="5">
        <v>1</v>
      </c>
    </row>
    <row r="3038" spans="1:8" x14ac:dyDescent="0.25">
      <c r="A3038" s="4"/>
      <c r="B3038" s="4"/>
      <c r="C3038" s="4"/>
      <c r="D3038" s="4"/>
      <c r="E3038" s="4">
        <v>1300003060</v>
      </c>
      <c r="F3038" s="4" t="s">
        <v>2368</v>
      </c>
      <c r="G3038" s="5">
        <v>498114</v>
      </c>
      <c r="H3038" s="5">
        <v>1</v>
      </c>
    </row>
    <row r="3039" spans="1:8" x14ac:dyDescent="0.25">
      <c r="A3039" s="4"/>
      <c r="B3039" s="4"/>
      <c r="C3039" s="4"/>
      <c r="D3039" s="4"/>
      <c r="E3039" s="4">
        <v>1300002770</v>
      </c>
      <c r="F3039" s="4" t="s">
        <v>2369</v>
      </c>
      <c r="G3039" s="5">
        <v>468505.59999999998</v>
      </c>
      <c r="H3039" s="5">
        <v>1</v>
      </c>
    </row>
    <row r="3040" spans="1:8" x14ac:dyDescent="0.25">
      <c r="A3040" s="4"/>
      <c r="B3040" s="4"/>
      <c r="C3040" s="4"/>
      <c r="D3040" s="4"/>
      <c r="E3040" s="4">
        <v>1300003270</v>
      </c>
      <c r="F3040" s="4" t="s">
        <v>2370</v>
      </c>
      <c r="G3040" s="5">
        <v>432960</v>
      </c>
      <c r="H3040" s="5">
        <v>15044.9</v>
      </c>
    </row>
    <row r="3041" spans="1:8" x14ac:dyDescent="0.25">
      <c r="A3041" s="4"/>
      <c r="B3041" s="4"/>
      <c r="C3041" s="4"/>
      <c r="D3041" s="4"/>
      <c r="E3041" s="4">
        <v>1300003070</v>
      </c>
      <c r="F3041" s="4" t="s">
        <v>2348</v>
      </c>
      <c r="G3041" s="5">
        <v>426239.49</v>
      </c>
      <c r="H3041" s="5">
        <v>1</v>
      </c>
    </row>
    <row r="3042" spans="1:8" x14ac:dyDescent="0.25">
      <c r="A3042" s="4"/>
      <c r="B3042" s="4"/>
      <c r="C3042" s="4"/>
      <c r="D3042" s="4"/>
      <c r="E3042" s="4">
        <v>1300003090</v>
      </c>
      <c r="F3042" s="4" t="s">
        <v>2371</v>
      </c>
      <c r="G3042" s="5">
        <v>375943</v>
      </c>
      <c r="H3042" s="5">
        <v>1</v>
      </c>
    </row>
    <row r="3043" spans="1:8" x14ac:dyDescent="0.25">
      <c r="A3043" s="4"/>
      <c r="B3043" s="4"/>
      <c r="C3043" s="4"/>
      <c r="D3043" s="4"/>
      <c r="E3043" s="4">
        <v>1300002940</v>
      </c>
      <c r="F3043" s="4" t="s">
        <v>2372</v>
      </c>
      <c r="G3043" s="5">
        <v>374931</v>
      </c>
      <c r="H3043" s="5">
        <v>1</v>
      </c>
    </row>
    <row r="3044" spans="1:8" x14ac:dyDescent="0.25">
      <c r="A3044" s="4"/>
      <c r="B3044" s="4"/>
      <c r="C3044" s="4"/>
      <c r="D3044" s="4"/>
      <c r="E3044" s="4">
        <v>1300003030</v>
      </c>
      <c r="F3044" s="4" t="s">
        <v>2373</v>
      </c>
      <c r="G3044" s="5">
        <v>358276</v>
      </c>
      <c r="H3044" s="5">
        <v>1</v>
      </c>
    </row>
    <row r="3045" spans="1:8" x14ac:dyDescent="0.25">
      <c r="A3045" s="4"/>
      <c r="B3045" s="4"/>
      <c r="C3045" s="4"/>
      <c r="D3045" s="4"/>
      <c r="E3045" s="4">
        <v>1300003100</v>
      </c>
      <c r="F3045" s="4" t="s">
        <v>2374</v>
      </c>
      <c r="G3045" s="5">
        <v>289661</v>
      </c>
      <c r="H3045" s="5">
        <v>1</v>
      </c>
    </row>
    <row r="3046" spans="1:8" x14ac:dyDescent="0.25">
      <c r="A3046" s="4"/>
      <c r="B3046" s="4"/>
      <c r="C3046" s="4"/>
      <c r="D3046" s="4"/>
      <c r="E3046" s="4">
        <v>1300003120</v>
      </c>
      <c r="F3046" s="4" t="s">
        <v>2375</v>
      </c>
      <c r="G3046" s="5">
        <v>286579</v>
      </c>
      <c r="H3046" s="5">
        <v>1</v>
      </c>
    </row>
    <row r="3047" spans="1:8" x14ac:dyDescent="0.25">
      <c r="A3047" s="4"/>
      <c r="B3047" s="4"/>
      <c r="C3047" s="4"/>
      <c r="D3047" s="4"/>
      <c r="E3047" s="4">
        <v>1300003160</v>
      </c>
      <c r="F3047" s="4" t="s">
        <v>2376</v>
      </c>
      <c r="G3047" s="5">
        <v>282471</v>
      </c>
      <c r="H3047" s="5">
        <v>1</v>
      </c>
    </row>
    <row r="3048" spans="1:8" x14ac:dyDescent="0.25">
      <c r="A3048" s="4"/>
      <c r="B3048" s="4"/>
      <c r="C3048" s="4"/>
      <c r="D3048" s="4"/>
      <c r="E3048" s="4">
        <v>1300002400</v>
      </c>
      <c r="F3048" s="4" t="s">
        <v>2377</v>
      </c>
      <c r="G3048" s="5">
        <v>280000</v>
      </c>
      <c r="H3048" s="5">
        <v>1</v>
      </c>
    </row>
    <row r="3049" spans="1:8" x14ac:dyDescent="0.25">
      <c r="A3049" s="4"/>
      <c r="B3049" s="4"/>
      <c r="C3049" s="4"/>
      <c r="D3049" s="4"/>
      <c r="E3049" s="4">
        <v>1300002930</v>
      </c>
      <c r="F3049" s="4" t="s">
        <v>2378</v>
      </c>
      <c r="G3049" s="5">
        <v>220207</v>
      </c>
      <c r="H3049" s="5">
        <v>1</v>
      </c>
    </row>
    <row r="3050" spans="1:8" x14ac:dyDescent="0.25">
      <c r="A3050" s="4"/>
      <c r="B3050" s="4"/>
      <c r="C3050" s="4"/>
      <c r="D3050" s="4"/>
      <c r="E3050" s="4">
        <v>1300003200</v>
      </c>
      <c r="F3050" s="4" t="s">
        <v>2379</v>
      </c>
      <c r="G3050" s="5">
        <v>155000</v>
      </c>
      <c r="H3050" s="5">
        <v>2817.09</v>
      </c>
    </row>
    <row r="3051" spans="1:8" x14ac:dyDescent="0.25">
      <c r="A3051" s="4"/>
      <c r="B3051" s="4"/>
      <c r="C3051" s="4"/>
      <c r="D3051" s="4"/>
      <c r="E3051" s="4">
        <v>1300002990</v>
      </c>
      <c r="F3051" s="4" t="s">
        <v>2380</v>
      </c>
      <c r="G3051" s="5">
        <v>75710</v>
      </c>
      <c r="H3051" s="5">
        <v>1</v>
      </c>
    </row>
    <row r="3052" spans="1:8" x14ac:dyDescent="0.25">
      <c r="A3052" s="4"/>
      <c r="B3052" s="4"/>
      <c r="C3052" s="4"/>
      <c r="D3052" s="4"/>
      <c r="E3052" s="4">
        <v>1300002970</v>
      </c>
      <c r="F3052" s="4" t="s">
        <v>2380</v>
      </c>
      <c r="G3052" s="5">
        <v>60846</v>
      </c>
      <c r="H3052" s="5">
        <v>1</v>
      </c>
    </row>
    <row r="3053" spans="1:8" x14ac:dyDescent="0.25">
      <c r="A3053" s="4"/>
      <c r="B3053" s="4"/>
      <c r="C3053" s="4"/>
      <c r="D3053" s="4"/>
      <c r="E3053" s="4">
        <v>1300002980</v>
      </c>
      <c r="F3053" s="4" t="s">
        <v>2380</v>
      </c>
      <c r="G3053" s="5">
        <v>60846</v>
      </c>
      <c r="H3053" s="5">
        <v>1</v>
      </c>
    </row>
    <row r="3054" spans="1:8" x14ac:dyDescent="0.25">
      <c r="A3054" s="4"/>
      <c r="B3054" s="4"/>
      <c r="C3054" s="4"/>
      <c r="D3054" s="4"/>
      <c r="E3054" s="4">
        <v>1300002960</v>
      </c>
      <c r="F3054" s="4" t="s">
        <v>2380</v>
      </c>
      <c r="G3054" s="5">
        <v>60846</v>
      </c>
      <c r="H3054" s="5">
        <v>1</v>
      </c>
    </row>
    <row r="3055" spans="1:8" x14ac:dyDescent="0.25">
      <c r="A3055" s="4"/>
      <c r="B3055" s="4"/>
      <c r="C3055" s="4"/>
      <c r="D3055" s="4"/>
      <c r="E3055" s="4">
        <v>1300003010</v>
      </c>
      <c r="F3055" s="4" t="s">
        <v>2380</v>
      </c>
      <c r="G3055" s="5">
        <v>60846</v>
      </c>
      <c r="H3055" s="5">
        <v>1</v>
      </c>
    </row>
    <row r="3056" spans="1:8" x14ac:dyDescent="0.25">
      <c r="A3056" s="4"/>
      <c r="B3056" s="4"/>
      <c r="C3056" s="4"/>
      <c r="D3056" s="4"/>
      <c r="E3056" s="4">
        <v>1300003020</v>
      </c>
      <c r="F3056" s="4" t="s">
        <v>2380</v>
      </c>
      <c r="G3056" s="5">
        <v>60846</v>
      </c>
      <c r="H3056" s="5">
        <v>1</v>
      </c>
    </row>
    <row r="3057" spans="1:8" x14ac:dyDescent="0.25">
      <c r="A3057" s="4"/>
      <c r="B3057" s="4"/>
      <c r="C3057" s="4"/>
      <c r="D3057" s="4"/>
      <c r="E3057" s="4">
        <v>1300003000</v>
      </c>
      <c r="F3057" s="4" t="s">
        <v>2380</v>
      </c>
      <c r="G3057" s="5">
        <v>60846</v>
      </c>
      <c r="H3057" s="5">
        <v>1</v>
      </c>
    </row>
    <row r="3058" spans="1:8" x14ac:dyDescent="0.25">
      <c r="A3058" s="4"/>
      <c r="B3058" s="4"/>
      <c r="C3058" s="4"/>
      <c r="D3058" s="4"/>
      <c r="E3058" s="4">
        <v>1300002780</v>
      </c>
      <c r="F3058" s="4" t="s">
        <v>2356</v>
      </c>
      <c r="G3058" s="5">
        <v>55000</v>
      </c>
      <c r="H3058" s="5">
        <v>1</v>
      </c>
    </row>
    <row r="3059" spans="1:8" x14ac:dyDescent="0.25">
      <c r="A3059" s="4"/>
      <c r="B3059" s="4"/>
      <c r="C3059" s="4"/>
      <c r="D3059" s="4"/>
      <c r="E3059" s="4">
        <v>1300002820</v>
      </c>
      <c r="F3059" s="4" t="s">
        <v>2381</v>
      </c>
      <c r="G3059" s="5">
        <v>37500</v>
      </c>
      <c r="H3059" s="5">
        <v>140.28</v>
      </c>
    </row>
    <row r="3060" spans="1:8" x14ac:dyDescent="0.25">
      <c r="A3060" s="4"/>
      <c r="B3060" s="4"/>
      <c r="C3060" s="4"/>
      <c r="D3060" s="4"/>
      <c r="E3060" s="4">
        <v>1300003180</v>
      </c>
      <c r="F3060" s="4" t="s">
        <v>2382</v>
      </c>
      <c r="G3060" s="5">
        <v>26831</v>
      </c>
      <c r="H3060" s="5">
        <v>1</v>
      </c>
    </row>
    <row r="3061" spans="1:8" x14ac:dyDescent="0.25">
      <c r="A3061" s="4"/>
      <c r="B3061" s="4"/>
      <c r="C3061" s="4"/>
      <c r="D3061" s="4">
        <v>2012</v>
      </c>
      <c r="E3061" s="4">
        <v>1300003600</v>
      </c>
      <c r="F3061" s="4" t="s">
        <v>2383</v>
      </c>
      <c r="G3061" s="5">
        <v>827240</v>
      </c>
      <c r="H3061" s="5">
        <v>77034.13</v>
      </c>
    </row>
    <row r="3062" spans="1:8" x14ac:dyDescent="0.25">
      <c r="A3062" s="4"/>
      <c r="B3062" s="4"/>
      <c r="C3062" s="4"/>
      <c r="D3062" s="4"/>
      <c r="E3062" s="4">
        <v>1300003330</v>
      </c>
      <c r="F3062" s="4" t="s">
        <v>2384</v>
      </c>
      <c r="G3062" s="5">
        <v>615947.63</v>
      </c>
      <c r="H3062" s="5">
        <v>42005</v>
      </c>
    </row>
    <row r="3063" spans="1:8" x14ac:dyDescent="0.25">
      <c r="A3063" s="4"/>
      <c r="B3063" s="4"/>
      <c r="C3063" s="4"/>
      <c r="D3063" s="4"/>
      <c r="E3063" s="4">
        <v>1300003610</v>
      </c>
      <c r="F3063" s="4" t="s">
        <v>2385</v>
      </c>
      <c r="G3063" s="5">
        <v>437885</v>
      </c>
      <c r="H3063" s="5">
        <v>41289.53</v>
      </c>
    </row>
    <row r="3064" spans="1:8" x14ac:dyDescent="0.25">
      <c r="A3064" s="4"/>
      <c r="B3064" s="4"/>
      <c r="C3064" s="4"/>
      <c r="D3064" s="4"/>
      <c r="E3064" s="4">
        <v>1300003110</v>
      </c>
      <c r="F3064" s="4" t="s">
        <v>2386</v>
      </c>
      <c r="G3064" s="5">
        <v>326000</v>
      </c>
      <c r="H3064" s="5">
        <v>1</v>
      </c>
    </row>
    <row r="3065" spans="1:8" x14ac:dyDescent="0.25">
      <c r="A3065" s="4"/>
      <c r="B3065" s="4"/>
      <c r="C3065" s="4"/>
      <c r="D3065" s="4"/>
      <c r="E3065" s="4">
        <v>1300003140</v>
      </c>
      <c r="F3065" s="4" t="s">
        <v>2387</v>
      </c>
      <c r="G3065" s="5">
        <v>275000</v>
      </c>
      <c r="H3065" s="5">
        <v>1</v>
      </c>
    </row>
    <row r="3066" spans="1:8" x14ac:dyDescent="0.25">
      <c r="A3066" s="4"/>
      <c r="B3066" s="4"/>
      <c r="C3066" s="4"/>
      <c r="D3066" s="4"/>
      <c r="E3066" s="4">
        <v>1300003350</v>
      </c>
      <c r="F3066" s="4" t="s">
        <v>2388</v>
      </c>
      <c r="G3066" s="5">
        <v>203599.32</v>
      </c>
      <c r="H3066" s="5">
        <v>14058.98</v>
      </c>
    </row>
    <row r="3067" spans="1:8" x14ac:dyDescent="0.25">
      <c r="A3067" s="4"/>
      <c r="B3067" s="4"/>
      <c r="C3067" s="4"/>
      <c r="D3067" s="4"/>
      <c r="E3067" s="4">
        <v>1300003580</v>
      </c>
      <c r="F3067" s="4" t="s">
        <v>2389</v>
      </c>
      <c r="G3067" s="5">
        <v>159506.9</v>
      </c>
      <c r="H3067" s="5">
        <v>19261.36</v>
      </c>
    </row>
    <row r="3068" spans="1:8" x14ac:dyDescent="0.25">
      <c r="A3068" s="4"/>
      <c r="B3068" s="4"/>
      <c r="C3068" s="4"/>
      <c r="D3068" s="4"/>
      <c r="E3068" s="4">
        <v>1300003590</v>
      </c>
      <c r="F3068" s="4" t="s">
        <v>2367</v>
      </c>
      <c r="G3068" s="5">
        <v>69929.25</v>
      </c>
      <c r="H3068" s="5">
        <v>6439.15</v>
      </c>
    </row>
    <row r="3069" spans="1:8" x14ac:dyDescent="0.25">
      <c r="A3069" s="4"/>
      <c r="B3069" s="4"/>
      <c r="C3069" s="4"/>
      <c r="D3069" s="4"/>
      <c r="E3069" s="4">
        <v>1300003820</v>
      </c>
      <c r="F3069" s="4" t="s">
        <v>2390</v>
      </c>
      <c r="G3069" s="5">
        <v>48282</v>
      </c>
      <c r="H3069" s="5">
        <v>7473.8</v>
      </c>
    </row>
    <row r="3070" spans="1:8" x14ac:dyDescent="0.25">
      <c r="A3070" s="4"/>
      <c r="B3070" s="4"/>
      <c r="C3070" s="4"/>
      <c r="D3070" s="4"/>
      <c r="E3070" s="4">
        <v>1300003790</v>
      </c>
      <c r="F3070" s="4" t="s">
        <v>2391</v>
      </c>
      <c r="G3070" s="5">
        <v>47000</v>
      </c>
      <c r="H3070" s="5">
        <v>7434.34</v>
      </c>
    </row>
    <row r="3071" spans="1:8" x14ac:dyDescent="0.25">
      <c r="A3071" s="4"/>
      <c r="B3071" s="4"/>
      <c r="C3071" s="4"/>
      <c r="D3071" s="4"/>
      <c r="E3071" s="4">
        <v>1300003340</v>
      </c>
      <c r="F3071" s="4" t="s">
        <v>2383</v>
      </c>
      <c r="G3071" s="5">
        <v>41181</v>
      </c>
      <c r="H3071" s="5">
        <v>2578.7399999999998</v>
      </c>
    </row>
    <row r="3072" spans="1:8" x14ac:dyDescent="0.25">
      <c r="A3072" s="4"/>
      <c r="B3072" s="4"/>
      <c r="C3072" s="4"/>
      <c r="D3072" s="4"/>
      <c r="E3072" s="4">
        <v>1300003360</v>
      </c>
      <c r="F3072" s="4" t="s">
        <v>2392</v>
      </c>
      <c r="G3072" s="5">
        <v>32200</v>
      </c>
      <c r="H3072" s="5">
        <v>1</v>
      </c>
    </row>
    <row r="3073" spans="1:8" x14ac:dyDescent="0.25">
      <c r="A3073" s="4"/>
      <c r="B3073" s="4"/>
      <c r="C3073" s="4"/>
      <c r="D3073" s="4"/>
      <c r="E3073" s="4">
        <v>1300003800</v>
      </c>
      <c r="F3073" s="4" t="s">
        <v>2393</v>
      </c>
      <c r="G3073" s="5">
        <v>24750</v>
      </c>
      <c r="H3073" s="5">
        <v>3914.86</v>
      </c>
    </row>
    <row r="3074" spans="1:8" x14ac:dyDescent="0.25">
      <c r="A3074" s="4"/>
      <c r="B3074" s="4"/>
      <c r="C3074" s="4"/>
      <c r="D3074" s="4">
        <v>2013</v>
      </c>
      <c r="E3074" s="4">
        <v>1300004000</v>
      </c>
      <c r="F3074" s="4" t="s">
        <v>2394</v>
      </c>
      <c r="G3074" s="5">
        <v>260000</v>
      </c>
      <c r="H3074" s="5">
        <v>52057.3</v>
      </c>
    </row>
    <row r="3075" spans="1:8" x14ac:dyDescent="0.25">
      <c r="A3075" s="4"/>
      <c r="B3075" s="4"/>
      <c r="C3075" s="4"/>
      <c r="D3075" s="4"/>
      <c r="E3075" s="4">
        <v>1300003980</v>
      </c>
      <c r="F3075" s="4" t="s">
        <v>2395</v>
      </c>
      <c r="G3075" s="5">
        <v>102437.05</v>
      </c>
      <c r="H3075" s="5">
        <v>19236.900000000001</v>
      </c>
    </row>
    <row r="3076" spans="1:8" x14ac:dyDescent="0.25">
      <c r="A3076" s="4"/>
      <c r="B3076" s="4"/>
      <c r="C3076" s="4"/>
      <c r="D3076" s="4"/>
      <c r="E3076" s="4">
        <v>1300004030</v>
      </c>
      <c r="F3076" s="4" t="s">
        <v>2396</v>
      </c>
      <c r="G3076" s="5">
        <v>37448</v>
      </c>
      <c r="H3076" s="5">
        <v>7590.41</v>
      </c>
    </row>
    <row r="3077" spans="1:8" x14ac:dyDescent="0.25">
      <c r="A3077" s="4"/>
      <c r="B3077" s="4"/>
      <c r="C3077" s="4"/>
      <c r="D3077" s="4"/>
      <c r="E3077" s="4">
        <v>1300004060</v>
      </c>
      <c r="F3077" s="4" t="s">
        <v>2397</v>
      </c>
      <c r="G3077" s="5">
        <v>9227.82</v>
      </c>
      <c r="H3077" s="5">
        <v>2017.25</v>
      </c>
    </row>
    <row r="3078" spans="1:8" x14ac:dyDescent="0.25">
      <c r="A3078" s="4"/>
      <c r="B3078" s="4"/>
      <c r="C3078" s="4"/>
      <c r="D3078" s="4">
        <v>2014</v>
      </c>
      <c r="E3078" s="4">
        <v>1300005600</v>
      </c>
      <c r="F3078" s="4" t="s">
        <v>2398</v>
      </c>
      <c r="G3078" s="5">
        <v>1846136</v>
      </c>
      <c r="H3078" s="5">
        <v>650446.81999999995</v>
      </c>
    </row>
    <row r="3079" spans="1:8" x14ac:dyDescent="0.25">
      <c r="A3079" s="4"/>
      <c r="B3079" s="4"/>
      <c r="C3079" s="4"/>
      <c r="D3079" s="4"/>
      <c r="E3079" s="4">
        <v>1300005540</v>
      </c>
      <c r="F3079" s="4" t="s">
        <v>2399</v>
      </c>
      <c r="G3079" s="5">
        <v>597312</v>
      </c>
      <c r="H3079" s="5">
        <v>203971.86</v>
      </c>
    </row>
    <row r="3080" spans="1:8" x14ac:dyDescent="0.25">
      <c r="A3080" s="4"/>
      <c r="B3080" s="4"/>
      <c r="C3080" s="4"/>
      <c r="D3080" s="4"/>
      <c r="E3080" s="4">
        <v>1300004160</v>
      </c>
      <c r="F3080" s="4" t="s">
        <v>2400</v>
      </c>
      <c r="G3080" s="5">
        <v>444945.6</v>
      </c>
      <c r="H3080" s="5">
        <v>110677.19</v>
      </c>
    </row>
    <row r="3081" spans="1:8" x14ac:dyDescent="0.25">
      <c r="A3081" s="4"/>
      <c r="B3081" s="4"/>
      <c r="C3081" s="4"/>
      <c r="D3081" s="4"/>
      <c r="E3081" s="4">
        <v>1300005410</v>
      </c>
      <c r="F3081" s="4" t="s">
        <v>2401</v>
      </c>
      <c r="G3081" s="5">
        <v>269980</v>
      </c>
      <c r="H3081" s="5">
        <v>89500.22</v>
      </c>
    </row>
    <row r="3082" spans="1:8" x14ac:dyDescent="0.25">
      <c r="A3082" s="4"/>
      <c r="B3082" s="4"/>
      <c r="C3082" s="4"/>
      <c r="D3082" s="4"/>
      <c r="E3082" s="4">
        <v>1300005610</v>
      </c>
      <c r="F3082" s="4" t="s">
        <v>2402</v>
      </c>
      <c r="G3082" s="5">
        <v>246612.36</v>
      </c>
      <c r="H3082" s="5">
        <v>87969.66</v>
      </c>
    </row>
    <row r="3083" spans="1:8" x14ac:dyDescent="0.25">
      <c r="A3083" s="4"/>
      <c r="B3083" s="4"/>
      <c r="C3083" s="4"/>
      <c r="D3083" s="4"/>
      <c r="E3083" s="4">
        <v>1300005290</v>
      </c>
      <c r="F3083" s="4" t="s">
        <v>2403</v>
      </c>
      <c r="G3083" s="5">
        <v>222941.7</v>
      </c>
      <c r="H3083" s="5">
        <v>64378.239999999998</v>
      </c>
    </row>
    <row r="3084" spans="1:8" x14ac:dyDescent="0.25">
      <c r="A3084" s="4"/>
      <c r="B3084" s="4"/>
      <c r="C3084" s="4"/>
      <c r="D3084" s="4"/>
      <c r="E3084" s="4">
        <v>1300005420</v>
      </c>
      <c r="F3084" s="4" t="s">
        <v>2404</v>
      </c>
      <c r="G3084" s="5">
        <v>199702</v>
      </c>
      <c r="H3084" s="5">
        <v>62427.38</v>
      </c>
    </row>
    <row r="3085" spans="1:8" x14ac:dyDescent="0.25">
      <c r="A3085" s="4"/>
      <c r="B3085" s="4"/>
      <c r="C3085" s="4"/>
      <c r="D3085" s="4"/>
      <c r="E3085" s="4">
        <v>1300005800</v>
      </c>
      <c r="F3085" s="4" t="s">
        <v>2405</v>
      </c>
      <c r="G3085" s="5">
        <v>186251</v>
      </c>
      <c r="H3085" s="5">
        <v>63784.59</v>
      </c>
    </row>
    <row r="3086" spans="1:8" x14ac:dyDescent="0.25">
      <c r="A3086" s="4"/>
      <c r="B3086" s="4"/>
      <c r="C3086" s="4"/>
      <c r="D3086" s="4"/>
      <c r="E3086" s="4">
        <v>1300005110</v>
      </c>
      <c r="F3086" s="4" t="s">
        <v>2406</v>
      </c>
      <c r="G3086" s="5">
        <v>130104</v>
      </c>
      <c r="H3086" s="5">
        <v>39387.65</v>
      </c>
    </row>
    <row r="3087" spans="1:8" x14ac:dyDescent="0.25">
      <c r="A3087" s="4"/>
      <c r="B3087" s="4"/>
      <c r="C3087" s="4"/>
      <c r="D3087" s="4"/>
      <c r="E3087" s="4">
        <v>1300004490</v>
      </c>
      <c r="F3087" s="4" t="s">
        <v>2407</v>
      </c>
      <c r="G3087" s="5">
        <v>108000</v>
      </c>
      <c r="H3087" s="5">
        <v>32252.06</v>
      </c>
    </row>
    <row r="3088" spans="1:8" x14ac:dyDescent="0.25">
      <c r="A3088" s="4"/>
      <c r="B3088" s="4"/>
      <c r="C3088" s="4"/>
      <c r="D3088" s="4"/>
      <c r="E3088" s="4">
        <v>1300005490</v>
      </c>
      <c r="F3088" s="4" t="s">
        <v>2408</v>
      </c>
      <c r="G3088" s="5">
        <v>105222</v>
      </c>
      <c r="H3088" s="5">
        <v>34074.639999999999</v>
      </c>
    </row>
    <row r="3089" spans="1:8" x14ac:dyDescent="0.25">
      <c r="A3089" s="4"/>
      <c r="B3089" s="4"/>
      <c r="C3089" s="4"/>
      <c r="D3089" s="4"/>
      <c r="E3089" s="4">
        <v>1300004480</v>
      </c>
      <c r="F3089" s="4" t="s">
        <v>2383</v>
      </c>
      <c r="G3089" s="5">
        <v>82408</v>
      </c>
      <c r="H3089" s="5">
        <v>21773.57</v>
      </c>
    </row>
    <row r="3090" spans="1:8" x14ac:dyDescent="0.25">
      <c r="A3090" s="4"/>
      <c r="B3090" s="4"/>
      <c r="C3090" s="4"/>
      <c r="D3090" s="4"/>
      <c r="E3090" s="4">
        <v>1300004200</v>
      </c>
      <c r="F3090" s="4" t="s">
        <v>2409</v>
      </c>
      <c r="G3090" s="5">
        <v>80000</v>
      </c>
      <c r="H3090" s="5">
        <v>20822.189999999999</v>
      </c>
    </row>
    <row r="3091" spans="1:8" x14ac:dyDescent="0.25">
      <c r="A3091" s="4"/>
      <c r="B3091" s="4"/>
      <c r="C3091" s="4"/>
      <c r="D3091" s="4"/>
      <c r="E3091" s="4">
        <v>1300005300</v>
      </c>
      <c r="F3091" s="4" t="s">
        <v>2410</v>
      </c>
      <c r="G3091" s="5">
        <v>45000</v>
      </c>
      <c r="H3091" s="5">
        <v>13105.48</v>
      </c>
    </row>
    <row r="3092" spans="1:8" x14ac:dyDescent="0.25">
      <c r="A3092" s="4"/>
      <c r="B3092" s="4"/>
      <c r="C3092" s="4"/>
      <c r="D3092" s="4"/>
      <c r="E3092" s="4">
        <v>1300005080</v>
      </c>
      <c r="F3092" s="4" t="s">
        <v>2411</v>
      </c>
      <c r="G3092" s="5">
        <v>43250</v>
      </c>
      <c r="H3092" s="5">
        <v>12512.87</v>
      </c>
    </row>
    <row r="3093" spans="1:8" x14ac:dyDescent="0.25">
      <c r="A3093" s="4"/>
      <c r="B3093" s="4"/>
      <c r="C3093" s="4"/>
      <c r="D3093" s="4"/>
      <c r="E3093" s="4">
        <v>1300004260</v>
      </c>
      <c r="F3093" s="4" t="s">
        <v>2412</v>
      </c>
      <c r="G3093" s="5">
        <v>32500</v>
      </c>
      <c r="H3093" s="5">
        <v>8450.5400000000009</v>
      </c>
    </row>
    <row r="3094" spans="1:8" x14ac:dyDescent="0.25">
      <c r="A3094" s="4"/>
      <c r="B3094" s="4"/>
      <c r="C3094" s="4"/>
      <c r="D3094" s="4">
        <v>2015</v>
      </c>
      <c r="E3094" s="4">
        <v>1300006210</v>
      </c>
      <c r="F3094" s="4" t="s">
        <v>2413</v>
      </c>
      <c r="G3094" s="5">
        <v>5526898.4199999999</v>
      </c>
      <c r="H3094" s="5">
        <v>2301111.9</v>
      </c>
    </row>
    <row r="3095" spans="1:8" x14ac:dyDescent="0.25">
      <c r="A3095" s="4"/>
      <c r="B3095" s="4"/>
      <c r="C3095" s="4"/>
      <c r="D3095" s="4"/>
      <c r="E3095" s="4">
        <v>1300005710</v>
      </c>
      <c r="F3095" s="4" t="s">
        <v>2414</v>
      </c>
      <c r="G3095" s="5">
        <v>1749163.2</v>
      </c>
      <c r="H3095" s="5">
        <v>661058.48</v>
      </c>
    </row>
    <row r="3096" spans="1:8" x14ac:dyDescent="0.25">
      <c r="A3096" s="4"/>
      <c r="B3096" s="4"/>
      <c r="C3096" s="4"/>
      <c r="D3096" s="4"/>
      <c r="E3096" s="4">
        <v>1300006060</v>
      </c>
      <c r="F3096" s="4" t="s">
        <v>2415</v>
      </c>
      <c r="G3096" s="5">
        <v>1352052</v>
      </c>
      <c r="H3096" s="5">
        <v>582095.34</v>
      </c>
    </row>
    <row r="3097" spans="1:8" x14ac:dyDescent="0.25">
      <c r="A3097" s="4"/>
      <c r="B3097" s="4"/>
      <c r="C3097" s="4"/>
      <c r="D3097" s="4"/>
      <c r="E3097" s="4">
        <v>1300005810</v>
      </c>
      <c r="F3097" s="4" t="s">
        <v>2416</v>
      </c>
      <c r="G3097" s="5">
        <v>1101750</v>
      </c>
      <c r="H3097" s="5">
        <v>446068.12</v>
      </c>
    </row>
    <row r="3098" spans="1:8" x14ac:dyDescent="0.25">
      <c r="A3098" s="4"/>
      <c r="B3098" s="4"/>
      <c r="C3098" s="4"/>
      <c r="D3098" s="4"/>
      <c r="E3098" s="4">
        <v>1300006110</v>
      </c>
      <c r="F3098" s="4" t="s">
        <v>2417</v>
      </c>
      <c r="G3098" s="5">
        <v>815000</v>
      </c>
      <c r="H3098" s="5">
        <v>356692.29</v>
      </c>
    </row>
    <row r="3099" spans="1:8" x14ac:dyDescent="0.25">
      <c r="A3099" s="4"/>
      <c r="B3099" s="4"/>
      <c r="C3099" s="4"/>
      <c r="D3099" s="4"/>
      <c r="E3099" s="4">
        <v>1300006190</v>
      </c>
      <c r="F3099" s="4" t="s">
        <v>2418</v>
      </c>
      <c r="G3099" s="5">
        <v>671332</v>
      </c>
      <c r="H3099" s="5">
        <v>293631.24</v>
      </c>
    </row>
    <row r="3100" spans="1:8" x14ac:dyDescent="0.25">
      <c r="A3100" s="4"/>
      <c r="B3100" s="4"/>
      <c r="C3100" s="4"/>
      <c r="D3100" s="4"/>
      <c r="E3100" s="4">
        <v>1300006090</v>
      </c>
      <c r="F3100" s="4" t="s">
        <v>2419</v>
      </c>
      <c r="G3100" s="5">
        <v>489764.75</v>
      </c>
      <c r="H3100" s="5">
        <v>206722.57</v>
      </c>
    </row>
    <row r="3101" spans="1:8" x14ac:dyDescent="0.25">
      <c r="A3101" s="4"/>
      <c r="B3101" s="4"/>
      <c r="C3101" s="4"/>
      <c r="D3101" s="4"/>
      <c r="E3101" s="4">
        <v>1300005680</v>
      </c>
      <c r="F3101" s="4" t="s">
        <v>2420</v>
      </c>
      <c r="G3101" s="5">
        <v>485000</v>
      </c>
      <c r="H3101" s="5">
        <v>184167.12</v>
      </c>
    </row>
    <row r="3102" spans="1:8" x14ac:dyDescent="0.25">
      <c r="A3102" s="4"/>
      <c r="B3102" s="4"/>
      <c r="C3102" s="4"/>
      <c r="D3102" s="4"/>
      <c r="E3102" s="4">
        <v>1300006170</v>
      </c>
      <c r="F3102" s="4" t="s">
        <v>2421</v>
      </c>
      <c r="G3102" s="5">
        <v>329608.5</v>
      </c>
      <c r="H3102" s="5">
        <v>143265.57999999999</v>
      </c>
    </row>
    <row r="3103" spans="1:8" x14ac:dyDescent="0.25">
      <c r="A3103" s="4"/>
      <c r="B3103" s="4"/>
      <c r="C3103" s="4"/>
      <c r="D3103" s="4"/>
      <c r="E3103" s="4">
        <v>1300006220</v>
      </c>
      <c r="F3103" s="4" t="s">
        <v>2422</v>
      </c>
      <c r="G3103" s="5">
        <v>294200</v>
      </c>
      <c r="H3103" s="5">
        <v>122489.51</v>
      </c>
    </row>
    <row r="3104" spans="1:8" x14ac:dyDescent="0.25">
      <c r="A3104" s="4"/>
      <c r="B3104" s="4"/>
      <c r="C3104" s="4"/>
      <c r="D3104" s="4"/>
      <c r="E3104" s="4">
        <v>1300006180</v>
      </c>
      <c r="F3104" s="4" t="s">
        <v>2423</v>
      </c>
      <c r="G3104" s="5">
        <v>275652</v>
      </c>
      <c r="H3104" s="5">
        <v>120566.33</v>
      </c>
    </row>
    <row r="3105" spans="1:8" x14ac:dyDescent="0.25">
      <c r="A3105" s="4"/>
      <c r="B3105" s="4"/>
      <c r="C3105" s="4"/>
      <c r="D3105" s="4"/>
      <c r="E3105" s="4">
        <v>1300006080</v>
      </c>
      <c r="F3105" s="4" t="s">
        <v>2424</v>
      </c>
      <c r="G3105" s="5">
        <v>239814.2</v>
      </c>
      <c r="H3105" s="5">
        <v>102401.47</v>
      </c>
    </row>
    <row r="3106" spans="1:8" x14ac:dyDescent="0.25">
      <c r="A3106" s="4"/>
      <c r="B3106" s="4"/>
      <c r="C3106" s="4"/>
      <c r="D3106" s="4"/>
      <c r="E3106" s="4">
        <v>1300005730</v>
      </c>
      <c r="F3106" s="4" t="s">
        <v>2425</v>
      </c>
      <c r="G3106" s="5">
        <v>150000</v>
      </c>
      <c r="H3106" s="5">
        <v>56424.65</v>
      </c>
    </row>
    <row r="3107" spans="1:8" x14ac:dyDescent="0.25">
      <c r="A3107" s="4"/>
      <c r="B3107" s="4"/>
      <c r="C3107" s="4"/>
      <c r="D3107" s="4"/>
      <c r="E3107" s="4">
        <v>1300006020</v>
      </c>
      <c r="F3107" s="4" t="s">
        <v>2426</v>
      </c>
      <c r="G3107" s="5">
        <v>91640</v>
      </c>
      <c r="H3107" s="5">
        <v>38404.49</v>
      </c>
    </row>
    <row r="3108" spans="1:8" x14ac:dyDescent="0.25">
      <c r="A3108" s="4"/>
      <c r="B3108" s="4"/>
      <c r="C3108" s="4"/>
      <c r="D3108" s="4"/>
      <c r="E3108" s="4">
        <v>1300005670</v>
      </c>
      <c r="F3108" s="4" t="s">
        <v>2427</v>
      </c>
      <c r="G3108" s="5">
        <v>75000</v>
      </c>
      <c r="H3108" s="5">
        <v>28294.53</v>
      </c>
    </row>
    <row r="3109" spans="1:8" x14ac:dyDescent="0.25">
      <c r="A3109" s="4"/>
      <c r="B3109" s="4"/>
      <c r="C3109" s="4"/>
      <c r="D3109" s="4"/>
      <c r="E3109" s="4">
        <v>1300005920</v>
      </c>
      <c r="F3109" s="4" t="s">
        <v>2428</v>
      </c>
      <c r="G3109" s="5">
        <v>75000</v>
      </c>
      <c r="H3109" s="5">
        <v>29484.28</v>
      </c>
    </row>
    <row r="3110" spans="1:8" x14ac:dyDescent="0.25">
      <c r="A3110" s="4"/>
      <c r="B3110" s="4"/>
      <c r="C3110" s="4"/>
      <c r="D3110" s="4"/>
      <c r="E3110" s="4">
        <v>1300005930</v>
      </c>
      <c r="F3110" s="4" t="s">
        <v>2428</v>
      </c>
      <c r="G3110" s="5">
        <v>75000</v>
      </c>
      <c r="H3110" s="5">
        <v>29484.28</v>
      </c>
    </row>
    <row r="3111" spans="1:8" x14ac:dyDescent="0.25">
      <c r="A3111" s="4"/>
      <c r="B3111" s="4"/>
      <c r="C3111" s="4"/>
      <c r="D3111" s="4"/>
      <c r="E3111" s="4">
        <v>1300005660</v>
      </c>
      <c r="F3111" s="4" t="s">
        <v>2427</v>
      </c>
      <c r="G3111" s="5">
        <v>75000</v>
      </c>
      <c r="H3111" s="5">
        <v>28294.53</v>
      </c>
    </row>
    <row r="3112" spans="1:8" x14ac:dyDescent="0.25">
      <c r="A3112" s="4"/>
      <c r="B3112" s="4"/>
      <c r="C3112" s="4"/>
      <c r="D3112" s="4"/>
      <c r="E3112" s="4">
        <v>1300005990</v>
      </c>
      <c r="F3112" s="4" t="s">
        <v>2429</v>
      </c>
      <c r="G3112" s="5">
        <v>66000</v>
      </c>
      <c r="H3112" s="5">
        <v>27208.47</v>
      </c>
    </row>
    <row r="3113" spans="1:8" x14ac:dyDescent="0.25">
      <c r="A3113" s="4"/>
      <c r="B3113" s="4"/>
      <c r="C3113" s="4"/>
      <c r="D3113" s="4"/>
      <c r="E3113" s="4">
        <v>1300006230</v>
      </c>
      <c r="F3113" s="4" t="s">
        <v>2340</v>
      </c>
      <c r="G3113" s="5">
        <v>42878.5</v>
      </c>
      <c r="H3113" s="5">
        <v>17852.37</v>
      </c>
    </row>
    <row r="3114" spans="1:8" x14ac:dyDescent="0.25">
      <c r="A3114" s="4"/>
      <c r="B3114" s="4"/>
      <c r="C3114" s="4"/>
      <c r="D3114" s="4"/>
      <c r="E3114" s="4">
        <v>1300005980</v>
      </c>
      <c r="F3114" s="4" t="s">
        <v>2430</v>
      </c>
      <c r="G3114" s="5">
        <v>17500</v>
      </c>
      <c r="H3114" s="5">
        <v>7233.49</v>
      </c>
    </row>
    <row r="3115" spans="1:8" x14ac:dyDescent="0.25">
      <c r="A3115" s="4"/>
      <c r="B3115" s="4"/>
      <c r="C3115" s="4"/>
      <c r="D3115" s="4"/>
      <c r="E3115" s="4">
        <v>1300005970</v>
      </c>
      <c r="F3115" s="4" t="s">
        <v>2430</v>
      </c>
      <c r="G3115" s="5">
        <v>17500</v>
      </c>
      <c r="H3115" s="5">
        <v>7233.49</v>
      </c>
    </row>
    <row r="3116" spans="1:8" x14ac:dyDescent="0.25">
      <c r="A3116" s="4"/>
      <c r="B3116" s="4"/>
      <c r="C3116" s="4"/>
      <c r="D3116" s="4">
        <v>2016</v>
      </c>
      <c r="E3116" s="4">
        <v>1300006530</v>
      </c>
      <c r="F3116" s="4" t="s">
        <v>2431</v>
      </c>
      <c r="G3116" s="5">
        <v>3170921.73</v>
      </c>
      <c r="H3116" s="5">
        <v>1412908.05</v>
      </c>
    </row>
    <row r="3117" spans="1:8" x14ac:dyDescent="0.25">
      <c r="A3117" s="4"/>
      <c r="B3117" s="4"/>
      <c r="C3117" s="4"/>
      <c r="D3117" s="4"/>
      <c r="E3117" s="4">
        <v>2600000170</v>
      </c>
      <c r="F3117" s="4" t="s">
        <v>2432</v>
      </c>
      <c r="G3117" s="5">
        <v>2852836.3</v>
      </c>
      <c r="H3117" s="5">
        <v>1</v>
      </c>
    </row>
    <row r="3118" spans="1:8" x14ac:dyDescent="0.25">
      <c r="A3118" s="4"/>
      <c r="B3118" s="4"/>
      <c r="C3118" s="4"/>
      <c r="D3118" s="4"/>
      <c r="E3118" s="4">
        <v>2600000200</v>
      </c>
      <c r="F3118" s="4" t="s">
        <v>2433</v>
      </c>
      <c r="G3118" s="5">
        <v>1057553.55</v>
      </c>
      <c r="H3118" s="5">
        <v>1</v>
      </c>
    </row>
    <row r="3119" spans="1:8" x14ac:dyDescent="0.25">
      <c r="A3119" s="4"/>
      <c r="B3119" s="4"/>
      <c r="C3119" s="4"/>
      <c r="D3119" s="4"/>
      <c r="E3119" s="4">
        <v>1300006550</v>
      </c>
      <c r="F3119" s="4" t="s">
        <v>2434</v>
      </c>
      <c r="G3119" s="5">
        <v>860000</v>
      </c>
      <c r="H3119" s="5">
        <v>383201.17</v>
      </c>
    </row>
    <row r="3120" spans="1:8" x14ac:dyDescent="0.25">
      <c r="A3120" s="4"/>
      <c r="B3120" s="4"/>
      <c r="C3120" s="4"/>
      <c r="D3120" s="4"/>
      <c r="E3120" s="4">
        <v>2600000180</v>
      </c>
      <c r="F3120" s="4" t="s">
        <v>2435</v>
      </c>
      <c r="G3120" s="5">
        <v>579620.1</v>
      </c>
      <c r="H3120" s="5">
        <v>1</v>
      </c>
    </row>
    <row r="3121" spans="1:8" x14ac:dyDescent="0.25">
      <c r="A3121" s="4"/>
      <c r="B3121" s="4"/>
      <c r="C3121" s="4"/>
      <c r="D3121" s="4"/>
      <c r="E3121" s="4">
        <v>1300006540</v>
      </c>
      <c r="F3121" s="4" t="s">
        <v>2436</v>
      </c>
      <c r="G3121" s="5">
        <v>335000</v>
      </c>
      <c r="H3121" s="5">
        <v>149270.22</v>
      </c>
    </row>
    <row r="3122" spans="1:8" x14ac:dyDescent="0.25">
      <c r="A3122" s="4"/>
      <c r="B3122" s="4"/>
      <c r="C3122" s="4"/>
      <c r="D3122" s="4"/>
      <c r="E3122" s="4">
        <v>1300006880</v>
      </c>
      <c r="F3122" s="4" t="s">
        <v>2437</v>
      </c>
      <c r="G3122" s="5">
        <v>242000</v>
      </c>
      <c r="H3122" s="5">
        <v>115567.1</v>
      </c>
    </row>
    <row r="3123" spans="1:8" x14ac:dyDescent="0.25">
      <c r="A3123" s="4"/>
      <c r="B3123" s="4"/>
      <c r="C3123" s="4"/>
      <c r="D3123" s="4"/>
      <c r="E3123" s="4">
        <v>1300006030</v>
      </c>
      <c r="F3123" s="4" t="s">
        <v>2438</v>
      </c>
      <c r="G3123" s="5">
        <v>200323</v>
      </c>
      <c r="H3123" s="5">
        <v>96047.38</v>
      </c>
    </row>
    <row r="3124" spans="1:8" x14ac:dyDescent="0.25">
      <c r="A3124" s="4"/>
      <c r="B3124" s="4"/>
      <c r="C3124" s="4"/>
      <c r="D3124" s="4"/>
      <c r="E3124" s="4">
        <v>2600000190</v>
      </c>
      <c r="F3124" s="4" t="s">
        <v>2439</v>
      </c>
      <c r="G3124" s="5">
        <v>27575</v>
      </c>
      <c r="H3124" s="5">
        <v>1</v>
      </c>
    </row>
    <row r="3125" spans="1:8" x14ac:dyDescent="0.25">
      <c r="A3125" s="4"/>
      <c r="B3125" s="4"/>
      <c r="C3125" s="4"/>
      <c r="D3125" s="4"/>
      <c r="E3125" s="4">
        <v>2600000210</v>
      </c>
      <c r="F3125" s="4" t="s">
        <v>2440</v>
      </c>
      <c r="G3125" s="5">
        <v>15135.12</v>
      </c>
      <c r="H3125" s="5">
        <v>1</v>
      </c>
    </row>
    <row r="3126" spans="1:8" x14ac:dyDescent="0.25">
      <c r="A3126" s="4"/>
      <c r="B3126" s="4"/>
      <c r="C3126" s="4"/>
      <c r="D3126" s="4"/>
      <c r="E3126" s="4">
        <v>1300006260</v>
      </c>
      <c r="F3126" s="4" t="s">
        <v>2441</v>
      </c>
      <c r="G3126" s="5">
        <v>12060</v>
      </c>
      <c r="H3126" s="5">
        <v>5574.73</v>
      </c>
    </row>
    <row r="3127" spans="1:8" x14ac:dyDescent="0.25">
      <c r="A3127" s="4"/>
      <c r="B3127" s="4"/>
      <c r="C3127" s="4"/>
      <c r="D3127" s="4">
        <v>2017</v>
      </c>
      <c r="E3127" s="4">
        <v>1300008040</v>
      </c>
      <c r="F3127" s="4" t="s">
        <v>2442</v>
      </c>
      <c r="G3127" s="5">
        <v>6227995.75</v>
      </c>
      <c r="H3127" s="5">
        <v>3689021.04</v>
      </c>
    </row>
    <row r="3128" spans="1:8" x14ac:dyDescent="0.25">
      <c r="A3128" s="4"/>
      <c r="B3128" s="4"/>
      <c r="C3128" s="4"/>
      <c r="D3128" s="4"/>
      <c r="E3128" s="4">
        <v>1300008160</v>
      </c>
      <c r="F3128" s="4" t="s">
        <v>2443</v>
      </c>
      <c r="G3128" s="5">
        <v>2649279.7999999998</v>
      </c>
      <c r="H3128" s="5">
        <v>1775344.55</v>
      </c>
    </row>
    <row r="3129" spans="1:8" x14ac:dyDescent="0.25">
      <c r="A3129" s="4"/>
      <c r="B3129" s="4"/>
      <c r="C3129" s="4"/>
      <c r="D3129" s="4"/>
      <c r="E3129" s="4">
        <v>1300008190</v>
      </c>
      <c r="F3129" s="4" t="s">
        <v>2444</v>
      </c>
      <c r="G3129" s="5">
        <v>1300910.8999999999</v>
      </c>
      <c r="H3129" s="5">
        <v>834721.46</v>
      </c>
    </row>
    <row r="3130" spans="1:8" x14ac:dyDescent="0.25">
      <c r="A3130" s="4"/>
      <c r="B3130" s="4"/>
      <c r="C3130" s="4"/>
      <c r="D3130" s="4"/>
      <c r="E3130" s="4">
        <v>1300007720</v>
      </c>
      <c r="F3130" s="4" t="s">
        <v>2445</v>
      </c>
      <c r="G3130" s="5">
        <v>874000</v>
      </c>
      <c r="H3130" s="5">
        <v>529667.93999999994</v>
      </c>
    </row>
    <row r="3131" spans="1:8" x14ac:dyDescent="0.25">
      <c r="A3131" s="4"/>
      <c r="B3131" s="4"/>
      <c r="C3131" s="4"/>
      <c r="D3131" s="4"/>
      <c r="E3131" s="4">
        <v>1300007910</v>
      </c>
      <c r="F3131" s="4" t="s">
        <v>2446</v>
      </c>
      <c r="G3131" s="5">
        <v>191000</v>
      </c>
      <c r="H3131" s="5">
        <v>2399.7399999999998</v>
      </c>
    </row>
    <row r="3132" spans="1:8" x14ac:dyDescent="0.25">
      <c r="A3132" s="4"/>
      <c r="B3132" s="4"/>
      <c r="C3132" s="4"/>
      <c r="D3132" s="4"/>
      <c r="E3132" s="4">
        <v>1300008210</v>
      </c>
      <c r="F3132" s="4" t="s">
        <v>2447</v>
      </c>
      <c r="G3132" s="5">
        <v>145529.60000000001</v>
      </c>
      <c r="H3132" s="5">
        <v>94614.19</v>
      </c>
    </row>
    <row r="3133" spans="1:8" x14ac:dyDescent="0.25">
      <c r="A3133" s="4"/>
      <c r="B3133" s="4"/>
      <c r="C3133" s="4"/>
      <c r="D3133" s="4"/>
      <c r="E3133" s="4">
        <v>1300007730</v>
      </c>
      <c r="F3133" s="4" t="s">
        <v>2448</v>
      </c>
      <c r="G3133" s="5">
        <v>72000</v>
      </c>
      <c r="H3133" s="5">
        <v>42174.239999999998</v>
      </c>
    </row>
    <row r="3134" spans="1:8" x14ac:dyDescent="0.25">
      <c r="A3134" s="4"/>
      <c r="B3134" s="4"/>
      <c r="C3134" s="4"/>
      <c r="D3134" s="4"/>
      <c r="E3134" s="4">
        <v>1300008050</v>
      </c>
      <c r="F3134" s="4" t="s">
        <v>2449</v>
      </c>
      <c r="G3134" s="5">
        <v>26300</v>
      </c>
      <c r="H3134" s="5">
        <v>15578.25</v>
      </c>
    </row>
    <row r="3135" spans="1:8" x14ac:dyDescent="0.25">
      <c r="A3135" s="4"/>
      <c r="B3135" s="4"/>
      <c r="C3135" s="4"/>
      <c r="D3135" s="4">
        <v>2018</v>
      </c>
      <c r="E3135" s="4">
        <v>2600001240</v>
      </c>
      <c r="F3135" s="4" t="s">
        <v>2450</v>
      </c>
      <c r="G3135" s="5">
        <v>13492286.27</v>
      </c>
      <c r="H3135" s="5">
        <v>1</v>
      </c>
    </row>
    <row r="3136" spans="1:8" x14ac:dyDescent="0.25">
      <c r="A3136" s="4"/>
      <c r="B3136" s="4"/>
      <c r="C3136" s="4"/>
      <c r="D3136" s="4"/>
      <c r="E3136" s="4">
        <v>1300008380</v>
      </c>
      <c r="F3136" s="4" t="s">
        <v>2451</v>
      </c>
      <c r="G3136" s="5">
        <v>637880</v>
      </c>
      <c r="H3136" s="5">
        <v>431836.02</v>
      </c>
    </row>
    <row r="3137" spans="1:8" x14ac:dyDescent="0.25">
      <c r="A3137" s="4"/>
      <c r="B3137" s="4"/>
      <c r="C3137" s="4"/>
      <c r="D3137" s="4"/>
      <c r="E3137" s="4">
        <v>1300008530</v>
      </c>
      <c r="F3137" s="4" t="s">
        <v>2452</v>
      </c>
      <c r="G3137" s="5">
        <v>558042.55000000005</v>
      </c>
      <c r="H3137" s="5">
        <v>378284.72</v>
      </c>
    </row>
    <row r="3138" spans="1:8" x14ac:dyDescent="0.25">
      <c r="A3138" s="4"/>
      <c r="B3138" s="4"/>
      <c r="C3138" s="4"/>
      <c r="D3138" s="4"/>
      <c r="E3138" s="4">
        <v>1300008520</v>
      </c>
      <c r="F3138" s="4" t="s">
        <v>2453</v>
      </c>
      <c r="G3138" s="5">
        <v>254986.49</v>
      </c>
      <c r="H3138" s="5">
        <v>172901.79</v>
      </c>
    </row>
    <row r="3139" spans="1:8" x14ac:dyDescent="0.25">
      <c r="A3139" s="4"/>
      <c r="B3139" s="4"/>
      <c r="C3139" s="4"/>
      <c r="D3139" s="4"/>
      <c r="E3139" s="4">
        <v>1300008470</v>
      </c>
      <c r="F3139" s="4" t="s">
        <v>2454</v>
      </c>
      <c r="G3139" s="5">
        <v>251057</v>
      </c>
      <c r="H3139" s="5">
        <v>168448.93</v>
      </c>
    </row>
    <row r="3140" spans="1:8" x14ac:dyDescent="0.25">
      <c r="A3140" s="4"/>
      <c r="B3140" s="4"/>
      <c r="C3140" s="4"/>
      <c r="D3140" s="4"/>
      <c r="E3140" s="4">
        <v>1300008400</v>
      </c>
      <c r="F3140" s="4" t="s">
        <v>2455</v>
      </c>
      <c r="G3140" s="5">
        <v>196800</v>
      </c>
      <c r="H3140" s="5">
        <v>133608.32999999999</v>
      </c>
    </row>
    <row r="3141" spans="1:8" x14ac:dyDescent="0.25">
      <c r="A3141" s="4"/>
      <c r="B3141" s="4"/>
      <c r="C3141" s="4"/>
      <c r="D3141" s="4"/>
      <c r="E3141" s="4">
        <v>1300008500</v>
      </c>
      <c r="F3141" s="4" t="s">
        <v>2456</v>
      </c>
      <c r="G3141" s="5">
        <v>143002</v>
      </c>
      <c r="H3141" s="5">
        <v>98455.9</v>
      </c>
    </row>
    <row r="3142" spans="1:8" x14ac:dyDescent="0.25">
      <c r="A3142" s="4"/>
      <c r="B3142" s="4"/>
      <c r="C3142" s="4"/>
      <c r="D3142" s="4"/>
      <c r="E3142" s="4">
        <v>1300009030</v>
      </c>
      <c r="F3142" s="4" t="s">
        <v>2457</v>
      </c>
      <c r="G3142" s="5">
        <v>115000</v>
      </c>
      <c r="H3142" s="5">
        <v>86927.4</v>
      </c>
    </row>
    <row r="3143" spans="1:8" x14ac:dyDescent="0.25">
      <c r="A3143" s="4"/>
      <c r="B3143" s="4"/>
      <c r="C3143" s="4"/>
      <c r="D3143" s="4"/>
      <c r="E3143" s="4">
        <v>1300008430</v>
      </c>
      <c r="F3143" s="4" t="s">
        <v>2458</v>
      </c>
      <c r="G3143" s="5">
        <v>104860</v>
      </c>
      <c r="H3143" s="5">
        <v>72683.789999999994</v>
      </c>
    </row>
    <row r="3144" spans="1:8" x14ac:dyDescent="0.25">
      <c r="A3144" s="4"/>
      <c r="B3144" s="4"/>
      <c r="C3144" s="4"/>
      <c r="D3144" s="4"/>
      <c r="E3144" s="4">
        <v>1300009000</v>
      </c>
      <c r="F3144" s="4" t="s">
        <v>2459</v>
      </c>
      <c r="G3144" s="5">
        <v>71495</v>
      </c>
      <c r="H3144" s="5">
        <v>52357.84</v>
      </c>
    </row>
    <row r="3145" spans="1:8" x14ac:dyDescent="0.25">
      <c r="A3145" s="4"/>
      <c r="B3145" s="4"/>
      <c r="C3145" s="4"/>
      <c r="D3145" s="4"/>
      <c r="E3145" s="4">
        <v>1300009060</v>
      </c>
      <c r="F3145" s="4" t="s">
        <v>2460</v>
      </c>
      <c r="G3145" s="5">
        <v>69374</v>
      </c>
      <c r="H3145" s="5">
        <v>52268.08</v>
      </c>
    </row>
    <row r="3146" spans="1:8" x14ac:dyDescent="0.25">
      <c r="A3146" s="4"/>
      <c r="B3146" s="4"/>
      <c r="C3146" s="4"/>
      <c r="D3146" s="4"/>
      <c r="E3146" s="4">
        <v>1300008440</v>
      </c>
      <c r="F3146" s="4" t="s">
        <v>2461</v>
      </c>
      <c r="G3146" s="5">
        <v>63750</v>
      </c>
      <c r="H3146" s="5">
        <v>43402.400000000001</v>
      </c>
    </row>
    <row r="3147" spans="1:8" x14ac:dyDescent="0.25">
      <c r="A3147" s="4"/>
      <c r="B3147" s="4"/>
      <c r="C3147" s="4"/>
      <c r="D3147" s="4"/>
      <c r="E3147" s="4">
        <v>1300008660</v>
      </c>
      <c r="F3147" s="4" t="s">
        <v>2462</v>
      </c>
      <c r="G3147" s="5">
        <v>24800</v>
      </c>
      <c r="H3147" s="5">
        <v>17998.68</v>
      </c>
    </row>
    <row r="3148" spans="1:8" x14ac:dyDescent="0.25">
      <c r="A3148" s="4"/>
      <c r="B3148" s="4"/>
      <c r="C3148" s="4"/>
      <c r="D3148" s="4"/>
      <c r="E3148" s="4">
        <v>1300009020</v>
      </c>
      <c r="F3148" s="4" t="s">
        <v>2463</v>
      </c>
      <c r="G3148" s="5">
        <v>13248</v>
      </c>
      <c r="H3148" s="5">
        <v>9752.7099999999991</v>
      </c>
    </row>
    <row r="3149" spans="1:8" x14ac:dyDescent="0.25">
      <c r="A3149" s="4"/>
      <c r="B3149" s="4"/>
      <c r="C3149" s="4"/>
      <c r="D3149" s="4">
        <v>2019</v>
      </c>
      <c r="E3149" s="4">
        <v>1300009630</v>
      </c>
      <c r="F3149" s="4" t="s">
        <v>2464</v>
      </c>
      <c r="G3149" s="5">
        <v>1328837.73</v>
      </c>
      <c r="H3149" s="5">
        <v>1044557.62</v>
      </c>
    </row>
    <row r="3150" spans="1:8" x14ac:dyDescent="0.25">
      <c r="A3150" s="4"/>
      <c r="B3150" s="4"/>
      <c r="C3150" s="4"/>
      <c r="D3150" s="4"/>
      <c r="E3150" s="4">
        <v>1300009840</v>
      </c>
      <c r="F3150" s="4" t="s">
        <v>2465</v>
      </c>
      <c r="G3150" s="5">
        <v>389402.31</v>
      </c>
      <c r="H3150" s="5">
        <v>331080.58</v>
      </c>
    </row>
    <row r="3151" spans="1:8" x14ac:dyDescent="0.25">
      <c r="A3151" s="4"/>
      <c r="B3151" s="4"/>
      <c r="C3151" s="4"/>
      <c r="D3151" s="4"/>
      <c r="E3151" s="4">
        <v>1300009640</v>
      </c>
      <c r="F3151" s="4" t="s">
        <v>2466</v>
      </c>
      <c r="G3151" s="5">
        <v>270893</v>
      </c>
      <c r="H3151" s="5">
        <v>211964.5</v>
      </c>
    </row>
    <row r="3152" spans="1:8" x14ac:dyDescent="0.25">
      <c r="A3152" s="4"/>
      <c r="B3152" s="4"/>
      <c r="C3152" s="4"/>
      <c r="D3152" s="4"/>
      <c r="E3152" s="4">
        <v>1300009850</v>
      </c>
      <c r="F3152" s="4" t="s">
        <v>2467</v>
      </c>
      <c r="G3152" s="5">
        <v>90573.47</v>
      </c>
      <c r="H3152" s="5">
        <v>77008.06</v>
      </c>
    </row>
    <row r="3153" spans="1:8" x14ac:dyDescent="0.25">
      <c r="A3153" s="4"/>
      <c r="B3153" s="4"/>
      <c r="C3153" s="4"/>
      <c r="D3153" s="4">
        <v>2020</v>
      </c>
      <c r="E3153" s="4">
        <v>1300010000</v>
      </c>
      <c r="F3153" s="4" t="s">
        <v>2468</v>
      </c>
      <c r="G3153" s="5">
        <v>1219536.29</v>
      </c>
      <c r="H3153" s="5">
        <v>1070870.44</v>
      </c>
    </row>
    <row r="3154" spans="1:8" x14ac:dyDescent="0.25">
      <c r="A3154" s="4"/>
      <c r="B3154" s="4"/>
      <c r="C3154" s="4"/>
      <c r="D3154" s="4"/>
      <c r="E3154" s="4">
        <v>1300009980</v>
      </c>
      <c r="F3154" s="4" t="s">
        <v>2469</v>
      </c>
      <c r="G3154" s="5">
        <v>205424.68</v>
      </c>
      <c r="H3154" s="5">
        <v>180943.95</v>
      </c>
    </row>
    <row r="3155" spans="1:8" x14ac:dyDescent="0.25">
      <c r="A3155" s="4"/>
      <c r="B3155" s="4"/>
      <c r="C3155" s="4"/>
      <c r="D3155" s="4"/>
      <c r="E3155" s="4">
        <v>1300010130</v>
      </c>
      <c r="F3155" s="4" t="s">
        <v>2470</v>
      </c>
      <c r="G3155" s="5">
        <v>115000</v>
      </c>
      <c r="H3155" s="5">
        <v>109580.82</v>
      </c>
    </row>
    <row r="3156" spans="1:8" x14ac:dyDescent="0.25">
      <c r="A3156" s="4"/>
      <c r="B3156" s="4"/>
      <c r="C3156" s="4"/>
      <c r="D3156" s="4"/>
      <c r="E3156" s="4">
        <v>1300009970</v>
      </c>
      <c r="F3156" s="4" t="s">
        <v>2471</v>
      </c>
      <c r="G3156" s="5">
        <v>77626.34</v>
      </c>
      <c r="H3156" s="5">
        <v>68375.509999999995</v>
      </c>
    </row>
    <row r="3157" spans="1:8" x14ac:dyDescent="0.25">
      <c r="A3157" s="4"/>
      <c r="B3157" s="4"/>
      <c r="C3157" s="4"/>
      <c r="D3157" s="4"/>
      <c r="E3157" s="4">
        <v>1300009990</v>
      </c>
      <c r="F3157" s="4" t="s">
        <v>2472</v>
      </c>
      <c r="G3157" s="5">
        <v>63442.78</v>
      </c>
      <c r="H3157" s="5">
        <v>55882.21</v>
      </c>
    </row>
    <row r="3158" spans="1:8" x14ac:dyDescent="0.25">
      <c r="A3158" s="4"/>
      <c r="B3158" s="4"/>
      <c r="C3158" s="4"/>
      <c r="D3158" s="4"/>
      <c r="E3158" s="4">
        <v>1300009860</v>
      </c>
      <c r="F3158" s="4" t="s">
        <v>2473</v>
      </c>
      <c r="G3158" s="5">
        <v>44707</v>
      </c>
      <c r="H3158" s="5">
        <v>40372.14</v>
      </c>
    </row>
    <row r="3159" spans="1:8" x14ac:dyDescent="0.25">
      <c r="A3159" s="4"/>
      <c r="B3159" s="4"/>
      <c r="C3159" s="4"/>
      <c r="D3159" s="4">
        <v>2021</v>
      </c>
      <c r="E3159" s="4">
        <v>1300010330</v>
      </c>
      <c r="F3159" s="4" t="s">
        <v>2474</v>
      </c>
      <c r="G3159" s="5">
        <v>179951.47</v>
      </c>
      <c r="H3159" s="5">
        <v>1</v>
      </c>
    </row>
    <row r="3160" spans="1:8" x14ac:dyDescent="0.25">
      <c r="A3160" s="4"/>
      <c r="B3160" s="4"/>
      <c r="C3160" s="4"/>
      <c r="D3160" s="4"/>
      <c r="E3160" s="4">
        <v>1300010530</v>
      </c>
      <c r="F3160" s="4" t="s">
        <v>2475</v>
      </c>
      <c r="G3160" s="5">
        <v>162269</v>
      </c>
      <c r="H3160" s="5">
        <v>157956.65</v>
      </c>
    </row>
    <row r="3161" spans="1:8" x14ac:dyDescent="0.25">
      <c r="A3161" s="4"/>
      <c r="B3161" s="4"/>
      <c r="C3161" s="4"/>
      <c r="D3161" s="4"/>
      <c r="E3161" s="4">
        <v>1300010570</v>
      </c>
      <c r="F3161" s="4" t="s">
        <v>2476</v>
      </c>
      <c r="G3161" s="5">
        <v>138000</v>
      </c>
      <c r="H3161" s="5">
        <v>66278.95</v>
      </c>
    </row>
    <row r="3162" spans="1:8" x14ac:dyDescent="0.25">
      <c r="A3162" s="4"/>
      <c r="B3162" s="4"/>
      <c r="C3162" s="4" t="s">
        <v>2477</v>
      </c>
      <c r="D3162" s="4"/>
      <c r="E3162" s="4"/>
      <c r="F3162" s="4"/>
      <c r="G3162" s="5">
        <f>SUM(G2991:G3161)</f>
        <v>204394997.49000004</v>
      </c>
      <c r="H3162" s="5">
        <f>SUM(H2991:H3161)</f>
        <v>21906078.589999992</v>
      </c>
    </row>
    <row r="3163" spans="1:8" x14ac:dyDescent="0.25">
      <c r="A3163" s="4"/>
      <c r="B3163" s="4" t="s">
        <v>2478</v>
      </c>
      <c r="C3163" s="4"/>
      <c r="D3163" s="4"/>
      <c r="E3163" s="4"/>
      <c r="F3163" s="4"/>
      <c r="G3163" s="5">
        <f>SUM(G3162)</f>
        <v>204394997.49000004</v>
      </c>
      <c r="H3163" s="5">
        <f>SUM(H3162)</f>
        <v>21906078.589999992</v>
      </c>
    </row>
    <row r="3164" spans="1:8" x14ac:dyDescent="0.25">
      <c r="A3164" s="4"/>
      <c r="B3164" s="4" t="s">
        <v>2479</v>
      </c>
      <c r="C3164" s="4" t="s">
        <v>2480</v>
      </c>
      <c r="D3164" s="4">
        <v>2004</v>
      </c>
      <c r="E3164" s="4">
        <v>1700000890</v>
      </c>
      <c r="F3164" s="4" t="s">
        <v>2481</v>
      </c>
      <c r="G3164" s="5">
        <v>68380032.469999999</v>
      </c>
      <c r="H3164" s="5">
        <v>1</v>
      </c>
    </row>
    <row r="3165" spans="1:8" x14ac:dyDescent="0.25">
      <c r="A3165" s="4"/>
      <c r="B3165" s="4"/>
      <c r="C3165" s="4"/>
      <c r="D3165" s="4"/>
      <c r="E3165" s="4">
        <v>1700000830</v>
      </c>
      <c r="F3165" s="4" t="s">
        <v>2482</v>
      </c>
      <c r="G3165" s="5">
        <v>1402669</v>
      </c>
      <c r="H3165" s="5">
        <v>1</v>
      </c>
    </row>
    <row r="3166" spans="1:8" x14ac:dyDescent="0.25">
      <c r="A3166" s="4"/>
      <c r="B3166" s="4"/>
      <c r="C3166" s="4"/>
      <c r="D3166" s="4"/>
      <c r="E3166" s="4">
        <v>1700000780</v>
      </c>
      <c r="F3166" s="4" t="s">
        <v>2483</v>
      </c>
      <c r="G3166" s="5">
        <v>1251969</v>
      </c>
      <c r="H3166" s="5">
        <v>1</v>
      </c>
    </row>
    <row r="3167" spans="1:8" x14ac:dyDescent="0.25">
      <c r="A3167" s="4"/>
      <c r="B3167" s="4"/>
      <c r="C3167" s="4"/>
      <c r="D3167" s="4"/>
      <c r="E3167" s="4">
        <v>1700000750</v>
      </c>
      <c r="F3167" s="4" t="s">
        <v>2484</v>
      </c>
      <c r="G3167" s="5">
        <v>558919</v>
      </c>
      <c r="H3167" s="5">
        <v>1</v>
      </c>
    </row>
    <row r="3168" spans="1:8" x14ac:dyDescent="0.25">
      <c r="A3168" s="4"/>
      <c r="B3168" s="4"/>
      <c r="C3168" s="4"/>
      <c r="D3168" s="4"/>
      <c r="E3168" s="4">
        <v>1700000740</v>
      </c>
      <c r="F3168" s="4" t="s">
        <v>2485</v>
      </c>
      <c r="G3168" s="5">
        <v>460985.45</v>
      </c>
      <c r="H3168" s="5">
        <v>1</v>
      </c>
    </row>
    <row r="3169" spans="1:8" x14ac:dyDescent="0.25">
      <c r="A3169" s="4"/>
      <c r="B3169" s="4"/>
      <c r="C3169" s="4"/>
      <c r="D3169" s="4">
        <v>2005</v>
      </c>
      <c r="E3169" s="4">
        <v>1700000800</v>
      </c>
      <c r="F3169" s="4" t="s">
        <v>2486</v>
      </c>
      <c r="G3169" s="5">
        <v>4306174.59</v>
      </c>
      <c r="H3169" s="5">
        <v>1</v>
      </c>
    </row>
    <row r="3170" spans="1:8" x14ac:dyDescent="0.25">
      <c r="A3170" s="4"/>
      <c r="B3170" s="4"/>
      <c r="C3170" s="4"/>
      <c r="D3170" s="4"/>
      <c r="E3170" s="4">
        <v>1700000810</v>
      </c>
      <c r="F3170" s="4" t="s">
        <v>2487</v>
      </c>
      <c r="G3170" s="5">
        <v>3819584</v>
      </c>
      <c r="H3170" s="5">
        <v>1</v>
      </c>
    </row>
    <row r="3171" spans="1:8" x14ac:dyDescent="0.25">
      <c r="A3171" s="4"/>
      <c r="B3171" s="4"/>
      <c r="C3171" s="4"/>
      <c r="D3171" s="4"/>
      <c r="E3171" s="4">
        <v>1700000820</v>
      </c>
      <c r="F3171" s="4" t="s">
        <v>2488</v>
      </c>
      <c r="G3171" s="5">
        <v>1560000</v>
      </c>
      <c r="H3171" s="5">
        <v>1</v>
      </c>
    </row>
    <row r="3172" spans="1:8" x14ac:dyDescent="0.25">
      <c r="A3172" s="4"/>
      <c r="B3172" s="4"/>
      <c r="C3172" s="4"/>
      <c r="D3172" s="4"/>
      <c r="E3172" s="4">
        <v>1700000811</v>
      </c>
      <c r="F3172" s="4" t="s">
        <v>2487</v>
      </c>
      <c r="G3172" s="5">
        <v>1268570</v>
      </c>
      <c r="H3172" s="5">
        <v>765575.96</v>
      </c>
    </row>
    <row r="3173" spans="1:8" x14ac:dyDescent="0.25">
      <c r="A3173" s="4"/>
      <c r="B3173" s="4"/>
      <c r="C3173" s="4"/>
      <c r="D3173" s="4"/>
      <c r="E3173" s="4">
        <v>1700000840</v>
      </c>
      <c r="F3173" s="4" t="s">
        <v>2489</v>
      </c>
      <c r="G3173" s="5">
        <v>1030000</v>
      </c>
      <c r="H3173" s="5">
        <v>1</v>
      </c>
    </row>
    <row r="3174" spans="1:8" x14ac:dyDescent="0.25">
      <c r="A3174" s="4"/>
      <c r="B3174" s="4"/>
      <c r="C3174" s="4"/>
      <c r="D3174" s="4"/>
      <c r="E3174" s="4">
        <v>1700000850</v>
      </c>
      <c r="F3174" s="4" t="s">
        <v>2490</v>
      </c>
      <c r="G3174" s="5">
        <v>998600.38</v>
      </c>
      <c r="H3174" s="5">
        <v>1</v>
      </c>
    </row>
    <row r="3175" spans="1:8" x14ac:dyDescent="0.25">
      <c r="A3175" s="4"/>
      <c r="B3175" s="4"/>
      <c r="C3175" s="4"/>
      <c r="D3175" s="4"/>
      <c r="E3175" s="4">
        <v>1700000860</v>
      </c>
      <c r="F3175" s="4" t="s">
        <v>2491</v>
      </c>
      <c r="G3175" s="5">
        <v>750000</v>
      </c>
      <c r="H3175" s="5">
        <v>1</v>
      </c>
    </row>
    <row r="3176" spans="1:8" x14ac:dyDescent="0.25">
      <c r="A3176" s="4"/>
      <c r="B3176" s="4"/>
      <c r="C3176" s="4"/>
      <c r="D3176" s="4"/>
      <c r="E3176" s="4">
        <v>1700000870</v>
      </c>
      <c r="F3176" s="4" t="s">
        <v>2492</v>
      </c>
      <c r="G3176" s="5">
        <v>630000</v>
      </c>
      <c r="H3176" s="5">
        <v>1</v>
      </c>
    </row>
    <row r="3177" spans="1:8" x14ac:dyDescent="0.25">
      <c r="A3177" s="4"/>
      <c r="B3177" s="4"/>
      <c r="C3177" s="4"/>
      <c r="D3177" s="4">
        <v>2006</v>
      </c>
      <c r="E3177" s="4">
        <v>1700000760</v>
      </c>
      <c r="F3177" s="4" t="s">
        <v>2493</v>
      </c>
      <c r="G3177" s="5">
        <v>1738055</v>
      </c>
      <c r="H3177" s="5">
        <v>1</v>
      </c>
    </row>
    <row r="3178" spans="1:8" x14ac:dyDescent="0.25">
      <c r="A3178" s="4"/>
      <c r="B3178" s="4"/>
      <c r="C3178" s="4"/>
      <c r="D3178" s="4"/>
      <c r="E3178" s="4">
        <v>1700000770</v>
      </c>
      <c r="F3178" s="4" t="s">
        <v>2494</v>
      </c>
      <c r="G3178" s="5">
        <v>18800</v>
      </c>
      <c r="H3178" s="5">
        <v>200.95</v>
      </c>
    </row>
    <row r="3179" spans="1:8" x14ac:dyDescent="0.25">
      <c r="A3179" s="4"/>
      <c r="B3179" s="4"/>
      <c r="C3179" s="4"/>
      <c r="D3179" s="4">
        <v>2007</v>
      </c>
      <c r="E3179" s="4">
        <v>1700000880</v>
      </c>
      <c r="F3179" s="4" t="s">
        <v>2495</v>
      </c>
      <c r="G3179" s="5">
        <v>210000</v>
      </c>
      <c r="H3179" s="5">
        <v>18983.099999999999</v>
      </c>
    </row>
    <row r="3180" spans="1:8" x14ac:dyDescent="0.25">
      <c r="A3180" s="4"/>
      <c r="B3180" s="4"/>
      <c r="C3180" s="4"/>
      <c r="D3180" s="4">
        <v>2008</v>
      </c>
      <c r="E3180" s="4">
        <v>1700000460</v>
      </c>
      <c r="F3180" s="4" t="s">
        <v>2496</v>
      </c>
      <c r="G3180" s="5">
        <v>31963227.350000001</v>
      </c>
      <c r="H3180" s="5">
        <v>4018617.78</v>
      </c>
    </row>
    <row r="3181" spans="1:8" x14ac:dyDescent="0.25">
      <c r="A3181" s="4"/>
      <c r="B3181" s="4"/>
      <c r="C3181" s="4"/>
      <c r="D3181" s="4"/>
      <c r="E3181" s="4">
        <v>1700000450</v>
      </c>
      <c r="F3181" s="4" t="s">
        <v>2497</v>
      </c>
      <c r="G3181" s="5">
        <v>2620692.46</v>
      </c>
      <c r="H3181" s="5">
        <v>329489.76</v>
      </c>
    </row>
    <row r="3182" spans="1:8" x14ac:dyDescent="0.25">
      <c r="A3182" s="4"/>
      <c r="B3182" s="4"/>
      <c r="C3182" s="4"/>
      <c r="D3182" s="4"/>
      <c r="E3182" s="4">
        <v>1700001640</v>
      </c>
      <c r="F3182" s="4" t="s">
        <v>2498</v>
      </c>
      <c r="G3182" s="5">
        <v>1201048.8799999999</v>
      </c>
      <c r="H3182" s="5">
        <v>226470.3</v>
      </c>
    </row>
    <row r="3183" spans="1:8" x14ac:dyDescent="0.25">
      <c r="A3183" s="4"/>
      <c r="B3183" s="4"/>
      <c r="C3183" s="4"/>
      <c r="D3183" s="4"/>
      <c r="E3183" s="4">
        <v>1700001530</v>
      </c>
      <c r="F3183" s="4" t="s">
        <v>2499</v>
      </c>
      <c r="G3183" s="5">
        <v>231784</v>
      </c>
      <c r="H3183" s="5">
        <v>33415.269999999997</v>
      </c>
    </row>
    <row r="3184" spans="1:8" x14ac:dyDescent="0.25">
      <c r="A3184" s="4"/>
      <c r="B3184" s="4"/>
      <c r="C3184" s="4"/>
      <c r="D3184" s="4"/>
      <c r="E3184" s="4">
        <v>1700001680</v>
      </c>
      <c r="F3184" s="4" t="s">
        <v>2500</v>
      </c>
      <c r="G3184" s="5">
        <v>153381.6</v>
      </c>
      <c r="H3184" s="5">
        <v>28682.17</v>
      </c>
    </row>
    <row r="3185" spans="1:8" x14ac:dyDescent="0.25">
      <c r="A3185" s="4"/>
      <c r="B3185" s="4"/>
      <c r="C3185" s="4"/>
      <c r="D3185" s="4"/>
      <c r="E3185" s="4">
        <v>1700001580</v>
      </c>
      <c r="F3185" s="4" t="s">
        <v>2501</v>
      </c>
      <c r="G3185" s="5">
        <v>87640</v>
      </c>
      <c r="H3185" s="5">
        <v>14034.96</v>
      </c>
    </row>
    <row r="3186" spans="1:8" x14ac:dyDescent="0.25">
      <c r="A3186" s="4"/>
      <c r="B3186" s="4"/>
      <c r="C3186" s="4"/>
      <c r="D3186" s="4">
        <v>2009</v>
      </c>
      <c r="E3186" s="4">
        <v>1700001830</v>
      </c>
      <c r="F3186" s="4" t="s">
        <v>2481</v>
      </c>
      <c r="G3186" s="5">
        <v>21208946.75</v>
      </c>
      <c r="H3186" s="5">
        <v>3872204.61</v>
      </c>
    </row>
    <row r="3187" spans="1:8" x14ac:dyDescent="0.25">
      <c r="A3187" s="4"/>
      <c r="B3187" s="4"/>
      <c r="C3187" s="4"/>
      <c r="D3187" s="4"/>
      <c r="E3187" s="4">
        <v>1700001740</v>
      </c>
      <c r="F3187" s="4" t="s">
        <v>2502</v>
      </c>
      <c r="G3187" s="5">
        <v>2286388.4</v>
      </c>
      <c r="H3187" s="5">
        <v>413269.7</v>
      </c>
    </row>
    <row r="3188" spans="1:8" x14ac:dyDescent="0.25">
      <c r="A3188" s="4"/>
      <c r="B3188" s="4"/>
      <c r="C3188" s="4"/>
      <c r="D3188" s="4"/>
      <c r="E3188" s="4">
        <v>1700001910</v>
      </c>
      <c r="F3188" s="4" t="s">
        <v>2503</v>
      </c>
      <c r="G3188" s="5">
        <v>1617780.24</v>
      </c>
      <c r="H3188" s="5">
        <v>416216.85</v>
      </c>
    </row>
    <row r="3189" spans="1:8" x14ac:dyDescent="0.25">
      <c r="A3189" s="4"/>
      <c r="B3189" s="4"/>
      <c r="C3189" s="4"/>
      <c r="D3189" s="4"/>
      <c r="E3189" s="4">
        <v>1700001930</v>
      </c>
      <c r="F3189" s="4" t="s">
        <v>2479</v>
      </c>
      <c r="G3189" s="5">
        <v>952156.45</v>
      </c>
      <c r="H3189" s="5">
        <v>235367.39</v>
      </c>
    </row>
    <row r="3190" spans="1:8" x14ac:dyDescent="0.25">
      <c r="A3190" s="4"/>
      <c r="B3190" s="4"/>
      <c r="C3190" s="4"/>
      <c r="D3190" s="4"/>
      <c r="E3190" s="4">
        <v>1700002080</v>
      </c>
      <c r="F3190" s="4" t="s">
        <v>2504</v>
      </c>
      <c r="G3190" s="5">
        <v>523875.2</v>
      </c>
      <c r="H3190" s="5">
        <v>129089.83</v>
      </c>
    </row>
    <row r="3191" spans="1:8" x14ac:dyDescent="0.25">
      <c r="A3191" s="4"/>
      <c r="B3191" s="4"/>
      <c r="C3191" s="4"/>
      <c r="D3191" s="4"/>
      <c r="E3191" s="4">
        <v>1700002090</v>
      </c>
      <c r="F3191" s="4" t="s">
        <v>2505</v>
      </c>
      <c r="G3191" s="5">
        <v>199325</v>
      </c>
      <c r="H3191" s="5">
        <v>51333.52</v>
      </c>
    </row>
    <row r="3192" spans="1:8" x14ac:dyDescent="0.25">
      <c r="A3192" s="4"/>
      <c r="B3192" s="4"/>
      <c r="C3192" s="4"/>
      <c r="D3192" s="4"/>
      <c r="E3192" s="4">
        <v>1700002150</v>
      </c>
      <c r="F3192" s="4" t="s">
        <v>2506</v>
      </c>
      <c r="G3192" s="5">
        <v>50000</v>
      </c>
      <c r="H3192" s="5">
        <v>12974.47</v>
      </c>
    </row>
    <row r="3193" spans="1:8" x14ac:dyDescent="0.25">
      <c r="A3193" s="4"/>
      <c r="B3193" s="4"/>
      <c r="C3193" s="4"/>
      <c r="D3193" s="4">
        <v>2010</v>
      </c>
      <c r="E3193" s="4">
        <v>1700002240</v>
      </c>
      <c r="F3193" s="4" t="s">
        <v>2507</v>
      </c>
      <c r="G3193" s="5">
        <v>2638389.64</v>
      </c>
      <c r="H3193" s="5">
        <v>682229.28</v>
      </c>
    </row>
    <row r="3194" spans="1:8" x14ac:dyDescent="0.25">
      <c r="A3194" s="4"/>
      <c r="B3194" s="4"/>
      <c r="C3194" s="4"/>
      <c r="D3194" s="4"/>
      <c r="E3194" s="4">
        <v>1700002200</v>
      </c>
      <c r="F3194" s="4" t="s">
        <v>2508</v>
      </c>
      <c r="G3194" s="5">
        <v>1529975</v>
      </c>
      <c r="H3194" s="5">
        <v>470975.71</v>
      </c>
    </row>
    <row r="3195" spans="1:8" x14ac:dyDescent="0.25">
      <c r="A3195" s="4"/>
      <c r="B3195" s="4"/>
      <c r="C3195" s="4"/>
      <c r="D3195" s="4"/>
      <c r="E3195" s="4">
        <v>1700002400</v>
      </c>
      <c r="F3195" s="4" t="s">
        <v>2509</v>
      </c>
      <c r="G3195" s="5">
        <v>1304977.28</v>
      </c>
      <c r="H3195" s="5">
        <v>410350.47</v>
      </c>
    </row>
    <row r="3196" spans="1:8" x14ac:dyDescent="0.25">
      <c r="A3196" s="4"/>
      <c r="B3196" s="4"/>
      <c r="C3196" s="4"/>
      <c r="D3196" s="4"/>
      <c r="E3196" s="4">
        <v>1700002340</v>
      </c>
      <c r="F3196" s="4" t="s">
        <v>2510</v>
      </c>
      <c r="G3196" s="5">
        <v>1172863.8999999999</v>
      </c>
      <c r="H3196" s="5">
        <v>361527.15</v>
      </c>
    </row>
    <row r="3197" spans="1:8" x14ac:dyDescent="0.25">
      <c r="A3197" s="4"/>
      <c r="B3197" s="4"/>
      <c r="C3197" s="4"/>
      <c r="D3197" s="4"/>
      <c r="E3197" s="4">
        <v>1700002190</v>
      </c>
      <c r="F3197" s="4" t="s">
        <v>2511</v>
      </c>
      <c r="G3197" s="5">
        <v>1167867.8400000001</v>
      </c>
      <c r="H3197" s="5">
        <v>318500.77</v>
      </c>
    </row>
    <row r="3198" spans="1:8" x14ac:dyDescent="0.25">
      <c r="A3198" s="4"/>
      <c r="B3198" s="4"/>
      <c r="C3198" s="4"/>
      <c r="D3198" s="4"/>
      <c r="E3198" s="4">
        <v>1700002110</v>
      </c>
      <c r="F3198" s="4" t="s">
        <v>2512</v>
      </c>
      <c r="G3198" s="5">
        <v>661569</v>
      </c>
      <c r="H3198" s="5">
        <v>181723</v>
      </c>
    </row>
    <row r="3199" spans="1:8" x14ac:dyDescent="0.25">
      <c r="A3199" s="4"/>
      <c r="B3199" s="4"/>
      <c r="C3199" s="4"/>
      <c r="D3199" s="4"/>
      <c r="E3199" s="4">
        <v>1700002290</v>
      </c>
      <c r="F3199" s="4" t="s">
        <v>2513</v>
      </c>
      <c r="G3199" s="5">
        <v>654917.32999999996</v>
      </c>
      <c r="H3199" s="5">
        <v>181816.42</v>
      </c>
    </row>
    <row r="3200" spans="1:8" x14ac:dyDescent="0.25">
      <c r="A3200" s="4"/>
      <c r="B3200" s="4"/>
      <c r="C3200" s="4"/>
      <c r="D3200" s="4"/>
      <c r="E3200" s="4">
        <v>1700002120</v>
      </c>
      <c r="F3200" s="4" t="s">
        <v>2514</v>
      </c>
      <c r="G3200" s="5">
        <v>555762</v>
      </c>
      <c r="H3200" s="5">
        <v>152635.94</v>
      </c>
    </row>
    <row r="3201" spans="1:8" x14ac:dyDescent="0.25">
      <c r="A3201" s="4"/>
      <c r="B3201" s="4"/>
      <c r="C3201" s="4"/>
      <c r="D3201" s="4"/>
      <c r="E3201" s="4">
        <v>1700002180</v>
      </c>
      <c r="F3201" s="4" t="s">
        <v>2515</v>
      </c>
      <c r="G3201" s="5">
        <v>381650</v>
      </c>
      <c r="H3201" s="5">
        <v>107267.84</v>
      </c>
    </row>
    <row r="3202" spans="1:8" x14ac:dyDescent="0.25">
      <c r="A3202" s="4"/>
      <c r="B3202" s="4"/>
      <c r="C3202" s="4"/>
      <c r="D3202" s="4"/>
      <c r="E3202" s="4">
        <v>1700002800</v>
      </c>
      <c r="F3202" s="4" t="s">
        <v>2516</v>
      </c>
      <c r="G3202" s="5">
        <v>299600</v>
      </c>
      <c r="H3202" s="5">
        <v>94632.6</v>
      </c>
    </row>
    <row r="3203" spans="1:8" x14ac:dyDescent="0.25">
      <c r="A3203" s="4"/>
      <c r="B3203" s="4"/>
      <c r="C3203" s="4"/>
      <c r="D3203" s="4"/>
      <c r="E3203" s="4">
        <v>1700002401</v>
      </c>
      <c r="F3203" s="4" t="s">
        <v>2517</v>
      </c>
      <c r="G3203" s="5">
        <v>259500</v>
      </c>
      <c r="H3203" s="5">
        <v>80900.490000000005</v>
      </c>
    </row>
    <row r="3204" spans="1:8" x14ac:dyDescent="0.25">
      <c r="A3204" s="4"/>
      <c r="B3204" s="4"/>
      <c r="C3204" s="4"/>
      <c r="D3204" s="4"/>
      <c r="E3204" s="4">
        <v>1700002220</v>
      </c>
      <c r="F3204" s="4" t="s">
        <v>331</v>
      </c>
      <c r="G3204" s="5">
        <v>69700</v>
      </c>
      <c r="H3204" s="5">
        <v>18841.97</v>
      </c>
    </row>
    <row r="3205" spans="1:8" x14ac:dyDescent="0.25">
      <c r="A3205" s="4"/>
      <c r="B3205" s="4"/>
      <c r="C3205" s="4"/>
      <c r="D3205" s="4"/>
      <c r="E3205" s="4">
        <v>1700002440</v>
      </c>
      <c r="F3205" s="4" t="s">
        <v>2509</v>
      </c>
      <c r="G3205" s="5">
        <v>40912</v>
      </c>
      <c r="H3205" s="5">
        <v>12148.52</v>
      </c>
    </row>
    <row r="3206" spans="1:8" x14ac:dyDescent="0.25">
      <c r="A3206" s="4"/>
      <c r="B3206" s="4"/>
      <c r="C3206" s="4"/>
      <c r="D3206" s="4">
        <v>2011</v>
      </c>
      <c r="E3206" s="4">
        <v>1700003580</v>
      </c>
      <c r="F3206" s="4" t="s">
        <v>2518</v>
      </c>
      <c r="G3206" s="5">
        <v>32829679.829999998</v>
      </c>
      <c r="H3206" s="5">
        <v>11553483.699999999</v>
      </c>
    </row>
    <row r="3207" spans="1:8" x14ac:dyDescent="0.25">
      <c r="A3207" s="4"/>
      <c r="B3207" s="4"/>
      <c r="C3207" s="4"/>
      <c r="D3207" s="4"/>
      <c r="E3207" s="4">
        <v>1700003520</v>
      </c>
      <c r="F3207" s="4" t="s">
        <v>2518</v>
      </c>
      <c r="G3207" s="5">
        <v>13971475.58</v>
      </c>
      <c r="H3207" s="5">
        <v>4916868.38</v>
      </c>
    </row>
    <row r="3208" spans="1:8" x14ac:dyDescent="0.25">
      <c r="A3208" s="4"/>
      <c r="B3208" s="4"/>
      <c r="C3208" s="4"/>
      <c r="D3208" s="4"/>
      <c r="E3208" s="4">
        <v>1700004070</v>
      </c>
      <c r="F3208" s="4" t="s">
        <v>2519</v>
      </c>
      <c r="G3208" s="5">
        <v>10715795.41</v>
      </c>
      <c r="H3208" s="5">
        <v>4146671.39</v>
      </c>
    </row>
    <row r="3209" spans="1:8" x14ac:dyDescent="0.25">
      <c r="A3209" s="4"/>
      <c r="B3209" s="4"/>
      <c r="C3209" s="4"/>
      <c r="D3209" s="4"/>
      <c r="E3209" s="4">
        <v>1700003530</v>
      </c>
      <c r="F3209" s="4" t="s">
        <v>2520</v>
      </c>
      <c r="G3209" s="5">
        <v>1621441</v>
      </c>
      <c r="H3209" s="5">
        <v>570620.64</v>
      </c>
    </row>
    <row r="3210" spans="1:8" x14ac:dyDescent="0.25">
      <c r="A3210" s="4"/>
      <c r="B3210" s="4"/>
      <c r="C3210" s="4"/>
      <c r="D3210" s="4"/>
      <c r="E3210" s="4">
        <v>1700003900</v>
      </c>
      <c r="F3210" s="4" t="s">
        <v>2521</v>
      </c>
      <c r="G3210" s="5">
        <v>1572324.9</v>
      </c>
      <c r="H3210" s="5">
        <v>553335.61</v>
      </c>
    </row>
    <row r="3211" spans="1:8" x14ac:dyDescent="0.25">
      <c r="A3211" s="4"/>
      <c r="B3211" s="4"/>
      <c r="C3211" s="4"/>
      <c r="D3211" s="4"/>
      <c r="E3211" s="4">
        <v>1700003300</v>
      </c>
      <c r="F3211" s="4" t="s">
        <v>2522</v>
      </c>
      <c r="G3211" s="5">
        <v>956052</v>
      </c>
      <c r="H3211" s="5">
        <v>314161.14</v>
      </c>
    </row>
    <row r="3212" spans="1:8" x14ac:dyDescent="0.25">
      <c r="A3212" s="4"/>
      <c r="B3212" s="4"/>
      <c r="C3212" s="4"/>
      <c r="D3212" s="4"/>
      <c r="E3212" s="4">
        <v>1700003522</v>
      </c>
      <c r="F3212" s="4" t="s">
        <v>2518</v>
      </c>
      <c r="G3212" s="5">
        <v>911771</v>
      </c>
      <c r="H3212" s="5">
        <v>348612.85</v>
      </c>
    </row>
    <row r="3213" spans="1:8" x14ac:dyDescent="0.25">
      <c r="A3213" s="4"/>
      <c r="B3213" s="4"/>
      <c r="C3213" s="4"/>
      <c r="D3213" s="4"/>
      <c r="E3213" s="4">
        <v>1700002790</v>
      </c>
      <c r="F3213" s="4" t="s">
        <v>2516</v>
      </c>
      <c r="G3213" s="5">
        <v>771624.92</v>
      </c>
      <c r="H3213" s="5">
        <v>259870.66</v>
      </c>
    </row>
    <row r="3214" spans="1:8" x14ac:dyDescent="0.25">
      <c r="A3214" s="4"/>
      <c r="B3214" s="4"/>
      <c r="C3214" s="4"/>
      <c r="D3214" s="4"/>
      <c r="E3214" s="4">
        <v>1700003880</v>
      </c>
      <c r="F3214" s="4" t="s">
        <v>2523</v>
      </c>
      <c r="G3214" s="5">
        <v>591287</v>
      </c>
      <c r="H3214" s="5">
        <v>208086.82</v>
      </c>
    </row>
    <row r="3215" spans="1:8" x14ac:dyDescent="0.25">
      <c r="A3215" s="4"/>
      <c r="B3215" s="4"/>
      <c r="C3215" s="4"/>
      <c r="D3215" s="4"/>
      <c r="E3215" s="4">
        <v>1700002940</v>
      </c>
      <c r="F3215" s="4" t="s">
        <v>2524</v>
      </c>
      <c r="G3215" s="5">
        <v>345842.87</v>
      </c>
      <c r="H3215" s="5">
        <v>109153.46</v>
      </c>
    </row>
    <row r="3216" spans="1:8" x14ac:dyDescent="0.25">
      <c r="A3216" s="4"/>
      <c r="B3216" s="4"/>
      <c r="C3216" s="4"/>
      <c r="D3216" s="4"/>
      <c r="E3216" s="4">
        <v>1700003540</v>
      </c>
      <c r="F3216" s="4" t="s">
        <v>2525</v>
      </c>
      <c r="G3216" s="5">
        <v>343585</v>
      </c>
      <c r="H3216" s="5">
        <v>120915.06</v>
      </c>
    </row>
    <row r="3217" spans="1:8" x14ac:dyDescent="0.25">
      <c r="A3217" s="4"/>
      <c r="B3217" s="4"/>
      <c r="C3217" s="4"/>
      <c r="D3217" s="4"/>
      <c r="E3217" s="4">
        <v>1700003560</v>
      </c>
      <c r="F3217" s="4" t="s">
        <v>2526</v>
      </c>
      <c r="G3217" s="5">
        <v>340236</v>
      </c>
      <c r="H3217" s="5">
        <v>119736.51</v>
      </c>
    </row>
    <row r="3218" spans="1:8" x14ac:dyDescent="0.25">
      <c r="A3218" s="4"/>
      <c r="B3218" s="4"/>
      <c r="C3218" s="4"/>
      <c r="D3218" s="4"/>
      <c r="E3218" s="4">
        <v>1700003582</v>
      </c>
      <c r="F3218" s="4" t="s">
        <v>2527</v>
      </c>
      <c r="G3218" s="5">
        <v>317356</v>
      </c>
      <c r="H3218" s="5">
        <v>124852.21</v>
      </c>
    </row>
    <row r="3219" spans="1:8" x14ac:dyDescent="0.25">
      <c r="A3219" s="4"/>
      <c r="B3219" s="4"/>
      <c r="C3219" s="4"/>
      <c r="D3219" s="4"/>
      <c r="E3219" s="4">
        <v>1700003581</v>
      </c>
      <c r="F3219" s="4" t="s">
        <v>2528</v>
      </c>
      <c r="G3219" s="5">
        <v>227934.6</v>
      </c>
      <c r="H3219" s="5">
        <v>86104.17</v>
      </c>
    </row>
    <row r="3220" spans="1:8" x14ac:dyDescent="0.25">
      <c r="A3220" s="4"/>
      <c r="B3220" s="4"/>
      <c r="C3220" s="4"/>
      <c r="D3220" s="4"/>
      <c r="E3220" s="4">
        <v>1700003583</v>
      </c>
      <c r="F3220" s="4" t="s">
        <v>2529</v>
      </c>
      <c r="G3220" s="5">
        <v>191033.5</v>
      </c>
      <c r="H3220" s="5">
        <v>104908.84</v>
      </c>
    </row>
    <row r="3221" spans="1:8" x14ac:dyDescent="0.25">
      <c r="A3221" s="4"/>
      <c r="B3221" s="4"/>
      <c r="C3221" s="4"/>
      <c r="D3221" s="4"/>
      <c r="E3221" s="4">
        <v>1700003800</v>
      </c>
      <c r="F3221" s="4" t="s">
        <v>2530</v>
      </c>
      <c r="G3221" s="5">
        <v>172266</v>
      </c>
      <c r="H3221" s="5">
        <v>60624.2</v>
      </c>
    </row>
    <row r="3222" spans="1:8" x14ac:dyDescent="0.25">
      <c r="A3222" s="4"/>
      <c r="B3222" s="4"/>
      <c r="C3222" s="4"/>
      <c r="D3222" s="4"/>
      <c r="E3222" s="4">
        <v>1700003810</v>
      </c>
      <c r="F3222" s="4" t="s">
        <v>2531</v>
      </c>
      <c r="G3222" s="5">
        <v>150160</v>
      </c>
      <c r="H3222" s="5">
        <v>52844.62</v>
      </c>
    </row>
    <row r="3223" spans="1:8" x14ac:dyDescent="0.25">
      <c r="A3223" s="4"/>
      <c r="B3223" s="4"/>
      <c r="C3223" s="4"/>
      <c r="D3223" s="4"/>
      <c r="E3223" s="4">
        <v>1700003570</v>
      </c>
      <c r="F3223" s="4" t="s">
        <v>2532</v>
      </c>
      <c r="G3223" s="5">
        <v>130539</v>
      </c>
      <c r="H3223" s="5">
        <v>45939.56</v>
      </c>
    </row>
    <row r="3224" spans="1:8" x14ac:dyDescent="0.25">
      <c r="A3224" s="4"/>
      <c r="B3224" s="4"/>
      <c r="C3224" s="4"/>
      <c r="D3224" s="4"/>
      <c r="E3224" s="4">
        <v>1700003790</v>
      </c>
      <c r="F3224" s="4" t="s">
        <v>2533</v>
      </c>
      <c r="G3224" s="5">
        <v>114376</v>
      </c>
      <c r="H3224" s="5">
        <v>40251.449999999997</v>
      </c>
    </row>
    <row r="3225" spans="1:8" x14ac:dyDescent="0.25">
      <c r="A3225" s="4"/>
      <c r="B3225" s="4"/>
      <c r="C3225" s="4"/>
      <c r="D3225" s="4"/>
      <c r="E3225" s="4">
        <v>1700003860</v>
      </c>
      <c r="F3225" s="4" t="s">
        <v>2534</v>
      </c>
      <c r="G3225" s="5">
        <v>83878</v>
      </c>
      <c r="H3225" s="5">
        <v>29518.47</v>
      </c>
    </row>
    <row r="3226" spans="1:8" x14ac:dyDescent="0.25">
      <c r="A3226" s="4"/>
      <c r="B3226" s="4"/>
      <c r="C3226" s="4"/>
      <c r="D3226" s="4"/>
      <c r="E3226" s="4">
        <v>1700003720</v>
      </c>
      <c r="F3226" s="4" t="s">
        <v>2535</v>
      </c>
      <c r="G3226" s="5">
        <v>82995</v>
      </c>
      <c r="H3226" s="5">
        <v>29207.8</v>
      </c>
    </row>
    <row r="3227" spans="1:8" x14ac:dyDescent="0.25">
      <c r="A3227" s="4"/>
      <c r="B3227" s="4"/>
      <c r="C3227" s="4"/>
      <c r="D3227" s="4"/>
      <c r="E3227" s="4">
        <v>1700003750</v>
      </c>
      <c r="F3227" s="4" t="s">
        <v>2535</v>
      </c>
      <c r="G3227" s="5">
        <v>82995</v>
      </c>
      <c r="H3227" s="5">
        <v>29207.8</v>
      </c>
    </row>
    <row r="3228" spans="1:8" x14ac:dyDescent="0.25">
      <c r="A3228" s="4"/>
      <c r="B3228" s="4"/>
      <c r="C3228" s="4"/>
      <c r="D3228" s="4"/>
      <c r="E3228" s="4">
        <v>1700003740</v>
      </c>
      <c r="F3228" s="4" t="s">
        <v>2535</v>
      </c>
      <c r="G3228" s="5">
        <v>82995</v>
      </c>
      <c r="H3228" s="5">
        <v>29207.8</v>
      </c>
    </row>
    <row r="3229" spans="1:8" x14ac:dyDescent="0.25">
      <c r="A3229" s="4"/>
      <c r="B3229" s="4"/>
      <c r="C3229" s="4"/>
      <c r="D3229" s="4"/>
      <c r="E3229" s="4">
        <v>1700003730</v>
      </c>
      <c r="F3229" s="4" t="s">
        <v>2535</v>
      </c>
      <c r="G3229" s="5">
        <v>82995</v>
      </c>
      <c r="H3229" s="5">
        <v>29207.8</v>
      </c>
    </row>
    <row r="3230" spans="1:8" x14ac:dyDescent="0.25">
      <c r="A3230" s="4"/>
      <c r="B3230" s="4"/>
      <c r="C3230" s="4"/>
      <c r="D3230" s="4"/>
      <c r="E3230" s="4">
        <v>1700003710</v>
      </c>
      <c r="F3230" s="4" t="s">
        <v>2535</v>
      </c>
      <c r="G3230" s="5">
        <v>82995</v>
      </c>
      <c r="H3230" s="5">
        <v>29207.8</v>
      </c>
    </row>
    <row r="3231" spans="1:8" x14ac:dyDescent="0.25">
      <c r="A3231" s="4"/>
      <c r="B3231" s="4"/>
      <c r="C3231" s="4"/>
      <c r="D3231" s="4"/>
      <c r="E3231" s="4">
        <v>1700003700</v>
      </c>
      <c r="F3231" s="4" t="s">
        <v>2535</v>
      </c>
      <c r="G3231" s="5">
        <v>82995</v>
      </c>
      <c r="H3231" s="5">
        <v>29207.8</v>
      </c>
    </row>
    <row r="3232" spans="1:8" x14ac:dyDescent="0.25">
      <c r="A3232" s="4"/>
      <c r="B3232" s="4"/>
      <c r="C3232" s="4"/>
      <c r="D3232" s="4"/>
      <c r="E3232" s="4">
        <v>1700003310</v>
      </c>
      <c r="F3232" s="4" t="s">
        <v>2536</v>
      </c>
      <c r="G3232" s="5">
        <v>73630</v>
      </c>
      <c r="H3232" s="5">
        <v>24195</v>
      </c>
    </row>
    <row r="3233" spans="1:8" x14ac:dyDescent="0.25">
      <c r="A3233" s="4"/>
      <c r="B3233" s="4"/>
      <c r="C3233" s="4"/>
      <c r="D3233" s="4"/>
      <c r="E3233" s="4">
        <v>1700003850</v>
      </c>
      <c r="F3233" s="4" t="s">
        <v>2537</v>
      </c>
      <c r="G3233" s="5">
        <v>69511</v>
      </c>
      <c r="H3233" s="5">
        <v>24462.45</v>
      </c>
    </row>
    <row r="3234" spans="1:8" x14ac:dyDescent="0.25">
      <c r="A3234" s="4"/>
      <c r="B3234" s="4"/>
      <c r="C3234" s="4"/>
      <c r="D3234" s="4"/>
      <c r="E3234" s="4">
        <v>1700003830</v>
      </c>
      <c r="F3234" s="4" t="s">
        <v>2538</v>
      </c>
      <c r="G3234" s="5">
        <v>69019</v>
      </c>
      <c r="H3234" s="5">
        <v>24289.29</v>
      </c>
    </row>
    <row r="3235" spans="1:8" x14ac:dyDescent="0.25">
      <c r="A3235" s="4"/>
      <c r="B3235" s="4"/>
      <c r="C3235" s="4"/>
      <c r="D3235" s="4"/>
      <c r="E3235" s="4">
        <v>1700003690</v>
      </c>
      <c r="F3235" s="4" t="s">
        <v>2539</v>
      </c>
      <c r="G3235" s="5">
        <v>55878</v>
      </c>
      <c r="H3235" s="5">
        <v>19664.650000000001</v>
      </c>
    </row>
    <row r="3236" spans="1:8" x14ac:dyDescent="0.25">
      <c r="A3236" s="4"/>
      <c r="B3236" s="4"/>
      <c r="C3236" s="4"/>
      <c r="D3236" s="4"/>
      <c r="E3236" s="4">
        <v>1700003660</v>
      </c>
      <c r="F3236" s="4" t="s">
        <v>2539</v>
      </c>
      <c r="G3236" s="5">
        <v>55878</v>
      </c>
      <c r="H3236" s="5">
        <v>19664.650000000001</v>
      </c>
    </row>
    <row r="3237" spans="1:8" x14ac:dyDescent="0.25">
      <c r="A3237" s="4"/>
      <c r="B3237" s="4"/>
      <c r="C3237" s="4"/>
      <c r="D3237" s="4"/>
      <c r="E3237" s="4">
        <v>1700003760</v>
      </c>
      <c r="F3237" s="4" t="s">
        <v>2539</v>
      </c>
      <c r="G3237" s="5">
        <v>55878</v>
      </c>
      <c r="H3237" s="5">
        <v>19664.650000000001</v>
      </c>
    </row>
    <row r="3238" spans="1:8" x14ac:dyDescent="0.25">
      <c r="A3238" s="4"/>
      <c r="B3238" s="4"/>
      <c r="C3238" s="4"/>
      <c r="D3238" s="4"/>
      <c r="E3238" s="4">
        <v>1700003680</v>
      </c>
      <c r="F3238" s="4" t="s">
        <v>2539</v>
      </c>
      <c r="G3238" s="5">
        <v>55878</v>
      </c>
      <c r="H3238" s="5">
        <v>19664.650000000001</v>
      </c>
    </row>
    <row r="3239" spans="1:8" x14ac:dyDescent="0.25">
      <c r="A3239" s="4"/>
      <c r="B3239" s="4"/>
      <c r="C3239" s="4"/>
      <c r="D3239" s="4"/>
      <c r="E3239" s="4">
        <v>1700003670</v>
      </c>
      <c r="F3239" s="4" t="s">
        <v>2539</v>
      </c>
      <c r="G3239" s="5">
        <v>55878</v>
      </c>
      <c r="H3239" s="5">
        <v>19664.650000000001</v>
      </c>
    </row>
    <row r="3240" spans="1:8" x14ac:dyDescent="0.25">
      <c r="A3240" s="4"/>
      <c r="B3240" s="4"/>
      <c r="C3240" s="4"/>
      <c r="D3240" s="4"/>
      <c r="E3240" s="4">
        <v>1700003650</v>
      </c>
      <c r="F3240" s="4" t="s">
        <v>2539</v>
      </c>
      <c r="G3240" s="5">
        <v>55878</v>
      </c>
      <c r="H3240" s="5">
        <v>19664.650000000001</v>
      </c>
    </row>
    <row r="3241" spans="1:8" x14ac:dyDescent="0.25">
      <c r="A3241" s="4"/>
      <c r="B3241" s="4"/>
      <c r="C3241" s="4"/>
      <c r="D3241" s="4"/>
      <c r="E3241" s="4">
        <v>1700003820</v>
      </c>
      <c r="F3241" s="4" t="s">
        <v>2540</v>
      </c>
      <c r="G3241" s="5">
        <v>52791</v>
      </c>
      <c r="H3241" s="5">
        <v>18578.29</v>
      </c>
    </row>
    <row r="3242" spans="1:8" x14ac:dyDescent="0.25">
      <c r="A3242" s="4"/>
      <c r="B3242" s="4"/>
      <c r="C3242" s="4"/>
      <c r="D3242" s="4"/>
      <c r="E3242" s="4">
        <v>1700003840</v>
      </c>
      <c r="F3242" s="4" t="s">
        <v>2541</v>
      </c>
      <c r="G3242" s="5">
        <v>46073</v>
      </c>
      <c r="H3242" s="5">
        <v>16214.08</v>
      </c>
    </row>
    <row r="3243" spans="1:8" x14ac:dyDescent="0.25">
      <c r="A3243" s="4"/>
      <c r="B3243" s="4"/>
      <c r="C3243" s="4"/>
      <c r="D3243" s="4"/>
      <c r="E3243" s="4">
        <v>1700003610</v>
      </c>
      <c r="F3243" s="4" t="s">
        <v>2542</v>
      </c>
      <c r="G3243" s="5">
        <v>45195</v>
      </c>
      <c r="H3243" s="5">
        <v>15905.15</v>
      </c>
    </row>
    <row r="3244" spans="1:8" x14ac:dyDescent="0.25">
      <c r="A3244" s="4"/>
      <c r="B3244" s="4"/>
      <c r="C3244" s="4"/>
      <c r="D3244" s="4"/>
      <c r="E3244" s="4">
        <v>1700003630</v>
      </c>
      <c r="F3244" s="4" t="s">
        <v>2542</v>
      </c>
      <c r="G3244" s="5">
        <v>45195</v>
      </c>
      <c r="H3244" s="5">
        <v>15905.15</v>
      </c>
    </row>
    <row r="3245" spans="1:8" x14ac:dyDescent="0.25">
      <c r="A3245" s="4"/>
      <c r="B3245" s="4"/>
      <c r="C3245" s="4"/>
      <c r="D3245" s="4"/>
      <c r="E3245" s="4">
        <v>1700003780</v>
      </c>
      <c r="F3245" s="4" t="s">
        <v>2542</v>
      </c>
      <c r="G3245" s="5">
        <v>45195</v>
      </c>
      <c r="H3245" s="5">
        <v>15905.15</v>
      </c>
    </row>
    <row r="3246" spans="1:8" x14ac:dyDescent="0.25">
      <c r="A3246" s="4"/>
      <c r="B3246" s="4"/>
      <c r="C3246" s="4"/>
      <c r="D3246" s="4"/>
      <c r="E3246" s="4">
        <v>1700003620</v>
      </c>
      <c r="F3246" s="4" t="s">
        <v>2542</v>
      </c>
      <c r="G3246" s="5">
        <v>45195</v>
      </c>
      <c r="H3246" s="5">
        <v>15905.15</v>
      </c>
    </row>
    <row r="3247" spans="1:8" x14ac:dyDescent="0.25">
      <c r="A3247" s="4"/>
      <c r="B3247" s="4"/>
      <c r="C3247" s="4"/>
      <c r="D3247" s="4"/>
      <c r="E3247" s="4">
        <v>1700003590</v>
      </c>
      <c r="F3247" s="4" t="s">
        <v>2542</v>
      </c>
      <c r="G3247" s="5">
        <v>45195</v>
      </c>
      <c r="H3247" s="5">
        <v>15905.15</v>
      </c>
    </row>
    <row r="3248" spans="1:8" x14ac:dyDescent="0.25">
      <c r="A3248" s="4"/>
      <c r="B3248" s="4"/>
      <c r="C3248" s="4"/>
      <c r="D3248" s="4"/>
      <c r="E3248" s="4">
        <v>1700003640</v>
      </c>
      <c r="F3248" s="4" t="s">
        <v>2542</v>
      </c>
      <c r="G3248" s="5">
        <v>45195</v>
      </c>
      <c r="H3248" s="5">
        <v>15905.15</v>
      </c>
    </row>
    <row r="3249" spans="1:8" x14ac:dyDescent="0.25">
      <c r="A3249" s="4"/>
      <c r="B3249" s="4"/>
      <c r="C3249" s="4"/>
      <c r="D3249" s="4"/>
      <c r="E3249" s="4">
        <v>1700003770</v>
      </c>
      <c r="F3249" s="4" t="s">
        <v>2542</v>
      </c>
      <c r="G3249" s="5">
        <v>45195</v>
      </c>
      <c r="H3249" s="5">
        <v>15905.15</v>
      </c>
    </row>
    <row r="3250" spans="1:8" x14ac:dyDescent="0.25">
      <c r="A3250" s="4"/>
      <c r="B3250" s="4"/>
      <c r="C3250" s="4"/>
      <c r="D3250" s="4"/>
      <c r="E3250" s="4">
        <v>1700003600</v>
      </c>
      <c r="F3250" s="4" t="s">
        <v>2542</v>
      </c>
      <c r="G3250" s="5">
        <v>45195</v>
      </c>
      <c r="H3250" s="5">
        <v>15905.15</v>
      </c>
    </row>
    <row r="3251" spans="1:8" x14ac:dyDescent="0.25">
      <c r="A3251" s="4"/>
      <c r="B3251" s="4"/>
      <c r="C3251" s="4"/>
      <c r="D3251" s="4"/>
      <c r="E3251" s="4">
        <v>1700003350</v>
      </c>
      <c r="F3251" s="4" t="s">
        <v>2205</v>
      </c>
      <c r="G3251" s="5">
        <v>36992</v>
      </c>
      <c r="H3251" s="5">
        <v>12155.69</v>
      </c>
    </row>
    <row r="3252" spans="1:8" x14ac:dyDescent="0.25">
      <c r="A3252" s="4"/>
      <c r="B3252" s="4"/>
      <c r="C3252" s="4"/>
      <c r="D3252" s="4"/>
      <c r="E3252" s="4">
        <v>1700003340</v>
      </c>
      <c r="F3252" s="4" t="s">
        <v>2205</v>
      </c>
      <c r="G3252" s="5">
        <v>19425</v>
      </c>
      <c r="H3252" s="5">
        <v>6383.07</v>
      </c>
    </row>
    <row r="3253" spans="1:8" x14ac:dyDescent="0.25">
      <c r="A3253" s="4"/>
      <c r="B3253" s="4"/>
      <c r="C3253" s="4"/>
      <c r="D3253" s="4"/>
      <c r="E3253" s="4">
        <v>1700003330</v>
      </c>
      <c r="F3253" s="4" t="s">
        <v>2205</v>
      </c>
      <c r="G3253" s="5">
        <v>19425</v>
      </c>
      <c r="H3253" s="5">
        <v>6383.07</v>
      </c>
    </row>
    <row r="3254" spans="1:8" x14ac:dyDescent="0.25">
      <c r="A3254" s="4"/>
      <c r="B3254" s="4"/>
      <c r="C3254" s="4"/>
      <c r="D3254" s="4"/>
      <c r="E3254" s="4">
        <v>1700003320</v>
      </c>
      <c r="F3254" s="4" t="s">
        <v>2205</v>
      </c>
      <c r="G3254" s="5">
        <v>19425</v>
      </c>
      <c r="H3254" s="5">
        <v>6383.07</v>
      </c>
    </row>
    <row r="3255" spans="1:8" x14ac:dyDescent="0.25">
      <c r="A3255" s="4"/>
      <c r="B3255" s="4"/>
      <c r="C3255" s="4"/>
      <c r="D3255" s="4">
        <v>2012</v>
      </c>
      <c r="E3255" s="4">
        <v>1700004080</v>
      </c>
      <c r="F3255" s="4" t="s">
        <v>2543</v>
      </c>
      <c r="G3255" s="5">
        <v>987460</v>
      </c>
      <c r="H3255" s="5">
        <v>382563.14</v>
      </c>
    </row>
    <row r="3256" spans="1:8" x14ac:dyDescent="0.25">
      <c r="A3256" s="4"/>
      <c r="B3256" s="4"/>
      <c r="C3256" s="4"/>
      <c r="D3256" s="4"/>
      <c r="E3256" s="4">
        <v>1700004650</v>
      </c>
      <c r="F3256" s="4" t="s">
        <v>2544</v>
      </c>
      <c r="G3256" s="5">
        <v>545301</v>
      </c>
      <c r="H3256" s="5">
        <v>239722.03</v>
      </c>
    </row>
    <row r="3257" spans="1:8" x14ac:dyDescent="0.25">
      <c r="A3257" s="4"/>
      <c r="B3257" s="4"/>
      <c r="C3257" s="4"/>
      <c r="D3257" s="4"/>
      <c r="E3257" s="4">
        <v>1700004040</v>
      </c>
      <c r="F3257" s="4" t="s">
        <v>2545</v>
      </c>
      <c r="G3257" s="5">
        <v>104850</v>
      </c>
      <c r="H3257" s="5">
        <v>41757.14</v>
      </c>
    </row>
    <row r="3258" spans="1:8" x14ac:dyDescent="0.25">
      <c r="A3258" s="4"/>
      <c r="B3258" s="4"/>
      <c r="C3258" s="4"/>
      <c r="D3258" s="4"/>
      <c r="E3258" s="4">
        <v>1700004120</v>
      </c>
      <c r="F3258" s="4" t="s">
        <v>2546</v>
      </c>
      <c r="G3258" s="5">
        <v>69850</v>
      </c>
      <c r="H3258" s="5">
        <v>27818.18</v>
      </c>
    </row>
    <row r="3259" spans="1:8" x14ac:dyDescent="0.25">
      <c r="A3259" s="4"/>
      <c r="B3259" s="4"/>
      <c r="C3259" s="4"/>
      <c r="D3259" s="4"/>
      <c r="E3259" s="4">
        <v>1700004110</v>
      </c>
      <c r="F3259" s="4" t="s">
        <v>2546</v>
      </c>
      <c r="G3259" s="5">
        <v>69850</v>
      </c>
      <c r="H3259" s="5">
        <v>27818.18</v>
      </c>
    </row>
    <row r="3260" spans="1:8" x14ac:dyDescent="0.25">
      <c r="A3260" s="4"/>
      <c r="B3260" s="4"/>
      <c r="C3260" s="4"/>
      <c r="D3260" s="4"/>
      <c r="E3260" s="4">
        <v>1700004130</v>
      </c>
      <c r="F3260" s="4" t="s">
        <v>2546</v>
      </c>
      <c r="G3260" s="5">
        <v>69850</v>
      </c>
      <c r="H3260" s="5">
        <v>27818.18</v>
      </c>
    </row>
    <row r="3261" spans="1:8" x14ac:dyDescent="0.25">
      <c r="A3261" s="4"/>
      <c r="B3261" s="4"/>
      <c r="C3261" s="4"/>
      <c r="D3261" s="4"/>
      <c r="E3261" s="4">
        <v>1700004060</v>
      </c>
      <c r="F3261" s="4" t="s">
        <v>2546</v>
      </c>
      <c r="G3261" s="5">
        <v>69850</v>
      </c>
      <c r="H3261" s="5">
        <v>27818.18</v>
      </c>
    </row>
    <row r="3262" spans="1:8" x14ac:dyDescent="0.25">
      <c r="A3262" s="4"/>
      <c r="B3262" s="4"/>
      <c r="C3262" s="4"/>
      <c r="D3262" s="4"/>
      <c r="E3262" s="4">
        <v>1700004050</v>
      </c>
      <c r="F3262" s="4" t="s">
        <v>2546</v>
      </c>
      <c r="G3262" s="5">
        <v>69850</v>
      </c>
      <c r="H3262" s="5">
        <v>27818.18</v>
      </c>
    </row>
    <row r="3263" spans="1:8" x14ac:dyDescent="0.25">
      <c r="A3263" s="4"/>
      <c r="B3263" s="4"/>
      <c r="C3263" s="4"/>
      <c r="D3263" s="4"/>
      <c r="E3263" s="4">
        <v>1700004090</v>
      </c>
      <c r="F3263" s="4" t="s">
        <v>2546</v>
      </c>
      <c r="G3263" s="5">
        <v>69850</v>
      </c>
      <c r="H3263" s="5">
        <v>27818.18</v>
      </c>
    </row>
    <row r="3264" spans="1:8" x14ac:dyDescent="0.25">
      <c r="A3264" s="4"/>
      <c r="B3264" s="4"/>
      <c r="C3264" s="4"/>
      <c r="D3264" s="4"/>
      <c r="E3264" s="4">
        <v>1700004100</v>
      </c>
      <c r="F3264" s="4" t="s">
        <v>2546</v>
      </c>
      <c r="G3264" s="5">
        <v>69850</v>
      </c>
      <c r="H3264" s="5">
        <v>27818.18</v>
      </c>
    </row>
    <row r="3265" spans="1:8" x14ac:dyDescent="0.25">
      <c r="A3265" s="4"/>
      <c r="B3265" s="4"/>
      <c r="C3265" s="4"/>
      <c r="D3265" s="4"/>
      <c r="E3265" s="4">
        <v>1700004590</v>
      </c>
      <c r="F3265" s="4" t="s">
        <v>2547</v>
      </c>
      <c r="G3265" s="5">
        <v>28000</v>
      </c>
      <c r="H3265" s="5">
        <v>11831.95</v>
      </c>
    </row>
    <row r="3266" spans="1:8" x14ac:dyDescent="0.25">
      <c r="A3266" s="4"/>
      <c r="B3266" s="4"/>
      <c r="C3266" s="4"/>
      <c r="D3266" s="4"/>
      <c r="E3266" s="4">
        <v>1700004600</v>
      </c>
      <c r="F3266" s="4" t="s">
        <v>2548</v>
      </c>
      <c r="G3266" s="5">
        <v>23111</v>
      </c>
      <c r="H3266" s="5">
        <v>9766</v>
      </c>
    </row>
    <row r="3267" spans="1:8" x14ac:dyDescent="0.25">
      <c r="A3267" s="4"/>
      <c r="B3267" s="4"/>
      <c r="C3267" s="4"/>
      <c r="D3267" s="4">
        <v>2013</v>
      </c>
      <c r="E3267" s="4">
        <v>1700004930</v>
      </c>
      <c r="F3267" s="4" t="s">
        <v>2549</v>
      </c>
      <c r="G3267" s="5">
        <v>1177620</v>
      </c>
      <c r="H3267" s="5">
        <v>567791.13</v>
      </c>
    </row>
    <row r="3268" spans="1:8" x14ac:dyDescent="0.25">
      <c r="A3268" s="4"/>
      <c r="B3268" s="4"/>
      <c r="C3268" s="4"/>
      <c r="D3268" s="4">
        <v>2014</v>
      </c>
      <c r="E3268" s="4">
        <v>1700005330</v>
      </c>
      <c r="F3268" s="4" t="s">
        <v>2550</v>
      </c>
      <c r="G3268" s="5">
        <v>4528974.0199999996</v>
      </c>
      <c r="H3268" s="5">
        <v>2473886.9300000002</v>
      </c>
    </row>
    <row r="3269" spans="1:8" x14ac:dyDescent="0.25">
      <c r="A3269" s="4"/>
      <c r="B3269" s="4"/>
      <c r="C3269" s="4"/>
      <c r="D3269" s="4"/>
      <c r="E3269" s="4">
        <v>1700005340</v>
      </c>
      <c r="F3269" s="4" t="s">
        <v>2551</v>
      </c>
      <c r="G3269" s="5">
        <v>1867065.5</v>
      </c>
      <c r="H3269" s="5">
        <v>975781.8</v>
      </c>
    </row>
    <row r="3270" spans="1:8" x14ac:dyDescent="0.25">
      <c r="A3270" s="4"/>
      <c r="B3270" s="4"/>
      <c r="C3270" s="4"/>
      <c r="D3270" s="4"/>
      <c r="E3270" s="4">
        <v>1700006330</v>
      </c>
      <c r="F3270" s="4" t="s">
        <v>2552</v>
      </c>
      <c r="G3270" s="5">
        <v>1567651</v>
      </c>
      <c r="H3270" s="5">
        <v>903449.54</v>
      </c>
    </row>
    <row r="3271" spans="1:8" x14ac:dyDescent="0.25">
      <c r="A3271" s="4"/>
      <c r="B3271" s="4"/>
      <c r="C3271" s="4"/>
      <c r="D3271" s="4"/>
      <c r="E3271" s="4">
        <v>1700006350</v>
      </c>
      <c r="F3271" s="4" t="s">
        <v>2553</v>
      </c>
      <c r="G3271" s="5">
        <v>1546986.45</v>
      </c>
      <c r="H3271" s="5">
        <v>849641.67</v>
      </c>
    </row>
    <row r="3272" spans="1:8" x14ac:dyDescent="0.25">
      <c r="A3272" s="4"/>
      <c r="B3272" s="4"/>
      <c r="C3272" s="4"/>
      <c r="D3272" s="4"/>
      <c r="E3272" s="4">
        <v>1700006340</v>
      </c>
      <c r="F3272" s="4" t="s">
        <v>2554</v>
      </c>
      <c r="G3272" s="5">
        <v>485378</v>
      </c>
      <c r="H3272" s="5">
        <v>269063.45</v>
      </c>
    </row>
    <row r="3273" spans="1:8" x14ac:dyDescent="0.25">
      <c r="A3273" s="4"/>
      <c r="B3273" s="4"/>
      <c r="C3273" s="4"/>
      <c r="D3273" s="4"/>
      <c r="E3273" s="4">
        <v>1700005650</v>
      </c>
      <c r="F3273" s="4" t="s">
        <v>2555</v>
      </c>
      <c r="G3273" s="5">
        <v>467500</v>
      </c>
      <c r="H3273" s="5">
        <v>245576.23</v>
      </c>
    </row>
    <row r="3274" spans="1:8" x14ac:dyDescent="0.25">
      <c r="A3274" s="4"/>
      <c r="B3274" s="4"/>
      <c r="C3274" s="4"/>
      <c r="D3274" s="4">
        <v>2015</v>
      </c>
      <c r="E3274" s="4">
        <v>1700007790</v>
      </c>
      <c r="F3274" s="4" t="s">
        <v>2556</v>
      </c>
      <c r="G3274" s="5">
        <v>3365939</v>
      </c>
      <c r="H3274" s="5">
        <v>2056247.17</v>
      </c>
    </row>
    <row r="3275" spans="1:8" x14ac:dyDescent="0.25">
      <c r="A3275" s="4"/>
      <c r="B3275" s="4"/>
      <c r="C3275" s="4"/>
      <c r="D3275" s="4"/>
      <c r="E3275" s="4">
        <v>1700006480</v>
      </c>
      <c r="F3275" s="4" t="s">
        <v>2557</v>
      </c>
      <c r="G3275" s="5">
        <v>1844137.55</v>
      </c>
      <c r="H3275" s="5">
        <v>1068251.47</v>
      </c>
    </row>
    <row r="3276" spans="1:8" x14ac:dyDescent="0.25">
      <c r="A3276" s="4"/>
      <c r="B3276" s="4"/>
      <c r="C3276" s="4"/>
      <c r="D3276" s="4"/>
      <c r="E3276" s="4">
        <v>1700006470</v>
      </c>
      <c r="F3276" s="4" t="s">
        <v>2558</v>
      </c>
      <c r="G3276" s="5">
        <v>998154.85</v>
      </c>
      <c r="H3276" s="5">
        <v>589399.53</v>
      </c>
    </row>
    <row r="3277" spans="1:8" x14ac:dyDescent="0.25">
      <c r="A3277" s="4"/>
      <c r="B3277" s="4"/>
      <c r="C3277" s="4"/>
      <c r="D3277" s="4"/>
      <c r="E3277" s="4">
        <v>1700006460</v>
      </c>
      <c r="F3277" s="4" t="s">
        <v>2559</v>
      </c>
      <c r="G3277" s="5">
        <v>777513.16</v>
      </c>
      <c r="H3277" s="5">
        <v>467438.21</v>
      </c>
    </row>
    <row r="3278" spans="1:8" x14ac:dyDescent="0.25">
      <c r="A3278" s="4"/>
      <c r="B3278" s="4"/>
      <c r="C3278" s="4"/>
      <c r="D3278" s="4"/>
      <c r="E3278" s="4">
        <v>1700007770</v>
      </c>
      <c r="F3278" s="4" t="s">
        <v>2560</v>
      </c>
      <c r="G3278" s="5">
        <v>622700</v>
      </c>
      <c r="H3278" s="5">
        <v>380406.53</v>
      </c>
    </row>
    <row r="3279" spans="1:8" x14ac:dyDescent="0.25">
      <c r="A3279" s="4"/>
      <c r="B3279" s="4"/>
      <c r="C3279" s="4"/>
      <c r="D3279" s="4"/>
      <c r="E3279" s="4">
        <v>1700007780</v>
      </c>
      <c r="F3279" s="4" t="s">
        <v>2561</v>
      </c>
      <c r="G3279" s="5">
        <v>549124</v>
      </c>
      <c r="H3279" s="5">
        <v>335459.02</v>
      </c>
    </row>
    <row r="3280" spans="1:8" x14ac:dyDescent="0.25">
      <c r="A3280" s="4"/>
      <c r="B3280" s="4"/>
      <c r="C3280" s="4"/>
      <c r="D3280" s="4"/>
      <c r="E3280" s="4">
        <v>1700006461</v>
      </c>
      <c r="F3280" s="4" t="s">
        <v>2562</v>
      </c>
      <c r="G3280" s="5">
        <v>465600</v>
      </c>
      <c r="H3280" s="5">
        <v>280872.38</v>
      </c>
    </row>
    <row r="3281" spans="1:8" x14ac:dyDescent="0.25">
      <c r="A3281" s="4"/>
      <c r="B3281" s="4"/>
      <c r="C3281" s="4"/>
      <c r="D3281" s="4"/>
      <c r="E3281" s="4">
        <v>1700007740</v>
      </c>
      <c r="F3281" s="4" t="s">
        <v>2563</v>
      </c>
      <c r="G3281" s="5">
        <v>359450</v>
      </c>
      <c r="H3281" s="5">
        <v>228491.9</v>
      </c>
    </row>
    <row r="3282" spans="1:8" x14ac:dyDescent="0.25">
      <c r="A3282" s="4"/>
      <c r="B3282" s="4"/>
      <c r="C3282" s="4"/>
      <c r="D3282" s="4"/>
      <c r="E3282" s="4">
        <v>1700007240</v>
      </c>
      <c r="F3282" s="4" t="s">
        <v>2564</v>
      </c>
      <c r="G3282" s="5">
        <v>279786.40000000002</v>
      </c>
      <c r="H3282" s="5">
        <v>171991.31</v>
      </c>
    </row>
    <row r="3283" spans="1:8" x14ac:dyDescent="0.25">
      <c r="A3283" s="4"/>
      <c r="B3283" s="4"/>
      <c r="C3283" s="4"/>
      <c r="D3283" s="4"/>
      <c r="E3283" s="4">
        <v>1700007700</v>
      </c>
      <c r="F3283" s="4" t="s">
        <v>2481</v>
      </c>
      <c r="G3283" s="5">
        <v>275616.24</v>
      </c>
      <c r="H3283" s="5">
        <v>175201.19</v>
      </c>
    </row>
    <row r="3284" spans="1:8" x14ac:dyDescent="0.25">
      <c r="A3284" s="4"/>
      <c r="B3284" s="4"/>
      <c r="C3284" s="4"/>
      <c r="D3284" s="4"/>
      <c r="E3284" s="4">
        <v>1700007800</v>
      </c>
      <c r="F3284" s="4" t="s">
        <v>2565</v>
      </c>
      <c r="G3284" s="5">
        <v>224758</v>
      </c>
      <c r="H3284" s="5">
        <v>137304.31</v>
      </c>
    </row>
    <row r="3285" spans="1:8" x14ac:dyDescent="0.25">
      <c r="A3285" s="4"/>
      <c r="B3285" s="4"/>
      <c r="C3285" s="4"/>
      <c r="D3285" s="4"/>
      <c r="E3285" s="4">
        <v>1700007620</v>
      </c>
      <c r="F3285" s="4" t="s">
        <v>2566</v>
      </c>
      <c r="G3285" s="5">
        <v>218240</v>
      </c>
      <c r="H3285" s="5">
        <v>132924.99</v>
      </c>
    </row>
    <row r="3286" spans="1:8" x14ac:dyDescent="0.25">
      <c r="A3286" s="4"/>
      <c r="B3286" s="4"/>
      <c r="C3286" s="4"/>
      <c r="D3286" s="4"/>
      <c r="E3286" s="4">
        <v>1700007680</v>
      </c>
      <c r="F3286" s="4" t="s">
        <v>2567</v>
      </c>
      <c r="G3286" s="5">
        <v>89762</v>
      </c>
      <c r="H3286" s="5">
        <v>55195.19</v>
      </c>
    </row>
    <row r="3287" spans="1:8" x14ac:dyDescent="0.25">
      <c r="A3287" s="4"/>
      <c r="B3287" s="4"/>
      <c r="C3287" s="4"/>
      <c r="D3287" s="4"/>
      <c r="E3287" s="4">
        <v>1700006520</v>
      </c>
      <c r="F3287" s="4" t="s">
        <v>2568</v>
      </c>
      <c r="G3287" s="5">
        <v>61164.88</v>
      </c>
      <c r="H3287" s="5">
        <v>36270.050000000003</v>
      </c>
    </row>
    <row r="3288" spans="1:8" x14ac:dyDescent="0.25">
      <c r="A3288" s="4"/>
      <c r="B3288" s="4"/>
      <c r="C3288" s="4"/>
      <c r="D3288" s="4"/>
      <c r="E3288" s="4">
        <v>1700006510</v>
      </c>
      <c r="F3288" s="4" t="s">
        <v>2568</v>
      </c>
      <c r="G3288" s="5">
        <v>56695.88</v>
      </c>
      <c r="H3288" s="5">
        <v>33393.339999999997</v>
      </c>
    </row>
    <row r="3289" spans="1:8" x14ac:dyDescent="0.25">
      <c r="A3289" s="4"/>
      <c r="B3289" s="4"/>
      <c r="C3289" s="4"/>
      <c r="D3289" s="4"/>
      <c r="E3289" s="4">
        <v>1700007690</v>
      </c>
      <c r="F3289" s="4" t="s">
        <v>2569</v>
      </c>
      <c r="G3289" s="5">
        <v>48889</v>
      </c>
      <c r="H3289" s="5">
        <v>30347.07</v>
      </c>
    </row>
    <row r="3290" spans="1:8" x14ac:dyDescent="0.25">
      <c r="A3290" s="4"/>
      <c r="B3290" s="4"/>
      <c r="C3290" s="4"/>
      <c r="D3290" s="4"/>
      <c r="E3290" s="4">
        <v>1700007730</v>
      </c>
      <c r="F3290" s="4" t="s">
        <v>2570</v>
      </c>
      <c r="G3290" s="5">
        <v>43172</v>
      </c>
      <c r="H3290" s="5">
        <v>26766.92</v>
      </c>
    </row>
    <row r="3291" spans="1:8" x14ac:dyDescent="0.25">
      <c r="A3291" s="4"/>
      <c r="B3291" s="4"/>
      <c r="C3291" s="4"/>
      <c r="D3291" s="4"/>
      <c r="E3291" s="4">
        <v>1700007610</v>
      </c>
      <c r="F3291" s="4" t="s">
        <v>2571</v>
      </c>
      <c r="G3291" s="5">
        <v>40000</v>
      </c>
      <c r="H3291" s="5">
        <v>24435.919999999998</v>
      </c>
    </row>
    <row r="3292" spans="1:8" x14ac:dyDescent="0.25">
      <c r="A3292" s="4"/>
      <c r="B3292" s="4"/>
      <c r="C3292" s="4"/>
      <c r="D3292" s="4"/>
      <c r="E3292" s="4">
        <v>1700007660</v>
      </c>
      <c r="F3292" s="4" t="s">
        <v>2572</v>
      </c>
      <c r="G3292" s="5">
        <v>34335</v>
      </c>
      <c r="H3292" s="5">
        <v>21194.09</v>
      </c>
    </row>
    <row r="3293" spans="1:8" x14ac:dyDescent="0.25">
      <c r="A3293" s="4"/>
      <c r="B3293" s="4"/>
      <c r="C3293" s="4"/>
      <c r="D3293" s="4"/>
      <c r="E3293" s="4">
        <v>1700007020</v>
      </c>
      <c r="F3293" s="4" t="s">
        <v>2205</v>
      </c>
      <c r="G3293" s="5">
        <v>27000</v>
      </c>
      <c r="H3293" s="5">
        <v>15825.2</v>
      </c>
    </row>
    <row r="3294" spans="1:8" x14ac:dyDescent="0.25">
      <c r="A3294" s="4"/>
      <c r="B3294" s="4"/>
      <c r="C3294" s="4"/>
      <c r="D3294" s="4">
        <v>2016</v>
      </c>
      <c r="E3294" s="4">
        <v>1700008080</v>
      </c>
      <c r="F3294" s="4" t="s">
        <v>2573</v>
      </c>
      <c r="G3294" s="5">
        <v>3434991.22</v>
      </c>
      <c r="H3294" s="5">
        <v>2165378.9900000002</v>
      </c>
    </row>
    <row r="3295" spans="1:8" x14ac:dyDescent="0.25">
      <c r="A3295" s="4"/>
      <c r="B3295" s="4"/>
      <c r="C3295" s="4"/>
      <c r="D3295" s="4"/>
      <c r="E3295" s="4">
        <v>2600000420</v>
      </c>
      <c r="F3295" s="4" t="s">
        <v>2574</v>
      </c>
      <c r="G3295" s="5">
        <v>3361552.21</v>
      </c>
      <c r="H3295" s="5">
        <v>1</v>
      </c>
    </row>
    <row r="3296" spans="1:8" x14ac:dyDescent="0.25">
      <c r="A3296" s="4"/>
      <c r="B3296" s="4"/>
      <c r="C3296" s="4"/>
      <c r="D3296" s="4"/>
      <c r="E3296" s="4">
        <v>1700009680</v>
      </c>
      <c r="F3296" s="4" t="s">
        <v>2575</v>
      </c>
      <c r="G3296" s="5">
        <v>1656851.8</v>
      </c>
      <c r="H3296" s="5">
        <v>1194723.74</v>
      </c>
    </row>
    <row r="3297" spans="1:8" x14ac:dyDescent="0.25">
      <c r="A3297" s="4"/>
      <c r="B3297" s="4"/>
      <c r="C3297" s="4"/>
      <c r="D3297" s="4"/>
      <c r="E3297" s="4">
        <v>1700009340</v>
      </c>
      <c r="F3297" s="4" t="s">
        <v>2576</v>
      </c>
      <c r="G3297" s="5">
        <v>1067964.8999999999</v>
      </c>
      <c r="H3297" s="5">
        <v>729922.3</v>
      </c>
    </row>
    <row r="3298" spans="1:8" x14ac:dyDescent="0.25">
      <c r="A3298" s="4"/>
      <c r="B3298" s="4"/>
      <c r="C3298" s="4"/>
      <c r="D3298" s="4"/>
      <c r="E3298" s="4">
        <v>1700009560</v>
      </c>
      <c r="F3298" s="4" t="s">
        <v>2577</v>
      </c>
      <c r="G3298" s="5">
        <v>990652.15</v>
      </c>
      <c r="H3298" s="5">
        <v>694270.73</v>
      </c>
    </row>
    <row r="3299" spans="1:8" x14ac:dyDescent="0.25">
      <c r="A3299" s="4"/>
      <c r="B3299" s="4"/>
      <c r="C3299" s="4"/>
      <c r="D3299" s="4"/>
      <c r="E3299" s="4">
        <v>1700008090</v>
      </c>
      <c r="F3299" s="4" t="s">
        <v>2573</v>
      </c>
      <c r="G3299" s="5">
        <v>676163</v>
      </c>
      <c r="H3299" s="5">
        <v>426245.39</v>
      </c>
    </row>
    <row r="3300" spans="1:8" x14ac:dyDescent="0.25">
      <c r="A3300" s="4"/>
      <c r="B3300" s="4"/>
      <c r="C3300" s="4"/>
      <c r="D3300" s="4"/>
      <c r="E3300" s="4">
        <v>1700008180</v>
      </c>
      <c r="F3300" s="4" t="s">
        <v>2578</v>
      </c>
      <c r="G3300" s="5">
        <v>380815.37</v>
      </c>
      <c r="H3300" s="5">
        <v>240061.64</v>
      </c>
    </row>
    <row r="3301" spans="1:8" x14ac:dyDescent="0.25">
      <c r="A3301" s="4"/>
      <c r="B3301" s="4"/>
      <c r="C3301" s="4"/>
      <c r="D3301" s="4"/>
      <c r="E3301" s="4">
        <v>1700009330</v>
      </c>
      <c r="F3301" s="4" t="s">
        <v>2579</v>
      </c>
      <c r="G3301" s="5">
        <v>272633.23</v>
      </c>
      <c r="H3301" s="5">
        <v>184245.28</v>
      </c>
    </row>
    <row r="3302" spans="1:8" x14ac:dyDescent="0.25">
      <c r="A3302" s="4"/>
      <c r="B3302" s="4"/>
      <c r="C3302" s="4"/>
      <c r="D3302" s="4"/>
      <c r="E3302" s="4">
        <v>1700008140</v>
      </c>
      <c r="F3302" s="4" t="s">
        <v>2580</v>
      </c>
      <c r="G3302" s="5">
        <v>267421</v>
      </c>
      <c r="H3302" s="5">
        <v>168579.1</v>
      </c>
    </row>
    <row r="3303" spans="1:8" x14ac:dyDescent="0.25">
      <c r="A3303" s="4"/>
      <c r="B3303" s="4"/>
      <c r="C3303" s="4"/>
      <c r="D3303" s="4"/>
      <c r="E3303" s="4">
        <v>1700009280</v>
      </c>
      <c r="F3303" s="4" t="s">
        <v>2581</v>
      </c>
      <c r="G3303" s="5">
        <v>264248.75</v>
      </c>
      <c r="H3303" s="5">
        <v>128684.97</v>
      </c>
    </row>
    <row r="3304" spans="1:8" x14ac:dyDescent="0.25">
      <c r="A3304" s="4"/>
      <c r="B3304" s="4"/>
      <c r="C3304" s="4"/>
      <c r="D3304" s="4"/>
      <c r="E3304" s="4">
        <v>1700007920</v>
      </c>
      <c r="F3304" s="4" t="s">
        <v>2582</v>
      </c>
      <c r="G3304" s="5">
        <v>224191</v>
      </c>
      <c r="H3304" s="5">
        <v>147336</v>
      </c>
    </row>
    <row r="3305" spans="1:8" x14ac:dyDescent="0.25">
      <c r="A3305" s="4"/>
      <c r="B3305" s="4"/>
      <c r="C3305" s="4"/>
      <c r="D3305" s="4"/>
      <c r="E3305" s="4">
        <v>1700007930</v>
      </c>
      <c r="F3305" s="4" t="s">
        <v>2583</v>
      </c>
      <c r="G3305" s="5">
        <v>143257</v>
      </c>
      <c r="H3305" s="5">
        <v>93830.26</v>
      </c>
    </row>
    <row r="3306" spans="1:8" x14ac:dyDescent="0.25">
      <c r="A3306" s="4"/>
      <c r="B3306" s="4"/>
      <c r="C3306" s="4"/>
      <c r="D3306" s="4"/>
      <c r="E3306" s="4">
        <v>1700008070</v>
      </c>
      <c r="F3306" s="4" t="s">
        <v>2584</v>
      </c>
      <c r="G3306" s="5">
        <v>140908.25</v>
      </c>
      <c r="H3306" s="5">
        <v>88826.96</v>
      </c>
    </row>
    <row r="3307" spans="1:8" x14ac:dyDescent="0.25">
      <c r="A3307" s="4"/>
      <c r="B3307" s="4"/>
      <c r="C3307" s="4"/>
      <c r="D3307" s="4"/>
      <c r="E3307" s="4">
        <v>1700008110</v>
      </c>
      <c r="F3307" s="4" t="s">
        <v>2580</v>
      </c>
      <c r="G3307" s="5">
        <v>110694</v>
      </c>
      <c r="H3307" s="5">
        <v>69780.23</v>
      </c>
    </row>
    <row r="3308" spans="1:8" x14ac:dyDescent="0.25">
      <c r="A3308" s="4"/>
      <c r="B3308" s="4"/>
      <c r="C3308" s="4"/>
      <c r="D3308" s="4"/>
      <c r="E3308" s="4">
        <v>1700008100</v>
      </c>
      <c r="F3308" s="4" t="s">
        <v>2580</v>
      </c>
      <c r="G3308" s="5">
        <v>110694</v>
      </c>
      <c r="H3308" s="5">
        <v>69780.23</v>
      </c>
    </row>
    <row r="3309" spans="1:8" x14ac:dyDescent="0.25">
      <c r="A3309" s="4"/>
      <c r="B3309" s="4"/>
      <c r="C3309" s="4"/>
      <c r="D3309" s="4"/>
      <c r="E3309" s="4">
        <v>1700008150</v>
      </c>
      <c r="F3309" s="4" t="s">
        <v>2580</v>
      </c>
      <c r="G3309" s="5">
        <v>110694</v>
      </c>
      <c r="H3309" s="5">
        <v>69780.23</v>
      </c>
    </row>
    <row r="3310" spans="1:8" x14ac:dyDescent="0.25">
      <c r="A3310" s="4"/>
      <c r="B3310" s="4"/>
      <c r="C3310" s="4"/>
      <c r="D3310" s="4"/>
      <c r="E3310" s="4">
        <v>1700008120</v>
      </c>
      <c r="F3310" s="4" t="s">
        <v>2580</v>
      </c>
      <c r="G3310" s="5">
        <v>110694</v>
      </c>
      <c r="H3310" s="5">
        <v>69780.23</v>
      </c>
    </row>
    <row r="3311" spans="1:8" x14ac:dyDescent="0.25">
      <c r="A3311" s="4"/>
      <c r="B3311" s="4"/>
      <c r="C3311" s="4"/>
      <c r="D3311" s="4"/>
      <c r="E3311" s="4">
        <v>1700008130</v>
      </c>
      <c r="F3311" s="4" t="s">
        <v>2580</v>
      </c>
      <c r="G3311" s="5">
        <v>110694</v>
      </c>
      <c r="H3311" s="5">
        <v>69780.23</v>
      </c>
    </row>
    <row r="3312" spans="1:8" x14ac:dyDescent="0.25">
      <c r="A3312" s="4"/>
      <c r="B3312" s="4"/>
      <c r="C3312" s="4"/>
      <c r="D3312" s="4"/>
      <c r="E3312" s="4">
        <v>1700007990</v>
      </c>
      <c r="F3312" s="4" t="s">
        <v>2585</v>
      </c>
      <c r="G3312" s="5">
        <v>87585</v>
      </c>
      <c r="H3312" s="5">
        <v>56903.66</v>
      </c>
    </row>
    <row r="3313" spans="1:8" x14ac:dyDescent="0.25">
      <c r="A3313" s="4"/>
      <c r="B3313" s="4"/>
      <c r="C3313" s="4"/>
      <c r="D3313" s="4"/>
      <c r="E3313" s="4">
        <v>1700008240</v>
      </c>
      <c r="F3313" s="4" t="s">
        <v>2586</v>
      </c>
      <c r="G3313" s="5">
        <v>69560</v>
      </c>
      <c r="H3313" s="5">
        <v>43849.84</v>
      </c>
    </row>
    <row r="3314" spans="1:8" x14ac:dyDescent="0.25">
      <c r="A3314" s="4"/>
      <c r="B3314" s="4"/>
      <c r="C3314" s="4"/>
      <c r="D3314" s="4"/>
      <c r="E3314" s="4">
        <v>1700008230</v>
      </c>
      <c r="F3314" s="4" t="s">
        <v>2587</v>
      </c>
      <c r="G3314" s="5">
        <v>55487</v>
      </c>
      <c r="H3314" s="5">
        <v>34978.39</v>
      </c>
    </row>
    <row r="3315" spans="1:8" x14ac:dyDescent="0.25">
      <c r="A3315" s="4"/>
      <c r="B3315" s="4"/>
      <c r="C3315" s="4"/>
      <c r="D3315" s="4"/>
      <c r="E3315" s="4">
        <v>1700008160</v>
      </c>
      <c r="F3315" s="4" t="s">
        <v>2588</v>
      </c>
      <c r="G3315" s="5">
        <v>52698</v>
      </c>
      <c r="H3315" s="5">
        <v>33220.21</v>
      </c>
    </row>
    <row r="3316" spans="1:8" x14ac:dyDescent="0.25">
      <c r="A3316" s="4"/>
      <c r="B3316" s="4"/>
      <c r="C3316" s="4"/>
      <c r="D3316" s="4"/>
      <c r="E3316" s="4">
        <v>1700008170</v>
      </c>
      <c r="F3316" s="4" t="s">
        <v>2589</v>
      </c>
      <c r="G3316" s="5">
        <v>50048</v>
      </c>
      <c r="H3316" s="5">
        <v>31549.7</v>
      </c>
    </row>
    <row r="3317" spans="1:8" x14ac:dyDescent="0.25">
      <c r="A3317" s="4"/>
      <c r="B3317" s="4"/>
      <c r="C3317" s="4"/>
      <c r="D3317" s="4"/>
      <c r="E3317" s="4">
        <v>1700008190</v>
      </c>
      <c r="F3317" s="4" t="s">
        <v>2590</v>
      </c>
      <c r="G3317" s="5">
        <v>40406</v>
      </c>
      <c r="H3317" s="5">
        <v>25471.49</v>
      </c>
    </row>
    <row r="3318" spans="1:8" x14ac:dyDescent="0.25">
      <c r="A3318" s="4"/>
      <c r="B3318" s="4"/>
      <c r="C3318" s="4"/>
      <c r="D3318" s="4"/>
      <c r="E3318" s="4">
        <v>1700008200</v>
      </c>
      <c r="F3318" s="4" t="s">
        <v>2590</v>
      </c>
      <c r="G3318" s="5">
        <v>40406</v>
      </c>
      <c r="H3318" s="5">
        <v>25471.49</v>
      </c>
    </row>
    <row r="3319" spans="1:8" x14ac:dyDescent="0.25">
      <c r="A3319" s="4"/>
      <c r="B3319" s="4"/>
      <c r="C3319" s="4"/>
      <c r="D3319" s="4"/>
      <c r="E3319" s="4">
        <v>1700008210</v>
      </c>
      <c r="F3319" s="4" t="s">
        <v>2591</v>
      </c>
      <c r="G3319" s="5">
        <v>33046</v>
      </c>
      <c r="H3319" s="5">
        <v>20831.8</v>
      </c>
    </row>
    <row r="3320" spans="1:8" x14ac:dyDescent="0.25">
      <c r="A3320" s="4"/>
      <c r="B3320" s="4"/>
      <c r="C3320" s="4"/>
      <c r="D3320" s="4"/>
      <c r="E3320" s="4">
        <v>1700008220</v>
      </c>
      <c r="F3320" s="4" t="s">
        <v>2587</v>
      </c>
      <c r="G3320" s="5">
        <v>31648</v>
      </c>
      <c r="H3320" s="5">
        <v>19950.52</v>
      </c>
    </row>
    <row r="3321" spans="1:8" x14ac:dyDescent="0.25">
      <c r="A3321" s="4"/>
      <c r="B3321" s="4"/>
      <c r="C3321" s="4"/>
      <c r="D3321" s="4">
        <v>2017</v>
      </c>
      <c r="E3321" s="4">
        <v>1700010810</v>
      </c>
      <c r="F3321" s="4" t="s">
        <v>2592</v>
      </c>
      <c r="G3321" s="5">
        <v>2774271.01</v>
      </c>
      <c r="H3321" s="5">
        <v>2111486.27</v>
      </c>
    </row>
    <row r="3322" spans="1:8" x14ac:dyDescent="0.25">
      <c r="A3322" s="4"/>
      <c r="B3322" s="4"/>
      <c r="C3322" s="4"/>
      <c r="D3322" s="4"/>
      <c r="E3322" s="4">
        <v>1700009880</v>
      </c>
      <c r="F3322" s="4" t="s">
        <v>2593</v>
      </c>
      <c r="G3322" s="5">
        <v>1952381.22</v>
      </c>
      <c r="H3322" s="5">
        <v>1426753.83</v>
      </c>
    </row>
    <row r="3323" spans="1:8" x14ac:dyDescent="0.25">
      <c r="A3323" s="4"/>
      <c r="B3323" s="4"/>
      <c r="C3323" s="4"/>
      <c r="D3323" s="4"/>
      <c r="E3323" s="4">
        <v>1700010670</v>
      </c>
      <c r="F3323" s="4" t="s">
        <v>2594</v>
      </c>
      <c r="G3323" s="5">
        <v>1515180</v>
      </c>
      <c r="H3323" s="5">
        <v>1103383.1299999999</v>
      </c>
    </row>
    <row r="3324" spans="1:8" x14ac:dyDescent="0.25">
      <c r="A3324" s="4"/>
      <c r="B3324" s="4"/>
      <c r="C3324" s="4"/>
      <c r="D3324" s="4"/>
      <c r="E3324" s="4">
        <v>1700009750</v>
      </c>
      <c r="F3324" s="4" t="s">
        <v>2595</v>
      </c>
      <c r="G3324" s="5">
        <v>1211806</v>
      </c>
      <c r="H3324" s="5">
        <v>893457.67</v>
      </c>
    </row>
    <row r="3325" spans="1:8" x14ac:dyDescent="0.25">
      <c r="A3325" s="4"/>
      <c r="B3325" s="4"/>
      <c r="C3325" s="4"/>
      <c r="D3325" s="4"/>
      <c r="E3325" s="4">
        <v>1700010050</v>
      </c>
      <c r="F3325" s="4" t="s">
        <v>2596</v>
      </c>
      <c r="G3325" s="5">
        <v>509569.5</v>
      </c>
      <c r="H3325" s="5">
        <v>384480.65</v>
      </c>
    </row>
    <row r="3326" spans="1:8" x14ac:dyDescent="0.25">
      <c r="A3326" s="4"/>
      <c r="B3326" s="4"/>
      <c r="C3326" s="4"/>
      <c r="D3326" s="4"/>
      <c r="E3326" s="4">
        <v>1700009910</v>
      </c>
      <c r="F3326" s="4" t="s">
        <v>2597</v>
      </c>
      <c r="G3326" s="5">
        <v>300000</v>
      </c>
      <c r="H3326" s="5">
        <v>221150.68</v>
      </c>
    </row>
    <row r="3327" spans="1:8" x14ac:dyDescent="0.25">
      <c r="A3327" s="4"/>
      <c r="B3327" s="4"/>
      <c r="C3327" s="4"/>
      <c r="D3327" s="4"/>
      <c r="E3327" s="4">
        <v>1700009900</v>
      </c>
      <c r="F3327" s="4" t="s">
        <v>2597</v>
      </c>
      <c r="G3327" s="5">
        <v>300000</v>
      </c>
      <c r="H3327" s="5">
        <v>221150.68</v>
      </c>
    </row>
    <row r="3328" spans="1:8" x14ac:dyDescent="0.25">
      <c r="A3328" s="4"/>
      <c r="B3328" s="4"/>
      <c r="C3328" s="4"/>
      <c r="D3328" s="4"/>
      <c r="E3328" s="4">
        <v>1700010140</v>
      </c>
      <c r="F3328" s="4" t="s">
        <v>2598</v>
      </c>
      <c r="G3328" s="5">
        <v>288416</v>
      </c>
      <c r="H3328" s="5">
        <v>65070.37</v>
      </c>
    </row>
    <row r="3329" spans="1:8" x14ac:dyDescent="0.25">
      <c r="A3329" s="4"/>
      <c r="B3329" s="4"/>
      <c r="C3329" s="4"/>
      <c r="D3329" s="4"/>
      <c r="E3329" s="4">
        <v>1700010130</v>
      </c>
      <c r="F3329" s="4" t="s">
        <v>2599</v>
      </c>
      <c r="G3329" s="5">
        <v>279240</v>
      </c>
      <c r="H3329" s="5">
        <v>63000.13</v>
      </c>
    </row>
    <row r="3330" spans="1:8" x14ac:dyDescent="0.25">
      <c r="A3330" s="4"/>
      <c r="B3330" s="4"/>
      <c r="C3330" s="4"/>
      <c r="D3330" s="4"/>
      <c r="E3330" s="4">
        <v>1700009740</v>
      </c>
      <c r="F3330" s="4" t="s">
        <v>2600</v>
      </c>
      <c r="G3330" s="5">
        <v>259285</v>
      </c>
      <c r="H3330" s="5">
        <v>187602.2</v>
      </c>
    </row>
    <row r="3331" spans="1:8" x14ac:dyDescent="0.25">
      <c r="A3331" s="4"/>
      <c r="B3331" s="4"/>
      <c r="C3331" s="4"/>
      <c r="D3331" s="4"/>
      <c r="E3331" s="4">
        <v>1700010120</v>
      </c>
      <c r="F3331" s="4" t="s">
        <v>2601</v>
      </c>
      <c r="G3331" s="5">
        <v>151775</v>
      </c>
      <c r="H3331" s="5">
        <v>14645.55</v>
      </c>
    </row>
    <row r="3332" spans="1:8" x14ac:dyDescent="0.25">
      <c r="A3332" s="4"/>
      <c r="B3332" s="4"/>
      <c r="C3332" s="4"/>
      <c r="D3332" s="4"/>
      <c r="E3332" s="4">
        <v>1700010760</v>
      </c>
      <c r="F3332" s="4" t="s">
        <v>2602</v>
      </c>
      <c r="G3332" s="5">
        <v>105000</v>
      </c>
      <c r="H3332" s="5">
        <v>78706.850000000006</v>
      </c>
    </row>
    <row r="3333" spans="1:8" x14ac:dyDescent="0.25">
      <c r="A3333" s="4"/>
      <c r="B3333" s="4"/>
      <c r="C3333" s="4"/>
      <c r="D3333" s="4"/>
      <c r="E3333" s="4">
        <v>1700010740</v>
      </c>
      <c r="F3333" s="4" t="s">
        <v>2603</v>
      </c>
      <c r="G3333" s="5">
        <v>36413</v>
      </c>
      <c r="H3333" s="5">
        <v>27780.3</v>
      </c>
    </row>
    <row r="3334" spans="1:8" x14ac:dyDescent="0.25">
      <c r="A3334" s="4"/>
      <c r="B3334" s="4"/>
      <c r="C3334" s="4"/>
      <c r="D3334" s="4"/>
      <c r="E3334" s="4">
        <v>1700009710</v>
      </c>
      <c r="F3334" s="4" t="s">
        <v>2604</v>
      </c>
      <c r="G3334" s="5">
        <v>14400</v>
      </c>
      <c r="H3334" s="5">
        <v>10281.200000000001</v>
      </c>
    </row>
    <row r="3335" spans="1:8" x14ac:dyDescent="0.25">
      <c r="A3335" s="4"/>
      <c r="B3335" s="4"/>
      <c r="C3335" s="4"/>
      <c r="D3335" s="4">
        <v>2018</v>
      </c>
      <c r="E3335" s="4">
        <v>2600001210</v>
      </c>
      <c r="F3335" s="4" t="s">
        <v>2605</v>
      </c>
      <c r="G3335" s="5">
        <v>13464557.800000001</v>
      </c>
      <c r="H3335" s="5">
        <v>1</v>
      </c>
    </row>
    <row r="3336" spans="1:8" x14ac:dyDescent="0.25">
      <c r="A3336" s="4"/>
      <c r="B3336" s="4"/>
      <c r="C3336" s="4"/>
      <c r="D3336" s="4"/>
      <c r="E3336" s="4">
        <v>1700011520</v>
      </c>
      <c r="F3336" s="4" t="s">
        <v>2606</v>
      </c>
      <c r="G3336" s="5">
        <v>6374624.6399999997</v>
      </c>
      <c r="H3336" s="5">
        <v>4998901.33</v>
      </c>
    </row>
    <row r="3337" spans="1:8" x14ac:dyDescent="0.25">
      <c r="A3337" s="4"/>
      <c r="B3337" s="4"/>
      <c r="C3337" s="4"/>
      <c r="D3337" s="4"/>
      <c r="E3337" s="4">
        <v>1700010860</v>
      </c>
      <c r="F3337" s="4" t="s">
        <v>2035</v>
      </c>
      <c r="G3337" s="5">
        <v>3441515</v>
      </c>
      <c r="H3337" s="5">
        <v>2707630.02</v>
      </c>
    </row>
    <row r="3338" spans="1:8" x14ac:dyDescent="0.25">
      <c r="A3338" s="4"/>
      <c r="B3338" s="4"/>
      <c r="C3338" s="4"/>
      <c r="D3338" s="4"/>
      <c r="E3338" s="4">
        <v>1700011510</v>
      </c>
      <c r="F3338" s="4" t="s">
        <v>2607</v>
      </c>
      <c r="G3338" s="5">
        <v>2231179.35</v>
      </c>
      <c r="H3338" s="5">
        <v>1752341.78</v>
      </c>
    </row>
    <row r="3339" spans="1:8" x14ac:dyDescent="0.25">
      <c r="A3339" s="4"/>
      <c r="B3339" s="4"/>
      <c r="C3339" s="4"/>
      <c r="D3339" s="4"/>
      <c r="E3339" s="4">
        <v>1700011560</v>
      </c>
      <c r="F3339" s="4" t="s">
        <v>2608</v>
      </c>
      <c r="G3339" s="5">
        <v>2092433</v>
      </c>
      <c r="H3339" s="5">
        <v>1640314.61</v>
      </c>
    </row>
    <row r="3340" spans="1:8" x14ac:dyDescent="0.25">
      <c r="A3340" s="4"/>
      <c r="B3340" s="4"/>
      <c r="C3340" s="4"/>
      <c r="D3340" s="4"/>
      <c r="E3340" s="4">
        <v>1700011530</v>
      </c>
      <c r="F3340" s="4" t="s">
        <v>2609</v>
      </c>
      <c r="G3340" s="5">
        <v>1470240</v>
      </c>
      <c r="H3340" s="5">
        <v>1152560.74</v>
      </c>
    </row>
    <row r="3341" spans="1:8" x14ac:dyDescent="0.25">
      <c r="A3341" s="4"/>
      <c r="B3341" s="4"/>
      <c r="C3341" s="4"/>
      <c r="D3341" s="4"/>
      <c r="E3341" s="4">
        <v>1700010780</v>
      </c>
      <c r="F3341" s="4" t="s">
        <v>2610</v>
      </c>
      <c r="G3341" s="5">
        <v>1380648.62</v>
      </c>
      <c r="H3341" s="5">
        <v>1087274.8899999999</v>
      </c>
    </row>
    <row r="3342" spans="1:8" x14ac:dyDescent="0.25">
      <c r="A3342" s="4"/>
      <c r="B3342" s="4"/>
      <c r="C3342" s="4"/>
      <c r="D3342" s="4"/>
      <c r="E3342" s="4">
        <v>1700010880</v>
      </c>
      <c r="F3342" s="4" t="s">
        <v>2035</v>
      </c>
      <c r="G3342" s="5">
        <v>1103064</v>
      </c>
      <c r="H3342" s="5">
        <v>865527.48</v>
      </c>
    </row>
    <row r="3343" spans="1:8" x14ac:dyDescent="0.25">
      <c r="A3343" s="4"/>
      <c r="B3343" s="4"/>
      <c r="C3343" s="4"/>
      <c r="D3343" s="4"/>
      <c r="E3343" s="4">
        <v>1700011570</v>
      </c>
      <c r="F3343" s="4" t="s">
        <v>2611</v>
      </c>
      <c r="G3343" s="5">
        <v>1096566</v>
      </c>
      <c r="H3343" s="5">
        <v>859627.63</v>
      </c>
    </row>
    <row r="3344" spans="1:8" x14ac:dyDescent="0.25">
      <c r="A3344" s="4"/>
      <c r="B3344" s="4"/>
      <c r="C3344" s="4"/>
      <c r="D3344" s="4"/>
      <c r="E3344" s="4">
        <v>1700011550</v>
      </c>
      <c r="F3344" s="4" t="s">
        <v>2611</v>
      </c>
      <c r="G3344" s="5">
        <v>1082560</v>
      </c>
      <c r="H3344" s="5">
        <v>848647.94</v>
      </c>
    </row>
    <row r="3345" spans="1:8" x14ac:dyDescent="0.25">
      <c r="A3345" s="4"/>
      <c r="B3345" s="4"/>
      <c r="C3345" s="4"/>
      <c r="D3345" s="4"/>
      <c r="E3345" s="4">
        <v>1700011470</v>
      </c>
      <c r="F3345" s="4" t="s">
        <v>2612</v>
      </c>
      <c r="G3345" s="5">
        <v>802697.24</v>
      </c>
      <c r="H3345" s="5">
        <v>626616.98</v>
      </c>
    </row>
    <row r="3346" spans="1:8" x14ac:dyDescent="0.25">
      <c r="A3346" s="4"/>
      <c r="B3346" s="4"/>
      <c r="C3346" s="4"/>
      <c r="D3346" s="4"/>
      <c r="E3346" s="4">
        <v>1700011540</v>
      </c>
      <c r="F3346" s="4" t="s">
        <v>2613</v>
      </c>
      <c r="G3346" s="5">
        <v>716400</v>
      </c>
      <c r="H3346" s="5">
        <v>561605.26</v>
      </c>
    </row>
    <row r="3347" spans="1:8" x14ac:dyDescent="0.25">
      <c r="A3347" s="4"/>
      <c r="B3347" s="4"/>
      <c r="C3347" s="4"/>
      <c r="D3347" s="4"/>
      <c r="E3347" s="4">
        <v>1700011430</v>
      </c>
      <c r="F3347" s="4" t="s">
        <v>2614</v>
      </c>
      <c r="G3347" s="5">
        <v>525295</v>
      </c>
      <c r="H3347" s="5">
        <v>422913.54</v>
      </c>
    </row>
    <row r="3348" spans="1:8" x14ac:dyDescent="0.25">
      <c r="A3348" s="4"/>
      <c r="B3348" s="4"/>
      <c r="C3348" s="4"/>
      <c r="D3348" s="4"/>
      <c r="E3348" s="4">
        <v>1700010890</v>
      </c>
      <c r="F3348" s="4" t="s">
        <v>2035</v>
      </c>
      <c r="G3348" s="5">
        <v>492450</v>
      </c>
      <c r="H3348" s="5">
        <v>386404.61</v>
      </c>
    </row>
    <row r="3349" spans="1:8" x14ac:dyDescent="0.25">
      <c r="A3349" s="4"/>
      <c r="B3349" s="4"/>
      <c r="C3349" s="4"/>
      <c r="D3349" s="4"/>
      <c r="E3349" s="4">
        <v>1700011420</v>
      </c>
      <c r="F3349" s="4" t="s">
        <v>2614</v>
      </c>
      <c r="G3349" s="5">
        <v>480740</v>
      </c>
      <c r="H3349" s="5">
        <v>384328.59</v>
      </c>
    </row>
    <row r="3350" spans="1:8" x14ac:dyDescent="0.25">
      <c r="A3350" s="4"/>
      <c r="B3350" s="4"/>
      <c r="C3350" s="4"/>
      <c r="D3350" s="4"/>
      <c r="E3350" s="4">
        <v>1700011920</v>
      </c>
      <c r="F3350" s="4" t="s">
        <v>2615</v>
      </c>
      <c r="G3350" s="5">
        <v>479000</v>
      </c>
      <c r="H3350" s="5">
        <v>389411.69</v>
      </c>
    </row>
    <row r="3351" spans="1:8" x14ac:dyDescent="0.25">
      <c r="A3351" s="4"/>
      <c r="B3351" s="4"/>
      <c r="C3351" s="4"/>
      <c r="D3351" s="4"/>
      <c r="E3351" s="4">
        <v>1700011930</v>
      </c>
      <c r="F3351" s="4" t="s">
        <v>2615</v>
      </c>
      <c r="G3351" s="5">
        <v>479000</v>
      </c>
      <c r="H3351" s="5">
        <v>389411.69</v>
      </c>
    </row>
    <row r="3352" spans="1:8" x14ac:dyDescent="0.25">
      <c r="A3352" s="4"/>
      <c r="B3352" s="4"/>
      <c r="C3352" s="4"/>
      <c r="D3352" s="4"/>
      <c r="E3352" s="4">
        <v>1700011450</v>
      </c>
      <c r="F3352" s="4" t="s">
        <v>2616</v>
      </c>
      <c r="G3352" s="5">
        <v>439696.49</v>
      </c>
      <c r="H3352" s="5">
        <v>343244.35</v>
      </c>
    </row>
    <row r="3353" spans="1:8" x14ac:dyDescent="0.25">
      <c r="A3353" s="4"/>
      <c r="B3353" s="4"/>
      <c r="C3353" s="4"/>
      <c r="D3353" s="4"/>
      <c r="E3353" s="4">
        <v>1700011460</v>
      </c>
      <c r="F3353" s="4" t="s">
        <v>2617</v>
      </c>
      <c r="G3353" s="5">
        <v>329931</v>
      </c>
      <c r="H3353" s="5">
        <v>257557.1</v>
      </c>
    </row>
    <row r="3354" spans="1:8" x14ac:dyDescent="0.25">
      <c r="A3354" s="4"/>
      <c r="B3354" s="4"/>
      <c r="C3354" s="4"/>
      <c r="D3354" s="4"/>
      <c r="E3354" s="4">
        <v>1700010870</v>
      </c>
      <c r="F3354" s="4" t="s">
        <v>2035</v>
      </c>
      <c r="G3354" s="5">
        <v>325570</v>
      </c>
      <c r="H3354" s="5">
        <v>255460.93</v>
      </c>
    </row>
    <row r="3355" spans="1:8" x14ac:dyDescent="0.25">
      <c r="A3355" s="4"/>
      <c r="B3355" s="4"/>
      <c r="C3355" s="4"/>
      <c r="D3355" s="4"/>
      <c r="E3355" s="4">
        <v>1700011280</v>
      </c>
      <c r="F3355" s="4" t="s">
        <v>2618</v>
      </c>
      <c r="G3355" s="5">
        <v>230329</v>
      </c>
      <c r="H3355" s="5">
        <v>185146.64</v>
      </c>
    </row>
    <row r="3356" spans="1:8" x14ac:dyDescent="0.25">
      <c r="A3356" s="4"/>
      <c r="B3356" s="4"/>
      <c r="C3356" s="4"/>
      <c r="D3356" s="4"/>
      <c r="E3356" s="4">
        <v>1700010960</v>
      </c>
      <c r="F3356" s="4" t="s">
        <v>2619</v>
      </c>
      <c r="G3356" s="5">
        <v>172375</v>
      </c>
      <c r="H3356" s="5">
        <v>135255.34</v>
      </c>
    </row>
    <row r="3357" spans="1:8" x14ac:dyDescent="0.25">
      <c r="A3357" s="4"/>
      <c r="B3357" s="4"/>
      <c r="C3357" s="4"/>
      <c r="D3357" s="4"/>
      <c r="E3357" s="4">
        <v>1700012140</v>
      </c>
      <c r="F3357" s="4" t="s">
        <v>2620</v>
      </c>
      <c r="G3357" s="5">
        <v>153900</v>
      </c>
      <c r="H3357" s="5">
        <v>586.19000000000005</v>
      </c>
    </row>
    <row r="3358" spans="1:8" x14ac:dyDescent="0.25">
      <c r="A3358" s="4"/>
      <c r="B3358" s="4"/>
      <c r="C3358" s="4"/>
      <c r="D3358" s="4"/>
      <c r="E3358" s="4">
        <v>1700012150</v>
      </c>
      <c r="F3358" s="4" t="s">
        <v>2621</v>
      </c>
      <c r="G3358" s="5">
        <v>122800</v>
      </c>
      <c r="H3358" s="5">
        <v>467.73</v>
      </c>
    </row>
    <row r="3359" spans="1:8" x14ac:dyDescent="0.25">
      <c r="A3359" s="4"/>
      <c r="B3359" s="4"/>
      <c r="C3359" s="4"/>
      <c r="D3359" s="4"/>
      <c r="E3359" s="4">
        <v>1700011490</v>
      </c>
      <c r="F3359" s="4" t="s">
        <v>2622</v>
      </c>
      <c r="G3359" s="5">
        <v>122800</v>
      </c>
      <c r="H3359" s="5">
        <v>98329.71</v>
      </c>
    </row>
    <row r="3360" spans="1:8" x14ac:dyDescent="0.25">
      <c r="A3360" s="4"/>
      <c r="B3360" s="4"/>
      <c r="C3360" s="4"/>
      <c r="D3360" s="4"/>
      <c r="E3360" s="4">
        <v>1700010980</v>
      </c>
      <c r="F3360" s="4" t="s">
        <v>2623</v>
      </c>
      <c r="G3360" s="5">
        <v>109200</v>
      </c>
      <c r="H3360" s="5">
        <v>85684.6</v>
      </c>
    </row>
    <row r="3361" spans="1:8" x14ac:dyDescent="0.25">
      <c r="A3361" s="4"/>
      <c r="B3361" s="4"/>
      <c r="C3361" s="4"/>
      <c r="D3361" s="4"/>
      <c r="E3361" s="4">
        <v>1700010970</v>
      </c>
      <c r="F3361" s="4" t="s">
        <v>2624</v>
      </c>
      <c r="G3361" s="5">
        <v>94080</v>
      </c>
      <c r="H3361" s="5">
        <v>73820.58</v>
      </c>
    </row>
    <row r="3362" spans="1:8" x14ac:dyDescent="0.25">
      <c r="A3362" s="4"/>
      <c r="B3362" s="4"/>
      <c r="C3362" s="4"/>
      <c r="D3362" s="4"/>
      <c r="E3362" s="4">
        <v>1700012170</v>
      </c>
      <c r="F3362" s="4" t="s">
        <v>2625</v>
      </c>
      <c r="G3362" s="5">
        <v>13500</v>
      </c>
      <c r="H3362" s="5">
        <v>11172.33</v>
      </c>
    </row>
    <row r="3363" spans="1:8" x14ac:dyDescent="0.25">
      <c r="A3363" s="4"/>
      <c r="B3363" s="4"/>
      <c r="C3363" s="4"/>
      <c r="D3363" s="4">
        <v>2019</v>
      </c>
      <c r="E3363" s="4">
        <v>1700015170</v>
      </c>
      <c r="F3363" s="4" t="s">
        <v>2626</v>
      </c>
      <c r="G3363" s="5">
        <v>6609855.46</v>
      </c>
      <c r="H3363" s="5">
        <v>5739021.8499999996</v>
      </c>
    </row>
    <row r="3364" spans="1:8" x14ac:dyDescent="0.25">
      <c r="A3364" s="4"/>
      <c r="B3364" s="4"/>
      <c r="C3364" s="4"/>
      <c r="D3364" s="4"/>
      <c r="E3364" s="4">
        <v>1700015410</v>
      </c>
      <c r="F3364" s="4" t="s">
        <v>2627</v>
      </c>
      <c r="G3364" s="5">
        <v>311000</v>
      </c>
      <c r="H3364" s="5">
        <v>275981.8</v>
      </c>
    </row>
    <row r="3365" spans="1:8" x14ac:dyDescent="0.25">
      <c r="A3365" s="4"/>
      <c r="B3365" s="4"/>
      <c r="C3365" s="4"/>
      <c r="D3365" s="4"/>
      <c r="E3365" s="4">
        <v>1700015660</v>
      </c>
      <c r="F3365" s="4" t="s">
        <v>2628</v>
      </c>
      <c r="G3365" s="5">
        <v>206501.4</v>
      </c>
      <c r="H3365" s="5">
        <v>185882.58</v>
      </c>
    </row>
    <row r="3366" spans="1:8" x14ac:dyDescent="0.25">
      <c r="A3366" s="4"/>
      <c r="B3366" s="4"/>
      <c r="C3366" s="4"/>
      <c r="D3366" s="4"/>
      <c r="E3366" s="4">
        <v>1700015180</v>
      </c>
      <c r="F3366" s="4" t="s">
        <v>2629</v>
      </c>
      <c r="G3366" s="5">
        <v>185000</v>
      </c>
      <c r="H3366" s="5">
        <v>158170.78</v>
      </c>
    </row>
    <row r="3367" spans="1:8" x14ac:dyDescent="0.25">
      <c r="A3367" s="4"/>
      <c r="B3367" s="4"/>
      <c r="C3367" s="4"/>
      <c r="D3367" s="4"/>
      <c r="E3367" s="4">
        <v>1700015190</v>
      </c>
      <c r="F3367" s="4" t="s">
        <v>2630</v>
      </c>
      <c r="G3367" s="5">
        <v>78120</v>
      </c>
      <c r="H3367" s="5">
        <v>66790.81</v>
      </c>
    </row>
    <row r="3368" spans="1:8" x14ac:dyDescent="0.25">
      <c r="A3368" s="4"/>
      <c r="B3368" s="4"/>
      <c r="C3368" s="4"/>
      <c r="D3368" s="4">
        <v>2020</v>
      </c>
      <c r="E3368" s="4">
        <v>1700016350</v>
      </c>
      <c r="F3368" s="4" t="s">
        <v>2631</v>
      </c>
      <c r="G3368" s="5">
        <v>800136.96</v>
      </c>
      <c r="H3368" s="5">
        <v>735110.59</v>
      </c>
    </row>
    <row r="3369" spans="1:8" x14ac:dyDescent="0.25">
      <c r="A3369" s="4"/>
      <c r="B3369" s="4"/>
      <c r="C3369" s="4"/>
      <c r="D3369" s="4"/>
      <c r="E3369" s="4">
        <v>1700016340</v>
      </c>
      <c r="F3369" s="4" t="s">
        <v>2632</v>
      </c>
      <c r="G3369" s="5">
        <v>190000</v>
      </c>
      <c r="H3369" s="5">
        <v>179346.12</v>
      </c>
    </row>
    <row r="3370" spans="1:8" x14ac:dyDescent="0.25">
      <c r="A3370" s="4"/>
      <c r="B3370" s="4"/>
      <c r="C3370" s="4"/>
      <c r="D3370" s="4">
        <v>2021</v>
      </c>
      <c r="E3370" s="4">
        <v>1700017410</v>
      </c>
      <c r="F3370" s="4" t="s">
        <v>2633</v>
      </c>
      <c r="G3370" s="5">
        <v>209560.77</v>
      </c>
      <c r="H3370" s="5">
        <v>205848.01</v>
      </c>
    </row>
    <row r="3371" spans="1:8" x14ac:dyDescent="0.25">
      <c r="A3371" s="6"/>
      <c r="B3371" s="6"/>
      <c r="C3371" s="6" t="s">
        <v>2634</v>
      </c>
      <c r="D3371" s="6"/>
      <c r="E3371" s="6"/>
      <c r="F3371" s="6"/>
      <c r="G3371" s="7">
        <f>SUM(G3164:G3370)</f>
        <v>326389989.09000003</v>
      </c>
      <c r="H3371" s="7">
        <f>SUM(H3164:H3370)</f>
        <v>93177125.429999977</v>
      </c>
    </row>
    <row r="3372" spans="1:8" x14ac:dyDescent="0.25">
      <c r="A3372" s="4"/>
      <c r="B3372" s="4"/>
      <c r="C3372" s="4" t="s">
        <v>1811</v>
      </c>
      <c r="D3372" s="4">
        <v>2020</v>
      </c>
      <c r="E3372" s="4">
        <v>1700015480</v>
      </c>
      <c r="F3372" s="4" t="s">
        <v>2039</v>
      </c>
      <c r="G3372" s="5">
        <v>3094540</v>
      </c>
      <c r="H3372" s="5">
        <v>2232590.5</v>
      </c>
    </row>
    <row r="3373" spans="1:8" x14ac:dyDescent="0.25">
      <c r="A3373" s="4"/>
      <c r="B3373" s="4"/>
      <c r="C3373" s="4"/>
      <c r="D3373" s="4"/>
      <c r="E3373" s="4">
        <v>1700015490</v>
      </c>
      <c r="F3373" s="4" t="s">
        <v>2635</v>
      </c>
      <c r="G3373" s="5">
        <v>717188</v>
      </c>
      <c r="H3373" s="5">
        <v>528557.73</v>
      </c>
    </row>
    <row r="3374" spans="1:8" x14ac:dyDescent="0.25">
      <c r="A3374" s="4"/>
      <c r="B3374" s="4"/>
      <c r="C3374" s="4"/>
      <c r="D3374" s="4"/>
      <c r="E3374" s="4">
        <v>1700015500</v>
      </c>
      <c r="F3374" s="4" t="s">
        <v>2636</v>
      </c>
      <c r="G3374" s="5">
        <v>308688</v>
      </c>
      <c r="H3374" s="5">
        <v>234546.5</v>
      </c>
    </row>
    <row r="3375" spans="1:8" x14ac:dyDescent="0.25">
      <c r="A3375" s="6"/>
      <c r="B3375" s="6"/>
      <c r="C3375" s="6" t="s">
        <v>2078</v>
      </c>
      <c r="D3375" s="6"/>
      <c r="E3375" s="6"/>
      <c r="F3375" s="6"/>
      <c r="G3375" s="7">
        <f>SUM(G3372:G3374)</f>
        <v>4120416</v>
      </c>
      <c r="H3375" s="7">
        <f>SUM(H3372:H3374)</f>
        <v>2995694.73</v>
      </c>
    </row>
    <row r="3376" spans="1:8" x14ac:dyDescent="0.25">
      <c r="A3376" s="8"/>
      <c r="B3376" s="8" t="s">
        <v>2637</v>
      </c>
      <c r="C3376" s="8"/>
      <c r="D3376" s="8"/>
      <c r="E3376" s="8"/>
      <c r="F3376" s="8"/>
      <c r="G3376" s="9">
        <f>SUM(G3375,G3371)</f>
        <v>330510405.09000003</v>
      </c>
      <c r="H3376" s="9">
        <f>SUM(H3375,H3371)</f>
        <v>96172820.159999982</v>
      </c>
    </row>
    <row r="3377" spans="1:8" x14ac:dyDescent="0.25">
      <c r="A3377" s="10" t="s">
        <v>2638</v>
      </c>
      <c r="B3377" s="10"/>
      <c r="C3377" s="10"/>
      <c r="D3377" s="10"/>
      <c r="E3377" s="10"/>
      <c r="F3377" s="10"/>
      <c r="G3377" s="11">
        <f>SUM(G3376,G3163,G2990)</f>
        <v>3136645374.610002</v>
      </c>
      <c r="H3377" s="11">
        <f>SUM(H3376,H3163,H2990)</f>
        <v>891035602.00000036</v>
      </c>
    </row>
    <row r="3378" spans="1:8" x14ac:dyDescent="0.25">
      <c r="A3378" s="3" t="s">
        <v>2639</v>
      </c>
      <c r="B3378" s="3" t="s">
        <v>9</v>
      </c>
      <c r="C3378" s="3" t="s">
        <v>10</v>
      </c>
      <c r="D3378" s="4">
        <v>2010</v>
      </c>
      <c r="E3378" s="4">
        <v>1200050650</v>
      </c>
      <c r="F3378" s="4" t="s">
        <v>2640</v>
      </c>
      <c r="G3378" s="5">
        <v>55901226.829999998</v>
      </c>
      <c r="H3378" s="5">
        <v>18574706.829999998</v>
      </c>
    </row>
    <row r="3379" spans="1:8" x14ac:dyDescent="0.25">
      <c r="A3379" s="4"/>
      <c r="B3379" s="4"/>
      <c r="C3379" s="4"/>
      <c r="D3379" s="4"/>
      <c r="E3379" s="4">
        <v>1200050730</v>
      </c>
      <c r="F3379" s="4" t="s">
        <v>2641</v>
      </c>
      <c r="G3379" s="5">
        <v>54540851.030000001</v>
      </c>
      <c r="H3379" s="5">
        <v>15686753.16</v>
      </c>
    </row>
    <row r="3380" spans="1:8" x14ac:dyDescent="0.25">
      <c r="A3380" s="4"/>
      <c r="B3380" s="4"/>
      <c r="C3380" s="4"/>
      <c r="D3380" s="4"/>
      <c r="E3380" s="4">
        <v>1200050560</v>
      </c>
      <c r="F3380" s="4" t="s">
        <v>2642</v>
      </c>
      <c r="G3380" s="5">
        <v>50346133.299999997</v>
      </c>
      <c r="H3380" s="5">
        <v>14480290.48</v>
      </c>
    </row>
    <row r="3381" spans="1:8" x14ac:dyDescent="0.25">
      <c r="A3381" s="4"/>
      <c r="B3381" s="4"/>
      <c r="C3381" s="4"/>
      <c r="D3381" s="4"/>
      <c r="E3381" s="4">
        <v>1200049770</v>
      </c>
      <c r="F3381" s="4" t="s">
        <v>2643</v>
      </c>
      <c r="G3381" s="5">
        <v>29219166.68</v>
      </c>
      <c r="H3381" s="5">
        <v>8403863.2400000002</v>
      </c>
    </row>
    <row r="3382" spans="1:8" x14ac:dyDescent="0.25">
      <c r="A3382" s="4"/>
      <c r="B3382" s="4"/>
      <c r="C3382" s="4"/>
      <c r="D3382" s="4"/>
      <c r="E3382" s="4">
        <v>1200050840</v>
      </c>
      <c r="F3382" s="4" t="s">
        <v>2644</v>
      </c>
      <c r="G3382" s="5">
        <v>17740026.23</v>
      </c>
      <c r="H3382" s="5">
        <v>5104509.2</v>
      </c>
    </row>
    <row r="3383" spans="1:8" x14ac:dyDescent="0.25">
      <c r="A3383" s="4"/>
      <c r="B3383" s="4"/>
      <c r="C3383" s="4"/>
      <c r="D3383" s="4"/>
      <c r="E3383" s="4">
        <v>1200050850</v>
      </c>
      <c r="F3383" s="4" t="s">
        <v>2645</v>
      </c>
      <c r="G3383" s="5">
        <v>13513126.119999999</v>
      </c>
      <c r="H3383" s="5">
        <v>3886574.33</v>
      </c>
    </row>
    <row r="3384" spans="1:8" x14ac:dyDescent="0.25">
      <c r="A3384" s="4"/>
      <c r="B3384" s="4"/>
      <c r="C3384" s="4"/>
      <c r="D3384" s="4"/>
      <c r="E3384" s="4">
        <v>1200051020</v>
      </c>
      <c r="F3384" s="4" t="s">
        <v>2645</v>
      </c>
      <c r="G3384" s="5">
        <v>10553953.17</v>
      </c>
      <c r="H3384" s="5">
        <v>3035472.58</v>
      </c>
    </row>
    <row r="3385" spans="1:8" x14ac:dyDescent="0.25">
      <c r="A3385" s="4"/>
      <c r="B3385" s="4"/>
      <c r="C3385" s="4"/>
      <c r="D3385" s="4"/>
      <c r="E3385" s="4">
        <v>1200050820</v>
      </c>
      <c r="F3385" s="4" t="s">
        <v>2645</v>
      </c>
      <c r="G3385" s="5">
        <v>9321916.9100000001</v>
      </c>
      <c r="H3385" s="5">
        <v>2681120.7999999998</v>
      </c>
    </row>
    <row r="3386" spans="1:8" x14ac:dyDescent="0.25">
      <c r="A3386" s="4"/>
      <c r="B3386" s="4"/>
      <c r="C3386" s="4"/>
      <c r="D3386" s="4"/>
      <c r="E3386" s="4">
        <v>1200050680</v>
      </c>
      <c r="F3386" s="4" t="s">
        <v>2646</v>
      </c>
      <c r="G3386" s="5">
        <v>6516638.1699999999</v>
      </c>
      <c r="H3386" s="5">
        <v>1874281.27</v>
      </c>
    </row>
    <row r="3387" spans="1:8" x14ac:dyDescent="0.25">
      <c r="A3387" s="4"/>
      <c r="B3387" s="4"/>
      <c r="C3387" s="4"/>
      <c r="D3387" s="4"/>
      <c r="E3387" s="4">
        <v>1200051090</v>
      </c>
      <c r="F3387" s="4" t="s">
        <v>2647</v>
      </c>
      <c r="G3387" s="5">
        <v>6345488.7999999998</v>
      </c>
      <c r="H3387" s="5">
        <v>1825056.16</v>
      </c>
    </row>
    <row r="3388" spans="1:8" x14ac:dyDescent="0.25">
      <c r="A3388" s="4"/>
      <c r="B3388" s="4"/>
      <c r="C3388" s="4"/>
      <c r="D3388" s="4"/>
      <c r="E3388" s="4">
        <v>1200050940</v>
      </c>
      <c r="F3388" s="4" t="s">
        <v>2648</v>
      </c>
      <c r="G3388" s="5">
        <v>5502993.6100000003</v>
      </c>
      <c r="H3388" s="5">
        <v>1582742.09</v>
      </c>
    </row>
    <row r="3389" spans="1:8" x14ac:dyDescent="0.25">
      <c r="A3389" s="4"/>
      <c r="B3389" s="4"/>
      <c r="C3389" s="4"/>
      <c r="D3389" s="4"/>
      <c r="E3389" s="4">
        <v>1200050670</v>
      </c>
      <c r="F3389" s="4" t="s">
        <v>2649</v>
      </c>
      <c r="G3389" s="5">
        <v>4572647.4800000004</v>
      </c>
      <c r="H3389" s="5">
        <v>1315160.8600000001</v>
      </c>
    </row>
    <row r="3390" spans="1:8" x14ac:dyDescent="0.25">
      <c r="A3390" s="4"/>
      <c r="B3390" s="4"/>
      <c r="C3390" s="4"/>
      <c r="D3390" s="4"/>
      <c r="E3390" s="4">
        <v>1200050570</v>
      </c>
      <c r="F3390" s="4" t="s">
        <v>2650</v>
      </c>
      <c r="G3390" s="5">
        <v>4304809.26</v>
      </c>
      <c r="H3390" s="5">
        <v>1238126.6000000001</v>
      </c>
    </row>
    <row r="3391" spans="1:8" x14ac:dyDescent="0.25">
      <c r="A3391" s="4"/>
      <c r="B3391" s="4"/>
      <c r="C3391" s="4"/>
      <c r="D3391" s="4"/>
      <c r="E3391" s="4">
        <v>1200050410</v>
      </c>
      <c r="F3391" s="4" t="s">
        <v>2651</v>
      </c>
      <c r="G3391" s="5">
        <v>4154581.12</v>
      </c>
      <c r="H3391" s="5">
        <v>1194918.8</v>
      </c>
    </row>
    <row r="3392" spans="1:8" x14ac:dyDescent="0.25">
      <c r="A3392" s="4"/>
      <c r="B3392" s="4"/>
      <c r="C3392" s="4"/>
      <c r="D3392" s="4"/>
      <c r="E3392" s="4">
        <v>1200050660</v>
      </c>
      <c r="F3392" s="4" t="s">
        <v>2652</v>
      </c>
      <c r="G3392" s="5">
        <v>4075617.34</v>
      </c>
      <c r="H3392" s="5">
        <v>1172207.68</v>
      </c>
    </row>
    <row r="3393" spans="1:8" x14ac:dyDescent="0.25">
      <c r="A3393" s="4"/>
      <c r="B3393" s="4"/>
      <c r="C3393" s="4"/>
      <c r="D3393" s="4"/>
      <c r="E3393" s="4">
        <v>1200050610</v>
      </c>
      <c r="F3393" s="4" t="s">
        <v>2653</v>
      </c>
      <c r="G3393" s="5">
        <v>4028764.3</v>
      </c>
      <c r="H3393" s="5">
        <v>1158732.02</v>
      </c>
    </row>
    <row r="3394" spans="1:8" x14ac:dyDescent="0.25">
      <c r="A3394" s="4"/>
      <c r="B3394" s="4"/>
      <c r="C3394" s="4"/>
      <c r="D3394" s="4"/>
      <c r="E3394" s="4">
        <v>1200050490</v>
      </c>
      <c r="F3394" s="4" t="s">
        <v>2654</v>
      </c>
      <c r="G3394" s="5">
        <v>3879550.81</v>
      </c>
      <c r="H3394" s="5">
        <v>1115816.01</v>
      </c>
    </row>
    <row r="3395" spans="1:8" x14ac:dyDescent="0.25">
      <c r="A3395" s="4"/>
      <c r="B3395" s="4"/>
      <c r="C3395" s="4"/>
      <c r="D3395" s="4"/>
      <c r="E3395" s="4">
        <v>1200050430</v>
      </c>
      <c r="F3395" s="4" t="s">
        <v>2655</v>
      </c>
      <c r="G3395" s="5">
        <v>3555938.08</v>
      </c>
      <c r="H3395" s="5">
        <v>1022740.19</v>
      </c>
    </row>
    <row r="3396" spans="1:8" x14ac:dyDescent="0.25">
      <c r="A3396" s="4"/>
      <c r="B3396" s="4"/>
      <c r="C3396" s="4"/>
      <c r="D3396" s="4"/>
      <c r="E3396" s="4">
        <v>1200050400</v>
      </c>
      <c r="F3396" s="4" t="s">
        <v>2656</v>
      </c>
      <c r="G3396" s="5">
        <v>3549526.83</v>
      </c>
      <c r="H3396" s="5">
        <v>1020896.25</v>
      </c>
    </row>
    <row r="3397" spans="1:8" x14ac:dyDescent="0.25">
      <c r="A3397" s="4"/>
      <c r="B3397" s="4"/>
      <c r="C3397" s="4"/>
      <c r="D3397" s="4"/>
      <c r="E3397" s="4">
        <v>1200050440</v>
      </c>
      <c r="F3397" s="4" t="s">
        <v>2657</v>
      </c>
      <c r="G3397" s="5">
        <v>3180419.94</v>
      </c>
      <c r="H3397" s="5">
        <v>914735.68</v>
      </c>
    </row>
    <row r="3398" spans="1:8" x14ac:dyDescent="0.25">
      <c r="A3398" s="4"/>
      <c r="B3398" s="4"/>
      <c r="C3398" s="4"/>
      <c r="D3398" s="4"/>
      <c r="E3398" s="4">
        <v>1200050661</v>
      </c>
      <c r="F3398" s="4" t="s">
        <v>2652</v>
      </c>
      <c r="G3398" s="5">
        <v>3000000</v>
      </c>
      <c r="H3398" s="5">
        <v>1429065.75</v>
      </c>
    </row>
    <row r="3399" spans="1:8" x14ac:dyDescent="0.25">
      <c r="A3399" s="4"/>
      <c r="B3399" s="4"/>
      <c r="C3399" s="4"/>
      <c r="D3399" s="4"/>
      <c r="E3399" s="4">
        <v>1200050420</v>
      </c>
      <c r="F3399" s="4" t="s">
        <v>2658</v>
      </c>
      <c r="G3399" s="5">
        <v>2991805.13</v>
      </c>
      <c r="H3399" s="5">
        <v>860487.3</v>
      </c>
    </row>
    <row r="3400" spans="1:8" x14ac:dyDescent="0.25">
      <c r="A3400" s="4"/>
      <c r="B3400" s="4"/>
      <c r="C3400" s="4"/>
      <c r="D3400" s="4"/>
      <c r="E3400" s="4">
        <v>1200050540</v>
      </c>
      <c r="F3400" s="4" t="s">
        <v>2659</v>
      </c>
      <c r="G3400" s="5">
        <v>2685246.01</v>
      </c>
      <c r="H3400" s="5">
        <v>1215026.54</v>
      </c>
    </row>
    <row r="3401" spans="1:8" x14ac:dyDescent="0.25">
      <c r="A3401" s="4"/>
      <c r="B3401" s="4"/>
      <c r="C3401" s="4"/>
      <c r="D3401" s="4"/>
      <c r="E3401" s="4">
        <v>1200043590</v>
      </c>
      <c r="F3401" s="4" t="s">
        <v>2660</v>
      </c>
      <c r="G3401" s="5">
        <v>2406000</v>
      </c>
      <c r="H3401" s="5">
        <v>692001.07</v>
      </c>
    </row>
    <row r="3402" spans="1:8" x14ac:dyDescent="0.25">
      <c r="A3402" s="4"/>
      <c r="B3402" s="4"/>
      <c r="C3402" s="4"/>
      <c r="D3402" s="4"/>
      <c r="E3402" s="4">
        <v>1200050530</v>
      </c>
      <c r="F3402" s="4" t="s">
        <v>2661</v>
      </c>
      <c r="G3402" s="5">
        <v>2212686.88</v>
      </c>
      <c r="H3402" s="5">
        <v>1001201.86</v>
      </c>
    </row>
    <row r="3403" spans="1:8" x14ac:dyDescent="0.25">
      <c r="A3403" s="4"/>
      <c r="B3403" s="4"/>
      <c r="C3403" s="4"/>
      <c r="D3403" s="4"/>
      <c r="E3403" s="4">
        <v>1200050580</v>
      </c>
      <c r="F3403" s="4" t="s">
        <v>2662</v>
      </c>
      <c r="G3403" s="5">
        <v>2185373.36</v>
      </c>
      <c r="H3403" s="5">
        <v>628545.63</v>
      </c>
    </row>
    <row r="3404" spans="1:8" x14ac:dyDescent="0.25">
      <c r="A3404" s="4"/>
      <c r="B3404" s="4"/>
      <c r="C3404" s="4"/>
      <c r="D3404" s="4"/>
      <c r="E3404" s="4">
        <v>1200049773</v>
      </c>
      <c r="F3404" s="4" t="s">
        <v>2643</v>
      </c>
      <c r="G3404" s="5">
        <v>1932381</v>
      </c>
      <c r="H3404" s="5">
        <v>953447</v>
      </c>
    </row>
    <row r="3405" spans="1:8" x14ac:dyDescent="0.25">
      <c r="A3405" s="4"/>
      <c r="B3405" s="4"/>
      <c r="C3405" s="4"/>
      <c r="D3405" s="4"/>
      <c r="E3405" s="4">
        <v>1200050980</v>
      </c>
      <c r="F3405" s="4" t="s">
        <v>2663</v>
      </c>
      <c r="G3405" s="5">
        <v>1839529.3</v>
      </c>
      <c r="H3405" s="5">
        <v>832354.62</v>
      </c>
    </row>
    <row r="3406" spans="1:8" x14ac:dyDescent="0.25">
      <c r="A3406" s="4"/>
      <c r="B3406" s="4"/>
      <c r="C3406" s="4"/>
      <c r="D3406" s="4"/>
      <c r="E3406" s="4">
        <v>1200050900</v>
      </c>
      <c r="F3406" s="4" t="s">
        <v>2664</v>
      </c>
      <c r="G3406" s="5">
        <v>1774446.86</v>
      </c>
      <c r="H3406" s="5">
        <v>802905.95</v>
      </c>
    </row>
    <row r="3407" spans="1:8" x14ac:dyDescent="0.25">
      <c r="A3407" s="4"/>
      <c r="B3407" s="4"/>
      <c r="C3407" s="4"/>
      <c r="D3407" s="4"/>
      <c r="E3407" s="4">
        <v>1200050720</v>
      </c>
      <c r="F3407" s="4" t="s">
        <v>2641</v>
      </c>
      <c r="G3407" s="5">
        <v>1669603.32</v>
      </c>
      <c r="H3407" s="5">
        <v>480202.55</v>
      </c>
    </row>
    <row r="3408" spans="1:8" x14ac:dyDescent="0.25">
      <c r="A3408" s="4"/>
      <c r="B3408" s="4"/>
      <c r="C3408" s="4"/>
      <c r="D3408" s="4"/>
      <c r="E3408" s="4">
        <v>1200050590</v>
      </c>
      <c r="F3408" s="4" t="s">
        <v>2665</v>
      </c>
      <c r="G3408" s="5">
        <v>1560773.13</v>
      </c>
      <c r="H3408" s="5">
        <v>448901.4</v>
      </c>
    </row>
    <row r="3409" spans="1:8" x14ac:dyDescent="0.25">
      <c r="A3409" s="4"/>
      <c r="B3409" s="4"/>
      <c r="C3409" s="4"/>
      <c r="D3409" s="4"/>
      <c r="E3409" s="4">
        <v>1200050810</v>
      </c>
      <c r="F3409" s="4" t="s">
        <v>2666</v>
      </c>
      <c r="G3409" s="5">
        <v>1521492.68</v>
      </c>
      <c r="H3409" s="5">
        <v>437603.73</v>
      </c>
    </row>
    <row r="3410" spans="1:8" x14ac:dyDescent="0.25">
      <c r="A3410" s="4"/>
      <c r="B3410" s="4"/>
      <c r="C3410" s="4"/>
      <c r="D3410" s="4"/>
      <c r="E3410" s="4">
        <v>1200050470</v>
      </c>
      <c r="F3410" s="4" t="s">
        <v>2667</v>
      </c>
      <c r="G3410" s="5">
        <v>1417528.18</v>
      </c>
      <c r="H3410" s="5">
        <v>407702.04</v>
      </c>
    </row>
    <row r="3411" spans="1:8" x14ac:dyDescent="0.25">
      <c r="A3411" s="4"/>
      <c r="B3411" s="4"/>
      <c r="C3411" s="4"/>
      <c r="D3411" s="4"/>
      <c r="E3411" s="4">
        <v>1200050750</v>
      </c>
      <c r="F3411" s="4" t="s">
        <v>2641</v>
      </c>
      <c r="G3411" s="5">
        <v>1390974.99</v>
      </c>
      <c r="H3411" s="5">
        <v>400064.9</v>
      </c>
    </row>
    <row r="3412" spans="1:8" x14ac:dyDescent="0.25">
      <c r="A3412" s="4"/>
      <c r="B3412" s="4"/>
      <c r="C3412" s="4"/>
      <c r="D3412" s="4"/>
      <c r="E3412" s="4">
        <v>1200050890</v>
      </c>
      <c r="F3412" s="4" t="s">
        <v>2668</v>
      </c>
      <c r="G3412" s="5">
        <v>1384402.79</v>
      </c>
      <c r="H3412" s="5">
        <v>626417.93999999994</v>
      </c>
    </row>
    <row r="3413" spans="1:8" x14ac:dyDescent="0.25">
      <c r="A3413" s="4"/>
      <c r="B3413" s="4"/>
      <c r="C3413" s="4"/>
      <c r="D3413" s="4"/>
      <c r="E3413" s="4">
        <v>1200042880</v>
      </c>
      <c r="F3413" s="4" t="s">
        <v>2669</v>
      </c>
      <c r="G3413" s="5">
        <v>1302200</v>
      </c>
      <c r="H3413" s="5">
        <v>374531.95</v>
      </c>
    </row>
    <row r="3414" spans="1:8" x14ac:dyDescent="0.25">
      <c r="A3414" s="4"/>
      <c r="B3414" s="4"/>
      <c r="C3414" s="4"/>
      <c r="D3414" s="4"/>
      <c r="E3414" s="4">
        <v>1200050842</v>
      </c>
      <c r="F3414" s="4" t="s">
        <v>2670</v>
      </c>
      <c r="G3414" s="5">
        <v>1286076.24</v>
      </c>
      <c r="H3414" s="5">
        <v>747814.58</v>
      </c>
    </row>
    <row r="3415" spans="1:8" x14ac:dyDescent="0.25">
      <c r="A3415" s="4"/>
      <c r="B3415" s="4"/>
      <c r="C3415" s="4"/>
      <c r="D3415" s="4"/>
      <c r="E3415" s="4">
        <v>1200050970</v>
      </c>
      <c r="F3415" s="4" t="s">
        <v>2671</v>
      </c>
      <c r="G3415" s="5">
        <v>1285026.6000000001</v>
      </c>
      <c r="H3415" s="5">
        <v>581451.98</v>
      </c>
    </row>
    <row r="3416" spans="1:8" x14ac:dyDescent="0.25">
      <c r="A3416" s="4"/>
      <c r="B3416" s="4"/>
      <c r="C3416" s="4"/>
      <c r="D3416" s="4"/>
      <c r="E3416" s="4">
        <v>1200050870</v>
      </c>
      <c r="F3416" s="4" t="s">
        <v>2672</v>
      </c>
      <c r="G3416" s="5">
        <v>1247320.3500000001</v>
      </c>
      <c r="H3416" s="5">
        <v>358747.68</v>
      </c>
    </row>
    <row r="3417" spans="1:8" x14ac:dyDescent="0.25">
      <c r="A3417" s="4"/>
      <c r="B3417" s="4"/>
      <c r="C3417" s="4"/>
      <c r="D3417" s="4"/>
      <c r="E3417" s="4">
        <v>1200046390</v>
      </c>
      <c r="F3417" s="4" t="s">
        <v>2673</v>
      </c>
      <c r="G3417" s="5">
        <v>1198187.8700000001</v>
      </c>
      <c r="H3417" s="5">
        <v>324236.78000000003</v>
      </c>
    </row>
    <row r="3418" spans="1:8" x14ac:dyDescent="0.25">
      <c r="A3418" s="4"/>
      <c r="B3418" s="4"/>
      <c r="C3418" s="4"/>
      <c r="D3418" s="4"/>
      <c r="E3418" s="4">
        <v>1200051030</v>
      </c>
      <c r="F3418" s="4" t="s">
        <v>2674</v>
      </c>
      <c r="G3418" s="5">
        <v>1172652.42</v>
      </c>
      <c r="H3418" s="5">
        <v>337272.11</v>
      </c>
    </row>
    <row r="3419" spans="1:8" x14ac:dyDescent="0.25">
      <c r="A3419" s="4"/>
      <c r="B3419" s="4"/>
      <c r="C3419" s="4"/>
      <c r="D3419" s="4"/>
      <c r="E3419" s="4">
        <v>1200049772</v>
      </c>
      <c r="F3419" s="4" t="s">
        <v>2675</v>
      </c>
      <c r="G3419" s="5">
        <v>1122900</v>
      </c>
      <c r="H3419" s="5">
        <v>538891.71</v>
      </c>
    </row>
    <row r="3420" spans="1:8" x14ac:dyDescent="0.25">
      <c r="A3420" s="4"/>
      <c r="B3420" s="4"/>
      <c r="C3420" s="4"/>
      <c r="D3420" s="4"/>
      <c r="E3420" s="4">
        <v>1200050880</v>
      </c>
      <c r="F3420" s="4" t="s">
        <v>2674</v>
      </c>
      <c r="G3420" s="5">
        <v>1076089.6499999999</v>
      </c>
      <c r="H3420" s="5">
        <v>309499.24</v>
      </c>
    </row>
    <row r="3421" spans="1:8" x14ac:dyDescent="0.25">
      <c r="A3421" s="4"/>
      <c r="B3421" s="4"/>
      <c r="C3421" s="4"/>
      <c r="D3421" s="4"/>
      <c r="E3421" s="4">
        <v>1200050370</v>
      </c>
      <c r="F3421" s="4" t="s">
        <v>2676</v>
      </c>
      <c r="G3421" s="5">
        <v>1016084.2</v>
      </c>
      <c r="H3421" s="5">
        <v>292240.8</v>
      </c>
    </row>
    <row r="3422" spans="1:8" x14ac:dyDescent="0.25">
      <c r="A3422" s="4"/>
      <c r="B3422" s="4"/>
      <c r="C3422" s="4"/>
      <c r="D3422" s="4"/>
      <c r="E3422" s="4">
        <v>1200050290</v>
      </c>
      <c r="F3422" s="4" t="s">
        <v>2677</v>
      </c>
      <c r="G3422" s="5">
        <v>969887.7</v>
      </c>
      <c r="H3422" s="5">
        <v>278954.01</v>
      </c>
    </row>
    <row r="3423" spans="1:8" x14ac:dyDescent="0.25">
      <c r="A3423" s="4"/>
      <c r="B3423" s="4"/>
      <c r="C3423" s="4"/>
      <c r="D3423" s="4"/>
      <c r="E3423" s="4">
        <v>1200050600</v>
      </c>
      <c r="F3423" s="4" t="s">
        <v>2653</v>
      </c>
      <c r="G3423" s="5">
        <v>917662.98</v>
      </c>
      <c r="H3423" s="5">
        <v>263933.40999999997</v>
      </c>
    </row>
    <row r="3424" spans="1:8" x14ac:dyDescent="0.25">
      <c r="A3424" s="4"/>
      <c r="B3424" s="4"/>
      <c r="C3424" s="4"/>
      <c r="D3424" s="4"/>
      <c r="E3424" s="4">
        <v>1200050700</v>
      </c>
      <c r="F3424" s="4" t="s">
        <v>2678</v>
      </c>
      <c r="G3424" s="5">
        <v>865438.26</v>
      </c>
      <c r="H3424" s="5">
        <v>248912.82</v>
      </c>
    </row>
    <row r="3425" spans="1:8" x14ac:dyDescent="0.25">
      <c r="A3425" s="4"/>
      <c r="B3425" s="4"/>
      <c r="C3425" s="4"/>
      <c r="D3425" s="4"/>
      <c r="E3425" s="4">
        <v>1200050520</v>
      </c>
      <c r="F3425" s="4" t="s">
        <v>2679</v>
      </c>
      <c r="G3425" s="5">
        <v>814705.67</v>
      </c>
      <c r="H3425" s="5">
        <v>234321.34</v>
      </c>
    </row>
    <row r="3426" spans="1:8" x14ac:dyDescent="0.25">
      <c r="A3426" s="4"/>
      <c r="B3426" s="4"/>
      <c r="C3426" s="4"/>
      <c r="D3426" s="4"/>
      <c r="E3426" s="4">
        <v>1200050630</v>
      </c>
      <c r="F3426" s="4" t="s">
        <v>2680</v>
      </c>
      <c r="G3426" s="5">
        <v>755572</v>
      </c>
      <c r="H3426" s="5">
        <v>217313.63</v>
      </c>
    </row>
    <row r="3427" spans="1:8" x14ac:dyDescent="0.25">
      <c r="A3427" s="4"/>
      <c r="B3427" s="4"/>
      <c r="C3427" s="4"/>
      <c r="D3427" s="4"/>
      <c r="E3427" s="4">
        <v>1200050780</v>
      </c>
      <c r="F3427" s="4" t="s">
        <v>2681</v>
      </c>
      <c r="G3427" s="5">
        <v>728907.91</v>
      </c>
      <c r="H3427" s="5">
        <v>329817.96999999997</v>
      </c>
    </row>
    <row r="3428" spans="1:8" x14ac:dyDescent="0.25">
      <c r="A3428" s="4"/>
      <c r="B3428" s="4"/>
      <c r="C3428" s="4"/>
      <c r="D3428" s="4"/>
      <c r="E3428" s="4">
        <v>1200050510</v>
      </c>
      <c r="F3428" s="4" t="s">
        <v>2682</v>
      </c>
      <c r="G3428" s="5">
        <v>714613.26</v>
      </c>
      <c r="H3428" s="5">
        <v>205533.34</v>
      </c>
    </row>
    <row r="3429" spans="1:8" x14ac:dyDescent="0.25">
      <c r="A3429" s="4"/>
      <c r="B3429" s="4"/>
      <c r="C3429" s="4"/>
      <c r="D3429" s="4"/>
      <c r="E3429" s="4">
        <v>1200050480</v>
      </c>
      <c r="F3429" s="4" t="s">
        <v>2683</v>
      </c>
      <c r="G3429" s="5">
        <v>686382.07</v>
      </c>
      <c r="H3429" s="5">
        <v>197413.61</v>
      </c>
    </row>
    <row r="3430" spans="1:8" x14ac:dyDescent="0.25">
      <c r="A3430" s="4"/>
      <c r="B3430" s="4"/>
      <c r="C3430" s="4"/>
      <c r="D3430" s="4"/>
      <c r="E3430" s="4">
        <v>1200050380</v>
      </c>
      <c r="F3430" s="4" t="s">
        <v>2684</v>
      </c>
      <c r="G3430" s="5">
        <v>664038.72</v>
      </c>
      <c r="H3430" s="5">
        <v>190987.34</v>
      </c>
    </row>
    <row r="3431" spans="1:8" x14ac:dyDescent="0.25">
      <c r="A3431" s="4"/>
      <c r="B3431" s="4"/>
      <c r="C3431" s="4"/>
      <c r="D3431" s="4"/>
      <c r="E3431" s="4">
        <v>1200050740</v>
      </c>
      <c r="F3431" s="4" t="s">
        <v>2641</v>
      </c>
      <c r="G3431" s="5">
        <v>662168.06999999995</v>
      </c>
      <c r="H3431" s="5">
        <v>190449.33</v>
      </c>
    </row>
    <row r="3432" spans="1:8" x14ac:dyDescent="0.25">
      <c r="A3432" s="4"/>
      <c r="B3432" s="4"/>
      <c r="C3432" s="4"/>
      <c r="D3432" s="4"/>
      <c r="E3432" s="4">
        <v>1200050790</v>
      </c>
      <c r="F3432" s="4" t="s">
        <v>2685</v>
      </c>
      <c r="G3432" s="5">
        <v>656364.04</v>
      </c>
      <c r="H3432" s="5">
        <v>188779.96</v>
      </c>
    </row>
    <row r="3433" spans="1:8" x14ac:dyDescent="0.25">
      <c r="A3433" s="4"/>
      <c r="B3433" s="4"/>
      <c r="C3433" s="4"/>
      <c r="D3433" s="4"/>
      <c r="E3433" s="4">
        <v>1200050360</v>
      </c>
      <c r="F3433" s="4" t="s">
        <v>2686</v>
      </c>
      <c r="G3433" s="5">
        <v>641618.02</v>
      </c>
      <c r="H3433" s="5">
        <v>184538.79</v>
      </c>
    </row>
    <row r="3434" spans="1:8" x14ac:dyDescent="0.25">
      <c r="A3434" s="4"/>
      <c r="B3434" s="4"/>
      <c r="C3434" s="4"/>
      <c r="D3434" s="4"/>
      <c r="E3434" s="4">
        <v>1200050841</v>
      </c>
      <c r="F3434" s="4" t="s">
        <v>2687</v>
      </c>
      <c r="G3434" s="5">
        <v>614131.31000000006</v>
      </c>
      <c r="H3434" s="5">
        <v>193643.19</v>
      </c>
    </row>
    <row r="3435" spans="1:8" x14ac:dyDescent="0.25">
      <c r="A3435" s="4"/>
      <c r="B3435" s="4"/>
      <c r="C3435" s="4"/>
      <c r="D3435" s="4"/>
      <c r="E3435" s="4">
        <v>1200050620</v>
      </c>
      <c r="F3435" s="4" t="s">
        <v>2680</v>
      </c>
      <c r="G3435" s="5">
        <v>581932.62</v>
      </c>
      <c r="H3435" s="5">
        <v>167372.35999999999</v>
      </c>
    </row>
    <row r="3436" spans="1:8" x14ac:dyDescent="0.25">
      <c r="A3436" s="4"/>
      <c r="B3436" s="4"/>
      <c r="C3436" s="4"/>
      <c r="D3436" s="4"/>
      <c r="E3436" s="4">
        <v>1200050340</v>
      </c>
      <c r="F3436" s="4" t="s">
        <v>2688</v>
      </c>
      <c r="G3436" s="5">
        <v>550000.93999999994</v>
      </c>
      <c r="H3436" s="5">
        <v>158188.35999999999</v>
      </c>
    </row>
    <row r="3437" spans="1:8" x14ac:dyDescent="0.25">
      <c r="A3437" s="4"/>
      <c r="B3437" s="4"/>
      <c r="C3437" s="4"/>
      <c r="D3437" s="4"/>
      <c r="E3437" s="4">
        <v>1200050770</v>
      </c>
      <c r="F3437" s="4" t="s">
        <v>2689</v>
      </c>
      <c r="G3437" s="5">
        <v>507325.88</v>
      </c>
      <c r="H3437" s="5">
        <v>145914.42000000001</v>
      </c>
    </row>
    <row r="3438" spans="1:8" x14ac:dyDescent="0.25">
      <c r="A3438" s="4"/>
      <c r="B3438" s="4"/>
      <c r="C3438" s="4"/>
      <c r="D3438" s="4"/>
      <c r="E3438" s="4">
        <v>1200051000</v>
      </c>
      <c r="F3438" s="4" t="s">
        <v>2690</v>
      </c>
      <c r="G3438" s="5">
        <v>496041.3</v>
      </c>
      <c r="H3438" s="5">
        <v>224449.99</v>
      </c>
    </row>
    <row r="3439" spans="1:8" x14ac:dyDescent="0.25">
      <c r="A3439" s="4"/>
      <c r="B3439" s="4"/>
      <c r="C3439" s="4"/>
      <c r="D3439" s="4"/>
      <c r="E3439" s="4">
        <v>1200050950</v>
      </c>
      <c r="F3439" s="4" t="s">
        <v>2691</v>
      </c>
      <c r="G3439" s="5">
        <v>472305.47</v>
      </c>
      <c r="H3439" s="5">
        <v>135842.01</v>
      </c>
    </row>
    <row r="3440" spans="1:8" x14ac:dyDescent="0.25">
      <c r="A3440" s="4"/>
      <c r="B3440" s="4"/>
      <c r="C3440" s="4"/>
      <c r="D3440" s="4"/>
      <c r="E3440" s="4">
        <v>1200050450</v>
      </c>
      <c r="F3440" s="4" t="s">
        <v>2692</v>
      </c>
      <c r="G3440" s="5">
        <v>462524.53</v>
      </c>
      <c r="H3440" s="5">
        <v>133028.87</v>
      </c>
    </row>
    <row r="3441" spans="1:8" x14ac:dyDescent="0.25">
      <c r="A3441" s="4"/>
      <c r="B3441" s="4"/>
      <c r="C3441" s="4"/>
      <c r="D3441" s="4"/>
      <c r="E3441" s="4">
        <v>1200050460</v>
      </c>
      <c r="F3441" s="4" t="s">
        <v>2693</v>
      </c>
      <c r="G3441" s="5">
        <v>432592.3</v>
      </c>
      <c r="H3441" s="5">
        <v>124419.95</v>
      </c>
    </row>
    <row r="3442" spans="1:8" x14ac:dyDescent="0.25">
      <c r="A3442" s="4"/>
      <c r="B3442" s="4"/>
      <c r="C3442" s="4"/>
      <c r="D3442" s="4"/>
      <c r="E3442" s="4">
        <v>1200050860</v>
      </c>
      <c r="F3442" s="4" t="s">
        <v>2694</v>
      </c>
      <c r="G3442" s="5">
        <v>422918.78</v>
      </c>
      <c r="H3442" s="5">
        <v>121637.65</v>
      </c>
    </row>
    <row r="3443" spans="1:8" x14ac:dyDescent="0.25">
      <c r="A3443" s="4"/>
      <c r="B3443" s="4"/>
      <c r="C3443" s="4"/>
      <c r="D3443" s="4"/>
      <c r="E3443" s="4">
        <v>1200050521</v>
      </c>
      <c r="F3443" s="4" t="s">
        <v>2695</v>
      </c>
      <c r="G3443" s="5">
        <v>392000</v>
      </c>
      <c r="H3443" s="5">
        <v>315910.46999999997</v>
      </c>
    </row>
    <row r="3444" spans="1:8" x14ac:dyDescent="0.25">
      <c r="A3444" s="4"/>
      <c r="B3444" s="4"/>
      <c r="C3444" s="4"/>
      <c r="D3444" s="4"/>
      <c r="E3444" s="4">
        <v>1200050320</v>
      </c>
      <c r="F3444" s="4" t="s">
        <v>2696</v>
      </c>
      <c r="G3444" s="5">
        <v>351546.98</v>
      </c>
      <c r="H3444" s="5">
        <v>101110.12</v>
      </c>
    </row>
    <row r="3445" spans="1:8" x14ac:dyDescent="0.25">
      <c r="A3445" s="4"/>
      <c r="B3445" s="4"/>
      <c r="C3445" s="4"/>
      <c r="D3445" s="4"/>
      <c r="E3445" s="4">
        <v>1200051021</v>
      </c>
      <c r="F3445" s="4" t="s">
        <v>2697</v>
      </c>
      <c r="G3445" s="5">
        <v>346210</v>
      </c>
      <c r="H3445" s="5">
        <v>111804.17</v>
      </c>
    </row>
    <row r="3446" spans="1:8" x14ac:dyDescent="0.25">
      <c r="A3446" s="4"/>
      <c r="B3446" s="4"/>
      <c r="C3446" s="4"/>
      <c r="D3446" s="4"/>
      <c r="E3446" s="4">
        <v>1200050511</v>
      </c>
      <c r="F3446" s="4" t="s">
        <v>2698</v>
      </c>
      <c r="G3446" s="5">
        <v>288000</v>
      </c>
      <c r="H3446" s="5">
        <v>227877.76000000001</v>
      </c>
    </row>
    <row r="3447" spans="1:8" x14ac:dyDescent="0.25">
      <c r="A3447" s="4"/>
      <c r="B3447" s="4"/>
      <c r="C3447" s="4"/>
      <c r="D3447" s="4"/>
      <c r="E3447" s="4">
        <v>1200050280</v>
      </c>
      <c r="F3447" s="4" t="s">
        <v>2699</v>
      </c>
      <c r="G3447" s="5">
        <v>272874.17</v>
      </c>
      <c r="H3447" s="5">
        <v>78482.64</v>
      </c>
    </row>
    <row r="3448" spans="1:8" x14ac:dyDescent="0.25">
      <c r="A3448" s="4"/>
      <c r="B3448" s="4"/>
      <c r="C3448" s="4"/>
      <c r="D3448" s="4"/>
      <c r="E3448" s="4">
        <v>1200050960</v>
      </c>
      <c r="F3448" s="4" t="s">
        <v>2700</v>
      </c>
      <c r="G3448" s="5">
        <v>259631.48</v>
      </c>
      <c r="H3448" s="5">
        <v>74673.84</v>
      </c>
    </row>
    <row r="3449" spans="1:8" x14ac:dyDescent="0.25">
      <c r="A3449" s="4"/>
      <c r="B3449" s="4"/>
      <c r="C3449" s="4"/>
      <c r="D3449" s="4"/>
      <c r="E3449" s="4">
        <v>1200051010</v>
      </c>
      <c r="F3449" s="4" t="s">
        <v>2701</v>
      </c>
      <c r="G3449" s="5">
        <v>254871.57</v>
      </c>
      <c r="H3449" s="5">
        <v>73304.83</v>
      </c>
    </row>
    <row r="3450" spans="1:8" x14ac:dyDescent="0.25">
      <c r="A3450" s="4"/>
      <c r="B3450" s="4"/>
      <c r="C3450" s="4"/>
      <c r="D3450" s="4"/>
      <c r="E3450" s="4">
        <v>1200050330</v>
      </c>
      <c r="F3450" s="4" t="s">
        <v>2702</v>
      </c>
      <c r="G3450" s="5">
        <v>215464.28</v>
      </c>
      <c r="H3450" s="5">
        <v>61970.71</v>
      </c>
    </row>
    <row r="3451" spans="1:8" x14ac:dyDescent="0.25">
      <c r="A3451" s="4"/>
      <c r="B3451" s="4"/>
      <c r="C3451" s="4"/>
      <c r="D3451" s="4"/>
      <c r="E3451" s="4">
        <v>1200049771</v>
      </c>
      <c r="F3451" s="4" t="s">
        <v>2703</v>
      </c>
      <c r="G3451" s="5">
        <v>198100</v>
      </c>
      <c r="H3451" s="5">
        <v>95516.51</v>
      </c>
    </row>
    <row r="3452" spans="1:8" x14ac:dyDescent="0.25">
      <c r="A3452" s="4"/>
      <c r="B3452" s="4"/>
      <c r="C3452" s="4"/>
      <c r="D3452" s="4"/>
      <c r="E3452" s="4">
        <v>1200048230</v>
      </c>
      <c r="F3452" s="4" t="s">
        <v>2704</v>
      </c>
      <c r="G3452" s="5">
        <v>190000</v>
      </c>
      <c r="H3452" s="5">
        <v>59222.78</v>
      </c>
    </row>
    <row r="3453" spans="1:8" x14ac:dyDescent="0.25">
      <c r="A3453" s="4"/>
      <c r="B3453" s="4"/>
      <c r="C3453" s="4"/>
      <c r="D3453" s="4"/>
      <c r="E3453" s="4">
        <v>1200050910</v>
      </c>
      <c r="F3453" s="4" t="s">
        <v>2705</v>
      </c>
      <c r="G3453" s="5">
        <v>178459.33</v>
      </c>
      <c r="H3453" s="5">
        <v>51327.53</v>
      </c>
    </row>
    <row r="3454" spans="1:8" x14ac:dyDescent="0.25">
      <c r="A3454" s="4"/>
      <c r="B3454" s="4"/>
      <c r="C3454" s="4"/>
      <c r="D3454" s="4"/>
      <c r="E3454" s="4">
        <v>1200050300</v>
      </c>
      <c r="F3454" s="4" t="s">
        <v>2706</v>
      </c>
      <c r="G3454" s="5">
        <v>164433.26999999999</v>
      </c>
      <c r="H3454" s="5">
        <v>47293.42</v>
      </c>
    </row>
    <row r="3455" spans="1:8" x14ac:dyDescent="0.25">
      <c r="A3455" s="4"/>
      <c r="B3455" s="4"/>
      <c r="C3455" s="4"/>
      <c r="D3455" s="4"/>
      <c r="E3455" s="4">
        <v>1200050500</v>
      </c>
      <c r="F3455" s="4" t="s">
        <v>2707</v>
      </c>
      <c r="G3455" s="5">
        <v>156674.16</v>
      </c>
      <c r="H3455" s="5">
        <v>45061.8</v>
      </c>
    </row>
    <row r="3456" spans="1:8" x14ac:dyDescent="0.25">
      <c r="A3456" s="4"/>
      <c r="B3456" s="4"/>
      <c r="C3456" s="4"/>
      <c r="D3456" s="4"/>
      <c r="E3456" s="4">
        <v>1200050920</v>
      </c>
      <c r="F3456" s="4" t="s">
        <v>2708</v>
      </c>
      <c r="G3456" s="5">
        <v>150041.62</v>
      </c>
      <c r="H3456" s="5">
        <v>43154.14</v>
      </c>
    </row>
    <row r="3457" spans="1:8" x14ac:dyDescent="0.25">
      <c r="A3457" s="4"/>
      <c r="B3457" s="4"/>
      <c r="C3457" s="4"/>
      <c r="D3457" s="4"/>
      <c r="E3457" s="4">
        <v>1200050550</v>
      </c>
      <c r="F3457" s="4" t="s">
        <v>2709</v>
      </c>
      <c r="G3457" s="5">
        <v>142906.23999999999</v>
      </c>
      <c r="H3457" s="5">
        <v>41101.97</v>
      </c>
    </row>
    <row r="3458" spans="1:8" x14ac:dyDescent="0.25">
      <c r="A3458" s="4"/>
      <c r="B3458" s="4"/>
      <c r="C3458" s="4"/>
      <c r="D3458" s="4"/>
      <c r="E3458" s="4">
        <v>1200050310</v>
      </c>
      <c r="F3458" s="4" t="s">
        <v>2710</v>
      </c>
      <c r="G3458" s="5">
        <v>116983.37</v>
      </c>
      <c r="H3458" s="5">
        <v>33646.11</v>
      </c>
    </row>
    <row r="3459" spans="1:8" x14ac:dyDescent="0.25">
      <c r="A3459" s="4"/>
      <c r="B3459" s="4"/>
      <c r="C3459" s="4"/>
      <c r="D3459" s="4"/>
      <c r="E3459" s="4">
        <v>1200050800</v>
      </c>
      <c r="F3459" s="4" t="s">
        <v>2711</v>
      </c>
      <c r="G3459" s="5">
        <v>111910.12</v>
      </c>
      <c r="H3459" s="5">
        <v>32187</v>
      </c>
    </row>
    <row r="3460" spans="1:8" x14ac:dyDescent="0.25">
      <c r="A3460" s="4"/>
      <c r="B3460" s="4"/>
      <c r="C3460" s="4"/>
      <c r="D3460" s="4"/>
      <c r="E3460" s="4">
        <v>1200048560</v>
      </c>
      <c r="F3460" s="4" t="s">
        <v>2712</v>
      </c>
      <c r="G3460" s="5">
        <v>105000</v>
      </c>
      <c r="H3460" s="5">
        <v>31834.95</v>
      </c>
    </row>
    <row r="3461" spans="1:8" x14ac:dyDescent="0.25">
      <c r="A3461" s="4"/>
      <c r="B3461" s="4"/>
      <c r="C3461" s="4"/>
      <c r="D3461" s="4"/>
      <c r="E3461" s="4">
        <v>1200051070</v>
      </c>
      <c r="F3461" s="4" t="s">
        <v>2713</v>
      </c>
      <c r="G3461" s="5">
        <v>104747.87</v>
      </c>
      <c r="H3461" s="5">
        <v>30127.07</v>
      </c>
    </row>
    <row r="3462" spans="1:8" x14ac:dyDescent="0.25">
      <c r="A3462" s="4"/>
      <c r="B3462" s="4"/>
      <c r="C3462" s="4"/>
      <c r="D3462" s="4"/>
      <c r="E3462" s="4">
        <v>1200050350</v>
      </c>
      <c r="F3462" s="4" t="s">
        <v>2714</v>
      </c>
      <c r="G3462" s="5">
        <v>101465.17</v>
      </c>
      <c r="H3462" s="5">
        <v>29182.85</v>
      </c>
    </row>
    <row r="3463" spans="1:8" x14ac:dyDescent="0.25">
      <c r="A3463" s="4"/>
      <c r="B3463" s="4"/>
      <c r="C3463" s="4"/>
      <c r="D3463" s="4"/>
      <c r="E3463" s="4">
        <v>1200050710</v>
      </c>
      <c r="F3463" s="4" t="s">
        <v>2715</v>
      </c>
      <c r="G3463" s="5">
        <v>94264.13</v>
      </c>
      <c r="H3463" s="5">
        <v>42652.85</v>
      </c>
    </row>
    <row r="3464" spans="1:8" x14ac:dyDescent="0.25">
      <c r="A3464" s="4"/>
      <c r="B3464" s="4"/>
      <c r="C3464" s="4"/>
      <c r="D3464" s="4"/>
      <c r="E3464" s="4">
        <v>1200050651</v>
      </c>
      <c r="F3464" s="4" t="s">
        <v>2716</v>
      </c>
      <c r="G3464" s="5">
        <v>83500</v>
      </c>
      <c r="H3464" s="5">
        <v>27989.43</v>
      </c>
    </row>
    <row r="3465" spans="1:8" x14ac:dyDescent="0.25">
      <c r="A3465" s="4"/>
      <c r="B3465" s="4"/>
      <c r="C3465" s="4"/>
      <c r="D3465" s="4"/>
      <c r="E3465" s="4">
        <v>1200051080</v>
      </c>
      <c r="F3465" s="4" t="s">
        <v>2717</v>
      </c>
      <c r="G3465" s="5">
        <v>74606.740000000005</v>
      </c>
      <c r="H3465" s="5">
        <v>21458.04</v>
      </c>
    </row>
    <row r="3466" spans="1:8" x14ac:dyDescent="0.25">
      <c r="A3466" s="4"/>
      <c r="B3466" s="4"/>
      <c r="C3466" s="4"/>
      <c r="D3466" s="4"/>
      <c r="E3466" s="4">
        <v>1200043601</v>
      </c>
      <c r="F3466" s="4" t="s">
        <v>2718</v>
      </c>
      <c r="G3466" s="5">
        <v>57750</v>
      </c>
      <c r="H3466" s="5">
        <v>16609.759999999998</v>
      </c>
    </row>
    <row r="3467" spans="1:8" x14ac:dyDescent="0.25">
      <c r="A3467" s="4"/>
      <c r="B3467" s="4"/>
      <c r="C3467" s="4"/>
      <c r="D3467" s="4"/>
      <c r="E3467" s="4">
        <v>1200051100</v>
      </c>
      <c r="F3467" s="4" t="s">
        <v>2719</v>
      </c>
      <c r="G3467" s="5">
        <v>54805.96</v>
      </c>
      <c r="H3467" s="5">
        <v>15763</v>
      </c>
    </row>
    <row r="3468" spans="1:8" x14ac:dyDescent="0.25">
      <c r="A3468" s="4"/>
      <c r="B3468" s="4"/>
      <c r="C3468" s="4"/>
      <c r="D3468" s="4"/>
      <c r="E3468" s="4">
        <v>1200051130</v>
      </c>
      <c r="F3468" s="4" t="s">
        <v>2720</v>
      </c>
      <c r="G3468" s="5">
        <v>51607</v>
      </c>
      <c r="H3468" s="5">
        <v>14842.96</v>
      </c>
    </row>
    <row r="3469" spans="1:8" x14ac:dyDescent="0.25">
      <c r="A3469" s="4"/>
      <c r="B3469" s="4"/>
      <c r="C3469" s="4"/>
      <c r="D3469" s="4"/>
      <c r="E3469" s="4">
        <v>1200050930</v>
      </c>
      <c r="F3469" s="4" t="s">
        <v>2721</v>
      </c>
      <c r="G3469" s="5">
        <v>47494.66</v>
      </c>
      <c r="H3469" s="5">
        <v>13660.12</v>
      </c>
    </row>
    <row r="3470" spans="1:8" x14ac:dyDescent="0.25">
      <c r="A3470" s="4"/>
      <c r="B3470" s="4"/>
      <c r="C3470" s="4"/>
      <c r="D3470" s="4"/>
      <c r="E3470" s="4">
        <v>1200050760</v>
      </c>
      <c r="F3470" s="4" t="s">
        <v>2722</v>
      </c>
      <c r="G3470" s="5">
        <v>40168.28</v>
      </c>
      <c r="H3470" s="5">
        <v>11552.99</v>
      </c>
    </row>
    <row r="3471" spans="1:8" x14ac:dyDescent="0.25">
      <c r="A3471" s="4"/>
      <c r="B3471" s="4"/>
      <c r="C3471" s="4"/>
      <c r="D3471" s="4"/>
      <c r="E3471" s="4">
        <v>1200051060</v>
      </c>
      <c r="F3471" s="4" t="s">
        <v>2723</v>
      </c>
      <c r="G3471" s="5">
        <v>32871.74</v>
      </c>
      <c r="H3471" s="5">
        <v>9454.3700000000008</v>
      </c>
    </row>
    <row r="3472" spans="1:8" x14ac:dyDescent="0.25">
      <c r="A3472" s="4"/>
      <c r="B3472" s="4"/>
      <c r="C3472" s="4"/>
      <c r="D3472" s="4"/>
      <c r="E3472" s="4">
        <v>1200051050</v>
      </c>
      <c r="F3472" s="4" t="s">
        <v>2724</v>
      </c>
      <c r="G3472" s="5">
        <v>29141.4</v>
      </c>
      <c r="H3472" s="5">
        <v>13185.98</v>
      </c>
    </row>
    <row r="3473" spans="1:8" x14ac:dyDescent="0.25">
      <c r="A3473" s="4"/>
      <c r="B3473" s="4"/>
      <c r="C3473" s="4"/>
      <c r="D3473" s="4"/>
      <c r="E3473" s="4">
        <v>1200043602</v>
      </c>
      <c r="F3473" s="4" t="s">
        <v>2725</v>
      </c>
      <c r="G3473" s="5">
        <v>23580</v>
      </c>
      <c r="H3473" s="5">
        <v>6781.95</v>
      </c>
    </row>
    <row r="3474" spans="1:8" x14ac:dyDescent="0.25">
      <c r="A3474" s="4"/>
      <c r="B3474" s="4"/>
      <c r="C3474" s="4"/>
      <c r="D3474" s="4"/>
      <c r="E3474" s="4">
        <v>1200051110</v>
      </c>
      <c r="F3474" s="4" t="s">
        <v>334</v>
      </c>
      <c r="G3474" s="5">
        <v>23462.33</v>
      </c>
      <c r="H3474" s="5">
        <v>6748.15</v>
      </c>
    </row>
    <row r="3475" spans="1:8" x14ac:dyDescent="0.25">
      <c r="A3475" s="4"/>
      <c r="B3475" s="4"/>
      <c r="C3475" s="4"/>
      <c r="D3475" s="4"/>
      <c r="E3475" s="4">
        <v>1200050690</v>
      </c>
      <c r="F3475" s="4" t="s">
        <v>2726</v>
      </c>
      <c r="G3475" s="5">
        <v>22829.67</v>
      </c>
      <c r="H3475" s="5">
        <v>6566.13</v>
      </c>
    </row>
    <row r="3476" spans="1:8" x14ac:dyDescent="0.25">
      <c r="A3476" s="4"/>
      <c r="B3476" s="4"/>
      <c r="C3476" s="4"/>
      <c r="D3476" s="4"/>
      <c r="E3476" s="4">
        <v>1200051040</v>
      </c>
      <c r="F3476" s="4" t="s">
        <v>2727</v>
      </c>
      <c r="G3476" s="5">
        <v>11884.86</v>
      </c>
      <c r="H3476" s="5">
        <v>3418.29</v>
      </c>
    </row>
    <row r="3477" spans="1:8" x14ac:dyDescent="0.25">
      <c r="A3477" s="4"/>
      <c r="B3477" s="4"/>
      <c r="C3477" s="4"/>
      <c r="D3477" s="4"/>
      <c r="E3477" s="4">
        <v>1200050640</v>
      </c>
      <c r="F3477" s="4" t="s">
        <v>2642</v>
      </c>
      <c r="G3477" s="5">
        <v>2934.61</v>
      </c>
      <c r="H3477" s="5">
        <v>1</v>
      </c>
    </row>
    <row r="3478" spans="1:8" x14ac:dyDescent="0.25">
      <c r="A3478" s="4"/>
      <c r="B3478" s="4"/>
      <c r="C3478" s="4"/>
      <c r="D3478" s="4">
        <v>2011</v>
      </c>
      <c r="E3478" s="4">
        <v>1200055010</v>
      </c>
      <c r="F3478" s="4" t="s">
        <v>2728</v>
      </c>
      <c r="G3478" s="5">
        <v>1275000</v>
      </c>
      <c r="H3478" s="5">
        <v>628310.81999999995</v>
      </c>
    </row>
    <row r="3479" spans="1:8" x14ac:dyDescent="0.25">
      <c r="A3479" s="4"/>
      <c r="B3479" s="4"/>
      <c r="C3479" s="4"/>
      <c r="D3479" s="4"/>
      <c r="E3479" s="4">
        <v>1200055060</v>
      </c>
      <c r="F3479" s="4" t="s">
        <v>2729</v>
      </c>
      <c r="G3479" s="5">
        <v>1135000</v>
      </c>
      <c r="H3479" s="5">
        <v>559319.87</v>
      </c>
    </row>
    <row r="3480" spans="1:8" x14ac:dyDescent="0.25">
      <c r="A3480" s="4"/>
      <c r="B3480" s="4"/>
      <c r="C3480" s="4"/>
      <c r="D3480" s="4"/>
      <c r="E3480" s="4">
        <v>1200063930</v>
      </c>
      <c r="F3480" s="4" t="s">
        <v>2730</v>
      </c>
      <c r="G3480" s="5">
        <v>942523</v>
      </c>
      <c r="H3480" s="5">
        <v>348727.28</v>
      </c>
    </row>
    <row r="3481" spans="1:8" x14ac:dyDescent="0.25">
      <c r="A3481" s="4"/>
      <c r="B3481" s="4"/>
      <c r="C3481" s="4"/>
      <c r="D3481" s="4"/>
      <c r="E3481" s="4">
        <v>1200055070</v>
      </c>
      <c r="F3481" s="4" t="s">
        <v>2731</v>
      </c>
      <c r="G3481" s="5">
        <v>637000</v>
      </c>
      <c r="H3481" s="5">
        <v>214044.94</v>
      </c>
    </row>
    <row r="3482" spans="1:8" x14ac:dyDescent="0.25">
      <c r="A3482" s="4"/>
      <c r="B3482" s="4"/>
      <c r="C3482" s="4"/>
      <c r="D3482" s="4"/>
      <c r="E3482" s="4">
        <v>1200063550</v>
      </c>
      <c r="F3482" s="4" t="s">
        <v>358</v>
      </c>
      <c r="G3482" s="5">
        <v>379500</v>
      </c>
      <c r="H3482" s="5">
        <v>144151.10999999999</v>
      </c>
    </row>
    <row r="3483" spans="1:8" x14ac:dyDescent="0.25">
      <c r="A3483" s="4"/>
      <c r="B3483" s="4"/>
      <c r="C3483" s="4"/>
      <c r="D3483" s="4"/>
      <c r="E3483" s="4">
        <v>1200060760</v>
      </c>
      <c r="F3483" s="4" t="s">
        <v>2732</v>
      </c>
      <c r="G3483" s="5">
        <v>310000</v>
      </c>
      <c r="H3483" s="5">
        <v>109940.65</v>
      </c>
    </row>
    <row r="3484" spans="1:8" x14ac:dyDescent="0.25">
      <c r="A3484" s="4"/>
      <c r="B3484" s="4"/>
      <c r="C3484" s="4"/>
      <c r="D3484" s="4"/>
      <c r="E3484" s="4">
        <v>1200051120</v>
      </c>
      <c r="F3484" s="4" t="s">
        <v>2733</v>
      </c>
      <c r="G3484" s="5">
        <v>252617.76</v>
      </c>
      <c r="H3484" s="5">
        <v>72656.600000000006</v>
      </c>
    </row>
    <row r="3485" spans="1:8" x14ac:dyDescent="0.25">
      <c r="A3485" s="4"/>
      <c r="B3485" s="4"/>
      <c r="C3485" s="4"/>
      <c r="D3485" s="4"/>
      <c r="E3485" s="4">
        <v>1200057170</v>
      </c>
      <c r="F3485" s="4" t="s">
        <v>2734</v>
      </c>
      <c r="G3485" s="5">
        <v>37620</v>
      </c>
      <c r="H3485" s="5">
        <v>12347.35</v>
      </c>
    </row>
    <row r="3486" spans="1:8" x14ac:dyDescent="0.25">
      <c r="A3486" s="4"/>
      <c r="B3486" s="4"/>
      <c r="C3486" s="4"/>
      <c r="D3486" s="4"/>
      <c r="E3486" s="4">
        <v>1200069140</v>
      </c>
      <c r="F3486" s="4" t="s">
        <v>2735</v>
      </c>
      <c r="G3486" s="5">
        <v>26000</v>
      </c>
      <c r="H3486" s="5">
        <v>10005.5</v>
      </c>
    </row>
    <row r="3487" spans="1:8" x14ac:dyDescent="0.25">
      <c r="A3487" s="4"/>
      <c r="B3487" s="4"/>
      <c r="C3487" s="4"/>
      <c r="D3487" s="4"/>
      <c r="E3487" s="4">
        <v>1200060770</v>
      </c>
      <c r="F3487" s="4" t="s">
        <v>2736</v>
      </c>
      <c r="G3487" s="5">
        <v>17858.57</v>
      </c>
      <c r="H3487" s="5">
        <v>6384.51</v>
      </c>
    </row>
    <row r="3488" spans="1:8" x14ac:dyDescent="0.25">
      <c r="A3488" s="4"/>
      <c r="B3488" s="4"/>
      <c r="C3488" s="4"/>
      <c r="D3488" s="4"/>
      <c r="E3488" s="4">
        <v>1200060780</v>
      </c>
      <c r="F3488" s="4" t="s">
        <v>2736</v>
      </c>
      <c r="G3488" s="5">
        <v>17858.57</v>
      </c>
      <c r="H3488" s="5">
        <v>6384.51</v>
      </c>
    </row>
    <row r="3489" spans="1:8" x14ac:dyDescent="0.25">
      <c r="A3489" s="4"/>
      <c r="B3489" s="4"/>
      <c r="C3489" s="4"/>
      <c r="D3489" s="4">
        <v>2012</v>
      </c>
      <c r="E3489" s="4">
        <v>1200070840</v>
      </c>
      <c r="F3489" s="4" t="s">
        <v>2737</v>
      </c>
      <c r="G3489" s="5">
        <v>6085877</v>
      </c>
      <c r="H3489" s="5">
        <v>2676711.84</v>
      </c>
    </row>
    <row r="3490" spans="1:8" x14ac:dyDescent="0.25">
      <c r="A3490" s="4"/>
      <c r="B3490" s="4"/>
      <c r="C3490" s="4"/>
      <c r="D3490" s="4"/>
      <c r="E3490" s="4">
        <v>1200077860</v>
      </c>
      <c r="F3490" s="4" t="s">
        <v>2738</v>
      </c>
      <c r="G3490" s="5">
        <v>5782825</v>
      </c>
      <c r="H3490" s="5">
        <v>2257134.5499999998</v>
      </c>
    </row>
    <row r="3491" spans="1:8" x14ac:dyDescent="0.25">
      <c r="A3491" s="4"/>
      <c r="B3491" s="4"/>
      <c r="C3491" s="4"/>
      <c r="D3491" s="4"/>
      <c r="E3491" s="4">
        <v>1200077890</v>
      </c>
      <c r="F3491" s="4" t="s">
        <v>2739</v>
      </c>
      <c r="G3491" s="5">
        <v>498771.5</v>
      </c>
      <c r="H3491" s="5">
        <v>194563.86</v>
      </c>
    </row>
    <row r="3492" spans="1:8" x14ac:dyDescent="0.25">
      <c r="A3492" s="4"/>
      <c r="B3492" s="4"/>
      <c r="C3492" s="4"/>
      <c r="D3492" s="4"/>
      <c r="E3492" s="4">
        <v>1200069420</v>
      </c>
      <c r="F3492" s="4" t="s">
        <v>2740</v>
      </c>
      <c r="G3492" s="5">
        <v>417690</v>
      </c>
      <c r="H3492" s="5">
        <v>166672.82</v>
      </c>
    </row>
    <row r="3493" spans="1:8" x14ac:dyDescent="0.25">
      <c r="A3493" s="4"/>
      <c r="B3493" s="4"/>
      <c r="C3493" s="4"/>
      <c r="D3493" s="4"/>
      <c r="E3493" s="4">
        <v>1200063190</v>
      </c>
      <c r="F3493" s="4" t="s">
        <v>2741</v>
      </c>
      <c r="G3493" s="5">
        <v>179630.97</v>
      </c>
      <c r="H3493" s="5">
        <v>37589.06</v>
      </c>
    </row>
    <row r="3494" spans="1:8" x14ac:dyDescent="0.25">
      <c r="A3494" s="4"/>
      <c r="B3494" s="4"/>
      <c r="C3494" s="4"/>
      <c r="D3494" s="4"/>
      <c r="E3494" s="4">
        <v>1200069430</v>
      </c>
      <c r="F3494" s="4" t="s">
        <v>2742</v>
      </c>
      <c r="G3494" s="5">
        <v>133125.29999999999</v>
      </c>
      <c r="H3494" s="5">
        <v>53121.599999999999</v>
      </c>
    </row>
    <row r="3495" spans="1:8" x14ac:dyDescent="0.25">
      <c r="A3495" s="4"/>
      <c r="B3495" s="4"/>
      <c r="C3495" s="4"/>
      <c r="D3495" s="4"/>
      <c r="E3495" s="4">
        <v>1200063590</v>
      </c>
      <c r="F3495" s="4" t="s">
        <v>2743</v>
      </c>
      <c r="G3495" s="5">
        <v>87952</v>
      </c>
      <c r="H3495" s="5">
        <v>34993.15</v>
      </c>
    </row>
    <row r="3496" spans="1:8" x14ac:dyDescent="0.25">
      <c r="A3496" s="4"/>
      <c r="B3496" s="4"/>
      <c r="C3496" s="4"/>
      <c r="D3496" s="4">
        <v>2013</v>
      </c>
      <c r="E3496" s="4">
        <v>1200074800</v>
      </c>
      <c r="F3496" s="4" t="s">
        <v>2744</v>
      </c>
      <c r="G3496" s="5">
        <v>33418238.100000001</v>
      </c>
      <c r="H3496" s="5">
        <v>16377148.1</v>
      </c>
    </row>
    <row r="3497" spans="1:8" x14ac:dyDescent="0.25">
      <c r="A3497" s="4"/>
      <c r="B3497" s="4"/>
      <c r="C3497" s="4"/>
      <c r="D3497" s="4"/>
      <c r="E3497" s="4">
        <v>1200074802</v>
      </c>
      <c r="F3497" s="4" t="s">
        <v>2745</v>
      </c>
      <c r="G3497" s="5">
        <v>589838.93999999994</v>
      </c>
      <c r="H3497" s="5">
        <v>1</v>
      </c>
    </row>
    <row r="3498" spans="1:8" x14ac:dyDescent="0.25">
      <c r="A3498" s="4"/>
      <c r="B3498" s="4"/>
      <c r="C3498" s="4"/>
      <c r="D3498" s="4"/>
      <c r="E3498" s="4">
        <v>1200074803</v>
      </c>
      <c r="F3498" s="4" t="s">
        <v>2744</v>
      </c>
      <c r="G3498" s="5">
        <v>172645.04</v>
      </c>
      <c r="H3498" s="5">
        <v>123553.03</v>
      </c>
    </row>
    <row r="3499" spans="1:8" x14ac:dyDescent="0.25">
      <c r="A3499" s="4"/>
      <c r="B3499" s="4"/>
      <c r="C3499" s="4"/>
      <c r="D3499" s="4"/>
      <c r="E3499" s="4">
        <v>1200080540</v>
      </c>
      <c r="F3499" s="4" t="s">
        <v>2746</v>
      </c>
      <c r="G3499" s="5">
        <v>145000</v>
      </c>
      <c r="H3499" s="5">
        <v>69779.86</v>
      </c>
    </row>
    <row r="3500" spans="1:8" x14ac:dyDescent="0.25">
      <c r="A3500" s="4"/>
      <c r="B3500" s="4"/>
      <c r="C3500" s="4"/>
      <c r="D3500" s="4"/>
      <c r="E3500" s="4">
        <v>1200076060</v>
      </c>
      <c r="F3500" s="4" t="s">
        <v>2747</v>
      </c>
      <c r="G3500" s="5">
        <v>15506.25</v>
      </c>
      <c r="H3500" s="5">
        <v>7021.14</v>
      </c>
    </row>
    <row r="3501" spans="1:8" x14ac:dyDescent="0.25">
      <c r="A3501" s="4"/>
      <c r="B3501" s="4"/>
      <c r="C3501" s="4"/>
      <c r="D3501" s="4">
        <v>2014</v>
      </c>
      <c r="E3501" s="4">
        <v>1200097080</v>
      </c>
      <c r="F3501" s="4" t="s">
        <v>2748</v>
      </c>
      <c r="G3501" s="5">
        <v>4120352</v>
      </c>
      <c r="H3501" s="5">
        <v>2327202.2400000002</v>
      </c>
    </row>
    <row r="3502" spans="1:8" x14ac:dyDescent="0.25">
      <c r="A3502" s="4"/>
      <c r="B3502" s="4"/>
      <c r="C3502" s="4"/>
      <c r="D3502" s="4"/>
      <c r="E3502" s="4">
        <v>1200090790</v>
      </c>
      <c r="F3502" s="4" t="s">
        <v>2749</v>
      </c>
      <c r="G3502" s="5">
        <v>1506340</v>
      </c>
      <c r="H3502" s="5">
        <v>841683.21</v>
      </c>
    </row>
    <row r="3503" spans="1:8" x14ac:dyDescent="0.25">
      <c r="A3503" s="4"/>
      <c r="B3503" s="4"/>
      <c r="C3503" s="4"/>
      <c r="D3503" s="4"/>
      <c r="E3503" s="4">
        <v>1200093250</v>
      </c>
      <c r="F3503" s="4" t="s">
        <v>2750</v>
      </c>
      <c r="G3503" s="5">
        <v>1071523</v>
      </c>
      <c r="H3503" s="5">
        <v>611599.87</v>
      </c>
    </row>
    <row r="3504" spans="1:8" x14ac:dyDescent="0.25">
      <c r="A3504" s="4"/>
      <c r="B3504" s="4"/>
      <c r="C3504" s="4"/>
      <c r="D3504" s="4"/>
      <c r="E3504" s="4">
        <v>1200093260</v>
      </c>
      <c r="F3504" s="4" t="s">
        <v>2750</v>
      </c>
      <c r="G3504" s="5">
        <v>1071522</v>
      </c>
      <c r="H3504" s="5">
        <v>611599.30000000005</v>
      </c>
    </row>
    <row r="3505" spans="1:8" x14ac:dyDescent="0.25">
      <c r="A3505" s="4"/>
      <c r="B3505" s="4"/>
      <c r="C3505" s="4"/>
      <c r="D3505" s="4"/>
      <c r="E3505" s="4">
        <v>1200087000</v>
      </c>
      <c r="F3505" s="4" t="s">
        <v>2751</v>
      </c>
      <c r="G3505" s="5">
        <v>894000</v>
      </c>
      <c r="H3505" s="5">
        <v>502272.88</v>
      </c>
    </row>
    <row r="3506" spans="1:8" x14ac:dyDescent="0.25">
      <c r="A3506" s="4"/>
      <c r="B3506" s="4"/>
      <c r="C3506" s="4"/>
      <c r="D3506" s="4"/>
      <c r="E3506" s="4">
        <v>1200083740</v>
      </c>
      <c r="F3506" s="4" t="s">
        <v>2752</v>
      </c>
      <c r="G3506" s="5">
        <v>711064</v>
      </c>
      <c r="H3506" s="5">
        <v>360757.45</v>
      </c>
    </row>
    <row r="3507" spans="1:8" x14ac:dyDescent="0.25">
      <c r="A3507" s="4"/>
      <c r="B3507" s="4"/>
      <c r="C3507" s="4"/>
      <c r="D3507" s="4"/>
      <c r="E3507" s="4">
        <v>1200083730</v>
      </c>
      <c r="F3507" s="4" t="s">
        <v>2752</v>
      </c>
      <c r="G3507" s="5">
        <v>679965</v>
      </c>
      <c r="H3507" s="5">
        <v>344979.42</v>
      </c>
    </row>
    <row r="3508" spans="1:8" x14ac:dyDescent="0.25">
      <c r="A3508" s="4"/>
      <c r="B3508" s="4"/>
      <c r="C3508" s="4"/>
      <c r="D3508" s="4"/>
      <c r="E3508" s="4">
        <v>1200092050</v>
      </c>
      <c r="F3508" s="4" t="s">
        <v>2753</v>
      </c>
      <c r="G3508" s="5">
        <v>604552.5</v>
      </c>
      <c r="H3508" s="5">
        <v>340536.94</v>
      </c>
    </row>
    <row r="3509" spans="1:8" x14ac:dyDescent="0.25">
      <c r="A3509" s="4"/>
      <c r="B3509" s="4"/>
      <c r="C3509" s="4"/>
      <c r="D3509" s="4"/>
      <c r="E3509" s="4">
        <v>1200074801</v>
      </c>
      <c r="F3509" s="4" t="s">
        <v>2754</v>
      </c>
      <c r="G3509" s="5">
        <v>573776.43999999994</v>
      </c>
      <c r="H3509" s="5">
        <v>306878.74</v>
      </c>
    </row>
    <row r="3510" spans="1:8" x14ac:dyDescent="0.25">
      <c r="A3510" s="4"/>
      <c r="B3510" s="4"/>
      <c r="C3510" s="4"/>
      <c r="D3510" s="4"/>
      <c r="E3510" s="4">
        <v>1200083100</v>
      </c>
      <c r="F3510" s="4" t="s">
        <v>2755</v>
      </c>
      <c r="G3510" s="5">
        <v>174250</v>
      </c>
      <c r="H3510" s="5">
        <v>87906.65</v>
      </c>
    </row>
    <row r="3511" spans="1:8" x14ac:dyDescent="0.25">
      <c r="A3511" s="4"/>
      <c r="B3511" s="4"/>
      <c r="C3511" s="4"/>
      <c r="D3511" s="4"/>
      <c r="E3511" s="4">
        <v>1200092940</v>
      </c>
      <c r="F3511" s="4" t="s">
        <v>2756</v>
      </c>
      <c r="G3511" s="5">
        <v>87000</v>
      </c>
      <c r="H3511" s="5">
        <v>49657.54</v>
      </c>
    </row>
    <row r="3512" spans="1:8" x14ac:dyDescent="0.25">
      <c r="A3512" s="4"/>
      <c r="B3512" s="4"/>
      <c r="C3512" s="4"/>
      <c r="D3512" s="4"/>
      <c r="E3512" s="4">
        <v>1200091500</v>
      </c>
      <c r="F3512" s="4" t="s">
        <v>2757</v>
      </c>
      <c r="G3512" s="5">
        <v>65000</v>
      </c>
      <c r="H3512" s="5">
        <v>36518.74</v>
      </c>
    </row>
    <row r="3513" spans="1:8" x14ac:dyDescent="0.25">
      <c r="A3513" s="4"/>
      <c r="B3513" s="4"/>
      <c r="C3513" s="4"/>
      <c r="D3513" s="4"/>
      <c r="E3513" s="4">
        <v>1200096130</v>
      </c>
      <c r="F3513" s="4" t="s">
        <v>2758</v>
      </c>
      <c r="G3513" s="5">
        <v>33400</v>
      </c>
      <c r="H3513" s="5">
        <v>19112.73</v>
      </c>
    </row>
    <row r="3514" spans="1:8" x14ac:dyDescent="0.25">
      <c r="A3514" s="4"/>
      <c r="B3514" s="4"/>
      <c r="C3514" s="4"/>
      <c r="D3514" s="4"/>
      <c r="E3514" s="4">
        <v>1200096140</v>
      </c>
      <c r="F3514" s="4" t="s">
        <v>2758</v>
      </c>
      <c r="G3514" s="5">
        <v>33400</v>
      </c>
      <c r="H3514" s="5">
        <v>19112.73</v>
      </c>
    </row>
    <row r="3515" spans="1:8" x14ac:dyDescent="0.25">
      <c r="A3515" s="4"/>
      <c r="B3515" s="4"/>
      <c r="C3515" s="4"/>
      <c r="D3515" s="4">
        <v>2015</v>
      </c>
      <c r="E3515" s="4">
        <v>1200093300</v>
      </c>
      <c r="F3515" s="4" t="s">
        <v>2759</v>
      </c>
      <c r="G3515" s="5">
        <v>30836958</v>
      </c>
      <c r="H3515" s="5">
        <v>18776465.760000002</v>
      </c>
    </row>
    <row r="3516" spans="1:8" x14ac:dyDescent="0.25">
      <c r="A3516" s="4"/>
      <c r="B3516" s="4"/>
      <c r="C3516" s="4"/>
      <c r="D3516" s="4"/>
      <c r="E3516" s="4">
        <v>1200106000</v>
      </c>
      <c r="F3516" s="4" t="s">
        <v>272</v>
      </c>
      <c r="G3516" s="5">
        <v>7604007.4000000004</v>
      </c>
      <c r="H3516" s="5">
        <v>4539781.08</v>
      </c>
    </row>
    <row r="3517" spans="1:8" x14ac:dyDescent="0.25">
      <c r="A3517" s="4"/>
      <c r="B3517" s="4"/>
      <c r="C3517" s="4"/>
      <c r="D3517" s="4"/>
      <c r="E3517" s="4">
        <v>1200083840</v>
      </c>
      <c r="F3517" s="4" t="s">
        <v>2760</v>
      </c>
      <c r="G3517" s="5">
        <v>5599080</v>
      </c>
      <c r="H3517" s="5">
        <v>3512847.46</v>
      </c>
    </row>
    <row r="3518" spans="1:8" x14ac:dyDescent="0.25">
      <c r="A3518" s="4"/>
      <c r="B3518" s="4"/>
      <c r="C3518" s="4"/>
      <c r="D3518" s="4"/>
      <c r="E3518" s="4">
        <v>1200095910</v>
      </c>
      <c r="F3518" s="4" t="s">
        <v>2761</v>
      </c>
      <c r="G3518" s="5">
        <v>4697455</v>
      </c>
      <c r="H3518" s="5">
        <v>2819185.64</v>
      </c>
    </row>
    <row r="3519" spans="1:8" x14ac:dyDescent="0.25">
      <c r="A3519" s="4"/>
      <c r="B3519" s="4"/>
      <c r="C3519" s="4"/>
      <c r="D3519" s="4"/>
      <c r="E3519" s="4">
        <v>1200103970</v>
      </c>
      <c r="F3519" s="4" t="s">
        <v>2762</v>
      </c>
      <c r="G3519" s="5">
        <v>4120603.7</v>
      </c>
      <c r="H3519" s="5">
        <v>2598391.16</v>
      </c>
    </row>
    <row r="3520" spans="1:8" x14ac:dyDescent="0.25">
      <c r="A3520" s="4"/>
      <c r="B3520" s="4"/>
      <c r="C3520" s="4"/>
      <c r="D3520" s="4"/>
      <c r="E3520" s="4">
        <v>1200083841</v>
      </c>
      <c r="F3520" s="4" t="s">
        <v>2760</v>
      </c>
      <c r="G3520" s="5">
        <v>1770435</v>
      </c>
      <c r="H3520" s="5">
        <v>1017312.99</v>
      </c>
    </row>
    <row r="3521" spans="1:8" x14ac:dyDescent="0.25">
      <c r="A3521" s="4"/>
      <c r="B3521" s="4"/>
      <c r="C3521" s="4"/>
      <c r="D3521" s="4"/>
      <c r="E3521" s="4">
        <v>1200090800</v>
      </c>
      <c r="F3521" s="4" t="s">
        <v>2763</v>
      </c>
      <c r="G3521" s="5">
        <v>1645000</v>
      </c>
      <c r="H3521" s="5">
        <v>969271.39</v>
      </c>
    </row>
    <row r="3522" spans="1:8" x14ac:dyDescent="0.25">
      <c r="A3522" s="4"/>
      <c r="B3522" s="4"/>
      <c r="C3522" s="4"/>
      <c r="D3522" s="4"/>
      <c r="E3522" s="4">
        <v>1200100450</v>
      </c>
      <c r="F3522" s="4" t="s">
        <v>2764</v>
      </c>
      <c r="G3522" s="5">
        <v>1639921.5</v>
      </c>
      <c r="H3522" s="5">
        <v>1024228.92</v>
      </c>
    </row>
    <row r="3523" spans="1:8" x14ac:dyDescent="0.25">
      <c r="A3523" s="4"/>
      <c r="B3523" s="4"/>
      <c r="C3523" s="4"/>
      <c r="D3523" s="4"/>
      <c r="E3523" s="4">
        <v>1200104220</v>
      </c>
      <c r="F3523" s="4" t="s">
        <v>2765</v>
      </c>
      <c r="G3523" s="5">
        <v>1347885</v>
      </c>
      <c r="H3523" s="5">
        <v>842325.72</v>
      </c>
    </row>
    <row r="3524" spans="1:8" x14ac:dyDescent="0.25">
      <c r="A3524" s="4"/>
      <c r="B3524" s="4"/>
      <c r="C3524" s="4"/>
      <c r="D3524" s="4"/>
      <c r="E3524" s="4">
        <v>1200100850</v>
      </c>
      <c r="F3524" s="4" t="s">
        <v>2766</v>
      </c>
      <c r="G3524" s="5">
        <v>850000</v>
      </c>
      <c r="H3524" s="5">
        <v>513225.47</v>
      </c>
    </row>
    <row r="3525" spans="1:8" x14ac:dyDescent="0.25">
      <c r="A3525" s="4"/>
      <c r="B3525" s="4"/>
      <c r="C3525" s="4"/>
      <c r="D3525" s="4"/>
      <c r="E3525" s="4">
        <v>1200094820</v>
      </c>
      <c r="F3525" s="4" t="s">
        <v>2767</v>
      </c>
      <c r="G3525" s="5">
        <v>653886.1</v>
      </c>
      <c r="H3525" s="5">
        <v>376048.04</v>
      </c>
    </row>
    <row r="3526" spans="1:8" x14ac:dyDescent="0.25">
      <c r="A3526" s="4"/>
      <c r="B3526" s="4"/>
      <c r="C3526" s="4"/>
      <c r="D3526" s="4"/>
      <c r="E3526" s="4">
        <v>1200094830</v>
      </c>
      <c r="F3526" s="4" t="s">
        <v>2767</v>
      </c>
      <c r="G3526" s="5">
        <v>507504.6</v>
      </c>
      <c r="H3526" s="5">
        <v>298888.21000000002</v>
      </c>
    </row>
    <row r="3527" spans="1:8" x14ac:dyDescent="0.25">
      <c r="A3527" s="4"/>
      <c r="B3527" s="4"/>
      <c r="C3527" s="4"/>
      <c r="D3527" s="4"/>
      <c r="E3527" s="4">
        <v>1200094850</v>
      </c>
      <c r="F3527" s="4" t="s">
        <v>2767</v>
      </c>
      <c r="G3527" s="5">
        <v>480056.6</v>
      </c>
      <c r="H3527" s="5">
        <v>282660.23</v>
      </c>
    </row>
    <row r="3528" spans="1:8" x14ac:dyDescent="0.25">
      <c r="A3528" s="4"/>
      <c r="B3528" s="4"/>
      <c r="C3528" s="4"/>
      <c r="D3528" s="4"/>
      <c r="E3528" s="4">
        <v>1200094870</v>
      </c>
      <c r="F3528" s="4" t="s">
        <v>2767</v>
      </c>
      <c r="G3528" s="5">
        <v>476621.6</v>
      </c>
      <c r="H3528" s="5">
        <v>280629.37</v>
      </c>
    </row>
    <row r="3529" spans="1:8" x14ac:dyDescent="0.25">
      <c r="A3529" s="4"/>
      <c r="B3529" s="4"/>
      <c r="C3529" s="4"/>
      <c r="D3529" s="4"/>
      <c r="E3529" s="4">
        <v>1200094840</v>
      </c>
      <c r="F3529" s="4" t="s">
        <v>2767</v>
      </c>
      <c r="G3529" s="5">
        <v>469064.6</v>
      </c>
      <c r="H3529" s="5">
        <v>276161.46999999997</v>
      </c>
    </row>
    <row r="3530" spans="1:8" x14ac:dyDescent="0.25">
      <c r="A3530" s="4"/>
      <c r="B3530" s="4"/>
      <c r="C3530" s="4"/>
      <c r="D3530" s="4"/>
      <c r="E3530" s="4">
        <v>1200094860</v>
      </c>
      <c r="F3530" s="4" t="s">
        <v>2767</v>
      </c>
      <c r="G3530" s="5">
        <v>433704.6</v>
      </c>
      <c r="H3530" s="5">
        <v>255255.71</v>
      </c>
    </row>
    <row r="3531" spans="1:8" x14ac:dyDescent="0.25">
      <c r="A3531" s="4"/>
      <c r="B3531" s="4"/>
      <c r="C3531" s="4"/>
      <c r="D3531" s="4"/>
      <c r="E3531" s="4">
        <v>1200094880</v>
      </c>
      <c r="F3531" s="4" t="s">
        <v>2767</v>
      </c>
      <c r="G3531" s="5">
        <v>425104.6</v>
      </c>
      <c r="H3531" s="5">
        <v>250171.14</v>
      </c>
    </row>
    <row r="3532" spans="1:8" x14ac:dyDescent="0.25">
      <c r="A3532" s="4"/>
      <c r="B3532" s="4"/>
      <c r="C3532" s="4"/>
      <c r="D3532" s="4"/>
      <c r="E3532" s="4">
        <v>1200094890</v>
      </c>
      <c r="F3532" s="4" t="s">
        <v>2767</v>
      </c>
      <c r="G3532" s="5">
        <v>425104.6</v>
      </c>
      <c r="H3532" s="5">
        <v>250171.14</v>
      </c>
    </row>
    <row r="3533" spans="1:8" x14ac:dyDescent="0.25">
      <c r="A3533" s="4"/>
      <c r="B3533" s="4"/>
      <c r="C3533" s="4"/>
      <c r="D3533" s="4"/>
      <c r="E3533" s="4">
        <v>1200094900</v>
      </c>
      <c r="F3533" s="4" t="s">
        <v>2767</v>
      </c>
      <c r="G3533" s="5">
        <v>425104.1</v>
      </c>
      <c r="H3533" s="5">
        <v>250170.87</v>
      </c>
    </row>
    <row r="3534" spans="1:8" x14ac:dyDescent="0.25">
      <c r="A3534" s="4"/>
      <c r="B3534" s="4"/>
      <c r="C3534" s="4"/>
      <c r="D3534" s="4"/>
      <c r="E3534" s="4">
        <v>1200104500</v>
      </c>
      <c r="F3534" s="4" t="s">
        <v>2768</v>
      </c>
      <c r="G3534" s="5">
        <v>400720</v>
      </c>
      <c r="H3534" s="5">
        <v>255893.86</v>
      </c>
    </row>
    <row r="3535" spans="1:8" x14ac:dyDescent="0.25">
      <c r="A3535" s="4"/>
      <c r="B3535" s="4"/>
      <c r="C3535" s="4"/>
      <c r="D3535" s="4"/>
      <c r="E3535" s="4">
        <v>1200095430</v>
      </c>
      <c r="F3535" s="4" t="s">
        <v>2769</v>
      </c>
      <c r="G3535" s="5">
        <v>154127.20000000001</v>
      </c>
      <c r="H3535" s="5">
        <v>89773.81</v>
      </c>
    </row>
    <row r="3536" spans="1:8" x14ac:dyDescent="0.25">
      <c r="A3536" s="4"/>
      <c r="B3536" s="4"/>
      <c r="C3536" s="4"/>
      <c r="D3536" s="4"/>
      <c r="E3536" s="4">
        <v>1200095100</v>
      </c>
      <c r="F3536" s="4" t="s">
        <v>2770</v>
      </c>
      <c r="G3536" s="5">
        <v>149000</v>
      </c>
      <c r="H3536" s="5">
        <v>87358.93</v>
      </c>
    </row>
    <row r="3537" spans="1:8" x14ac:dyDescent="0.25">
      <c r="A3537" s="4"/>
      <c r="B3537" s="4"/>
      <c r="C3537" s="4"/>
      <c r="D3537" s="4"/>
      <c r="E3537" s="4">
        <v>1200095070</v>
      </c>
      <c r="F3537" s="4" t="s">
        <v>2770</v>
      </c>
      <c r="G3537" s="5">
        <v>149000</v>
      </c>
      <c r="H3537" s="5">
        <v>87358.93</v>
      </c>
    </row>
    <row r="3538" spans="1:8" x14ac:dyDescent="0.25">
      <c r="A3538" s="4"/>
      <c r="B3538" s="4"/>
      <c r="C3538" s="4"/>
      <c r="D3538" s="4"/>
      <c r="E3538" s="4">
        <v>1200095080</v>
      </c>
      <c r="F3538" s="4" t="s">
        <v>2770</v>
      </c>
      <c r="G3538" s="5">
        <v>149000</v>
      </c>
      <c r="H3538" s="5">
        <v>87358.93</v>
      </c>
    </row>
    <row r="3539" spans="1:8" x14ac:dyDescent="0.25">
      <c r="A3539" s="4"/>
      <c r="B3539" s="4"/>
      <c r="C3539" s="4"/>
      <c r="D3539" s="4"/>
      <c r="E3539" s="4">
        <v>1200104240</v>
      </c>
      <c r="F3539" s="4" t="s">
        <v>2771</v>
      </c>
      <c r="G3539" s="5">
        <v>135000</v>
      </c>
      <c r="H3539" s="5">
        <v>85348.36</v>
      </c>
    </row>
    <row r="3540" spans="1:8" x14ac:dyDescent="0.25">
      <c r="A3540" s="4"/>
      <c r="B3540" s="4"/>
      <c r="C3540" s="4"/>
      <c r="D3540" s="4"/>
      <c r="E3540" s="4">
        <v>1200102780</v>
      </c>
      <c r="F3540" s="4" t="s">
        <v>2772</v>
      </c>
      <c r="G3540" s="5">
        <v>110287</v>
      </c>
      <c r="H3540" s="5">
        <v>68217.87</v>
      </c>
    </row>
    <row r="3541" spans="1:8" x14ac:dyDescent="0.25">
      <c r="A3541" s="4"/>
      <c r="B3541" s="4"/>
      <c r="C3541" s="4"/>
      <c r="D3541" s="4"/>
      <c r="E3541" s="4">
        <v>1200100780</v>
      </c>
      <c r="F3541" s="4" t="s">
        <v>2773</v>
      </c>
      <c r="G3541" s="5">
        <v>108445</v>
      </c>
      <c r="H3541" s="5">
        <v>65221.71</v>
      </c>
    </row>
    <row r="3542" spans="1:8" x14ac:dyDescent="0.25">
      <c r="A3542" s="4"/>
      <c r="B3542" s="4"/>
      <c r="C3542" s="4"/>
      <c r="D3542" s="4"/>
      <c r="E3542" s="4">
        <v>1200095420</v>
      </c>
      <c r="F3542" s="4" t="s">
        <v>2774</v>
      </c>
      <c r="G3542" s="5">
        <v>85127.2</v>
      </c>
      <c r="H3542" s="5">
        <v>49583.65</v>
      </c>
    </row>
    <row r="3543" spans="1:8" x14ac:dyDescent="0.25">
      <c r="A3543" s="4"/>
      <c r="B3543" s="4"/>
      <c r="C3543" s="4"/>
      <c r="D3543" s="4"/>
      <c r="E3543" s="4">
        <v>1200100910</v>
      </c>
      <c r="F3543" s="4" t="s">
        <v>2775</v>
      </c>
      <c r="G3543" s="5">
        <v>75223</v>
      </c>
      <c r="H3543" s="5">
        <v>47145.67</v>
      </c>
    </row>
    <row r="3544" spans="1:8" x14ac:dyDescent="0.25">
      <c r="A3544" s="4"/>
      <c r="B3544" s="4"/>
      <c r="C3544" s="4"/>
      <c r="D3544" s="4"/>
      <c r="E3544" s="4">
        <v>1200091510</v>
      </c>
      <c r="F3544" s="4" t="s">
        <v>2757</v>
      </c>
      <c r="G3544" s="5">
        <v>65000</v>
      </c>
      <c r="H3544" s="5">
        <v>38180.839999999997</v>
      </c>
    </row>
    <row r="3545" spans="1:8" x14ac:dyDescent="0.25">
      <c r="A3545" s="4"/>
      <c r="B3545" s="4"/>
      <c r="C3545" s="4"/>
      <c r="D3545" s="4"/>
      <c r="E3545" s="4">
        <v>1200091480</v>
      </c>
      <c r="F3545" s="4" t="s">
        <v>2757</v>
      </c>
      <c r="G3545" s="5">
        <v>65000</v>
      </c>
      <c r="H3545" s="5">
        <v>38180.839999999997</v>
      </c>
    </row>
    <row r="3546" spans="1:8" x14ac:dyDescent="0.25">
      <c r="A3546" s="4"/>
      <c r="B3546" s="4"/>
      <c r="C3546" s="4"/>
      <c r="D3546" s="4"/>
      <c r="E3546" s="4">
        <v>1200096340</v>
      </c>
      <c r="F3546" s="4" t="s">
        <v>2776</v>
      </c>
      <c r="G3546" s="5">
        <v>45900</v>
      </c>
      <c r="H3546" s="5">
        <v>26324.38</v>
      </c>
    </row>
    <row r="3547" spans="1:8" x14ac:dyDescent="0.25">
      <c r="A3547" s="4"/>
      <c r="B3547" s="4"/>
      <c r="C3547" s="4"/>
      <c r="D3547" s="4"/>
      <c r="E3547" s="4">
        <v>1200104450</v>
      </c>
      <c r="F3547" s="4" t="s">
        <v>2777</v>
      </c>
      <c r="G3547" s="5">
        <v>38100</v>
      </c>
      <c r="H3547" s="5">
        <v>23934.52</v>
      </c>
    </row>
    <row r="3548" spans="1:8" x14ac:dyDescent="0.25">
      <c r="A3548" s="4"/>
      <c r="B3548" s="4"/>
      <c r="C3548" s="4"/>
      <c r="D3548" s="4"/>
      <c r="E3548" s="4">
        <v>1200100410</v>
      </c>
      <c r="F3548" s="4" t="s">
        <v>2778</v>
      </c>
      <c r="G3548" s="5">
        <v>33556</v>
      </c>
      <c r="H3548" s="5">
        <v>20432.04</v>
      </c>
    </row>
    <row r="3549" spans="1:8" x14ac:dyDescent="0.25">
      <c r="A3549" s="4"/>
      <c r="B3549" s="4"/>
      <c r="C3549" s="4"/>
      <c r="D3549" s="4">
        <v>2016</v>
      </c>
      <c r="E3549" s="4">
        <v>1200102590</v>
      </c>
      <c r="F3549" s="4" t="s">
        <v>2779</v>
      </c>
      <c r="G3549" s="5">
        <v>13646041</v>
      </c>
      <c r="H3549" s="5">
        <v>9132254.6699999999</v>
      </c>
    </row>
    <row r="3550" spans="1:8" x14ac:dyDescent="0.25">
      <c r="A3550" s="4"/>
      <c r="B3550" s="4"/>
      <c r="C3550" s="4"/>
      <c r="D3550" s="4"/>
      <c r="E3550" s="4">
        <v>1200102580</v>
      </c>
      <c r="F3550" s="4" t="s">
        <v>2779</v>
      </c>
      <c r="G3550" s="5">
        <v>13646040</v>
      </c>
      <c r="H3550" s="5">
        <v>9132253.9800000004</v>
      </c>
    </row>
    <row r="3551" spans="1:8" x14ac:dyDescent="0.25">
      <c r="A3551" s="4"/>
      <c r="B3551" s="4"/>
      <c r="C3551" s="4"/>
      <c r="D3551" s="4"/>
      <c r="E3551" s="4">
        <v>1200115750</v>
      </c>
      <c r="F3551" s="4" t="s">
        <v>2780</v>
      </c>
      <c r="G3551" s="5">
        <v>2254003</v>
      </c>
      <c r="H3551" s="5">
        <v>1754725.9</v>
      </c>
    </row>
    <row r="3552" spans="1:8" x14ac:dyDescent="0.25">
      <c r="A3552" s="4"/>
      <c r="B3552" s="4"/>
      <c r="C3552" s="4"/>
      <c r="D3552" s="4"/>
      <c r="E3552" s="4">
        <v>1200115760</v>
      </c>
      <c r="F3552" s="4" t="s">
        <v>2780</v>
      </c>
      <c r="G3552" s="5">
        <v>2254003</v>
      </c>
      <c r="H3552" s="5">
        <v>1754725.9</v>
      </c>
    </row>
    <row r="3553" spans="1:8" x14ac:dyDescent="0.25">
      <c r="A3553" s="4"/>
      <c r="B3553" s="4"/>
      <c r="C3553" s="4"/>
      <c r="D3553" s="4"/>
      <c r="E3553" s="4">
        <v>1200121060</v>
      </c>
      <c r="F3553" s="4" t="s">
        <v>2781</v>
      </c>
      <c r="G3553" s="5">
        <v>2048005</v>
      </c>
      <c r="H3553" s="5">
        <v>1426683.29</v>
      </c>
    </row>
    <row r="3554" spans="1:8" x14ac:dyDescent="0.25">
      <c r="A3554" s="4"/>
      <c r="B3554" s="4"/>
      <c r="C3554" s="4"/>
      <c r="D3554" s="4"/>
      <c r="E3554" s="4">
        <v>1200123800</v>
      </c>
      <c r="F3554" s="4" t="s">
        <v>2782</v>
      </c>
      <c r="G3554" s="5">
        <v>1675166.46</v>
      </c>
      <c r="H3554" s="5">
        <v>1096654.3700000001</v>
      </c>
    </row>
    <row r="3555" spans="1:8" x14ac:dyDescent="0.25">
      <c r="A3555" s="4"/>
      <c r="B3555" s="4"/>
      <c r="C3555" s="4"/>
      <c r="D3555" s="4"/>
      <c r="E3555" s="4">
        <v>1200115770</v>
      </c>
      <c r="F3555" s="4" t="s">
        <v>2783</v>
      </c>
      <c r="G3555" s="5">
        <v>1540711</v>
      </c>
      <c r="H3555" s="5">
        <v>1199432.97</v>
      </c>
    </row>
    <row r="3556" spans="1:8" x14ac:dyDescent="0.25">
      <c r="A3556" s="4"/>
      <c r="B3556" s="4"/>
      <c r="C3556" s="4"/>
      <c r="D3556" s="4"/>
      <c r="E3556" s="4">
        <v>1200116330</v>
      </c>
      <c r="F3556" s="4" t="s">
        <v>2784</v>
      </c>
      <c r="G3556" s="5">
        <v>1335888</v>
      </c>
      <c r="H3556" s="5">
        <v>900595.92</v>
      </c>
    </row>
    <row r="3557" spans="1:8" x14ac:dyDescent="0.25">
      <c r="A3557" s="4"/>
      <c r="B3557" s="4"/>
      <c r="C3557" s="4"/>
      <c r="D3557" s="4"/>
      <c r="E3557" s="4">
        <v>1200109610</v>
      </c>
      <c r="F3557" s="4" t="s">
        <v>2785</v>
      </c>
      <c r="G3557" s="5">
        <v>1013000</v>
      </c>
      <c r="H3557" s="5">
        <v>692170.43</v>
      </c>
    </row>
    <row r="3558" spans="1:8" x14ac:dyDescent="0.25">
      <c r="A3558" s="4"/>
      <c r="B3558" s="4"/>
      <c r="C3558" s="4"/>
      <c r="D3558" s="4"/>
      <c r="E3558" s="4">
        <v>1200125330</v>
      </c>
      <c r="F3558" s="4" t="s">
        <v>2786</v>
      </c>
      <c r="G3558" s="5">
        <v>942869</v>
      </c>
      <c r="H3558" s="5">
        <v>659061.13</v>
      </c>
    </row>
    <row r="3559" spans="1:8" x14ac:dyDescent="0.25">
      <c r="A3559" s="4"/>
      <c r="B3559" s="4"/>
      <c r="C3559" s="4"/>
      <c r="D3559" s="4"/>
      <c r="E3559" s="4">
        <v>1200122560</v>
      </c>
      <c r="F3559" s="4" t="s">
        <v>2787</v>
      </c>
      <c r="G3559" s="5">
        <v>653445.5</v>
      </c>
      <c r="H3559" s="5">
        <v>442433.34</v>
      </c>
    </row>
    <row r="3560" spans="1:8" x14ac:dyDescent="0.25">
      <c r="A3560" s="4"/>
      <c r="B3560" s="4"/>
      <c r="C3560" s="4"/>
      <c r="D3560" s="4"/>
      <c r="E3560" s="4">
        <v>1200122570</v>
      </c>
      <c r="F3560" s="4" t="s">
        <v>2787</v>
      </c>
      <c r="G3560" s="5">
        <v>636834</v>
      </c>
      <c r="H3560" s="5">
        <v>431186.05</v>
      </c>
    </row>
    <row r="3561" spans="1:8" x14ac:dyDescent="0.25">
      <c r="A3561" s="4"/>
      <c r="B3561" s="4"/>
      <c r="C3561" s="4"/>
      <c r="D3561" s="4"/>
      <c r="E3561" s="4">
        <v>1200123690</v>
      </c>
      <c r="F3561" s="4" t="s">
        <v>2788</v>
      </c>
      <c r="G3561" s="5">
        <v>631722.15</v>
      </c>
      <c r="H3561" s="5">
        <v>430147.97</v>
      </c>
    </row>
    <row r="3562" spans="1:8" x14ac:dyDescent="0.25">
      <c r="A3562" s="4"/>
      <c r="B3562" s="4"/>
      <c r="C3562" s="4"/>
      <c r="D3562" s="4"/>
      <c r="E3562" s="4">
        <v>1200122730</v>
      </c>
      <c r="F3562" s="4" t="s">
        <v>2789</v>
      </c>
      <c r="G3562" s="5">
        <v>470408.55</v>
      </c>
      <c r="H3562" s="5">
        <v>319190.46000000002</v>
      </c>
    </row>
    <row r="3563" spans="1:8" x14ac:dyDescent="0.25">
      <c r="A3563" s="4"/>
      <c r="B3563" s="4"/>
      <c r="C3563" s="4"/>
      <c r="D3563" s="4"/>
      <c r="E3563" s="4">
        <v>1200123490</v>
      </c>
      <c r="F3563" s="4" t="s">
        <v>2790</v>
      </c>
      <c r="G3563" s="5">
        <v>435000</v>
      </c>
      <c r="H3563" s="5">
        <v>297865.75</v>
      </c>
    </row>
    <row r="3564" spans="1:8" x14ac:dyDescent="0.25">
      <c r="A3564" s="4"/>
      <c r="B3564" s="4"/>
      <c r="C3564" s="4"/>
      <c r="D3564" s="4"/>
      <c r="E3564" s="4">
        <v>1200104890</v>
      </c>
      <c r="F3564" s="4" t="s">
        <v>2791</v>
      </c>
      <c r="G3564" s="5">
        <v>386000</v>
      </c>
      <c r="H3564" s="5">
        <v>279259.56</v>
      </c>
    </row>
    <row r="3565" spans="1:8" x14ac:dyDescent="0.25">
      <c r="A3565" s="4"/>
      <c r="B3565" s="4"/>
      <c r="C3565" s="4"/>
      <c r="D3565" s="4"/>
      <c r="E3565" s="4">
        <v>1200122710</v>
      </c>
      <c r="F3565" s="4" t="s">
        <v>2792</v>
      </c>
      <c r="G3565" s="5">
        <v>244991.5</v>
      </c>
      <c r="H3565" s="5">
        <v>172711.61</v>
      </c>
    </row>
    <row r="3566" spans="1:8" x14ac:dyDescent="0.25">
      <c r="A3566" s="4"/>
      <c r="B3566" s="4"/>
      <c r="C3566" s="4"/>
      <c r="D3566" s="4"/>
      <c r="E3566" s="4">
        <v>1200123380</v>
      </c>
      <c r="F3566" s="4" t="s">
        <v>2793</v>
      </c>
      <c r="G3566" s="5">
        <v>171648</v>
      </c>
      <c r="H3566" s="5">
        <v>119103.33</v>
      </c>
    </row>
    <row r="3567" spans="1:8" x14ac:dyDescent="0.25">
      <c r="A3567" s="4"/>
      <c r="B3567" s="4"/>
      <c r="C3567" s="4"/>
      <c r="D3567" s="4"/>
      <c r="E3567" s="4">
        <v>1200121130</v>
      </c>
      <c r="F3567" s="4" t="s">
        <v>2794</v>
      </c>
      <c r="G3567" s="5">
        <v>105650</v>
      </c>
      <c r="H3567" s="5">
        <v>71842.009999999995</v>
      </c>
    </row>
    <row r="3568" spans="1:8" x14ac:dyDescent="0.25">
      <c r="A3568" s="4"/>
      <c r="B3568" s="4"/>
      <c r="C3568" s="4"/>
      <c r="D3568" s="4"/>
      <c r="E3568" s="4">
        <v>1200122810</v>
      </c>
      <c r="F3568" s="4" t="s">
        <v>2795</v>
      </c>
      <c r="G3568" s="5">
        <v>62000</v>
      </c>
      <c r="H3568" s="5">
        <v>42273.25</v>
      </c>
    </row>
    <row r="3569" spans="1:8" x14ac:dyDescent="0.25">
      <c r="A3569" s="4"/>
      <c r="B3569" s="4"/>
      <c r="C3569" s="4"/>
      <c r="D3569" s="4"/>
      <c r="E3569" s="4">
        <v>1200126760</v>
      </c>
      <c r="F3569" s="4" t="s">
        <v>2796</v>
      </c>
      <c r="G3569" s="5">
        <v>58092.09</v>
      </c>
      <c r="H3569" s="5">
        <v>25486.37</v>
      </c>
    </row>
    <row r="3570" spans="1:8" x14ac:dyDescent="0.25">
      <c r="A3570" s="4"/>
      <c r="B3570" s="4"/>
      <c r="C3570" s="4"/>
      <c r="D3570" s="4"/>
      <c r="E3570" s="4">
        <v>1200126750</v>
      </c>
      <c r="F3570" s="4" t="s">
        <v>2797</v>
      </c>
      <c r="G3570" s="5">
        <v>52004.7</v>
      </c>
      <c r="H3570" s="5">
        <v>23093.040000000001</v>
      </c>
    </row>
    <row r="3571" spans="1:8" x14ac:dyDescent="0.25">
      <c r="A3571" s="4"/>
      <c r="B3571" s="4"/>
      <c r="C3571" s="4"/>
      <c r="D3571" s="4"/>
      <c r="E3571" s="4">
        <v>1200125120</v>
      </c>
      <c r="F3571" s="4" t="s">
        <v>2798</v>
      </c>
      <c r="G3571" s="5">
        <v>48960</v>
      </c>
      <c r="H3571" s="5">
        <v>34222.81</v>
      </c>
    </row>
    <row r="3572" spans="1:8" x14ac:dyDescent="0.25">
      <c r="A3572" s="4"/>
      <c r="B3572" s="4"/>
      <c r="C3572" s="4"/>
      <c r="D3572" s="4"/>
      <c r="E3572" s="4">
        <v>1200123600</v>
      </c>
      <c r="F3572" s="4" t="s">
        <v>2799</v>
      </c>
      <c r="G3572" s="5">
        <v>44624.25</v>
      </c>
      <c r="H3572" s="5">
        <v>30287.42</v>
      </c>
    </row>
    <row r="3573" spans="1:8" x14ac:dyDescent="0.25">
      <c r="A3573" s="4"/>
      <c r="B3573" s="4"/>
      <c r="C3573" s="4"/>
      <c r="D3573" s="4"/>
      <c r="E3573" s="4">
        <v>1200123610</v>
      </c>
      <c r="F3573" s="4" t="s">
        <v>2799</v>
      </c>
      <c r="G3573" s="5">
        <v>44624.25</v>
      </c>
      <c r="H3573" s="5">
        <v>30287.42</v>
      </c>
    </row>
    <row r="3574" spans="1:8" x14ac:dyDescent="0.25">
      <c r="A3574" s="4"/>
      <c r="B3574" s="4"/>
      <c r="C3574" s="4"/>
      <c r="D3574" s="4"/>
      <c r="E3574" s="4">
        <v>1200123330</v>
      </c>
      <c r="F3574" s="4" t="s">
        <v>2800</v>
      </c>
      <c r="G3574" s="5">
        <v>39316</v>
      </c>
      <c r="H3574" s="5">
        <v>26677.43</v>
      </c>
    </row>
    <row r="3575" spans="1:8" x14ac:dyDescent="0.25">
      <c r="A3575" s="4"/>
      <c r="B3575" s="4"/>
      <c r="C3575" s="4"/>
      <c r="D3575" s="4"/>
      <c r="E3575" s="4">
        <v>1200122800</v>
      </c>
      <c r="F3575" s="4" t="s">
        <v>2801</v>
      </c>
      <c r="G3575" s="5">
        <v>27251</v>
      </c>
      <c r="H3575" s="5">
        <v>18580.45</v>
      </c>
    </row>
    <row r="3576" spans="1:8" x14ac:dyDescent="0.25">
      <c r="A3576" s="4"/>
      <c r="B3576" s="4"/>
      <c r="C3576" s="4"/>
      <c r="D3576" s="4">
        <v>2017</v>
      </c>
      <c r="E3576" s="4">
        <v>1200125780</v>
      </c>
      <c r="F3576" s="4" t="s">
        <v>2802</v>
      </c>
      <c r="G3576" s="5">
        <v>4940159.08</v>
      </c>
      <c r="H3576" s="5">
        <v>3664289.7</v>
      </c>
    </row>
    <row r="3577" spans="1:8" x14ac:dyDescent="0.25">
      <c r="A3577" s="4"/>
      <c r="B3577" s="4"/>
      <c r="C3577" s="4"/>
      <c r="D3577" s="4"/>
      <c r="E3577" s="4">
        <v>1200124580</v>
      </c>
      <c r="F3577" s="4" t="s">
        <v>2803</v>
      </c>
      <c r="G3577" s="5">
        <v>3955170</v>
      </c>
      <c r="H3577" s="5">
        <v>2799416.79</v>
      </c>
    </row>
    <row r="3578" spans="1:8" x14ac:dyDescent="0.25">
      <c r="A3578" s="4"/>
      <c r="B3578" s="4"/>
      <c r="C3578" s="4"/>
      <c r="D3578" s="4"/>
      <c r="E3578" s="4">
        <v>1200125900</v>
      </c>
      <c r="F3578" s="4" t="s">
        <v>2804</v>
      </c>
      <c r="G3578" s="5">
        <v>2758297.44</v>
      </c>
      <c r="H3578" s="5">
        <v>2102592.2799999998</v>
      </c>
    </row>
    <row r="3579" spans="1:8" x14ac:dyDescent="0.25">
      <c r="A3579" s="4"/>
      <c r="B3579" s="4"/>
      <c r="C3579" s="4"/>
      <c r="D3579" s="4"/>
      <c r="E3579" s="4">
        <v>1200125830</v>
      </c>
      <c r="F3579" s="4" t="s">
        <v>2805</v>
      </c>
      <c r="G3579" s="5">
        <v>2675938</v>
      </c>
      <c r="H3579" s="5">
        <v>1927174.82</v>
      </c>
    </row>
    <row r="3580" spans="1:8" x14ac:dyDescent="0.25">
      <c r="A3580" s="4"/>
      <c r="B3580" s="4"/>
      <c r="C3580" s="4"/>
      <c r="D3580" s="4"/>
      <c r="E3580" s="4">
        <v>1200131010</v>
      </c>
      <c r="F3580" s="4" t="s">
        <v>2806</v>
      </c>
      <c r="G3580" s="5">
        <v>1070000</v>
      </c>
      <c r="H3580" s="5">
        <v>807727.86</v>
      </c>
    </row>
    <row r="3581" spans="1:8" x14ac:dyDescent="0.25">
      <c r="A3581" s="4"/>
      <c r="B3581" s="4"/>
      <c r="C3581" s="4"/>
      <c r="D3581" s="4"/>
      <c r="E3581" s="4">
        <v>1200133300</v>
      </c>
      <c r="F3581" s="4" t="s">
        <v>2807</v>
      </c>
      <c r="G3581" s="5">
        <v>1034653.56</v>
      </c>
      <c r="H3581" s="5">
        <v>784491.73</v>
      </c>
    </row>
    <row r="3582" spans="1:8" x14ac:dyDescent="0.25">
      <c r="A3582" s="4"/>
      <c r="B3582" s="4"/>
      <c r="C3582" s="4"/>
      <c r="D3582" s="4"/>
      <c r="E3582" s="4">
        <v>1200133960</v>
      </c>
      <c r="F3582" s="4" t="s">
        <v>2808</v>
      </c>
      <c r="G3582" s="5">
        <v>802500</v>
      </c>
      <c r="H3582" s="5">
        <v>607701.36</v>
      </c>
    </row>
    <row r="3583" spans="1:8" x14ac:dyDescent="0.25">
      <c r="A3583" s="4"/>
      <c r="B3583" s="4"/>
      <c r="C3583" s="4"/>
      <c r="D3583" s="4"/>
      <c r="E3583" s="4">
        <v>1200104300</v>
      </c>
      <c r="F3583" s="4" t="s">
        <v>2809</v>
      </c>
      <c r="G3583" s="5">
        <v>579890.62</v>
      </c>
      <c r="H3583" s="5">
        <v>442729.28</v>
      </c>
    </row>
    <row r="3584" spans="1:8" x14ac:dyDescent="0.25">
      <c r="A3584" s="4"/>
      <c r="B3584" s="4"/>
      <c r="C3584" s="4"/>
      <c r="D3584" s="4"/>
      <c r="E3584" s="4">
        <v>1200131630</v>
      </c>
      <c r="F3584" s="4" t="s">
        <v>2810</v>
      </c>
      <c r="G3584" s="5">
        <v>448727.03</v>
      </c>
      <c r="H3584" s="5">
        <v>334639.69</v>
      </c>
    </row>
    <row r="3585" spans="1:8" x14ac:dyDescent="0.25">
      <c r="A3585" s="4"/>
      <c r="B3585" s="4"/>
      <c r="C3585" s="4"/>
      <c r="D3585" s="4"/>
      <c r="E3585" s="4">
        <v>1200132180</v>
      </c>
      <c r="F3585" s="4" t="s">
        <v>2811</v>
      </c>
      <c r="G3585" s="5">
        <v>412931.03</v>
      </c>
      <c r="H3585" s="5">
        <v>309151.46000000002</v>
      </c>
    </row>
    <row r="3586" spans="1:8" x14ac:dyDescent="0.25">
      <c r="A3586" s="4"/>
      <c r="B3586" s="4"/>
      <c r="C3586" s="4"/>
      <c r="D3586" s="4"/>
      <c r="E3586" s="4">
        <v>1200128170</v>
      </c>
      <c r="F3586" s="4" t="s">
        <v>2812</v>
      </c>
      <c r="G3586" s="5">
        <v>360000</v>
      </c>
      <c r="H3586" s="5">
        <v>258082.18</v>
      </c>
    </row>
    <row r="3587" spans="1:8" x14ac:dyDescent="0.25">
      <c r="A3587" s="4"/>
      <c r="B3587" s="4"/>
      <c r="C3587" s="4"/>
      <c r="D3587" s="4"/>
      <c r="E3587" s="4">
        <v>1200129730</v>
      </c>
      <c r="F3587" s="4" t="s">
        <v>2813</v>
      </c>
      <c r="G3587" s="5">
        <v>339905.5</v>
      </c>
      <c r="H3587" s="5">
        <v>247029.03</v>
      </c>
    </row>
    <row r="3588" spans="1:8" x14ac:dyDescent="0.25">
      <c r="A3588" s="4"/>
      <c r="B3588" s="4"/>
      <c r="C3588" s="4"/>
      <c r="D3588" s="4"/>
      <c r="E3588" s="4">
        <v>1200133840</v>
      </c>
      <c r="F3588" s="4" t="s">
        <v>2814</v>
      </c>
      <c r="G3588" s="5">
        <v>259560.2</v>
      </c>
      <c r="H3588" s="5">
        <v>199588.76</v>
      </c>
    </row>
    <row r="3589" spans="1:8" x14ac:dyDescent="0.25">
      <c r="A3589" s="4"/>
      <c r="B3589" s="4"/>
      <c r="C3589" s="4"/>
      <c r="D3589" s="4"/>
      <c r="E3589" s="4">
        <v>1200135130</v>
      </c>
      <c r="F3589" s="4" t="s">
        <v>2815</v>
      </c>
      <c r="G3589" s="5">
        <v>248386.56</v>
      </c>
      <c r="H3589" s="5">
        <v>84606.14</v>
      </c>
    </row>
    <row r="3590" spans="1:8" x14ac:dyDescent="0.25">
      <c r="A3590" s="4"/>
      <c r="B3590" s="4"/>
      <c r="C3590" s="4"/>
      <c r="D3590" s="4"/>
      <c r="E3590" s="4">
        <v>1200132150</v>
      </c>
      <c r="F3590" s="4" t="s">
        <v>2816</v>
      </c>
      <c r="G3590" s="5">
        <v>213807.04</v>
      </c>
      <c r="H3590" s="5">
        <v>161204.63</v>
      </c>
    </row>
    <row r="3591" spans="1:8" x14ac:dyDescent="0.25">
      <c r="A3591" s="4"/>
      <c r="B3591" s="4"/>
      <c r="C3591" s="4"/>
      <c r="D3591" s="4"/>
      <c r="E3591" s="4">
        <v>1200129070</v>
      </c>
      <c r="F3591" s="4" t="s">
        <v>2817</v>
      </c>
      <c r="G3591" s="5">
        <v>211450</v>
      </c>
      <c r="H3591" s="5">
        <v>156955.75</v>
      </c>
    </row>
    <row r="3592" spans="1:8" x14ac:dyDescent="0.25">
      <c r="A3592" s="4"/>
      <c r="B3592" s="4"/>
      <c r="C3592" s="4"/>
      <c r="D3592" s="4"/>
      <c r="E3592" s="4">
        <v>1200131050</v>
      </c>
      <c r="F3592" s="4" t="s">
        <v>2818</v>
      </c>
      <c r="G3592" s="5">
        <v>158100</v>
      </c>
      <c r="H3592" s="5">
        <v>116777.42</v>
      </c>
    </row>
    <row r="3593" spans="1:8" x14ac:dyDescent="0.25">
      <c r="A3593" s="4"/>
      <c r="B3593" s="4"/>
      <c r="C3593" s="4"/>
      <c r="D3593" s="4"/>
      <c r="E3593" s="4">
        <v>1200131340</v>
      </c>
      <c r="F3593" s="4" t="s">
        <v>2819</v>
      </c>
      <c r="G3593" s="5">
        <v>121500</v>
      </c>
      <c r="H3593" s="5">
        <v>89876.7</v>
      </c>
    </row>
    <row r="3594" spans="1:8" x14ac:dyDescent="0.25">
      <c r="A3594" s="4"/>
      <c r="B3594" s="4"/>
      <c r="C3594" s="4"/>
      <c r="D3594" s="4"/>
      <c r="E3594" s="4">
        <v>1200131370</v>
      </c>
      <c r="F3594" s="4" t="s">
        <v>2820</v>
      </c>
      <c r="G3594" s="5">
        <v>115638.94</v>
      </c>
      <c r="H3594" s="5">
        <v>85984.67</v>
      </c>
    </row>
    <row r="3595" spans="1:8" x14ac:dyDescent="0.25">
      <c r="A3595" s="4"/>
      <c r="B3595" s="4"/>
      <c r="C3595" s="4"/>
      <c r="D3595" s="4"/>
      <c r="E3595" s="4">
        <v>1200134970</v>
      </c>
      <c r="F3595" s="4" t="s">
        <v>2821</v>
      </c>
      <c r="G3595" s="5">
        <v>82589.8</v>
      </c>
      <c r="H3595" s="5">
        <v>63507.38</v>
      </c>
    </row>
    <row r="3596" spans="1:8" x14ac:dyDescent="0.25">
      <c r="A3596" s="4"/>
      <c r="B3596" s="4"/>
      <c r="C3596" s="4"/>
      <c r="D3596" s="4"/>
      <c r="E3596" s="4">
        <v>1200128930</v>
      </c>
      <c r="F3596" s="4" t="s">
        <v>2822</v>
      </c>
      <c r="G3596" s="5">
        <v>63936</v>
      </c>
      <c r="H3596" s="5">
        <v>46150.69</v>
      </c>
    </row>
    <row r="3597" spans="1:8" x14ac:dyDescent="0.25">
      <c r="A3597" s="4"/>
      <c r="B3597" s="4"/>
      <c r="C3597" s="4"/>
      <c r="D3597" s="4"/>
      <c r="E3597" s="4">
        <v>1200131080</v>
      </c>
      <c r="F3597" s="4" t="s">
        <v>2823</v>
      </c>
      <c r="G3597" s="5">
        <v>48750</v>
      </c>
      <c r="H3597" s="5">
        <v>35883.550000000003</v>
      </c>
    </row>
    <row r="3598" spans="1:8" x14ac:dyDescent="0.25">
      <c r="A3598" s="4"/>
      <c r="B3598" s="4"/>
      <c r="C3598" s="4"/>
      <c r="D3598" s="4"/>
      <c r="E3598" s="4">
        <v>1200131060</v>
      </c>
      <c r="F3598" s="4" t="s">
        <v>2823</v>
      </c>
      <c r="G3598" s="5">
        <v>48750</v>
      </c>
      <c r="H3598" s="5">
        <v>35883.550000000003</v>
      </c>
    </row>
    <row r="3599" spans="1:8" x14ac:dyDescent="0.25">
      <c r="A3599" s="4"/>
      <c r="B3599" s="4"/>
      <c r="C3599" s="4"/>
      <c r="D3599" s="4"/>
      <c r="E3599" s="4">
        <v>1200131100</v>
      </c>
      <c r="F3599" s="4" t="s">
        <v>2823</v>
      </c>
      <c r="G3599" s="5">
        <v>48750</v>
      </c>
      <c r="H3599" s="5">
        <v>35883.550000000003</v>
      </c>
    </row>
    <row r="3600" spans="1:8" x14ac:dyDescent="0.25">
      <c r="A3600" s="4"/>
      <c r="B3600" s="4"/>
      <c r="C3600" s="4"/>
      <c r="D3600" s="4"/>
      <c r="E3600" s="4">
        <v>1200131090</v>
      </c>
      <c r="F3600" s="4" t="s">
        <v>2823</v>
      </c>
      <c r="G3600" s="5">
        <v>48750</v>
      </c>
      <c r="H3600" s="5">
        <v>35883.550000000003</v>
      </c>
    </row>
    <row r="3601" spans="1:8" x14ac:dyDescent="0.25">
      <c r="A3601" s="4"/>
      <c r="B3601" s="4"/>
      <c r="C3601" s="4"/>
      <c r="D3601" s="4"/>
      <c r="E3601" s="4">
        <v>1200131070</v>
      </c>
      <c r="F3601" s="4" t="s">
        <v>2823</v>
      </c>
      <c r="G3601" s="5">
        <v>48750</v>
      </c>
      <c r="H3601" s="5">
        <v>35883.550000000003</v>
      </c>
    </row>
    <row r="3602" spans="1:8" x14ac:dyDescent="0.25">
      <c r="A3602" s="4"/>
      <c r="B3602" s="4"/>
      <c r="C3602" s="4"/>
      <c r="D3602" s="4"/>
      <c r="E3602" s="4">
        <v>1200130700</v>
      </c>
      <c r="F3602" s="4" t="s">
        <v>2824</v>
      </c>
      <c r="G3602" s="5">
        <v>46967.76</v>
      </c>
      <c r="H3602" s="5">
        <v>35146.47</v>
      </c>
    </row>
    <row r="3603" spans="1:8" x14ac:dyDescent="0.25">
      <c r="A3603" s="4"/>
      <c r="B3603" s="4"/>
      <c r="C3603" s="4"/>
      <c r="D3603" s="4"/>
      <c r="E3603" s="4">
        <v>1200130270</v>
      </c>
      <c r="F3603" s="4" t="s">
        <v>2825</v>
      </c>
      <c r="G3603" s="5">
        <v>35478</v>
      </c>
      <c r="H3603" s="5">
        <v>26133.84</v>
      </c>
    </row>
    <row r="3604" spans="1:8" x14ac:dyDescent="0.25">
      <c r="A3604" s="4"/>
      <c r="B3604" s="4"/>
      <c r="C3604" s="4"/>
      <c r="D3604" s="4"/>
      <c r="E3604" s="4">
        <v>1200128460</v>
      </c>
      <c r="F3604" s="4" t="s">
        <v>2826</v>
      </c>
      <c r="G3604" s="5">
        <v>33985.47</v>
      </c>
      <c r="H3604" s="5">
        <v>1</v>
      </c>
    </row>
    <row r="3605" spans="1:8" x14ac:dyDescent="0.25">
      <c r="A3605" s="4"/>
      <c r="B3605" s="4"/>
      <c r="C3605" s="4"/>
      <c r="D3605" s="4"/>
      <c r="E3605" s="4">
        <v>1200130250</v>
      </c>
      <c r="F3605" s="4" t="s">
        <v>2827</v>
      </c>
      <c r="G3605" s="5">
        <v>19658</v>
      </c>
      <c r="H3605" s="5">
        <v>14286.6</v>
      </c>
    </row>
    <row r="3606" spans="1:8" x14ac:dyDescent="0.25">
      <c r="A3606" s="4"/>
      <c r="B3606" s="4"/>
      <c r="C3606" s="4"/>
      <c r="D3606" s="4"/>
      <c r="E3606" s="4">
        <v>1200130240</v>
      </c>
      <c r="F3606" s="4" t="s">
        <v>2827</v>
      </c>
      <c r="G3606" s="5">
        <v>19658</v>
      </c>
      <c r="H3606" s="5">
        <v>14286.6</v>
      </c>
    </row>
    <row r="3607" spans="1:8" x14ac:dyDescent="0.25">
      <c r="A3607" s="4"/>
      <c r="B3607" s="4"/>
      <c r="C3607" s="4"/>
      <c r="D3607" s="4"/>
      <c r="E3607" s="4">
        <v>1200131000</v>
      </c>
      <c r="F3607" s="4" t="s">
        <v>2828</v>
      </c>
      <c r="G3607" s="5">
        <v>4600</v>
      </c>
      <c r="H3607" s="5">
        <v>3465.72</v>
      </c>
    </row>
    <row r="3608" spans="1:8" x14ac:dyDescent="0.25">
      <c r="A3608" s="4"/>
      <c r="B3608" s="4"/>
      <c r="C3608" s="4"/>
      <c r="D3608" s="4">
        <v>2018</v>
      </c>
      <c r="E3608" s="4">
        <v>1200144050</v>
      </c>
      <c r="F3608" s="4" t="s">
        <v>2829</v>
      </c>
      <c r="G3608" s="5">
        <v>16837362.100000001</v>
      </c>
      <c r="H3608" s="5">
        <v>13158691.52</v>
      </c>
    </row>
    <row r="3609" spans="1:8" x14ac:dyDescent="0.25">
      <c r="A3609" s="4"/>
      <c r="B3609" s="4"/>
      <c r="C3609" s="4"/>
      <c r="D3609" s="4"/>
      <c r="E3609" s="4">
        <v>1200139940</v>
      </c>
      <c r="F3609" s="4" t="s">
        <v>2830</v>
      </c>
      <c r="G3609" s="5">
        <v>7985404</v>
      </c>
      <c r="H3609" s="5">
        <v>6458332.2000000002</v>
      </c>
    </row>
    <row r="3610" spans="1:8" x14ac:dyDescent="0.25">
      <c r="A3610" s="4"/>
      <c r="B3610" s="4"/>
      <c r="C3610" s="4"/>
      <c r="D3610" s="4"/>
      <c r="E3610" s="4">
        <v>1200140080</v>
      </c>
      <c r="F3610" s="4" t="s">
        <v>2830</v>
      </c>
      <c r="G3610" s="5">
        <v>7985403</v>
      </c>
      <c r="H3610" s="5">
        <v>6458331.4000000004</v>
      </c>
    </row>
    <row r="3611" spans="1:8" x14ac:dyDescent="0.25">
      <c r="A3611" s="4"/>
      <c r="B3611" s="4"/>
      <c r="C3611" s="4"/>
      <c r="D3611" s="4"/>
      <c r="E3611" s="4">
        <v>1200137630</v>
      </c>
      <c r="F3611" s="4" t="s">
        <v>2831</v>
      </c>
      <c r="G3611" s="5">
        <v>4900000</v>
      </c>
      <c r="H3611" s="5">
        <v>4169698.63</v>
      </c>
    </row>
    <row r="3612" spans="1:8" x14ac:dyDescent="0.25">
      <c r="A3612" s="4"/>
      <c r="B3612" s="4"/>
      <c r="C3612" s="4"/>
      <c r="D3612" s="4"/>
      <c r="E3612" s="4">
        <v>1200139850</v>
      </c>
      <c r="F3612" s="4" t="s">
        <v>2832</v>
      </c>
      <c r="G3612" s="5">
        <v>1697259</v>
      </c>
      <c r="H3612" s="5">
        <v>1365247.25</v>
      </c>
    </row>
    <row r="3613" spans="1:8" x14ac:dyDescent="0.25">
      <c r="A3613" s="4"/>
      <c r="B3613" s="4"/>
      <c r="C3613" s="4"/>
      <c r="D3613" s="4"/>
      <c r="E3613" s="4">
        <v>1200146150</v>
      </c>
      <c r="F3613" s="4" t="s">
        <v>2833</v>
      </c>
      <c r="G3613" s="5">
        <v>987040</v>
      </c>
      <c r="H3613" s="5">
        <v>826950.22</v>
      </c>
    </row>
    <row r="3614" spans="1:8" x14ac:dyDescent="0.25">
      <c r="A3614" s="4"/>
      <c r="B3614" s="4"/>
      <c r="C3614" s="4"/>
      <c r="D3614" s="4"/>
      <c r="E3614" s="4">
        <v>1200138010</v>
      </c>
      <c r="F3614" s="4" t="s">
        <v>2834</v>
      </c>
      <c r="G3614" s="5">
        <v>950000</v>
      </c>
      <c r="H3614" s="5">
        <v>799821.91</v>
      </c>
    </row>
    <row r="3615" spans="1:8" x14ac:dyDescent="0.25">
      <c r="A3615" s="4"/>
      <c r="B3615" s="4"/>
      <c r="C3615" s="4"/>
      <c r="D3615" s="4"/>
      <c r="E3615" s="4">
        <v>1200139430</v>
      </c>
      <c r="F3615" s="4" t="s">
        <v>2835</v>
      </c>
      <c r="G3615" s="5">
        <v>900000</v>
      </c>
      <c r="H3615" s="5">
        <v>715068.49</v>
      </c>
    </row>
    <row r="3616" spans="1:8" x14ac:dyDescent="0.25">
      <c r="A3616" s="4"/>
      <c r="B3616" s="4"/>
      <c r="C3616" s="4"/>
      <c r="D3616" s="4"/>
      <c r="E3616" s="4">
        <v>1200139800</v>
      </c>
      <c r="F3616" s="4" t="s">
        <v>2836</v>
      </c>
      <c r="G3616" s="5">
        <v>800000</v>
      </c>
      <c r="H3616" s="5">
        <v>643799.1</v>
      </c>
    </row>
    <row r="3617" spans="1:8" x14ac:dyDescent="0.25">
      <c r="A3617" s="4"/>
      <c r="B3617" s="4"/>
      <c r="C3617" s="4"/>
      <c r="D3617" s="4"/>
      <c r="E3617" s="4">
        <v>1200139810</v>
      </c>
      <c r="F3617" s="4" t="s">
        <v>2837</v>
      </c>
      <c r="G3617" s="5">
        <v>700000</v>
      </c>
      <c r="H3617" s="5">
        <v>564986.29</v>
      </c>
    </row>
    <row r="3618" spans="1:8" x14ac:dyDescent="0.25">
      <c r="A3618" s="4"/>
      <c r="B3618" s="4"/>
      <c r="C3618" s="4"/>
      <c r="D3618" s="4"/>
      <c r="E3618" s="4">
        <v>1200139220</v>
      </c>
      <c r="F3618" s="4" t="s">
        <v>2838</v>
      </c>
      <c r="G3618" s="5">
        <v>578662</v>
      </c>
      <c r="H3618" s="5">
        <v>465440.35</v>
      </c>
    </row>
    <row r="3619" spans="1:8" x14ac:dyDescent="0.25">
      <c r="A3619" s="4"/>
      <c r="B3619" s="4"/>
      <c r="C3619" s="4"/>
      <c r="D3619" s="4"/>
      <c r="E3619" s="4">
        <v>1200139230</v>
      </c>
      <c r="F3619" s="4" t="s">
        <v>2838</v>
      </c>
      <c r="G3619" s="5">
        <v>539462</v>
      </c>
      <c r="H3619" s="5">
        <v>431668.13</v>
      </c>
    </row>
    <row r="3620" spans="1:8" x14ac:dyDescent="0.25">
      <c r="A3620" s="4"/>
      <c r="B3620" s="4"/>
      <c r="C3620" s="4"/>
      <c r="D3620" s="4"/>
      <c r="E3620" s="4">
        <v>1200139260</v>
      </c>
      <c r="F3620" s="4" t="s">
        <v>2838</v>
      </c>
      <c r="G3620" s="5">
        <v>539462</v>
      </c>
      <c r="H3620" s="5">
        <v>431668.13</v>
      </c>
    </row>
    <row r="3621" spans="1:8" x14ac:dyDescent="0.25">
      <c r="A3621" s="4"/>
      <c r="B3621" s="4"/>
      <c r="C3621" s="4"/>
      <c r="D3621" s="4"/>
      <c r="E3621" s="4">
        <v>1200139250</v>
      </c>
      <c r="F3621" s="4" t="s">
        <v>2838</v>
      </c>
      <c r="G3621" s="5">
        <v>539462</v>
      </c>
      <c r="H3621" s="5">
        <v>431668.13</v>
      </c>
    </row>
    <row r="3622" spans="1:8" x14ac:dyDescent="0.25">
      <c r="A3622" s="4"/>
      <c r="B3622" s="4"/>
      <c r="C3622" s="4"/>
      <c r="D3622" s="4"/>
      <c r="E3622" s="4">
        <v>1200139200</v>
      </c>
      <c r="F3622" s="4" t="s">
        <v>2838</v>
      </c>
      <c r="G3622" s="5">
        <v>539462</v>
      </c>
      <c r="H3622" s="5">
        <v>431668.13</v>
      </c>
    </row>
    <row r="3623" spans="1:8" x14ac:dyDescent="0.25">
      <c r="A3623" s="4"/>
      <c r="B3623" s="4"/>
      <c r="C3623" s="4"/>
      <c r="D3623" s="4"/>
      <c r="E3623" s="4">
        <v>1200139210</v>
      </c>
      <c r="F3623" s="4" t="s">
        <v>2838</v>
      </c>
      <c r="G3623" s="5">
        <v>539462</v>
      </c>
      <c r="H3623" s="5">
        <v>431668.13</v>
      </c>
    </row>
    <row r="3624" spans="1:8" x14ac:dyDescent="0.25">
      <c r="A3624" s="4"/>
      <c r="B3624" s="4"/>
      <c r="C3624" s="4"/>
      <c r="D3624" s="4"/>
      <c r="E3624" s="4">
        <v>1200139240</v>
      </c>
      <c r="F3624" s="4" t="s">
        <v>2838</v>
      </c>
      <c r="G3624" s="5">
        <v>539462</v>
      </c>
      <c r="H3624" s="5">
        <v>431668.13</v>
      </c>
    </row>
    <row r="3625" spans="1:8" x14ac:dyDescent="0.25">
      <c r="A3625" s="4"/>
      <c r="B3625" s="4"/>
      <c r="C3625" s="4"/>
      <c r="D3625" s="4"/>
      <c r="E3625" s="4">
        <v>1200140250</v>
      </c>
      <c r="F3625" s="4" t="s">
        <v>2839</v>
      </c>
      <c r="G3625" s="5">
        <v>353892.42</v>
      </c>
      <c r="H3625" s="5">
        <v>293843.84000000003</v>
      </c>
    </row>
    <row r="3626" spans="1:8" x14ac:dyDescent="0.25">
      <c r="A3626" s="4"/>
      <c r="B3626" s="4"/>
      <c r="C3626" s="4"/>
      <c r="D3626" s="4"/>
      <c r="E3626" s="4">
        <v>1200138030</v>
      </c>
      <c r="F3626" s="4" t="s">
        <v>2840</v>
      </c>
      <c r="G3626" s="5">
        <v>350000</v>
      </c>
      <c r="H3626" s="5">
        <v>277123.28999999998</v>
      </c>
    </row>
    <row r="3627" spans="1:8" x14ac:dyDescent="0.25">
      <c r="A3627" s="4"/>
      <c r="B3627" s="4"/>
      <c r="C3627" s="4"/>
      <c r="D3627" s="4"/>
      <c r="E3627" s="4">
        <v>1200139820</v>
      </c>
      <c r="F3627" s="4" t="s">
        <v>2837</v>
      </c>
      <c r="G3627" s="5">
        <v>350000</v>
      </c>
      <c r="H3627" s="5">
        <v>282493.15000000002</v>
      </c>
    </row>
    <row r="3628" spans="1:8" x14ac:dyDescent="0.25">
      <c r="A3628" s="4"/>
      <c r="B3628" s="4"/>
      <c r="C3628" s="4"/>
      <c r="D3628" s="4"/>
      <c r="E3628" s="4">
        <v>1200138570</v>
      </c>
      <c r="F3628" s="4" t="s">
        <v>2841</v>
      </c>
      <c r="G3628" s="5">
        <v>350000</v>
      </c>
      <c r="H3628" s="5">
        <v>282557.08</v>
      </c>
    </row>
    <row r="3629" spans="1:8" x14ac:dyDescent="0.25">
      <c r="A3629" s="4"/>
      <c r="B3629" s="4"/>
      <c r="C3629" s="4"/>
      <c r="D3629" s="4"/>
      <c r="E3629" s="4">
        <v>1200138040</v>
      </c>
      <c r="F3629" s="4" t="s">
        <v>2842</v>
      </c>
      <c r="G3629" s="5">
        <v>350000</v>
      </c>
      <c r="H3629" s="5">
        <v>278849.32</v>
      </c>
    </row>
    <row r="3630" spans="1:8" x14ac:dyDescent="0.25">
      <c r="A3630" s="4"/>
      <c r="B3630" s="4"/>
      <c r="C3630" s="4"/>
      <c r="D3630" s="4"/>
      <c r="E3630" s="4">
        <v>1200138020</v>
      </c>
      <c r="F3630" s="4" t="s">
        <v>2843</v>
      </c>
      <c r="G3630" s="5">
        <v>350000</v>
      </c>
      <c r="H3630" s="5">
        <v>278849.32</v>
      </c>
    </row>
    <row r="3631" spans="1:8" x14ac:dyDescent="0.25">
      <c r="A3631" s="4"/>
      <c r="B3631" s="4"/>
      <c r="C3631" s="4"/>
      <c r="D3631" s="4"/>
      <c r="E3631" s="4">
        <v>1200140260</v>
      </c>
      <c r="F3631" s="4" t="s">
        <v>2839</v>
      </c>
      <c r="G3631" s="5">
        <v>345966.42</v>
      </c>
      <c r="H3631" s="5">
        <v>287262.69</v>
      </c>
    </row>
    <row r="3632" spans="1:8" x14ac:dyDescent="0.25">
      <c r="A3632" s="4"/>
      <c r="B3632" s="4"/>
      <c r="C3632" s="4"/>
      <c r="D3632" s="4"/>
      <c r="E3632" s="4">
        <v>1200137540</v>
      </c>
      <c r="F3632" s="4" t="s">
        <v>2844</v>
      </c>
      <c r="G3632" s="5">
        <v>320000</v>
      </c>
      <c r="H3632" s="5">
        <v>254655.71</v>
      </c>
    </row>
    <row r="3633" spans="1:8" x14ac:dyDescent="0.25">
      <c r="A3633" s="4"/>
      <c r="B3633" s="4"/>
      <c r="C3633" s="4"/>
      <c r="D3633" s="4"/>
      <c r="E3633" s="4">
        <v>1200140270</v>
      </c>
      <c r="F3633" s="4" t="s">
        <v>2839</v>
      </c>
      <c r="G3633" s="5">
        <v>305418.01</v>
      </c>
      <c r="H3633" s="5">
        <v>253594.56</v>
      </c>
    </row>
    <row r="3634" spans="1:8" x14ac:dyDescent="0.25">
      <c r="A3634" s="4"/>
      <c r="B3634" s="4"/>
      <c r="C3634" s="4"/>
      <c r="D3634" s="4"/>
      <c r="E3634" s="4">
        <v>1200137550</v>
      </c>
      <c r="F3634" s="4" t="s">
        <v>2845</v>
      </c>
      <c r="G3634" s="5">
        <v>190000</v>
      </c>
      <c r="H3634" s="5">
        <v>151201.82</v>
      </c>
    </row>
    <row r="3635" spans="1:8" x14ac:dyDescent="0.25">
      <c r="A3635" s="4"/>
      <c r="B3635" s="4"/>
      <c r="C3635" s="4"/>
      <c r="D3635" s="4"/>
      <c r="E3635" s="4">
        <v>1200133810</v>
      </c>
      <c r="F3635" s="4" t="s">
        <v>2846</v>
      </c>
      <c r="G3635" s="5">
        <v>121293</v>
      </c>
      <c r="H3635" s="5">
        <v>97189.48</v>
      </c>
    </row>
    <row r="3636" spans="1:8" x14ac:dyDescent="0.25">
      <c r="A3636" s="4"/>
      <c r="B3636" s="4"/>
      <c r="C3636" s="4"/>
      <c r="D3636" s="4"/>
      <c r="E3636" s="4">
        <v>1200146110</v>
      </c>
      <c r="F3636" s="4" t="s">
        <v>2847</v>
      </c>
      <c r="G3636" s="5">
        <v>91000</v>
      </c>
      <c r="H3636" s="5">
        <v>75908.13</v>
      </c>
    </row>
    <row r="3637" spans="1:8" x14ac:dyDescent="0.25">
      <c r="A3637" s="4"/>
      <c r="B3637" s="4"/>
      <c r="C3637" s="4"/>
      <c r="D3637" s="4"/>
      <c r="E3637" s="4">
        <v>1200146530</v>
      </c>
      <c r="F3637" s="4" t="s">
        <v>2848</v>
      </c>
      <c r="G3637" s="5">
        <v>84218.75</v>
      </c>
      <c r="H3637" s="5">
        <v>38309.699999999997</v>
      </c>
    </row>
    <row r="3638" spans="1:8" x14ac:dyDescent="0.25">
      <c r="A3638" s="4"/>
      <c r="B3638" s="4"/>
      <c r="C3638" s="4"/>
      <c r="D3638" s="4"/>
      <c r="E3638" s="4">
        <v>1200145180</v>
      </c>
      <c r="F3638" s="4" t="s">
        <v>2849</v>
      </c>
      <c r="G3638" s="5">
        <v>84109.2</v>
      </c>
      <c r="H3638" s="5">
        <v>69975.789999999994</v>
      </c>
    </row>
    <row r="3639" spans="1:8" x14ac:dyDescent="0.25">
      <c r="A3639" s="4"/>
      <c r="B3639" s="4"/>
      <c r="C3639" s="4"/>
      <c r="D3639" s="4"/>
      <c r="E3639" s="4">
        <v>1200137370</v>
      </c>
      <c r="F3639" s="4" t="s">
        <v>708</v>
      </c>
      <c r="G3639" s="5">
        <v>82590</v>
      </c>
      <c r="H3639" s="5">
        <v>64654.01</v>
      </c>
    </row>
    <row r="3640" spans="1:8" x14ac:dyDescent="0.25">
      <c r="A3640" s="4"/>
      <c r="B3640" s="4"/>
      <c r="C3640" s="4"/>
      <c r="D3640" s="4"/>
      <c r="E3640" s="4">
        <v>1200144820</v>
      </c>
      <c r="F3640" s="4" t="s">
        <v>2850</v>
      </c>
      <c r="G3640" s="5">
        <v>74800</v>
      </c>
      <c r="H3640" s="5">
        <v>62203.519999999997</v>
      </c>
    </row>
    <row r="3641" spans="1:8" x14ac:dyDescent="0.25">
      <c r="A3641" s="4"/>
      <c r="B3641" s="4"/>
      <c r="C3641" s="4"/>
      <c r="D3641" s="4"/>
      <c r="E3641" s="4">
        <v>1200137470</v>
      </c>
      <c r="F3641" s="4" t="s">
        <v>2851</v>
      </c>
      <c r="G3641" s="5">
        <v>44616</v>
      </c>
      <c r="H3641" s="5">
        <v>34926.79</v>
      </c>
    </row>
    <row r="3642" spans="1:8" x14ac:dyDescent="0.25">
      <c r="A3642" s="4"/>
      <c r="B3642" s="4"/>
      <c r="C3642" s="4"/>
      <c r="D3642" s="4"/>
      <c r="E3642" s="4">
        <v>1200146040</v>
      </c>
      <c r="F3642" s="4" t="s">
        <v>2852</v>
      </c>
      <c r="G3642" s="5">
        <v>30833</v>
      </c>
      <c r="H3642" s="5">
        <v>25832.15</v>
      </c>
    </row>
    <row r="3643" spans="1:8" x14ac:dyDescent="0.25">
      <c r="A3643" s="4"/>
      <c r="B3643" s="4"/>
      <c r="C3643" s="4"/>
      <c r="D3643" s="4"/>
      <c r="E3643" s="4">
        <v>1200146030</v>
      </c>
      <c r="F3643" s="4" t="s">
        <v>2853</v>
      </c>
      <c r="G3643" s="5">
        <v>28592</v>
      </c>
      <c r="H3643" s="5">
        <v>23954.62</v>
      </c>
    </row>
    <row r="3644" spans="1:8" x14ac:dyDescent="0.25">
      <c r="A3644" s="4"/>
      <c r="B3644" s="4"/>
      <c r="C3644" s="4"/>
      <c r="D3644" s="4"/>
      <c r="E3644" s="4">
        <v>1200141760</v>
      </c>
      <c r="F3644" s="4" t="s">
        <v>2854</v>
      </c>
      <c r="G3644" s="5">
        <v>20094</v>
      </c>
      <c r="H3644" s="5">
        <v>16563.349999999999</v>
      </c>
    </row>
    <row r="3645" spans="1:8" x14ac:dyDescent="0.25">
      <c r="A3645" s="4"/>
      <c r="B3645" s="4"/>
      <c r="C3645" s="4"/>
      <c r="D3645" s="4"/>
      <c r="E3645" s="4">
        <v>1200141740</v>
      </c>
      <c r="F3645" s="4" t="s">
        <v>2854</v>
      </c>
      <c r="G3645" s="5">
        <v>20094</v>
      </c>
      <c r="H3645" s="5">
        <v>16526.650000000001</v>
      </c>
    </row>
    <row r="3646" spans="1:8" x14ac:dyDescent="0.25">
      <c r="A3646" s="4"/>
      <c r="B3646" s="4"/>
      <c r="C3646" s="4"/>
      <c r="D3646" s="4"/>
      <c r="E3646" s="4">
        <v>1200141750</v>
      </c>
      <c r="F3646" s="4" t="s">
        <v>2854</v>
      </c>
      <c r="G3646" s="5">
        <v>20094</v>
      </c>
      <c r="H3646" s="5">
        <v>16563.349999999999</v>
      </c>
    </row>
    <row r="3647" spans="1:8" x14ac:dyDescent="0.25">
      <c r="A3647" s="4"/>
      <c r="B3647" s="4"/>
      <c r="C3647" s="4"/>
      <c r="D3647" s="4"/>
      <c r="E3647" s="4">
        <v>1200141770</v>
      </c>
      <c r="F3647" s="4" t="s">
        <v>2854</v>
      </c>
      <c r="G3647" s="5">
        <v>20094</v>
      </c>
      <c r="H3647" s="5">
        <v>16563.349999999999</v>
      </c>
    </row>
    <row r="3648" spans="1:8" x14ac:dyDescent="0.25">
      <c r="A3648" s="4"/>
      <c r="B3648" s="4"/>
      <c r="C3648" s="4"/>
      <c r="D3648" s="4"/>
      <c r="E3648" s="4">
        <v>1200146090</v>
      </c>
      <c r="F3648" s="4" t="s">
        <v>2855</v>
      </c>
      <c r="G3648" s="5">
        <v>15625</v>
      </c>
      <c r="H3648" s="5">
        <v>12948.05</v>
      </c>
    </row>
    <row r="3649" spans="1:8" x14ac:dyDescent="0.25">
      <c r="A3649" s="4"/>
      <c r="B3649" s="4"/>
      <c r="C3649" s="4"/>
      <c r="D3649" s="4"/>
      <c r="E3649" s="4">
        <v>1200146100</v>
      </c>
      <c r="F3649" s="4" t="s">
        <v>2855</v>
      </c>
      <c r="G3649" s="5">
        <v>15625</v>
      </c>
      <c r="H3649" s="5">
        <v>12948.05</v>
      </c>
    </row>
    <row r="3650" spans="1:8" x14ac:dyDescent="0.25">
      <c r="A3650" s="4"/>
      <c r="B3650" s="4"/>
      <c r="C3650" s="4"/>
      <c r="D3650" s="4"/>
      <c r="E3650" s="4">
        <v>1200137930</v>
      </c>
      <c r="F3650" s="4" t="s">
        <v>2856</v>
      </c>
      <c r="G3650" s="5">
        <v>14725</v>
      </c>
      <c r="H3650" s="5">
        <v>11527.2</v>
      </c>
    </row>
    <row r="3651" spans="1:8" x14ac:dyDescent="0.25">
      <c r="A3651" s="4"/>
      <c r="B3651" s="4"/>
      <c r="C3651" s="4"/>
      <c r="D3651" s="4"/>
      <c r="E3651" s="4">
        <v>1200137940</v>
      </c>
      <c r="F3651" s="4" t="s">
        <v>2856</v>
      </c>
      <c r="G3651" s="5">
        <v>14725</v>
      </c>
      <c r="H3651" s="5">
        <v>11527.2</v>
      </c>
    </row>
    <row r="3652" spans="1:8" x14ac:dyDescent="0.25">
      <c r="A3652" s="4"/>
      <c r="B3652" s="4"/>
      <c r="C3652" s="4"/>
      <c r="D3652" s="4"/>
      <c r="E3652" s="4">
        <v>1200137960</v>
      </c>
      <c r="F3652" s="4" t="s">
        <v>2856</v>
      </c>
      <c r="G3652" s="5">
        <v>14725</v>
      </c>
      <c r="H3652" s="5">
        <v>11527.2</v>
      </c>
    </row>
    <row r="3653" spans="1:8" x14ac:dyDescent="0.25">
      <c r="A3653" s="4"/>
      <c r="B3653" s="4"/>
      <c r="C3653" s="4"/>
      <c r="D3653" s="4"/>
      <c r="E3653" s="4">
        <v>1200137950</v>
      </c>
      <c r="F3653" s="4" t="s">
        <v>2856</v>
      </c>
      <c r="G3653" s="5">
        <v>14725</v>
      </c>
      <c r="H3653" s="5">
        <v>11527.2</v>
      </c>
    </row>
    <row r="3654" spans="1:8" x14ac:dyDescent="0.25">
      <c r="A3654" s="4"/>
      <c r="B3654" s="4"/>
      <c r="C3654" s="4"/>
      <c r="D3654" s="4">
        <v>2019</v>
      </c>
      <c r="E3654" s="4">
        <v>1200158490</v>
      </c>
      <c r="F3654" s="4" t="s">
        <v>2857</v>
      </c>
      <c r="G3654" s="5">
        <v>686550.75</v>
      </c>
      <c r="H3654" s="5">
        <v>600617.21</v>
      </c>
    </row>
    <row r="3655" spans="1:8" x14ac:dyDescent="0.25">
      <c r="A3655" s="4"/>
      <c r="B3655" s="4"/>
      <c r="C3655" s="4"/>
      <c r="D3655" s="4"/>
      <c r="E3655" s="4">
        <v>1200158480</v>
      </c>
      <c r="F3655" s="4" t="s">
        <v>2857</v>
      </c>
      <c r="G3655" s="5">
        <v>642958</v>
      </c>
      <c r="H3655" s="5">
        <v>562480.84</v>
      </c>
    </row>
    <row r="3656" spans="1:8" x14ac:dyDescent="0.25">
      <c r="A3656" s="4"/>
      <c r="B3656" s="4"/>
      <c r="C3656" s="4"/>
      <c r="D3656" s="4"/>
      <c r="E3656" s="4">
        <v>1200140920</v>
      </c>
      <c r="F3656" s="4" t="s">
        <v>2858</v>
      </c>
      <c r="G3656" s="5">
        <v>630000</v>
      </c>
      <c r="H3656" s="5">
        <v>530350.68999999994</v>
      </c>
    </row>
    <row r="3657" spans="1:8" x14ac:dyDescent="0.25">
      <c r="A3657" s="4"/>
      <c r="B3657" s="4"/>
      <c r="C3657" s="4"/>
      <c r="D3657" s="4"/>
      <c r="E3657" s="4">
        <v>1200148660</v>
      </c>
      <c r="F3657" s="4" t="s">
        <v>2859</v>
      </c>
      <c r="G3657" s="5">
        <v>480000</v>
      </c>
      <c r="H3657" s="5">
        <v>408197.26</v>
      </c>
    </row>
    <row r="3658" spans="1:8" x14ac:dyDescent="0.25">
      <c r="A3658" s="4"/>
      <c r="B3658" s="4"/>
      <c r="C3658" s="4"/>
      <c r="D3658" s="4"/>
      <c r="E3658" s="4">
        <v>1200149720</v>
      </c>
      <c r="F3658" s="4" t="s">
        <v>2860</v>
      </c>
      <c r="G3658" s="5">
        <v>447300</v>
      </c>
      <c r="H3658" s="5">
        <v>391231.29</v>
      </c>
    </row>
    <row r="3659" spans="1:8" x14ac:dyDescent="0.25">
      <c r="A3659" s="4"/>
      <c r="B3659" s="4"/>
      <c r="C3659" s="4"/>
      <c r="D3659" s="4"/>
      <c r="E3659" s="4">
        <v>1200159170</v>
      </c>
      <c r="F3659" s="4" t="s">
        <v>2861</v>
      </c>
      <c r="G3659" s="5">
        <v>205000</v>
      </c>
      <c r="H3659" s="5">
        <v>171226.48</v>
      </c>
    </row>
    <row r="3660" spans="1:8" x14ac:dyDescent="0.25">
      <c r="A3660" s="4"/>
      <c r="B3660" s="4"/>
      <c r="C3660" s="4"/>
      <c r="D3660" s="4"/>
      <c r="E3660" s="4">
        <v>1200149730</v>
      </c>
      <c r="F3660" s="4" t="s">
        <v>2862</v>
      </c>
      <c r="G3660" s="5">
        <v>204300</v>
      </c>
      <c r="H3660" s="5">
        <v>178691.16</v>
      </c>
    </row>
    <row r="3661" spans="1:8" x14ac:dyDescent="0.25">
      <c r="A3661" s="4"/>
      <c r="B3661" s="4"/>
      <c r="C3661" s="4"/>
      <c r="D3661" s="4"/>
      <c r="E3661" s="4">
        <v>1200159770</v>
      </c>
      <c r="F3661" s="4" t="s">
        <v>2863</v>
      </c>
      <c r="G3661" s="5">
        <v>163876</v>
      </c>
      <c r="H3661" s="5">
        <v>144229.78</v>
      </c>
    </row>
    <row r="3662" spans="1:8" x14ac:dyDescent="0.25">
      <c r="A3662" s="4"/>
      <c r="B3662" s="4"/>
      <c r="C3662" s="4"/>
      <c r="D3662" s="4"/>
      <c r="E3662" s="4">
        <v>1200159160</v>
      </c>
      <c r="F3662" s="4" t="s">
        <v>2864</v>
      </c>
      <c r="G3662" s="5">
        <v>138644</v>
      </c>
      <c r="H3662" s="5">
        <v>123133.87</v>
      </c>
    </row>
    <row r="3663" spans="1:8" x14ac:dyDescent="0.25">
      <c r="A3663" s="4"/>
      <c r="B3663" s="4"/>
      <c r="C3663" s="4"/>
      <c r="D3663" s="4"/>
      <c r="E3663" s="4">
        <v>1200148650</v>
      </c>
      <c r="F3663" s="4" t="s">
        <v>2865</v>
      </c>
      <c r="G3663" s="5">
        <v>110000</v>
      </c>
      <c r="H3663" s="5">
        <v>93545.21</v>
      </c>
    </row>
    <row r="3664" spans="1:8" x14ac:dyDescent="0.25">
      <c r="A3664" s="4"/>
      <c r="B3664" s="4"/>
      <c r="C3664" s="4"/>
      <c r="D3664" s="4"/>
      <c r="E3664" s="4">
        <v>1200149640</v>
      </c>
      <c r="F3664" s="4" t="s">
        <v>2866</v>
      </c>
      <c r="G3664" s="5">
        <v>82120</v>
      </c>
      <c r="H3664" s="5">
        <v>73378.850000000006</v>
      </c>
    </row>
    <row r="3665" spans="1:8" x14ac:dyDescent="0.25">
      <c r="A3665" s="4"/>
      <c r="B3665" s="4"/>
      <c r="C3665" s="4"/>
      <c r="D3665" s="4"/>
      <c r="E3665" s="4">
        <v>1200148520</v>
      </c>
      <c r="F3665" s="4" t="s">
        <v>2867</v>
      </c>
      <c r="G3665" s="5">
        <v>66000</v>
      </c>
      <c r="H3665" s="5">
        <v>55560.56</v>
      </c>
    </row>
    <row r="3666" spans="1:8" x14ac:dyDescent="0.25">
      <c r="A3666" s="4"/>
      <c r="B3666" s="4"/>
      <c r="C3666" s="4"/>
      <c r="D3666" s="4"/>
      <c r="E3666" s="4">
        <v>1200148540</v>
      </c>
      <c r="F3666" s="4" t="s">
        <v>2868</v>
      </c>
      <c r="G3666" s="5">
        <v>35000</v>
      </c>
      <c r="H3666" s="5">
        <v>29425.58</v>
      </c>
    </row>
    <row r="3667" spans="1:8" x14ac:dyDescent="0.25">
      <c r="A3667" s="4"/>
      <c r="B3667" s="4"/>
      <c r="C3667" s="4"/>
      <c r="D3667" s="4"/>
      <c r="E3667" s="4">
        <v>1200149550</v>
      </c>
      <c r="F3667" s="4" t="s">
        <v>2869</v>
      </c>
      <c r="G3667" s="5">
        <v>34300</v>
      </c>
      <c r="H3667" s="5">
        <v>29650.639999999999</v>
      </c>
    </row>
    <row r="3668" spans="1:8" x14ac:dyDescent="0.25">
      <c r="A3668" s="4"/>
      <c r="B3668" s="4"/>
      <c r="C3668" s="4"/>
      <c r="D3668" s="4"/>
      <c r="E3668" s="4">
        <v>1200158470</v>
      </c>
      <c r="F3668" s="4" t="s">
        <v>2870</v>
      </c>
      <c r="G3668" s="5">
        <v>32200</v>
      </c>
      <c r="H3668" s="5">
        <v>27888.09</v>
      </c>
    </row>
    <row r="3669" spans="1:8" x14ac:dyDescent="0.25">
      <c r="A3669" s="4"/>
      <c r="B3669" s="4"/>
      <c r="C3669" s="4"/>
      <c r="D3669" s="4"/>
      <c r="E3669" s="4">
        <v>1200144840</v>
      </c>
      <c r="F3669" s="4" t="s">
        <v>2871</v>
      </c>
      <c r="G3669" s="5">
        <v>31968</v>
      </c>
      <c r="H3669" s="5">
        <v>27069.16</v>
      </c>
    </row>
    <row r="3670" spans="1:8" x14ac:dyDescent="0.25">
      <c r="A3670" s="4"/>
      <c r="B3670" s="4"/>
      <c r="C3670" s="4"/>
      <c r="D3670" s="4"/>
      <c r="E3670" s="4">
        <v>1200144870</v>
      </c>
      <c r="F3670" s="4" t="s">
        <v>2871</v>
      </c>
      <c r="G3670" s="5">
        <v>31968</v>
      </c>
      <c r="H3670" s="5">
        <v>27069.16</v>
      </c>
    </row>
    <row r="3671" spans="1:8" x14ac:dyDescent="0.25">
      <c r="A3671" s="4"/>
      <c r="B3671" s="4"/>
      <c r="C3671" s="4"/>
      <c r="D3671" s="4"/>
      <c r="E3671" s="4">
        <v>1200144850</v>
      </c>
      <c r="F3671" s="4" t="s">
        <v>2871</v>
      </c>
      <c r="G3671" s="5">
        <v>31968</v>
      </c>
      <c r="H3671" s="5">
        <v>27069.16</v>
      </c>
    </row>
    <row r="3672" spans="1:8" x14ac:dyDescent="0.25">
      <c r="A3672" s="4"/>
      <c r="B3672" s="4"/>
      <c r="C3672" s="4"/>
      <c r="D3672" s="4"/>
      <c r="E3672" s="4">
        <v>1200144860</v>
      </c>
      <c r="F3672" s="4" t="s">
        <v>2871</v>
      </c>
      <c r="G3672" s="5">
        <v>31968</v>
      </c>
      <c r="H3672" s="5">
        <v>27069.16</v>
      </c>
    </row>
    <row r="3673" spans="1:8" x14ac:dyDescent="0.25">
      <c r="A3673" s="4"/>
      <c r="B3673" s="4"/>
      <c r="C3673" s="4"/>
      <c r="D3673" s="4">
        <v>2020</v>
      </c>
      <c r="E3673" s="4">
        <v>1200162360</v>
      </c>
      <c r="F3673" s="4" t="s">
        <v>2872</v>
      </c>
      <c r="G3673" s="5">
        <v>80942173.879999995</v>
      </c>
      <c r="H3673" s="5">
        <v>74024977.730000004</v>
      </c>
    </row>
    <row r="3674" spans="1:8" x14ac:dyDescent="0.25">
      <c r="A3674" s="4"/>
      <c r="B3674" s="4"/>
      <c r="C3674" s="4"/>
      <c r="D3674" s="4"/>
      <c r="E3674" s="4">
        <v>1200162370</v>
      </c>
      <c r="F3674" s="4" t="s">
        <v>2873</v>
      </c>
      <c r="G3674" s="5">
        <v>62148443.880000003</v>
      </c>
      <c r="H3674" s="5">
        <v>56837331.560000002</v>
      </c>
    </row>
    <row r="3675" spans="1:8" x14ac:dyDescent="0.25">
      <c r="A3675" s="4"/>
      <c r="B3675" s="4"/>
      <c r="C3675" s="4"/>
      <c r="D3675" s="4"/>
      <c r="E3675" s="4">
        <v>1200162390</v>
      </c>
      <c r="F3675" s="4" t="s">
        <v>2874</v>
      </c>
      <c r="G3675" s="5">
        <v>51461282.289999999</v>
      </c>
      <c r="H3675" s="5">
        <v>47063478.68</v>
      </c>
    </row>
    <row r="3676" spans="1:8" x14ac:dyDescent="0.25">
      <c r="A3676" s="4"/>
      <c r="B3676" s="4"/>
      <c r="C3676" s="4"/>
      <c r="D3676" s="4"/>
      <c r="E3676" s="4">
        <v>1200162380</v>
      </c>
      <c r="F3676" s="4" t="s">
        <v>2874</v>
      </c>
      <c r="G3676" s="5">
        <v>51461282.289999999</v>
      </c>
      <c r="H3676" s="5">
        <v>47063478.68</v>
      </c>
    </row>
    <row r="3677" spans="1:8" x14ac:dyDescent="0.25">
      <c r="A3677" s="4"/>
      <c r="B3677" s="4"/>
      <c r="C3677" s="4"/>
      <c r="D3677" s="4"/>
      <c r="E3677" s="4">
        <v>1200162260</v>
      </c>
      <c r="F3677" s="4" t="s">
        <v>2875</v>
      </c>
      <c r="G3677" s="5">
        <v>45735456.020000003</v>
      </c>
      <c r="H3677" s="5">
        <v>41826972.909999996</v>
      </c>
    </row>
    <row r="3678" spans="1:8" x14ac:dyDescent="0.25">
      <c r="A3678" s="4"/>
      <c r="B3678" s="4"/>
      <c r="C3678" s="4"/>
      <c r="D3678" s="4"/>
      <c r="E3678" s="4">
        <v>1200162240</v>
      </c>
      <c r="F3678" s="4" t="s">
        <v>2876</v>
      </c>
      <c r="G3678" s="5">
        <v>31191930</v>
      </c>
      <c r="H3678" s="5">
        <v>28526619.620000001</v>
      </c>
    </row>
    <row r="3679" spans="1:8" x14ac:dyDescent="0.25">
      <c r="A3679" s="4"/>
      <c r="B3679" s="4"/>
      <c r="C3679" s="4"/>
      <c r="D3679" s="4"/>
      <c r="E3679" s="4">
        <v>1200162280</v>
      </c>
      <c r="F3679" s="4" t="s">
        <v>2877</v>
      </c>
      <c r="G3679" s="5">
        <v>30180025.5</v>
      </c>
      <c r="H3679" s="5">
        <v>27600886.010000002</v>
      </c>
    </row>
    <row r="3680" spans="1:8" x14ac:dyDescent="0.25">
      <c r="A3680" s="4"/>
      <c r="B3680" s="4"/>
      <c r="C3680" s="4"/>
      <c r="D3680" s="4"/>
      <c r="E3680" s="4">
        <v>1200162450</v>
      </c>
      <c r="F3680" s="4" t="s">
        <v>2878</v>
      </c>
      <c r="G3680" s="5">
        <v>20573796.100000001</v>
      </c>
      <c r="H3680" s="5">
        <v>18815590.5</v>
      </c>
    </row>
    <row r="3681" spans="1:8" x14ac:dyDescent="0.25">
      <c r="A3681" s="4"/>
      <c r="B3681" s="4"/>
      <c r="C3681" s="4"/>
      <c r="D3681" s="4"/>
      <c r="E3681" s="4">
        <v>1200162230</v>
      </c>
      <c r="F3681" s="4" t="s">
        <v>2879</v>
      </c>
      <c r="G3681" s="5">
        <v>18149630.5</v>
      </c>
      <c r="H3681" s="5">
        <v>16598590.449999999</v>
      </c>
    </row>
    <row r="3682" spans="1:8" x14ac:dyDescent="0.25">
      <c r="A3682" s="4"/>
      <c r="B3682" s="4"/>
      <c r="C3682" s="4"/>
      <c r="D3682" s="4"/>
      <c r="E3682" s="4">
        <v>1200162300</v>
      </c>
      <c r="F3682" s="4" t="s">
        <v>2877</v>
      </c>
      <c r="G3682" s="5">
        <v>17808683.5</v>
      </c>
      <c r="H3682" s="5">
        <v>16286780.279999999</v>
      </c>
    </row>
    <row r="3683" spans="1:8" x14ac:dyDescent="0.25">
      <c r="A3683" s="4"/>
      <c r="B3683" s="4"/>
      <c r="C3683" s="4"/>
      <c r="D3683" s="4"/>
      <c r="E3683" s="4">
        <v>1200162270</v>
      </c>
      <c r="F3683" s="4" t="s">
        <v>2880</v>
      </c>
      <c r="G3683" s="5">
        <v>16248288.5</v>
      </c>
      <c r="H3683" s="5">
        <v>14859734.25</v>
      </c>
    </row>
    <row r="3684" spans="1:8" x14ac:dyDescent="0.25">
      <c r="A3684" s="4"/>
      <c r="B3684" s="4"/>
      <c r="C3684" s="4"/>
      <c r="D3684" s="4"/>
      <c r="E3684" s="4">
        <v>1200162350</v>
      </c>
      <c r="F3684" s="4" t="s">
        <v>2881</v>
      </c>
      <c r="G3684" s="5">
        <v>15313961.5</v>
      </c>
      <c r="H3684" s="5">
        <v>14005253.42</v>
      </c>
    </row>
    <row r="3685" spans="1:8" x14ac:dyDescent="0.25">
      <c r="A3685" s="4"/>
      <c r="B3685" s="4"/>
      <c r="C3685" s="4"/>
      <c r="D3685" s="4"/>
      <c r="E3685" s="4">
        <v>1200162340</v>
      </c>
      <c r="F3685" s="4" t="s">
        <v>2882</v>
      </c>
      <c r="G3685" s="5">
        <v>15313960.5</v>
      </c>
      <c r="H3685" s="5">
        <v>14005252.529999999</v>
      </c>
    </row>
    <row r="3686" spans="1:8" x14ac:dyDescent="0.25">
      <c r="A3686" s="4"/>
      <c r="B3686" s="4"/>
      <c r="C3686" s="4"/>
      <c r="D3686" s="4"/>
      <c r="E3686" s="4">
        <v>1200162330</v>
      </c>
      <c r="F3686" s="4" t="s">
        <v>2883</v>
      </c>
      <c r="G3686" s="5">
        <v>14469927.5</v>
      </c>
      <c r="H3686" s="5">
        <v>13233349.310000001</v>
      </c>
    </row>
    <row r="3687" spans="1:8" x14ac:dyDescent="0.25">
      <c r="A3687" s="4"/>
      <c r="B3687" s="4"/>
      <c r="C3687" s="4"/>
      <c r="D3687" s="4"/>
      <c r="E3687" s="4">
        <v>1200162320</v>
      </c>
      <c r="F3687" s="4" t="s">
        <v>2884</v>
      </c>
      <c r="G3687" s="5">
        <v>13329608.5</v>
      </c>
      <c r="H3687" s="5">
        <v>12190480.26</v>
      </c>
    </row>
    <row r="3688" spans="1:8" x14ac:dyDescent="0.25">
      <c r="A3688" s="4"/>
      <c r="B3688" s="4"/>
      <c r="C3688" s="4"/>
      <c r="D3688" s="4"/>
      <c r="E3688" s="4">
        <v>1200162310</v>
      </c>
      <c r="F3688" s="4" t="s">
        <v>2885</v>
      </c>
      <c r="G3688" s="5">
        <v>13329608.5</v>
      </c>
      <c r="H3688" s="5">
        <v>12190480.26</v>
      </c>
    </row>
    <row r="3689" spans="1:8" x14ac:dyDescent="0.25">
      <c r="A3689" s="4"/>
      <c r="B3689" s="4"/>
      <c r="C3689" s="4"/>
      <c r="D3689" s="4"/>
      <c r="E3689" s="4">
        <v>1200162290</v>
      </c>
      <c r="F3689" s="4" t="s">
        <v>2886</v>
      </c>
      <c r="G3689" s="5">
        <v>11319364.5</v>
      </c>
      <c r="H3689" s="5">
        <v>10352028.67</v>
      </c>
    </row>
    <row r="3690" spans="1:8" x14ac:dyDescent="0.25">
      <c r="A3690" s="4"/>
      <c r="B3690" s="4"/>
      <c r="C3690" s="4"/>
      <c r="D3690" s="4"/>
      <c r="E3690" s="4">
        <v>1200162190</v>
      </c>
      <c r="F3690" s="4" t="s">
        <v>2887</v>
      </c>
      <c r="G3690" s="5">
        <v>8037234</v>
      </c>
      <c r="H3690" s="5">
        <v>7350384.0999999996</v>
      </c>
    </row>
    <row r="3691" spans="1:8" x14ac:dyDescent="0.25">
      <c r="A3691" s="4"/>
      <c r="B3691" s="4"/>
      <c r="C3691" s="4"/>
      <c r="D3691" s="4"/>
      <c r="E3691" s="4">
        <v>1200162570</v>
      </c>
      <c r="F3691" s="4" t="s">
        <v>2888</v>
      </c>
      <c r="G3691" s="5">
        <v>6768629</v>
      </c>
      <c r="H3691" s="5">
        <v>6190192.1600000001</v>
      </c>
    </row>
    <row r="3692" spans="1:8" x14ac:dyDescent="0.25">
      <c r="A3692" s="4"/>
      <c r="B3692" s="4"/>
      <c r="C3692" s="4"/>
      <c r="D3692" s="4"/>
      <c r="E3692" s="4">
        <v>1200162560</v>
      </c>
      <c r="F3692" s="4" t="s">
        <v>2889</v>
      </c>
      <c r="G3692" s="5">
        <v>6322624</v>
      </c>
      <c r="H3692" s="5">
        <v>5782302.0800000001</v>
      </c>
    </row>
    <row r="3693" spans="1:8" x14ac:dyDescent="0.25">
      <c r="A3693" s="4"/>
      <c r="B3693" s="4"/>
      <c r="C3693" s="4"/>
      <c r="D3693" s="4"/>
      <c r="E3693" s="4">
        <v>1200163190</v>
      </c>
      <c r="F3693" s="4" t="s">
        <v>2890</v>
      </c>
      <c r="G3693" s="5">
        <v>6258594</v>
      </c>
      <c r="H3693" s="5">
        <v>5723743.9900000002</v>
      </c>
    </row>
    <row r="3694" spans="1:8" x14ac:dyDescent="0.25">
      <c r="A3694" s="4"/>
      <c r="B3694" s="4"/>
      <c r="C3694" s="4"/>
      <c r="D3694" s="4"/>
      <c r="E3694" s="4">
        <v>1200162580</v>
      </c>
      <c r="F3694" s="4" t="s">
        <v>2891</v>
      </c>
      <c r="G3694" s="5">
        <v>6254147</v>
      </c>
      <c r="H3694" s="5">
        <v>5719677.0199999996</v>
      </c>
    </row>
    <row r="3695" spans="1:8" x14ac:dyDescent="0.25">
      <c r="A3695" s="4"/>
      <c r="B3695" s="4"/>
      <c r="C3695" s="4"/>
      <c r="D3695" s="4"/>
      <c r="E3695" s="4">
        <v>1200162200</v>
      </c>
      <c r="F3695" s="4" t="s">
        <v>2892</v>
      </c>
      <c r="G3695" s="5">
        <v>5223130</v>
      </c>
      <c r="H3695" s="5">
        <v>4776769.18</v>
      </c>
    </row>
    <row r="3696" spans="1:8" x14ac:dyDescent="0.25">
      <c r="A3696" s="4"/>
      <c r="B3696" s="4"/>
      <c r="C3696" s="4"/>
      <c r="D3696" s="4"/>
      <c r="E3696" s="4">
        <v>1200162150</v>
      </c>
      <c r="F3696" s="4" t="s">
        <v>2893</v>
      </c>
      <c r="G3696" s="5">
        <v>5124789</v>
      </c>
      <c r="H3696" s="5">
        <v>4686832.25</v>
      </c>
    </row>
    <row r="3697" spans="1:8" x14ac:dyDescent="0.25">
      <c r="A3697" s="4"/>
      <c r="B3697" s="4"/>
      <c r="C3697" s="4"/>
      <c r="D3697" s="4"/>
      <c r="E3697" s="4">
        <v>1200162790</v>
      </c>
      <c r="F3697" s="4" t="s">
        <v>2894</v>
      </c>
      <c r="G3697" s="5">
        <v>4661596</v>
      </c>
      <c r="H3697" s="5">
        <v>4263223.04</v>
      </c>
    </row>
    <row r="3698" spans="1:8" x14ac:dyDescent="0.25">
      <c r="A3698" s="4"/>
      <c r="B3698" s="4"/>
      <c r="C3698" s="4"/>
      <c r="D3698" s="4"/>
      <c r="E3698" s="4">
        <v>1200162430</v>
      </c>
      <c r="F3698" s="4" t="s">
        <v>2895</v>
      </c>
      <c r="G3698" s="5">
        <v>4583045</v>
      </c>
      <c r="H3698" s="5">
        <v>4191384.88</v>
      </c>
    </row>
    <row r="3699" spans="1:8" x14ac:dyDescent="0.25">
      <c r="A3699" s="4"/>
      <c r="B3699" s="4"/>
      <c r="C3699" s="4"/>
      <c r="D3699" s="4"/>
      <c r="E3699" s="4">
        <v>1200162600</v>
      </c>
      <c r="F3699" s="4" t="s">
        <v>2896</v>
      </c>
      <c r="G3699" s="5">
        <v>3991826</v>
      </c>
      <c r="H3699" s="5">
        <v>3650690.56</v>
      </c>
    </row>
    <row r="3700" spans="1:8" x14ac:dyDescent="0.25">
      <c r="A3700" s="4"/>
      <c r="B3700" s="4"/>
      <c r="C3700" s="4"/>
      <c r="D3700" s="4"/>
      <c r="E3700" s="4">
        <v>1200160760</v>
      </c>
      <c r="F3700" s="4" t="s">
        <v>2897</v>
      </c>
      <c r="G3700" s="5">
        <v>3247768.75</v>
      </c>
      <c r="H3700" s="5">
        <v>2977980.89</v>
      </c>
    </row>
    <row r="3701" spans="1:8" x14ac:dyDescent="0.25">
      <c r="A3701" s="4"/>
      <c r="B3701" s="4"/>
      <c r="C3701" s="4"/>
      <c r="D3701" s="4"/>
      <c r="E3701" s="4">
        <v>1200162140</v>
      </c>
      <c r="F3701" s="4" t="s">
        <v>2898</v>
      </c>
      <c r="G3701" s="5">
        <v>3066961</v>
      </c>
      <c r="H3701" s="5">
        <v>2804863.13</v>
      </c>
    </row>
    <row r="3702" spans="1:8" x14ac:dyDescent="0.25">
      <c r="A3702" s="4"/>
      <c r="B3702" s="4"/>
      <c r="C3702" s="4"/>
      <c r="D3702" s="4"/>
      <c r="E3702" s="4">
        <v>1200162590</v>
      </c>
      <c r="F3702" s="4" t="s">
        <v>2899</v>
      </c>
      <c r="G3702" s="5">
        <v>3066763</v>
      </c>
      <c r="H3702" s="5">
        <v>2804682.07</v>
      </c>
    </row>
    <row r="3703" spans="1:8" x14ac:dyDescent="0.25">
      <c r="A3703" s="4"/>
      <c r="B3703" s="4"/>
      <c r="C3703" s="4"/>
      <c r="D3703" s="4"/>
      <c r="E3703" s="4">
        <v>1200162760</v>
      </c>
      <c r="F3703" s="4" t="s">
        <v>2900</v>
      </c>
      <c r="G3703" s="5">
        <v>2996393</v>
      </c>
      <c r="H3703" s="5">
        <v>2804342.58</v>
      </c>
    </row>
    <row r="3704" spans="1:8" x14ac:dyDescent="0.25">
      <c r="A3704" s="4"/>
      <c r="B3704" s="4"/>
      <c r="C3704" s="4"/>
      <c r="D3704" s="4"/>
      <c r="E3704" s="4">
        <v>1200162160</v>
      </c>
      <c r="F3704" s="4" t="s">
        <v>2901</v>
      </c>
      <c r="G3704" s="5">
        <v>2542900</v>
      </c>
      <c r="H3704" s="5">
        <v>2325587.59</v>
      </c>
    </row>
    <row r="3705" spans="1:8" x14ac:dyDescent="0.25">
      <c r="A3705" s="4"/>
      <c r="B3705" s="4"/>
      <c r="C3705" s="4"/>
      <c r="D3705" s="4"/>
      <c r="E3705" s="4">
        <v>1200165220</v>
      </c>
      <c r="F3705" s="4" t="s">
        <v>2902</v>
      </c>
      <c r="G3705" s="5">
        <v>2470205</v>
      </c>
      <c r="H3705" s="5">
        <v>1372682.37</v>
      </c>
    </row>
    <row r="3706" spans="1:8" x14ac:dyDescent="0.25">
      <c r="A3706" s="4"/>
      <c r="B3706" s="4"/>
      <c r="C3706" s="4"/>
      <c r="D3706" s="4"/>
      <c r="E3706" s="4">
        <v>1200162740</v>
      </c>
      <c r="F3706" s="4" t="s">
        <v>2903</v>
      </c>
      <c r="G3706" s="5">
        <v>2415460</v>
      </c>
      <c r="H3706" s="5">
        <v>2260643.8199999998</v>
      </c>
    </row>
    <row r="3707" spans="1:8" x14ac:dyDescent="0.25">
      <c r="A3707" s="4"/>
      <c r="B3707" s="4"/>
      <c r="C3707" s="4"/>
      <c r="D3707" s="4"/>
      <c r="E3707" s="4">
        <v>1200162710</v>
      </c>
      <c r="F3707" s="4" t="s">
        <v>2904</v>
      </c>
      <c r="G3707" s="5">
        <v>2407816</v>
      </c>
      <c r="H3707" s="5">
        <v>2253489.75</v>
      </c>
    </row>
    <row r="3708" spans="1:8" x14ac:dyDescent="0.25">
      <c r="A3708" s="4"/>
      <c r="B3708" s="4"/>
      <c r="C3708" s="4"/>
      <c r="D3708" s="4"/>
      <c r="E3708" s="4">
        <v>1200162720</v>
      </c>
      <c r="F3708" s="4" t="s">
        <v>2905</v>
      </c>
      <c r="G3708" s="5">
        <v>2300802</v>
      </c>
      <c r="H3708" s="5">
        <v>2153334.7000000002</v>
      </c>
    </row>
    <row r="3709" spans="1:8" x14ac:dyDescent="0.25">
      <c r="A3709" s="4"/>
      <c r="B3709" s="4"/>
      <c r="C3709" s="4"/>
      <c r="D3709" s="4"/>
      <c r="E3709" s="4">
        <v>1200162420</v>
      </c>
      <c r="F3709" s="4" t="s">
        <v>2906</v>
      </c>
      <c r="G3709" s="5">
        <v>2283646</v>
      </c>
      <c r="H3709" s="5">
        <v>2088489.06</v>
      </c>
    </row>
    <row r="3710" spans="1:8" x14ac:dyDescent="0.25">
      <c r="A3710" s="4"/>
      <c r="B3710" s="4"/>
      <c r="C3710" s="4"/>
      <c r="D3710" s="4"/>
      <c r="E3710" s="4">
        <v>1200162170</v>
      </c>
      <c r="F3710" s="4" t="s">
        <v>2907</v>
      </c>
      <c r="G3710" s="5">
        <v>2232087</v>
      </c>
      <c r="H3710" s="5">
        <v>2041336.21</v>
      </c>
    </row>
    <row r="3711" spans="1:8" x14ac:dyDescent="0.25">
      <c r="A3711" s="4"/>
      <c r="B3711" s="4"/>
      <c r="C3711" s="4"/>
      <c r="D3711" s="4"/>
      <c r="E3711" s="4">
        <v>1200162550</v>
      </c>
      <c r="F3711" s="4" t="s">
        <v>2908</v>
      </c>
      <c r="G3711" s="5">
        <v>2196844</v>
      </c>
      <c r="H3711" s="5">
        <v>2009105.03</v>
      </c>
    </row>
    <row r="3712" spans="1:8" x14ac:dyDescent="0.25">
      <c r="A3712" s="4"/>
      <c r="B3712" s="4"/>
      <c r="C3712" s="4"/>
      <c r="D3712" s="4"/>
      <c r="E3712" s="4">
        <v>1200162700</v>
      </c>
      <c r="F3712" s="4" t="s">
        <v>2909</v>
      </c>
      <c r="G3712" s="5">
        <v>2117349</v>
      </c>
      <c r="H3712" s="5">
        <v>1981639.91</v>
      </c>
    </row>
    <row r="3713" spans="1:8" x14ac:dyDescent="0.25">
      <c r="A3713" s="4"/>
      <c r="B3713" s="4"/>
      <c r="C3713" s="4"/>
      <c r="D3713" s="4"/>
      <c r="E3713" s="4">
        <v>1200162680</v>
      </c>
      <c r="F3713" s="4" t="s">
        <v>2910</v>
      </c>
      <c r="G3713" s="5">
        <v>2010335</v>
      </c>
      <c r="H3713" s="5">
        <v>1881484.85</v>
      </c>
    </row>
    <row r="3714" spans="1:8" x14ac:dyDescent="0.25">
      <c r="A3714" s="4"/>
      <c r="B3714" s="4"/>
      <c r="C3714" s="4"/>
      <c r="D3714" s="4"/>
      <c r="E3714" s="4">
        <v>1200162750</v>
      </c>
      <c r="F3714" s="4" t="s">
        <v>2911</v>
      </c>
      <c r="G3714" s="5">
        <v>1964471</v>
      </c>
      <c r="H3714" s="5">
        <v>1838560.46</v>
      </c>
    </row>
    <row r="3715" spans="1:8" x14ac:dyDescent="0.25">
      <c r="A3715" s="4"/>
      <c r="B3715" s="4"/>
      <c r="C3715" s="4"/>
      <c r="D3715" s="4"/>
      <c r="E3715" s="4">
        <v>1200162250</v>
      </c>
      <c r="F3715" s="4" t="s">
        <v>2912</v>
      </c>
      <c r="G3715" s="5">
        <v>1769451.5</v>
      </c>
      <c r="H3715" s="5">
        <v>1618236.84</v>
      </c>
    </row>
    <row r="3716" spans="1:8" x14ac:dyDescent="0.25">
      <c r="A3716" s="4"/>
      <c r="B3716" s="4"/>
      <c r="C3716" s="4"/>
      <c r="D3716" s="4"/>
      <c r="E3716" s="4">
        <v>1200162730</v>
      </c>
      <c r="F3716" s="4" t="s">
        <v>2913</v>
      </c>
      <c r="G3716" s="5">
        <v>1651074</v>
      </c>
      <c r="H3716" s="5">
        <v>1545250.27</v>
      </c>
    </row>
    <row r="3717" spans="1:8" x14ac:dyDescent="0.25">
      <c r="A3717" s="4"/>
      <c r="B3717" s="4"/>
      <c r="C3717" s="4"/>
      <c r="D3717" s="4"/>
      <c r="E3717" s="4">
        <v>1200162520</v>
      </c>
      <c r="F3717" s="4" t="s">
        <v>2914</v>
      </c>
      <c r="G3717" s="5">
        <v>1642931.5</v>
      </c>
      <c r="H3717" s="5">
        <v>1502529.06</v>
      </c>
    </row>
    <row r="3718" spans="1:8" x14ac:dyDescent="0.25">
      <c r="A3718" s="4"/>
      <c r="B3718" s="4"/>
      <c r="C3718" s="4"/>
      <c r="D3718" s="4"/>
      <c r="E3718" s="4">
        <v>1200163290</v>
      </c>
      <c r="F3718" s="4" t="s">
        <v>2914</v>
      </c>
      <c r="G3718" s="5">
        <v>1642931.5</v>
      </c>
      <c r="H3718" s="5">
        <v>1502529.06</v>
      </c>
    </row>
    <row r="3719" spans="1:8" x14ac:dyDescent="0.25">
      <c r="A3719" s="4"/>
      <c r="B3719" s="4"/>
      <c r="C3719" s="4"/>
      <c r="D3719" s="4"/>
      <c r="E3719" s="4">
        <v>1200160340</v>
      </c>
      <c r="F3719" s="4" t="s">
        <v>2915</v>
      </c>
      <c r="G3719" s="5">
        <v>1604025.28</v>
      </c>
      <c r="H3719" s="5">
        <v>1505450.48</v>
      </c>
    </row>
    <row r="3720" spans="1:8" x14ac:dyDescent="0.25">
      <c r="A3720" s="4"/>
      <c r="B3720" s="4"/>
      <c r="C3720" s="4"/>
      <c r="D3720" s="4"/>
      <c r="E3720" s="4">
        <v>1200162650</v>
      </c>
      <c r="F3720" s="4" t="s">
        <v>2916</v>
      </c>
      <c r="G3720" s="5">
        <v>1549311</v>
      </c>
      <c r="H3720" s="5">
        <v>1416909.23</v>
      </c>
    </row>
    <row r="3721" spans="1:8" x14ac:dyDescent="0.25">
      <c r="A3721" s="4"/>
      <c r="B3721" s="4"/>
      <c r="C3721" s="4"/>
      <c r="D3721" s="4"/>
      <c r="E3721" s="4">
        <v>1200162660</v>
      </c>
      <c r="F3721" s="4" t="s">
        <v>2916</v>
      </c>
      <c r="G3721" s="5">
        <v>1479376</v>
      </c>
      <c r="H3721" s="5">
        <v>1352950.74</v>
      </c>
    </row>
    <row r="3722" spans="1:8" x14ac:dyDescent="0.25">
      <c r="A3722" s="4"/>
      <c r="B3722" s="4"/>
      <c r="C3722" s="4"/>
      <c r="D3722" s="4"/>
      <c r="E3722" s="4">
        <v>1200162690</v>
      </c>
      <c r="F3722" s="4" t="s">
        <v>2917</v>
      </c>
      <c r="G3722" s="5">
        <v>1407115</v>
      </c>
      <c r="H3722" s="5">
        <v>1316927.56</v>
      </c>
    </row>
    <row r="3723" spans="1:8" x14ac:dyDescent="0.25">
      <c r="A3723" s="4"/>
      <c r="B3723" s="4"/>
      <c r="C3723" s="4"/>
      <c r="D3723" s="4"/>
      <c r="E3723" s="4">
        <v>1200162670</v>
      </c>
      <c r="F3723" s="4" t="s">
        <v>2918</v>
      </c>
      <c r="G3723" s="5">
        <v>1336806</v>
      </c>
      <c r="H3723" s="5">
        <v>1251124.93</v>
      </c>
    </row>
    <row r="3724" spans="1:8" x14ac:dyDescent="0.25">
      <c r="A3724" s="4"/>
      <c r="B3724" s="4"/>
      <c r="C3724" s="4"/>
      <c r="D3724" s="4"/>
      <c r="E3724" s="4">
        <v>1200163060</v>
      </c>
      <c r="F3724" s="4" t="s">
        <v>2919</v>
      </c>
      <c r="G3724" s="5">
        <v>1266560</v>
      </c>
      <c r="H3724" s="5">
        <v>1158321.7</v>
      </c>
    </row>
    <row r="3725" spans="1:8" x14ac:dyDescent="0.25">
      <c r="A3725" s="4"/>
      <c r="B3725" s="4"/>
      <c r="C3725" s="4"/>
      <c r="D3725" s="4"/>
      <c r="E3725" s="4">
        <v>1200162880</v>
      </c>
      <c r="F3725" s="4" t="s">
        <v>2920</v>
      </c>
      <c r="G3725" s="5">
        <v>1222375</v>
      </c>
      <c r="H3725" s="5">
        <v>1117912.67</v>
      </c>
    </row>
    <row r="3726" spans="1:8" x14ac:dyDescent="0.25">
      <c r="A3726" s="4"/>
      <c r="B3726" s="4"/>
      <c r="C3726" s="4"/>
      <c r="D3726" s="4"/>
      <c r="E3726" s="4">
        <v>1200162530</v>
      </c>
      <c r="F3726" s="4" t="s">
        <v>2920</v>
      </c>
      <c r="G3726" s="5">
        <v>1222374</v>
      </c>
      <c r="H3726" s="5">
        <v>1117911.77</v>
      </c>
    </row>
    <row r="3727" spans="1:8" x14ac:dyDescent="0.25">
      <c r="A3727" s="4"/>
      <c r="B3727" s="4"/>
      <c r="C3727" s="4"/>
      <c r="D3727" s="4"/>
      <c r="E3727" s="4">
        <v>1200162870</v>
      </c>
      <c r="F3727" s="4" t="s">
        <v>2920</v>
      </c>
      <c r="G3727" s="5">
        <v>1222374</v>
      </c>
      <c r="H3727" s="5">
        <v>1117911.77</v>
      </c>
    </row>
    <row r="3728" spans="1:8" x14ac:dyDescent="0.25">
      <c r="A3728" s="4"/>
      <c r="B3728" s="4"/>
      <c r="C3728" s="4"/>
      <c r="D3728" s="4"/>
      <c r="E3728" s="4">
        <v>1200162860</v>
      </c>
      <c r="F3728" s="4" t="s">
        <v>2920</v>
      </c>
      <c r="G3728" s="5">
        <v>1222374</v>
      </c>
      <c r="H3728" s="5">
        <v>1117911.77</v>
      </c>
    </row>
    <row r="3729" spans="1:8" x14ac:dyDescent="0.25">
      <c r="A3729" s="4"/>
      <c r="B3729" s="4"/>
      <c r="C3729" s="4"/>
      <c r="D3729" s="4"/>
      <c r="E3729" s="4">
        <v>1200163020</v>
      </c>
      <c r="F3729" s="4" t="s">
        <v>2921</v>
      </c>
      <c r="G3729" s="5">
        <v>1173828</v>
      </c>
      <c r="H3729" s="5">
        <v>1073514.44</v>
      </c>
    </row>
    <row r="3730" spans="1:8" x14ac:dyDescent="0.25">
      <c r="A3730" s="4"/>
      <c r="B3730" s="4"/>
      <c r="C3730" s="4"/>
      <c r="D3730" s="4"/>
      <c r="E3730" s="4">
        <v>1200163280</v>
      </c>
      <c r="F3730" s="4" t="s">
        <v>2922</v>
      </c>
      <c r="G3730" s="5">
        <v>1106304.26</v>
      </c>
      <c r="H3730" s="5">
        <v>1011761.16</v>
      </c>
    </row>
    <row r="3731" spans="1:8" x14ac:dyDescent="0.25">
      <c r="A3731" s="4"/>
      <c r="B3731" s="4"/>
      <c r="C3731" s="4"/>
      <c r="D3731" s="4"/>
      <c r="E3731" s="4">
        <v>1200162220</v>
      </c>
      <c r="F3731" s="4" t="s">
        <v>2923</v>
      </c>
      <c r="G3731" s="5">
        <v>1085562</v>
      </c>
      <c r="H3731" s="5">
        <v>992791.51</v>
      </c>
    </row>
    <row r="3732" spans="1:8" x14ac:dyDescent="0.25">
      <c r="A3732" s="4"/>
      <c r="B3732" s="4"/>
      <c r="C3732" s="4"/>
      <c r="D3732" s="4"/>
      <c r="E3732" s="4">
        <v>1200162210</v>
      </c>
      <c r="F3732" s="4" t="s">
        <v>2923</v>
      </c>
      <c r="G3732" s="5">
        <v>1085562</v>
      </c>
      <c r="H3732" s="5">
        <v>992791.51</v>
      </c>
    </row>
    <row r="3733" spans="1:8" x14ac:dyDescent="0.25">
      <c r="A3733" s="4"/>
      <c r="B3733" s="4"/>
      <c r="C3733" s="4"/>
      <c r="D3733" s="4"/>
      <c r="E3733" s="4">
        <v>1200162400</v>
      </c>
      <c r="F3733" s="4" t="s">
        <v>2924</v>
      </c>
      <c r="G3733" s="5">
        <v>1041090</v>
      </c>
      <c r="H3733" s="5">
        <v>974362.51</v>
      </c>
    </row>
    <row r="3734" spans="1:8" x14ac:dyDescent="0.25">
      <c r="A3734" s="4"/>
      <c r="B3734" s="4"/>
      <c r="C3734" s="4"/>
      <c r="D3734" s="4"/>
      <c r="E3734" s="4">
        <v>1200162800</v>
      </c>
      <c r="F3734" s="4" t="s">
        <v>2925</v>
      </c>
      <c r="G3734" s="5">
        <v>1038410</v>
      </c>
      <c r="H3734" s="5">
        <v>949669.04</v>
      </c>
    </row>
    <row r="3735" spans="1:8" x14ac:dyDescent="0.25">
      <c r="A3735" s="4"/>
      <c r="B3735" s="4"/>
      <c r="C3735" s="4"/>
      <c r="D3735" s="4"/>
      <c r="E3735" s="4">
        <v>1200162900</v>
      </c>
      <c r="F3735" s="4" t="s">
        <v>2926</v>
      </c>
      <c r="G3735" s="5">
        <v>1021222</v>
      </c>
      <c r="H3735" s="5">
        <v>933949.9</v>
      </c>
    </row>
    <row r="3736" spans="1:8" x14ac:dyDescent="0.25">
      <c r="A3736" s="4"/>
      <c r="B3736" s="4"/>
      <c r="C3736" s="4"/>
      <c r="D3736" s="4"/>
      <c r="E3736" s="4">
        <v>1200165180</v>
      </c>
      <c r="F3736" s="4" t="s">
        <v>2927</v>
      </c>
      <c r="G3736" s="5">
        <v>925000</v>
      </c>
      <c r="H3736" s="5">
        <v>871273.97</v>
      </c>
    </row>
    <row r="3737" spans="1:8" x14ac:dyDescent="0.25">
      <c r="A3737" s="4"/>
      <c r="B3737" s="4"/>
      <c r="C3737" s="4"/>
      <c r="D3737" s="4"/>
      <c r="E3737" s="4">
        <v>1200162780</v>
      </c>
      <c r="F3737" s="4" t="s">
        <v>2928</v>
      </c>
      <c r="G3737" s="5">
        <v>802606</v>
      </c>
      <c r="H3737" s="5">
        <v>734016.49</v>
      </c>
    </row>
    <row r="3738" spans="1:8" x14ac:dyDescent="0.25">
      <c r="A3738" s="4"/>
      <c r="B3738" s="4"/>
      <c r="C3738" s="4"/>
      <c r="D3738" s="4"/>
      <c r="E3738" s="4">
        <v>1200162890</v>
      </c>
      <c r="F3738" s="4" t="s">
        <v>2929</v>
      </c>
      <c r="G3738" s="5">
        <v>739426</v>
      </c>
      <c r="H3738" s="5">
        <v>676235.78</v>
      </c>
    </row>
    <row r="3739" spans="1:8" x14ac:dyDescent="0.25">
      <c r="A3739" s="4"/>
      <c r="B3739" s="4"/>
      <c r="C3739" s="4"/>
      <c r="D3739" s="4"/>
      <c r="E3739" s="4">
        <v>1200162910</v>
      </c>
      <c r="F3739" s="4" t="s">
        <v>2929</v>
      </c>
      <c r="G3739" s="5">
        <v>739426</v>
      </c>
      <c r="H3739" s="5">
        <v>676235.78</v>
      </c>
    </row>
    <row r="3740" spans="1:8" x14ac:dyDescent="0.25">
      <c r="A3740" s="4"/>
      <c r="B3740" s="4"/>
      <c r="C3740" s="4"/>
      <c r="D3740" s="4"/>
      <c r="E3740" s="4">
        <v>1200163160</v>
      </c>
      <c r="F3740" s="4" t="s">
        <v>2930</v>
      </c>
      <c r="G3740" s="5">
        <v>726622</v>
      </c>
      <c r="H3740" s="5">
        <v>664525.97</v>
      </c>
    </row>
    <row r="3741" spans="1:8" x14ac:dyDescent="0.25">
      <c r="A3741" s="4"/>
      <c r="B3741" s="4"/>
      <c r="C3741" s="4"/>
      <c r="D3741" s="4"/>
      <c r="E3741" s="4">
        <v>1200164000</v>
      </c>
      <c r="F3741" s="4" t="s">
        <v>2931</v>
      </c>
      <c r="G3741" s="5">
        <v>720000</v>
      </c>
      <c r="H3741" s="5">
        <v>663846.93000000005</v>
      </c>
    </row>
    <row r="3742" spans="1:8" x14ac:dyDescent="0.25">
      <c r="A3742" s="4"/>
      <c r="B3742" s="4"/>
      <c r="C3742" s="4"/>
      <c r="D3742" s="4"/>
      <c r="E3742" s="4">
        <v>1200163140</v>
      </c>
      <c r="F3742" s="4" t="s">
        <v>2930</v>
      </c>
      <c r="G3742" s="5">
        <v>691772</v>
      </c>
      <c r="H3742" s="5">
        <v>632654.23</v>
      </c>
    </row>
    <row r="3743" spans="1:8" x14ac:dyDescent="0.25">
      <c r="A3743" s="4"/>
      <c r="B3743" s="4"/>
      <c r="C3743" s="4"/>
      <c r="D3743" s="4"/>
      <c r="E3743" s="4">
        <v>1200163150</v>
      </c>
      <c r="F3743" s="4" t="s">
        <v>2930</v>
      </c>
      <c r="G3743" s="5">
        <v>691772</v>
      </c>
      <c r="H3743" s="5">
        <v>632654.23</v>
      </c>
    </row>
    <row r="3744" spans="1:8" x14ac:dyDescent="0.25">
      <c r="A3744" s="4"/>
      <c r="B3744" s="4"/>
      <c r="C3744" s="4"/>
      <c r="D3744" s="4"/>
      <c r="E3744" s="4">
        <v>1200161700</v>
      </c>
      <c r="F3744" s="4" t="s">
        <v>2932</v>
      </c>
      <c r="G3744" s="5">
        <v>690000</v>
      </c>
      <c r="H3744" s="5">
        <v>654082.18999999994</v>
      </c>
    </row>
    <row r="3745" spans="1:8" x14ac:dyDescent="0.25">
      <c r="A3745" s="4"/>
      <c r="B3745" s="4"/>
      <c r="C3745" s="4"/>
      <c r="D3745" s="4"/>
      <c r="E3745" s="4">
        <v>1200162410</v>
      </c>
      <c r="F3745" s="4" t="s">
        <v>2924</v>
      </c>
      <c r="G3745" s="5">
        <v>648337</v>
      </c>
      <c r="H3745" s="5">
        <v>606782.56999999995</v>
      </c>
    </row>
    <row r="3746" spans="1:8" x14ac:dyDescent="0.25">
      <c r="A3746" s="4"/>
      <c r="B3746" s="4"/>
      <c r="C3746" s="4"/>
      <c r="D3746" s="4"/>
      <c r="E3746" s="4">
        <v>1200162770</v>
      </c>
      <c r="F3746" s="4" t="s">
        <v>2928</v>
      </c>
      <c r="G3746" s="5">
        <v>626796</v>
      </c>
      <c r="H3746" s="5">
        <v>573230.96</v>
      </c>
    </row>
    <row r="3747" spans="1:8" x14ac:dyDescent="0.25">
      <c r="A3747" s="4"/>
      <c r="B3747" s="4"/>
      <c r="C3747" s="4"/>
      <c r="D3747" s="4"/>
      <c r="E3747" s="4">
        <v>1200163300</v>
      </c>
      <c r="F3747" s="4" t="s">
        <v>2933</v>
      </c>
      <c r="G3747" s="5">
        <v>541921.5</v>
      </c>
      <c r="H3747" s="5">
        <v>495609.71</v>
      </c>
    </row>
    <row r="3748" spans="1:8" x14ac:dyDescent="0.25">
      <c r="A3748" s="4"/>
      <c r="B3748" s="4"/>
      <c r="C3748" s="4"/>
      <c r="D3748" s="4"/>
      <c r="E3748" s="4">
        <v>1200167490</v>
      </c>
      <c r="F3748" s="4" t="s">
        <v>2934</v>
      </c>
      <c r="G3748" s="5">
        <v>481792.26</v>
      </c>
      <c r="H3748" s="5">
        <v>466040.52</v>
      </c>
    </row>
    <row r="3749" spans="1:8" x14ac:dyDescent="0.25">
      <c r="A3749" s="4"/>
      <c r="B3749" s="4"/>
      <c r="C3749" s="4"/>
      <c r="D3749" s="4"/>
      <c r="E3749" s="4">
        <v>1200162440</v>
      </c>
      <c r="F3749" s="4" t="s">
        <v>2935</v>
      </c>
      <c r="G3749" s="5">
        <v>453621</v>
      </c>
      <c r="H3749" s="5">
        <v>414855.24</v>
      </c>
    </row>
    <row r="3750" spans="1:8" x14ac:dyDescent="0.25">
      <c r="A3750" s="4"/>
      <c r="B3750" s="4"/>
      <c r="C3750" s="4"/>
      <c r="D3750" s="4"/>
      <c r="E3750" s="4">
        <v>1200163110</v>
      </c>
      <c r="F3750" s="4" t="s">
        <v>2936</v>
      </c>
      <c r="G3750" s="5">
        <v>415318</v>
      </c>
      <c r="H3750" s="5">
        <v>379825.54</v>
      </c>
    </row>
    <row r="3751" spans="1:8" x14ac:dyDescent="0.25">
      <c r="A3751" s="4"/>
      <c r="B3751" s="4"/>
      <c r="C3751" s="4"/>
      <c r="D3751" s="4"/>
      <c r="E3751" s="4">
        <v>1200163130</v>
      </c>
      <c r="F3751" s="4" t="s">
        <v>2936</v>
      </c>
      <c r="G3751" s="5">
        <v>415318</v>
      </c>
      <c r="H3751" s="5">
        <v>379825.54</v>
      </c>
    </row>
    <row r="3752" spans="1:8" x14ac:dyDescent="0.25">
      <c r="A3752" s="4"/>
      <c r="B3752" s="4"/>
      <c r="C3752" s="4"/>
      <c r="D3752" s="4"/>
      <c r="E3752" s="4">
        <v>1200163120</v>
      </c>
      <c r="F3752" s="4" t="s">
        <v>2936</v>
      </c>
      <c r="G3752" s="5">
        <v>415318</v>
      </c>
      <c r="H3752" s="5">
        <v>379825.54</v>
      </c>
    </row>
    <row r="3753" spans="1:8" x14ac:dyDescent="0.25">
      <c r="A3753" s="4"/>
      <c r="B3753" s="4"/>
      <c r="C3753" s="4"/>
      <c r="D3753" s="4"/>
      <c r="E3753" s="4">
        <v>1200163070</v>
      </c>
      <c r="F3753" s="4" t="s">
        <v>2936</v>
      </c>
      <c r="G3753" s="5">
        <v>415318</v>
      </c>
      <c r="H3753" s="5">
        <v>379825.54</v>
      </c>
    </row>
    <row r="3754" spans="1:8" x14ac:dyDescent="0.25">
      <c r="A3754" s="4"/>
      <c r="B3754" s="4"/>
      <c r="C3754" s="4"/>
      <c r="D3754" s="4"/>
      <c r="E3754" s="4">
        <v>1200163100</v>
      </c>
      <c r="F3754" s="4" t="s">
        <v>2936</v>
      </c>
      <c r="G3754" s="5">
        <v>415318</v>
      </c>
      <c r="H3754" s="5">
        <v>379825.54</v>
      </c>
    </row>
    <row r="3755" spans="1:8" x14ac:dyDescent="0.25">
      <c r="A3755" s="4"/>
      <c r="B3755" s="4"/>
      <c r="C3755" s="4"/>
      <c r="D3755" s="4"/>
      <c r="E3755" s="4">
        <v>1200163090</v>
      </c>
      <c r="F3755" s="4" t="s">
        <v>2936</v>
      </c>
      <c r="G3755" s="5">
        <v>415318</v>
      </c>
      <c r="H3755" s="5">
        <v>379825.54</v>
      </c>
    </row>
    <row r="3756" spans="1:8" x14ac:dyDescent="0.25">
      <c r="A3756" s="4"/>
      <c r="B3756" s="4"/>
      <c r="C3756" s="4"/>
      <c r="D3756" s="4"/>
      <c r="E3756" s="4">
        <v>1200163080</v>
      </c>
      <c r="F3756" s="4" t="s">
        <v>2936</v>
      </c>
      <c r="G3756" s="5">
        <v>415318</v>
      </c>
      <c r="H3756" s="5">
        <v>379825.54</v>
      </c>
    </row>
    <row r="3757" spans="1:8" x14ac:dyDescent="0.25">
      <c r="A3757" s="4"/>
      <c r="B3757" s="4"/>
      <c r="C3757" s="4"/>
      <c r="D3757" s="4"/>
      <c r="E3757" s="4">
        <v>1200163220</v>
      </c>
      <c r="F3757" s="4" t="s">
        <v>2937</v>
      </c>
      <c r="G3757" s="5">
        <v>405697.2</v>
      </c>
      <c r="H3757" s="5">
        <v>371026.92</v>
      </c>
    </row>
    <row r="3758" spans="1:8" x14ac:dyDescent="0.25">
      <c r="A3758" s="4"/>
      <c r="B3758" s="4"/>
      <c r="C3758" s="4"/>
      <c r="D3758" s="4"/>
      <c r="E3758" s="4">
        <v>1200166480</v>
      </c>
      <c r="F3758" s="4" t="s">
        <v>2938</v>
      </c>
      <c r="G3758" s="5">
        <v>379000</v>
      </c>
      <c r="H3758" s="5">
        <v>367578.08</v>
      </c>
    </row>
    <row r="3759" spans="1:8" x14ac:dyDescent="0.25">
      <c r="A3759" s="4"/>
      <c r="B3759" s="4"/>
      <c r="C3759" s="4"/>
      <c r="D3759" s="4"/>
      <c r="E3759" s="4">
        <v>1200162540</v>
      </c>
      <c r="F3759" s="4" t="s">
        <v>2939</v>
      </c>
      <c r="G3759" s="5">
        <v>375071</v>
      </c>
      <c r="H3759" s="5">
        <v>351031.25</v>
      </c>
    </row>
    <row r="3760" spans="1:8" x14ac:dyDescent="0.25">
      <c r="A3760" s="4"/>
      <c r="B3760" s="4"/>
      <c r="C3760" s="4"/>
      <c r="D3760" s="4"/>
      <c r="E3760" s="4">
        <v>1200163270</v>
      </c>
      <c r="F3760" s="4" t="s">
        <v>2940</v>
      </c>
      <c r="G3760" s="5">
        <v>373826.1</v>
      </c>
      <c r="H3760" s="5">
        <v>341879.5</v>
      </c>
    </row>
    <row r="3761" spans="1:8" x14ac:dyDescent="0.25">
      <c r="A3761" s="4"/>
      <c r="B3761" s="4"/>
      <c r="C3761" s="4"/>
      <c r="D3761" s="4"/>
      <c r="E3761" s="4">
        <v>1200162130</v>
      </c>
      <c r="F3761" s="4" t="s">
        <v>2941</v>
      </c>
      <c r="G3761" s="5">
        <v>372567.5</v>
      </c>
      <c r="H3761" s="5">
        <v>340728.45</v>
      </c>
    </row>
    <row r="3762" spans="1:8" x14ac:dyDescent="0.25">
      <c r="A3762" s="4"/>
      <c r="B3762" s="4"/>
      <c r="C3762" s="4"/>
      <c r="D3762" s="4"/>
      <c r="E3762" s="4">
        <v>1200163030</v>
      </c>
      <c r="F3762" s="4" t="s">
        <v>2942</v>
      </c>
      <c r="G3762" s="5">
        <v>365115</v>
      </c>
      <c r="H3762" s="5">
        <v>333912.82</v>
      </c>
    </row>
    <row r="3763" spans="1:8" x14ac:dyDescent="0.25">
      <c r="A3763" s="4"/>
      <c r="B3763" s="4"/>
      <c r="C3763" s="4"/>
      <c r="D3763" s="4"/>
      <c r="E3763" s="4">
        <v>1200163180</v>
      </c>
      <c r="F3763" s="4" t="s">
        <v>2943</v>
      </c>
      <c r="G3763" s="5">
        <v>364124.6</v>
      </c>
      <c r="H3763" s="5">
        <v>333007.07</v>
      </c>
    </row>
    <row r="3764" spans="1:8" x14ac:dyDescent="0.25">
      <c r="A3764" s="4"/>
      <c r="B3764" s="4"/>
      <c r="C3764" s="4"/>
      <c r="D3764" s="4"/>
      <c r="E3764" s="4">
        <v>1200162920</v>
      </c>
      <c r="F3764" s="4" t="s">
        <v>2926</v>
      </c>
      <c r="G3764" s="5">
        <v>346724</v>
      </c>
      <c r="H3764" s="5">
        <v>317093.49</v>
      </c>
    </row>
    <row r="3765" spans="1:8" x14ac:dyDescent="0.25">
      <c r="A3765" s="4"/>
      <c r="B3765" s="4"/>
      <c r="C3765" s="4"/>
      <c r="D3765" s="4"/>
      <c r="E3765" s="4">
        <v>1200163170</v>
      </c>
      <c r="F3765" s="4" t="s">
        <v>2943</v>
      </c>
      <c r="G3765" s="5">
        <v>345557.6</v>
      </c>
      <c r="H3765" s="5">
        <v>316026.76</v>
      </c>
    </row>
    <row r="3766" spans="1:8" x14ac:dyDescent="0.25">
      <c r="A3766" s="4"/>
      <c r="B3766" s="4"/>
      <c r="C3766" s="4"/>
      <c r="D3766" s="4"/>
      <c r="E3766" s="4">
        <v>1200163260</v>
      </c>
      <c r="F3766" s="4" t="s">
        <v>2944</v>
      </c>
      <c r="G3766" s="5">
        <v>292555</v>
      </c>
      <c r="H3766" s="5">
        <v>267553.68</v>
      </c>
    </row>
    <row r="3767" spans="1:8" x14ac:dyDescent="0.25">
      <c r="A3767" s="4"/>
      <c r="B3767" s="4"/>
      <c r="C3767" s="4"/>
      <c r="D3767" s="4"/>
      <c r="E3767" s="4">
        <v>1200162180</v>
      </c>
      <c r="F3767" s="4" t="s">
        <v>2945</v>
      </c>
      <c r="G3767" s="5">
        <v>247650.57</v>
      </c>
      <c r="H3767" s="5">
        <v>226486.74</v>
      </c>
    </row>
    <row r="3768" spans="1:8" x14ac:dyDescent="0.25">
      <c r="A3768" s="4"/>
      <c r="B3768" s="4"/>
      <c r="C3768" s="4"/>
      <c r="D3768" s="4"/>
      <c r="E3768" s="4">
        <v>1200162990</v>
      </c>
      <c r="F3768" s="4" t="s">
        <v>2946</v>
      </c>
      <c r="G3768" s="5">
        <v>246904</v>
      </c>
      <c r="H3768" s="5">
        <v>225803.95</v>
      </c>
    </row>
    <row r="3769" spans="1:8" x14ac:dyDescent="0.25">
      <c r="A3769" s="4"/>
      <c r="B3769" s="4"/>
      <c r="C3769" s="4"/>
      <c r="D3769" s="4"/>
      <c r="E3769" s="4">
        <v>1200162470</v>
      </c>
      <c r="F3769" s="4" t="s">
        <v>2947</v>
      </c>
      <c r="G3769" s="5">
        <v>209960.5</v>
      </c>
      <c r="H3769" s="5">
        <v>192017.57</v>
      </c>
    </row>
    <row r="3770" spans="1:8" x14ac:dyDescent="0.25">
      <c r="A3770" s="4"/>
      <c r="B3770" s="4"/>
      <c r="C3770" s="4"/>
      <c r="D3770" s="4"/>
      <c r="E3770" s="4">
        <v>1200162460</v>
      </c>
      <c r="F3770" s="4" t="s">
        <v>2948</v>
      </c>
      <c r="G3770" s="5">
        <v>204019.5</v>
      </c>
      <c r="H3770" s="5">
        <v>186584.3</v>
      </c>
    </row>
    <row r="3771" spans="1:8" x14ac:dyDescent="0.25">
      <c r="A3771" s="4"/>
      <c r="B3771" s="4"/>
      <c r="C3771" s="4"/>
      <c r="D3771" s="4"/>
      <c r="E3771" s="4">
        <v>1200162490</v>
      </c>
      <c r="F3771" s="4" t="s">
        <v>2949</v>
      </c>
      <c r="G3771" s="5">
        <v>204019.5</v>
      </c>
      <c r="H3771" s="5">
        <v>186584.3</v>
      </c>
    </row>
    <row r="3772" spans="1:8" x14ac:dyDescent="0.25">
      <c r="A3772" s="4"/>
      <c r="B3772" s="4"/>
      <c r="C3772" s="4"/>
      <c r="D3772" s="4"/>
      <c r="E3772" s="4">
        <v>1200162480</v>
      </c>
      <c r="F3772" s="4" t="s">
        <v>2950</v>
      </c>
      <c r="G3772" s="5">
        <v>204019.5</v>
      </c>
      <c r="H3772" s="5">
        <v>186584.3</v>
      </c>
    </row>
    <row r="3773" spans="1:8" x14ac:dyDescent="0.25">
      <c r="A3773" s="4"/>
      <c r="B3773" s="4"/>
      <c r="C3773" s="4"/>
      <c r="D3773" s="4"/>
      <c r="E3773" s="4">
        <v>1200163040</v>
      </c>
      <c r="F3773" s="4" t="s">
        <v>2951</v>
      </c>
      <c r="G3773" s="5">
        <v>196141</v>
      </c>
      <c r="H3773" s="5">
        <v>179379.08</v>
      </c>
    </row>
    <row r="3774" spans="1:8" x14ac:dyDescent="0.25">
      <c r="A3774" s="4"/>
      <c r="B3774" s="4"/>
      <c r="C3774" s="4"/>
      <c r="D3774" s="4"/>
      <c r="E3774" s="4">
        <v>1200163230</v>
      </c>
      <c r="F3774" s="4" t="s">
        <v>2952</v>
      </c>
      <c r="G3774" s="5">
        <v>190702.46</v>
      </c>
      <c r="H3774" s="5">
        <v>174405.31</v>
      </c>
    </row>
    <row r="3775" spans="1:8" x14ac:dyDescent="0.25">
      <c r="A3775" s="4"/>
      <c r="B3775" s="4"/>
      <c r="C3775" s="4"/>
      <c r="D3775" s="4"/>
      <c r="E3775" s="4">
        <v>1200162610</v>
      </c>
      <c r="F3775" s="4" t="s">
        <v>2953</v>
      </c>
      <c r="G3775" s="5">
        <v>182177</v>
      </c>
      <c r="H3775" s="5">
        <v>166608.45000000001</v>
      </c>
    </row>
    <row r="3776" spans="1:8" x14ac:dyDescent="0.25">
      <c r="A3776" s="4"/>
      <c r="B3776" s="4"/>
      <c r="C3776" s="4"/>
      <c r="D3776" s="4"/>
      <c r="E3776" s="4">
        <v>1200162510</v>
      </c>
      <c r="F3776" s="4" t="s">
        <v>2954</v>
      </c>
      <c r="G3776" s="5">
        <v>170601.5</v>
      </c>
      <c r="H3776" s="5">
        <v>156022.16</v>
      </c>
    </row>
    <row r="3777" spans="1:8" x14ac:dyDescent="0.25">
      <c r="A3777" s="4"/>
      <c r="B3777" s="4"/>
      <c r="C3777" s="4"/>
      <c r="D3777" s="4"/>
      <c r="E3777" s="4">
        <v>1200163200</v>
      </c>
      <c r="F3777" s="4" t="s">
        <v>2955</v>
      </c>
      <c r="G3777" s="5">
        <v>164586</v>
      </c>
      <c r="H3777" s="5">
        <v>150520.74</v>
      </c>
    </row>
    <row r="3778" spans="1:8" x14ac:dyDescent="0.25">
      <c r="A3778" s="4"/>
      <c r="B3778" s="4"/>
      <c r="C3778" s="4"/>
      <c r="D3778" s="4"/>
      <c r="E3778" s="4">
        <v>1200162850</v>
      </c>
      <c r="F3778" s="4" t="s">
        <v>2956</v>
      </c>
      <c r="G3778" s="5">
        <v>158591</v>
      </c>
      <c r="H3778" s="5">
        <v>145038.06</v>
      </c>
    </row>
    <row r="3779" spans="1:8" x14ac:dyDescent="0.25">
      <c r="A3779" s="4"/>
      <c r="B3779" s="4"/>
      <c r="C3779" s="4"/>
      <c r="D3779" s="4"/>
      <c r="E3779" s="4">
        <v>1200162820</v>
      </c>
      <c r="F3779" s="4" t="s">
        <v>2957</v>
      </c>
      <c r="G3779" s="5">
        <v>153421.25</v>
      </c>
      <c r="H3779" s="5">
        <v>140310.1</v>
      </c>
    </row>
    <row r="3780" spans="1:8" x14ac:dyDescent="0.25">
      <c r="A3780" s="4"/>
      <c r="B3780" s="4"/>
      <c r="C3780" s="4"/>
      <c r="D3780" s="4"/>
      <c r="E3780" s="4">
        <v>1200162500</v>
      </c>
      <c r="F3780" s="4" t="s">
        <v>2958</v>
      </c>
      <c r="G3780" s="5">
        <v>142752</v>
      </c>
      <c r="H3780" s="5">
        <v>130552.62</v>
      </c>
    </row>
    <row r="3781" spans="1:8" x14ac:dyDescent="0.25">
      <c r="A3781" s="4"/>
      <c r="B3781" s="4"/>
      <c r="C3781" s="4"/>
      <c r="D3781" s="4"/>
      <c r="E3781" s="4">
        <v>1200162840</v>
      </c>
      <c r="F3781" s="4" t="s">
        <v>2959</v>
      </c>
      <c r="G3781" s="5">
        <v>142527</v>
      </c>
      <c r="H3781" s="5">
        <v>130346.86</v>
      </c>
    </row>
    <row r="3782" spans="1:8" x14ac:dyDescent="0.25">
      <c r="A3782" s="4"/>
      <c r="B3782" s="4"/>
      <c r="C3782" s="4"/>
      <c r="D3782" s="4"/>
      <c r="E3782" s="4">
        <v>1200163210</v>
      </c>
      <c r="F3782" s="4" t="s">
        <v>2960</v>
      </c>
      <c r="G3782" s="5">
        <v>118261</v>
      </c>
      <c r="H3782" s="5">
        <v>108154.57</v>
      </c>
    </row>
    <row r="3783" spans="1:8" x14ac:dyDescent="0.25">
      <c r="A3783" s="4"/>
      <c r="B3783" s="4"/>
      <c r="C3783" s="4"/>
      <c r="D3783" s="4"/>
      <c r="E3783" s="4">
        <v>1200163250</v>
      </c>
      <c r="F3783" s="4" t="s">
        <v>2961</v>
      </c>
      <c r="G3783" s="5">
        <v>118261</v>
      </c>
      <c r="H3783" s="5">
        <v>108154.57</v>
      </c>
    </row>
    <row r="3784" spans="1:8" x14ac:dyDescent="0.25">
      <c r="A3784" s="4"/>
      <c r="B3784" s="4"/>
      <c r="C3784" s="4"/>
      <c r="D3784" s="4"/>
      <c r="E3784" s="4">
        <v>1200163000</v>
      </c>
      <c r="F3784" s="4" t="s">
        <v>2962</v>
      </c>
      <c r="G3784" s="5">
        <v>114326</v>
      </c>
      <c r="H3784" s="5">
        <v>104555.86</v>
      </c>
    </row>
    <row r="3785" spans="1:8" x14ac:dyDescent="0.25">
      <c r="A3785" s="4"/>
      <c r="B3785" s="4"/>
      <c r="C3785" s="4"/>
      <c r="D3785" s="4"/>
      <c r="E3785" s="4">
        <v>1200166490</v>
      </c>
      <c r="F3785" s="4" t="s">
        <v>2938</v>
      </c>
      <c r="G3785" s="5">
        <v>110000</v>
      </c>
      <c r="H3785" s="5">
        <v>106684.93</v>
      </c>
    </row>
    <row r="3786" spans="1:8" x14ac:dyDescent="0.25">
      <c r="A3786" s="4"/>
      <c r="B3786" s="4"/>
      <c r="C3786" s="4"/>
      <c r="D3786" s="4"/>
      <c r="E3786" s="4">
        <v>1200162620</v>
      </c>
      <c r="F3786" s="4" t="s">
        <v>2963</v>
      </c>
      <c r="G3786" s="5">
        <v>106091</v>
      </c>
      <c r="H3786" s="5">
        <v>97024.6</v>
      </c>
    </row>
    <row r="3787" spans="1:8" x14ac:dyDescent="0.25">
      <c r="A3787" s="4"/>
      <c r="B3787" s="4"/>
      <c r="C3787" s="4"/>
      <c r="D3787" s="4"/>
      <c r="E3787" s="4">
        <v>1200163240</v>
      </c>
      <c r="F3787" s="4" t="s">
        <v>2964</v>
      </c>
      <c r="G3787" s="5">
        <v>98983.19</v>
      </c>
      <c r="H3787" s="5">
        <v>90524.24</v>
      </c>
    </row>
    <row r="3788" spans="1:8" x14ac:dyDescent="0.25">
      <c r="A3788" s="4"/>
      <c r="B3788" s="4"/>
      <c r="C3788" s="4"/>
      <c r="D3788" s="4"/>
      <c r="E3788" s="4">
        <v>1200166340</v>
      </c>
      <c r="F3788" s="4" t="s">
        <v>2965</v>
      </c>
      <c r="G3788" s="5">
        <v>82087.199999999997</v>
      </c>
      <c r="H3788" s="5">
        <v>78368.91</v>
      </c>
    </row>
    <row r="3789" spans="1:8" x14ac:dyDescent="0.25">
      <c r="A3789" s="4"/>
      <c r="B3789" s="4"/>
      <c r="C3789" s="4"/>
      <c r="D3789" s="4"/>
      <c r="E3789" s="4">
        <v>1200162960</v>
      </c>
      <c r="F3789" s="4" t="s">
        <v>2966</v>
      </c>
      <c r="G3789" s="5">
        <v>79086</v>
      </c>
      <c r="H3789" s="5">
        <v>72327.429999999993</v>
      </c>
    </row>
    <row r="3790" spans="1:8" x14ac:dyDescent="0.25">
      <c r="A3790" s="4"/>
      <c r="B3790" s="4"/>
      <c r="C3790" s="4"/>
      <c r="D3790" s="4"/>
      <c r="E3790" s="4">
        <v>1200164380</v>
      </c>
      <c r="F3790" s="4" t="s">
        <v>2967</v>
      </c>
      <c r="G3790" s="5">
        <v>75137.75</v>
      </c>
      <c r="H3790" s="5">
        <v>68921.88</v>
      </c>
    </row>
    <row r="3791" spans="1:8" x14ac:dyDescent="0.25">
      <c r="A3791" s="4"/>
      <c r="B3791" s="4"/>
      <c r="C3791" s="4"/>
      <c r="D3791" s="4"/>
      <c r="E3791" s="4">
        <v>1200162970</v>
      </c>
      <c r="F3791" s="4" t="s">
        <v>2968</v>
      </c>
      <c r="G3791" s="5">
        <v>69635</v>
      </c>
      <c r="H3791" s="5">
        <v>63684.1</v>
      </c>
    </row>
    <row r="3792" spans="1:8" x14ac:dyDescent="0.25">
      <c r="A3792" s="4"/>
      <c r="B3792" s="4"/>
      <c r="C3792" s="4"/>
      <c r="D3792" s="4"/>
      <c r="E3792" s="4">
        <v>1200162630</v>
      </c>
      <c r="F3792" s="4" t="s">
        <v>2969</v>
      </c>
      <c r="G3792" s="5">
        <v>53046</v>
      </c>
      <c r="H3792" s="5">
        <v>48512.77</v>
      </c>
    </row>
    <row r="3793" spans="1:8" x14ac:dyDescent="0.25">
      <c r="A3793" s="4"/>
      <c r="B3793" s="4"/>
      <c r="C3793" s="4"/>
      <c r="D3793" s="4"/>
      <c r="E3793" s="4">
        <v>1200163050</v>
      </c>
      <c r="F3793" s="4" t="s">
        <v>2970</v>
      </c>
      <c r="G3793" s="5">
        <v>46080</v>
      </c>
      <c r="H3793" s="5">
        <v>42142.080000000002</v>
      </c>
    </row>
    <row r="3794" spans="1:8" x14ac:dyDescent="0.25">
      <c r="A3794" s="4"/>
      <c r="B3794" s="4"/>
      <c r="C3794" s="4"/>
      <c r="D3794" s="4"/>
      <c r="E3794" s="4">
        <v>1200162640</v>
      </c>
      <c r="F3794" s="4" t="s">
        <v>2969</v>
      </c>
      <c r="G3794" s="5">
        <v>42865</v>
      </c>
      <c r="H3794" s="5">
        <v>39201.81</v>
      </c>
    </row>
    <row r="3795" spans="1:8" x14ac:dyDescent="0.25">
      <c r="A3795" s="4"/>
      <c r="B3795" s="4"/>
      <c r="C3795" s="4"/>
      <c r="D3795" s="4"/>
      <c r="E3795" s="4">
        <v>1200163320</v>
      </c>
      <c r="F3795" s="4" t="s">
        <v>2971</v>
      </c>
      <c r="G3795" s="5">
        <v>38739</v>
      </c>
      <c r="H3795" s="5">
        <v>35428.43</v>
      </c>
    </row>
    <row r="3796" spans="1:8" x14ac:dyDescent="0.25">
      <c r="A3796" s="4"/>
      <c r="B3796" s="4"/>
      <c r="C3796" s="4"/>
      <c r="D3796" s="4"/>
      <c r="E3796" s="4">
        <v>1200163310</v>
      </c>
      <c r="F3796" s="4" t="s">
        <v>2971</v>
      </c>
      <c r="G3796" s="5">
        <v>38739</v>
      </c>
      <c r="H3796" s="5">
        <v>35428.43</v>
      </c>
    </row>
    <row r="3797" spans="1:8" x14ac:dyDescent="0.25">
      <c r="A3797" s="4"/>
      <c r="B3797" s="4"/>
      <c r="C3797" s="4"/>
      <c r="D3797" s="4"/>
      <c r="E3797" s="4">
        <v>1200163330</v>
      </c>
      <c r="F3797" s="4" t="s">
        <v>2971</v>
      </c>
      <c r="G3797" s="5">
        <v>38739</v>
      </c>
      <c r="H3797" s="5">
        <v>35428.43</v>
      </c>
    </row>
    <row r="3798" spans="1:8" x14ac:dyDescent="0.25">
      <c r="A3798" s="4"/>
      <c r="B3798" s="4"/>
      <c r="C3798" s="4"/>
      <c r="D3798" s="4"/>
      <c r="E3798" s="4">
        <v>1200163340</v>
      </c>
      <c r="F3798" s="4" t="s">
        <v>2971</v>
      </c>
      <c r="G3798" s="5">
        <v>38739</v>
      </c>
      <c r="H3798" s="5">
        <v>35428.43</v>
      </c>
    </row>
    <row r="3799" spans="1:8" x14ac:dyDescent="0.25">
      <c r="A3799" s="4"/>
      <c r="B3799" s="4"/>
      <c r="C3799" s="4"/>
      <c r="D3799" s="4"/>
      <c r="E3799" s="4">
        <v>1200162980</v>
      </c>
      <c r="F3799" s="4" t="s">
        <v>2972</v>
      </c>
      <c r="G3799" s="5">
        <v>36650</v>
      </c>
      <c r="H3799" s="5">
        <v>33517.94</v>
      </c>
    </row>
    <row r="3800" spans="1:8" x14ac:dyDescent="0.25">
      <c r="A3800" s="4"/>
      <c r="B3800" s="4"/>
      <c r="C3800" s="4"/>
      <c r="D3800" s="4"/>
      <c r="E3800" s="4">
        <v>1200164370</v>
      </c>
      <c r="F3800" s="4" t="s">
        <v>2973</v>
      </c>
      <c r="G3800" s="5">
        <v>35485.050000000003</v>
      </c>
      <c r="H3800" s="5">
        <v>32549.5</v>
      </c>
    </row>
    <row r="3801" spans="1:8" x14ac:dyDescent="0.25">
      <c r="A3801" s="4"/>
      <c r="B3801" s="4"/>
      <c r="C3801" s="4"/>
      <c r="D3801" s="4"/>
      <c r="E3801" s="4">
        <v>1200162950</v>
      </c>
      <c r="F3801" s="4" t="s">
        <v>2974</v>
      </c>
      <c r="G3801" s="5">
        <v>35128</v>
      </c>
      <c r="H3801" s="5">
        <v>32126.02</v>
      </c>
    </row>
    <row r="3802" spans="1:8" x14ac:dyDescent="0.25">
      <c r="A3802" s="4"/>
      <c r="B3802" s="4"/>
      <c r="C3802" s="4"/>
      <c r="D3802" s="4"/>
      <c r="E3802" s="4">
        <v>1200162930</v>
      </c>
      <c r="F3802" s="4" t="s">
        <v>2974</v>
      </c>
      <c r="G3802" s="5">
        <v>35128</v>
      </c>
      <c r="H3802" s="5">
        <v>32126.02</v>
      </c>
    </row>
    <row r="3803" spans="1:8" x14ac:dyDescent="0.25">
      <c r="A3803" s="4"/>
      <c r="B3803" s="4"/>
      <c r="C3803" s="4"/>
      <c r="D3803" s="4"/>
      <c r="E3803" s="4">
        <v>1200162940</v>
      </c>
      <c r="F3803" s="4" t="s">
        <v>2974</v>
      </c>
      <c r="G3803" s="5">
        <v>35128</v>
      </c>
      <c r="H3803" s="5">
        <v>32126.02</v>
      </c>
    </row>
    <row r="3804" spans="1:8" x14ac:dyDescent="0.25">
      <c r="A3804" s="4"/>
      <c r="B3804" s="4"/>
      <c r="C3804" s="4"/>
      <c r="D3804" s="4"/>
      <c r="E3804" s="4">
        <v>1200162830</v>
      </c>
      <c r="F3804" s="4" t="s">
        <v>2975</v>
      </c>
      <c r="G3804" s="5">
        <v>27499</v>
      </c>
      <c r="H3804" s="5">
        <v>25149</v>
      </c>
    </row>
    <row r="3805" spans="1:8" x14ac:dyDescent="0.25">
      <c r="A3805" s="4"/>
      <c r="B3805" s="4"/>
      <c r="C3805" s="4"/>
      <c r="D3805" s="4"/>
      <c r="E3805" s="4">
        <v>1200162810</v>
      </c>
      <c r="F3805" s="4" t="s">
        <v>2976</v>
      </c>
      <c r="G3805" s="5">
        <v>21315</v>
      </c>
      <c r="H3805" s="5">
        <v>19493.45</v>
      </c>
    </row>
    <row r="3806" spans="1:8" x14ac:dyDescent="0.25">
      <c r="A3806" s="4"/>
      <c r="B3806" s="4"/>
      <c r="C3806" s="4"/>
      <c r="D3806" s="4"/>
      <c r="E3806" s="4">
        <v>1200166020</v>
      </c>
      <c r="F3806" s="4" t="s">
        <v>2977</v>
      </c>
      <c r="G3806" s="5">
        <v>20089</v>
      </c>
      <c r="H3806" s="5">
        <v>19256.09</v>
      </c>
    </row>
    <row r="3807" spans="1:8" x14ac:dyDescent="0.25">
      <c r="A3807" s="4"/>
      <c r="B3807" s="4"/>
      <c r="C3807" s="4"/>
      <c r="D3807" s="4"/>
      <c r="E3807" s="4">
        <v>1200163010</v>
      </c>
      <c r="F3807" s="4" t="s">
        <v>2978</v>
      </c>
      <c r="G3807" s="5">
        <v>17665</v>
      </c>
      <c r="H3807" s="5">
        <v>16155.38</v>
      </c>
    </row>
    <row r="3808" spans="1:8" x14ac:dyDescent="0.25">
      <c r="A3808" s="4"/>
      <c r="B3808" s="4"/>
      <c r="C3808" s="4"/>
      <c r="D3808" s="4">
        <v>2021</v>
      </c>
      <c r="E3808" s="4">
        <v>1200172650</v>
      </c>
      <c r="F3808" s="4" t="s">
        <v>2979</v>
      </c>
      <c r="G3808" s="5">
        <v>1661375</v>
      </c>
      <c r="H3808" s="5">
        <v>1088770.45</v>
      </c>
    </row>
    <row r="3809" spans="1:8" x14ac:dyDescent="0.25">
      <c r="A3809" s="4"/>
      <c r="B3809" s="4"/>
      <c r="C3809" s="4"/>
      <c r="D3809" s="4"/>
      <c r="E3809" s="4">
        <v>1200171020</v>
      </c>
      <c r="F3809" s="4" t="s">
        <v>2980</v>
      </c>
      <c r="G3809" s="5">
        <v>1031448.09</v>
      </c>
      <c r="H3809" s="5">
        <v>1013174.04</v>
      </c>
    </row>
    <row r="3810" spans="1:8" x14ac:dyDescent="0.25">
      <c r="A3810" s="4"/>
      <c r="B3810" s="4"/>
      <c r="C3810" s="4"/>
      <c r="D3810" s="4"/>
      <c r="E3810" s="4">
        <v>1200171030</v>
      </c>
      <c r="F3810" s="4" t="s">
        <v>2981</v>
      </c>
      <c r="G3810" s="5">
        <v>633050</v>
      </c>
      <c r="H3810" s="5">
        <v>621834.31999999995</v>
      </c>
    </row>
    <row r="3811" spans="1:8" x14ac:dyDescent="0.25">
      <c r="A3811" s="4"/>
      <c r="B3811" s="4"/>
      <c r="C3811" s="4"/>
      <c r="D3811" s="4"/>
      <c r="E3811" s="4">
        <v>1200169430</v>
      </c>
      <c r="F3811" s="4" t="s">
        <v>2766</v>
      </c>
      <c r="G3811" s="5">
        <v>225000</v>
      </c>
      <c r="H3811" s="5">
        <v>219534.25</v>
      </c>
    </row>
    <row r="3812" spans="1:8" x14ac:dyDescent="0.25">
      <c r="A3812" s="4"/>
      <c r="B3812" s="4"/>
      <c r="C3812" s="4"/>
      <c r="D3812" s="4"/>
      <c r="E3812" s="4">
        <v>1200171010</v>
      </c>
      <c r="F3812" s="4" t="s">
        <v>2982</v>
      </c>
      <c r="G3812" s="5">
        <v>33000</v>
      </c>
      <c r="H3812" s="5">
        <v>32415.34</v>
      </c>
    </row>
    <row r="3813" spans="1:8" x14ac:dyDescent="0.25">
      <c r="A3813" s="4"/>
      <c r="B3813" s="4"/>
      <c r="C3813" s="4"/>
      <c r="D3813" s="4"/>
      <c r="E3813" s="4">
        <v>1200171760</v>
      </c>
      <c r="F3813" s="4" t="s">
        <v>2983</v>
      </c>
      <c r="G3813" s="5">
        <v>32243</v>
      </c>
      <c r="H3813" s="5">
        <v>32101.66</v>
      </c>
    </row>
    <row r="3814" spans="1:8" x14ac:dyDescent="0.25">
      <c r="A3814" s="6"/>
      <c r="B3814" s="6"/>
      <c r="C3814" s="6" t="s">
        <v>846</v>
      </c>
      <c r="D3814" s="6"/>
      <c r="E3814" s="6"/>
      <c r="F3814" s="6"/>
      <c r="G3814" s="7">
        <f>SUM(G3378:G3813)</f>
        <v>1260941671.3499999</v>
      </c>
      <c r="H3814" s="7">
        <f>SUM(H3378:H3813)</f>
        <v>868939256.6499995</v>
      </c>
    </row>
    <row r="3815" spans="1:8" x14ac:dyDescent="0.25">
      <c r="A3815" s="4"/>
      <c r="B3815" s="4"/>
      <c r="C3815" s="4" t="s">
        <v>847</v>
      </c>
      <c r="D3815" s="4">
        <v>2009</v>
      </c>
      <c r="E3815" s="4">
        <v>1200042310</v>
      </c>
      <c r="F3815" s="4" t="s">
        <v>2984</v>
      </c>
      <c r="G3815" s="5">
        <v>24150</v>
      </c>
      <c r="H3815" s="5">
        <v>5881.69</v>
      </c>
    </row>
    <row r="3816" spans="1:8" x14ac:dyDescent="0.25">
      <c r="A3816" s="4"/>
      <c r="B3816" s="4"/>
      <c r="C3816" s="4"/>
      <c r="D3816" s="4"/>
      <c r="E3816" s="4">
        <v>1200041750</v>
      </c>
      <c r="F3816" s="4" t="s">
        <v>983</v>
      </c>
      <c r="G3816" s="5">
        <v>22355</v>
      </c>
      <c r="H3816" s="5">
        <v>5261.45</v>
      </c>
    </row>
    <row r="3817" spans="1:8" x14ac:dyDescent="0.25">
      <c r="A3817" s="4"/>
      <c r="B3817" s="4"/>
      <c r="C3817" s="4"/>
      <c r="D3817" s="4"/>
      <c r="E3817" s="4">
        <v>1200042300</v>
      </c>
      <c r="F3817" s="4" t="s">
        <v>2985</v>
      </c>
      <c r="G3817" s="5">
        <v>15600</v>
      </c>
      <c r="H3817" s="5">
        <v>3799.38</v>
      </c>
    </row>
    <row r="3818" spans="1:8" x14ac:dyDescent="0.25">
      <c r="A3818" s="4"/>
      <c r="B3818" s="4"/>
      <c r="C3818" s="4"/>
      <c r="D3818" s="4"/>
      <c r="E3818" s="4">
        <v>1200039830</v>
      </c>
      <c r="F3818" s="4" t="s">
        <v>859</v>
      </c>
      <c r="G3818" s="5">
        <v>12000</v>
      </c>
      <c r="H3818" s="5">
        <v>2961.64</v>
      </c>
    </row>
    <row r="3819" spans="1:8" x14ac:dyDescent="0.25">
      <c r="A3819" s="4"/>
      <c r="B3819" s="4"/>
      <c r="C3819" s="4"/>
      <c r="D3819" s="4">
        <v>2010</v>
      </c>
      <c r="E3819" s="4">
        <v>1200049270</v>
      </c>
      <c r="F3819" s="4" t="s">
        <v>2986</v>
      </c>
      <c r="G3819" s="5">
        <v>1432449.53</v>
      </c>
      <c r="H3819" s="5">
        <v>411993.61</v>
      </c>
    </row>
    <row r="3820" spans="1:8" x14ac:dyDescent="0.25">
      <c r="A3820" s="4"/>
      <c r="B3820" s="4"/>
      <c r="C3820" s="4"/>
      <c r="D3820" s="4"/>
      <c r="E3820" s="4">
        <v>1200049530</v>
      </c>
      <c r="F3820" s="4" t="s">
        <v>2987</v>
      </c>
      <c r="G3820" s="5">
        <v>894385.67</v>
      </c>
      <c r="H3820" s="5">
        <v>257238.48</v>
      </c>
    </row>
    <row r="3821" spans="1:8" x14ac:dyDescent="0.25">
      <c r="A3821" s="4"/>
      <c r="B3821" s="4"/>
      <c r="C3821" s="4"/>
      <c r="D3821" s="4"/>
      <c r="E3821" s="4">
        <v>1200049460</v>
      </c>
      <c r="F3821" s="4" t="s">
        <v>2988</v>
      </c>
      <c r="G3821" s="5">
        <v>697520.85</v>
      </c>
      <c r="H3821" s="5">
        <v>200617.26</v>
      </c>
    </row>
    <row r="3822" spans="1:8" x14ac:dyDescent="0.25">
      <c r="A3822" s="4"/>
      <c r="B3822" s="4"/>
      <c r="C3822" s="4"/>
      <c r="D3822" s="4"/>
      <c r="E3822" s="4">
        <v>1200049430</v>
      </c>
      <c r="F3822" s="4" t="s">
        <v>2988</v>
      </c>
      <c r="G3822" s="5">
        <v>694350.07</v>
      </c>
      <c r="H3822" s="5">
        <v>199705.31</v>
      </c>
    </row>
    <row r="3823" spans="1:8" x14ac:dyDescent="0.25">
      <c r="A3823" s="4"/>
      <c r="B3823" s="4"/>
      <c r="C3823" s="4"/>
      <c r="D3823" s="4"/>
      <c r="E3823" s="4">
        <v>1200049540</v>
      </c>
      <c r="F3823" s="4" t="s">
        <v>2989</v>
      </c>
      <c r="G3823" s="5">
        <v>685076.45</v>
      </c>
      <c r="H3823" s="5">
        <v>197038.12</v>
      </c>
    </row>
    <row r="3824" spans="1:8" x14ac:dyDescent="0.25">
      <c r="A3824" s="4"/>
      <c r="B3824" s="4"/>
      <c r="C3824" s="4"/>
      <c r="D3824" s="4"/>
      <c r="E3824" s="4">
        <v>1200044100</v>
      </c>
      <c r="F3824" s="4" t="s">
        <v>2990</v>
      </c>
      <c r="G3824" s="5">
        <v>638000</v>
      </c>
      <c r="H3824" s="5">
        <v>175791.43</v>
      </c>
    </row>
    <row r="3825" spans="1:8" x14ac:dyDescent="0.25">
      <c r="A3825" s="4"/>
      <c r="B3825" s="4"/>
      <c r="C3825" s="4"/>
      <c r="D3825" s="4"/>
      <c r="E3825" s="4">
        <v>1200049280</v>
      </c>
      <c r="F3825" s="4" t="s">
        <v>2991</v>
      </c>
      <c r="G3825" s="5">
        <v>430689.82</v>
      </c>
      <c r="H3825" s="5">
        <v>123872.75</v>
      </c>
    </row>
    <row r="3826" spans="1:8" x14ac:dyDescent="0.25">
      <c r="A3826" s="4"/>
      <c r="B3826" s="4"/>
      <c r="C3826" s="4"/>
      <c r="D3826" s="4"/>
      <c r="E3826" s="4">
        <v>1200044110</v>
      </c>
      <c r="F3826" s="4" t="s">
        <v>2992</v>
      </c>
      <c r="G3826" s="5">
        <v>259600</v>
      </c>
      <c r="H3826" s="5">
        <v>69907.289999999994</v>
      </c>
    </row>
    <row r="3827" spans="1:8" x14ac:dyDescent="0.25">
      <c r="A3827" s="4"/>
      <c r="B3827" s="4"/>
      <c r="C3827" s="4"/>
      <c r="D3827" s="4"/>
      <c r="E3827" s="4">
        <v>1200049490</v>
      </c>
      <c r="F3827" s="4" t="s">
        <v>2993</v>
      </c>
      <c r="G3827" s="5">
        <v>214188.51</v>
      </c>
      <c r="H3827" s="5">
        <v>61603.76</v>
      </c>
    </row>
    <row r="3828" spans="1:8" x14ac:dyDescent="0.25">
      <c r="A3828" s="4"/>
      <c r="B3828" s="4"/>
      <c r="C3828" s="4"/>
      <c r="D3828" s="4"/>
      <c r="E3828" s="4">
        <v>1200049360</v>
      </c>
      <c r="F3828" s="4" t="s">
        <v>2994</v>
      </c>
      <c r="G3828" s="5">
        <v>196081.45</v>
      </c>
      <c r="H3828" s="5">
        <v>1</v>
      </c>
    </row>
    <row r="3829" spans="1:8" x14ac:dyDescent="0.25">
      <c r="A3829" s="4"/>
      <c r="B3829" s="4"/>
      <c r="C3829" s="4"/>
      <c r="D3829" s="4"/>
      <c r="E3829" s="4">
        <v>1200049420</v>
      </c>
      <c r="F3829" s="4" t="s">
        <v>2995</v>
      </c>
      <c r="G3829" s="5">
        <v>171834.26</v>
      </c>
      <c r="H3829" s="5">
        <v>49422.06</v>
      </c>
    </row>
    <row r="3830" spans="1:8" x14ac:dyDescent="0.25">
      <c r="A3830" s="4"/>
      <c r="B3830" s="4"/>
      <c r="C3830" s="4"/>
      <c r="D3830" s="4"/>
      <c r="E3830" s="4">
        <v>1200049450</v>
      </c>
      <c r="F3830" s="4" t="s">
        <v>2996</v>
      </c>
      <c r="G3830" s="5">
        <v>167781.33</v>
      </c>
      <c r="H3830" s="5">
        <v>48256.37</v>
      </c>
    </row>
    <row r="3831" spans="1:8" x14ac:dyDescent="0.25">
      <c r="A3831" s="4"/>
      <c r="B3831" s="4"/>
      <c r="C3831" s="4"/>
      <c r="D3831" s="4"/>
      <c r="E3831" s="4">
        <v>1200049290</v>
      </c>
      <c r="F3831" s="4" t="s">
        <v>2997</v>
      </c>
      <c r="G3831" s="5">
        <v>152197.76999999999</v>
      </c>
      <c r="H3831" s="5">
        <v>43774.31</v>
      </c>
    </row>
    <row r="3832" spans="1:8" x14ac:dyDescent="0.25">
      <c r="A3832" s="4"/>
      <c r="B3832" s="4"/>
      <c r="C3832" s="4"/>
      <c r="D3832" s="4"/>
      <c r="E3832" s="4">
        <v>1200049510</v>
      </c>
      <c r="F3832" s="4" t="s">
        <v>2998</v>
      </c>
      <c r="G3832" s="5">
        <v>140323.98000000001</v>
      </c>
      <c r="H3832" s="5">
        <v>40359.269999999997</v>
      </c>
    </row>
    <row r="3833" spans="1:8" x14ac:dyDescent="0.25">
      <c r="A3833" s="4"/>
      <c r="B3833" s="4"/>
      <c r="C3833" s="4"/>
      <c r="D3833" s="4"/>
      <c r="E3833" s="4">
        <v>1200049440</v>
      </c>
      <c r="F3833" s="4" t="s">
        <v>2999</v>
      </c>
      <c r="G3833" s="5">
        <v>104173.1</v>
      </c>
      <c r="H3833" s="5">
        <v>29961.759999999998</v>
      </c>
    </row>
    <row r="3834" spans="1:8" x14ac:dyDescent="0.25">
      <c r="A3834" s="4"/>
      <c r="B3834" s="4"/>
      <c r="C3834" s="4"/>
      <c r="D3834" s="4"/>
      <c r="E3834" s="4">
        <v>1200049380</v>
      </c>
      <c r="F3834" s="4" t="s">
        <v>3000</v>
      </c>
      <c r="G3834" s="5">
        <v>92745.14</v>
      </c>
      <c r="H3834" s="5">
        <v>26674.91</v>
      </c>
    </row>
    <row r="3835" spans="1:8" x14ac:dyDescent="0.25">
      <c r="A3835" s="4"/>
      <c r="B3835" s="4"/>
      <c r="C3835" s="4"/>
      <c r="D3835" s="4"/>
      <c r="E3835" s="4">
        <v>1200049500</v>
      </c>
      <c r="F3835" s="4" t="s">
        <v>3001</v>
      </c>
      <c r="G3835" s="5">
        <v>87342.12</v>
      </c>
      <c r="H3835" s="5">
        <v>25120.880000000001</v>
      </c>
    </row>
    <row r="3836" spans="1:8" x14ac:dyDescent="0.25">
      <c r="A3836" s="4"/>
      <c r="B3836" s="4"/>
      <c r="C3836" s="4"/>
      <c r="D3836" s="4"/>
      <c r="E3836" s="4">
        <v>1200049470</v>
      </c>
      <c r="F3836" s="4" t="s">
        <v>3002</v>
      </c>
      <c r="G3836" s="5">
        <v>67213.22</v>
      </c>
      <c r="H3836" s="5">
        <v>19331.52</v>
      </c>
    </row>
    <row r="3837" spans="1:8" x14ac:dyDescent="0.25">
      <c r="A3837" s="4"/>
      <c r="B3837" s="4"/>
      <c r="C3837" s="4"/>
      <c r="D3837" s="4"/>
      <c r="E3837" s="4">
        <v>1200049300</v>
      </c>
      <c r="F3837" s="4" t="s">
        <v>2986</v>
      </c>
      <c r="G3837" s="5">
        <v>67146.070000000007</v>
      </c>
      <c r="H3837" s="5">
        <v>19312.2</v>
      </c>
    </row>
    <row r="3838" spans="1:8" x14ac:dyDescent="0.25">
      <c r="A3838" s="4"/>
      <c r="B3838" s="4"/>
      <c r="C3838" s="4"/>
      <c r="D3838" s="4"/>
      <c r="E3838" s="4">
        <v>1200049310</v>
      </c>
      <c r="F3838" s="4" t="s">
        <v>3003</v>
      </c>
      <c r="G3838" s="5">
        <v>64176.72</v>
      </c>
      <c r="H3838" s="5">
        <v>18458.169999999998</v>
      </c>
    </row>
    <row r="3839" spans="1:8" x14ac:dyDescent="0.25">
      <c r="A3839" s="4"/>
      <c r="B3839" s="4"/>
      <c r="C3839" s="4"/>
      <c r="D3839" s="4"/>
      <c r="E3839" s="4">
        <v>1200049480</v>
      </c>
      <c r="F3839" s="4" t="s">
        <v>3004</v>
      </c>
      <c r="G3839" s="5">
        <v>55842.85</v>
      </c>
      <c r="H3839" s="5">
        <v>16061.2</v>
      </c>
    </row>
    <row r="3840" spans="1:8" x14ac:dyDescent="0.25">
      <c r="A3840" s="4"/>
      <c r="B3840" s="4"/>
      <c r="C3840" s="4"/>
      <c r="D3840" s="4"/>
      <c r="E3840" s="4">
        <v>1200049320</v>
      </c>
      <c r="F3840" s="4" t="s">
        <v>3005</v>
      </c>
      <c r="G3840" s="5">
        <v>50225.26</v>
      </c>
      <c r="H3840" s="5">
        <v>14445.53</v>
      </c>
    </row>
    <row r="3841" spans="1:8" x14ac:dyDescent="0.25">
      <c r="A3841" s="4"/>
      <c r="B3841" s="4"/>
      <c r="C3841" s="4"/>
      <c r="D3841" s="4"/>
      <c r="E3841" s="4">
        <v>1200049520</v>
      </c>
      <c r="F3841" s="4" t="s">
        <v>3006</v>
      </c>
      <c r="G3841" s="5">
        <v>45659.32</v>
      </c>
      <c r="H3841" s="5">
        <v>13132.28</v>
      </c>
    </row>
    <row r="3842" spans="1:8" x14ac:dyDescent="0.25">
      <c r="A3842" s="4"/>
      <c r="B3842" s="4"/>
      <c r="C3842" s="4"/>
      <c r="D3842" s="4"/>
      <c r="E3842" s="4">
        <v>1200049340</v>
      </c>
      <c r="F3842" s="4" t="s">
        <v>3007</v>
      </c>
      <c r="G3842" s="5">
        <v>40683.06</v>
      </c>
      <c r="H3842" s="5">
        <v>11701.06</v>
      </c>
    </row>
    <row r="3843" spans="1:8" x14ac:dyDescent="0.25">
      <c r="A3843" s="4"/>
      <c r="B3843" s="4"/>
      <c r="C3843" s="4"/>
      <c r="D3843" s="4"/>
      <c r="E3843" s="4">
        <v>1200048800</v>
      </c>
      <c r="F3843" s="4" t="s">
        <v>3008</v>
      </c>
      <c r="G3843" s="5">
        <v>39066.400000000001</v>
      </c>
      <c r="H3843" s="5">
        <v>1</v>
      </c>
    </row>
    <row r="3844" spans="1:8" x14ac:dyDescent="0.25">
      <c r="A3844" s="4"/>
      <c r="B3844" s="4"/>
      <c r="C3844" s="4"/>
      <c r="D3844" s="4"/>
      <c r="E3844" s="4">
        <v>1200049350</v>
      </c>
      <c r="F3844" s="4" t="s">
        <v>3009</v>
      </c>
      <c r="G3844" s="5">
        <v>29544.27</v>
      </c>
      <c r="H3844" s="5">
        <v>8497.3700000000008</v>
      </c>
    </row>
    <row r="3845" spans="1:8" x14ac:dyDescent="0.25">
      <c r="A3845" s="4"/>
      <c r="B3845" s="4"/>
      <c r="C3845" s="4"/>
      <c r="D3845" s="4"/>
      <c r="E3845" s="4">
        <v>1200049410</v>
      </c>
      <c r="F3845" s="4" t="s">
        <v>3010</v>
      </c>
      <c r="G3845" s="5">
        <v>28156.59</v>
      </c>
      <c r="H3845" s="5">
        <v>1</v>
      </c>
    </row>
    <row r="3846" spans="1:8" x14ac:dyDescent="0.25">
      <c r="A3846" s="4"/>
      <c r="B3846" s="4"/>
      <c r="C3846" s="4"/>
      <c r="D3846" s="4"/>
      <c r="E3846" s="4">
        <v>1200049370</v>
      </c>
      <c r="F3846" s="4" t="s">
        <v>3011</v>
      </c>
      <c r="G3846" s="5">
        <v>25112.639999999999</v>
      </c>
      <c r="H3846" s="5">
        <v>7222.75</v>
      </c>
    </row>
    <row r="3847" spans="1:8" x14ac:dyDescent="0.25">
      <c r="A3847" s="4"/>
      <c r="B3847" s="4"/>
      <c r="C3847" s="4"/>
      <c r="D3847" s="4"/>
      <c r="E3847" s="4">
        <v>1200047170</v>
      </c>
      <c r="F3847" s="4" t="s">
        <v>3012</v>
      </c>
      <c r="G3847" s="5">
        <v>21470</v>
      </c>
      <c r="H3847" s="5">
        <v>1</v>
      </c>
    </row>
    <row r="3848" spans="1:8" x14ac:dyDescent="0.25">
      <c r="A3848" s="4"/>
      <c r="B3848" s="4"/>
      <c r="C3848" s="4"/>
      <c r="D3848" s="4"/>
      <c r="E3848" s="4">
        <v>1200049390</v>
      </c>
      <c r="F3848" s="4" t="s">
        <v>3013</v>
      </c>
      <c r="G3848" s="5">
        <v>16586.57</v>
      </c>
      <c r="H3848" s="5">
        <v>4770.5600000000004</v>
      </c>
    </row>
    <row r="3849" spans="1:8" x14ac:dyDescent="0.25">
      <c r="A3849" s="4"/>
      <c r="B3849" s="4"/>
      <c r="C3849" s="4"/>
      <c r="D3849" s="4"/>
      <c r="E3849" s="4">
        <v>1200049330</v>
      </c>
      <c r="F3849" s="4" t="s">
        <v>3014</v>
      </c>
      <c r="G3849" s="5">
        <v>8207.0300000000007</v>
      </c>
      <c r="H3849" s="5">
        <v>2360.4499999999998</v>
      </c>
    </row>
    <row r="3850" spans="1:8" x14ac:dyDescent="0.25">
      <c r="A3850" s="4"/>
      <c r="B3850" s="4"/>
      <c r="C3850" s="4"/>
      <c r="D3850" s="4"/>
      <c r="E3850" s="4">
        <v>1200048540</v>
      </c>
      <c r="F3850" s="4" t="s">
        <v>3015</v>
      </c>
      <c r="G3850" s="5">
        <v>7500</v>
      </c>
      <c r="H3850" s="5">
        <v>2334.79</v>
      </c>
    </row>
    <row r="3851" spans="1:8" x14ac:dyDescent="0.25">
      <c r="A3851" s="4"/>
      <c r="B3851" s="4"/>
      <c r="C3851" s="4"/>
      <c r="D3851" s="4">
        <v>2011</v>
      </c>
      <c r="E3851" s="4">
        <v>1200060370</v>
      </c>
      <c r="F3851" s="4" t="s">
        <v>3016</v>
      </c>
      <c r="G3851" s="5">
        <v>18315</v>
      </c>
      <c r="H3851" s="5">
        <v>6412.21</v>
      </c>
    </row>
    <row r="3852" spans="1:8" x14ac:dyDescent="0.25">
      <c r="A3852" s="4"/>
      <c r="B3852" s="4"/>
      <c r="C3852" s="4"/>
      <c r="D3852" s="4"/>
      <c r="E3852" s="4">
        <v>1200060830</v>
      </c>
      <c r="F3852" s="4" t="s">
        <v>3017</v>
      </c>
      <c r="G3852" s="5">
        <v>13882.5</v>
      </c>
      <c r="H3852" s="5">
        <v>1</v>
      </c>
    </row>
    <row r="3853" spans="1:8" x14ac:dyDescent="0.25">
      <c r="A3853" s="4"/>
      <c r="B3853" s="4"/>
      <c r="C3853" s="4"/>
      <c r="D3853" s="4"/>
      <c r="E3853" s="4">
        <v>1200057890</v>
      </c>
      <c r="F3853" s="4" t="s">
        <v>3018</v>
      </c>
      <c r="G3853" s="5">
        <v>5600</v>
      </c>
      <c r="H3853" s="5">
        <v>1986.03</v>
      </c>
    </row>
    <row r="3854" spans="1:8" x14ac:dyDescent="0.25">
      <c r="A3854" s="4"/>
      <c r="B3854" s="4"/>
      <c r="C3854" s="4"/>
      <c r="D3854" s="4">
        <v>2012</v>
      </c>
      <c r="E3854" s="4">
        <v>1200074050</v>
      </c>
      <c r="F3854" s="4" t="s">
        <v>3019</v>
      </c>
      <c r="G3854" s="5">
        <v>44494.559999999998</v>
      </c>
      <c r="H3854" s="5">
        <v>19067.79</v>
      </c>
    </row>
    <row r="3855" spans="1:8" x14ac:dyDescent="0.25">
      <c r="A3855" s="4"/>
      <c r="B3855" s="4"/>
      <c r="C3855" s="4"/>
      <c r="D3855" s="4"/>
      <c r="E3855" s="4">
        <v>1200074030</v>
      </c>
      <c r="F3855" s="4" t="s">
        <v>3020</v>
      </c>
      <c r="G3855" s="5">
        <v>35393.4</v>
      </c>
      <c r="H3855" s="5">
        <v>15167.58</v>
      </c>
    </row>
    <row r="3856" spans="1:8" x14ac:dyDescent="0.25">
      <c r="A3856" s="4"/>
      <c r="B3856" s="4"/>
      <c r="C3856" s="4"/>
      <c r="D3856" s="4"/>
      <c r="E3856" s="4">
        <v>1200074480</v>
      </c>
      <c r="F3856" s="4" t="s">
        <v>3021</v>
      </c>
      <c r="G3856" s="5">
        <v>17297</v>
      </c>
      <c r="H3856" s="5">
        <v>7516.05</v>
      </c>
    </row>
    <row r="3857" spans="1:8" x14ac:dyDescent="0.25">
      <c r="A3857" s="4"/>
      <c r="B3857" s="4"/>
      <c r="C3857" s="4"/>
      <c r="D3857" s="4"/>
      <c r="E3857" s="4">
        <v>1200063600</v>
      </c>
      <c r="F3857" s="4" t="s">
        <v>3022</v>
      </c>
      <c r="G3857" s="5">
        <v>16587</v>
      </c>
      <c r="H3857" s="5">
        <v>6584.32</v>
      </c>
    </row>
    <row r="3858" spans="1:8" x14ac:dyDescent="0.25">
      <c r="A3858" s="4"/>
      <c r="B3858" s="4"/>
      <c r="C3858" s="4"/>
      <c r="D3858" s="4"/>
      <c r="E3858" s="4">
        <v>1200074040</v>
      </c>
      <c r="F3858" s="4" t="s">
        <v>3023</v>
      </c>
      <c r="G3858" s="5">
        <v>12640.5</v>
      </c>
      <c r="H3858" s="5">
        <v>5417</v>
      </c>
    </row>
    <row r="3859" spans="1:8" x14ac:dyDescent="0.25">
      <c r="A3859" s="4"/>
      <c r="B3859" s="4"/>
      <c r="C3859" s="4"/>
      <c r="D3859" s="4"/>
      <c r="E3859" s="4">
        <v>1200074470</v>
      </c>
      <c r="F3859" s="4" t="s">
        <v>3024</v>
      </c>
      <c r="G3859" s="5">
        <v>7400</v>
      </c>
      <c r="H3859" s="5">
        <v>3215.53</v>
      </c>
    </row>
    <row r="3860" spans="1:8" x14ac:dyDescent="0.25">
      <c r="A3860" s="4"/>
      <c r="B3860" s="4"/>
      <c r="C3860" s="4"/>
      <c r="D3860" s="4">
        <v>2013</v>
      </c>
      <c r="E3860" s="4">
        <v>1200083090</v>
      </c>
      <c r="F3860" s="4" t="s">
        <v>3025</v>
      </c>
      <c r="G3860" s="5">
        <v>130000</v>
      </c>
      <c r="H3860" s="5">
        <v>65295.55</v>
      </c>
    </row>
    <row r="3861" spans="1:8" x14ac:dyDescent="0.25">
      <c r="A3861" s="4"/>
      <c r="B3861" s="4"/>
      <c r="C3861" s="4"/>
      <c r="D3861" s="4"/>
      <c r="E3861" s="4">
        <v>1200073960</v>
      </c>
      <c r="F3861" s="4" t="s">
        <v>3026</v>
      </c>
      <c r="G3861" s="5">
        <v>39000</v>
      </c>
      <c r="H3861" s="5">
        <v>17537.28</v>
      </c>
    </row>
    <row r="3862" spans="1:8" x14ac:dyDescent="0.25">
      <c r="A3862" s="4"/>
      <c r="B3862" s="4"/>
      <c r="C3862" s="4"/>
      <c r="D3862" s="4">
        <v>2014</v>
      </c>
      <c r="E3862" s="4">
        <v>1200083470</v>
      </c>
      <c r="F3862" s="4" t="s">
        <v>3027</v>
      </c>
      <c r="G3862" s="5">
        <v>735958</v>
      </c>
      <c r="H3862" s="5">
        <v>384023.87</v>
      </c>
    </row>
    <row r="3863" spans="1:8" x14ac:dyDescent="0.25">
      <c r="A3863" s="4"/>
      <c r="B3863" s="4"/>
      <c r="C3863" s="4"/>
      <c r="D3863" s="4"/>
      <c r="E3863" s="4">
        <v>1200083490</v>
      </c>
      <c r="F3863" s="4" t="s">
        <v>3028</v>
      </c>
      <c r="G3863" s="5">
        <v>382024</v>
      </c>
      <c r="H3863" s="5">
        <v>199340.63</v>
      </c>
    </row>
    <row r="3864" spans="1:8" x14ac:dyDescent="0.25">
      <c r="A3864" s="4"/>
      <c r="B3864" s="4"/>
      <c r="C3864" s="4"/>
      <c r="D3864" s="4"/>
      <c r="E3864" s="4">
        <v>1200092890</v>
      </c>
      <c r="F3864" s="4" t="s">
        <v>3029</v>
      </c>
      <c r="G3864" s="5">
        <v>315000</v>
      </c>
      <c r="H3864" s="5">
        <v>176112.33</v>
      </c>
    </row>
    <row r="3865" spans="1:8" x14ac:dyDescent="0.25">
      <c r="A3865" s="4"/>
      <c r="B3865" s="4"/>
      <c r="C3865" s="4"/>
      <c r="D3865" s="4"/>
      <c r="E3865" s="4">
        <v>1200086830</v>
      </c>
      <c r="F3865" s="4" t="s">
        <v>3030</v>
      </c>
      <c r="G3865" s="5">
        <v>115000</v>
      </c>
      <c r="H3865" s="5">
        <v>61732.4</v>
      </c>
    </row>
    <row r="3866" spans="1:8" x14ac:dyDescent="0.25">
      <c r="A3866" s="4"/>
      <c r="B3866" s="4"/>
      <c r="C3866" s="4"/>
      <c r="D3866" s="4"/>
      <c r="E3866" s="4">
        <v>1200090780</v>
      </c>
      <c r="F3866" s="4" t="s">
        <v>3031</v>
      </c>
      <c r="G3866" s="5">
        <v>100800</v>
      </c>
      <c r="H3866" s="5">
        <v>54422.79</v>
      </c>
    </row>
    <row r="3867" spans="1:8" x14ac:dyDescent="0.25">
      <c r="A3867" s="4"/>
      <c r="B3867" s="4"/>
      <c r="C3867" s="4"/>
      <c r="D3867" s="4"/>
      <c r="E3867" s="4">
        <v>1200094960</v>
      </c>
      <c r="F3867" s="4" t="s">
        <v>3032</v>
      </c>
      <c r="G3867" s="5">
        <v>78010</v>
      </c>
      <c r="H3867" s="5">
        <v>44455</v>
      </c>
    </row>
    <row r="3868" spans="1:8" x14ac:dyDescent="0.25">
      <c r="A3868" s="4"/>
      <c r="B3868" s="4"/>
      <c r="C3868" s="4"/>
      <c r="D3868" s="4"/>
      <c r="E3868" s="4">
        <v>1200094950</v>
      </c>
      <c r="F3868" s="4" t="s">
        <v>3032</v>
      </c>
      <c r="G3868" s="5">
        <v>78010</v>
      </c>
      <c r="H3868" s="5">
        <v>44455</v>
      </c>
    </row>
    <row r="3869" spans="1:8" x14ac:dyDescent="0.25">
      <c r="A3869" s="4"/>
      <c r="B3869" s="4"/>
      <c r="C3869" s="4"/>
      <c r="D3869" s="4"/>
      <c r="E3869" s="4">
        <v>1200094940</v>
      </c>
      <c r="F3869" s="4" t="s">
        <v>3032</v>
      </c>
      <c r="G3869" s="5">
        <v>78010</v>
      </c>
      <c r="H3869" s="5">
        <v>44455</v>
      </c>
    </row>
    <row r="3870" spans="1:8" x14ac:dyDescent="0.25">
      <c r="A3870" s="4"/>
      <c r="B3870" s="4"/>
      <c r="C3870" s="4"/>
      <c r="D3870" s="4"/>
      <c r="E3870" s="4">
        <v>1200091760</v>
      </c>
      <c r="F3870" s="4" t="s">
        <v>3033</v>
      </c>
      <c r="G3870" s="5">
        <v>30500</v>
      </c>
      <c r="H3870" s="5">
        <v>16701.22</v>
      </c>
    </row>
    <row r="3871" spans="1:8" x14ac:dyDescent="0.25">
      <c r="A3871" s="4"/>
      <c r="B3871" s="4"/>
      <c r="C3871" s="4"/>
      <c r="D3871" s="4">
        <v>2015</v>
      </c>
      <c r="E3871" s="4">
        <v>1200104810</v>
      </c>
      <c r="F3871" s="4" t="s">
        <v>3034</v>
      </c>
      <c r="G3871" s="5">
        <v>528250</v>
      </c>
      <c r="H3871" s="5">
        <v>288404.57</v>
      </c>
    </row>
    <row r="3872" spans="1:8" x14ac:dyDescent="0.25">
      <c r="A3872" s="4"/>
      <c r="B3872" s="4"/>
      <c r="C3872" s="4"/>
      <c r="D3872" s="4"/>
      <c r="E3872" s="4">
        <v>1200101730</v>
      </c>
      <c r="F3872" s="4" t="s">
        <v>3035</v>
      </c>
      <c r="G3872" s="5">
        <v>503233.36</v>
      </c>
      <c r="H3872" s="5">
        <v>304216.31</v>
      </c>
    </row>
    <row r="3873" spans="1:8" x14ac:dyDescent="0.25">
      <c r="A3873" s="4"/>
      <c r="B3873" s="4"/>
      <c r="C3873" s="4"/>
      <c r="D3873" s="4"/>
      <c r="E3873" s="4">
        <v>1200095270</v>
      </c>
      <c r="F3873" s="4" t="s">
        <v>3036</v>
      </c>
      <c r="G3873" s="5">
        <v>42500</v>
      </c>
      <c r="H3873" s="5">
        <v>24552.98</v>
      </c>
    </row>
    <row r="3874" spans="1:8" x14ac:dyDescent="0.25">
      <c r="A3874" s="4"/>
      <c r="B3874" s="4"/>
      <c r="C3874" s="4"/>
      <c r="D3874" s="4">
        <v>2016</v>
      </c>
      <c r="E3874" s="4">
        <v>1200124140</v>
      </c>
      <c r="F3874" s="4" t="s">
        <v>3037</v>
      </c>
      <c r="G3874" s="5">
        <v>46330</v>
      </c>
      <c r="H3874" s="5">
        <v>32122.11</v>
      </c>
    </row>
    <row r="3875" spans="1:8" x14ac:dyDescent="0.25">
      <c r="A3875" s="4"/>
      <c r="B3875" s="4"/>
      <c r="C3875" s="4"/>
      <c r="D3875" s="4"/>
      <c r="E3875" s="4">
        <v>1200116060</v>
      </c>
      <c r="F3875" s="4" t="s">
        <v>3038</v>
      </c>
      <c r="G3875" s="5">
        <v>39913</v>
      </c>
      <c r="H3875" s="5">
        <v>26091.27</v>
      </c>
    </row>
    <row r="3876" spans="1:8" x14ac:dyDescent="0.25">
      <c r="A3876" s="4"/>
      <c r="B3876" s="4"/>
      <c r="C3876" s="4"/>
      <c r="D3876" s="4"/>
      <c r="E3876" s="4">
        <v>1200124740</v>
      </c>
      <c r="F3876" s="4" t="s">
        <v>3039</v>
      </c>
      <c r="G3876" s="5">
        <v>37862</v>
      </c>
      <c r="H3876" s="5">
        <v>26410.06</v>
      </c>
    </row>
    <row r="3877" spans="1:8" x14ac:dyDescent="0.25">
      <c r="A3877" s="4"/>
      <c r="B3877" s="4"/>
      <c r="C3877" s="4"/>
      <c r="D3877" s="4"/>
      <c r="E3877" s="4">
        <v>1200115490</v>
      </c>
      <c r="F3877" s="4" t="s">
        <v>3040</v>
      </c>
      <c r="G3877" s="5">
        <v>28000</v>
      </c>
      <c r="H3877" s="5">
        <v>18339.39</v>
      </c>
    </row>
    <row r="3878" spans="1:8" x14ac:dyDescent="0.25">
      <c r="A3878" s="4"/>
      <c r="B3878" s="4"/>
      <c r="C3878" s="4"/>
      <c r="D3878" s="4"/>
      <c r="E3878" s="4">
        <v>1200115570</v>
      </c>
      <c r="F3878" s="4" t="s">
        <v>3041</v>
      </c>
      <c r="G3878" s="5">
        <v>22250</v>
      </c>
      <c r="H3878" s="5">
        <v>14634.21</v>
      </c>
    </row>
    <row r="3879" spans="1:8" x14ac:dyDescent="0.25">
      <c r="A3879" s="4"/>
      <c r="B3879" s="4"/>
      <c r="C3879" s="4"/>
      <c r="D3879" s="4"/>
      <c r="E3879" s="4">
        <v>1200123470</v>
      </c>
      <c r="F3879" s="4" t="s">
        <v>3042</v>
      </c>
      <c r="G3879" s="5">
        <v>15540</v>
      </c>
      <c r="H3879" s="5">
        <v>10547.33</v>
      </c>
    </row>
    <row r="3880" spans="1:8" x14ac:dyDescent="0.25">
      <c r="A3880" s="4"/>
      <c r="B3880" s="4"/>
      <c r="C3880" s="4"/>
      <c r="D3880" s="4">
        <v>2017</v>
      </c>
      <c r="E3880" s="4">
        <v>1200135060</v>
      </c>
      <c r="F3880" s="4" t="s">
        <v>3043</v>
      </c>
      <c r="G3880" s="5">
        <v>284000</v>
      </c>
      <c r="H3880" s="5">
        <v>217655.53</v>
      </c>
    </row>
    <row r="3881" spans="1:8" x14ac:dyDescent="0.25">
      <c r="A3881" s="4"/>
      <c r="B3881" s="4"/>
      <c r="C3881" s="4"/>
      <c r="D3881" s="4">
        <v>2018</v>
      </c>
      <c r="E3881" s="4">
        <v>1200135530</v>
      </c>
      <c r="F3881" s="4" t="s">
        <v>3044</v>
      </c>
      <c r="G3881" s="5">
        <v>59691.54</v>
      </c>
      <c r="H3881" s="5">
        <v>46128.73</v>
      </c>
    </row>
    <row r="3882" spans="1:8" x14ac:dyDescent="0.25">
      <c r="A3882" s="4"/>
      <c r="B3882" s="4"/>
      <c r="C3882" s="4"/>
      <c r="D3882" s="4">
        <v>2019</v>
      </c>
      <c r="E3882" s="4">
        <v>1200149060</v>
      </c>
      <c r="F3882" s="4" t="s">
        <v>3045</v>
      </c>
      <c r="G3882" s="5">
        <v>7340</v>
      </c>
      <c r="H3882" s="5">
        <v>6188.39</v>
      </c>
    </row>
    <row r="3883" spans="1:8" x14ac:dyDescent="0.25">
      <c r="A3883" s="4"/>
      <c r="B3883" s="4"/>
      <c r="C3883" s="4"/>
      <c r="D3883" s="4">
        <v>2020</v>
      </c>
      <c r="E3883" s="4">
        <v>1200163810</v>
      </c>
      <c r="F3883" s="4" t="s">
        <v>3046</v>
      </c>
      <c r="G3883" s="5">
        <v>73943</v>
      </c>
      <c r="H3883" s="5">
        <v>67623.94</v>
      </c>
    </row>
    <row r="3884" spans="1:8" x14ac:dyDescent="0.25">
      <c r="A3884" s="4"/>
      <c r="B3884" s="4"/>
      <c r="C3884" s="4"/>
      <c r="D3884" s="4"/>
      <c r="E3884" s="4">
        <v>1200166240</v>
      </c>
      <c r="F3884" s="4" t="s">
        <v>3047</v>
      </c>
      <c r="G3884" s="5">
        <v>62157</v>
      </c>
      <c r="H3884" s="5">
        <v>60420.01</v>
      </c>
    </row>
    <row r="3885" spans="1:8" x14ac:dyDescent="0.25">
      <c r="A3885" s="4"/>
      <c r="B3885" s="4"/>
      <c r="C3885" s="4"/>
      <c r="D3885" s="4"/>
      <c r="E3885" s="4">
        <v>1200166660</v>
      </c>
      <c r="F3885" s="4" t="s">
        <v>3048</v>
      </c>
      <c r="G3885" s="5">
        <v>58000</v>
      </c>
      <c r="H3885" s="5">
        <v>55563.47</v>
      </c>
    </row>
    <row r="3886" spans="1:8" x14ac:dyDescent="0.25">
      <c r="A3886" s="4"/>
      <c r="B3886" s="4"/>
      <c r="C3886" s="4"/>
      <c r="D3886" s="4">
        <v>2021</v>
      </c>
      <c r="E3886" s="4">
        <v>1200165790</v>
      </c>
      <c r="F3886" s="4" t="s">
        <v>3049</v>
      </c>
      <c r="G3886" s="5">
        <v>12662</v>
      </c>
      <c r="H3886" s="5">
        <v>12444.61</v>
      </c>
    </row>
    <row r="3887" spans="1:8" x14ac:dyDescent="0.25">
      <c r="A3887" s="6"/>
      <c r="B3887" s="6"/>
      <c r="C3887" s="6" t="s">
        <v>1088</v>
      </c>
      <c r="D3887" s="6"/>
      <c r="E3887" s="6"/>
      <c r="F3887" s="6"/>
      <c r="G3887" s="7">
        <f>SUM(G3815:G3886)</f>
        <v>11775028.909999996</v>
      </c>
      <c r="H3887" s="7">
        <f>SUM(H3815:H3886)</f>
        <v>4502115.0999999996</v>
      </c>
    </row>
    <row r="3888" spans="1:8" x14ac:dyDescent="0.25">
      <c r="A3888" s="4"/>
      <c r="B3888" s="4"/>
      <c r="C3888" s="4" t="s">
        <v>1089</v>
      </c>
      <c r="D3888" s="4">
        <v>2010</v>
      </c>
      <c r="E3888" s="4">
        <v>1200049550</v>
      </c>
      <c r="F3888" s="4" t="s">
        <v>1091</v>
      </c>
      <c r="G3888" s="5">
        <v>685445.9</v>
      </c>
      <c r="H3888" s="5">
        <v>197144.33</v>
      </c>
    </row>
    <row r="3889" spans="1:8" x14ac:dyDescent="0.25">
      <c r="A3889" s="4"/>
      <c r="B3889" s="4"/>
      <c r="C3889" s="4"/>
      <c r="D3889" s="4">
        <v>2017</v>
      </c>
      <c r="E3889" s="4">
        <v>1200130690</v>
      </c>
      <c r="F3889" s="4" t="s">
        <v>973</v>
      </c>
      <c r="G3889" s="5">
        <v>125850</v>
      </c>
      <c r="H3889" s="5">
        <v>92175.07</v>
      </c>
    </row>
    <row r="3890" spans="1:8" x14ac:dyDescent="0.25">
      <c r="A3890" s="4"/>
      <c r="B3890" s="4"/>
      <c r="C3890" s="4"/>
      <c r="D3890" s="4">
        <v>2018</v>
      </c>
      <c r="E3890" s="4">
        <v>1200141030</v>
      </c>
      <c r="F3890" s="4" t="s">
        <v>3050</v>
      </c>
      <c r="G3890" s="5">
        <v>30932</v>
      </c>
      <c r="H3890" s="5">
        <v>25400.97</v>
      </c>
    </row>
    <row r="3891" spans="1:8" x14ac:dyDescent="0.25">
      <c r="A3891" s="6"/>
      <c r="B3891" s="6"/>
      <c r="C3891" s="6" t="s">
        <v>1099</v>
      </c>
      <c r="D3891" s="6"/>
      <c r="E3891" s="6"/>
      <c r="F3891" s="6"/>
      <c r="G3891" s="7">
        <f>SUM(G3888:G3890)</f>
        <v>842227.9</v>
      </c>
      <c r="H3891" s="7">
        <v>314720.37</v>
      </c>
    </row>
    <row r="3892" spans="1:8" x14ac:dyDescent="0.25">
      <c r="A3892" s="4"/>
      <c r="B3892" s="4"/>
      <c r="C3892" s="4" t="s">
        <v>1100</v>
      </c>
      <c r="D3892" s="4">
        <v>2009</v>
      </c>
      <c r="E3892" s="4">
        <v>1200042410</v>
      </c>
      <c r="F3892" s="4" t="s">
        <v>3051</v>
      </c>
      <c r="G3892" s="5">
        <v>663000</v>
      </c>
      <c r="H3892" s="5">
        <v>1</v>
      </c>
    </row>
    <row r="3893" spans="1:8" x14ac:dyDescent="0.25">
      <c r="A3893" s="4"/>
      <c r="B3893" s="4"/>
      <c r="C3893" s="4"/>
      <c r="D3893" s="4"/>
      <c r="E3893" s="4">
        <v>1200043380</v>
      </c>
      <c r="F3893" s="4" t="s">
        <v>3052</v>
      </c>
      <c r="G3893" s="5">
        <v>387357</v>
      </c>
      <c r="H3893" s="5">
        <v>1</v>
      </c>
    </row>
    <row r="3894" spans="1:8" x14ac:dyDescent="0.25">
      <c r="A3894" s="4"/>
      <c r="B3894" s="4"/>
      <c r="C3894" s="4"/>
      <c r="D3894" s="4"/>
      <c r="E3894" s="4">
        <v>1200042010</v>
      </c>
      <c r="F3894" s="4" t="s">
        <v>3053</v>
      </c>
      <c r="G3894" s="5">
        <v>195609</v>
      </c>
      <c r="H3894" s="5">
        <v>1</v>
      </c>
    </row>
    <row r="3895" spans="1:8" x14ac:dyDescent="0.25">
      <c r="A3895" s="4"/>
      <c r="B3895" s="4"/>
      <c r="C3895" s="4"/>
      <c r="D3895" s="4">
        <v>2010</v>
      </c>
      <c r="E3895" s="4">
        <v>1200049600</v>
      </c>
      <c r="F3895" s="4" t="s">
        <v>2737</v>
      </c>
      <c r="G3895" s="5">
        <v>6736143.1100000003</v>
      </c>
      <c r="H3895" s="5">
        <v>1</v>
      </c>
    </row>
    <row r="3896" spans="1:8" x14ac:dyDescent="0.25">
      <c r="A3896" s="4"/>
      <c r="B3896" s="4"/>
      <c r="C3896" s="4"/>
      <c r="D3896" s="4"/>
      <c r="E3896" s="4">
        <v>1200050060</v>
      </c>
      <c r="F3896" s="4" t="s">
        <v>3054</v>
      </c>
      <c r="G3896" s="5">
        <v>3866767.69</v>
      </c>
      <c r="H3896" s="5">
        <v>1</v>
      </c>
    </row>
    <row r="3897" spans="1:8" x14ac:dyDescent="0.25">
      <c r="A3897" s="4"/>
      <c r="B3897" s="4"/>
      <c r="C3897" s="4"/>
      <c r="D3897" s="4"/>
      <c r="E3897" s="4">
        <v>1200050090</v>
      </c>
      <c r="F3897" s="4" t="s">
        <v>3055</v>
      </c>
      <c r="G3897" s="5">
        <v>3670302.76</v>
      </c>
      <c r="H3897" s="5">
        <v>1</v>
      </c>
    </row>
    <row r="3898" spans="1:8" x14ac:dyDescent="0.25">
      <c r="A3898" s="4"/>
      <c r="B3898" s="4"/>
      <c r="C3898" s="4"/>
      <c r="D3898" s="4"/>
      <c r="E3898" s="4">
        <v>1200050030</v>
      </c>
      <c r="F3898" s="4" t="s">
        <v>3056</v>
      </c>
      <c r="G3898" s="5">
        <v>2813890.07</v>
      </c>
      <c r="H3898" s="5">
        <v>1</v>
      </c>
    </row>
    <row r="3899" spans="1:8" x14ac:dyDescent="0.25">
      <c r="A3899" s="4"/>
      <c r="B3899" s="4"/>
      <c r="C3899" s="4"/>
      <c r="D3899" s="4"/>
      <c r="E3899" s="4">
        <v>1200049650</v>
      </c>
      <c r="F3899" s="4" t="s">
        <v>3057</v>
      </c>
      <c r="G3899" s="5">
        <v>2044462.1</v>
      </c>
      <c r="H3899" s="5">
        <v>1</v>
      </c>
    </row>
    <row r="3900" spans="1:8" x14ac:dyDescent="0.25">
      <c r="A3900" s="4"/>
      <c r="B3900" s="4"/>
      <c r="C3900" s="4"/>
      <c r="D3900" s="4"/>
      <c r="E3900" s="4">
        <v>1200049660</v>
      </c>
      <c r="F3900" s="4" t="s">
        <v>3058</v>
      </c>
      <c r="G3900" s="5">
        <v>1895660.72</v>
      </c>
      <c r="H3900" s="5">
        <v>1</v>
      </c>
    </row>
    <row r="3901" spans="1:8" x14ac:dyDescent="0.25">
      <c r="A3901" s="4"/>
      <c r="B3901" s="4"/>
      <c r="C3901" s="4"/>
      <c r="D3901" s="4"/>
      <c r="E3901" s="4">
        <v>1200049620</v>
      </c>
      <c r="F3901" s="4" t="s">
        <v>3059</v>
      </c>
      <c r="G3901" s="5">
        <v>1885461.69</v>
      </c>
      <c r="H3901" s="5">
        <v>1</v>
      </c>
    </row>
    <row r="3902" spans="1:8" x14ac:dyDescent="0.25">
      <c r="A3902" s="4"/>
      <c r="B3902" s="4"/>
      <c r="C3902" s="4"/>
      <c r="D3902" s="4"/>
      <c r="E3902" s="4">
        <v>1200049610</v>
      </c>
      <c r="F3902" s="4" t="s">
        <v>3059</v>
      </c>
      <c r="G3902" s="5">
        <v>1885461.69</v>
      </c>
      <c r="H3902" s="5">
        <v>1</v>
      </c>
    </row>
    <row r="3903" spans="1:8" x14ac:dyDescent="0.25">
      <c r="A3903" s="4"/>
      <c r="B3903" s="4"/>
      <c r="C3903" s="4"/>
      <c r="D3903" s="4"/>
      <c r="E3903" s="4">
        <v>1200048660</v>
      </c>
      <c r="F3903" s="4" t="s">
        <v>3060</v>
      </c>
      <c r="G3903" s="5">
        <v>1770089.06</v>
      </c>
      <c r="H3903" s="5">
        <v>1</v>
      </c>
    </row>
    <row r="3904" spans="1:8" x14ac:dyDescent="0.25">
      <c r="A3904" s="4"/>
      <c r="B3904" s="4"/>
      <c r="C3904" s="4"/>
      <c r="D3904" s="4"/>
      <c r="E3904" s="4">
        <v>1200048670</v>
      </c>
      <c r="F3904" s="4" t="s">
        <v>3060</v>
      </c>
      <c r="G3904" s="5">
        <v>1770041.68</v>
      </c>
      <c r="H3904" s="5">
        <v>1</v>
      </c>
    </row>
    <row r="3905" spans="1:8" x14ac:dyDescent="0.25">
      <c r="A3905" s="4"/>
      <c r="B3905" s="4"/>
      <c r="C3905" s="4"/>
      <c r="D3905" s="4"/>
      <c r="E3905" s="4">
        <v>1200049830</v>
      </c>
      <c r="F3905" s="4" t="s">
        <v>3061</v>
      </c>
      <c r="G3905" s="5">
        <v>1629411.34</v>
      </c>
      <c r="H3905" s="5">
        <v>1</v>
      </c>
    </row>
    <row r="3906" spans="1:8" x14ac:dyDescent="0.25">
      <c r="A3906" s="4"/>
      <c r="B3906" s="4"/>
      <c r="C3906" s="4"/>
      <c r="D3906" s="4"/>
      <c r="E3906" s="4">
        <v>1200050020</v>
      </c>
      <c r="F3906" s="4" t="s">
        <v>3062</v>
      </c>
      <c r="G3906" s="5">
        <v>1144314.1000000001</v>
      </c>
      <c r="H3906" s="5">
        <v>1</v>
      </c>
    </row>
    <row r="3907" spans="1:8" x14ac:dyDescent="0.25">
      <c r="A3907" s="4"/>
      <c r="B3907" s="4"/>
      <c r="C3907" s="4"/>
      <c r="D3907" s="4"/>
      <c r="E3907" s="4">
        <v>1200050050</v>
      </c>
      <c r="F3907" s="4" t="s">
        <v>3063</v>
      </c>
      <c r="G3907" s="5">
        <v>832285.26</v>
      </c>
      <c r="H3907" s="5">
        <v>1</v>
      </c>
    </row>
    <row r="3908" spans="1:8" x14ac:dyDescent="0.25">
      <c r="A3908" s="4"/>
      <c r="B3908" s="4"/>
      <c r="C3908" s="4"/>
      <c r="D3908" s="4"/>
      <c r="E3908" s="4">
        <v>1200050110</v>
      </c>
      <c r="F3908" s="4" t="s">
        <v>3063</v>
      </c>
      <c r="G3908" s="5">
        <v>789440.85</v>
      </c>
      <c r="H3908" s="5">
        <v>1</v>
      </c>
    </row>
    <row r="3909" spans="1:8" x14ac:dyDescent="0.25">
      <c r="A3909" s="4"/>
      <c r="B3909" s="4"/>
      <c r="C3909" s="4"/>
      <c r="D3909" s="4"/>
      <c r="E3909" s="4">
        <v>1200049740</v>
      </c>
      <c r="F3909" s="4" t="s">
        <v>3064</v>
      </c>
      <c r="G3909" s="5">
        <v>762086.26</v>
      </c>
      <c r="H3909" s="5">
        <v>1</v>
      </c>
    </row>
    <row r="3910" spans="1:8" x14ac:dyDescent="0.25">
      <c r="A3910" s="4"/>
      <c r="B3910" s="4"/>
      <c r="C3910" s="4"/>
      <c r="D3910" s="4"/>
      <c r="E3910" s="4">
        <v>1200042550</v>
      </c>
      <c r="F3910" s="4" t="s">
        <v>3065</v>
      </c>
      <c r="G3910" s="5">
        <v>714693.6</v>
      </c>
      <c r="H3910" s="5">
        <v>1</v>
      </c>
    </row>
    <row r="3911" spans="1:8" x14ac:dyDescent="0.25">
      <c r="A3911" s="4"/>
      <c r="B3911" s="4"/>
      <c r="C3911" s="4"/>
      <c r="D3911" s="4"/>
      <c r="E3911" s="4">
        <v>1200049810</v>
      </c>
      <c r="F3911" s="4" t="s">
        <v>2682</v>
      </c>
      <c r="G3911" s="5">
        <v>714613.26</v>
      </c>
      <c r="H3911" s="5">
        <v>1</v>
      </c>
    </row>
    <row r="3912" spans="1:8" x14ac:dyDescent="0.25">
      <c r="A3912" s="4"/>
      <c r="B3912" s="4"/>
      <c r="C3912" s="4"/>
      <c r="D3912" s="4"/>
      <c r="E3912" s="4">
        <v>1200050120</v>
      </c>
      <c r="F3912" s="4" t="s">
        <v>358</v>
      </c>
      <c r="G3912" s="5">
        <v>671460.72</v>
      </c>
      <c r="H3912" s="5">
        <v>1</v>
      </c>
    </row>
    <row r="3913" spans="1:8" x14ac:dyDescent="0.25">
      <c r="A3913" s="4"/>
      <c r="B3913" s="4"/>
      <c r="C3913" s="4"/>
      <c r="D3913" s="4"/>
      <c r="E3913" s="4">
        <v>1200049700</v>
      </c>
      <c r="F3913" s="4" t="s">
        <v>3066</v>
      </c>
      <c r="G3913" s="5">
        <v>569210.68000000005</v>
      </c>
      <c r="H3913" s="5">
        <v>1</v>
      </c>
    </row>
    <row r="3914" spans="1:8" x14ac:dyDescent="0.25">
      <c r="A3914" s="4"/>
      <c r="B3914" s="4"/>
      <c r="C3914" s="4"/>
      <c r="D3914" s="4"/>
      <c r="E3914" s="4">
        <v>1200050070</v>
      </c>
      <c r="F3914" s="4" t="s">
        <v>3067</v>
      </c>
      <c r="G3914" s="5">
        <v>533736.67000000004</v>
      </c>
      <c r="H3914" s="5">
        <v>1</v>
      </c>
    </row>
    <row r="3915" spans="1:8" x14ac:dyDescent="0.25">
      <c r="A3915" s="4"/>
      <c r="B3915" s="4"/>
      <c r="C3915" s="4"/>
      <c r="D3915" s="4"/>
      <c r="E3915" s="4">
        <v>1200049640</v>
      </c>
      <c r="F3915" s="4" t="s">
        <v>3068</v>
      </c>
      <c r="G3915" s="5">
        <v>456854.59</v>
      </c>
      <c r="H3915" s="5">
        <v>1</v>
      </c>
    </row>
    <row r="3916" spans="1:8" x14ac:dyDescent="0.25">
      <c r="A3916" s="4"/>
      <c r="B3916" s="4"/>
      <c r="C3916" s="4"/>
      <c r="D3916" s="4"/>
      <c r="E3916" s="4">
        <v>1200049570</v>
      </c>
      <c r="F3916" s="4" t="s">
        <v>3069</v>
      </c>
      <c r="G3916" s="5">
        <v>363143.86</v>
      </c>
      <c r="H3916" s="5">
        <v>1</v>
      </c>
    </row>
    <row r="3917" spans="1:8" x14ac:dyDescent="0.25">
      <c r="A3917" s="4"/>
      <c r="B3917" s="4"/>
      <c r="C3917" s="4"/>
      <c r="D3917" s="4"/>
      <c r="E3917" s="4">
        <v>1200049800</v>
      </c>
      <c r="F3917" s="4" t="s">
        <v>3070</v>
      </c>
      <c r="G3917" s="5">
        <v>294457.90999999997</v>
      </c>
      <c r="H3917" s="5">
        <v>1</v>
      </c>
    </row>
    <row r="3918" spans="1:8" x14ac:dyDescent="0.25">
      <c r="A3918" s="4"/>
      <c r="B3918" s="4"/>
      <c r="C3918" s="4"/>
      <c r="D3918" s="4"/>
      <c r="E3918" s="4">
        <v>1200049710</v>
      </c>
      <c r="F3918" s="4" t="s">
        <v>3071</v>
      </c>
      <c r="G3918" s="5">
        <v>244463.52</v>
      </c>
      <c r="H3918" s="5">
        <v>1</v>
      </c>
    </row>
    <row r="3919" spans="1:8" x14ac:dyDescent="0.25">
      <c r="A3919" s="4"/>
      <c r="B3919" s="4"/>
      <c r="C3919" s="4"/>
      <c r="D3919" s="4"/>
      <c r="E3919" s="4">
        <v>1200050100</v>
      </c>
      <c r="F3919" s="4" t="s">
        <v>3072</v>
      </c>
      <c r="G3919" s="5">
        <v>238665.26</v>
      </c>
      <c r="H3919" s="5">
        <v>1</v>
      </c>
    </row>
    <row r="3920" spans="1:8" x14ac:dyDescent="0.25">
      <c r="A3920" s="4"/>
      <c r="B3920" s="4"/>
      <c r="C3920" s="4"/>
      <c r="D3920" s="4"/>
      <c r="E3920" s="4">
        <v>1200049780</v>
      </c>
      <c r="F3920" s="4" t="s">
        <v>3073</v>
      </c>
      <c r="G3920" s="5">
        <v>230445.32</v>
      </c>
      <c r="H3920" s="5">
        <v>1</v>
      </c>
    </row>
    <row r="3921" spans="1:8" x14ac:dyDescent="0.25">
      <c r="A3921" s="4"/>
      <c r="B3921" s="4"/>
      <c r="C3921" s="4"/>
      <c r="D3921" s="4"/>
      <c r="E3921" s="4">
        <v>1200049940</v>
      </c>
      <c r="F3921" s="4" t="s">
        <v>3074</v>
      </c>
      <c r="G3921" s="5">
        <v>220395.79</v>
      </c>
      <c r="H3921" s="5">
        <v>1</v>
      </c>
    </row>
    <row r="3922" spans="1:8" x14ac:dyDescent="0.25">
      <c r="A3922" s="4"/>
      <c r="B3922" s="4"/>
      <c r="C3922" s="4"/>
      <c r="D3922" s="4"/>
      <c r="E3922" s="4">
        <v>1200049690</v>
      </c>
      <c r="F3922" s="4" t="s">
        <v>3075</v>
      </c>
      <c r="G3922" s="5">
        <v>211926.43</v>
      </c>
      <c r="H3922" s="5">
        <v>1</v>
      </c>
    </row>
    <row r="3923" spans="1:8" x14ac:dyDescent="0.25">
      <c r="A3923" s="4"/>
      <c r="B3923" s="4"/>
      <c r="C3923" s="4"/>
      <c r="D3923" s="4"/>
      <c r="E3923" s="4">
        <v>1200044400</v>
      </c>
      <c r="F3923" s="4" t="s">
        <v>3076</v>
      </c>
      <c r="G3923" s="5">
        <v>204967</v>
      </c>
      <c r="H3923" s="5">
        <v>1</v>
      </c>
    </row>
    <row r="3924" spans="1:8" x14ac:dyDescent="0.25">
      <c r="A3924" s="4"/>
      <c r="B3924" s="4"/>
      <c r="C3924" s="4"/>
      <c r="D3924" s="4"/>
      <c r="E3924" s="4">
        <v>1200049720</v>
      </c>
      <c r="F3924" s="4" t="s">
        <v>3077</v>
      </c>
      <c r="G3924" s="5">
        <v>145647.29</v>
      </c>
      <c r="H3924" s="5">
        <v>1</v>
      </c>
    </row>
    <row r="3925" spans="1:8" x14ac:dyDescent="0.25">
      <c r="A3925" s="4"/>
      <c r="B3925" s="4"/>
      <c r="C3925" s="4"/>
      <c r="D3925" s="4"/>
      <c r="E3925" s="4">
        <v>1200049790</v>
      </c>
      <c r="F3925" s="4" t="s">
        <v>3078</v>
      </c>
      <c r="G3925" s="5">
        <v>135008.37</v>
      </c>
      <c r="H3925" s="5">
        <v>1</v>
      </c>
    </row>
    <row r="3926" spans="1:8" x14ac:dyDescent="0.25">
      <c r="A3926" s="4"/>
      <c r="B3926" s="4"/>
      <c r="C3926" s="4"/>
      <c r="D3926" s="4"/>
      <c r="E3926" s="4">
        <v>1200048671</v>
      </c>
      <c r="F3926" s="4" t="s">
        <v>3079</v>
      </c>
      <c r="G3926" s="5">
        <v>91372</v>
      </c>
      <c r="H3926" s="5">
        <v>1</v>
      </c>
    </row>
    <row r="3927" spans="1:8" x14ac:dyDescent="0.25">
      <c r="A3927" s="4"/>
      <c r="B3927" s="4"/>
      <c r="C3927" s="4"/>
      <c r="D3927" s="4"/>
      <c r="E3927" s="4">
        <v>1200049990</v>
      </c>
      <c r="F3927" s="4" t="s">
        <v>3080</v>
      </c>
      <c r="G3927" s="5">
        <v>85266.559999999998</v>
      </c>
      <c r="H3927" s="5">
        <v>1</v>
      </c>
    </row>
    <row r="3928" spans="1:8" x14ac:dyDescent="0.25">
      <c r="A3928" s="4"/>
      <c r="B3928" s="4"/>
      <c r="C3928" s="4"/>
      <c r="D3928" s="4"/>
      <c r="E3928" s="4">
        <v>1200049960</v>
      </c>
      <c r="F3928" s="4" t="s">
        <v>3081</v>
      </c>
      <c r="G3928" s="5">
        <v>83401.39</v>
      </c>
      <c r="H3928" s="5">
        <v>1</v>
      </c>
    </row>
    <row r="3929" spans="1:8" x14ac:dyDescent="0.25">
      <c r="A3929" s="4"/>
      <c r="B3929" s="4"/>
      <c r="C3929" s="4"/>
      <c r="D3929" s="4"/>
      <c r="E3929" s="4">
        <v>1200050040</v>
      </c>
      <c r="F3929" s="4" t="s">
        <v>3082</v>
      </c>
      <c r="G3929" s="5">
        <v>67354.97</v>
      </c>
      <c r="H3929" s="5">
        <v>1</v>
      </c>
    </row>
    <row r="3930" spans="1:8" x14ac:dyDescent="0.25">
      <c r="A3930" s="4"/>
      <c r="B3930" s="4"/>
      <c r="C3930" s="4"/>
      <c r="D3930" s="4"/>
      <c r="E3930" s="4">
        <v>1200049580</v>
      </c>
      <c r="F3930" s="4" t="s">
        <v>3083</v>
      </c>
      <c r="G3930" s="5">
        <v>61091.73</v>
      </c>
      <c r="H3930" s="5">
        <v>1</v>
      </c>
    </row>
    <row r="3931" spans="1:8" x14ac:dyDescent="0.25">
      <c r="A3931" s="4"/>
      <c r="B3931" s="4"/>
      <c r="C3931" s="4"/>
      <c r="D3931" s="4"/>
      <c r="E3931" s="4">
        <v>1200049980</v>
      </c>
      <c r="F3931" s="4" t="s">
        <v>3084</v>
      </c>
      <c r="G3931" s="5">
        <v>47643.87</v>
      </c>
      <c r="H3931" s="5">
        <v>1</v>
      </c>
    </row>
    <row r="3932" spans="1:8" x14ac:dyDescent="0.25">
      <c r="A3932" s="4"/>
      <c r="B3932" s="4"/>
      <c r="C3932" s="4"/>
      <c r="D3932" s="4"/>
      <c r="E3932" s="4">
        <v>1200049680</v>
      </c>
      <c r="F3932" s="4" t="s">
        <v>3085</v>
      </c>
      <c r="G3932" s="5">
        <v>40121.57</v>
      </c>
      <c r="H3932" s="5">
        <v>1</v>
      </c>
    </row>
    <row r="3933" spans="1:8" x14ac:dyDescent="0.25">
      <c r="A3933" s="4"/>
      <c r="B3933" s="4"/>
      <c r="C3933" s="4"/>
      <c r="D3933" s="4"/>
      <c r="E3933" s="4">
        <v>1200050130</v>
      </c>
      <c r="F3933" s="4" t="s">
        <v>3086</v>
      </c>
      <c r="G3933" s="5">
        <v>37303.370000000003</v>
      </c>
      <c r="H3933" s="5">
        <v>1</v>
      </c>
    </row>
    <row r="3934" spans="1:8" x14ac:dyDescent="0.25">
      <c r="A3934" s="4"/>
      <c r="B3934" s="4"/>
      <c r="C3934" s="4"/>
      <c r="D3934" s="4"/>
      <c r="E3934" s="4">
        <v>1200049560</v>
      </c>
      <c r="F3934" s="4" t="s">
        <v>3087</v>
      </c>
      <c r="G3934" s="5">
        <v>32200.85</v>
      </c>
      <c r="H3934" s="5">
        <v>1</v>
      </c>
    </row>
    <row r="3935" spans="1:8" x14ac:dyDescent="0.25">
      <c r="A3935" s="4"/>
      <c r="B3935" s="4"/>
      <c r="C3935" s="4"/>
      <c r="D3935" s="4"/>
      <c r="E3935" s="4">
        <v>1200049850</v>
      </c>
      <c r="F3935" s="4" t="s">
        <v>3088</v>
      </c>
      <c r="G3935" s="5">
        <v>29038.44</v>
      </c>
      <c r="H3935" s="5">
        <v>1</v>
      </c>
    </row>
    <row r="3936" spans="1:8" x14ac:dyDescent="0.25">
      <c r="A3936" s="4"/>
      <c r="B3936" s="4"/>
      <c r="C3936" s="4"/>
      <c r="D3936" s="4"/>
      <c r="E3936" s="4">
        <v>1200049840</v>
      </c>
      <c r="F3936" s="4" t="s">
        <v>3089</v>
      </c>
      <c r="G3936" s="5">
        <v>28413.24</v>
      </c>
      <c r="H3936" s="5">
        <v>1</v>
      </c>
    </row>
    <row r="3937" spans="1:8" x14ac:dyDescent="0.25">
      <c r="A3937" s="4"/>
      <c r="B3937" s="4"/>
      <c r="C3937" s="4"/>
      <c r="D3937" s="4"/>
      <c r="E3937" s="4">
        <v>1200049730</v>
      </c>
      <c r="F3937" s="4" t="s">
        <v>3090</v>
      </c>
      <c r="G3937" s="5">
        <v>28350.560000000001</v>
      </c>
      <c r="H3937" s="5">
        <v>1</v>
      </c>
    </row>
    <row r="3938" spans="1:8" x14ac:dyDescent="0.25">
      <c r="A3938" s="4"/>
      <c r="B3938" s="4"/>
      <c r="C3938" s="4"/>
      <c r="D3938" s="4"/>
      <c r="E3938" s="4">
        <v>1200050021</v>
      </c>
      <c r="F3938" s="4" t="s">
        <v>3091</v>
      </c>
      <c r="G3938" s="5">
        <v>23201.95</v>
      </c>
      <c r="H3938" s="5">
        <v>11382.41</v>
      </c>
    </row>
    <row r="3939" spans="1:8" x14ac:dyDescent="0.25">
      <c r="A3939" s="4"/>
      <c r="B3939" s="4"/>
      <c r="C3939" s="4"/>
      <c r="D3939" s="4"/>
      <c r="E3939" s="4">
        <v>1200050061</v>
      </c>
      <c r="F3939" s="4" t="s">
        <v>3092</v>
      </c>
      <c r="G3939" s="5">
        <v>22640</v>
      </c>
      <c r="H3939" s="5">
        <v>1</v>
      </c>
    </row>
    <row r="3940" spans="1:8" x14ac:dyDescent="0.25">
      <c r="A3940" s="4"/>
      <c r="B3940" s="4"/>
      <c r="C3940" s="4"/>
      <c r="D3940" s="4"/>
      <c r="E3940" s="4">
        <v>1200050010</v>
      </c>
      <c r="F3940" s="4" t="s">
        <v>3093</v>
      </c>
      <c r="G3940" s="5">
        <v>21725.48</v>
      </c>
      <c r="H3940" s="5">
        <v>1</v>
      </c>
    </row>
    <row r="3941" spans="1:8" x14ac:dyDescent="0.25">
      <c r="A3941" s="4"/>
      <c r="B3941" s="4"/>
      <c r="C3941" s="4"/>
      <c r="D3941" s="4"/>
      <c r="E3941" s="4">
        <v>1200049880</v>
      </c>
      <c r="F3941" s="4" t="s">
        <v>3094</v>
      </c>
      <c r="G3941" s="5">
        <v>20143.82</v>
      </c>
      <c r="H3941" s="5">
        <v>1</v>
      </c>
    </row>
    <row r="3942" spans="1:8" x14ac:dyDescent="0.25">
      <c r="A3942" s="4"/>
      <c r="B3942" s="4"/>
      <c r="C3942" s="4"/>
      <c r="D3942" s="4"/>
      <c r="E3942" s="4">
        <v>1200049811</v>
      </c>
      <c r="F3942" s="4" t="s">
        <v>2695</v>
      </c>
      <c r="G3942" s="5">
        <v>20000</v>
      </c>
      <c r="H3942" s="5">
        <v>16086.33</v>
      </c>
    </row>
    <row r="3943" spans="1:8" x14ac:dyDescent="0.25">
      <c r="A3943" s="4"/>
      <c r="B3943" s="4"/>
      <c r="C3943" s="4"/>
      <c r="D3943" s="4"/>
      <c r="E3943" s="4">
        <v>1200049890</v>
      </c>
      <c r="F3943" s="4" t="s">
        <v>3095</v>
      </c>
      <c r="G3943" s="5">
        <v>18502.47</v>
      </c>
      <c r="H3943" s="5">
        <v>1</v>
      </c>
    </row>
    <row r="3944" spans="1:8" x14ac:dyDescent="0.25">
      <c r="A3944" s="4"/>
      <c r="B3944" s="4"/>
      <c r="C3944" s="4"/>
      <c r="D3944" s="4"/>
      <c r="E3944" s="4">
        <v>1200050080</v>
      </c>
      <c r="F3944" s="4" t="s">
        <v>3096</v>
      </c>
      <c r="G3944" s="5">
        <v>17905.62</v>
      </c>
      <c r="H3944" s="5">
        <v>1</v>
      </c>
    </row>
    <row r="3945" spans="1:8" x14ac:dyDescent="0.25">
      <c r="A3945" s="4"/>
      <c r="B3945" s="4"/>
      <c r="C3945" s="4"/>
      <c r="D3945" s="4"/>
      <c r="E3945" s="4">
        <v>1200049970</v>
      </c>
      <c r="F3945" s="4" t="s">
        <v>3097</v>
      </c>
      <c r="G3945" s="5">
        <v>15443.6</v>
      </c>
      <c r="H3945" s="5">
        <v>1</v>
      </c>
    </row>
    <row r="3946" spans="1:8" x14ac:dyDescent="0.25">
      <c r="A3946" s="4"/>
      <c r="B3946" s="4"/>
      <c r="C3946" s="4"/>
      <c r="D3946" s="4"/>
      <c r="E3946" s="4">
        <v>1200049900</v>
      </c>
      <c r="F3946" s="4" t="s">
        <v>3098</v>
      </c>
      <c r="G3946" s="5">
        <v>14801.97</v>
      </c>
      <c r="H3946" s="5">
        <v>1</v>
      </c>
    </row>
    <row r="3947" spans="1:8" x14ac:dyDescent="0.25">
      <c r="A3947" s="4"/>
      <c r="B3947" s="4"/>
      <c r="C3947" s="4"/>
      <c r="D3947" s="4"/>
      <c r="E3947" s="4">
        <v>1200049920</v>
      </c>
      <c r="F3947" s="4" t="s">
        <v>3099</v>
      </c>
      <c r="G3947" s="5">
        <v>13966.38</v>
      </c>
      <c r="H3947" s="5">
        <v>1</v>
      </c>
    </row>
    <row r="3948" spans="1:8" x14ac:dyDescent="0.25">
      <c r="A3948" s="4"/>
      <c r="B3948" s="4"/>
      <c r="C3948" s="4"/>
      <c r="D3948" s="4"/>
      <c r="E3948" s="4">
        <v>1200049860</v>
      </c>
      <c r="F3948" s="4" t="s">
        <v>3100</v>
      </c>
      <c r="G3948" s="5">
        <v>9034.8799999999992</v>
      </c>
      <c r="H3948" s="5">
        <v>1</v>
      </c>
    </row>
    <row r="3949" spans="1:8" x14ac:dyDescent="0.25">
      <c r="A3949" s="4"/>
      <c r="B3949" s="4"/>
      <c r="C3949" s="4"/>
      <c r="D3949" s="4"/>
      <c r="E3949" s="4">
        <v>1200050000</v>
      </c>
      <c r="F3949" s="4" t="s">
        <v>3101</v>
      </c>
      <c r="G3949" s="5">
        <v>8594.7000000000007</v>
      </c>
      <c r="H3949" s="5">
        <v>1</v>
      </c>
    </row>
    <row r="3950" spans="1:8" x14ac:dyDescent="0.25">
      <c r="A3950" s="4"/>
      <c r="B3950" s="4"/>
      <c r="C3950" s="4"/>
      <c r="D3950" s="4"/>
      <c r="E3950" s="4">
        <v>1200049950</v>
      </c>
      <c r="F3950" s="4" t="s">
        <v>3102</v>
      </c>
      <c r="G3950" s="5">
        <v>6828.01</v>
      </c>
      <c r="H3950" s="5">
        <v>1</v>
      </c>
    </row>
    <row r="3951" spans="1:8" x14ac:dyDescent="0.25">
      <c r="A3951" s="4"/>
      <c r="B3951" s="4"/>
      <c r="C3951" s="4"/>
      <c r="D3951" s="4"/>
      <c r="E3951" s="4">
        <v>1200049630</v>
      </c>
      <c r="F3951" s="4" t="s">
        <v>3103</v>
      </c>
      <c r="G3951" s="5">
        <v>3088.72</v>
      </c>
      <c r="H3951" s="5">
        <v>1</v>
      </c>
    </row>
    <row r="3952" spans="1:8" x14ac:dyDescent="0.25">
      <c r="A3952" s="4"/>
      <c r="B3952" s="4"/>
      <c r="C3952" s="4"/>
      <c r="D3952" s="4"/>
      <c r="E3952" s="4">
        <v>1200049930</v>
      </c>
      <c r="F3952" s="4" t="s">
        <v>3104</v>
      </c>
      <c r="G3952" s="5">
        <v>2984.27</v>
      </c>
      <c r="H3952" s="5">
        <v>1</v>
      </c>
    </row>
    <row r="3953" spans="1:8" x14ac:dyDescent="0.25">
      <c r="A3953" s="4"/>
      <c r="B3953" s="4"/>
      <c r="C3953" s="4"/>
      <c r="D3953" s="4">
        <v>2011</v>
      </c>
      <c r="E3953" s="4">
        <v>1200061710</v>
      </c>
      <c r="F3953" s="4" t="s">
        <v>3105</v>
      </c>
      <c r="G3953" s="5">
        <v>2981759</v>
      </c>
      <c r="H3953" s="5">
        <v>46453.04</v>
      </c>
    </row>
    <row r="3954" spans="1:8" x14ac:dyDescent="0.25">
      <c r="A3954" s="4"/>
      <c r="B3954" s="4"/>
      <c r="C3954" s="4"/>
      <c r="D3954" s="4"/>
      <c r="E3954" s="4">
        <v>1200061330</v>
      </c>
      <c r="F3954" s="4" t="s">
        <v>3106</v>
      </c>
      <c r="G3954" s="5">
        <v>2405097</v>
      </c>
      <c r="H3954" s="5">
        <v>10244.36</v>
      </c>
    </row>
    <row r="3955" spans="1:8" x14ac:dyDescent="0.25">
      <c r="A3955" s="4"/>
      <c r="B3955" s="4"/>
      <c r="C3955" s="4"/>
      <c r="D3955" s="4"/>
      <c r="E3955" s="4">
        <v>1200055360</v>
      </c>
      <c r="F3955" s="4" t="s">
        <v>3107</v>
      </c>
      <c r="G3955" s="5">
        <v>163530.54</v>
      </c>
      <c r="H3955" s="5">
        <v>1</v>
      </c>
    </row>
    <row r="3956" spans="1:8" x14ac:dyDescent="0.25">
      <c r="A3956" s="4"/>
      <c r="B3956" s="4"/>
      <c r="C3956" s="4"/>
      <c r="D3956" s="4"/>
      <c r="E3956" s="4">
        <v>1200054910</v>
      </c>
      <c r="F3956" s="4" t="s">
        <v>3108</v>
      </c>
      <c r="G3956" s="5">
        <v>127368</v>
      </c>
      <c r="H3956" s="5">
        <v>1</v>
      </c>
    </row>
    <row r="3957" spans="1:8" x14ac:dyDescent="0.25">
      <c r="A3957" s="4"/>
      <c r="B3957" s="4"/>
      <c r="C3957" s="4"/>
      <c r="D3957" s="4"/>
      <c r="E3957" s="4">
        <v>1200061750</v>
      </c>
      <c r="F3957" s="4" t="s">
        <v>3109</v>
      </c>
      <c r="G3957" s="5">
        <v>43000</v>
      </c>
      <c r="H3957" s="5">
        <v>792.7</v>
      </c>
    </row>
    <row r="3958" spans="1:8" x14ac:dyDescent="0.25">
      <c r="A3958" s="4"/>
      <c r="B3958" s="4"/>
      <c r="C3958" s="4"/>
      <c r="D3958" s="4"/>
      <c r="E3958" s="4">
        <v>1200058360</v>
      </c>
      <c r="F3958" s="4" t="s">
        <v>3110</v>
      </c>
      <c r="G3958" s="5">
        <v>9850</v>
      </c>
      <c r="H3958" s="5">
        <v>1</v>
      </c>
    </row>
    <row r="3959" spans="1:8" x14ac:dyDescent="0.25">
      <c r="A3959" s="4"/>
      <c r="B3959" s="4"/>
      <c r="C3959" s="4"/>
      <c r="D3959" s="4">
        <v>2012</v>
      </c>
      <c r="E3959" s="4">
        <v>1200075400</v>
      </c>
      <c r="F3959" s="4" t="s">
        <v>3111</v>
      </c>
      <c r="G3959" s="5">
        <v>33465</v>
      </c>
      <c r="H3959" s="5">
        <v>5049.5</v>
      </c>
    </row>
    <row r="3960" spans="1:8" x14ac:dyDescent="0.25">
      <c r="A3960" s="4"/>
      <c r="B3960" s="4"/>
      <c r="C3960" s="4"/>
      <c r="D3960" s="4"/>
      <c r="E3960" s="4">
        <v>1200070610</v>
      </c>
      <c r="F3960" s="4" t="s">
        <v>3112</v>
      </c>
      <c r="G3960" s="5">
        <v>10260</v>
      </c>
      <c r="H3960" s="5">
        <v>667.77</v>
      </c>
    </row>
    <row r="3961" spans="1:8" x14ac:dyDescent="0.25">
      <c r="A3961" s="4"/>
      <c r="B3961" s="4"/>
      <c r="C3961" s="4"/>
      <c r="D3961" s="4">
        <v>2013</v>
      </c>
      <c r="E3961" s="4">
        <v>1200082080</v>
      </c>
      <c r="F3961" s="4" t="s">
        <v>3113</v>
      </c>
      <c r="G3961" s="5">
        <v>1416446.87</v>
      </c>
      <c r="H3961" s="5">
        <v>348276.13</v>
      </c>
    </row>
    <row r="3962" spans="1:8" x14ac:dyDescent="0.25">
      <c r="A3962" s="4"/>
      <c r="B3962" s="4"/>
      <c r="C3962" s="4"/>
      <c r="D3962" s="4"/>
      <c r="E3962" s="4">
        <v>1200080380</v>
      </c>
      <c r="F3962" s="4" t="s">
        <v>3114</v>
      </c>
      <c r="G3962" s="5">
        <v>1292491</v>
      </c>
      <c r="H3962" s="5">
        <v>275313.96000000002</v>
      </c>
    </row>
    <row r="3963" spans="1:8" x14ac:dyDescent="0.25">
      <c r="A3963" s="4"/>
      <c r="B3963" s="4"/>
      <c r="C3963" s="4"/>
      <c r="D3963" s="4"/>
      <c r="E3963" s="4">
        <v>1200080430</v>
      </c>
      <c r="F3963" s="4" t="s">
        <v>3115</v>
      </c>
      <c r="G3963" s="5">
        <v>964143</v>
      </c>
      <c r="H3963" s="5">
        <v>208885.64</v>
      </c>
    </row>
    <row r="3964" spans="1:8" x14ac:dyDescent="0.25">
      <c r="A3964" s="4"/>
      <c r="B3964" s="4"/>
      <c r="C3964" s="4"/>
      <c r="D3964" s="4"/>
      <c r="E3964" s="4">
        <v>1200080610</v>
      </c>
      <c r="F3964" s="4" t="s">
        <v>358</v>
      </c>
      <c r="G3964" s="5">
        <v>463000</v>
      </c>
      <c r="H3964" s="5">
        <v>100792.88</v>
      </c>
    </row>
    <row r="3965" spans="1:8" x14ac:dyDescent="0.25">
      <c r="A3965" s="4"/>
      <c r="B3965" s="4"/>
      <c r="C3965" s="4"/>
      <c r="D3965" s="4"/>
      <c r="E3965" s="4">
        <v>1200077110</v>
      </c>
      <c r="F3965" s="4" t="s">
        <v>3116</v>
      </c>
      <c r="G3965" s="5">
        <v>75171</v>
      </c>
      <c r="H3965" s="5">
        <v>14735.58</v>
      </c>
    </row>
    <row r="3966" spans="1:8" x14ac:dyDescent="0.25">
      <c r="A3966" s="4"/>
      <c r="B3966" s="4"/>
      <c r="C3966" s="4"/>
      <c r="D3966" s="4"/>
      <c r="E3966" s="4">
        <v>1200079980</v>
      </c>
      <c r="F3966" s="4" t="s">
        <v>3117</v>
      </c>
      <c r="G3966" s="5">
        <v>30500</v>
      </c>
      <c r="H3966" s="5">
        <v>6441.27</v>
      </c>
    </row>
    <row r="3967" spans="1:8" x14ac:dyDescent="0.25">
      <c r="A3967" s="4"/>
      <c r="B3967" s="4"/>
      <c r="C3967" s="4"/>
      <c r="D3967" s="4"/>
      <c r="E3967" s="4">
        <v>1200077140</v>
      </c>
      <c r="F3967" s="4" t="s">
        <v>3118</v>
      </c>
      <c r="G3967" s="5">
        <v>26520</v>
      </c>
      <c r="H3967" s="5">
        <v>4824.95</v>
      </c>
    </row>
    <row r="3968" spans="1:8" x14ac:dyDescent="0.25">
      <c r="A3968" s="4"/>
      <c r="B3968" s="4"/>
      <c r="C3968" s="4"/>
      <c r="D3968" s="4"/>
      <c r="E3968" s="4">
        <v>1200079990</v>
      </c>
      <c r="F3968" s="4" t="s">
        <v>3119</v>
      </c>
      <c r="G3968" s="5">
        <v>18860</v>
      </c>
      <c r="H3968" s="5">
        <v>3758.98</v>
      </c>
    </row>
    <row r="3969" spans="1:8" x14ac:dyDescent="0.25">
      <c r="A3969" s="4"/>
      <c r="B3969" s="4"/>
      <c r="C3969" s="4"/>
      <c r="D3969" s="4"/>
      <c r="E3969" s="4">
        <v>1200080000</v>
      </c>
      <c r="F3969" s="4" t="s">
        <v>3120</v>
      </c>
      <c r="G3969" s="5">
        <v>16000</v>
      </c>
      <c r="H3969" s="5">
        <v>3188.92</v>
      </c>
    </row>
    <row r="3970" spans="1:8" x14ac:dyDescent="0.25">
      <c r="A3970" s="4"/>
      <c r="B3970" s="4"/>
      <c r="C3970" s="4"/>
      <c r="D3970" s="4"/>
      <c r="E3970" s="4">
        <v>1200082190</v>
      </c>
      <c r="F3970" s="4" t="s">
        <v>3121</v>
      </c>
      <c r="G3970" s="5">
        <v>10400</v>
      </c>
      <c r="H3970" s="5">
        <v>2412.5300000000002</v>
      </c>
    </row>
    <row r="3971" spans="1:8" x14ac:dyDescent="0.25">
      <c r="A3971" s="4"/>
      <c r="B3971" s="4"/>
      <c r="C3971" s="4"/>
      <c r="D3971" s="4"/>
      <c r="E3971" s="4">
        <v>1200081480</v>
      </c>
      <c r="F3971" s="4" t="s">
        <v>3122</v>
      </c>
      <c r="G3971" s="5">
        <v>7590</v>
      </c>
      <c r="H3971" s="5">
        <v>1714.25</v>
      </c>
    </row>
    <row r="3972" spans="1:8" x14ac:dyDescent="0.25">
      <c r="A3972" s="4"/>
      <c r="B3972" s="4"/>
      <c r="C3972" s="4"/>
      <c r="D3972" s="4">
        <v>2014</v>
      </c>
      <c r="E3972" s="4">
        <v>1200091960</v>
      </c>
      <c r="F3972" s="4" t="s">
        <v>1275</v>
      </c>
      <c r="G3972" s="5">
        <v>1740714.46</v>
      </c>
      <c r="H3972" s="5">
        <v>623795.73</v>
      </c>
    </row>
    <row r="3973" spans="1:8" x14ac:dyDescent="0.25">
      <c r="A3973" s="4"/>
      <c r="B3973" s="4"/>
      <c r="C3973" s="4"/>
      <c r="D3973" s="4"/>
      <c r="E3973" s="4">
        <v>1200091650</v>
      </c>
      <c r="F3973" s="4" t="s">
        <v>3123</v>
      </c>
      <c r="G3973" s="5">
        <v>1498782.39</v>
      </c>
      <c r="H3973" s="5">
        <v>519441.02</v>
      </c>
    </row>
    <row r="3974" spans="1:8" x14ac:dyDescent="0.25">
      <c r="A3974" s="4"/>
      <c r="B3974" s="4"/>
      <c r="C3974" s="4"/>
      <c r="D3974" s="4"/>
      <c r="E3974" s="4">
        <v>1200083790</v>
      </c>
      <c r="F3974" s="4" t="s">
        <v>3124</v>
      </c>
      <c r="G3974" s="5">
        <v>923648</v>
      </c>
      <c r="H3974" s="5">
        <v>285192.13</v>
      </c>
    </row>
    <row r="3975" spans="1:8" x14ac:dyDescent="0.25">
      <c r="A3975" s="4"/>
      <c r="B3975" s="4"/>
      <c r="C3975" s="4"/>
      <c r="D3975" s="4"/>
      <c r="E3975" s="4">
        <v>1200084350</v>
      </c>
      <c r="F3975" s="4" t="s">
        <v>3125</v>
      </c>
      <c r="G3975" s="5">
        <v>360852</v>
      </c>
      <c r="H3975" s="5">
        <v>104399.91</v>
      </c>
    </row>
    <row r="3976" spans="1:8" x14ac:dyDescent="0.25">
      <c r="A3976" s="4"/>
      <c r="B3976" s="4"/>
      <c r="C3976" s="4"/>
      <c r="D3976" s="4"/>
      <c r="E3976" s="4">
        <v>1200083810</v>
      </c>
      <c r="F3976" s="4" t="s">
        <v>3126</v>
      </c>
      <c r="G3976" s="5">
        <v>250459</v>
      </c>
      <c r="H3976" s="5">
        <v>74520.14</v>
      </c>
    </row>
    <row r="3977" spans="1:8" x14ac:dyDescent="0.25">
      <c r="A3977" s="4"/>
      <c r="B3977" s="4"/>
      <c r="C3977" s="4"/>
      <c r="D3977" s="4"/>
      <c r="E3977" s="4">
        <v>1200090440</v>
      </c>
      <c r="F3977" s="4" t="s">
        <v>3127</v>
      </c>
      <c r="G3977" s="5">
        <v>238000</v>
      </c>
      <c r="H3977" s="5">
        <v>70878.36</v>
      </c>
    </row>
    <row r="3978" spans="1:8" x14ac:dyDescent="0.25">
      <c r="A3978" s="4"/>
      <c r="B3978" s="4"/>
      <c r="C3978" s="4"/>
      <c r="D3978" s="4"/>
      <c r="E3978" s="4">
        <v>1200090950</v>
      </c>
      <c r="F3978" s="4" t="s">
        <v>3128</v>
      </c>
      <c r="G3978" s="5">
        <v>213600</v>
      </c>
      <c r="H3978" s="5">
        <v>64840.78</v>
      </c>
    </row>
    <row r="3979" spans="1:8" x14ac:dyDescent="0.25">
      <c r="A3979" s="4"/>
      <c r="B3979" s="4"/>
      <c r="C3979" s="4"/>
      <c r="D3979" s="4"/>
      <c r="E3979" s="4">
        <v>1200082880</v>
      </c>
      <c r="F3979" s="4" t="s">
        <v>3129</v>
      </c>
      <c r="G3979" s="5">
        <v>107800</v>
      </c>
      <c r="H3979" s="5">
        <v>27959.7</v>
      </c>
    </row>
    <row r="3980" spans="1:8" x14ac:dyDescent="0.25">
      <c r="A3980" s="4"/>
      <c r="B3980" s="4"/>
      <c r="C3980" s="4"/>
      <c r="D3980" s="4"/>
      <c r="E3980" s="4">
        <v>1200082200</v>
      </c>
      <c r="F3980" s="4" t="s">
        <v>3130</v>
      </c>
      <c r="G3980" s="5">
        <v>63380</v>
      </c>
      <c r="H3980" s="5">
        <v>15773.59</v>
      </c>
    </row>
    <row r="3981" spans="1:8" x14ac:dyDescent="0.25">
      <c r="A3981" s="4"/>
      <c r="B3981" s="4"/>
      <c r="C3981" s="4"/>
      <c r="D3981" s="4"/>
      <c r="E3981" s="4">
        <v>1200095130</v>
      </c>
      <c r="F3981" s="4" t="s">
        <v>3131</v>
      </c>
      <c r="G3981" s="5">
        <v>33807.839999999997</v>
      </c>
      <c r="H3981" s="5">
        <v>11846.66</v>
      </c>
    </row>
    <row r="3982" spans="1:8" x14ac:dyDescent="0.25">
      <c r="A3982" s="4"/>
      <c r="B3982" s="4"/>
      <c r="C3982" s="4"/>
      <c r="D3982" s="4"/>
      <c r="E3982" s="4">
        <v>1200091651</v>
      </c>
      <c r="F3982" s="4" t="s">
        <v>3132</v>
      </c>
      <c r="G3982" s="5">
        <v>21365.95</v>
      </c>
      <c r="H3982" s="5">
        <v>13293.72</v>
      </c>
    </row>
    <row r="3983" spans="1:8" x14ac:dyDescent="0.25">
      <c r="A3983" s="4"/>
      <c r="B3983" s="4"/>
      <c r="C3983" s="4"/>
      <c r="D3983" s="4"/>
      <c r="E3983" s="4">
        <v>1200091550</v>
      </c>
      <c r="F3983" s="4" t="s">
        <v>3133</v>
      </c>
      <c r="G3983" s="5">
        <v>19550</v>
      </c>
      <c r="H3983" s="5">
        <v>6004.26</v>
      </c>
    </row>
    <row r="3984" spans="1:8" x14ac:dyDescent="0.25">
      <c r="A3984" s="4"/>
      <c r="B3984" s="4"/>
      <c r="C3984" s="4"/>
      <c r="D3984" s="4"/>
      <c r="E3984" s="4">
        <v>1200082360</v>
      </c>
      <c r="F3984" s="4" t="s">
        <v>3134</v>
      </c>
      <c r="G3984" s="5">
        <v>8800</v>
      </c>
      <c r="H3984" s="5">
        <v>2175.21</v>
      </c>
    </row>
    <row r="3985" spans="1:8" x14ac:dyDescent="0.25">
      <c r="A3985" s="4"/>
      <c r="B3985" s="4"/>
      <c r="C3985" s="4"/>
      <c r="D3985" s="4">
        <v>2015</v>
      </c>
      <c r="E3985" s="4">
        <v>1200106170</v>
      </c>
      <c r="F3985" s="4" t="s">
        <v>3135</v>
      </c>
      <c r="G3985" s="5">
        <v>3058863.5</v>
      </c>
      <c r="H3985" s="5">
        <v>1326203.6000000001</v>
      </c>
    </row>
    <row r="3986" spans="1:8" x14ac:dyDescent="0.25">
      <c r="A3986" s="4"/>
      <c r="B3986" s="4"/>
      <c r="C3986" s="4"/>
      <c r="D3986" s="4"/>
      <c r="E3986" s="4">
        <v>1200101150</v>
      </c>
      <c r="F3986" s="4" t="s">
        <v>3136</v>
      </c>
      <c r="G3986" s="5">
        <v>2223467</v>
      </c>
      <c r="H3986" s="5">
        <v>965830.86</v>
      </c>
    </row>
    <row r="3987" spans="1:8" x14ac:dyDescent="0.25">
      <c r="A3987" s="4"/>
      <c r="B3987" s="4"/>
      <c r="C3987" s="4"/>
      <c r="D3987" s="4"/>
      <c r="E3987" s="4">
        <v>1200094070</v>
      </c>
      <c r="F3987" s="4" t="s">
        <v>3137</v>
      </c>
      <c r="G3987" s="5">
        <v>1320070.25</v>
      </c>
      <c r="H3987" s="5">
        <v>477395.24</v>
      </c>
    </row>
    <row r="3988" spans="1:8" x14ac:dyDescent="0.25">
      <c r="A3988" s="4"/>
      <c r="B3988" s="4"/>
      <c r="C3988" s="4"/>
      <c r="D3988" s="4"/>
      <c r="E3988" s="4">
        <v>1200098980</v>
      </c>
      <c r="F3988" s="4" t="s">
        <v>3138</v>
      </c>
      <c r="G3988" s="5">
        <v>1112552.5</v>
      </c>
      <c r="H3988" s="5">
        <v>456521.3</v>
      </c>
    </row>
    <row r="3989" spans="1:8" x14ac:dyDescent="0.25">
      <c r="A3989" s="4"/>
      <c r="B3989" s="4"/>
      <c r="C3989" s="4"/>
      <c r="D3989" s="4"/>
      <c r="E3989" s="4">
        <v>1200105130</v>
      </c>
      <c r="F3989" s="4" t="s">
        <v>3139</v>
      </c>
      <c r="G3989" s="5">
        <v>769861.25</v>
      </c>
      <c r="H3989" s="5">
        <v>351240.31</v>
      </c>
    </row>
    <row r="3990" spans="1:8" x14ac:dyDescent="0.25">
      <c r="A3990" s="4"/>
      <c r="B3990" s="4"/>
      <c r="C3990" s="4"/>
      <c r="D3990" s="4"/>
      <c r="E3990" s="4">
        <v>1200104720</v>
      </c>
      <c r="F3990" s="4" t="s">
        <v>3140</v>
      </c>
      <c r="G3990" s="5">
        <v>160000</v>
      </c>
      <c r="H3990" s="5">
        <v>71424.39</v>
      </c>
    </row>
    <row r="3991" spans="1:8" x14ac:dyDescent="0.25">
      <c r="A3991" s="4"/>
      <c r="B3991" s="4"/>
      <c r="C3991" s="4"/>
      <c r="D3991" s="4"/>
      <c r="E3991" s="4">
        <v>1200105310</v>
      </c>
      <c r="F3991" s="4" t="s">
        <v>3141</v>
      </c>
      <c r="G3991" s="5">
        <v>83653.570000000007</v>
      </c>
      <c r="H3991" s="5">
        <v>37845.97</v>
      </c>
    </row>
    <row r="3992" spans="1:8" x14ac:dyDescent="0.25">
      <c r="A3992" s="4"/>
      <c r="B3992" s="4"/>
      <c r="C3992" s="4"/>
      <c r="D3992" s="4"/>
      <c r="E3992" s="4">
        <v>1200098650</v>
      </c>
      <c r="F3992" s="4" t="s">
        <v>3142</v>
      </c>
      <c r="G3992" s="5">
        <v>65000</v>
      </c>
      <c r="H3992" s="5">
        <v>25304.41</v>
      </c>
    </row>
    <row r="3993" spans="1:8" x14ac:dyDescent="0.25">
      <c r="A3993" s="4"/>
      <c r="B3993" s="4"/>
      <c r="C3993" s="4"/>
      <c r="D3993" s="4"/>
      <c r="E3993" s="4">
        <v>1200103930</v>
      </c>
      <c r="F3993" s="4" t="s">
        <v>3143</v>
      </c>
      <c r="G3993" s="5">
        <v>31500</v>
      </c>
      <c r="H3993" s="5">
        <v>13967</v>
      </c>
    </row>
    <row r="3994" spans="1:8" x14ac:dyDescent="0.25">
      <c r="A3994" s="4"/>
      <c r="B3994" s="4"/>
      <c r="C3994" s="4"/>
      <c r="D3994" s="4"/>
      <c r="E3994" s="4">
        <v>1200095450</v>
      </c>
      <c r="F3994" s="4" t="s">
        <v>3144</v>
      </c>
      <c r="G3994" s="5">
        <v>29262</v>
      </c>
      <c r="H3994" s="5">
        <v>11439.62</v>
      </c>
    </row>
    <row r="3995" spans="1:8" x14ac:dyDescent="0.25">
      <c r="A3995" s="4"/>
      <c r="B3995" s="4"/>
      <c r="C3995" s="4"/>
      <c r="D3995" s="4"/>
      <c r="E3995" s="4">
        <v>1200103910</v>
      </c>
      <c r="F3995" s="4" t="s">
        <v>3145</v>
      </c>
      <c r="G3995" s="5">
        <v>17000</v>
      </c>
      <c r="H3995" s="5">
        <v>7342.67</v>
      </c>
    </row>
    <row r="3996" spans="1:8" x14ac:dyDescent="0.25">
      <c r="A3996" s="4"/>
      <c r="B3996" s="4"/>
      <c r="C3996" s="4"/>
      <c r="D3996" s="4"/>
      <c r="E3996" s="4">
        <v>1200102440</v>
      </c>
      <c r="F3996" s="4" t="s">
        <v>3146</v>
      </c>
      <c r="G3996" s="5">
        <v>11000</v>
      </c>
      <c r="H3996" s="5">
        <v>4703.05</v>
      </c>
    </row>
    <row r="3997" spans="1:8" x14ac:dyDescent="0.25">
      <c r="A3997" s="4"/>
      <c r="B3997" s="4"/>
      <c r="C3997" s="4"/>
      <c r="D3997" s="4">
        <v>2016</v>
      </c>
      <c r="E3997" s="4">
        <v>1200106410</v>
      </c>
      <c r="F3997" s="4" t="s">
        <v>3147</v>
      </c>
      <c r="G3997" s="5">
        <v>3086368</v>
      </c>
      <c r="H3997" s="5">
        <v>1494985.93</v>
      </c>
    </row>
    <row r="3998" spans="1:8" x14ac:dyDescent="0.25">
      <c r="A3998" s="4"/>
      <c r="B3998" s="4"/>
      <c r="C3998" s="4"/>
      <c r="D3998" s="4"/>
      <c r="E3998" s="4">
        <v>1200124120</v>
      </c>
      <c r="F3998" s="4" t="s">
        <v>3148</v>
      </c>
      <c r="G3998" s="5">
        <v>2813890.08</v>
      </c>
      <c r="H3998" s="5">
        <v>1</v>
      </c>
    </row>
    <row r="3999" spans="1:8" x14ac:dyDescent="0.25">
      <c r="A3999" s="4"/>
      <c r="B3999" s="4"/>
      <c r="C3999" s="4"/>
      <c r="D3999" s="4"/>
      <c r="E3999" s="4">
        <v>1200115460</v>
      </c>
      <c r="F3999" s="4" t="s">
        <v>3149</v>
      </c>
      <c r="G3999" s="5">
        <v>796825.5</v>
      </c>
      <c r="H3999" s="5">
        <v>379347.51</v>
      </c>
    </row>
    <row r="4000" spans="1:8" x14ac:dyDescent="0.25">
      <c r="A4000" s="4"/>
      <c r="B4000" s="4"/>
      <c r="C4000" s="4"/>
      <c r="D4000" s="4"/>
      <c r="E4000" s="4">
        <v>1200115470</v>
      </c>
      <c r="F4000" s="4" t="s">
        <v>3149</v>
      </c>
      <c r="G4000" s="5">
        <v>752022.5</v>
      </c>
      <c r="H4000" s="5">
        <v>356222.15</v>
      </c>
    </row>
    <row r="4001" spans="1:8" x14ac:dyDescent="0.25">
      <c r="A4001" s="4"/>
      <c r="B4001" s="4"/>
      <c r="C4001" s="4"/>
      <c r="D4001" s="4"/>
      <c r="E4001" s="4">
        <v>1200102890</v>
      </c>
      <c r="F4001" s="4" t="s">
        <v>3150</v>
      </c>
      <c r="G4001" s="5">
        <v>278528</v>
      </c>
      <c r="H4001" s="5">
        <v>131945.62</v>
      </c>
    </row>
    <row r="4002" spans="1:8" x14ac:dyDescent="0.25">
      <c r="A4002" s="4"/>
      <c r="B4002" s="4"/>
      <c r="C4002" s="4"/>
      <c r="D4002" s="4"/>
      <c r="E4002" s="4">
        <v>1200123670</v>
      </c>
      <c r="F4002" s="4" t="s">
        <v>3151</v>
      </c>
      <c r="G4002" s="5">
        <v>228470</v>
      </c>
      <c r="H4002" s="5">
        <v>121746.34</v>
      </c>
    </row>
    <row r="4003" spans="1:8" x14ac:dyDescent="0.25">
      <c r="A4003" s="4"/>
      <c r="B4003" s="4"/>
      <c r="C4003" s="4"/>
      <c r="D4003" s="4"/>
      <c r="E4003" s="4">
        <v>1200122690</v>
      </c>
      <c r="F4003" s="4" t="s">
        <v>3152</v>
      </c>
      <c r="G4003" s="5">
        <v>192000</v>
      </c>
      <c r="H4003" s="5">
        <v>105468.49</v>
      </c>
    </row>
    <row r="4004" spans="1:8" x14ac:dyDescent="0.25">
      <c r="A4004" s="4"/>
      <c r="B4004" s="4"/>
      <c r="C4004" s="4"/>
      <c r="D4004" s="4"/>
      <c r="E4004" s="4">
        <v>1200115590</v>
      </c>
      <c r="F4004" s="4" t="s">
        <v>3153</v>
      </c>
      <c r="G4004" s="5">
        <v>41800</v>
      </c>
      <c r="H4004" s="5">
        <v>20087.21</v>
      </c>
    </row>
    <row r="4005" spans="1:8" x14ac:dyDescent="0.25">
      <c r="A4005" s="4"/>
      <c r="B4005" s="4"/>
      <c r="C4005" s="4"/>
      <c r="D4005" s="4"/>
      <c r="E4005" s="4">
        <v>1200115360</v>
      </c>
      <c r="F4005" s="4" t="s">
        <v>3154</v>
      </c>
      <c r="G4005" s="5">
        <v>35000.199999999997</v>
      </c>
      <c r="H4005" s="5">
        <v>17145.310000000001</v>
      </c>
    </row>
    <row r="4006" spans="1:8" x14ac:dyDescent="0.25">
      <c r="A4006" s="4"/>
      <c r="B4006" s="4"/>
      <c r="C4006" s="4"/>
      <c r="D4006" s="4"/>
      <c r="E4006" s="4">
        <v>1200123070</v>
      </c>
      <c r="F4006" s="4" t="s">
        <v>3155</v>
      </c>
      <c r="G4006" s="5">
        <v>33120</v>
      </c>
      <c r="H4006" s="5">
        <v>17177.03</v>
      </c>
    </row>
    <row r="4007" spans="1:8" x14ac:dyDescent="0.25">
      <c r="A4007" s="4"/>
      <c r="B4007" s="4"/>
      <c r="C4007" s="4"/>
      <c r="D4007" s="4"/>
      <c r="E4007" s="4">
        <v>1200121590</v>
      </c>
      <c r="F4007" s="4" t="s">
        <v>3156</v>
      </c>
      <c r="G4007" s="5">
        <v>28416</v>
      </c>
      <c r="H4007" s="5">
        <v>14363.7</v>
      </c>
    </row>
    <row r="4008" spans="1:8" x14ac:dyDescent="0.25">
      <c r="A4008" s="4"/>
      <c r="B4008" s="4"/>
      <c r="C4008" s="4"/>
      <c r="D4008" s="4"/>
      <c r="E4008" s="4">
        <v>1200123480</v>
      </c>
      <c r="F4008" s="4" t="s">
        <v>3157</v>
      </c>
      <c r="G4008" s="5">
        <v>17955</v>
      </c>
      <c r="H4008" s="5">
        <v>9808.84</v>
      </c>
    </row>
    <row r="4009" spans="1:8" x14ac:dyDescent="0.25">
      <c r="A4009" s="4"/>
      <c r="B4009" s="4"/>
      <c r="C4009" s="4"/>
      <c r="D4009" s="4">
        <v>2017</v>
      </c>
      <c r="E4009" s="4">
        <v>1200135340</v>
      </c>
      <c r="F4009" s="4" t="s">
        <v>3158</v>
      </c>
      <c r="G4009" s="5">
        <v>2877898</v>
      </c>
      <c r="H4009" s="5">
        <v>1741719.63</v>
      </c>
    </row>
    <row r="4010" spans="1:8" x14ac:dyDescent="0.25">
      <c r="A4010" s="4"/>
      <c r="B4010" s="4"/>
      <c r="C4010" s="4"/>
      <c r="D4010" s="4"/>
      <c r="E4010" s="4">
        <v>1200126780</v>
      </c>
      <c r="F4010" s="4" t="s">
        <v>3159</v>
      </c>
      <c r="G4010" s="5">
        <v>2340727.4300000002</v>
      </c>
      <c r="H4010" s="5">
        <v>864781.21</v>
      </c>
    </row>
    <row r="4011" spans="1:8" x14ac:dyDescent="0.25">
      <c r="A4011" s="4"/>
      <c r="B4011" s="4"/>
      <c r="C4011" s="4"/>
      <c r="D4011" s="4"/>
      <c r="E4011" s="4">
        <v>1200135960</v>
      </c>
      <c r="F4011" s="4" t="s">
        <v>3160</v>
      </c>
      <c r="G4011" s="5">
        <v>1833324</v>
      </c>
      <c r="H4011" s="5">
        <v>575613.51</v>
      </c>
    </row>
    <row r="4012" spans="1:8" x14ac:dyDescent="0.25">
      <c r="A4012" s="4"/>
      <c r="B4012" s="4"/>
      <c r="C4012" s="4"/>
      <c r="D4012" s="4"/>
      <c r="E4012" s="4">
        <v>1200135970</v>
      </c>
      <c r="F4012" s="4" t="s">
        <v>3161</v>
      </c>
      <c r="G4012" s="5">
        <v>1833324</v>
      </c>
      <c r="H4012" s="5">
        <v>575613.51</v>
      </c>
    </row>
    <row r="4013" spans="1:8" x14ac:dyDescent="0.25">
      <c r="A4013" s="4"/>
      <c r="B4013" s="4"/>
      <c r="C4013" s="4"/>
      <c r="D4013" s="4"/>
      <c r="E4013" s="4">
        <v>1200135950</v>
      </c>
      <c r="F4013" s="4" t="s">
        <v>3162</v>
      </c>
      <c r="G4013" s="5">
        <v>1684022</v>
      </c>
      <c r="H4013" s="5">
        <v>181416.85</v>
      </c>
    </row>
    <row r="4014" spans="1:8" x14ac:dyDescent="0.25">
      <c r="A4014" s="4"/>
      <c r="B4014" s="4"/>
      <c r="C4014" s="4"/>
      <c r="D4014" s="4"/>
      <c r="E4014" s="4">
        <v>1200129950</v>
      </c>
      <c r="F4014" s="4" t="s">
        <v>3163</v>
      </c>
      <c r="G4014" s="5">
        <v>925444</v>
      </c>
      <c r="H4014" s="5">
        <v>553745.13</v>
      </c>
    </row>
    <row r="4015" spans="1:8" x14ac:dyDescent="0.25">
      <c r="A4015" s="4"/>
      <c r="B4015" s="4"/>
      <c r="C4015" s="4"/>
      <c r="D4015" s="4"/>
      <c r="E4015" s="4">
        <v>1200134790</v>
      </c>
      <c r="F4015" s="4" t="s">
        <v>3164</v>
      </c>
      <c r="G4015" s="5">
        <v>527921</v>
      </c>
      <c r="H4015" s="5">
        <v>343076.35</v>
      </c>
    </row>
    <row r="4016" spans="1:8" x14ac:dyDescent="0.25">
      <c r="A4016" s="4"/>
      <c r="B4016" s="4"/>
      <c r="C4016" s="4"/>
      <c r="D4016" s="4"/>
      <c r="E4016" s="4">
        <v>1200133110</v>
      </c>
      <c r="F4016" s="4" t="s">
        <v>3165</v>
      </c>
      <c r="G4016" s="5">
        <v>527917.61</v>
      </c>
      <c r="H4016" s="5">
        <v>334974.56</v>
      </c>
    </row>
    <row r="4017" spans="1:8" x14ac:dyDescent="0.25">
      <c r="A4017" s="4"/>
      <c r="B4017" s="4"/>
      <c r="C4017" s="4"/>
      <c r="D4017" s="4"/>
      <c r="E4017" s="4">
        <v>1200130470</v>
      </c>
      <c r="F4017" s="4" t="s">
        <v>3166</v>
      </c>
      <c r="G4017" s="5">
        <v>422453.56</v>
      </c>
      <c r="H4017" s="5">
        <v>265509.15999999997</v>
      </c>
    </row>
    <row r="4018" spans="1:8" x14ac:dyDescent="0.25">
      <c r="A4018" s="4"/>
      <c r="B4018" s="4"/>
      <c r="C4018" s="4"/>
      <c r="D4018" s="4"/>
      <c r="E4018" s="4">
        <v>1200131140</v>
      </c>
      <c r="F4018" s="4" t="s">
        <v>3166</v>
      </c>
      <c r="G4018" s="5">
        <v>301492.03000000003</v>
      </c>
      <c r="H4018" s="5">
        <v>192053.51</v>
      </c>
    </row>
    <row r="4019" spans="1:8" x14ac:dyDescent="0.25">
      <c r="A4019" s="4"/>
      <c r="B4019" s="4"/>
      <c r="C4019" s="4"/>
      <c r="D4019" s="4"/>
      <c r="E4019" s="4">
        <v>1200131130</v>
      </c>
      <c r="F4019" s="4" t="s">
        <v>3166</v>
      </c>
      <c r="G4019" s="5">
        <v>301492.03000000003</v>
      </c>
      <c r="H4019" s="5">
        <v>192053.51</v>
      </c>
    </row>
    <row r="4020" spans="1:8" x14ac:dyDescent="0.25">
      <c r="A4020" s="4"/>
      <c r="B4020" s="4"/>
      <c r="C4020" s="4"/>
      <c r="D4020" s="4"/>
      <c r="E4020" s="4">
        <v>1200131120</v>
      </c>
      <c r="F4020" s="4" t="s">
        <v>3166</v>
      </c>
      <c r="G4020" s="5">
        <v>301492.03000000003</v>
      </c>
      <c r="H4020" s="5">
        <v>192053.51</v>
      </c>
    </row>
    <row r="4021" spans="1:8" x14ac:dyDescent="0.25">
      <c r="A4021" s="4"/>
      <c r="B4021" s="4"/>
      <c r="C4021" s="4"/>
      <c r="D4021" s="4"/>
      <c r="E4021" s="4">
        <v>1200131150</v>
      </c>
      <c r="F4021" s="4" t="s">
        <v>3166</v>
      </c>
      <c r="G4021" s="5">
        <v>301491.03000000003</v>
      </c>
      <c r="H4021" s="5">
        <v>192052.88</v>
      </c>
    </row>
    <row r="4022" spans="1:8" x14ac:dyDescent="0.25">
      <c r="A4022" s="4"/>
      <c r="B4022" s="4"/>
      <c r="C4022" s="4"/>
      <c r="D4022" s="4"/>
      <c r="E4022" s="4">
        <v>1200131200</v>
      </c>
      <c r="F4022" s="4" t="s">
        <v>3166</v>
      </c>
      <c r="G4022" s="5">
        <v>301490.03000000003</v>
      </c>
      <c r="H4022" s="5">
        <v>192052.25</v>
      </c>
    </row>
    <row r="4023" spans="1:8" x14ac:dyDescent="0.25">
      <c r="A4023" s="4"/>
      <c r="B4023" s="4"/>
      <c r="C4023" s="4"/>
      <c r="D4023" s="4"/>
      <c r="E4023" s="4">
        <v>1200131210</v>
      </c>
      <c r="F4023" s="4" t="s">
        <v>3166</v>
      </c>
      <c r="G4023" s="5">
        <v>301490.03000000003</v>
      </c>
      <c r="H4023" s="5">
        <v>192052.25</v>
      </c>
    </row>
    <row r="4024" spans="1:8" x14ac:dyDescent="0.25">
      <c r="A4024" s="4"/>
      <c r="B4024" s="4"/>
      <c r="C4024" s="4"/>
      <c r="D4024" s="4"/>
      <c r="E4024" s="4">
        <v>1200131180</v>
      </c>
      <c r="F4024" s="4" t="s">
        <v>3166</v>
      </c>
      <c r="G4024" s="5">
        <v>301490.03000000003</v>
      </c>
      <c r="H4024" s="5">
        <v>192052.25</v>
      </c>
    </row>
    <row r="4025" spans="1:8" x14ac:dyDescent="0.25">
      <c r="A4025" s="4"/>
      <c r="B4025" s="4"/>
      <c r="C4025" s="4"/>
      <c r="D4025" s="4"/>
      <c r="E4025" s="4">
        <v>1200131190</v>
      </c>
      <c r="F4025" s="4" t="s">
        <v>3166</v>
      </c>
      <c r="G4025" s="5">
        <v>301490.03000000003</v>
      </c>
      <c r="H4025" s="5">
        <v>192052.25</v>
      </c>
    </row>
    <row r="4026" spans="1:8" x14ac:dyDescent="0.25">
      <c r="A4026" s="4"/>
      <c r="B4026" s="4"/>
      <c r="C4026" s="4"/>
      <c r="D4026" s="4"/>
      <c r="E4026" s="4">
        <v>1200131170</v>
      </c>
      <c r="F4026" s="4" t="s">
        <v>3166</v>
      </c>
      <c r="G4026" s="5">
        <v>301490.03000000003</v>
      </c>
      <c r="H4026" s="5">
        <v>192052.25</v>
      </c>
    </row>
    <row r="4027" spans="1:8" x14ac:dyDescent="0.25">
      <c r="A4027" s="4"/>
      <c r="B4027" s="4"/>
      <c r="C4027" s="4"/>
      <c r="D4027" s="4"/>
      <c r="E4027" s="4">
        <v>1200131160</v>
      </c>
      <c r="F4027" s="4" t="s">
        <v>3166</v>
      </c>
      <c r="G4027" s="5">
        <v>301490.03000000003</v>
      </c>
      <c r="H4027" s="5">
        <v>192052.25</v>
      </c>
    </row>
    <row r="4028" spans="1:8" x14ac:dyDescent="0.25">
      <c r="A4028" s="4"/>
      <c r="B4028" s="4"/>
      <c r="C4028" s="4"/>
      <c r="D4028" s="4"/>
      <c r="E4028" s="4">
        <v>1200131220</v>
      </c>
      <c r="F4028" s="4" t="s">
        <v>3166</v>
      </c>
      <c r="G4028" s="5">
        <v>281690.03000000003</v>
      </c>
      <c r="H4028" s="5">
        <v>177503.31</v>
      </c>
    </row>
    <row r="4029" spans="1:8" x14ac:dyDescent="0.25">
      <c r="A4029" s="4"/>
      <c r="B4029" s="4"/>
      <c r="C4029" s="4"/>
      <c r="D4029" s="4"/>
      <c r="E4029" s="4">
        <v>1200129550</v>
      </c>
      <c r="F4029" s="4" t="s">
        <v>3167</v>
      </c>
      <c r="G4029" s="5">
        <v>139800</v>
      </c>
      <c r="H4029" s="5">
        <v>86790.91</v>
      </c>
    </row>
    <row r="4030" spans="1:8" x14ac:dyDescent="0.25">
      <c r="A4030" s="4"/>
      <c r="B4030" s="4"/>
      <c r="C4030" s="4"/>
      <c r="D4030" s="4"/>
      <c r="E4030" s="4">
        <v>1200129920</v>
      </c>
      <c r="F4030" s="4" t="s">
        <v>3168</v>
      </c>
      <c r="G4030" s="5">
        <v>115000</v>
      </c>
      <c r="H4030" s="5">
        <v>69819.179999999993</v>
      </c>
    </row>
    <row r="4031" spans="1:8" x14ac:dyDescent="0.25">
      <c r="A4031" s="4"/>
      <c r="B4031" s="4"/>
      <c r="C4031" s="4"/>
      <c r="D4031" s="4"/>
      <c r="E4031" s="4">
        <v>1200132670</v>
      </c>
      <c r="F4031" s="4" t="s">
        <v>3169</v>
      </c>
      <c r="G4031" s="5">
        <v>85000</v>
      </c>
      <c r="H4031" s="5">
        <v>52630.13</v>
      </c>
    </row>
    <row r="4032" spans="1:8" x14ac:dyDescent="0.25">
      <c r="A4032" s="4"/>
      <c r="B4032" s="4"/>
      <c r="C4032" s="4"/>
      <c r="D4032" s="4"/>
      <c r="E4032" s="4">
        <v>1200132680</v>
      </c>
      <c r="F4032" s="4" t="s">
        <v>3169</v>
      </c>
      <c r="G4032" s="5">
        <v>85000</v>
      </c>
      <c r="H4032" s="5">
        <v>52630.13</v>
      </c>
    </row>
    <row r="4033" spans="1:8" x14ac:dyDescent="0.25">
      <c r="A4033" s="4"/>
      <c r="B4033" s="4"/>
      <c r="C4033" s="4"/>
      <c r="D4033" s="4"/>
      <c r="E4033" s="4">
        <v>1200132210</v>
      </c>
      <c r="F4033" s="4" t="s">
        <v>3170</v>
      </c>
      <c r="G4033" s="5">
        <v>83900</v>
      </c>
      <c r="H4033" s="5">
        <v>52362.8</v>
      </c>
    </row>
    <row r="4034" spans="1:8" x14ac:dyDescent="0.25">
      <c r="A4034" s="4"/>
      <c r="B4034" s="4"/>
      <c r="C4034" s="4"/>
      <c r="D4034" s="4"/>
      <c r="E4034" s="4">
        <v>1200129740</v>
      </c>
      <c r="F4034" s="4" t="s">
        <v>3171</v>
      </c>
      <c r="G4034" s="5">
        <v>80590</v>
      </c>
      <c r="H4034" s="5">
        <v>48839.74</v>
      </c>
    </row>
    <row r="4035" spans="1:8" x14ac:dyDescent="0.25">
      <c r="A4035" s="4"/>
      <c r="B4035" s="4"/>
      <c r="C4035" s="4"/>
      <c r="D4035" s="4"/>
      <c r="E4035" s="4">
        <v>1200130300</v>
      </c>
      <c r="F4035" s="4" t="s">
        <v>3172</v>
      </c>
      <c r="G4035" s="5">
        <v>35000</v>
      </c>
      <c r="H4035" s="5">
        <v>21038.36</v>
      </c>
    </row>
    <row r="4036" spans="1:8" x14ac:dyDescent="0.25">
      <c r="A4036" s="4"/>
      <c r="B4036" s="4"/>
      <c r="C4036" s="4"/>
      <c r="D4036" s="4"/>
      <c r="E4036" s="4">
        <v>1200130260</v>
      </c>
      <c r="F4036" s="4" t="s">
        <v>3173</v>
      </c>
      <c r="G4036" s="5">
        <v>31500</v>
      </c>
      <c r="H4036" s="5">
        <v>19538.63</v>
      </c>
    </row>
    <row r="4037" spans="1:8" x14ac:dyDescent="0.25">
      <c r="A4037" s="4"/>
      <c r="B4037" s="4"/>
      <c r="C4037" s="4"/>
      <c r="D4037" s="4"/>
      <c r="E4037" s="4">
        <v>1200129060</v>
      </c>
      <c r="F4037" s="4" t="s">
        <v>3174</v>
      </c>
      <c r="G4037" s="5">
        <v>22376</v>
      </c>
      <c r="H4037" s="5">
        <v>12978.08</v>
      </c>
    </row>
    <row r="4038" spans="1:8" x14ac:dyDescent="0.25">
      <c r="A4038" s="4"/>
      <c r="B4038" s="4"/>
      <c r="C4038" s="4"/>
      <c r="D4038" s="4"/>
      <c r="E4038" s="4">
        <v>1200129150</v>
      </c>
      <c r="F4038" s="4" t="s">
        <v>3175</v>
      </c>
      <c r="G4038" s="5">
        <v>17955</v>
      </c>
      <c r="H4038" s="5">
        <v>10915.66</v>
      </c>
    </row>
    <row r="4039" spans="1:8" x14ac:dyDescent="0.25">
      <c r="A4039" s="4"/>
      <c r="B4039" s="4"/>
      <c r="C4039" s="4"/>
      <c r="D4039" s="4"/>
      <c r="E4039" s="4">
        <v>1200129050</v>
      </c>
      <c r="F4039" s="4" t="s">
        <v>3176</v>
      </c>
      <c r="G4039" s="5">
        <v>10098</v>
      </c>
      <c r="H4039" s="5">
        <v>5856.84</v>
      </c>
    </row>
    <row r="4040" spans="1:8" x14ac:dyDescent="0.25">
      <c r="A4040" s="4"/>
      <c r="B4040" s="4"/>
      <c r="C4040" s="4"/>
      <c r="D4040" s="4">
        <v>2018</v>
      </c>
      <c r="E4040" s="4">
        <v>1200143010</v>
      </c>
      <c r="F4040" s="4" t="s">
        <v>3177</v>
      </c>
      <c r="G4040" s="5">
        <v>1951507.45</v>
      </c>
      <c r="H4040" s="5">
        <v>1430214.36</v>
      </c>
    </row>
    <row r="4041" spans="1:8" x14ac:dyDescent="0.25">
      <c r="A4041" s="4"/>
      <c r="B4041" s="4"/>
      <c r="C4041" s="4"/>
      <c r="D4041" s="4"/>
      <c r="E4041" s="4">
        <v>1200139420</v>
      </c>
      <c r="F4041" s="4" t="s">
        <v>3178</v>
      </c>
      <c r="G4041" s="5">
        <v>1432098.13</v>
      </c>
      <c r="H4041" s="5">
        <v>966633.56</v>
      </c>
    </row>
    <row r="4042" spans="1:8" x14ac:dyDescent="0.25">
      <c r="A4042" s="4"/>
      <c r="B4042" s="4"/>
      <c r="C4042" s="4"/>
      <c r="D4042" s="4"/>
      <c r="E4042" s="4">
        <v>1200140070</v>
      </c>
      <c r="F4042" s="4" t="s">
        <v>3179</v>
      </c>
      <c r="G4042" s="5">
        <v>1098400</v>
      </c>
      <c r="H4042" s="5">
        <v>777306.08</v>
      </c>
    </row>
    <row r="4043" spans="1:8" x14ac:dyDescent="0.25">
      <c r="A4043" s="4"/>
      <c r="B4043" s="4"/>
      <c r="C4043" s="4"/>
      <c r="D4043" s="4"/>
      <c r="E4043" s="4">
        <v>1200139400</v>
      </c>
      <c r="F4043" s="4" t="s">
        <v>3180</v>
      </c>
      <c r="G4043" s="5">
        <v>616775</v>
      </c>
      <c r="H4043" s="5">
        <v>416309.04</v>
      </c>
    </row>
    <row r="4044" spans="1:8" x14ac:dyDescent="0.25">
      <c r="A4044" s="4"/>
      <c r="B4044" s="4"/>
      <c r="C4044" s="4"/>
      <c r="D4044" s="4"/>
      <c r="E4044" s="4">
        <v>1200138390</v>
      </c>
      <c r="F4044" s="4" t="s">
        <v>3181</v>
      </c>
      <c r="G4044" s="5">
        <v>485000</v>
      </c>
      <c r="H4044" s="5">
        <v>329667.12</v>
      </c>
    </row>
    <row r="4045" spans="1:8" x14ac:dyDescent="0.25">
      <c r="A4045" s="4"/>
      <c r="B4045" s="4"/>
      <c r="C4045" s="4"/>
      <c r="D4045" s="4"/>
      <c r="E4045" s="4">
        <v>1200138370</v>
      </c>
      <c r="F4045" s="4" t="s">
        <v>3181</v>
      </c>
      <c r="G4045" s="5">
        <v>485000</v>
      </c>
      <c r="H4045" s="5">
        <v>329667.12</v>
      </c>
    </row>
    <row r="4046" spans="1:8" x14ac:dyDescent="0.25">
      <c r="A4046" s="4"/>
      <c r="B4046" s="4"/>
      <c r="C4046" s="4"/>
      <c r="D4046" s="4"/>
      <c r="E4046" s="4">
        <v>1200137680</v>
      </c>
      <c r="F4046" s="4" t="s">
        <v>3181</v>
      </c>
      <c r="G4046" s="5">
        <v>485000</v>
      </c>
      <c r="H4046" s="5">
        <v>329667.12</v>
      </c>
    </row>
    <row r="4047" spans="1:8" x14ac:dyDescent="0.25">
      <c r="A4047" s="4"/>
      <c r="B4047" s="4"/>
      <c r="C4047" s="4"/>
      <c r="D4047" s="4"/>
      <c r="E4047" s="4">
        <v>1200137700</v>
      </c>
      <c r="F4047" s="4" t="s">
        <v>3181</v>
      </c>
      <c r="G4047" s="5">
        <v>485000</v>
      </c>
      <c r="H4047" s="5">
        <v>329667.12</v>
      </c>
    </row>
    <row r="4048" spans="1:8" x14ac:dyDescent="0.25">
      <c r="A4048" s="4"/>
      <c r="B4048" s="4"/>
      <c r="C4048" s="4"/>
      <c r="D4048" s="4"/>
      <c r="E4048" s="4">
        <v>1200138380</v>
      </c>
      <c r="F4048" s="4" t="s">
        <v>3181</v>
      </c>
      <c r="G4048" s="5">
        <v>485000</v>
      </c>
      <c r="H4048" s="5">
        <v>329667.12</v>
      </c>
    </row>
    <row r="4049" spans="1:8" x14ac:dyDescent="0.25">
      <c r="A4049" s="4"/>
      <c r="B4049" s="4"/>
      <c r="C4049" s="4"/>
      <c r="D4049" s="4"/>
      <c r="E4049" s="4">
        <v>1200137710</v>
      </c>
      <c r="F4049" s="4" t="s">
        <v>3181</v>
      </c>
      <c r="G4049" s="5">
        <v>485000</v>
      </c>
      <c r="H4049" s="5">
        <v>329667.12</v>
      </c>
    </row>
    <row r="4050" spans="1:8" x14ac:dyDescent="0.25">
      <c r="A4050" s="4"/>
      <c r="B4050" s="4"/>
      <c r="C4050" s="4"/>
      <c r="D4050" s="4"/>
      <c r="E4050" s="4">
        <v>1200137690</v>
      </c>
      <c r="F4050" s="4" t="s">
        <v>3181</v>
      </c>
      <c r="G4050" s="5">
        <v>485000</v>
      </c>
      <c r="H4050" s="5">
        <v>329667.12</v>
      </c>
    </row>
    <row r="4051" spans="1:8" x14ac:dyDescent="0.25">
      <c r="A4051" s="4"/>
      <c r="B4051" s="4"/>
      <c r="C4051" s="4"/>
      <c r="D4051" s="4"/>
      <c r="E4051" s="4">
        <v>1200138400</v>
      </c>
      <c r="F4051" s="4" t="s">
        <v>3181</v>
      </c>
      <c r="G4051" s="5">
        <v>485000</v>
      </c>
      <c r="H4051" s="5">
        <v>329667.12</v>
      </c>
    </row>
    <row r="4052" spans="1:8" x14ac:dyDescent="0.25">
      <c r="A4052" s="4"/>
      <c r="B4052" s="4"/>
      <c r="C4052" s="4"/>
      <c r="D4052" s="4"/>
      <c r="E4052" s="4">
        <v>1200137660</v>
      </c>
      <c r="F4052" s="4" t="s">
        <v>3181</v>
      </c>
      <c r="G4052" s="5">
        <v>485000</v>
      </c>
      <c r="H4052" s="5">
        <v>329667.12</v>
      </c>
    </row>
    <row r="4053" spans="1:8" x14ac:dyDescent="0.25">
      <c r="A4053" s="4"/>
      <c r="B4053" s="4"/>
      <c r="C4053" s="4"/>
      <c r="D4053" s="4"/>
      <c r="E4053" s="4">
        <v>1200137670</v>
      </c>
      <c r="F4053" s="4" t="s">
        <v>3181</v>
      </c>
      <c r="G4053" s="5">
        <v>485000</v>
      </c>
      <c r="H4053" s="5">
        <v>329667.12</v>
      </c>
    </row>
    <row r="4054" spans="1:8" x14ac:dyDescent="0.25">
      <c r="A4054" s="4"/>
      <c r="B4054" s="4"/>
      <c r="C4054" s="4"/>
      <c r="D4054" s="4"/>
      <c r="E4054" s="4">
        <v>1200139390</v>
      </c>
      <c r="F4054" s="4" t="s">
        <v>3182</v>
      </c>
      <c r="G4054" s="5">
        <v>420066.5</v>
      </c>
      <c r="H4054" s="5">
        <v>249738.16</v>
      </c>
    </row>
    <row r="4055" spans="1:8" x14ac:dyDescent="0.25">
      <c r="A4055" s="4"/>
      <c r="B4055" s="4"/>
      <c r="C4055" s="4"/>
      <c r="D4055" s="4"/>
      <c r="E4055" s="4">
        <v>1200141110</v>
      </c>
      <c r="F4055" s="4" t="s">
        <v>3183</v>
      </c>
      <c r="G4055" s="5">
        <v>312048.13</v>
      </c>
      <c r="H4055" s="5">
        <v>224418.19</v>
      </c>
    </row>
    <row r="4056" spans="1:8" x14ac:dyDescent="0.25">
      <c r="A4056" s="4"/>
      <c r="B4056" s="4"/>
      <c r="C4056" s="4"/>
      <c r="D4056" s="4"/>
      <c r="E4056" s="4">
        <v>1200138220</v>
      </c>
      <c r="F4056" s="4" t="s">
        <v>3184</v>
      </c>
      <c r="G4056" s="5">
        <v>311001.03000000003</v>
      </c>
      <c r="H4056" s="5">
        <v>212843.99</v>
      </c>
    </row>
    <row r="4057" spans="1:8" x14ac:dyDescent="0.25">
      <c r="A4057" s="4"/>
      <c r="B4057" s="4"/>
      <c r="C4057" s="4"/>
      <c r="D4057" s="4"/>
      <c r="E4057" s="4">
        <v>1200137270</v>
      </c>
      <c r="F4057" s="4" t="s">
        <v>3185</v>
      </c>
      <c r="G4057" s="5">
        <v>300000</v>
      </c>
      <c r="H4057" s="5">
        <v>199397.26</v>
      </c>
    </row>
    <row r="4058" spans="1:8" x14ac:dyDescent="0.25">
      <c r="A4058" s="4"/>
      <c r="B4058" s="4"/>
      <c r="C4058" s="4"/>
      <c r="D4058" s="4"/>
      <c r="E4058" s="4">
        <v>1200138200</v>
      </c>
      <c r="F4058" s="4" t="s">
        <v>3184</v>
      </c>
      <c r="G4058" s="5">
        <v>234927.03</v>
      </c>
      <c r="H4058" s="5">
        <v>160780.21</v>
      </c>
    </row>
    <row r="4059" spans="1:8" x14ac:dyDescent="0.25">
      <c r="A4059" s="4"/>
      <c r="B4059" s="4"/>
      <c r="C4059" s="4"/>
      <c r="D4059" s="4"/>
      <c r="E4059" s="4">
        <v>1200138210</v>
      </c>
      <c r="F4059" s="4" t="s">
        <v>3184</v>
      </c>
      <c r="G4059" s="5">
        <v>234927.03</v>
      </c>
      <c r="H4059" s="5">
        <v>160780.21</v>
      </c>
    </row>
    <row r="4060" spans="1:8" x14ac:dyDescent="0.25">
      <c r="A4060" s="4"/>
      <c r="B4060" s="4"/>
      <c r="C4060" s="4"/>
      <c r="D4060" s="4"/>
      <c r="E4060" s="4">
        <v>1200137120</v>
      </c>
      <c r="F4060" s="4" t="s">
        <v>3186</v>
      </c>
      <c r="G4060" s="5">
        <v>232977</v>
      </c>
      <c r="H4060" s="5">
        <v>160594.54999999999</v>
      </c>
    </row>
    <row r="4061" spans="1:8" x14ac:dyDescent="0.25">
      <c r="A4061" s="4"/>
      <c r="B4061" s="4"/>
      <c r="C4061" s="4"/>
      <c r="D4061" s="4"/>
      <c r="E4061" s="4">
        <v>1200140310</v>
      </c>
      <c r="F4061" s="4" t="s">
        <v>3187</v>
      </c>
      <c r="G4061" s="5">
        <v>99830</v>
      </c>
      <c r="H4061" s="5">
        <v>71139.13</v>
      </c>
    </row>
    <row r="4062" spans="1:8" x14ac:dyDescent="0.25">
      <c r="A4062" s="4"/>
      <c r="B4062" s="4"/>
      <c r="C4062" s="4"/>
      <c r="D4062" s="4"/>
      <c r="E4062" s="4">
        <v>1200139030</v>
      </c>
      <c r="F4062" s="4" t="s">
        <v>3188</v>
      </c>
      <c r="G4062" s="5">
        <v>63914</v>
      </c>
      <c r="H4062" s="5">
        <v>45054.99</v>
      </c>
    </row>
    <row r="4063" spans="1:8" x14ac:dyDescent="0.25">
      <c r="A4063" s="4"/>
      <c r="B4063" s="4"/>
      <c r="C4063" s="4"/>
      <c r="D4063" s="4"/>
      <c r="E4063" s="4">
        <v>1200137460</v>
      </c>
      <c r="F4063" s="4" t="s">
        <v>3189</v>
      </c>
      <c r="G4063" s="5">
        <v>51000</v>
      </c>
      <c r="H4063" s="5">
        <v>35155.07</v>
      </c>
    </row>
    <row r="4064" spans="1:8" x14ac:dyDescent="0.25">
      <c r="A4064" s="4"/>
      <c r="B4064" s="4"/>
      <c r="C4064" s="4"/>
      <c r="D4064" s="4"/>
      <c r="E4064" s="4">
        <v>1200138350</v>
      </c>
      <c r="F4064" s="4" t="s">
        <v>3190</v>
      </c>
      <c r="G4064" s="5">
        <v>45000</v>
      </c>
      <c r="H4064" s="5">
        <v>33139.730000000003</v>
      </c>
    </row>
    <row r="4065" spans="1:8" x14ac:dyDescent="0.25">
      <c r="A4065" s="4"/>
      <c r="B4065" s="4"/>
      <c r="C4065" s="4"/>
      <c r="D4065" s="4"/>
      <c r="E4065" s="4">
        <v>1200138330</v>
      </c>
      <c r="F4065" s="4" t="s">
        <v>3190</v>
      </c>
      <c r="G4065" s="5">
        <v>45000</v>
      </c>
      <c r="H4065" s="5">
        <v>33139.730000000003</v>
      </c>
    </row>
    <row r="4066" spans="1:8" x14ac:dyDescent="0.25">
      <c r="A4066" s="4"/>
      <c r="B4066" s="4"/>
      <c r="C4066" s="4"/>
      <c r="D4066" s="4"/>
      <c r="E4066" s="4">
        <v>1200137970</v>
      </c>
      <c r="F4066" s="4" t="s">
        <v>3191</v>
      </c>
      <c r="G4066" s="5">
        <v>36600</v>
      </c>
      <c r="H4066" s="5">
        <v>25228.93</v>
      </c>
    </row>
    <row r="4067" spans="1:8" x14ac:dyDescent="0.25">
      <c r="A4067" s="4"/>
      <c r="B4067" s="4"/>
      <c r="C4067" s="4"/>
      <c r="D4067" s="4"/>
      <c r="E4067" s="4">
        <v>1200148820</v>
      </c>
      <c r="F4067" s="4" t="s">
        <v>3192</v>
      </c>
      <c r="G4067" s="5">
        <v>26625</v>
      </c>
      <c r="H4067" s="5">
        <v>20176.64</v>
      </c>
    </row>
    <row r="4068" spans="1:8" x14ac:dyDescent="0.25">
      <c r="A4068" s="4"/>
      <c r="B4068" s="4"/>
      <c r="C4068" s="4"/>
      <c r="D4068" s="4"/>
      <c r="E4068" s="4">
        <v>1200141920</v>
      </c>
      <c r="F4068" s="4" t="s">
        <v>3193</v>
      </c>
      <c r="G4068" s="5">
        <v>18576</v>
      </c>
      <c r="H4068" s="5">
        <v>13359.45</v>
      </c>
    </row>
    <row r="4069" spans="1:8" x14ac:dyDescent="0.25">
      <c r="A4069" s="4"/>
      <c r="B4069" s="4"/>
      <c r="C4069" s="4"/>
      <c r="D4069" s="4"/>
      <c r="E4069" s="4">
        <v>1200141910</v>
      </c>
      <c r="F4069" s="4" t="s">
        <v>3194</v>
      </c>
      <c r="G4069" s="5">
        <v>18576</v>
      </c>
      <c r="H4069" s="5">
        <v>13359.45</v>
      </c>
    </row>
    <row r="4070" spans="1:8" x14ac:dyDescent="0.25">
      <c r="A4070" s="4"/>
      <c r="B4070" s="4"/>
      <c r="C4070" s="4"/>
      <c r="D4070" s="4"/>
      <c r="E4070" s="4">
        <v>1200141900</v>
      </c>
      <c r="F4070" s="4" t="s">
        <v>3195</v>
      </c>
      <c r="G4070" s="5">
        <v>18576</v>
      </c>
      <c r="H4070" s="5">
        <v>13359.45</v>
      </c>
    </row>
    <row r="4071" spans="1:8" x14ac:dyDescent="0.25">
      <c r="A4071" s="4"/>
      <c r="B4071" s="4"/>
      <c r="C4071" s="4"/>
      <c r="D4071" s="4"/>
      <c r="E4071" s="4">
        <v>1200137560</v>
      </c>
      <c r="F4071" s="4" t="s">
        <v>3196</v>
      </c>
      <c r="G4071" s="5">
        <v>8338</v>
      </c>
      <c r="H4071" s="5">
        <v>5603.59</v>
      </c>
    </row>
    <row r="4072" spans="1:8" x14ac:dyDescent="0.25">
      <c r="A4072" s="4"/>
      <c r="B4072" s="4"/>
      <c r="C4072" s="4"/>
      <c r="D4072" s="4"/>
      <c r="E4072" s="4">
        <v>1200137580</v>
      </c>
      <c r="F4072" s="4" t="s">
        <v>3196</v>
      </c>
      <c r="G4072" s="5">
        <v>7258</v>
      </c>
      <c r="H4072" s="5">
        <v>4933.45</v>
      </c>
    </row>
    <row r="4073" spans="1:8" x14ac:dyDescent="0.25">
      <c r="A4073" s="4"/>
      <c r="B4073" s="4"/>
      <c r="C4073" s="4"/>
      <c r="D4073" s="4"/>
      <c r="E4073" s="4">
        <v>1200137570</v>
      </c>
      <c r="F4073" s="4" t="s">
        <v>3196</v>
      </c>
      <c r="G4073" s="5">
        <v>7258</v>
      </c>
      <c r="H4073" s="5">
        <v>4933.45</v>
      </c>
    </row>
    <row r="4074" spans="1:8" x14ac:dyDescent="0.25">
      <c r="A4074" s="4"/>
      <c r="B4074" s="4"/>
      <c r="C4074" s="4"/>
      <c r="D4074" s="4">
        <v>2019</v>
      </c>
      <c r="E4074" s="4">
        <v>1200159370</v>
      </c>
      <c r="F4074" s="4" t="s">
        <v>3197</v>
      </c>
      <c r="G4074" s="5">
        <v>2848694</v>
      </c>
      <c r="H4074" s="5">
        <v>493031.8</v>
      </c>
    </row>
    <row r="4075" spans="1:8" x14ac:dyDescent="0.25">
      <c r="A4075" s="4"/>
      <c r="B4075" s="4"/>
      <c r="C4075" s="4"/>
      <c r="D4075" s="4"/>
      <c r="E4075" s="4">
        <v>1200148740</v>
      </c>
      <c r="F4075" s="4" t="s">
        <v>3198</v>
      </c>
      <c r="G4075" s="5">
        <v>1072874.2</v>
      </c>
      <c r="H4075" s="5">
        <v>842421.08</v>
      </c>
    </row>
    <row r="4076" spans="1:8" x14ac:dyDescent="0.25">
      <c r="A4076" s="4"/>
      <c r="B4076" s="4"/>
      <c r="C4076" s="4"/>
      <c r="D4076" s="4"/>
      <c r="E4076" s="4">
        <v>1200158690</v>
      </c>
      <c r="F4076" s="4" t="s">
        <v>3199</v>
      </c>
      <c r="G4076" s="5">
        <v>466257.75</v>
      </c>
      <c r="H4076" s="5">
        <v>379864.12</v>
      </c>
    </row>
    <row r="4077" spans="1:8" x14ac:dyDescent="0.25">
      <c r="A4077" s="4"/>
      <c r="B4077" s="4"/>
      <c r="C4077" s="4"/>
      <c r="D4077" s="4"/>
      <c r="E4077" s="4">
        <v>1200158500</v>
      </c>
      <c r="F4077" s="4" t="s">
        <v>3200</v>
      </c>
      <c r="G4077" s="5">
        <v>267330</v>
      </c>
      <c r="H4077" s="5">
        <v>215239.57</v>
      </c>
    </row>
    <row r="4078" spans="1:8" x14ac:dyDescent="0.25">
      <c r="A4078" s="4"/>
      <c r="B4078" s="4"/>
      <c r="C4078" s="4"/>
      <c r="D4078" s="4"/>
      <c r="E4078" s="4">
        <v>1200143630</v>
      </c>
      <c r="F4078" s="4" t="s">
        <v>3201</v>
      </c>
      <c r="G4078" s="5">
        <v>150000</v>
      </c>
      <c r="H4078" s="5">
        <v>120935.77</v>
      </c>
    </row>
    <row r="4079" spans="1:8" x14ac:dyDescent="0.25">
      <c r="A4079" s="4"/>
      <c r="B4079" s="4"/>
      <c r="C4079" s="4"/>
      <c r="D4079" s="4"/>
      <c r="E4079" s="4">
        <v>1200143620</v>
      </c>
      <c r="F4079" s="4" t="s">
        <v>3201</v>
      </c>
      <c r="G4079" s="5">
        <v>150000</v>
      </c>
      <c r="H4079" s="5">
        <v>120935.77</v>
      </c>
    </row>
    <row r="4080" spans="1:8" x14ac:dyDescent="0.25">
      <c r="A4080" s="4"/>
      <c r="B4080" s="4"/>
      <c r="C4080" s="4"/>
      <c r="D4080" s="4"/>
      <c r="E4080" s="4">
        <v>1200158990</v>
      </c>
      <c r="F4080" s="4" t="s">
        <v>3202</v>
      </c>
      <c r="G4080" s="5">
        <v>128962</v>
      </c>
      <c r="H4080" s="5">
        <v>111017.37</v>
      </c>
    </row>
    <row r="4081" spans="1:8" x14ac:dyDescent="0.25">
      <c r="A4081" s="4"/>
      <c r="B4081" s="4"/>
      <c r="C4081" s="4"/>
      <c r="D4081" s="4"/>
      <c r="E4081" s="4">
        <v>1200148920</v>
      </c>
      <c r="F4081" s="4" t="s">
        <v>3203</v>
      </c>
      <c r="G4081" s="5">
        <v>93903</v>
      </c>
      <c r="H4081" s="5">
        <v>73321.52</v>
      </c>
    </row>
    <row r="4082" spans="1:8" x14ac:dyDescent="0.25">
      <c r="A4082" s="4"/>
      <c r="B4082" s="4"/>
      <c r="C4082" s="4"/>
      <c r="D4082" s="4"/>
      <c r="E4082" s="4">
        <v>1200150730</v>
      </c>
      <c r="F4082" s="4" t="s">
        <v>3204</v>
      </c>
      <c r="G4082" s="5">
        <v>70000</v>
      </c>
      <c r="H4082" s="5">
        <v>54983.15</v>
      </c>
    </row>
    <row r="4083" spans="1:8" x14ac:dyDescent="0.25">
      <c r="A4083" s="4"/>
      <c r="B4083" s="4"/>
      <c r="C4083" s="4"/>
      <c r="D4083" s="4"/>
      <c r="E4083" s="4">
        <v>1200148910</v>
      </c>
      <c r="F4083" s="4" t="s">
        <v>3205</v>
      </c>
      <c r="G4083" s="5">
        <v>21450</v>
      </c>
      <c r="H4083" s="5">
        <v>16366.64</v>
      </c>
    </row>
    <row r="4084" spans="1:8" x14ac:dyDescent="0.25">
      <c r="A4084" s="4"/>
      <c r="B4084" s="4"/>
      <c r="C4084" s="4"/>
      <c r="D4084" s="4"/>
      <c r="E4084" s="4">
        <v>1200149020</v>
      </c>
      <c r="F4084" s="4" t="s">
        <v>3206</v>
      </c>
      <c r="G4084" s="5">
        <v>14967</v>
      </c>
      <c r="H4084" s="5">
        <v>11715.27</v>
      </c>
    </row>
    <row r="4085" spans="1:8" x14ac:dyDescent="0.25">
      <c r="A4085" s="4"/>
      <c r="B4085" s="4"/>
      <c r="C4085" s="4"/>
      <c r="D4085" s="4"/>
      <c r="E4085" s="4">
        <v>1200148950</v>
      </c>
      <c r="F4085" s="4" t="s">
        <v>1113</v>
      </c>
      <c r="G4085" s="5">
        <v>14760</v>
      </c>
      <c r="H4085" s="5">
        <v>11553.24</v>
      </c>
    </row>
    <row r="4086" spans="1:8" x14ac:dyDescent="0.25">
      <c r="A4086" s="4"/>
      <c r="B4086" s="4"/>
      <c r="C4086" s="4"/>
      <c r="D4086" s="4">
        <v>2020</v>
      </c>
      <c r="E4086" s="4">
        <v>1200164190</v>
      </c>
      <c r="F4086" s="4" t="s">
        <v>3207</v>
      </c>
      <c r="G4086" s="5">
        <v>551803.06000000006</v>
      </c>
      <c r="H4086" s="5">
        <v>483330.16</v>
      </c>
    </row>
    <row r="4087" spans="1:8" x14ac:dyDescent="0.25">
      <c r="A4087" s="4"/>
      <c r="B4087" s="4"/>
      <c r="C4087" s="4"/>
      <c r="D4087" s="4"/>
      <c r="E4087" s="4">
        <v>1200164170</v>
      </c>
      <c r="F4087" s="4" t="s">
        <v>3208</v>
      </c>
      <c r="G4087" s="5">
        <v>165303.04999999999</v>
      </c>
      <c r="H4087" s="5">
        <v>144790.69</v>
      </c>
    </row>
    <row r="4088" spans="1:8" x14ac:dyDescent="0.25">
      <c r="A4088" s="4"/>
      <c r="B4088" s="4"/>
      <c r="C4088" s="4"/>
      <c r="D4088" s="4"/>
      <c r="E4088" s="4">
        <v>1200163820</v>
      </c>
      <c r="F4088" s="4" t="s">
        <v>3209</v>
      </c>
      <c r="G4088" s="5">
        <v>49876</v>
      </c>
      <c r="H4088" s="5">
        <v>43482.51</v>
      </c>
    </row>
    <row r="4089" spans="1:8" x14ac:dyDescent="0.25">
      <c r="A4089" s="4"/>
      <c r="B4089" s="4"/>
      <c r="C4089" s="4"/>
      <c r="D4089" s="4"/>
      <c r="E4089" s="4">
        <v>1200166200</v>
      </c>
      <c r="F4089" s="4" t="s">
        <v>3210</v>
      </c>
      <c r="G4089" s="5">
        <v>31500</v>
      </c>
      <c r="H4089" s="5">
        <v>29929.31</v>
      </c>
    </row>
    <row r="4090" spans="1:8" x14ac:dyDescent="0.25">
      <c r="A4090" s="4"/>
      <c r="B4090" s="4"/>
      <c r="C4090" s="4"/>
      <c r="D4090" s="4"/>
      <c r="E4090" s="4">
        <v>1200161860</v>
      </c>
      <c r="F4090" s="4" t="s">
        <v>3211</v>
      </c>
      <c r="G4090" s="5">
        <v>30240</v>
      </c>
      <c r="H4090" s="5">
        <v>26479.279999999999</v>
      </c>
    </row>
    <row r="4091" spans="1:8" x14ac:dyDescent="0.25">
      <c r="A4091" s="4"/>
      <c r="B4091" s="4"/>
      <c r="C4091" s="4"/>
      <c r="D4091" s="4"/>
      <c r="E4091" s="4">
        <v>1200163840</v>
      </c>
      <c r="F4091" s="4" t="s">
        <v>3212</v>
      </c>
      <c r="G4091" s="5">
        <v>25773</v>
      </c>
      <c r="H4091" s="5">
        <v>22469.21</v>
      </c>
    </row>
    <row r="4092" spans="1:8" x14ac:dyDescent="0.25">
      <c r="A4092" s="4"/>
      <c r="B4092" s="4"/>
      <c r="C4092" s="4"/>
      <c r="D4092" s="4"/>
      <c r="E4092" s="4">
        <v>1200163830</v>
      </c>
      <c r="F4092" s="4" t="s">
        <v>3212</v>
      </c>
      <c r="G4092" s="5">
        <v>25773</v>
      </c>
      <c r="H4092" s="5">
        <v>22469.21</v>
      </c>
    </row>
    <row r="4093" spans="1:8" x14ac:dyDescent="0.25">
      <c r="A4093" s="4"/>
      <c r="B4093" s="4"/>
      <c r="C4093" s="4"/>
      <c r="D4093" s="4"/>
      <c r="E4093" s="4">
        <v>1200164180</v>
      </c>
      <c r="F4093" s="4" t="s">
        <v>3213</v>
      </c>
      <c r="G4093" s="5">
        <v>5860.74</v>
      </c>
      <c r="H4093" s="5">
        <v>5133.49</v>
      </c>
    </row>
    <row r="4094" spans="1:8" x14ac:dyDescent="0.25">
      <c r="A4094" s="4"/>
      <c r="B4094" s="4"/>
      <c r="C4094" s="4"/>
      <c r="D4094" s="4"/>
      <c r="E4094" s="4">
        <v>1200166810</v>
      </c>
      <c r="F4094" s="4" t="s">
        <v>3214</v>
      </c>
      <c r="G4094" s="5">
        <v>1585</v>
      </c>
      <c r="H4094" s="5">
        <v>1512.48</v>
      </c>
    </row>
    <row r="4095" spans="1:8" x14ac:dyDescent="0.25">
      <c r="A4095" s="4"/>
      <c r="B4095" s="4"/>
      <c r="C4095" s="4"/>
      <c r="D4095" s="4">
        <v>2021</v>
      </c>
      <c r="E4095" s="4">
        <v>1200172140</v>
      </c>
      <c r="F4095" s="4" t="s">
        <v>3215</v>
      </c>
      <c r="G4095" s="5">
        <v>1423850.27</v>
      </c>
      <c r="H4095" s="5">
        <v>1410196.91</v>
      </c>
    </row>
    <row r="4096" spans="1:8" x14ac:dyDescent="0.25">
      <c r="A4096" s="4"/>
      <c r="B4096" s="4"/>
      <c r="C4096" s="4"/>
      <c r="D4096" s="4"/>
      <c r="E4096" s="4">
        <v>1200170400</v>
      </c>
      <c r="F4096" s="4" t="s">
        <v>3216</v>
      </c>
      <c r="G4096" s="5">
        <v>198232.04</v>
      </c>
      <c r="H4096" s="5">
        <v>192963.95</v>
      </c>
    </row>
    <row r="4097" spans="1:8" x14ac:dyDescent="0.25">
      <c r="A4097" s="4"/>
      <c r="B4097" s="4"/>
      <c r="C4097" s="4"/>
      <c r="D4097" s="4"/>
      <c r="E4097" s="4">
        <v>1200170390</v>
      </c>
      <c r="F4097" s="4" t="s">
        <v>3217</v>
      </c>
      <c r="G4097" s="5">
        <v>53899</v>
      </c>
      <c r="H4097" s="5">
        <v>52466.61</v>
      </c>
    </row>
    <row r="4098" spans="1:8" x14ac:dyDescent="0.25">
      <c r="A4098" s="4"/>
      <c r="B4098" s="4"/>
      <c r="C4098" s="4"/>
      <c r="D4098" s="4"/>
      <c r="E4098" s="4">
        <v>1200170380</v>
      </c>
      <c r="F4098" s="4" t="s">
        <v>3218</v>
      </c>
      <c r="G4098" s="5">
        <v>53899</v>
      </c>
      <c r="H4098" s="5">
        <v>52466.61</v>
      </c>
    </row>
    <row r="4099" spans="1:8" x14ac:dyDescent="0.25">
      <c r="A4099" s="4"/>
      <c r="B4099" s="4"/>
      <c r="C4099" s="4"/>
      <c r="D4099" s="4"/>
      <c r="E4099" s="4">
        <v>1200169660</v>
      </c>
      <c r="F4099" s="4" t="s">
        <v>3219</v>
      </c>
      <c r="G4099" s="5">
        <v>43200</v>
      </c>
      <c r="H4099" s="5">
        <v>42241.32</v>
      </c>
    </row>
    <row r="4100" spans="1:8" x14ac:dyDescent="0.25">
      <c r="A4100" s="4"/>
      <c r="B4100" s="4"/>
      <c r="C4100" s="4"/>
      <c r="D4100" s="4"/>
      <c r="E4100" s="4">
        <v>1200169890</v>
      </c>
      <c r="F4100" s="4" t="s">
        <v>3220</v>
      </c>
      <c r="G4100" s="5">
        <v>35305</v>
      </c>
      <c r="H4100" s="5">
        <v>34482.83</v>
      </c>
    </row>
    <row r="4101" spans="1:8" x14ac:dyDescent="0.25">
      <c r="A4101" s="4"/>
      <c r="B4101" s="4"/>
      <c r="C4101" s="4"/>
      <c r="D4101" s="4"/>
      <c r="E4101" s="4">
        <v>1200170180</v>
      </c>
      <c r="F4101" s="4" t="s">
        <v>3221</v>
      </c>
      <c r="G4101" s="5">
        <v>19465</v>
      </c>
      <c r="H4101" s="5">
        <v>19011.7</v>
      </c>
    </row>
    <row r="4102" spans="1:8" x14ac:dyDescent="0.25">
      <c r="A4102" s="6"/>
      <c r="B4102" s="6"/>
      <c r="C4102" s="6" t="s">
        <v>1497</v>
      </c>
      <c r="D4102" s="6"/>
      <c r="E4102" s="6"/>
      <c r="F4102" s="6"/>
      <c r="G4102" s="7">
        <f>SUM(G3892:G4101)</f>
        <v>111736619.81000002</v>
      </c>
      <c r="H4102" s="7">
        <f>SUM(H3892:H4101)</f>
        <v>30875683.989999995</v>
      </c>
    </row>
    <row r="4103" spans="1:8" x14ac:dyDescent="0.25">
      <c r="A4103" s="4"/>
      <c r="B4103" s="4"/>
      <c r="C4103" s="4" t="s">
        <v>1498</v>
      </c>
      <c r="D4103" s="4">
        <v>2009</v>
      </c>
      <c r="E4103" s="4">
        <v>1200039670</v>
      </c>
      <c r="F4103" s="4" t="s">
        <v>3222</v>
      </c>
      <c r="G4103" s="5">
        <v>55650</v>
      </c>
      <c r="H4103" s="5">
        <v>14107.43</v>
      </c>
    </row>
    <row r="4104" spans="1:8" x14ac:dyDescent="0.25">
      <c r="A4104" s="4"/>
      <c r="B4104" s="4"/>
      <c r="C4104" s="4"/>
      <c r="D4104" s="4"/>
      <c r="E4104" s="4">
        <v>1200039680</v>
      </c>
      <c r="F4104" s="4" t="s">
        <v>3222</v>
      </c>
      <c r="G4104" s="5">
        <v>55650</v>
      </c>
      <c r="H4104" s="5">
        <v>14107.43</v>
      </c>
    </row>
    <row r="4105" spans="1:8" x14ac:dyDescent="0.25">
      <c r="A4105" s="4"/>
      <c r="B4105" s="4"/>
      <c r="C4105" s="4"/>
      <c r="D4105" s="4"/>
      <c r="E4105" s="4">
        <v>1200043580</v>
      </c>
      <c r="F4105" s="4" t="s">
        <v>1588</v>
      </c>
      <c r="G4105" s="5">
        <v>18720</v>
      </c>
      <c r="H4105" s="5">
        <v>4604.05</v>
      </c>
    </row>
    <row r="4106" spans="1:8" x14ac:dyDescent="0.25">
      <c r="A4106" s="4"/>
      <c r="B4106" s="4"/>
      <c r="C4106" s="4"/>
      <c r="D4106" s="4">
        <v>2010</v>
      </c>
      <c r="E4106" s="4">
        <v>1200050170</v>
      </c>
      <c r="F4106" s="4" t="s">
        <v>3223</v>
      </c>
      <c r="G4106" s="5">
        <v>2699831.72</v>
      </c>
      <c r="H4106" s="5">
        <v>896237.47</v>
      </c>
    </row>
    <row r="4107" spans="1:8" x14ac:dyDescent="0.25">
      <c r="A4107" s="4"/>
      <c r="B4107" s="4"/>
      <c r="C4107" s="4"/>
      <c r="D4107" s="4"/>
      <c r="E4107" s="4">
        <v>1200050140</v>
      </c>
      <c r="F4107" s="4" t="s">
        <v>1520</v>
      </c>
      <c r="G4107" s="5">
        <v>2088988.89</v>
      </c>
      <c r="H4107" s="5">
        <v>600824</v>
      </c>
    </row>
    <row r="4108" spans="1:8" x14ac:dyDescent="0.25">
      <c r="A4108" s="4"/>
      <c r="B4108" s="4"/>
      <c r="C4108" s="4"/>
      <c r="D4108" s="4"/>
      <c r="E4108" s="4">
        <v>1200050210</v>
      </c>
      <c r="F4108" s="4" t="s">
        <v>3224</v>
      </c>
      <c r="G4108" s="5">
        <v>1360143.66</v>
      </c>
      <c r="H4108" s="5">
        <v>391197.38</v>
      </c>
    </row>
    <row r="4109" spans="1:8" x14ac:dyDescent="0.25">
      <c r="A4109" s="4"/>
      <c r="B4109" s="4"/>
      <c r="C4109" s="4"/>
      <c r="D4109" s="4"/>
      <c r="E4109" s="4">
        <v>1200050250</v>
      </c>
      <c r="F4109" s="4" t="s">
        <v>1532</v>
      </c>
      <c r="G4109" s="5">
        <v>1083289.96</v>
      </c>
      <c r="H4109" s="5">
        <v>311570.17</v>
      </c>
    </row>
    <row r="4110" spans="1:8" x14ac:dyDescent="0.25">
      <c r="A4110" s="4"/>
      <c r="B4110" s="4"/>
      <c r="C4110" s="4"/>
      <c r="D4110" s="4"/>
      <c r="E4110" s="4">
        <v>1200050220</v>
      </c>
      <c r="F4110" s="4" t="s">
        <v>1630</v>
      </c>
      <c r="G4110" s="5">
        <v>613446.51</v>
      </c>
      <c r="H4110" s="5">
        <v>176436.26</v>
      </c>
    </row>
    <row r="4111" spans="1:8" x14ac:dyDescent="0.25">
      <c r="A4111" s="4"/>
      <c r="B4111" s="4"/>
      <c r="C4111" s="4"/>
      <c r="D4111" s="4"/>
      <c r="E4111" s="4">
        <v>1200050200</v>
      </c>
      <c r="F4111" s="4" t="s">
        <v>3225</v>
      </c>
      <c r="G4111" s="5">
        <v>555820.26</v>
      </c>
      <c r="H4111" s="5">
        <v>159862.14000000001</v>
      </c>
    </row>
    <row r="4112" spans="1:8" x14ac:dyDescent="0.25">
      <c r="A4112" s="4"/>
      <c r="B4112" s="4"/>
      <c r="C4112" s="4"/>
      <c r="D4112" s="4"/>
      <c r="E4112" s="4">
        <v>1200050180</v>
      </c>
      <c r="F4112" s="4" t="s">
        <v>3226</v>
      </c>
      <c r="G4112" s="5">
        <v>503561.21</v>
      </c>
      <c r="H4112" s="5">
        <v>144831.60999999999</v>
      </c>
    </row>
    <row r="4113" spans="1:8" x14ac:dyDescent="0.25">
      <c r="A4113" s="4"/>
      <c r="B4113" s="4"/>
      <c r="C4113" s="4"/>
      <c r="D4113" s="4"/>
      <c r="E4113" s="4">
        <v>1200050230</v>
      </c>
      <c r="F4113" s="4" t="s">
        <v>1550</v>
      </c>
      <c r="G4113" s="5">
        <v>445915.57</v>
      </c>
      <c r="H4113" s="5">
        <v>1</v>
      </c>
    </row>
    <row r="4114" spans="1:8" x14ac:dyDescent="0.25">
      <c r="A4114" s="4"/>
      <c r="B4114" s="4"/>
      <c r="C4114" s="4"/>
      <c r="D4114" s="4"/>
      <c r="E4114" s="4">
        <v>1200050150</v>
      </c>
      <c r="F4114" s="4" t="s">
        <v>1586</v>
      </c>
      <c r="G4114" s="5">
        <v>440115.64</v>
      </c>
      <c r="H4114" s="5">
        <v>126583.76</v>
      </c>
    </row>
    <row r="4115" spans="1:8" x14ac:dyDescent="0.25">
      <c r="A4115" s="4"/>
      <c r="B4115" s="4"/>
      <c r="C4115" s="4"/>
      <c r="D4115" s="4"/>
      <c r="E4115" s="4">
        <v>1200050260</v>
      </c>
      <c r="F4115" s="4" t="s">
        <v>1550</v>
      </c>
      <c r="G4115" s="5">
        <v>355128.11</v>
      </c>
      <c r="H4115" s="5">
        <v>1</v>
      </c>
    </row>
    <row r="4116" spans="1:8" x14ac:dyDescent="0.25">
      <c r="A4116" s="4"/>
      <c r="B4116" s="4"/>
      <c r="C4116" s="4"/>
      <c r="D4116" s="4"/>
      <c r="E4116" s="4">
        <v>1200050240</v>
      </c>
      <c r="F4116" s="4" t="s">
        <v>3227</v>
      </c>
      <c r="G4116" s="5">
        <v>292458.44</v>
      </c>
      <c r="H4116" s="5">
        <v>84115.35</v>
      </c>
    </row>
    <row r="4117" spans="1:8" x14ac:dyDescent="0.25">
      <c r="A4117" s="4"/>
      <c r="B4117" s="4"/>
      <c r="C4117" s="4"/>
      <c r="D4117" s="4"/>
      <c r="E4117" s="4">
        <v>1200048680</v>
      </c>
      <c r="F4117" s="4" t="s">
        <v>3228</v>
      </c>
      <c r="G4117" s="5">
        <v>235900</v>
      </c>
      <c r="H4117" s="5">
        <v>74696.320000000007</v>
      </c>
    </row>
    <row r="4118" spans="1:8" x14ac:dyDescent="0.25">
      <c r="A4118" s="4"/>
      <c r="B4118" s="4"/>
      <c r="C4118" s="4"/>
      <c r="D4118" s="4"/>
      <c r="E4118" s="4">
        <v>1200043710</v>
      </c>
      <c r="F4118" s="4" t="s">
        <v>3229</v>
      </c>
      <c r="G4118" s="5">
        <v>121500</v>
      </c>
      <c r="H4118" s="5">
        <v>30625.62</v>
      </c>
    </row>
    <row r="4119" spans="1:8" x14ac:dyDescent="0.25">
      <c r="A4119" s="4"/>
      <c r="B4119" s="4"/>
      <c r="C4119" s="4"/>
      <c r="D4119" s="4"/>
      <c r="E4119" s="4">
        <v>1200052580</v>
      </c>
      <c r="F4119" s="4" t="s">
        <v>1575</v>
      </c>
      <c r="G4119" s="5">
        <v>100366</v>
      </c>
      <c r="H4119" s="5">
        <v>31597.45</v>
      </c>
    </row>
    <row r="4120" spans="1:8" x14ac:dyDescent="0.25">
      <c r="A4120" s="4"/>
      <c r="B4120" s="4"/>
      <c r="C4120" s="4"/>
      <c r="D4120" s="4"/>
      <c r="E4120" s="4">
        <v>1200050190</v>
      </c>
      <c r="F4120" s="4" t="s">
        <v>3230</v>
      </c>
      <c r="G4120" s="5">
        <v>92325.85</v>
      </c>
      <c r="H4120" s="5">
        <v>26554.26</v>
      </c>
    </row>
    <row r="4121" spans="1:8" x14ac:dyDescent="0.25">
      <c r="A4121" s="4"/>
      <c r="B4121" s="4"/>
      <c r="C4121" s="4"/>
      <c r="D4121" s="4"/>
      <c r="E4121" s="4">
        <v>1200050270</v>
      </c>
      <c r="F4121" s="4" t="s">
        <v>3231</v>
      </c>
      <c r="G4121" s="5">
        <v>83268.58</v>
      </c>
      <c r="H4121" s="5">
        <v>23949.24</v>
      </c>
    </row>
    <row r="4122" spans="1:8" x14ac:dyDescent="0.25">
      <c r="A4122" s="4"/>
      <c r="B4122" s="4"/>
      <c r="C4122" s="4"/>
      <c r="D4122" s="4"/>
      <c r="E4122" s="4">
        <v>1200047160</v>
      </c>
      <c r="F4122" s="4" t="s">
        <v>3232</v>
      </c>
      <c r="G4122" s="5">
        <v>55230</v>
      </c>
      <c r="H4122" s="5">
        <v>1</v>
      </c>
    </row>
    <row r="4123" spans="1:8" x14ac:dyDescent="0.25">
      <c r="A4123" s="4"/>
      <c r="B4123" s="4"/>
      <c r="C4123" s="4"/>
      <c r="D4123" s="4"/>
      <c r="E4123" s="4">
        <v>1200047490</v>
      </c>
      <c r="F4123" s="4" t="s">
        <v>1595</v>
      </c>
      <c r="G4123" s="5">
        <v>16425</v>
      </c>
      <c r="H4123" s="5">
        <v>4982.04</v>
      </c>
    </row>
    <row r="4124" spans="1:8" x14ac:dyDescent="0.25">
      <c r="A4124" s="4"/>
      <c r="B4124" s="4"/>
      <c r="C4124" s="4"/>
      <c r="D4124" s="4"/>
      <c r="E4124" s="4">
        <v>1200050160</v>
      </c>
      <c r="F4124" s="4" t="s">
        <v>3233</v>
      </c>
      <c r="G4124" s="5">
        <v>8475.33</v>
      </c>
      <c r="H4124" s="5">
        <v>2437.63</v>
      </c>
    </row>
    <row r="4125" spans="1:8" x14ac:dyDescent="0.25">
      <c r="A4125" s="4"/>
      <c r="B4125" s="4"/>
      <c r="C4125" s="4"/>
      <c r="D4125" s="4"/>
      <c r="E4125" s="4">
        <v>1200047480</v>
      </c>
      <c r="F4125" s="4" t="s">
        <v>1595</v>
      </c>
      <c r="G4125" s="5">
        <v>7875</v>
      </c>
      <c r="H4125" s="5">
        <v>2388.6799999999998</v>
      </c>
    </row>
    <row r="4126" spans="1:8" x14ac:dyDescent="0.25">
      <c r="A4126" s="4"/>
      <c r="B4126" s="4"/>
      <c r="C4126" s="4"/>
      <c r="D4126" s="4">
        <v>2011</v>
      </c>
      <c r="E4126" s="4">
        <v>1200057580</v>
      </c>
      <c r="F4126" s="4" t="s">
        <v>3234</v>
      </c>
      <c r="G4126" s="5">
        <v>153757</v>
      </c>
      <c r="H4126" s="5">
        <v>53471.92</v>
      </c>
    </row>
    <row r="4127" spans="1:8" x14ac:dyDescent="0.25">
      <c r="A4127" s="4"/>
      <c r="B4127" s="4"/>
      <c r="C4127" s="4"/>
      <c r="D4127" s="4"/>
      <c r="E4127" s="4">
        <v>1200057570</v>
      </c>
      <c r="F4127" s="4" t="s">
        <v>3234</v>
      </c>
      <c r="G4127" s="5">
        <v>97309</v>
      </c>
      <c r="H4127" s="5">
        <v>33841.050000000003</v>
      </c>
    </row>
    <row r="4128" spans="1:8" x14ac:dyDescent="0.25">
      <c r="A4128" s="4"/>
      <c r="B4128" s="4"/>
      <c r="C4128" s="4"/>
      <c r="D4128" s="4"/>
      <c r="E4128" s="4">
        <v>1200065210</v>
      </c>
      <c r="F4128" s="4" t="s">
        <v>3235</v>
      </c>
      <c r="G4128" s="5">
        <v>29500</v>
      </c>
      <c r="H4128" s="5">
        <v>9766.99</v>
      </c>
    </row>
    <row r="4129" spans="1:8" x14ac:dyDescent="0.25">
      <c r="A4129" s="4"/>
      <c r="B4129" s="4"/>
      <c r="C4129" s="4"/>
      <c r="D4129" s="4"/>
      <c r="E4129" s="4">
        <v>1200065200</v>
      </c>
      <c r="F4129" s="4" t="s">
        <v>3236</v>
      </c>
      <c r="G4129" s="5">
        <v>29500</v>
      </c>
      <c r="H4129" s="5">
        <v>9766.99</v>
      </c>
    </row>
    <row r="4130" spans="1:8" x14ac:dyDescent="0.25">
      <c r="A4130" s="4"/>
      <c r="B4130" s="4"/>
      <c r="C4130" s="4"/>
      <c r="D4130" s="4">
        <v>2012</v>
      </c>
      <c r="E4130" s="4">
        <v>1200073950</v>
      </c>
      <c r="F4130" s="4" t="s">
        <v>1581</v>
      </c>
      <c r="G4130" s="5">
        <v>62335</v>
      </c>
      <c r="H4130" s="5">
        <v>1</v>
      </c>
    </row>
    <row r="4131" spans="1:8" x14ac:dyDescent="0.25">
      <c r="A4131" s="4"/>
      <c r="B4131" s="4"/>
      <c r="C4131" s="4"/>
      <c r="D4131" s="4"/>
      <c r="E4131" s="4">
        <v>1200074780</v>
      </c>
      <c r="F4131" s="4" t="s">
        <v>3237</v>
      </c>
      <c r="G4131" s="5">
        <v>22200</v>
      </c>
      <c r="H4131" s="5">
        <v>1</v>
      </c>
    </row>
    <row r="4132" spans="1:8" x14ac:dyDescent="0.25">
      <c r="A4132" s="4"/>
      <c r="B4132" s="4"/>
      <c r="C4132" s="4"/>
      <c r="D4132" s="4"/>
      <c r="E4132" s="4">
        <v>1200069150</v>
      </c>
      <c r="F4132" s="4" t="s">
        <v>3238</v>
      </c>
      <c r="G4132" s="5">
        <v>16608.8</v>
      </c>
      <c r="H4132" s="5">
        <v>6464.76</v>
      </c>
    </row>
    <row r="4133" spans="1:8" x14ac:dyDescent="0.25">
      <c r="A4133" s="4"/>
      <c r="B4133" s="4"/>
      <c r="C4133" s="4"/>
      <c r="D4133" s="4">
        <v>2013</v>
      </c>
      <c r="E4133" s="4">
        <v>1200081690</v>
      </c>
      <c r="F4133" s="4" t="s">
        <v>3239</v>
      </c>
      <c r="G4133" s="5">
        <v>20800</v>
      </c>
      <c r="H4133" s="5">
        <v>10210.09</v>
      </c>
    </row>
    <row r="4134" spans="1:8" x14ac:dyDescent="0.25">
      <c r="A4134" s="4"/>
      <c r="B4134" s="4"/>
      <c r="C4134" s="4"/>
      <c r="D4134" s="4">
        <v>2014</v>
      </c>
      <c r="E4134" s="4">
        <v>1200082240</v>
      </c>
      <c r="F4134" s="4" t="s">
        <v>3240</v>
      </c>
      <c r="G4134" s="5">
        <v>340000</v>
      </c>
      <c r="H4134" s="5">
        <v>171259.67</v>
      </c>
    </row>
    <row r="4135" spans="1:8" x14ac:dyDescent="0.25">
      <c r="A4135" s="4"/>
      <c r="B4135" s="4"/>
      <c r="C4135" s="4"/>
      <c r="D4135" s="4"/>
      <c r="E4135" s="4">
        <v>1200082500</v>
      </c>
      <c r="F4135" s="4" t="s">
        <v>3241</v>
      </c>
      <c r="G4135" s="5">
        <v>177840</v>
      </c>
      <c r="H4135" s="5">
        <v>91379.37</v>
      </c>
    </row>
    <row r="4136" spans="1:8" x14ac:dyDescent="0.25">
      <c r="A4136" s="4"/>
      <c r="B4136" s="4"/>
      <c r="C4136" s="4"/>
      <c r="D4136" s="4"/>
      <c r="E4136" s="4">
        <v>1200091490</v>
      </c>
      <c r="F4136" s="4" t="s">
        <v>3242</v>
      </c>
      <c r="G4136" s="5">
        <v>170000</v>
      </c>
      <c r="H4136" s="5">
        <v>95510.51</v>
      </c>
    </row>
    <row r="4137" spans="1:8" x14ac:dyDescent="0.25">
      <c r="A4137" s="4"/>
      <c r="B4137" s="4"/>
      <c r="C4137" s="4"/>
      <c r="D4137" s="4"/>
      <c r="E4137" s="4">
        <v>1200092620</v>
      </c>
      <c r="F4137" s="4" t="s">
        <v>3243</v>
      </c>
      <c r="G4137" s="5">
        <v>6768</v>
      </c>
      <c r="H4137" s="5">
        <v>3734.46</v>
      </c>
    </row>
    <row r="4138" spans="1:8" x14ac:dyDescent="0.25">
      <c r="A4138" s="4"/>
      <c r="B4138" s="4"/>
      <c r="C4138" s="4"/>
      <c r="D4138" s="4">
        <v>2015</v>
      </c>
      <c r="E4138" s="4">
        <v>1200096790</v>
      </c>
      <c r="F4138" s="4" t="s">
        <v>3244</v>
      </c>
      <c r="G4138" s="5">
        <v>583088</v>
      </c>
      <c r="H4138" s="5">
        <v>346436.38</v>
      </c>
    </row>
    <row r="4139" spans="1:8" x14ac:dyDescent="0.25">
      <c r="A4139" s="4"/>
      <c r="B4139" s="4"/>
      <c r="C4139" s="4"/>
      <c r="D4139" s="4"/>
      <c r="E4139" s="4">
        <v>1200096780</v>
      </c>
      <c r="F4139" s="4" t="s">
        <v>3244</v>
      </c>
      <c r="G4139" s="5">
        <v>579481</v>
      </c>
      <c r="H4139" s="5">
        <v>337898.09</v>
      </c>
    </row>
    <row r="4140" spans="1:8" x14ac:dyDescent="0.25">
      <c r="A4140" s="4"/>
      <c r="B4140" s="4"/>
      <c r="C4140" s="4"/>
      <c r="D4140" s="4"/>
      <c r="E4140" s="4">
        <v>1200094980</v>
      </c>
      <c r="F4140" s="4" t="s">
        <v>3245</v>
      </c>
      <c r="G4140" s="5">
        <v>189000</v>
      </c>
      <c r="H4140" s="5">
        <v>108394.5</v>
      </c>
    </row>
    <row r="4141" spans="1:8" x14ac:dyDescent="0.25">
      <c r="A4141" s="4"/>
      <c r="B4141" s="4"/>
      <c r="C4141" s="4"/>
      <c r="D4141" s="4"/>
      <c r="E4141" s="4">
        <v>1200094990</v>
      </c>
      <c r="F4141" s="4" t="s">
        <v>3245</v>
      </c>
      <c r="G4141" s="5">
        <v>189000</v>
      </c>
      <c r="H4141" s="5">
        <v>108394.5</v>
      </c>
    </row>
    <row r="4142" spans="1:8" x14ac:dyDescent="0.25">
      <c r="A4142" s="4"/>
      <c r="B4142" s="4"/>
      <c r="C4142" s="4"/>
      <c r="D4142" s="4"/>
      <c r="E4142" s="4">
        <v>1200095880</v>
      </c>
      <c r="F4142" s="4" t="s">
        <v>3246</v>
      </c>
      <c r="G4142" s="5">
        <v>162500</v>
      </c>
      <c r="H4142" s="5">
        <v>93463.49</v>
      </c>
    </row>
    <row r="4143" spans="1:8" x14ac:dyDescent="0.25">
      <c r="A4143" s="4"/>
      <c r="B4143" s="4"/>
      <c r="C4143" s="4"/>
      <c r="D4143" s="4"/>
      <c r="E4143" s="4">
        <v>1200094970</v>
      </c>
      <c r="F4143" s="4" t="s">
        <v>3245</v>
      </c>
      <c r="G4143" s="5">
        <v>147000</v>
      </c>
      <c r="H4143" s="5">
        <v>84306.85</v>
      </c>
    </row>
    <row r="4144" spans="1:8" x14ac:dyDescent="0.25">
      <c r="A4144" s="4"/>
      <c r="B4144" s="4"/>
      <c r="C4144" s="4"/>
      <c r="D4144" s="4"/>
      <c r="E4144" s="4">
        <v>1200095030</v>
      </c>
      <c r="F4144" s="4" t="s">
        <v>3247</v>
      </c>
      <c r="G4144" s="5">
        <v>136500</v>
      </c>
      <c r="H4144" s="5">
        <v>78284.92</v>
      </c>
    </row>
    <row r="4145" spans="1:8" x14ac:dyDescent="0.25">
      <c r="A4145" s="4"/>
      <c r="B4145" s="4"/>
      <c r="C4145" s="4"/>
      <c r="D4145" s="4"/>
      <c r="E4145" s="4">
        <v>1200095020</v>
      </c>
      <c r="F4145" s="4" t="s">
        <v>3247</v>
      </c>
      <c r="G4145" s="5">
        <v>136500</v>
      </c>
      <c r="H4145" s="5">
        <v>78284.92</v>
      </c>
    </row>
    <row r="4146" spans="1:8" x14ac:dyDescent="0.25">
      <c r="A4146" s="4"/>
      <c r="B4146" s="4"/>
      <c r="C4146" s="4"/>
      <c r="D4146" s="4"/>
      <c r="E4146" s="4">
        <v>1200095050</v>
      </c>
      <c r="F4146" s="4" t="s">
        <v>3247</v>
      </c>
      <c r="G4146" s="5">
        <v>126000</v>
      </c>
      <c r="H4146" s="5">
        <v>72263.02</v>
      </c>
    </row>
    <row r="4147" spans="1:8" x14ac:dyDescent="0.25">
      <c r="A4147" s="4"/>
      <c r="B4147" s="4"/>
      <c r="C4147" s="4"/>
      <c r="D4147" s="4"/>
      <c r="E4147" s="4">
        <v>1200095040</v>
      </c>
      <c r="F4147" s="4" t="s">
        <v>3247</v>
      </c>
      <c r="G4147" s="5">
        <v>126000</v>
      </c>
      <c r="H4147" s="5">
        <v>72263.02</v>
      </c>
    </row>
    <row r="4148" spans="1:8" x14ac:dyDescent="0.25">
      <c r="A4148" s="4"/>
      <c r="B4148" s="4"/>
      <c r="C4148" s="4"/>
      <c r="D4148" s="4"/>
      <c r="E4148" s="4">
        <v>1200095010</v>
      </c>
      <c r="F4148" s="4" t="s">
        <v>3245</v>
      </c>
      <c r="G4148" s="5">
        <v>101500</v>
      </c>
      <c r="H4148" s="5">
        <v>58211.86</v>
      </c>
    </row>
    <row r="4149" spans="1:8" x14ac:dyDescent="0.25">
      <c r="A4149" s="4"/>
      <c r="B4149" s="4"/>
      <c r="C4149" s="4"/>
      <c r="D4149" s="4"/>
      <c r="E4149" s="4">
        <v>1200095000</v>
      </c>
      <c r="F4149" s="4" t="s">
        <v>3245</v>
      </c>
      <c r="G4149" s="5">
        <v>101500</v>
      </c>
      <c r="H4149" s="5">
        <v>58211.86</v>
      </c>
    </row>
    <row r="4150" spans="1:8" x14ac:dyDescent="0.25">
      <c r="A4150" s="4"/>
      <c r="B4150" s="4"/>
      <c r="C4150" s="4"/>
      <c r="D4150" s="4"/>
      <c r="E4150" s="4">
        <v>1200094270</v>
      </c>
      <c r="F4150" s="4" t="s">
        <v>3248</v>
      </c>
      <c r="G4150" s="5">
        <v>99528.25</v>
      </c>
      <c r="H4150" s="5">
        <v>57423.8</v>
      </c>
    </row>
    <row r="4151" spans="1:8" x14ac:dyDescent="0.25">
      <c r="A4151" s="4"/>
      <c r="B4151" s="4"/>
      <c r="C4151" s="4"/>
      <c r="D4151" s="4"/>
      <c r="E4151" s="4">
        <v>1200101230</v>
      </c>
      <c r="F4151" s="4" t="s">
        <v>3249</v>
      </c>
      <c r="G4151" s="5">
        <v>87704.56</v>
      </c>
      <c r="H4151" s="5">
        <v>54233.59</v>
      </c>
    </row>
    <row r="4152" spans="1:8" x14ac:dyDescent="0.25">
      <c r="A4152" s="4"/>
      <c r="B4152" s="4"/>
      <c r="C4152" s="4"/>
      <c r="D4152" s="4"/>
      <c r="E4152" s="4">
        <v>1200104730</v>
      </c>
      <c r="F4152" s="4" t="s">
        <v>3250</v>
      </c>
      <c r="G4152" s="5">
        <v>64438.16</v>
      </c>
      <c r="H4152" s="5">
        <v>41137.53</v>
      </c>
    </row>
    <row r="4153" spans="1:8" x14ac:dyDescent="0.25">
      <c r="A4153" s="4"/>
      <c r="B4153" s="4"/>
      <c r="C4153" s="4"/>
      <c r="D4153" s="4"/>
      <c r="E4153" s="4">
        <v>1200101190</v>
      </c>
      <c r="F4153" s="4" t="s">
        <v>3251</v>
      </c>
      <c r="G4153" s="5">
        <v>34650</v>
      </c>
      <c r="H4153" s="5">
        <v>21281.25</v>
      </c>
    </row>
    <row r="4154" spans="1:8" x14ac:dyDescent="0.25">
      <c r="A4154" s="4"/>
      <c r="B4154" s="4"/>
      <c r="C4154" s="4"/>
      <c r="D4154" s="4"/>
      <c r="E4154" s="4">
        <v>1200098410</v>
      </c>
      <c r="F4154" s="4" t="s">
        <v>3252</v>
      </c>
      <c r="G4154" s="5">
        <v>22400</v>
      </c>
      <c r="H4154" s="5">
        <v>13337.33</v>
      </c>
    </row>
    <row r="4155" spans="1:8" x14ac:dyDescent="0.25">
      <c r="A4155" s="4"/>
      <c r="B4155" s="4"/>
      <c r="C4155" s="4"/>
      <c r="D4155" s="4"/>
      <c r="E4155" s="4">
        <v>1200101250</v>
      </c>
      <c r="F4155" s="4" t="s">
        <v>3253</v>
      </c>
      <c r="G4155" s="5">
        <v>22050</v>
      </c>
      <c r="H4155" s="5">
        <v>13514.48</v>
      </c>
    </row>
    <row r="4156" spans="1:8" x14ac:dyDescent="0.25">
      <c r="A4156" s="4"/>
      <c r="B4156" s="4"/>
      <c r="C4156" s="4"/>
      <c r="D4156" s="4">
        <v>2016</v>
      </c>
      <c r="E4156" s="4">
        <v>1200122700</v>
      </c>
      <c r="F4156" s="4" t="s">
        <v>3254</v>
      </c>
      <c r="G4156" s="5">
        <v>825000</v>
      </c>
      <c r="H4156" s="5">
        <v>561000</v>
      </c>
    </row>
    <row r="4157" spans="1:8" x14ac:dyDescent="0.25">
      <c r="A4157" s="4"/>
      <c r="B4157" s="4"/>
      <c r="C4157" s="4"/>
      <c r="D4157" s="4"/>
      <c r="E4157" s="4">
        <v>1200116300</v>
      </c>
      <c r="F4157" s="4" t="s">
        <v>3255</v>
      </c>
      <c r="G4157" s="5">
        <v>575000</v>
      </c>
      <c r="H4157" s="5">
        <v>383438.38</v>
      </c>
    </row>
    <row r="4158" spans="1:8" x14ac:dyDescent="0.25">
      <c r="A4158" s="4"/>
      <c r="B4158" s="4"/>
      <c r="C4158" s="4"/>
      <c r="D4158" s="4"/>
      <c r="E4158" s="4">
        <v>1200115860</v>
      </c>
      <c r="F4158" s="4" t="s">
        <v>3256</v>
      </c>
      <c r="G4158" s="5">
        <v>181796.75</v>
      </c>
      <c r="H4158" s="5">
        <v>119154.78</v>
      </c>
    </row>
    <row r="4159" spans="1:8" x14ac:dyDescent="0.25">
      <c r="A4159" s="4"/>
      <c r="B4159" s="4"/>
      <c r="C4159" s="4"/>
      <c r="D4159" s="4"/>
      <c r="E4159" s="4">
        <v>1200122380</v>
      </c>
      <c r="F4159" s="4" t="s">
        <v>3257</v>
      </c>
      <c r="G4159" s="5">
        <v>154920</v>
      </c>
      <c r="H4159" s="5">
        <v>107411.21</v>
      </c>
    </row>
    <row r="4160" spans="1:8" x14ac:dyDescent="0.25">
      <c r="A4160" s="4"/>
      <c r="B4160" s="4"/>
      <c r="C4160" s="4"/>
      <c r="D4160" s="4"/>
      <c r="E4160" s="4">
        <v>1200105100</v>
      </c>
      <c r="F4160" s="4" t="s">
        <v>3258</v>
      </c>
      <c r="G4160" s="5">
        <v>139350</v>
      </c>
      <c r="H4160" s="5">
        <v>89469.119999999995</v>
      </c>
    </row>
    <row r="4161" spans="1:8" x14ac:dyDescent="0.25">
      <c r="A4161" s="4"/>
      <c r="B4161" s="4"/>
      <c r="C4161" s="4"/>
      <c r="D4161" s="4"/>
      <c r="E4161" s="4">
        <v>1200123590</v>
      </c>
      <c r="F4161" s="4" t="s">
        <v>3259</v>
      </c>
      <c r="G4161" s="5">
        <v>119100</v>
      </c>
      <c r="H4161" s="5">
        <v>81270.789999999994</v>
      </c>
    </row>
    <row r="4162" spans="1:8" x14ac:dyDescent="0.25">
      <c r="A4162" s="4"/>
      <c r="B4162" s="4"/>
      <c r="C4162" s="4"/>
      <c r="D4162" s="4"/>
      <c r="E4162" s="4">
        <v>1200122370</v>
      </c>
      <c r="F4162" s="4" t="s">
        <v>3260</v>
      </c>
      <c r="G4162" s="5">
        <v>98552</v>
      </c>
      <c r="H4162" s="5">
        <v>68329.399999999994</v>
      </c>
    </row>
    <row r="4163" spans="1:8" x14ac:dyDescent="0.25">
      <c r="A4163" s="4"/>
      <c r="B4163" s="4"/>
      <c r="C4163" s="4"/>
      <c r="D4163" s="4"/>
      <c r="E4163" s="4">
        <v>1200126990</v>
      </c>
      <c r="F4163" s="4" t="s">
        <v>1580</v>
      </c>
      <c r="G4163" s="5">
        <v>82260</v>
      </c>
      <c r="H4163" s="5">
        <v>57859.97</v>
      </c>
    </row>
    <row r="4164" spans="1:8" x14ac:dyDescent="0.25">
      <c r="A4164" s="4"/>
      <c r="B4164" s="4"/>
      <c r="C4164" s="4"/>
      <c r="D4164" s="4"/>
      <c r="E4164" s="4">
        <v>1200125420</v>
      </c>
      <c r="F4164" s="4" t="s">
        <v>3261</v>
      </c>
      <c r="G4164" s="5">
        <v>50700</v>
      </c>
      <c r="H4164" s="5">
        <v>35531.660000000003</v>
      </c>
    </row>
    <row r="4165" spans="1:8" x14ac:dyDescent="0.25">
      <c r="A4165" s="4"/>
      <c r="B4165" s="4"/>
      <c r="C4165" s="4"/>
      <c r="D4165" s="4"/>
      <c r="E4165" s="4">
        <v>1200125310</v>
      </c>
      <c r="F4165" s="4" t="s">
        <v>3262</v>
      </c>
      <c r="G4165" s="5">
        <v>31500</v>
      </c>
      <c r="H4165" s="5">
        <v>22018.35</v>
      </c>
    </row>
    <row r="4166" spans="1:8" x14ac:dyDescent="0.25">
      <c r="A4166" s="4"/>
      <c r="B4166" s="4"/>
      <c r="C4166" s="4"/>
      <c r="D4166" s="4"/>
      <c r="E4166" s="4">
        <v>1200122360</v>
      </c>
      <c r="F4166" s="4" t="s">
        <v>3263</v>
      </c>
      <c r="G4166" s="5">
        <v>27500</v>
      </c>
      <c r="H4166" s="5">
        <v>18534.27</v>
      </c>
    </row>
    <row r="4167" spans="1:8" x14ac:dyDescent="0.25">
      <c r="A4167" s="4"/>
      <c r="B4167" s="4"/>
      <c r="C4167" s="4"/>
      <c r="D4167" s="4"/>
      <c r="E4167" s="4">
        <v>1200123320</v>
      </c>
      <c r="F4167" s="4" t="s">
        <v>3264</v>
      </c>
      <c r="G4167" s="5">
        <v>25000</v>
      </c>
      <c r="H4167" s="5">
        <v>17050.22</v>
      </c>
    </row>
    <row r="4168" spans="1:8" x14ac:dyDescent="0.25">
      <c r="A4168" s="4"/>
      <c r="B4168" s="4"/>
      <c r="C4168" s="4"/>
      <c r="D4168" s="4"/>
      <c r="E4168" s="4">
        <v>1200115580</v>
      </c>
      <c r="F4168" s="4" t="s">
        <v>3265</v>
      </c>
      <c r="G4168" s="5">
        <v>22718</v>
      </c>
      <c r="H4168" s="5">
        <v>15522.96</v>
      </c>
    </row>
    <row r="4169" spans="1:8" x14ac:dyDescent="0.25">
      <c r="A4169" s="4"/>
      <c r="B4169" s="4"/>
      <c r="C4169" s="4"/>
      <c r="D4169" s="4"/>
      <c r="E4169" s="4">
        <v>1200115850</v>
      </c>
      <c r="F4169" s="4" t="s">
        <v>3266</v>
      </c>
      <c r="G4169" s="5">
        <v>22400</v>
      </c>
      <c r="H4169" s="5">
        <v>14622.58</v>
      </c>
    </row>
    <row r="4170" spans="1:8" x14ac:dyDescent="0.25">
      <c r="A4170" s="4"/>
      <c r="B4170" s="4"/>
      <c r="C4170" s="4"/>
      <c r="D4170" s="4"/>
      <c r="E4170" s="4">
        <v>1200125040</v>
      </c>
      <c r="F4170" s="4" t="s">
        <v>3267</v>
      </c>
      <c r="G4170" s="5">
        <v>20250</v>
      </c>
      <c r="H4170" s="5">
        <v>14269.3</v>
      </c>
    </row>
    <row r="4171" spans="1:8" x14ac:dyDescent="0.25">
      <c r="A4171" s="4"/>
      <c r="B4171" s="4"/>
      <c r="C4171" s="4"/>
      <c r="D4171" s="4"/>
      <c r="E4171" s="4">
        <v>1200104880</v>
      </c>
      <c r="F4171" s="4" t="s">
        <v>3268</v>
      </c>
      <c r="G4171" s="5">
        <v>19890</v>
      </c>
      <c r="H4171" s="5">
        <v>11310.24</v>
      </c>
    </row>
    <row r="4172" spans="1:8" x14ac:dyDescent="0.25">
      <c r="A4172" s="4"/>
      <c r="B4172" s="4"/>
      <c r="C4172" s="4"/>
      <c r="D4172" s="4"/>
      <c r="E4172" s="4">
        <v>1200122390</v>
      </c>
      <c r="F4172" s="4" t="s">
        <v>3269</v>
      </c>
      <c r="G4172" s="5">
        <v>18828</v>
      </c>
      <c r="H4172" s="5">
        <v>13054.07</v>
      </c>
    </row>
    <row r="4173" spans="1:8" x14ac:dyDescent="0.25">
      <c r="A4173" s="4"/>
      <c r="B4173" s="4"/>
      <c r="C4173" s="4"/>
      <c r="D4173" s="4"/>
      <c r="E4173" s="4">
        <v>1200122750</v>
      </c>
      <c r="F4173" s="4" t="s">
        <v>3270</v>
      </c>
      <c r="G4173" s="5">
        <v>18200</v>
      </c>
      <c r="H4173" s="5">
        <v>12419.21</v>
      </c>
    </row>
    <row r="4174" spans="1:8" x14ac:dyDescent="0.25">
      <c r="A4174" s="4"/>
      <c r="B4174" s="4"/>
      <c r="C4174" s="4"/>
      <c r="D4174" s="4"/>
      <c r="E4174" s="4">
        <v>1200105390</v>
      </c>
      <c r="F4174" s="4" t="s">
        <v>3271</v>
      </c>
      <c r="G4174" s="5">
        <v>16200</v>
      </c>
      <c r="H4174" s="5">
        <v>10451.31</v>
      </c>
    </row>
    <row r="4175" spans="1:8" x14ac:dyDescent="0.25">
      <c r="A4175" s="4"/>
      <c r="B4175" s="4"/>
      <c r="C4175" s="4"/>
      <c r="D4175" s="4"/>
      <c r="E4175" s="4">
        <v>1200104710</v>
      </c>
      <c r="F4175" s="4" t="s">
        <v>3272</v>
      </c>
      <c r="G4175" s="5">
        <v>13320</v>
      </c>
      <c r="H4175" s="5">
        <v>8622.41</v>
      </c>
    </row>
    <row r="4176" spans="1:8" x14ac:dyDescent="0.25">
      <c r="A4176" s="4"/>
      <c r="B4176" s="4"/>
      <c r="C4176" s="4"/>
      <c r="D4176" s="4"/>
      <c r="E4176" s="4">
        <v>1200105450</v>
      </c>
      <c r="F4176" s="4" t="s">
        <v>3273</v>
      </c>
      <c r="G4176" s="5">
        <v>13008</v>
      </c>
      <c r="H4176" s="5">
        <v>4539.37</v>
      </c>
    </row>
    <row r="4177" spans="1:8" x14ac:dyDescent="0.25">
      <c r="A4177" s="4"/>
      <c r="B4177" s="4"/>
      <c r="C4177" s="4"/>
      <c r="D4177" s="4"/>
      <c r="E4177" s="4">
        <v>1200122920</v>
      </c>
      <c r="F4177" s="4" t="s">
        <v>3274</v>
      </c>
      <c r="G4177" s="5">
        <v>11385</v>
      </c>
      <c r="H4177" s="5">
        <v>7681.51</v>
      </c>
    </row>
    <row r="4178" spans="1:8" x14ac:dyDescent="0.25">
      <c r="A4178" s="4"/>
      <c r="B4178" s="4"/>
      <c r="C4178" s="4"/>
      <c r="D4178" s="4"/>
      <c r="E4178" s="4">
        <v>1200104700</v>
      </c>
      <c r="F4178" s="4" t="s">
        <v>3275</v>
      </c>
      <c r="G4178" s="5">
        <v>8550</v>
      </c>
      <c r="H4178" s="5">
        <v>5534.66</v>
      </c>
    </row>
    <row r="4179" spans="1:8" x14ac:dyDescent="0.25">
      <c r="A4179" s="4"/>
      <c r="B4179" s="4"/>
      <c r="C4179" s="4"/>
      <c r="D4179" s="4"/>
      <c r="E4179" s="4">
        <v>1200115970</v>
      </c>
      <c r="F4179" s="4" t="s">
        <v>3276</v>
      </c>
      <c r="G4179" s="5">
        <v>8010</v>
      </c>
      <c r="H4179" s="5">
        <v>5240.55</v>
      </c>
    </row>
    <row r="4180" spans="1:8" x14ac:dyDescent="0.25">
      <c r="A4180" s="4"/>
      <c r="B4180" s="4"/>
      <c r="C4180" s="4"/>
      <c r="D4180" s="4"/>
      <c r="E4180" s="4">
        <v>1200122740</v>
      </c>
      <c r="F4180" s="4" t="s">
        <v>3277</v>
      </c>
      <c r="G4180" s="5">
        <v>7590</v>
      </c>
      <c r="H4180" s="5">
        <v>5112.67</v>
      </c>
    </row>
    <row r="4181" spans="1:8" x14ac:dyDescent="0.25">
      <c r="A4181" s="4"/>
      <c r="B4181" s="4"/>
      <c r="C4181" s="4"/>
      <c r="D4181" s="4">
        <v>2017</v>
      </c>
      <c r="E4181" s="4">
        <v>1200129080</v>
      </c>
      <c r="F4181" s="4" t="s">
        <v>3278</v>
      </c>
      <c r="G4181" s="5">
        <v>638922</v>
      </c>
      <c r="H4181" s="5">
        <v>463291.4</v>
      </c>
    </row>
    <row r="4182" spans="1:8" x14ac:dyDescent="0.25">
      <c r="A4182" s="4"/>
      <c r="B4182" s="4"/>
      <c r="C4182" s="4"/>
      <c r="D4182" s="4"/>
      <c r="E4182" s="4">
        <v>1200123620</v>
      </c>
      <c r="F4182" s="4" t="s">
        <v>3279</v>
      </c>
      <c r="G4182" s="5">
        <v>400000</v>
      </c>
      <c r="H4182" s="5">
        <v>284712.33</v>
      </c>
    </row>
    <row r="4183" spans="1:8" x14ac:dyDescent="0.25">
      <c r="A4183" s="4"/>
      <c r="B4183" s="4"/>
      <c r="C4183" s="4"/>
      <c r="D4183" s="4"/>
      <c r="E4183" s="4">
        <v>1200127970</v>
      </c>
      <c r="F4183" s="4" t="s">
        <v>3280</v>
      </c>
      <c r="G4183" s="5">
        <v>107600</v>
      </c>
      <c r="H4183" s="5">
        <v>77688.210000000006</v>
      </c>
    </row>
    <row r="4184" spans="1:8" x14ac:dyDescent="0.25">
      <c r="A4184" s="4"/>
      <c r="B4184" s="4"/>
      <c r="C4184" s="4"/>
      <c r="D4184" s="4"/>
      <c r="E4184" s="4">
        <v>1200132370</v>
      </c>
      <c r="F4184" s="4" t="s">
        <v>3281</v>
      </c>
      <c r="G4184" s="5">
        <v>93050</v>
      </c>
      <c r="H4184" s="5">
        <v>69307.399999999994</v>
      </c>
    </row>
    <row r="4185" spans="1:8" x14ac:dyDescent="0.25">
      <c r="A4185" s="4"/>
      <c r="B4185" s="4"/>
      <c r="C4185" s="4"/>
      <c r="D4185" s="4"/>
      <c r="E4185" s="4">
        <v>1200130670</v>
      </c>
      <c r="F4185" s="4" t="s">
        <v>3282</v>
      </c>
      <c r="G4185" s="5">
        <v>81900</v>
      </c>
      <c r="H4185" s="5">
        <v>60583.55</v>
      </c>
    </row>
    <row r="4186" spans="1:8" x14ac:dyDescent="0.25">
      <c r="A4186" s="4"/>
      <c r="B4186" s="4"/>
      <c r="C4186" s="4"/>
      <c r="D4186" s="4"/>
      <c r="E4186" s="4">
        <v>1200129600</v>
      </c>
      <c r="F4186" s="4" t="s">
        <v>3283</v>
      </c>
      <c r="G4186" s="5">
        <v>62944.76</v>
      </c>
      <c r="H4186" s="5">
        <v>1</v>
      </c>
    </row>
    <row r="4187" spans="1:8" x14ac:dyDescent="0.25">
      <c r="A4187" s="4"/>
      <c r="B4187" s="4"/>
      <c r="C4187" s="4"/>
      <c r="D4187" s="4"/>
      <c r="E4187" s="4">
        <v>1200122400</v>
      </c>
      <c r="F4187" s="4" t="s">
        <v>3284</v>
      </c>
      <c r="G4187" s="5">
        <v>37480</v>
      </c>
      <c r="H4187" s="5">
        <v>26759.66</v>
      </c>
    </row>
    <row r="4188" spans="1:8" x14ac:dyDescent="0.25">
      <c r="A4188" s="4"/>
      <c r="B4188" s="4"/>
      <c r="C4188" s="4"/>
      <c r="D4188" s="4"/>
      <c r="E4188" s="4">
        <v>1200130490</v>
      </c>
      <c r="F4188" s="4" t="s">
        <v>3285</v>
      </c>
      <c r="G4188" s="5">
        <v>14800</v>
      </c>
      <c r="H4188" s="5">
        <v>10837.11</v>
      </c>
    </row>
    <row r="4189" spans="1:8" x14ac:dyDescent="0.25">
      <c r="A4189" s="4"/>
      <c r="B4189" s="4"/>
      <c r="C4189" s="4"/>
      <c r="D4189" s="4">
        <v>2018</v>
      </c>
      <c r="E4189" s="4">
        <v>1200135680</v>
      </c>
      <c r="F4189" s="4" t="s">
        <v>3286</v>
      </c>
      <c r="G4189" s="5">
        <v>448275</v>
      </c>
      <c r="H4189" s="5">
        <v>355426.81</v>
      </c>
    </row>
    <row r="4190" spans="1:8" x14ac:dyDescent="0.25">
      <c r="A4190" s="4"/>
      <c r="B4190" s="4"/>
      <c r="C4190" s="4"/>
      <c r="D4190" s="4"/>
      <c r="E4190" s="4">
        <v>1200141790</v>
      </c>
      <c r="F4190" s="4" t="s">
        <v>1770</v>
      </c>
      <c r="G4190" s="5">
        <v>219143</v>
      </c>
      <c r="H4190" s="5">
        <v>171071.65</v>
      </c>
    </row>
    <row r="4191" spans="1:8" x14ac:dyDescent="0.25">
      <c r="A4191" s="4"/>
      <c r="B4191" s="4"/>
      <c r="C4191" s="4"/>
      <c r="D4191" s="4"/>
      <c r="E4191" s="4">
        <v>1200133310</v>
      </c>
      <c r="F4191" s="4" t="s">
        <v>3287</v>
      </c>
      <c r="G4191" s="5">
        <v>139926</v>
      </c>
      <c r="H4191" s="5">
        <v>110944.06</v>
      </c>
    </row>
    <row r="4192" spans="1:8" x14ac:dyDescent="0.25">
      <c r="A4192" s="4"/>
      <c r="B4192" s="4"/>
      <c r="C4192" s="4"/>
      <c r="D4192" s="4"/>
      <c r="E4192" s="4">
        <v>1200146300</v>
      </c>
      <c r="F4192" s="4" t="s">
        <v>3288</v>
      </c>
      <c r="G4192" s="5">
        <v>97406</v>
      </c>
      <c r="H4192" s="5">
        <v>81002.67</v>
      </c>
    </row>
    <row r="4193" spans="1:8" x14ac:dyDescent="0.25">
      <c r="A4193" s="4"/>
      <c r="B4193" s="4"/>
      <c r="C4193" s="4"/>
      <c r="D4193" s="4"/>
      <c r="E4193" s="4">
        <v>1200140940</v>
      </c>
      <c r="F4193" s="4" t="s">
        <v>3289</v>
      </c>
      <c r="G4193" s="5">
        <v>96425</v>
      </c>
      <c r="H4193" s="5">
        <v>77826.87</v>
      </c>
    </row>
    <row r="4194" spans="1:8" x14ac:dyDescent="0.25">
      <c r="A4194" s="4"/>
      <c r="B4194" s="4"/>
      <c r="C4194" s="4"/>
      <c r="D4194" s="4"/>
      <c r="E4194" s="4">
        <v>1200140950</v>
      </c>
      <c r="F4194" s="4" t="s">
        <v>3290</v>
      </c>
      <c r="G4194" s="5">
        <v>91000</v>
      </c>
      <c r="H4194" s="5">
        <v>73232.149999999994</v>
      </c>
    </row>
    <row r="4195" spans="1:8" x14ac:dyDescent="0.25">
      <c r="A4195" s="4"/>
      <c r="B4195" s="4"/>
      <c r="C4195" s="4"/>
      <c r="D4195" s="4"/>
      <c r="E4195" s="4">
        <v>1200141640</v>
      </c>
      <c r="F4195" s="4" t="s">
        <v>3291</v>
      </c>
      <c r="G4195" s="5">
        <v>64232</v>
      </c>
      <c r="H4195" s="5">
        <v>53321.36</v>
      </c>
    </row>
    <row r="4196" spans="1:8" x14ac:dyDescent="0.25">
      <c r="A4196" s="4"/>
      <c r="B4196" s="4"/>
      <c r="C4196" s="4"/>
      <c r="D4196" s="4"/>
      <c r="E4196" s="4">
        <v>1200144030</v>
      </c>
      <c r="F4196" s="4" t="s">
        <v>3292</v>
      </c>
      <c r="G4196" s="5">
        <v>28000</v>
      </c>
      <c r="H4196" s="5">
        <v>23080.18</v>
      </c>
    </row>
    <row r="4197" spans="1:8" x14ac:dyDescent="0.25">
      <c r="A4197" s="4"/>
      <c r="B4197" s="4"/>
      <c r="C4197" s="4"/>
      <c r="D4197" s="4"/>
      <c r="E4197" s="4">
        <v>1200140960</v>
      </c>
      <c r="F4197" s="4" t="s">
        <v>3293</v>
      </c>
      <c r="G4197" s="5">
        <v>26000</v>
      </c>
      <c r="H4197" s="5">
        <v>20923.48</v>
      </c>
    </row>
    <row r="4198" spans="1:8" x14ac:dyDescent="0.25">
      <c r="A4198" s="4"/>
      <c r="B4198" s="4"/>
      <c r="C4198" s="4"/>
      <c r="D4198" s="4"/>
      <c r="E4198" s="4">
        <v>1200134300</v>
      </c>
      <c r="F4198" s="4" t="s">
        <v>3294</v>
      </c>
      <c r="G4198" s="5">
        <v>10217</v>
      </c>
      <c r="H4198" s="5">
        <v>8119.5</v>
      </c>
    </row>
    <row r="4199" spans="1:8" x14ac:dyDescent="0.25">
      <c r="A4199" s="4"/>
      <c r="B4199" s="4"/>
      <c r="C4199" s="4"/>
      <c r="D4199" s="4">
        <v>2019</v>
      </c>
      <c r="E4199" s="4">
        <v>1200159980</v>
      </c>
      <c r="F4199" s="4" t="s">
        <v>3295</v>
      </c>
      <c r="G4199" s="5">
        <v>80100</v>
      </c>
      <c r="H4199" s="5">
        <v>71022.5</v>
      </c>
    </row>
    <row r="4200" spans="1:8" x14ac:dyDescent="0.25">
      <c r="A4200" s="4"/>
      <c r="B4200" s="4"/>
      <c r="C4200" s="4"/>
      <c r="D4200" s="4"/>
      <c r="E4200" s="4">
        <v>1200148990</v>
      </c>
      <c r="F4200" s="4" t="s">
        <v>3296</v>
      </c>
      <c r="G4200" s="5">
        <v>30440</v>
      </c>
      <c r="H4200" s="5">
        <v>25736.42</v>
      </c>
    </row>
    <row r="4201" spans="1:8" x14ac:dyDescent="0.25">
      <c r="A4201" s="4"/>
      <c r="B4201" s="4"/>
      <c r="C4201" s="4"/>
      <c r="D4201" s="4"/>
      <c r="E4201" s="4">
        <v>1200158300</v>
      </c>
      <c r="F4201" s="4" t="s">
        <v>3229</v>
      </c>
      <c r="G4201" s="5">
        <v>29216.25</v>
      </c>
      <c r="H4201" s="5">
        <v>25303.89</v>
      </c>
    </row>
    <row r="4202" spans="1:8" x14ac:dyDescent="0.25">
      <c r="A4202" s="4"/>
      <c r="B4202" s="4"/>
      <c r="C4202" s="4"/>
      <c r="D4202" s="4"/>
      <c r="E4202" s="4">
        <v>1200150840</v>
      </c>
      <c r="F4202" s="4" t="s">
        <v>3297</v>
      </c>
      <c r="G4202" s="5">
        <v>18400</v>
      </c>
      <c r="H4202" s="5">
        <v>15889.14</v>
      </c>
    </row>
    <row r="4203" spans="1:8" x14ac:dyDescent="0.25">
      <c r="A4203" s="4"/>
      <c r="B4203" s="4"/>
      <c r="C4203" s="4"/>
      <c r="D4203" s="4"/>
      <c r="E4203" s="4">
        <v>1200150830</v>
      </c>
      <c r="F4203" s="4" t="s">
        <v>3298</v>
      </c>
      <c r="G4203" s="5">
        <v>9200</v>
      </c>
      <c r="H4203" s="5">
        <v>7944.57</v>
      </c>
    </row>
    <row r="4204" spans="1:8" x14ac:dyDescent="0.25">
      <c r="A4204" s="4"/>
      <c r="B4204" s="4"/>
      <c r="C4204" s="4"/>
      <c r="D4204" s="4">
        <v>2020</v>
      </c>
      <c r="E4204" s="4">
        <v>1200163850</v>
      </c>
      <c r="F4204" s="4" t="s">
        <v>3299</v>
      </c>
      <c r="G4204" s="5">
        <v>357925</v>
      </c>
      <c r="H4204" s="5">
        <v>327337.28000000003</v>
      </c>
    </row>
    <row r="4205" spans="1:8" x14ac:dyDescent="0.25">
      <c r="A4205" s="4"/>
      <c r="B4205" s="4"/>
      <c r="C4205" s="4"/>
      <c r="D4205" s="4"/>
      <c r="E4205" s="4">
        <v>1200163860</v>
      </c>
      <c r="F4205" s="4" t="s">
        <v>3300</v>
      </c>
      <c r="G4205" s="5">
        <v>130846</v>
      </c>
      <c r="H4205" s="5">
        <v>119664.1</v>
      </c>
    </row>
    <row r="4206" spans="1:8" x14ac:dyDescent="0.25">
      <c r="A4206" s="4"/>
      <c r="B4206" s="4"/>
      <c r="C4206" s="4"/>
      <c r="D4206" s="4"/>
      <c r="E4206" s="4">
        <v>1200163890</v>
      </c>
      <c r="F4206" s="4" t="s">
        <v>3301</v>
      </c>
      <c r="G4206" s="5">
        <v>115124.63</v>
      </c>
      <c r="H4206" s="5">
        <v>105286.25</v>
      </c>
    </row>
    <row r="4207" spans="1:8" x14ac:dyDescent="0.25">
      <c r="A4207" s="4"/>
      <c r="B4207" s="4"/>
      <c r="C4207" s="4"/>
      <c r="D4207" s="4"/>
      <c r="E4207" s="4">
        <v>1200160080</v>
      </c>
      <c r="F4207" s="4" t="s">
        <v>3302</v>
      </c>
      <c r="G4207" s="5">
        <v>21000</v>
      </c>
      <c r="H4207" s="5">
        <v>19872.330000000002</v>
      </c>
    </row>
    <row r="4208" spans="1:8" x14ac:dyDescent="0.25">
      <c r="A4208" s="4"/>
      <c r="B4208" s="4"/>
      <c r="C4208" s="4"/>
      <c r="D4208" s="4"/>
      <c r="E4208" s="4">
        <v>1200163880</v>
      </c>
      <c r="F4208" s="4" t="s">
        <v>3303</v>
      </c>
      <c r="G4208" s="5">
        <v>17360</v>
      </c>
      <c r="H4208" s="5">
        <v>15876.45</v>
      </c>
    </row>
    <row r="4209" spans="1:8" x14ac:dyDescent="0.25">
      <c r="A4209" s="4"/>
      <c r="B4209" s="4"/>
      <c r="C4209" s="4"/>
      <c r="D4209" s="4"/>
      <c r="E4209" s="4">
        <v>1200163870</v>
      </c>
      <c r="F4209" s="4" t="s">
        <v>3304</v>
      </c>
      <c r="G4209" s="5">
        <v>13267</v>
      </c>
      <c r="H4209" s="5">
        <v>12133.22</v>
      </c>
    </row>
    <row r="4210" spans="1:8" x14ac:dyDescent="0.25">
      <c r="A4210" s="6"/>
      <c r="B4210" s="6"/>
      <c r="C4210" s="6" t="s">
        <v>1786</v>
      </c>
      <c r="D4210" s="6"/>
      <c r="E4210" s="6"/>
      <c r="F4210" s="6"/>
      <c r="G4210" s="7">
        <v>21316770.890000001</v>
      </c>
      <c r="H4210" s="7">
        <v>9708105.0199999996</v>
      </c>
    </row>
    <row r="4211" spans="1:8" x14ac:dyDescent="0.25">
      <c r="A4211" s="4"/>
      <c r="B4211" s="4"/>
      <c r="C4211" s="4" t="s">
        <v>1787</v>
      </c>
      <c r="D4211" s="4">
        <v>2010</v>
      </c>
      <c r="E4211" s="4">
        <v>1200049260</v>
      </c>
      <c r="F4211" s="4" t="s">
        <v>3305</v>
      </c>
      <c r="G4211" s="5">
        <v>200489.21</v>
      </c>
      <c r="H4211" s="5">
        <v>57663.63</v>
      </c>
    </row>
    <row r="4212" spans="1:8" x14ac:dyDescent="0.25">
      <c r="A4212" s="4"/>
      <c r="B4212" s="4"/>
      <c r="C4212" s="4"/>
      <c r="D4212" s="4">
        <v>2020</v>
      </c>
      <c r="E4212" s="4">
        <v>1200163900</v>
      </c>
      <c r="F4212" s="4" t="s">
        <v>3306</v>
      </c>
      <c r="G4212" s="5">
        <v>977593</v>
      </c>
      <c r="H4212" s="5">
        <v>894049.38</v>
      </c>
    </row>
    <row r="4213" spans="1:8" x14ac:dyDescent="0.25">
      <c r="A4213" s="4"/>
      <c r="B4213" s="4"/>
      <c r="C4213" s="4"/>
      <c r="D4213" s="4"/>
      <c r="E4213" s="4">
        <v>1200163920</v>
      </c>
      <c r="F4213" s="4" t="s">
        <v>3307</v>
      </c>
      <c r="G4213" s="5">
        <v>907989.5</v>
      </c>
      <c r="H4213" s="5">
        <v>830394.09</v>
      </c>
    </row>
    <row r="4214" spans="1:8" x14ac:dyDescent="0.25">
      <c r="A4214" s="4"/>
      <c r="B4214" s="4"/>
      <c r="C4214" s="4"/>
      <c r="D4214" s="4"/>
      <c r="E4214" s="4">
        <v>1200163910</v>
      </c>
      <c r="F4214" s="4" t="s">
        <v>3308</v>
      </c>
      <c r="G4214" s="5">
        <v>875817</v>
      </c>
      <c r="H4214" s="5">
        <v>800971.01</v>
      </c>
    </row>
    <row r="4215" spans="1:8" x14ac:dyDescent="0.25">
      <c r="A4215" s="6"/>
      <c r="B4215" s="6"/>
      <c r="C4215" s="6" t="s">
        <v>1810</v>
      </c>
      <c r="D4215" s="6"/>
      <c r="E4215" s="6"/>
      <c r="F4215" s="6"/>
      <c r="G4215" s="7">
        <f>SUM(G4211:G4214)</f>
        <v>2961888.71</v>
      </c>
      <c r="H4215" s="7">
        <f>SUM(H4211:H4214)</f>
        <v>2583078.1100000003</v>
      </c>
    </row>
    <row r="4216" spans="1:8" x14ac:dyDescent="0.25">
      <c r="A4216" s="4"/>
      <c r="B4216" s="4"/>
      <c r="C4216" s="4" t="s">
        <v>3309</v>
      </c>
      <c r="D4216" s="4">
        <v>2019</v>
      </c>
      <c r="E4216" s="4">
        <v>1200160670</v>
      </c>
      <c r="F4216" s="4" t="s">
        <v>3310</v>
      </c>
      <c r="G4216" s="5">
        <v>11565470.59</v>
      </c>
      <c r="H4216" s="5">
        <v>2119061.39</v>
      </c>
    </row>
    <row r="4217" spans="1:8" x14ac:dyDescent="0.25">
      <c r="A4217" s="4"/>
      <c r="B4217" s="4"/>
      <c r="C4217" s="4"/>
      <c r="D4217" s="4"/>
      <c r="E4217" s="4">
        <v>1200159360</v>
      </c>
      <c r="F4217" s="4" t="s">
        <v>3311</v>
      </c>
      <c r="G4217" s="5">
        <v>2033464</v>
      </c>
      <c r="H4217" s="5">
        <v>247669.43</v>
      </c>
    </row>
    <row r="4218" spans="1:8" x14ac:dyDescent="0.25">
      <c r="A4218" s="4"/>
      <c r="B4218" s="4"/>
      <c r="C4218" s="4"/>
      <c r="D4218" s="4"/>
      <c r="E4218" s="4">
        <v>1200159350</v>
      </c>
      <c r="F4218" s="4" t="s">
        <v>3312</v>
      </c>
      <c r="G4218" s="5">
        <v>933900.06</v>
      </c>
      <c r="H4218" s="5">
        <v>1</v>
      </c>
    </row>
    <row r="4219" spans="1:8" x14ac:dyDescent="0.25">
      <c r="A4219" s="4"/>
      <c r="B4219" s="4"/>
      <c r="C4219" s="4"/>
      <c r="D4219" s="4"/>
      <c r="E4219" s="4">
        <v>1200150780</v>
      </c>
      <c r="F4219" s="4" t="s">
        <v>3313</v>
      </c>
      <c r="G4219" s="5">
        <v>645364.03</v>
      </c>
      <c r="H4219" s="5">
        <v>101410.4</v>
      </c>
    </row>
    <row r="4220" spans="1:8" x14ac:dyDescent="0.25">
      <c r="A4220" s="4"/>
      <c r="B4220" s="4"/>
      <c r="C4220" s="4"/>
      <c r="D4220" s="4">
        <v>2020</v>
      </c>
      <c r="E4220" s="4">
        <v>1200161930</v>
      </c>
      <c r="F4220" s="4" t="s">
        <v>3314</v>
      </c>
      <c r="G4220" s="5">
        <v>1040000</v>
      </c>
      <c r="H4220" s="5">
        <v>368131.51</v>
      </c>
    </row>
    <row r="4221" spans="1:8" x14ac:dyDescent="0.25">
      <c r="A4221" s="6"/>
      <c r="B4221" s="6"/>
      <c r="C4221" s="6" t="s">
        <v>3315</v>
      </c>
      <c r="D4221" s="6"/>
      <c r="E4221" s="6"/>
      <c r="F4221" s="6"/>
      <c r="G4221" s="7">
        <f>SUM(G4216:G4220)</f>
        <v>16218198.68</v>
      </c>
      <c r="H4221" s="7">
        <f>SUM(H4216:H4220)</f>
        <v>2836273.7300000004</v>
      </c>
    </row>
    <row r="4222" spans="1:8" x14ac:dyDescent="0.25">
      <c r="A4222" s="4"/>
      <c r="B4222" s="4"/>
      <c r="C4222" s="4" t="s">
        <v>1811</v>
      </c>
      <c r="D4222" s="4">
        <v>2010</v>
      </c>
      <c r="E4222" s="4">
        <v>1200042540</v>
      </c>
      <c r="F4222" s="4" t="s">
        <v>3316</v>
      </c>
      <c r="G4222" s="5">
        <v>1537613.63</v>
      </c>
      <c r="H4222" s="5">
        <v>1</v>
      </c>
    </row>
    <row r="4223" spans="1:8" x14ac:dyDescent="0.25">
      <c r="A4223" s="4"/>
      <c r="B4223" s="4"/>
      <c r="C4223" s="4"/>
      <c r="D4223" s="4"/>
      <c r="E4223" s="4">
        <v>1200051140</v>
      </c>
      <c r="F4223" s="4" t="s">
        <v>1812</v>
      </c>
      <c r="G4223" s="5">
        <v>1534834.61</v>
      </c>
      <c r="H4223" s="5">
        <v>1</v>
      </c>
    </row>
    <row r="4224" spans="1:8" x14ac:dyDescent="0.25">
      <c r="A4224" s="4"/>
      <c r="B4224" s="4"/>
      <c r="C4224" s="4"/>
      <c r="D4224" s="4"/>
      <c r="E4224" s="4">
        <v>1200051160</v>
      </c>
      <c r="F4224" s="4" t="s">
        <v>3317</v>
      </c>
      <c r="G4224" s="5">
        <v>514556.8</v>
      </c>
      <c r="H4224" s="5">
        <v>1</v>
      </c>
    </row>
    <row r="4225" spans="1:8" x14ac:dyDescent="0.25">
      <c r="A4225" s="4"/>
      <c r="B4225" s="4"/>
      <c r="C4225" s="4"/>
      <c r="D4225" s="4"/>
      <c r="E4225" s="4">
        <v>1200051150</v>
      </c>
      <c r="F4225" s="4" t="s">
        <v>3318</v>
      </c>
      <c r="G4225" s="5">
        <v>261157.93</v>
      </c>
      <c r="H4225" s="5">
        <v>1</v>
      </c>
    </row>
    <row r="4226" spans="1:8" x14ac:dyDescent="0.25">
      <c r="A4226" s="4"/>
      <c r="B4226" s="4"/>
      <c r="C4226" s="4"/>
      <c r="D4226" s="4"/>
      <c r="E4226" s="4">
        <v>1200048890</v>
      </c>
      <c r="F4226" s="4" t="s">
        <v>3319</v>
      </c>
      <c r="G4226" s="5">
        <v>72548</v>
      </c>
      <c r="H4226" s="5">
        <v>1</v>
      </c>
    </row>
    <row r="4227" spans="1:8" x14ac:dyDescent="0.25">
      <c r="A4227" s="4"/>
      <c r="B4227" s="4"/>
      <c r="C4227" s="4"/>
      <c r="D4227" s="4"/>
      <c r="E4227" s="4">
        <v>1200048880</v>
      </c>
      <c r="F4227" s="4" t="s">
        <v>3320</v>
      </c>
      <c r="G4227" s="5">
        <v>72249</v>
      </c>
      <c r="H4227" s="5">
        <v>1</v>
      </c>
    </row>
    <row r="4228" spans="1:8" x14ac:dyDescent="0.25">
      <c r="A4228" s="4"/>
      <c r="B4228" s="4"/>
      <c r="C4228" s="4"/>
      <c r="D4228" s="4">
        <v>2011</v>
      </c>
      <c r="E4228" s="4">
        <v>1200057910</v>
      </c>
      <c r="F4228" s="4" t="s">
        <v>3321</v>
      </c>
      <c r="G4228" s="5">
        <v>604760</v>
      </c>
      <c r="H4228" s="5">
        <v>1</v>
      </c>
    </row>
    <row r="4229" spans="1:8" x14ac:dyDescent="0.25">
      <c r="A4229" s="4"/>
      <c r="B4229" s="4"/>
      <c r="C4229" s="4"/>
      <c r="D4229" s="4"/>
      <c r="E4229" s="4">
        <v>1200055950</v>
      </c>
      <c r="F4229" s="4" t="s">
        <v>3322</v>
      </c>
      <c r="G4229" s="5">
        <v>157675</v>
      </c>
      <c r="H4229" s="5">
        <v>1</v>
      </c>
    </row>
    <row r="4230" spans="1:8" x14ac:dyDescent="0.25">
      <c r="A4230" s="4"/>
      <c r="B4230" s="4"/>
      <c r="C4230" s="4"/>
      <c r="D4230" s="4">
        <v>2012</v>
      </c>
      <c r="E4230" s="4">
        <v>1200074400</v>
      </c>
      <c r="F4230" s="4" t="s">
        <v>3323</v>
      </c>
      <c r="G4230" s="5">
        <v>250000</v>
      </c>
      <c r="H4230" s="5">
        <v>1</v>
      </c>
    </row>
    <row r="4231" spans="1:8" x14ac:dyDescent="0.25">
      <c r="A4231" s="4"/>
      <c r="B4231" s="4"/>
      <c r="C4231" s="4"/>
      <c r="D4231" s="4"/>
      <c r="E4231" s="4">
        <v>1200074410</v>
      </c>
      <c r="F4231" s="4" t="s">
        <v>3324</v>
      </c>
      <c r="G4231" s="5">
        <v>149000</v>
      </c>
      <c r="H4231" s="5">
        <v>1</v>
      </c>
    </row>
    <row r="4232" spans="1:8" x14ac:dyDescent="0.25">
      <c r="A4232" s="4"/>
      <c r="B4232" s="4"/>
      <c r="C4232" s="4"/>
      <c r="D4232" s="4"/>
      <c r="E4232" s="4">
        <v>1200074770</v>
      </c>
      <c r="F4232" s="4" t="s">
        <v>3325</v>
      </c>
      <c r="G4232" s="5">
        <v>119000</v>
      </c>
      <c r="H4232" s="5">
        <v>1</v>
      </c>
    </row>
    <row r="4233" spans="1:8" x14ac:dyDescent="0.25">
      <c r="A4233" s="4"/>
      <c r="B4233" s="4"/>
      <c r="C4233" s="4"/>
      <c r="D4233" s="4">
        <v>2013</v>
      </c>
      <c r="E4233" s="4">
        <v>1200081340</v>
      </c>
      <c r="F4233" s="4" t="s">
        <v>3326</v>
      </c>
      <c r="G4233" s="5">
        <v>900000</v>
      </c>
      <c r="H4233" s="5">
        <v>1</v>
      </c>
    </row>
    <row r="4234" spans="1:8" x14ac:dyDescent="0.25">
      <c r="A4234" s="4"/>
      <c r="B4234" s="4"/>
      <c r="C4234" s="4"/>
      <c r="D4234" s="4">
        <v>2015</v>
      </c>
      <c r="E4234" s="4">
        <v>1200096260</v>
      </c>
      <c r="F4234" s="4" t="s">
        <v>3327</v>
      </c>
      <c r="G4234" s="5">
        <v>512080.34</v>
      </c>
      <c r="H4234" s="5">
        <v>1</v>
      </c>
    </row>
    <row r="4235" spans="1:8" x14ac:dyDescent="0.25">
      <c r="A4235" s="4"/>
      <c r="B4235" s="4"/>
      <c r="C4235" s="4"/>
      <c r="D4235" s="4"/>
      <c r="E4235" s="4">
        <v>1200096250</v>
      </c>
      <c r="F4235" s="4" t="s">
        <v>3327</v>
      </c>
      <c r="G4235" s="5">
        <v>506253.59</v>
      </c>
      <c r="H4235" s="5">
        <v>1</v>
      </c>
    </row>
    <row r="4236" spans="1:8" x14ac:dyDescent="0.25">
      <c r="A4236" s="4"/>
      <c r="B4236" s="4"/>
      <c r="C4236" s="4"/>
      <c r="D4236" s="4">
        <v>2016</v>
      </c>
      <c r="E4236" s="4">
        <v>1200122040</v>
      </c>
      <c r="F4236" s="4" t="s">
        <v>3328</v>
      </c>
      <c r="G4236" s="5">
        <v>1030162.68</v>
      </c>
      <c r="H4236" s="5">
        <v>1</v>
      </c>
    </row>
    <row r="4237" spans="1:8" x14ac:dyDescent="0.25">
      <c r="A4237" s="4"/>
      <c r="B4237" s="4"/>
      <c r="C4237" s="4"/>
      <c r="D4237" s="4"/>
      <c r="E4237" s="4">
        <v>1200104170</v>
      </c>
      <c r="F4237" s="4" t="s">
        <v>3329</v>
      </c>
      <c r="G4237" s="5">
        <v>476000</v>
      </c>
      <c r="H4237" s="5">
        <v>1</v>
      </c>
    </row>
    <row r="4238" spans="1:8" x14ac:dyDescent="0.25">
      <c r="A4238" s="4"/>
      <c r="B4238" s="4"/>
      <c r="C4238" s="4"/>
      <c r="D4238" s="4"/>
      <c r="E4238" s="4">
        <v>1200127190</v>
      </c>
      <c r="F4238" s="4" t="s">
        <v>3330</v>
      </c>
      <c r="G4238" s="5">
        <v>473221.27</v>
      </c>
      <c r="H4238" s="5">
        <v>1</v>
      </c>
    </row>
    <row r="4239" spans="1:8" x14ac:dyDescent="0.25">
      <c r="A4239" s="4"/>
      <c r="B4239" s="4"/>
      <c r="C4239" s="4"/>
      <c r="D4239" s="4"/>
      <c r="E4239" s="4">
        <v>1200127180</v>
      </c>
      <c r="F4239" s="4" t="s">
        <v>3331</v>
      </c>
      <c r="G4239" s="5">
        <v>416955</v>
      </c>
      <c r="H4239" s="5">
        <v>1</v>
      </c>
    </row>
    <row r="4240" spans="1:8" x14ac:dyDescent="0.25">
      <c r="A4240" s="4"/>
      <c r="B4240" s="4"/>
      <c r="C4240" s="4"/>
      <c r="D4240" s="4"/>
      <c r="E4240" s="4">
        <v>1200125960</v>
      </c>
      <c r="F4240" s="4" t="s">
        <v>3332</v>
      </c>
      <c r="G4240" s="5">
        <v>362340</v>
      </c>
      <c r="H4240" s="5">
        <v>1</v>
      </c>
    </row>
    <row r="4241" spans="1:8" x14ac:dyDescent="0.25">
      <c r="A4241" s="4"/>
      <c r="B4241" s="4"/>
      <c r="C4241" s="4"/>
      <c r="D4241" s="4"/>
      <c r="E4241" s="4">
        <v>1200109500</v>
      </c>
      <c r="F4241" s="4" t="s">
        <v>3333</v>
      </c>
      <c r="G4241" s="5">
        <v>69150</v>
      </c>
      <c r="H4241" s="5">
        <v>1</v>
      </c>
    </row>
    <row r="4242" spans="1:8" x14ac:dyDescent="0.25">
      <c r="A4242" s="4"/>
      <c r="B4242" s="4"/>
      <c r="C4242" s="4"/>
      <c r="D4242" s="4">
        <v>2017</v>
      </c>
      <c r="E4242" s="4">
        <v>1200124090</v>
      </c>
      <c r="F4242" s="4" t="s">
        <v>3334</v>
      </c>
      <c r="G4242" s="5">
        <v>1379360</v>
      </c>
      <c r="H4242" s="5">
        <v>1</v>
      </c>
    </row>
    <row r="4243" spans="1:8" x14ac:dyDescent="0.25">
      <c r="A4243" s="4"/>
      <c r="B4243" s="4"/>
      <c r="C4243" s="4"/>
      <c r="D4243" s="4"/>
      <c r="E4243" s="4">
        <v>1200133180</v>
      </c>
      <c r="F4243" s="4" t="s">
        <v>3335</v>
      </c>
      <c r="G4243" s="5">
        <v>1345000</v>
      </c>
      <c r="H4243" s="5">
        <v>1</v>
      </c>
    </row>
    <row r="4244" spans="1:8" x14ac:dyDescent="0.25">
      <c r="A4244" s="4"/>
      <c r="B4244" s="4"/>
      <c r="C4244" s="4"/>
      <c r="D4244" s="4"/>
      <c r="E4244" s="4">
        <v>1200125100</v>
      </c>
      <c r="F4244" s="4" t="s">
        <v>3336</v>
      </c>
      <c r="G4244" s="5">
        <v>476000</v>
      </c>
      <c r="H4244" s="5">
        <v>1</v>
      </c>
    </row>
    <row r="4245" spans="1:8" x14ac:dyDescent="0.25">
      <c r="A4245" s="4"/>
      <c r="B4245" s="4"/>
      <c r="C4245" s="4"/>
      <c r="D4245" s="4"/>
      <c r="E4245" s="4">
        <v>1200129020</v>
      </c>
      <c r="F4245" s="4" t="s">
        <v>3337</v>
      </c>
      <c r="G4245" s="5">
        <v>340710.40000000002</v>
      </c>
      <c r="H4245" s="5">
        <v>1</v>
      </c>
    </row>
    <row r="4246" spans="1:8" x14ac:dyDescent="0.25">
      <c r="A4246" s="4"/>
      <c r="B4246" s="4"/>
      <c r="C4246" s="4"/>
      <c r="D4246" s="4"/>
      <c r="E4246" s="4">
        <v>1200131570</v>
      </c>
      <c r="F4246" s="4" t="s">
        <v>3338</v>
      </c>
      <c r="G4246" s="5">
        <v>94040.8</v>
      </c>
      <c r="H4246" s="5">
        <v>1</v>
      </c>
    </row>
    <row r="4247" spans="1:8" x14ac:dyDescent="0.25">
      <c r="A4247" s="4"/>
      <c r="B4247" s="4"/>
      <c r="C4247" s="4"/>
      <c r="D4247" s="4">
        <v>2018</v>
      </c>
      <c r="E4247" s="4">
        <v>1200134690</v>
      </c>
      <c r="F4247" s="4" t="s">
        <v>3339</v>
      </c>
      <c r="G4247" s="5">
        <v>7639977.3300000001</v>
      </c>
      <c r="H4247" s="5">
        <v>575031.07999999996</v>
      </c>
    </row>
    <row r="4248" spans="1:8" x14ac:dyDescent="0.25">
      <c r="A4248" s="4"/>
      <c r="B4248" s="4"/>
      <c r="C4248" s="4"/>
      <c r="D4248" s="4"/>
      <c r="E4248" s="4">
        <v>1200135090</v>
      </c>
      <c r="F4248" s="4" t="s">
        <v>3340</v>
      </c>
      <c r="G4248" s="5">
        <v>4715877</v>
      </c>
      <c r="H4248" s="5">
        <v>1</v>
      </c>
    </row>
    <row r="4249" spans="1:8" x14ac:dyDescent="0.25">
      <c r="A4249" s="4"/>
      <c r="B4249" s="4"/>
      <c r="C4249" s="4"/>
      <c r="D4249" s="4"/>
      <c r="E4249" s="4">
        <v>1200141800</v>
      </c>
      <c r="F4249" s="4" t="s">
        <v>3341</v>
      </c>
      <c r="G4249" s="5">
        <v>1818929.28</v>
      </c>
      <c r="H4249" s="5">
        <v>136212.04999999999</v>
      </c>
    </row>
    <row r="4250" spans="1:8" x14ac:dyDescent="0.25">
      <c r="A4250" s="4"/>
      <c r="B4250" s="4"/>
      <c r="C4250" s="4"/>
      <c r="D4250" s="4"/>
      <c r="E4250" s="4">
        <v>1200141170</v>
      </c>
      <c r="F4250" s="4" t="s">
        <v>3342</v>
      </c>
      <c r="G4250" s="5">
        <v>1370000</v>
      </c>
      <c r="H4250" s="5">
        <v>82919.98</v>
      </c>
    </row>
    <row r="4251" spans="1:8" x14ac:dyDescent="0.25">
      <c r="A4251" s="4"/>
      <c r="B4251" s="4"/>
      <c r="C4251" s="4"/>
      <c r="D4251" s="4"/>
      <c r="E4251" s="4">
        <v>1200139950</v>
      </c>
      <c r="F4251" s="4" t="s">
        <v>3343</v>
      </c>
      <c r="G4251" s="5">
        <v>1125000</v>
      </c>
      <c r="H4251" s="5">
        <v>122260.27</v>
      </c>
    </row>
    <row r="4252" spans="1:8" x14ac:dyDescent="0.25">
      <c r="A4252" s="4"/>
      <c r="B4252" s="4"/>
      <c r="C4252" s="4"/>
      <c r="D4252" s="4"/>
      <c r="E4252" s="4">
        <v>1200132160</v>
      </c>
      <c r="F4252" s="4" t="s">
        <v>3344</v>
      </c>
      <c r="G4252" s="5">
        <v>1039176</v>
      </c>
      <c r="H4252" s="5">
        <v>93003.87</v>
      </c>
    </row>
    <row r="4253" spans="1:8" x14ac:dyDescent="0.25">
      <c r="A4253" s="4"/>
      <c r="B4253" s="4"/>
      <c r="C4253" s="4"/>
      <c r="D4253" s="4"/>
      <c r="E4253" s="4">
        <v>1200143210</v>
      </c>
      <c r="F4253" s="4" t="s">
        <v>3345</v>
      </c>
      <c r="G4253" s="5">
        <v>980200</v>
      </c>
      <c r="H4253" s="5">
        <v>245221.68</v>
      </c>
    </row>
    <row r="4254" spans="1:8" x14ac:dyDescent="0.25">
      <c r="A4254" s="4"/>
      <c r="B4254" s="4"/>
      <c r="C4254" s="4"/>
      <c r="D4254" s="4"/>
      <c r="E4254" s="4">
        <v>1200143820</v>
      </c>
      <c r="F4254" s="4" t="s">
        <v>3346</v>
      </c>
      <c r="G4254" s="5">
        <v>850000</v>
      </c>
      <c r="H4254" s="5">
        <v>64429.22</v>
      </c>
    </row>
    <row r="4255" spans="1:8" x14ac:dyDescent="0.25">
      <c r="A4255" s="4"/>
      <c r="B4255" s="4"/>
      <c r="C4255" s="4"/>
      <c r="D4255" s="4"/>
      <c r="E4255" s="4">
        <v>1200141330</v>
      </c>
      <c r="F4255" s="4" t="s">
        <v>3347</v>
      </c>
      <c r="G4255" s="5">
        <v>717286</v>
      </c>
      <c r="H4255" s="5">
        <v>50159.66</v>
      </c>
    </row>
    <row r="4256" spans="1:8" x14ac:dyDescent="0.25">
      <c r="A4256" s="4"/>
      <c r="B4256" s="4"/>
      <c r="C4256" s="4"/>
      <c r="D4256" s="4"/>
      <c r="E4256" s="4">
        <v>1200141470</v>
      </c>
      <c r="F4256" s="4" t="s">
        <v>3348</v>
      </c>
      <c r="G4256" s="5">
        <v>590468.75</v>
      </c>
      <c r="H4256" s="5">
        <v>73336.759999999995</v>
      </c>
    </row>
    <row r="4257" spans="1:8" x14ac:dyDescent="0.25">
      <c r="A4257" s="4"/>
      <c r="B4257" s="4"/>
      <c r="C4257" s="4"/>
      <c r="D4257" s="4"/>
      <c r="E4257" s="4">
        <v>1200141420</v>
      </c>
      <c r="F4257" s="4" t="s">
        <v>3349</v>
      </c>
      <c r="G4257" s="5">
        <v>587503.25</v>
      </c>
      <c r="H4257" s="5">
        <v>25550.12</v>
      </c>
    </row>
    <row r="4258" spans="1:8" x14ac:dyDescent="0.25">
      <c r="A4258" s="4"/>
      <c r="B4258" s="4"/>
      <c r="C4258" s="4"/>
      <c r="D4258" s="4"/>
      <c r="E4258" s="4">
        <v>1200142450</v>
      </c>
      <c r="F4258" s="4" t="s">
        <v>3350</v>
      </c>
      <c r="G4258" s="5">
        <v>506687</v>
      </c>
      <c r="H4258" s="5">
        <v>63856.43</v>
      </c>
    </row>
    <row r="4259" spans="1:8" x14ac:dyDescent="0.25">
      <c r="A4259" s="4"/>
      <c r="B4259" s="4"/>
      <c r="C4259" s="4"/>
      <c r="D4259" s="4"/>
      <c r="E4259" s="4">
        <v>1200141460</v>
      </c>
      <c r="F4259" s="4" t="s">
        <v>3351</v>
      </c>
      <c r="G4259" s="5">
        <v>489281.25</v>
      </c>
      <c r="H4259" s="5">
        <v>60769.19</v>
      </c>
    </row>
    <row r="4260" spans="1:8" x14ac:dyDescent="0.25">
      <c r="A4260" s="4"/>
      <c r="B4260" s="4"/>
      <c r="C4260" s="4"/>
      <c r="D4260" s="4"/>
      <c r="E4260" s="4">
        <v>1200144260</v>
      </c>
      <c r="F4260" s="4" t="s">
        <v>3352</v>
      </c>
      <c r="G4260" s="5">
        <v>467500</v>
      </c>
      <c r="H4260" s="5">
        <v>35863.019999999997</v>
      </c>
    </row>
    <row r="4261" spans="1:8" x14ac:dyDescent="0.25">
      <c r="A4261" s="4"/>
      <c r="B4261" s="4"/>
      <c r="C4261" s="4"/>
      <c r="D4261" s="4"/>
      <c r="E4261" s="4">
        <v>1200141450</v>
      </c>
      <c r="F4261" s="4" t="s">
        <v>3353</v>
      </c>
      <c r="G4261" s="5">
        <v>446533.25</v>
      </c>
      <c r="H4261" s="5">
        <v>2854.55</v>
      </c>
    </row>
    <row r="4262" spans="1:8" x14ac:dyDescent="0.25">
      <c r="A4262" s="4"/>
      <c r="B4262" s="4"/>
      <c r="C4262" s="4"/>
      <c r="D4262" s="4"/>
      <c r="E4262" s="4">
        <v>1200141430</v>
      </c>
      <c r="F4262" s="4" t="s">
        <v>3354</v>
      </c>
      <c r="G4262" s="5">
        <v>426003.25</v>
      </c>
      <c r="H4262" s="5">
        <v>2723.32</v>
      </c>
    </row>
    <row r="4263" spans="1:8" x14ac:dyDescent="0.25">
      <c r="A4263" s="4"/>
      <c r="B4263" s="4"/>
      <c r="C4263" s="4"/>
      <c r="D4263" s="4"/>
      <c r="E4263" s="4">
        <v>1200141440</v>
      </c>
      <c r="F4263" s="4" t="s">
        <v>3355</v>
      </c>
      <c r="G4263" s="5">
        <v>368258.25</v>
      </c>
      <c r="H4263" s="5">
        <v>14164.64</v>
      </c>
    </row>
    <row r="4264" spans="1:8" x14ac:dyDescent="0.25">
      <c r="A4264" s="4"/>
      <c r="B4264" s="4"/>
      <c r="C4264" s="4"/>
      <c r="D4264" s="4"/>
      <c r="E4264" s="4">
        <v>1200144600</v>
      </c>
      <c r="F4264" s="4" t="s">
        <v>3356</v>
      </c>
      <c r="G4264" s="5">
        <v>340710</v>
      </c>
      <c r="H4264" s="5">
        <v>51339.86</v>
      </c>
    </row>
    <row r="4265" spans="1:8" x14ac:dyDescent="0.25">
      <c r="A4265" s="4"/>
      <c r="B4265" s="4"/>
      <c r="C4265" s="4"/>
      <c r="D4265" s="4"/>
      <c r="E4265" s="4">
        <v>1200140130</v>
      </c>
      <c r="F4265" s="4" t="s">
        <v>3357</v>
      </c>
      <c r="G4265" s="5">
        <v>275962</v>
      </c>
      <c r="H4265" s="5">
        <v>33518.68</v>
      </c>
    </row>
    <row r="4266" spans="1:8" x14ac:dyDescent="0.25">
      <c r="A4266" s="4"/>
      <c r="B4266" s="4"/>
      <c r="C4266" s="4"/>
      <c r="D4266" s="4"/>
      <c r="E4266" s="4">
        <v>1200140340</v>
      </c>
      <c r="F4266" s="4" t="s">
        <v>3358</v>
      </c>
      <c r="G4266" s="5">
        <v>225000</v>
      </c>
      <c r="H4266" s="5">
        <v>8424.65</v>
      </c>
    </row>
    <row r="4267" spans="1:8" x14ac:dyDescent="0.25">
      <c r="A4267" s="4"/>
      <c r="B4267" s="4"/>
      <c r="C4267" s="4"/>
      <c r="D4267" s="4"/>
      <c r="E4267" s="4">
        <v>1200144380</v>
      </c>
      <c r="F4267" s="4" t="s">
        <v>3359</v>
      </c>
      <c r="G4267" s="5">
        <v>140000</v>
      </c>
      <c r="H4267" s="5">
        <v>15726.03</v>
      </c>
    </row>
    <row r="4268" spans="1:8" x14ac:dyDescent="0.25">
      <c r="A4268" s="4"/>
      <c r="B4268" s="4"/>
      <c r="C4268" s="4"/>
      <c r="D4268" s="4"/>
      <c r="E4268" s="4">
        <v>1200144230</v>
      </c>
      <c r="F4268" s="4" t="s">
        <v>3360</v>
      </c>
      <c r="G4268" s="5">
        <v>123200</v>
      </c>
      <c r="H4268" s="5">
        <v>19464.46</v>
      </c>
    </row>
    <row r="4269" spans="1:8" x14ac:dyDescent="0.25">
      <c r="A4269" s="4"/>
      <c r="B4269" s="4"/>
      <c r="C4269" s="4"/>
      <c r="D4269" s="4"/>
      <c r="E4269" s="4">
        <v>1200143090</v>
      </c>
      <c r="F4269" s="4" t="s">
        <v>3361</v>
      </c>
      <c r="G4269" s="5">
        <v>97279</v>
      </c>
      <c r="H4269" s="5">
        <v>4797.32</v>
      </c>
    </row>
    <row r="4270" spans="1:8" x14ac:dyDescent="0.25">
      <c r="A4270" s="4"/>
      <c r="B4270" s="4"/>
      <c r="C4270" s="4"/>
      <c r="D4270" s="4"/>
      <c r="E4270" s="4">
        <v>1200145540</v>
      </c>
      <c r="F4270" s="4" t="s">
        <v>3362</v>
      </c>
      <c r="G4270" s="5">
        <v>76000</v>
      </c>
      <c r="H4270" s="5">
        <v>13534.25</v>
      </c>
    </row>
    <row r="4271" spans="1:8" x14ac:dyDescent="0.25">
      <c r="A4271" s="4"/>
      <c r="B4271" s="4"/>
      <c r="C4271" s="4"/>
      <c r="D4271" s="4"/>
      <c r="E4271" s="4">
        <v>1200145390</v>
      </c>
      <c r="F4271" s="4" t="s">
        <v>3363</v>
      </c>
      <c r="G4271" s="5">
        <v>65000</v>
      </c>
      <c r="H4271" s="5">
        <v>8191.77</v>
      </c>
    </row>
    <row r="4272" spans="1:8" x14ac:dyDescent="0.25">
      <c r="A4272" s="4"/>
      <c r="B4272" s="4"/>
      <c r="C4272" s="4"/>
      <c r="D4272" s="4"/>
      <c r="E4272" s="4">
        <v>1200146080</v>
      </c>
      <c r="F4272" s="4" t="s">
        <v>3364</v>
      </c>
      <c r="G4272" s="5">
        <v>55414</v>
      </c>
      <c r="H4272" s="5">
        <v>8350.07</v>
      </c>
    </row>
    <row r="4273" spans="1:8" x14ac:dyDescent="0.25">
      <c r="A4273" s="4"/>
      <c r="B4273" s="4"/>
      <c r="C4273" s="4"/>
      <c r="D4273" s="4"/>
      <c r="E4273" s="4">
        <v>1200143100</v>
      </c>
      <c r="F4273" s="4" t="s">
        <v>3365</v>
      </c>
      <c r="G4273" s="5">
        <v>54729</v>
      </c>
      <c r="H4273" s="5">
        <v>2698.96</v>
      </c>
    </row>
    <row r="4274" spans="1:8" x14ac:dyDescent="0.25">
      <c r="A4274" s="4"/>
      <c r="B4274" s="4"/>
      <c r="C4274" s="4"/>
      <c r="D4274" s="4"/>
      <c r="E4274" s="4">
        <v>1200145550</v>
      </c>
      <c r="F4274" s="4" t="s">
        <v>3366</v>
      </c>
      <c r="G4274" s="5">
        <v>40000</v>
      </c>
      <c r="H4274" s="5">
        <v>4748.87</v>
      </c>
    </row>
    <row r="4275" spans="1:8" x14ac:dyDescent="0.25">
      <c r="A4275" s="4"/>
      <c r="B4275" s="4"/>
      <c r="C4275" s="4"/>
      <c r="D4275" s="4"/>
      <c r="E4275" s="4">
        <v>1200141020</v>
      </c>
      <c r="F4275" s="4" t="s">
        <v>3367</v>
      </c>
      <c r="G4275" s="5">
        <v>26448</v>
      </c>
      <c r="H4275" s="5">
        <v>169.07</v>
      </c>
    </row>
    <row r="4276" spans="1:8" x14ac:dyDescent="0.25">
      <c r="A4276" s="4"/>
      <c r="B4276" s="4"/>
      <c r="C4276" s="4"/>
      <c r="D4276" s="4"/>
      <c r="E4276" s="4">
        <v>1200142470</v>
      </c>
      <c r="F4276" s="4" t="s">
        <v>3368</v>
      </c>
      <c r="G4276" s="5">
        <v>13000</v>
      </c>
      <c r="H4276" s="5">
        <v>1377.18</v>
      </c>
    </row>
    <row r="4277" spans="1:8" x14ac:dyDescent="0.25">
      <c r="A4277" s="4"/>
      <c r="B4277" s="4"/>
      <c r="C4277" s="4"/>
      <c r="D4277" s="4">
        <v>2019</v>
      </c>
      <c r="E4277" s="4">
        <v>1200145350</v>
      </c>
      <c r="F4277" s="4" t="s">
        <v>3369</v>
      </c>
      <c r="G4277" s="5">
        <v>1990576.4</v>
      </c>
      <c r="H4277" s="5">
        <v>532638.24</v>
      </c>
    </row>
    <row r="4278" spans="1:8" x14ac:dyDescent="0.25">
      <c r="A4278" s="4"/>
      <c r="B4278" s="4"/>
      <c r="C4278" s="4"/>
      <c r="D4278" s="4"/>
      <c r="E4278" s="4">
        <v>1200139930</v>
      </c>
      <c r="F4278" s="4" t="s">
        <v>3370</v>
      </c>
      <c r="G4278" s="5">
        <v>1739178</v>
      </c>
      <c r="H4278" s="5">
        <v>479742.04</v>
      </c>
    </row>
    <row r="4279" spans="1:8" x14ac:dyDescent="0.25">
      <c r="A4279" s="4"/>
      <c r="B4279" s="4"/>
      <c r="C4279" s="4"/>
      <c r="D4279" s="4"/>
      <c r="E4279" s="4">
        <v>1200148640</v>
      </c>
      <c r="F4279" s="4" t="s">
        <v>3371</v>
      </c>
      <c r="G4279" s="5">
        <v>1384678.3</v>
      </c>
      <c r="H4279" s="5">
        <v>332575.71000000002</v>
      </c>
    </row>
    <row r="4280" spans="1:8" x14ac:dyDescent="0.25">
      <c r="A4280" s="4"/>
      <c r="B4280" s="4"/>
      <c r="C4280" s="4"/>
      <c r="D4280" s="4"/>
      <c r="E4280" s="4">
        <v>1200142730</v>
      </c>
      <c r="F4280" s="4" t="s">
        <v>3372</v>
      </c>
      <c r="G4280" s="5">
        <v>1334149.6000000001</v>
      </c>
      <c r="H4280" s="5">
        <v>302163.53000000003</v>
      </c>
    </row>
    <row r="4281" spans="1:8" x14ac:dyDescent="0.25">
      <c r="A4281" s="4"/>
      <c r="B4281" s="4"/>
      <c r="C4281" s="4"/>
      <c r="D4281" s="4"/>
      <c r="E4281" s="4">
        <v>1200142550</v>
      </c>
      <c r="F4281" s="4" t="s">
        <v>3373</v>
      </c>
      <c r="G4281" s="5">
        <v>1030000</v>
      </c>
      <c r="H4281" s="5">
        <v>421974.37</v>
      </c>
    </row>
    <row r="4282" spans="1:8" x14ac:dyDescent="0.25">
      <c r="A4282" s="4"/>
      <c r="B4282" s="4"/>
      <c r="C4282" s="4"/>
      <c r="D4282" s="4"/>
      <c r="E4282" s="4">
        <v>1200141130</v>
      </c>
      <c r="F4282" s="4" t="s">
        <v>3374</v>
      </c>
      <c r="G4282" s="5">
        <v>990000</v>
      </c>
      <c r="H4282" s="5">
        <v>275797</v>
      </c>
    </row>
    <row r="4283" spans="1:8" x14ac:dyDescent="0.25">
      <c r="A4283" s="4"/>
      <c r="B4283" s="4"/>
      <c r="C4283" s="4"/>
      <c r="D4283" s="4"/>
      <c r="E4283" s="4">
        <v>1200145860</v>
      </c>
      <c r="F4283" s="4" t="s">
        <v>3375</v>
      </c>
      <c r="G4283" s="5">
        <v>961087.6</v>
      </c>
      <c r="H4283" s="5">
        <v>206260.8</v>
      </c>
    </row>
    <row r="4284" spans="1:8" x14ac:dyDescent="0.25">
      <c r="A4284" s="4"/>
      <c r="B4284" s="4"/>
      <c r="C4284" s="4"/>
      <c r="D4284" s="4"/>
      <c r="E4284" s="4">
        <v>1200145870</v>
      </c>
      <c r="F4284" s="4" t="s">
        <v>3375</v>
      </c>
      <c r="G4284" s="5">
        <v>700085.76000000001</v>
      </c>
      <c r="H4284" s="5">
        <v>150246.72</v>
      </c>
    </row>
    <row r="4285" spans="1:8" x14ac:dyDescent="0.25">
      <c r="A4285" s="4"/>
      <c r="B4285" s="4"/>
      <c r="C4285" s="4"/>
      <c r="D4285" s="4"/>
      <c r="E4285" s="4">
        <v>1200160200</v>
      </c>
      <c r="F4285" s="4" t="s">
        <v>3376</v>
      </c>
      <c r="G4285" s="5">
        <v>647814</v>
      </c>
      <c r="H4285" s="5">
        <v>307878.53999999998</v>
      </c>
    </row>
    <row r="4286" spans="1:8" x14ac:dyDescent="0.25">
      <c r="A4286" s="4"/>
      <c r="B4286" s="4"/>
      <c r="C4286" s="4"/>
      <c r="D4286" s="4"/>
      <c r="E4286" s="4">
        <v>1200146480</v>
      </c>
      <c r="F4286" s="4" t="s">
        <v>3377</v>
      </c>
      <c r="G4286" s="5">
        <v>624000</v>
      </c>
      <c r="H4286" s="5">
        <v>273544.5</v>
      </c>
    </row>
    <row r="4287" spans="1:8" x14ac:dyDescent="0.25">
      <c r="A4287" s="4"/>
      <c r="B4287" s="4"/>
      <c r="C4287" s="4"/>
      <c r="D4287" s="4"/>
      <c r="E4287" s="4">
        <v>1200146910</v>
      </c>
      <c r="F4287" s="4" t="s">
        <v>3378</v>
      </c>
      <c r="G4287" s="5">
        <v>613366.43000000005</v>
      </c>
      <c r="H4287" s="5">
        <v>145639.51999999999</v>
      </c>
    </row>
    <row r="4288" spans="1:8" x14ac:dyDescent="0.25">
      <c r="A4288" s="4"/>
      <c r="B4288" s="4"/>
      <c r="C4288" s="4"/>
      <c r="D4288" s="4"/>
      <c r="E4288" s="4">
        <v>1200149150</v>
      </c>
      <c r="F4288" s="4" t="s">
        <v>3379</v>
      </c>
      <c r="G4288" s="5">
        <v>340000</v>
      </c>
      <c r="H4288" s="5">
        <v>97489.24</v>
      </c>
    </row>
    <row r="4289" spans="1:8" x14ac:dyDescent="0.25">
      <c r="A4289" s="4"/>
      <c r="B4289" s="4"/>
      <c r="C4289" s="4"/>
      <c r="D4289" s="4"/>
      <c r="E4289" s="4">
        <v>1200158310</v>
      </c>
      <c r="F4289" s="4" t="s">
        <v>3380</v>
      </c>
      <c r="G4289" s="5">
        <v>244450</v>
      </c>
      <c r="H4289" s="5">
        <v>77438.759999999995</v>
      </c>
    </row>
    <row r="4290" spans="1:8" x14ac:dyDescent="0.25">
      <c r="A4290" s="4"/>
      <c r="B4290" s="4"/>
      <c r="C4290" s="4"/>
      <c r="D4290" s="4"/>
      <c r="E4290" s="4">
        <v>1200160910</v>
      </c>
      <c r="F4290" s="4" t="s">
        <v>3381</v>
      </c>
      <c r="G4290" s="5">
        <v>241100.5</v>
      </c>
      <c r="H4290" s="5">
        <v>162740.91</v>
      </c>
    </row>
    <row r="4291" spans="1:8" x14ac:dyDescent="0.25">
      <c r="A4291" s="4"/>
      <c r="B4291" s="4"/>
      <c r="C4291" s="4"/>
      <c r="D4291" s="4"/>
      <c r="E4291" s="4">
        <v>1200158320</v>
      </c>
      <c r="F4291" s="4" t="s">
        <v>3380</v>
      </c>
      <c r="G4291" s="5">
        <v>219450</v>
      </c>
      <c r="H4291" s="5">
        <v>69519.06</v>
      </c>
    </row>
    <row r="4292" spans="1:8" x14ac:dyDescent="0.25">
      <c r="A4292" s="4"/>
      <c r="B4292" s="4"/>
      <c r="C4292" s="4"/>
      <c r="D4292" s="4"/>
      <c r="E4292" s="4">
        <v>1200158330</v>
      </c>
      <c r="F4292" s="4" t="s">
        <v>3380</v>
      </c>
      <c r="G4292" s="5">
        <v>219450</v>
      </c>
      <c r="H4292" s="5">
        <v>69519.06</v>
      </c>
    </row>
    <row r="4293" spans="1:8" x14ac:dyDescent="0.25">
      <c r="A4293" s="4"/>
      <c r="B4293" s="4"/>
      <c r="C4293" s="4"/>
      <c r="D4293" s="4"/>
      <c r="E4293" s="4">
        <v>1200160940</v>
      </c>
      <c r="F4293" s="4" t="s">
        <v>3382</v>
      </c>
      <c r="G4293" s="5">
        <v>186805.85</v>
      </c>
      <c r="H4293" s="5">
        <v>96266.74</v>
      </c>
    </row>
    <row r="4294" spans="1:8" x14ac:dyDescent="0.25">
      <c r="A4294" s="4"/>
      <c r="B4294" s="4"/>
      <c r="C4294" s="4"/>
      <c r="D4294" s="4"/>
      <c r="E4294" s="4">
        <v>1200149560</v>
      </c>
      <c r="F4294" s="4" t="s">
        <v>3383</v>
      </c>
      <c r="G4294" s="5">
        <v>180000</v>
      </c>
      <c r="H4294" s="5">
        <v>63743.09</v>
      </c>
    </row>
    <row r="4295" spans="1:8" x14ac:dyDescent="0.25">
      <c r="A4295" s="4"/>
      <c r="B4295" s="4"/>
      <c r="C4295" s="4"/>
      <c r="D4295" s="4"/>
      <c r="E4295" s="4">
        <v>1200159010</v>
      </c>
      <c r="F4295" s="4" t="s">
        <v>3384</v>
      </c>
      <c r="G4295" s="5">
        <v>160564</v>
      </c>
      <c r="H4295" s="5">
        <v>62709.59</v>
      </c>
    </row>
    <row r="4296" spans="1:8" x14ac:dyDescent="0.25">
      <c r="A4296" s="4"/>
      <c r="B4296" s="4"/>
      <c r="C4296" s="4"/>
      <c r="D4296" s="4"/>
      <c r="E4296" s="4">
        <v>1200159000</v>
      </c>
      <c r="F4296" s="4" t="s">
        <v>3385</v>
      </c>
      <c r="G4296" s="5">
        <v>152032</v>
      </c>
      <c r="H4296" s="5">
        <v>59377.35</v>
      </c>
    </row>
    <row r="4297" spans="1:8" x14ac:dyDescent="0.25">
      <c r="A4297" s="4"/>
      <c r="B4297" s="4"/>
      <c r="C4297" s="4"/>
      <c r="D4297" s="4"/>
      <c r="E4297" s="4">
        <v>1200148630</v>
      </c>
      <c r="F4297" s="4" t="s">
        <v>3386</v>
      </c>
      <c r="G4297" s="5">
        <v>95520</v>
      </c>
      <c r="H4297" s="5">
        <v>21110.35</v>
      </c>
    </row>
    <row r="4298" spans="1:8" x14ac:dyDescent="0.25">
      <c r="A4298" s="4"/>
      <c r="B4298" s="4"/>
      <c r="C4298" s="4"/>
      <c r="D4298" s="4"/>
      <c r="E4298" s="4">
        <v>1200145520</v>
      </c>
      <c r="F4298" s="4" t="s">
        <v>3387</v>
      </c>
      <c r="G4298" s="5">
        <v>85000</v>
      </c>
      <c r="H4298" s="5">
        <v>45789.95</v>
      </c>
    </row>
    <row r="4299" spans="1:8" x14ac:dyDescent="0.25">
      <c r="A4299" s="4"/>
      <c r="B4299" s="4"/>
      <c r="C4299" s="4"/>
      <c r="D4299" s="4"/>
      <c r="E4299" s="4">
        <v>1200145530</v>
      </c>
      <c r="F4299" s="4" t="s">
        <v>3388</v>
      </c>
      <c r="G4299" s="5">
        <v>75000</v>
      </c>
      <c r="H4299" s="5">
        <v>16232.88</v>
      </c>
    </row>
    <row r="4300" spans="1:8" x14ac:dyDescent="0.25">
      <c r="A4300" s="4"/>
      <c r="B4300" s="4"/>
      <c r="C4300" s="4"/>
      <c r="D4300" s="4"/>
      <c r="E4300" s="4">
        <v>1200149520</v>
      </c>
      <c r="F4300" s="4" t="s">
        <v>3389</v>
      </c>
      <c r="G4300" s="5">
        <v>57600</v>
      </c>
      <c r="H4300" s="5">
        <v>15360</v>
      </c>
    </row>
    <row r="4301" spans="1:8" x14ac:dyDescent="0.25">
      <c r="A4301" s="4"/>
      <c r="B4301" s="4"/>
      <c r="C4301" s="4"/>
      <c r="D4301" s="4">
        <v>2020</v>
      </c>
      <c r="E4301" s="4">
        <v>1200160210</v>
      </c>
      <c r="F4301" s="4" t="s">
        <v>3390</v>
      </c>
      <c r="G4301" s="5">
        <v>3248158.24</v>
      </c>
      <c r="H4301" s="5">
        <v>1880952.46</v>
      </c>
    </row>
    <row r="4302" spans="1:8" x14ac:dyDescent="0.25">
      <c r="A4302" s="4"/>
      <c r="B4302" s="4"/>
      <c r="C4302" s="4"/>
      <c r="D4302" s="4"/>
      <c r="E4302" s="4">
        <v>1200165450</v>
      </c>
      <c r="F4302" s="4" t="s">
        <v>3391</v>
      </c>
      <c r="G4302" s="5">
        <v>1986319.44</v>
      </c>
      <c r="H4302" s="5">
        <v>1569101.66</v>
      </c>
    </row>
    <row r="4303" spans="1:8" x14ac:dyDescent="0.25">
      <c r="A4303" s="4"/>
      <c r="B4303" s="4"/>
      <c r="C4303" s="4"/>
      <c r="D4303" s="4"/>
      <c r="E4303" s="4">
        <v>1200161800</v>
      </c>
      <c r="F4303" s="4" t="s">
        <v>3392</v>
      </c>
      <c r="G4303" s="5">
        <v>1350000</v>
      </c>
      <c r="H4303" s="5">
        <v>823565.01</v>
      </c>
    </row>
    <row r="4304" spans="1:8" x14ac:dyDescent="0.25">
      <c r="A4304" s="4"/>
      <c r="B4304" s="4"/>
      <c r="C4304" s="4"/>
      <c r="D4304" s="4"/>
      <c r="E4304" s="4">
        <v>1200161720</v>
      </c>
      <c r="F4304" s="4" t="s">
        <v>3393</v>
      </c>
      <c r="G4304" s="5">
        <v>650000</v>
      </c>
      <c r="H4304" s="5">
        <v>467762.55</v>
      </c>
    </row>
    <row r="4305" spans="1:8" x14ac:dyDescent="0.25">
      <c r="A4305" s="4"/>
      <c r="B4305" s="4"/>
      <c r="C4305" s="4"/>
      <c r="D4305" s="4"/>
      <c r="E4305" s="4">
        <v>1200166010</v>
      </c>
      <c r="F4305" s="4" t="s">
        <v>3394</v>
      </c>
      <c r="G4305" s="5">
        <v>75000</v>
      </c>
      <c r="H4305" s="5">
        <v>54520.55</v>
      </c>
    </row>
    <row r="4306" spans="1:8" x14ac:dyDescent="0.25">
      <c r="A4306" s="4"/>
      <c r="B4306" s="4"/>
      <c r="C4306" s="4"/>
      <c r="D4306" s="4"/>
      <c r="E4306" s="4">
        <v>1200166520</v>
      </c>
      <c r="F4306" s="4" t="s">
        <v>3395</v>
      </c>
      <c r="G4306" s="5">
        <v>71100</v>
      </c>
      <c r="H4306" s="5">
        <v>54996.99</v>
      </c>
    </row>
    <row r="4307" spans="1:8" x14ac:dyDescent="0.25">
      <c r="A4307" s="4"/>
      <c r="B4307" s="4"/>
      <c r="C4307" s="4"/>
      <c r="D4307" s="4">
        <v>2021</v>
      </c>
      <c r="E4307" s="4">
        <v>1200166530</v>
      </c>
      <c r="F4307" s="4" t="s">
        <v>3396</v>
      </c>
      <c r="G4307" s="5">
        <v>46750</v>
      </c>
      <c r="H4307" s="5">
        <v>40772.83</v>
      </c>
    </row>
    <row r="4308" spans="1:8" x14ac:dyDescent="0.25">
      <c r="A4308" s="4"/>
      <c r="B4308" s="4"/>
      <c r="C4308" s="4"/>
      <c r="D4308" s="4"/>
      <c r="E4308" s="4">
        <v>1200169580</v>
      </c>
      <c r="F4308" s="4" t="s">
        <v>3397</v>
      </c>
      <c r="G4308" s="5">
        <v>37150</v>
      </c>
      <c r="H4308" s="5">
        <v>32502.01</v>
      </c>
    </row>
    <row r="4309" spans="1:8" x14ac:dyDescent="0.25">
      <c r="A4309" s="6"/>
      <c r="B4309" s="6"/>
      <c r="C4309" s="6" t="s">
        <v>2078</v>
      </c>
      <c r="D4309" s="6"/>
      <c r="E4309" s="6"/>
      <c r="F4309" s="6"/>
      <c r="G4309" s="7">
        <f>SUM(G4222:G4308)</f>
        <v>61062477.780000001</v>
      </c>
      <c r="H4309" s="7">
        <f>SUM(H4222:H4308)</f>
        <v>11030655.02</v>
      </c>
    </row>
    <row r="4310" spans="1:8" x14ac:dyDescent="0.25">
      <c r="A4310" s="4"/>
      <c r="B4310" s="4"/>
      <c r="C4310" s="4" t="s">
        <v>2079</v>
      </c>
      <c r="D4310" s="4">
        <v>2009</v>
      </c>
      <c r="E4310" s="4">
        <v>1200041720</v>
      </c>
      <c r="F4310" s="4" t="s">
        <v>3398</v>
      </c>
      <c r="G4310" s="5">
        <v>403092</v>
      </c>
      <c r="H4310" s="5">
        <v>97176.45</v>
      </c>
    </row>
    <row r="4311" spans="1:8" x14ac:dyDescent="0.25">
      <c r="A4311" s="4"/>
      <c r="B4311" s="4"/>
      <c r="C4311" s="4"/>
      <c r="D4311" s="4"/>
      <c r="E4311" s="4">
        <v>1200042280</v>
      </c>
      <c r="F4311" s="4" t="s">
        <v>3399</v>
      </c>
      <c r="G4311" s="5">
        <v>202500</v>
      </c>
      <c r="H4311" s="5">
        <v>50557.5</v>
      </c>
    </row>
    <row r="4312" spans="1:8" x14ac:dyDescent="0.25">
      <c r="A4312" s="4"/>
      <c r="B4312" s="4"/>
      <c r="C4312" s="4"/>
      <c r="D4312" s="4"/>
      <c r="E4312" s="4">
        <v>1200042320</v>
      </c>
      <c r="F4312" s="4" t="s">
        <v>3400</v>
      </c>
      <c r="G4312" s="5">
        <v>182558</v>
      </c>
      <c r="H4312" s="5">
        <v>44462.05</v>
      </c>
    </row>
    <row r="4313" spans="1:8" x14ac:dyDescent="0.25">
      <c r="A4313" s="4"/>
      <c r="B4313" s="4"/>
      <c r="C4313" s="4"/>
      <c r="D4313" s="4"/>
      <c r="E4313" s="4">
        <v>1200042170</v>
      </c>
      <c r="F4313" s="4" t="s">
        <v>3401</v>
      </c>
      <c r="G4313" s="5">
        <v>6133.4</v>
      </c>
      <c r="H4313" s="5">
        <v>1487.4</v>
      </c>
    </row>
    <row r="4314" spans="1:8" x14ac:dyDescent="0.25">
      <c r="A4314" s="4"/>
      <c r="B4314" s="4"/>
      <c r="C4314" s="4"/>
      <c r="D4314" s="4">
        <v>2010</v>
      </c>
      <c r="E4314" s="4">
        <v>1200051220</v>
      </c>
      <c r="F4314" s="4" t="s">
        <v>2135</v>
      </c>
      <c r="G4314" s="5">
        <v>36093188.759999998</v>
      </c>
      <c r="H4314" s="5">
        <v>10380933.390000001</v>
      </c>
    </row>
    <row r="4315" spans="1:8" x14ac:dyDescent="0.25">
      <c r="A4315" s="4"/>
      <c r="B4315" s="4"/>
      <c r="C4315" s="4"/>
      <c r="D4315" s="4"/>
      <c r="E4315" s="4">
        <v>1200049250</v>
      </c>
      <c r="F4315" s="4" t="s">
        <v>3402</v>
      </c>
      <c r="G4315" s="5">
        <v>6924031.2999999998</v>
      </c>
      <c r="H4315" s="5">
        <v>1991453.5</v>
      </c>
    </row>
    <row r="4316" spans="1:8" x14ac:dyDescent="0.25">
      <c r="A4316" s="4"/>
      <c r="B4316" s="4"/>
      <c r="C4316" s="4"/>
      <c r="D4316" s="4"/>
      <c r="E4316" s="4">
        <v>1200051450</v>
      </c>
      <c r="F4316" s="4" t="s">
        <v>3403</v>
      </c>
      <c r="G4316" s="5">
        <v>5249468.6399999997</v>
      </c>
      <c r="H4316" s="5">
        <v>1509824.57</v>
      </c>
    </row>
    <row r="4317" spans="1:8" x14ac:dyDescent="0.25">
      <c r="A4317" s="4"/>
      <c r="B4317" s="4"/>
      <c r="C4317" s="4"/>
      <c r="D4317" s="4"/>
      <c r="E4317" s="4">
        <v>1200051200</v>
      </c>
      <c r="F4317" s="4" t="s">
        <v>3404</v>
      </c>
      <c r="G4317" s="5">
        <v>1807843.88</v>
      </c>
      <c r="H4317" s="5">
        <v>519962.6</v>
      </c>
    </row>
    <row r="4318" spans="1:8" x14ac:dyDescent="0.25">
      <c r="A4318" s="4"/>
      <c r="B4318" s="4"/>
      <c r="C4318" s="4"/>
      <c r="D4318" s="4"/>
      <c r="E4318" s="4">
        <v>1200051190</v>
      </c>
      <c r="F4318" s="4" t="s">
        <v>2154</v>
      </c>
      <c r="G4318" s="5">
        <v>1796906.47</v>
      </c>
      <c r="H4318" s="5">
        <v>516816.79</v>
      </c>
    </row>
    <row r="4319" spans="1:8" x14ac:dyDescent="0.25">
      <c r="A4319" s="4"/>
      <c r="B4319" s="4"/>
      <c r="C4319" s="4"/>
      <c r="D4319" s="4"/>
      <c r="E4319" s="4">
        <v>1200051260</v>
      </c>
      <c r="F4319" s="4" t="s">
        <v>3405</v>
      </c>
      <c r="G4319" s="5">
        <v>1044494.45</v>
      </c>
      <c r="H4319" s="5">
        <v>300411.99</v>
      </c>
    </row>
    <row r="4320" spans="1:8" x14ac:dyDescent="0.25">
      <c r="A4320" s="4"/>
      <c r="B4320" s="4"/>
      <c r="C4320" s="4"/>
      <c r="D4320" s="4"/>
      <c r="E4320" s="4">
        <v>1200051440</v>
      </c>
      <c r="F4320" s="4" t="s">
        <v>3406</v>
      </c>
      <c r="G4320" s="5">
        <v>771433.76</v>
      </c>
      <c r="H4320" s="5">
        <v>221875.75</v>
      </c>
    </row>
    <row r="4321" spans="1:8" x14ac:dyDescent="0.25">
      <c r="A4321" s="4"/>
      <c r="B4321" s="4"/>
      <c r="C4321" s="4"/>
      <c r="D4321" s="4"/>
      <c r="E4321" s="4">
        <v>1200051290</v>
      </c>
      <c r="F4321" s="4" t="s">
        <v>3407</v>
      </c>
      <c r="G4321" s="5">
        <v>741024.05</v>
      </c>
      <c r="H4321" s="5">
        <v>213129.48</v>
      </c>
    </row>
    <row r="4322" spans="1:8" x14ac:dyDescent="0.25">
      <c r="A4322" s="4"/>
      <c r="B4322" s="4"/>
      <c r="C4322" s="4"/>
      <c r="D4322" s="4"/>
      <c r="E4322" s="4">
        <v>1200051170</v>
      </c>
      <c r="F4322" s="4" t="s">
        <v>3408</v>
      </c>
      <c r="G4322" s="5">
        <v>710639.21</v>
      </c>
      <c r="H4322" s="5">
        <v>204390.33</v>
      </c>
    </row>
    <row r="4323" spans="1:8" x14ac:dyDescent="0.25">
      <c r="A4323" s="4"/>
      <c r="B4323" s="4"/>
      <c r="C4323" s="4"/>
      <c r="D4323" s="4"/>
      <c r="E4323" s="4">
        <v>1200051330</v>
      </c>
      <c r="F4323" s="4" t="s">
        <v>3409</v>
      </c>
      <c r="G4323" s="5">
        <v>643184.76</v>
      </c>
      <c r="H4323" s="5">
        <v>184989.42</v>
      </c>
    </row>
    <row r="4324" spans="1:8" x14ac:dyDescent="0.25">
      <c r="A4324" s="4"/>
      <c r="B4324" s="4"/>
      <c r="C4324" s="4"/>
      <c r="D4324" s="4"/>
      <c r="E4324" s="4">
        <v>1200051300</v>
      </c>
      <c r="F4324" s="4" t="s">
        <v>3410</v>
      </c>
      <c r="G4324" s="5">
        <v>396907.89</v>
      </c>
      <c r="H4324" s="5">
        <v>114156.6</v>
      </c>
    </row>
    <row r="4325" spans="1:8" x14ac:dyDescent="0.25">
      <c r="A4325" s="4"/>
      <c r="B4325" s="4"/>
      <c r="C4325" s="4"/>
      <c r="D4325" s="4"/>
      <c r="E4325" s="4">
        <v>1200051270</v>
      </c>
      <c r="F4325" s="4" t="s">
        <v>3411</v>
      </c>
      <c r="G4325" s="5">
        <v>391452.27</v>
      </c>
      <c r="H4325" s="5">
        <v>112587.48</v>
      </c>
    </row>
    <row r="4326" spans="1:8" x14ac:dyDescent="0.25">
      <c r="A4326" s="4"/>
      <c r="B4326" s="4"/>
      <c r="C4326" s="4"/>
      <c r="D4326" s="4"/>
      <c r="E4326" s="4">
        <v>1200055000</v>
      </c>
      <c r="F4326" s="4" t="s">
        <v>3412</v>
      </c>
      <c r="G4326" s="5">
        <v>370634</v>
      </c>
      <c r="H4326" s="5">
        <v>118661.37</v>
      </c>
    </row>
    <row r="4327" spans="1:8" x14ac:dyDescent="0.25">
      <c r="A4327" s="4"/>
      <c r="B4327" s="4"/>
      <c r="C4327" s="4"/>
      <c r="D4327" s="4"/>
      <c r="E4327" s="4">
        <v>1200051210</v>
      </c>
      <c r="F4327" s="4" t="s">
        <v>3413</v>
      </c>
      <c r="G4327" s="5">
        <v>348367.25</v>
      </c>
      <c r="H4327" s="5">
        <v>100195.59</v>
      </c>
    </row>
    <row r="4328" spans="1:8" x14ac:dyDescent="0.25">
      <c r="A4328" s="4"/>
      <c r="B4328" s="4"/>
      <c r="C4328" s="4"/>
      <c r="D4328" s="4"/>
      <c r="E4328" s="4">
        <v>1200051230</v>
      </c>
      <c r="F4328" s="4" t="s">
        <v>3414</v>
      </c>
      <c r="G4328" s="5">
        <v>271538.71000000002</v>
      </c>
      <c r="H4328" s="5">
        <v>78098.509999999995</v>
      </c>
    </row>
    <row r="4329" spans="1:8" x14ac:dyDescent="0.25">
      <c r="A4329" s="4"/>
      <c r="B4329" s="4"/>
      <c r="C4329" s="4"/>
      <c r="D4329" s="4"/>
      <c r="E4329" s="4">
        <v>1200051280</v>
      </c>
      <c r="F4329" s="4" t="s">
        <v>3415</v>
      </c>
      <c r="G4329" s="5">
        <v>196737.99</v>
      </c>
      <c r="H4329" s="5">
        <v>56584.73</v>
      </c>
    </row>
    <row r="4330" spans="1:8" x14ac:dyDescent="0.25">
      <c r="A4330" s="4"/>
      <c r="B4330" s="4"/>
      <c r="C4330" s="4"/>
      <c r="D4330" s="4"/>
      <c r="E4330" s="4">
        <v>1200051320</v>
      </c>
      <c r="F4330" s="4" t="s">
        <v>3416</v>
      </c>
      <c r="G4330" s="5">
        <v>183586.9</v>
      </c>
      <c r="H4330" s="5">
        <v>52802.28</v>
      </c>
    </row>
    <row r="4331" spans="1:8" x14ac:dyDescent="0.25">
      <c r="A4331" s="4"/>
      <c r="B4331" s="4"/>
      <c r="C4331" s="4"/>
      <c r="D4331" s="4"/>
      <c r="E4331" s="4">
        <v>1200051370</v>
      </c>
      <c r="F4331" s="4" t="s">
        <v>3417</v>
      </c>
      <c r="G4331" s="5">
        <v>168685.86</v>
      </c>
      <c r="H4331" s="5">
        <v>48516.55</v>
      </c>
    </row>
    <row r="4332" spans="1:8" x14ac:dyDescent="0.25">
      <c r="A4332" s="4"/>
      <c r="B4332" s="4"/>
      <c r="C4332" s="4"/>
      <c r="D4332" s="4"/>
      <c r="E4332" s="4">
        <v>1200051180</v>
      </c>
      <c r="F4332" s="4" t="s">
        <v>3418</v>
      </c>
      <c r="G4332" s="5">
        <v>137276.42000000001</v>
      </c>
      <c r="H4332" s="5">
        <v>39482.720000000001</v>
      </c>
    </row>
    <row r="4333" spans="1:8" x14ac:dyDescent="0.25">
      <c r="A4333" s="4"/>
      <c r="B4333" s="4"/>
      <c r="C4333" s="4"/>
      <c r="D4333" s="4"/>
      <c r="E4333" s="4">
        <v>1200051470</v>
      </c>
      <c r="F4333" s="4" t="s">
        <v>3419</v>
      </c>
      <c r="G4333" s="5">
        <v>108561.77</v>
      </c>
      <c r="H4333" s="5">
        <v>31223.95</v>
      </c>
    </row>
    <row r="4334" spans="1:8" x14ac:dyDescent="0.25">
      <c r="A4334" s="4"/>
      <c r="B4334" s="4"/>
      <c r="C4334" s="4"/>
      <c r="D4334" s="4"/>
      <c r="E4334" s="4">
        <v>1200055001</v>
      </c>
      <c r="F4334" s="4" t="s">
        <v>3420</v>
      </c>
      <c r="G4334" s="5">
        <v>104289</v>
      </c>
      <c r="H4334" s="5">
        <v>33388.93</v>
      </c>
    </row>
    <row r="4335" spans="1:8" x14ac:dyDescent="0.25">
      <c r="A4335" s="4"/>
      <c r="B4335" s="4"/>
      <c r="C4335" s="4"/>
      <c r="D4335" s="4"/>
      <c r="E4335" s="4">
        <v>1200051480</v>
      </c>
      <c r="F4335" s="4" t="s">
        <v>3421</v>
      </c>
      <c r="G4335" s="5">
        <v>100530</v>
      </c>
      <c r="H4335" s="5">
        <v>28913.9</v>
      </c>
    </row>
    <row r="4336" spans="1:8" x14ac:dyDescent="0.25">
      <c r="A4336" s="4"/>
      <c r="B4336" s="4"/>
      <c r="C4336" s="4"/>
      <c r="D4336" s="4"/>
      <c r="E4336" s="4">
        <v>1200051310</v>
      </c>
      <c r="F4336" s="4" t="s">
        <v>3422</v>
      </c>
      <c r="G4336" s="5">
        <v>95311.61</v>
      </c>
      <c r="H4336" s="5">
        <v>43126.83</v>
      </c>
    </row>
    <row r="4337" spans="1:8" x14ac:dyDescent="0.25">
      <c r="A4337" s="4"/>
      <c r="B4337" s="4"/>
      <c r="C4337" s="4"/>
      <c r="D4337" s="4"/>
      <c r="E4337" s="4">
        <v>1200051340</v>
      </c>
      <c r="F4337" s="4" t="s">
        <v>3423</v>
      </c>
      <c r="G4337" s="5">
        <v>94004.5</v>
      </c>
      <c r="H4337" s="5">
        <v>27037.08</v>
      </c>
    </row>
    <row r="4338" spans="1:8" x14ac:dyDescent="0.25">
      <c r="A4338" s="4"/>
      <c r="B4338" s="4"/>
      <c r="C4338" s="4"/>
      <c r="D4338" s="4"/>
      <c r="E4338" s="4">
        <v>1200051250</v>
      </c>
      <c r="F4338" s="4" t="s">
        <v>3424</v>
      </c>
      <c r="G4338" s="5">
        <v>78008.81</v>
      </c>
      <c r="H4338" s="5">
        <v>22436.51</v>
      </c>
    </row>
    <row r="4339" spans="1:8" x14ac:dyDescent="0.25">
      <c r="A4339" s="4"/>
      <c r="B4339" s="4"/>
      <c r="C4339" s="4"/>
      <c r="D4339" s="4"/>
      <c r="E4339" s="4">
        <v>1200051430</v>
      </c>
      <c r="F4339" s="4" t="s">
        <v>3425</v>
      </c>
      <c r="G4339" s="5">
        <v>74606.740000000005</v>
      </c>
      <c r="H4339" s="5">
        <v>21458.04</v>
      </c>
    </row>
    <row r="4340" spans="1:8" x14ac:dyDescent="0.25">
      <c r="A4340" s="4"/>
      <c r="B4340" s="4"/>
      <c r="C4340" s="4"/>
      <c r="D4340" s="4"/>
      <c r="E4340" s="4">
        <v>1200051490</v>
      </c>
      <c r="F4340" s="4" t="s">
        <v>3426</v>
      </c>
      <c r="G4340" s="5">
        <v>71800</v>
      </c>
      <c r="H4340" s="5">
        <v>20650.75</v>
      </c>
    </row>
    <row r="4341" spans="1:8" x14ac:dyDescent="0.25">
      <c r="A4341" s="4"/>
      <c r="B4341" s="4"/>
      <c r="C4341" s="4"/>
      <c r="D4341" s="4"/>
      <c r="E4341" s="4">
        <v>1200051410</v>
      </c>
      <c r="F4341" s="4" t="s">
        <v>3427</v>
      </c>
      <c r="G4341" s="5">
        <v>56440</v>
      </c>
      <c r="H4341" s="5">
        <v>16232.96</v>
      </c>
    </row>
    <row r="4342" spans="1:8" x14ac:dyDescent="0.25">
      <c r="A4342" s="4"/>
      <c r="B4342" s="4"/>
      <c r="C4342" s="4"/>
      <c r="D4342" s="4"/>
      <c r="E4342" s="4">
        <v>1200051380</v>
      </c>
      <c r="F4342" s="4" t="s">
        <v>3428</v>
      </c>
      <c r="G4342" s="5">
        <v>47561.8</v>
      </c>
      <c r="H4342" s="5">
        <v>13679.46</v>
      </c>
    </row>
    <row r="4343" spans="1:8" x14ac:dyDescent="0.25">
      <c r="A4343" s="4"/>
      <c r="B4343" s="4"/>
      <c r="C4343" s="4"/>
      <c r="D4343" s="4"/>
      <c r="E4343" s="4">
        <v>1200051350</v>
      </c>
      <c r="F4343" s="4" t="s">
        <v>3429</v>
      </c>
      <c r="G4343" s="5">
        <v>45990.58</v>
      </c>
      <c r="H4343" s="5">
        <v>13227.6</v>
      </c>
    </row>
    <row r="4344" spans="1:8" x14ac:dyDescent="0.25">
      <c r="A4344" s="4"/>
      <c r="B4344" s="4"/>
      <c r="C4344" s="4"/>
      <c r="D4344" s="4"/>
      <c r="E4344" s="4">
        <v>1200051390</v>
      </c>
      <c r="F4344" s="4" t="s">
        <v>3430</v>
      </c>
      <c r="G4344" s="5">
        <v>45025.18</v>
      </c>
      <c r="H4344" s="5">
        <v>12949.92</v>
      </c>
    </row>
    <row r="4345" spans="1:8" x14ac:dyDescent="0.25">
      <c r="A4345" s="4"/>
      <c r="B4345" s="4"/>
      <c r="C4345" s="4"/>
      <c r="D4345" s="4"/>
      <c r="E4345" s="4">
        <v>1200048980</v>
      </c>
      <c r="F4345" s="4" t="s">
        <v>3431</v>
      </c>
      <c r="G4345" s="5">
        <v>39008.559999999998</v>
      </c>
      <c r="H4345" s="5">
        <v>11806.67</v>
      </c>
    </row>
    <row r="4346" spans="1:8" x14ac:dyDescent="0.25">
      <c r="A4346" s="4"/>
      <c r="B4346" s="4"/>
      <c r="C4346" s="4"/>
      <c r="D4346" s="4"/>
      <c r="E4346" s="4">
        <v>1200051420</v>
      </c>
      <c r="F4346" s="4" t="s">
        <v>3432</v>
      </c>
      <c r="G4346" s="5">
        <v>35811.24</v>
      </c>
      <c r="H4346" s="5">
        <v>10299.83</v>
      </c>
    </row>
    <row r="4347" spans="1:8" x14ac:dyDescent="0.25">
      <c r="A4347" s="4"/>
      <c r="B4347" s="4"/>
      <c r="C4347" s="4"/>
      <c r="D4347" s="4"/>
      <c r="E4347" s="4">
        <v>1200051400</v>
      </c>
      <c r="F4347" s="4" t="s">
        <v>3433</v>
      </c>
      <c r="G4347" s="5">
        <v>29171.24</v>
      </c>
      <c r="H4347" s="5">
        <v>8390.1200000000008</v>
      </c>
    </row>
    <row r="4348" spans="1:8" x14ac:dyDescent="0.25">
      <c r="A4348" s="4"/>
      <c r="B4348" s="4"/>
      <c r="C4348" s="4"/>
      <c r="D4348" s="4"/>
      <c r="E4348" s="4">
        <v>1200051360</v>
      </c>
      <c r="F4348" s="4" t="s">
        <v>3434</v>
      </c>
      <c r="G4348" s="5">
        <v>28910.41</v>
      </c>
      <c r="H4348" s="5">
        <v>8315.11</v>
      </c>
    </row>
    <row r="4349" spans="1:8" x14ac:dyDescent="0.25">
      <c r="A4349" s="4"/>
      <c r="B4349" s="4"/>
      <c r="C4349" s="4"/>
      <c r="D4349" s="4"/>
      <c r="E4349" s="4">
        <v>1200044800</v>
      </c>
      <c r="F4349" s="4" t="s">
        <v>3435</v>
      </c>
      <c r="G4349" s="5">
        <v>22701.49</v>
      </c>
      <c r="H4349" s="5">
        <v>6113.23</v>
      </c>
    </row>
    <row r="4350" spans="1:8" x14ac:dyDescent="0.25">
      <c r="A4350" s="4"/>
      <c r="B4350" s="4"/>
      <c r="C4350" s="4"/>
      <c r="D4350" s="4"/>
      <c r="E4350" s="4">
        <v>1200055930</v>
      </c>
      <c r="F4350" s="4" t="s">
        <v>3436</v>
      </c>
      <c r="G4350" s="5">
        <v>12500</v>
      </c>
      <c r="H4350" s="5">
        <v>3953.13</v>
      </c>
    </row>
    <row r="4351" spans="1:8" x14ac:dyDescent="0.25">
      <c r="A4351" s="4"/>
      <c r="B4351" s="4"/>
      <c r="C4351" s="4"/>
      <c r="D4351" s="4"/>
      <c r="E4351" s="4">
        <v>1200051240</v>
      </c>
      <c r="F4351" s="4" t="s">
        <v>3437</v>
      </c>
      <c r="G4351" s="5">
        <v>11025.38</v>
      </c>
      <c r="H4351" s="5">
        <v>3171.07</v>
      </c>
    </row>
    <row r="4352" spans="1:8" x14ac:dyDescent="0.25">
      <c r="A4352" s="4"/>
      <c r="B4352" s="4"/>
      <c r="C4352" s="4"/>
      <c r="D4352" s="4">
        <v>2011</v>
      </c>
      <c r="E4352" s="4">
        <v>1200063100</v>
      </c>
      <c r="F4352" s="4" t="s">
        <v>3438</v>
      </c>
      <c r="G4352" s="5">
        <v>575056.43999999994</v>
      </c>
      <c r="H4352" s="5">
        <v>220848.74</v>
      </c>
    </row>
    <row r="4353" spans="1:8" x14ac:dyDescent="0.25">
      <c r="A4353" s="4"/>
      <c r="B4353" s="4"/>
      <c r="C4353" s="4"/>
      <c r="D4353" s="4"/>
      <c r="E4353" s="4">
        <v>1200063070</v>
      </c>
      <c r="F4353" s="4" t="s">
        <v>3439</v>
      </c>
      <c r="G4353" s="5">
        <v>224179.29</v>
      </c>
      <c r="H4353" s="5">
        <v>86095.39</v>
      </c>
    </row>
    <row r="4354" spans="1:8" x14ac:dyDescent="0.25">
      <c r="A4354" s="4"/>
      <c r="B4354" s="4"/>
      <c r="C4354" s="4"/>
      <c r="D4354" s="4"/>
      <c r="E4354" s="4">
        <v>1200063080</v>
      </c>
      <c r="F4354" s="4" t="s">
        <v>3440</v>
      </c>
      <c r="G4354" s="5">
        <v>205214.63</v>
      </c>
      <c r="H4354" s="5">
        <v>78812.09</v>
      </c>
    </row>
    <row r="4355" spans="1:8" x14ac:dyDescent="0.25">
      <c r="A4355" s="4"/>
      <c r="B4355" s="4"/>
      <c r="C4355" s="4"/>
      <c r="D4355" s="4"/>
      <c r="E4355" s="4">
        <v>1200063090</v>
      </c>
      <c r="F4355" s="4" t="s">
        <v>3438</v>
      </c>
      <c r="G4355" s="5">
        <v>205214.63</v>
      </c>
      <c r="H4355" s="5">
        <v>78812.09</v>
      </c>
    </row>
    <row r="4356" spans="1:8" x14ac:dyDescent="0.25">
      <c r="A4356" s="4"/>
      <c r="B4356" s="4"/>
      <c r="C4356" s="4"/>
      <c r="D4356" s="4"/>
      <c r="E4356" s="4">
        <v>1200064720</v>
      </c>
      <c r="F4356" s="4" t="s">
        <v>3441</v>
      </c>
      <c r="G4356" s="5">
        <v>202500</v>
      </c>
      <c r="H4356" s="5">
        <v>66965.53</v>
      </c>
    </row>
    <row r="4357" spans="1:8" x14ac:dyDescent="0.25">
      <c r="A4357" s="4"/>
      <c r="B4357" s="4"/>
      <c r="C4357" s="4"/>
      <c r="D4357" s="4"/>
      <c r="E4357" s="4">
        <v>1200068720</v>
      </c>
      <c r="F4357" s="4" t="s">
        <v>3442</v>
      </c>
      <c r="G4357" s="5">
        <v>46167.58</v>
      </c>
      <c r="H4357" s="5">
        <v>17634.68</v>
      </c>
    </row>
    <row r="4358" spans="1:8" x14ac:dyDescent="0.25">
      <c r="A4358" s="4"/>
      <c r="B4358" s="4"/>
      <c r="C4358" s="4"/>
      <c r="D4358" s="4"/>
      <c r="E4358" s="4">
        <v>1200069440</v>
      </c>
      <c r="F4358" s="4" t="s">
        <v>3443</v>
      </c>
      <c r="G4358" s="5">
        <v>10651</v>
      </c>
      <c r="H4358" s="5">
        <v>4080.82</v>
      </c>
    </row>
    <row r="4359" spans="1:8" x14ac:dyDescent="0.25">
      <c r="A4359" s="4"/>
      <c r="B4359" s="4"/>
      <c r="C4359" s="4"/>
      <c r="D4359" s="4">
        <v>2012</v>
      </c>
      <c r="E4359" s="4">
        <v>1200074820</v>
      </c>
      <c r="F4359" s="4" t="s">
        <v>3444</v>
      </c>
      <c r="G4359" s="5">
        <v>321430</v>
      </c>
      <c r="H4359" s="5">
        <v>137411.73000000001</v>
      </c>
    </row>
    <row r="4360" spans="1:8" x14ac:dyDescent="0.25">
      <c r="A4360" s="4"/>
      <c r="B4360" s="4"/>
      <c r="C4360" s="4"/>
      <c r="D4360" s="4"/>
      <c r="E4360" s="4">
        <v>1200074810</v>
      </c>
      <c r="F4360" s="4" t="s">
        <v>3445</v>
      </c>
      <c r="G4360" s="5">
        <v>178570</v>
      </c>
      <c r="H4360" s="5">
        <v>76338.929999999993</v>
      </c>
    </row>
    <row r="4361" spans="1:8" x14ac:dyDescent="0.25">
      <c r="A4361" s="4"/>
      <c r="B4361" s="4"/>
      <c r="C4361" s="4"/>
      <c r="D4361" s="4"/>
      <c r="E4361" s="4">
        <v>1200074910</v>
      </c>
      <c r="F4361" s="4" t="s">
        <v>3446</v>
      </c>
      <c r="G4361" s="5">
        <v>35765</v>
      </c>
      <c r="H4361" s="5">
        <v>15359.38</v>
      </c>
    </row>
    <row r="4362" spans="1:8" x14ac:dyDescent="0.25">
      <c r="A4362" s="4"/>
      <c r="B4362" s="4"/>
      <c r="C4362" s="4"/>
      <c r="D4362" s="4">
        <v>2014</v>
      </c>
      <c r="E4362" s="4">
        <v>1200087850</v>
      </c>
      <c r="F4362" s="4" t="s">
        <v>3447</v>
      </c>
      <c r="G4362" s="5">
        <v>8263792.0999999996</v>
      </c>
      <c r="H4362" s="5">
        <v>4548402.78</v>
      </c>
    </row>
    <row r="4363" spans="1:8" x14ac:dyDescent="0.25">
      <c r="A4363" s="4"/>
      <c r="B4363" s="4"/>
      <c r="C4363" s="4"/>
      <c r="D4363" s="4"/>
      <c r="E4363" s="4">
        <v>1200090700</v>
      </c>
      <c r="F4363" s="4" t="s">
        <v>3448</v>
      </c>
      <c r="G4363" s="5">
        <v>616310.69999999995</v>
      </c>
      <c r="H4363" s="5">
        <v>330387.59000000003</v>
      </c>
    </row>
    <row r="4364" spans="1:8" x14ac:dyDescent="0.25">
      <c r="A4364" s="4"/>
      <c r="B4364" s="4"/>
      <c r="C4364" s="4"/>
      <c r="D4364" s="4"/>
      <c r="E4364" s="4">
        <v>1200096270</v>
      </c>
      <c r="F4364" s="4" t="s">
        <v>3449</v>
      </c>
      <c r="G4364" s="5">
        <v>156994</v>
      </c>
      <c r="H4364" s="5">
        <v>89608.43</v>
      </c>
    </row>
    <row r="4365" spans="1:8" x14ac:dyDescent="0.25">
      <c r="A4365" s="4"/>
      <c r="B4365" s="4"/>
      <c r="C4365" s="4"/>
      <c r="D4365" s="4"/>
      <c r="E4365" s="4">
        <v>1200083900</v>
      </c>
      <c r="F4365" s="4" t="s">
        <v>3450</v>
      </c>
      <c r="G4365" s="5">
        <v>119700</v>
      </c>
      <c r="H4365" s="5">
        <v>76134.929999999993</v>
      </c>
    </row>
    <row r="4366" spans="1:8" x14ac:dyDescent="0.25">
      <c r="A4366" s="4"/>
      <c r="B4366" s="4"/>
      <c r="C4366" s="4"/>
      <c r="D4366" s="4"/>
      <c r="E4366" s="4">
        <v>1200090810</v>
      </c>
      <c r="F4366" s="4" t="s">
        <v>3451</v>
      </c>
      <c r="G4366" s="5">
        <v>115000</v>
      </c>
      <c r="H4366" s="5">
        <v>62866.64</v>
      </c>
    </row>
    <row r="4367" spans="1:8" x14ac:dyDescent="0.25">
      <c r="A4367" s="4"/>
      <c r="B4367" s="4"/>
      <c r="C4367" s="4"/>
      <c r="D4367" s="4"/>
      <c r="E4367" s="4">
        <v>1200090820</v>
      </c>
      <c r="F4367" s="4" t="s">
        <v>3452</v>
      </c>
      <c r="G4367" s="5">
        <v>100000</v>
      </c>
      <c r="H4367" s="5">
        <v>54666.64</v>
      </c>
    </row>
    <row r="4368" spans="1:8" x14ac:dyDescent="0.25">
      <c r="A4368" s="4"/>
      <c r="B4368" s="4"/>
      <c r="C4368" s="4"/>
      <c r="D4368" s="4"/>
      <c r="E4368" s="4">
        <v>1200083670</v>
      </c>
      <c r="F4368" s="4" t="s">
        <v>3453</v>
      </c>
      <c r="G4368" s="5">
        <v>80496</v>
      </c>
      <c r="H4368" s="5">
        <v>40986.21</v>
      </c>
    </row>
    <row r="4369" spans="1:8" x14ac:dyDescent="0.25">
      <c r="A4369" s="4"/>
      <c r="B4369" s="4"/>
      <c r="C4369" s="4"/>
      <c r="D4369" s="4">
        <v>2015</v>
      </c>
      <c r="E4369" s="4">
        <v>1200103940</v>
      </c>
      <c r="F4369" s="4" t="s">
        <v>3454</v>
      </c>
      <c r="G4369" s="5">
        <v>6233911</v>
      </c>
      <c r="H4369" s="5">
        <v>3978612.44</v>
      </c>
    </row>
    <row r="4370" spans="1:8" x14ac:dyDescent="0.25">
      <c r="A4370" s="4"/>
      <c r="B4370" s="4"/>
      <c r="C4370" s="4"/>
      <c r="D4370" s="4"/>
      <c r="E4370" s="4">
        <v>1200099230</v>
      </c>
      <c r="F4370" s="4" t="s">
        <v>3455</v>
      </c>
      <c r="G4370" s="5">
        <v>2507350</v>
      </c>
      <c r="H4370" s="5">
        <v>1787285.96</v>
      </c>
    </row>
    <row r="4371" spans="1:8" x14ac:dyDescent="0.25">
      <c r="A4371" s="4"/>
      <c r="B4371" s="4"/>
      <c r="C4371" s="4"/>
      <c r="D4371" s="4"/>
      <c r="E4371" s="4">
        <v>1200099240</v>
      </c>
      <c r="F4371" s="4" t="s">
        <v>3455</v>
      </c>
      <c r="G4371" s="5">
        <v>2507350</v>
      </c>
      <c r="H4371" s="5">
        <v>1787285.96</v>
      </c>
    </row>
    <row r="4372" spans="1:8" x14ac:dyDescent="0.25">
      <c r="A4372" s="4"/>
      <c r="B4372" s="4"/>
      <c r="C4372" s="4"/>
      <c r="D4372" s="4"/>
      <c r="E4372" s="4">
        <v>1200099220</v>
      </c>
      <c r="F4372" s="4" t="s">
        <v>3455</v>
      </c>
      <c r="G4372" s="5">
        <v>2507350</v>
      </c>
      <c r="H4372" s="5">
        <v>1787285.96</v>
      </c>
    </row>
    <row r="4373" spans="1:8" x14ac:dyDescent="0.25">
      <c r="A4373" s="4"/>
      <c r="B4373" s="4"/>
      <c r="C4373" s="4"/>
      <c r="D4373" s="4"/>
      <c r="E4373" s="4">
        <v>1200099250</v>
      </c>
      <c r="F4373" s="4" t="s">
        <v>3455</v>
      </c>
      <c r="G4373" s="5">
        <v>2507350</v>
      </c>
      <c r="H4373" s="5">
        <v>1787285.96</v>
      </c>
    </row>
    <row r="4374" spans="1:8" x14ac:dyDescent="0.25">
      <c r="A4374" s="4"/>
      <c r="B4374" s="4"/>
      <c r="C4374" s="4"/>
      <c r="D4374" s="4"/>
      <c r="E4374" s="4">
        <v>1200099200</v>
      </c>
      <c r="F4374" s="4" t="s">
        <v>3456</v>
      </c>
      <c r="G4374" s="5">
        <v>1844900</v>
      </c>
      <c r="H4374" s="5">
        <v>1315079.22</v>
      </c>
    </row>
    <row r="4375" spans="1:8" x14ac:dyDescent="0.25">
      <c r="A4375" s="4"/>
      <c r="B4375" s="4"/>
      <c r="C4375" s="4"/>
      <c r="D4375" s="4"/>
      <c r="E4375" s="4">
        <v>1200099900</v>
      </c>
      <c r="F4375" s="4" t="s">
        <v>3457</v>
      </c>
      <c r="G4375" s="5">
        <v>1462521</v>
      </c>
      <c r="H4375" s="5">
        <v>852936.91</v>
      </c>
    </row>
    <row r="4376" spans="1:8" x14ac:dyDescent="0.25">
      <c r="A4376" s="4"/>
      <c r="B4376" s="4"/>
      <c r="C4376" s="4"/>
      <c r="D4376" s="4"/>
      <c r="E4376" s="4">
        <v>1200099210</v>
      </c>
      <c r="F4376" s="4" t="s">
        <v>3458</v>
      </c>
      <c r="G4376" s="5">
        <v>1025700</v>
      </c>
      <c r="H4376" s="5">
        <v>731138.14</v>
      </c>
    </row>
    <row r="4377" spans="1:8" x14ac:dyDescent="0.25">
      <c r="A4377" s="4"/>
      <c r="B4377" s="4"/>
      <c r="C4377" s="4"/>
      <c r="D4377" s="4"/>
      <c r="E4377" s="4">
        <v>1200101240</v>
      </c>
      <c r="F4377" s="4" t="s">
        <v>3459</v>
      </c>
      <c r="G4377" s="5">
        <v>783502.5</v>
      </c>
      <c r="H4377" s="5">
        <v>476499.79</v>
      </c>
    </row>
    <row r="4378" spans="1:8" x14ac:dyDescent="0.25">
      <c r="A4378" s="4"/>
      <c r="B4378" s="4"/>
      <c r="C4378" s="4"/>
      <c r="D4378" s="4"/>
      <c r="E4378" s="4">
        <v>1200103560</v>
      </c>
      <c r="F4378" s="4" t="s">
        <v>3460</v>
      </c>
      <c r="G4378" s="5">
        <v>459000</v>
      </c>
      <c r="H4378" s="5">
        <v>284833.57</v>
      </c>
    </row>
    <row r="4379" spans="1:8" x14ac:dyDescent="0.25">
      <c r="A4379" s="4"/>
      <c r="B4379" s="4"/>
      <c r="C4379" s="4"/>
      <c r="D4379" s="4"/>
      <c r="E4379" s="4">
        <v>1200103550</v>
      </c>
      <c r="F4379" s="4" t="s">
        <v>3461</v>
      </c>
      <c r="G4379" s="5">
        <v>31450</v>
      </c>
      <c r="H4379" s="5">
        <v>19516.37</v>
      </c>
    </row>
    <row r="4380" spans="1:8" x14ac:dyDescent="0.25">
      <c r="A4380" s="4"/>
      <c r="B4380" s="4"/>
      <c r="C4380" s="4"/>
      <c r="D4380" s="4"/>
      <c r="E4380" s="4">
        <v>1200105140</v>
      </c>
      <c r="F4380" s="4" t="s">
        <v>3462</v>
      </c>
      <c r="G4380" s="5">
        <v>29100</v>
      </c>
      <c r="H4380" s="5">
        <v>16165.78</v>
      </c>
    </row>
    <row r="4381" spans="1:8" x14ac:dyDescent="0.25">
      <c r="A4381" s="4"/>
      <c r="B4381" s="4"/>
      <c r="C4381" s="4"/>
      <c r="D4381" s="4">
        <v>2016</v>
      </c>
      <c r="E4381" s="4">
        <v>1200108970</v>
      </c>
      <c r="F4381" s="4" t="s">
        <v>3463</v>
      </c>
      <c r="G4381" s="5">
        <v>990738</v>
      </c>
      <c r="H4381" s="5">
        <v>649128.36</v>
      </c>
    </row>
    <row r="4382" spans="1:8" x14ac:dyDescent="0.25">
      <c r="A4382" s="4"/>
      <c r="B4382" s="4"/>
      <c r="C4382" s="4"/>
      <c r="D4382" s="4"/>
      <c r="E4382" s="4">
        <v>1200115880</v>
      </c>
      <c r="F4382" s="4" t="s">
        <v>3464</v>
      </c>
      <c r="G4382" s="5">
        <v>98070</v>
      </c>
      <c r="H4382" s="5">
        <v>66207.59</v>
      </c>
    </row>
    <row r="4383" spans="1:8" x14ac:dyDescent="0.25">
      <c r="A4383" s="4"/>
      <c r="B4383" s="4"/>
      <c r="C4383" s="4"/>
      <c r="D4383" s="4"/>
      <c r="E4383" s="4">
        <v>1200105440</v>
      </c>
      <c r="F4383" s="4" t="s">
        <v>3465</v>
      </c>
      <c r="G4383" s="5">
        <v>76475</v>
      </c>
      <c r="H4383" s="5">
        <v>49114.41</v>
      </c>
    </row>
    <row r="4384" spans="1:8" x14ac:dyDescent="0.25">
      <c r="A4384" s="4"/>
      <c r="B4384" s="4"/>
      <c r="C4384" s="4"/>
      <c r="D4384" s="4"/>
      <c r="E4384" s="4">
        <v>1200115930</v>
      </c>
      <c r="F4384" s="4" t="s">
        <v>3466</v>
      </c>
      <c r="G4384" s="5">
        <v>74996</v>
      </c>
      <c r="H4384" s="5">
        <v>48820.27</v>
      </c>
    </row>
    <row r="4385" spans="1:8" x14ac:dyDescent="0.25">
      <c r="A4385" s="4"/>
      <c r="B4385" s="4"/>
      <c r="C4385" s="4"/>
      <c r="D4385" s="4"/>
      <c r="E4385" s="4">
        <v>1200115980</v>
      </c>
      <c r="F4385" s="4" t="s">
        <v>3467</v>
      </c>
      <c r="G4385" s="5">
        <v>65000</v>
      </c>
      <c r="H4385" s="5">
        <v>44413.71</v>
      </c>
    </row>
    <row r="4386" spans="1:8" x14ac:dyDescent="0.25">
      <c r="A4386" s="4"/>
      <c r="B4386" s="4"/>
      <c r="C4386" s="4"/>
      <c r="D4386" s="4"/>
      <c r="E4386" s="4">
        <v>1200108160</v>
      </c>
      <c r="F4386" s="4" t="s">
        <v>3468</v>
      </c>
      <c r="G4386" s="5">
        <v>50100</v>
      </c>
      <c r="H4386" s="5">
        <v>32276.02</v>
      </c>
    </row>
    <row r="4387" spans="1:8" x14ac:dyDescent="0.25">
      <c r="A4387" s="4"/>
      <c r="B4387" s="4"/>
      <c r="C4387" s="4"/>
      <c r="D4387" s="4"/>
      <c r="E4387" s="4">
        <v>1200115870</v>
      </c>
      <c r="F4387" s="4" t="s">
        <v>3469</v>
      </c>
      <c r="G4387" s="5">
        <v>47505</v>
      </c>
      <c r="H4387" s="5">
        <v>31087.45</v>
      </c>
    </row>
    <row r="4388" spans="1:8" x14ac:dyDescent="0.25">
      <c r="A4388" s="4"/>
      <c r="B4388" s="4"/>
      <c r="C4388" s="4"/>
      <c r="D4388" s="4"/>
      <c r="E4388" s="4">
        <v>1200115920</v>
      </c>
      <c r="F4388" s="4" t="s">
        <v>3470</v>
      </c>
      <c r="G4388" s="5">
        <v>16100</v>
      </c>
      <c r="H4388" s="5">
        <v>10507.04</v>
      </c>
    </row>
    <row r="4389" spans="1:8" x14ac:dyDescent="0.25">
      <c r="A4389" s="4"/>
      <c r="B4389" s="4"/>
      <c r="C4389" s="4"/>
      <c r="D4389" s="4">
        <v>2017</v>
      </c>
      <c r="E4389" s="4">
        <v>1200128270</v>
      </c>
      <c r="F4389" s="4" t="s">
        <v>3471</v>
      </c>
      <c r="G4389" s="5">
        <v>804079</v>
      </c>
      <c r="H4389" s="5">
        <v>525482.87</v>
      </c>
    </row>
    <row r="4390" spans="1:8" x14ac:dyDescent="0.25">
      <c r="A4390" s="4"/>
      <c r="B4390" s="4"/>
      <c r="C4390" s="4"/>
      <c r="D4390" s="4"/>
      <c r="E4390" s="4">
        <v>1200123650</v>
      </c>
      <c r="F4390" s="4" t="s">
        <v>3472</v>
      </c>
      <c r="G4390" s="5">
        <v>364020</v>
      </c>
      <c r="H4390" s="5">
        <v>259434.89</v>
      </c>
    </row>
    <row r="4391" spans="1:8" x14ac:dyDescent="0.25">
      <c r="A4391" s="4"/>
      <c r="B4391" s="4"/>
      <c r="C4391" s="4"/>
      <c r="D4391" s="4"/>
      <c r="E4391" s="4">
        <v>1200123640</v>
      </c>
      <c r="F4391" s="4" t="s">
        <v>3472</v>
      </c>
      <c r="G4391" s="5">
        <v>336400</v>
      </c>
      <c r="H4391" s="5">
        <v>240004.36</v>
      </c>
    </row>
    <row r="4392" spans="1:8" x14ac:dyDescent="0.25">
      <c r="A4392" s="4"/>
      <c r="B4392" s="4"/>
      <c r="C4392" s="4"/>
      <c r="D4392" s="4"/>
      <c r="E4392" s="4">
        <v>1200127960</v>
      </c>
      <c r="F4392" s="4" t="s">
        <v>3473</v>
      </c>
      <c r="G4392" s="5">
        <v>307120</v>
      </c>
      <c r="H4392" s="5">
        <v>221743.45</v>
      </c>
    </row>
    <row r="4393" spans="1:8" x14ac:dyDescent="0.25">
      <c r="A4393" s="4"/>
      <c r="B4393" s="4"/>
      <c r="C4393" s="4"/>
      <c r="D4393" s="4"/>
      <c r="E4393" s="4">
        <v>1200125190</v>
      </c>
      <c r="F4393" s="4" t="s">
        <v>3474</v>
      </c>
      <c r="G4393" s="5">
        <v>221000</v>
      </c>
      <c r="H4393" s="5">
        <v>156940.29</v>
      </c>
    </row>
    <row r="4394" spans="1:8" x14ac:dyDescent="0.25">
      <c r="A4394" s="4"/>
      <c r="B4394" s="4"/>
      <c r="C4394" s="4"/>
      <c r="D4394" s="4"/>
      <c r="E4394" s="4">
        <v>1200125200</v>
      </c>
      <c r="F4394" s="4" t="s">
        <v>3475</v>
      </c>
      <c r="G4394" s="5">
        <v>201000</v>
      </c>
      <c r="H4394" s="5">
        <v>142737.54</v>
      </c>
    </row>
    <row r="4395" spans="1:8" x14ac:dyDescent="0.25">
      <c r="A4395" s="4"/>
      <c r="B4395" s="4"/>
      <c r="C4395" s="4"/>
      <c r="D4395" s="4">
        <v>2018</v>
      </c>
      <c r="E4395" s="4">
        <v>1200140460</v>
      </c>
      <c r="F4395" s="4" t="s">
        <v>3476</v>
      </c>
      <c r="G4395" s="5">
        <v>897660</v>
      </c>
      <c r="H4395" s="5">
        <v>738632.28</v>
      </c>
    </row>
    <row r="4396" spans="1:8" x14ac:dyDescent="0.25">
      <c r="A4396" s="4"/>
      <c r="B4396" s="4"/>
      <c r="C4396" s="4"/>
      <c r="D4396" s="4"/>
      <c r="E4396" s="4">
        <v>1200140850</v>
      </c>
      <c r="F4396" s="4" t="s">
        <v>3477</v>
      </c>
      <c r="G4396" s="5">
        <v>483525</v>
      </c>
      <c r="H4396" s="5">
        <v>390440.89</v>
      </c>
    </row>
    <row r="4397" spans="1:8" x14ac:dyDescent="0.25">
      <c r="A4397" s="4"/>
      <c r="B4397" s="4"/>
      <c r="C4397" s="4"/>
      <c r="D4397" s="4"/>
      <c r="E4397" s="4">
        <v>1200141120</v>
      </c>
      <c r="F4397" s="4" t="s">
        <v>3478</v>
      </c>
      <c r="G4397" s="5">
        <v>454280</v>
      </c>
      <c r="H4397" s="5">
        <v>366245.1</v>
      </c>
    </row>
    <row r="4398" spans="1:8" x14ac:dyDescent="0.25">
      <c r="A4398" s="4"/>
      <c r="B4398" s="4"/>
      <c r="C4398" s="4"/>
      <c r="D4398" s="4"/>
      <c r="E4398" s="4">
        <v>1200142440</v>
      </c>
      <c r="F4398" s="4" t="s">
        <v>3479</v>
      </c>
      <c r="G4398" s="5">
        <v>258825</v>
      </c>
      <c r="H4398" s="5">
        <v>207721.85</v>
      </c>
    </row>
    <row r="4399" spans="1:8" x14ac:dyDescent="0.25">
      <c r="A4399" s="4"/>
      <c r="B4399" s="4"/>
      <c r="C4399" s="4"/>
      <c r="D4399" s="4"/>
      <c r="E4399" s="4">
        <v>1200141930</v>
      </c>
      <c r="F4399" s="4" t="s">
        <v>3480</v>
      </c>
      <c r="G4399" s="5">
        <v>171573</v>
      </c>
      <c r="H4399" s="5">
        <v>137195.73000000001</v>
      </c>
    </row>
    <row r="4400" spans="1:8" x14ac:dyDescent="0.25">
      <c r="A4400" s="4"/>
      <c r="B4400" s="4"/>
      <c r="C4400" s="4"/>
      <c r="D4400" s="4"/>
      <c r="E4400" s="4">
        <v>1200144660</v>
      </c>
      <c r="F4400" s="4" t="s">
        <v>3481</v>
      </c>
      <c r="G4400" s="5">
        <v>165000</v>
      </c>
      <c r="H4400" s="5">
        <v>136128.75</v>
      </c>
    </row>
    <row r="4401" spans="1:8" x14ac:dyDescent="0.25">
      <c r="A4401" s="4"/>
      <c r="B4401" s="4"/>
      <c r="C4401" s="4"/>
      <c r="D4401" s="4"/>
      <c r="E4401" s="4">
        <v>1200144680</v>
      </c>
      <c r="F4401" s="4" t="s">
        <v>3481</v>
      </c>
      <c r="G4401" s="5">
        <v>165000</v>
      </c>
      <c r="H4401" s="5">
        <v>136128.75</v>
      </c>
    </row>
    <row r="4402" spans="1:8" x14ac:dyDescent="0.25">
      <c r="A4402" s="4"/>
      <c r="B4402" s="4"/>
      <c r="C4402" s="4"/>
      <c r="D4402" s="4"/>
      <c r="E4402" s="4">
        <v>1200144670</v>
      </c>
      <c r="F4402" s="4" t="s">
        <v>3481</v>
      </c>
      <c r="G4402" s="5">
        <v>165000</v>
      </c>
      <c r="H4402" s="5">
        <v>136128.75</v>
      </c>
    </row>
    <row r="4403" spans="1:8" x14ac:dyDescent="0.25">
      <c r="A4403" s="4"/>
      <c r="B4403" s="4"/>
      <c r="C4403" s="4"/>
      <c r="D4403" s="4"/>
      <c r="E4403" s="4">
        <v>1200144640</v>
      </c>
      <c r="F4403" s="4" t="s">
        <v>3481</v>
      </c>
      <c r="G4403" s="5">
        <v>165000</v>
      </c>
      <c r="H4403" s="5">
        <v>136128.75</v>
      </c>
    </row>
    <row r="4404" spans="1:8" x14ac:dyDescent="0.25">
      <c r="A4404" s="4"/>
      <c r="B4404" s="4"/>
      <c r="C4404" s="4"/>
      <c r="D4404" s="4"/>
      <c r="E4404" s="4">
        <v>1200144700</v>
      </c>
      <c r="F4404" s="4" t="s">
        <v>3481</v>
      </c>
      <c r="G4404" s="5">
        <v>165000</v>
      </c>
      <c r="H4404" s="5">
        <v>136128.75</v>
      </c>
    </row>
    <row r="4405" spans="1:8" x14ac:dyDescent="0.25">
      <c r="A4405" s="4"/>
      <c r="B4405" s="4"/>
      <c r="C4405" s="4"/>
      <c r="D4405" s="4"/>
      <c r="E4405" s="4">
        <v>1200144690</v>
      </c>
      <c r="F4405" s="4" t="s">
        <v>3481</v>
      </c>
      <c r="G4405" s="5">
        <v>165000</v>
      </c>
      <c r="H4405" s="5">
        <v>136128.75</v>
      </c>
    </row>
    <row r="4406" spans="1:8" x14ac:dyDescent="0.25">
      <c r="A4406" s="4"/>
      <c r="B4406" s="4"/>
      <c r="C4406" s="4"/>
      <c r="D4406" s="4"/>
      <c r="E4406" s="4">
        <v>1200144650</v>
      </c>
      <c r="F4406" s="4" t="s">
        <v>3481</v>
      </c>
      <c r="G4406" s="5">
        <v>165000</v>
      </c>
      <c r="H4406" s="5">
        <v>136128.75</v>
      </c>
    </row>
    <row r="4407" spans="1:8" x14ac:dyDescent="0.25">
      <c r="A4407" s="4"/>
      <c r="B4407" s="4"/>
      <c r="C4407" s="4"/>
      <c r="D4407" s="4"/>
      <c r="E4407" s="4">
        <v>1200144630</v>
      </c>
      <c r="F4407" s="4" t="s">
        <v>3481</v>
      </c>
      <c r="G4407" s="5">
        <v>165000</v>
      </c>
      <c r="H4407" s="5">
        <v>136128.75</v>
      </c>
    </row>
    <row r="4408" spans="1:8" x14ac:dyDescent="0.25">
      <c r="A4408" s="4"/>
      <c r="B4408" s="4"/>
      <c r="C4408" s="4"/>
      <c r="D4408" s="4"/>
      <c r="E4408" s="4">
        <v>1200144140</v>
      </c>
      <c r="F4408" s="4" t="s">
        <v>3482</v>
      </c>
      <c r="G4408" s="5">
        <v>103664.44</v>
      </c>
      <c r="H4408" s="5">
        <v>85184.72</v>
      </c>
    </row>
    <row r="4409" spans="1:8" x14ac:dyDescent="0.25">
      <c r="A4409" s="4"/>
      <c r="B4409" s="4"/>
      <c r="C4409" s="4"/>
      <c r="D4409" s="4"/>
      <c r="E4409" s="4">
        <v>1200144120</v>
      </c>
      <c r="F4409" s="4" t="s">
        <v>3483</v>
      </c>
      <c r="G4409" s="5">
        <v>88350</v>
      </c>
      <c r="H4409" s="5">
        <v>72325.960000000006</v>
      </c>
    </row>
    <row r="4410" spans="1:8" x14ac:dyDescent="0.25">
      <c r="A4410" s="4"/>
      <c r="B4410" s="4"/>
      <c r="C4410" s="4"/>
      <c r="D4410" s="4"/>
      <c r="E4410" s="4">
        <v>1200146280</v>
      </c>
      <c r="F4410" s="4" t="s">
        <v>3484</v>
      </c>
      <c r="G4410" s="5">
        <v>52000</v>
      </c>
      <c r="H4410" s="5">
        <v>43186.11</v>
      </c>
    </row>
    <row r="4411" spans="1:8" x14ac:dyDescent="0.25">
      <c r="A4411" s="4"/>
      <c r="B4411" s="4"/>
      <c r="C4411" s="4"/>
      <c r="D4411" s="4"/>
      <c r="E4411" s="4">
        <v>1200135510</v>
      </c>
      <c r="F4411" s="4" t="s">
        <v>3485</v>
      </c>
      <c r="G4411" s="5">
        <v>45760.2</v>
      </c>
      <c r="H4411" s="5">
        <v>35504.89</v>
      </c>
    </row>
    <row r="4412" spans="1:8" x14ac:dyDescent="0.25">
      <c r="A4412" s="4"/>
      <c r="B4412" s="4"/>
      <c r="C4412" s="4"/>
      <c r="D4412" s="4"/>
      <c r="E4412" s="4">
        <v>1200145140</v>
      </c>
      <c r="F4412" s="4" t="s">
        <v>3486</v>
      </c>
      <c r="G4412" s="5">
        <v>14870</v>
      </c>
      <c r="H4412" s="5">
        <v>12276.24</v>
      </c>
    </row>
    <row r="4413" spans="1:8" x14ac:dyDescent="0.25">
      <c r="A4413" s="4"/>
      <c r="B4413" s="4"/>
      <c r="C4413" s="4"/>
      <c r="D4413" s="4">
        <v>2019</v>
      </c>
      <c r="E4413" s="4">
        <v>1200159180</v>
      </c>
      <c r="F4413" s="4" t="s">
        <v>3487</v>
      </c>
      <c r="G4413" s="5">
        <v>810000</v>
      </c>
      <c r="H4413" s="5">
        <v>524188.44</v>
      </c>
    </row>
    <row r="4414" spans="1:8" x14ac:dyDescent="0.25">
      <c r="A4414" s="4"/>
      <c r="B4414" s="4"/>
      <c r="C4414" s="4"/>
      <c r="D4414" s="4"/>
      <c r="E4414" s="4">
        <v>1200161640</v>
      </c>
      <c r="F4414" s="4" t="s">
        <v>3488</v>
      </c>
      <c r="G4414" s="5">
        <v>185273</v>
      </c>
      <c r="H4414" s="5">
        <v>169203.64</v>
      </c>
    </row>
    <row r="4415" spans="1:8" x14ac:dyDescent="0.25">
      <c r="A4415" s="4"/>
      <c r="B4415" s="4"/>
      <c r="C4415" s="4"/>
      <c r="D4415" s="4"/>
      <c r="E4415" s="4">
        <v>1200148790</v>
      </c>
      <c r="F4415" s="4" t="s">
        <v>3489</v>
      </c>
      <c r="G4415" s="5">
        <v>160000</v>
      </c>
      <c r="H4415" s="5">
        <v>136825.56</v>
      </c>
    </row>
    <row r="4416" spans="1:8" x14ac:dyDescent="0.25">
      <c r="A4416" s="4"/>
      <c r="B4416" s="4"/>
      <c r="C4416" s="4"/>
      <c r="D4416" s="4"/>
      <c r="E4416" s="4">
        <v>1200159150</v>
      </c>
      <c r="F4416" s="4" t="s">
        <v>3490</v>
      </c>
      <c r="G4416" s="5">
        <v>77675</v>
      </c>
      <c r="H4416" s="5">
        <v>71530.48</v>
      </c>
    </row>
    <row r="4417" spans="1:8" x14ac:dyDescent="0.25">
      <c r="A4417" s="4"/>
      <c r="B4417" s="4"/>
      <c r="C4417" s="4"/>
      <c r="D4417" s="4"/>
      <c r="E4417" s="4">
        <v>1200159410</v>
      </c>
      <c r="F4417" s="4" t="s">
        <v>3491</v>
      </c>
      <c r="G4417" s="5">
        <v>53400</v>
      </c>
      <c r="H4417" s="5">
        <v>34898.03</v>
      </c>
    </row>
    <row r="4418" spans="1:8" x14ac:dyDescent="0.25">
      <c r="A4418" s="4"/>
      <c r="B4418" s="4"/>
      <c r="C4418" s="4"/>
      <c r="D4418" s="4">
        <v>2020</v>
      </c>
      <c r="E4418" s="4">
        <v>1200163350</v>
      </c>
      <c r="F4418" s="4" t="s">
        <v>3492</v>
      </c>
      <c r="G4418" s="5">
        <v>49896484.530000001</v>
      </c>
      <c r="H4418" s="5">
        <v>45632406.189999998</v>
      </c>
    </row>
    <row r="4419" spans="1:8" x14ac:dyDescent="0.25">
      <c r="A4419" s="4"/>
      <c r="B4419" s="4"/>
      <c r="C4419" s="4"/>
      <c r="D4419" s="4"/>
      <c r="E4419" s="4">
        <v>1200163480</v>
      </c>
      <c r="F4419" s="4" t="s">
        <v>3493</v>
      </c>
      <c r="G4419" s="5">
        <v>8758678</v>
      </c>
      <c r="H4419" s="5">
        <v>8010174.5899999999</v>
      </c>
    </row>
    <row r="4420" spans="1:8" x14ac:dyDescent="0.25">
      <c r="A4420" s="4"/>
      <c r="B4420" s="4"/>
      <c r="C4420" s="4"/>
      <c r="D4420" s="4"/>
      <c r="E4420" s="4">
        <v>1200163730</v>
      </c>
      <c r="F4420" s="4" t="s">
        <v>3493</v>
      </c>
      <c r="G4420" s="5">
        <v>8442418</v>
      </c>
      <c r="H4420" s="5">
        <v>7720941.6900000004</v>
      </c>
    </row>
    <row r="4421" spans="1:8" x14ac:dyDescent="0.25">
      <c r="A4421" s="4"/>
      <c r="B4421" s="4"/>
      <c r="C4421" s="4"/>
      <c r="D4421" s="4"/>
      <c r="E4421" s="4">
        <v>1200163360</v>
      </c>
      <c r="F4421" s="4" t="s">
        <v>3494</v>
      </c>
      <c r="G4421" s="5">
        <v>1660021.8</v>
      </c>
      <c r="H4421" s="5">
        <v>1518158.84</v>
      </c>
    </row>
    <row r="4422" spans="1:8" x14ac:dyDescent="0.25">
      <c r="A4422" s="4"/>
      <c r="B4422" s="4"/>
      <c r="C4422" s="4"/>
      <c r="D4422" s="4"/>
      <c r="E4422" s="4">
        <v>1200163720</v>
      </c>
      <c r="F4422" s="4" t="s">
        <v>3495</v>
      </c>
      <c r="G4422" s="5">
        <v>1328823</v>
      </c>
      <c r="H4422" s="5">
        <v>1215263.78</v>
      </c>
    </row>
    <row r="4423" spans="1:8" x14ac:dyDescent="0.25">
      <c r="A4423" s="4"/>
      <c r="B4423" s="4"/>
      <c r="C4423" s="4"/>
      <c r="D4423" s="4"/>
      <c r="E4423" s="4">
        <v>1200163570</v>
      </c>
      <c r="F4423" s="4" t="s">
        <v>3496</v>
      </c>
      <c r="G4423" s="5">
        <v>1232376</v>
      </c>
      <c r="H4423" s="5">
        <v>1127059</v>
      </c>
    </row>
    <row r="4424" spans="1:8" x14ac:dyDescent="0.25">
      <c r="A4424" s="4"/>
      <c r="B4424" s="4"/>
      <c r="C4424" s="4"/>
      <c r="D4424" s="4"/>
      <c r="E4424" s="4">
        <v>1200163660</v>
      </c>
      <c r="F4424" s="4" t="s">
        <v>3497</v>
      </c>
      <c r="G4424" s="5">
        <v>1161418.6599999999</v>
      </c>
      <c r="H4424" s="5">
        <v>1062165.56</v>
      </c>
    </row>
    <row r="4425" spans="1:8" x14ac:dyDescent="0.25">
      <c r="A4425" s="4"/>
      <c r="B4425" s="4"/>
      <c r="C4425" s="4"/>
      <c r="D4425" s="4"/>
      <c r="E4425" s="4">
        <v>1200163380</v>
      </c>
      <c r="F4425" s="4" t="s">
        <v>3498</v>
      </c>
      <c r="G4425" s="5">
        <v>842829.19</v>
      </c>
      <c r="H4425" s="5">
        <v>788809</v>
      </c>
    </row>
    <row r="4426" spans="1:8" x14ac:dyDescent="0.25">
      <c r="A4426" s="4"/>
      <c r="B4426" s="4"/>
      <c r="C4426" s="4"/>
      <c r="D4426" s="4"/>
      <c r="E4426" s="4">
        <v>1200163470</v>
      </c>
      <c r="F4426" s="4" t="s">
        <v>3499</v>
      </c>
      <c r="G4426" s="5">
        <v>709956</v>
      </c>
      <c r="H4426" s="5">
        <v>649284.23</v>
      </c>
    </row>
    <row r="4427" spans="1:8" x14ac:dyDescent="0.25">
      <c r="A4427" s="4"/>
      <c r="B4427" s="4"/>
      <c r="C4427" s="4"/>
      <c r="D4427" s="4"/>
      <c r="E4427" s="4">
        <v>1200164480</v>
      </c>
      <c r="F4427" s="4" t="s">
        <v>3500</v>
      </c>
      <c r="G4427" s="5">
        <v>693339.22</v>
      </c>
      <c r="H4427" s="5">
        <v>635981.86</v>
      </c>
    </row>
    <row r="4428" spans="1:8" x14ac:dyDescent="0.25">
      <c r="A4428" s="4"/>
      <c r="B4428" s="4"/>
      <c r="C4428" s="4"/>
      <c r="D4428" s="4"/>
      <c r="E4428" s="4">
        <v>1200163390</v>
      </c>
      <c r="F4428" s="4" t="s">
        <v>3501</v>
      </c>
      <c r="G4428" s="5">
        <v>603543</v>
      </c>
      <c r="H4428" s="5">
        <v>551965.13</v>
      </c>
    </row>
    <row r="4429" spans="1:8" x14ac:dyDescent="0.25">
      <c r="A4429" s="4"/>
      <c r="B4429" s="4"/>
      <c r="C4429" s="4"/>
      <c r="D4429" s="4"/>
      <c r="E4429" s="4">
        <v>1200163740</v>
      </c>
      <c r="F4429" s="4" t="s">
        <v>3502</v>
      </c>
      <c r="G4429" s="5">
        <v>555350</v>
      </c>
      <c r="H4429" s="5">
        <v>507890.62</v>
      </c>
    </row>
    <row r="4430" spans="1:8" x14ac:dyDescent="0.25">
      <c r="A4430" s="4"/>
      <c r="B4430" s="4"/>
      <c r="C4430" s="4"/>
      <c r="D4430" s="4"/>
      <c r="E4430" s="4">
        <v>1200163420</v>
      </c>
      <c r="F4430" s="4" t="s">
        <v>3503</v>
      </c>
      <c r="G4430" s="5">
        <v>521499</v>
      </c>
      <c r="H4430" s="5">
        <v>476932.48</v>
      </c>
    </row>
    <row r="4431" spans="1:8" x14ac:dyDescent="0.25">
      <c r="A4431" s="4"/>
      <c r="B4431" s="4"/>
      <c r="C4431" s="4"/>
      <c r="D4431" s="4"/>
      <c r="E4431" s="4">
        <v>1200163430</v>
      </c>
      <c r="F4431" s="4" t="s">
        <v>3504</v>
      </c>
      <c r="G4431" s="5">
        <v>505810</v>
      </c>
      <c r="H4431" s="5">
        <v>462584.24</v>
      </c>
    </row>
    <row r="4432" spans="1:8" x14ac:dyDescent="0.25">
      <c r="A4432" s="4"/>
      <c r="B4432" s="4"/>
      <c r="C4432" s="4"/>
      <c r="D4432" s="4"/>
      <c r="E4432" s="4">
        <v>1200163450</v>
      </c>
      <c r="F4432" s="4" t="s">
        <v>3505</v>
      </c>
      <c r="G4432" s="5">
        <v>471518</v>
      </c>
      <c r="H4432" s="5">
        <v>431222.79</v>
      </c>
    </row>
    <row r="4433" spans="1:8" x14ac:dyDescent="0.25">
      <c r="A4433" s="4"/>
      <c r="B4433" s="4"/>
      <c r="C4433" s="4"/>
      <c r="D4433" s="4"/>
      <c r="E4433" s="4">
        <v>1200163690</v>
      </c>
      <c r="F4433" s="4" t="s">
        <v>3506</v>
      </c>
      <c r="G4433" s="5">
        <v>345405</v>
      </c>
      <c r="H4433" s="5">
        <v>323266.65999999997</v>
      </c>
    </row>
    <row r="4434" spans="1:8" x14ac:dyDescent="0.25">
      <c r="A4434" s="4"/>
      <c r="B4434" s="4"/>
      <c r="C4434" s="4"/>
      <c r="D4434" s="4"/>
      <c r="E4434" s="4">
        <v>1200163440</v>
      </c>
      <c r="F4434" s="4" t="s">
        <v>3507</v>
      </c>
      <c r="G4434" s="5">
        <v>340500</v>
      </c>
      <c r="H4434" s="5">
        <v>311401.37</v>
      </c>
    </row>
    <row r="4435" spans="1:8" x14ac:dyDescent="0.25">
      <c r="A4435" s="4"/>
      <c r="B4435" s="4"/>
      <c r="C4435" s="4"/>
      <c r="D4435" s="4"/>
      <c r="E4435" s="4">
        <v>1200163460</v>
      </c>
      <c r="F4435" s="4" t="s">
        <v>3508</v>
      </c>
      <c r="G4435" s="5">
        <v>323633</v>
      </c>
      <c r="H4435" s="5">
        <v>295975.83</v>
      </c>
    </row>
    <row r="4436" spans="1:8" x14ac:dyDescent="0.25">
      <c r="A4436" s="4"/>
      <c r="B4436" s="4"/>
      <c r="C4436" s="4"/>
      <c r="D4436" s="4"/>
      <c r="E4436" s="4">
        <v>1200163670</v>
      </c>
      <c r="F4436" s="4" t="s">
        <v>3509</v>
      </c>
      <c r="G4436" s="5">
        <v>312454</v>
      </c>
      <c r="H4436" s="5">
        <v>285752.14</v>
      </c>
    </row>
    <row r="4437" spans="1:8" x14ac:dyDescent="0.25">
      <c r="A4437" s="4"/>
      <c r="B4437" s="4"/>
      <c r="C4437" s="4"/>
      <c r="D4437" s="4"/>
      <c r="E4437" s="4">
        <v>1200163600</v>
      </c>
      <c r="F4437" s="4" t="s">
        <v>3510</v>
      </c>
      <c r="G4437" s="5">
        <v>288805</v>
      </c>
      <c r="H4437" s="5">
        <v>264124.17</v>
      </c>
    </row>
    <row r="4438" spans="1:8" x14ac:dyDescent="0.25">
      <c r="A4438" s="4"/>
      <c r="B4438" s="4"/>
      <c r="C4438" s="4"/>
      <c r="D4438" s="4"/>
      <c r="E4438" s="4">
        <v>1200163620</v>
      </c>
      <c r="F4438" s="4" t="s">
        <v>3511</v>
      </c>
      <c r="G4438" s="5">
        <v>275945</v>
      </c>
      <c r="H4438" s="5">
        <v>252363.15</v>
      </c>
    </row>
    <row r="4439" spans="1:8" x14ac:dyDescent="0.25">
      <c r="A4439" s="4"/>
      <c r="B4439" s="4"/>
      <c r="C4439" s="4"/>
      <c r="D4439" s="4"/>
      <c r="E4439" s="4">
        <v>1200164490</v>
      </c>
      <c r="F4439" s="4" t="s">
        <v>3512</v>
      </c>
      <c r="G4439" s="5">
        <v>267179.57</v>
      </c>
      <c r="H4439" s="5">
        <v>245076.79</v>
      </c>
    </row>
    <row r="4440" spans="1:8" x14ac:dyDescent="0.25">
      <c r="A4440" s="4"/>
      <c r="B4440" s="4"/>
      <c r="C4440" s="4"/>
      <c r="D4440" s="4"/>
      <c r="E4440" s="4">
        <v>1200163400</v>
      </c>
      <c r="F4440" s="4" t="s">
        <v>3513</v>
      </c>
      <c r="G4440" s="5">
        <v>236509</v>
      </c>
      <c r="H4440" s="5">
        <v>216297.29</v>
      </c>
    </row>
    <row r="4441" spans="1:8" x14ac:dyDescent="0.25">
      <c r="A4441" s="4"/>
      <c r="B4441" s="4"/>
      <c r="C4441" s="4"/>
      <c r="D4441" s="4"/>
      <c r="E4441" s="4">
        <v>1200161810</v>
      </c>
      <c r="F4441" s="4" t="s">
        <v>3514</v>
      </c>
      <c r="G4441" s="5">
        <v>232000</v>
      </c>
      <c r="H4441" s="5">
        <v>222762.37</v>
      </c>
    </row>
    <row r="4442" spans="1:8" x14ac:dyDescent="0.25">
      <c r="A4442" s="4"/>
      <c r="B4442" s="4"/>
      <c r="C4442" s="4"/>
      <c r="D4442" s="4"/>
      <c r="E4442" s="4">
        <v>1200163410</v>
      </c>
      <c r="F4442" s="4" t="s">
        <v>3515</v>
      </c>
      <c r="G4442" s="5">
        <v>225471</v>
      </c>
      <c r="H4442" s="5">
        <v>206202.59</v>
      </c>
    </row>
    <row r="4443" spans="1:8" x14ac:dyDescent="0.25">
      <c r="A4443" s="4"/>
      <c r="B4443" s="4"/>
      <c r="C4443" s="4"/>
      <c r="D4443" s="4"/>
      <c r="E4443" s="4">
        <v>1200163650</v>
      </c>
      <c r="F4443" s="4" t="s">
        <v>3516</v>
      </c>
      <c r="G4443" s="5">
        <v>217758</v>
      </c>
      <c r="H4443" s="5">
        <v>199148.73</v>
      </c>
    </row>
    <row r="4444" spans="1:8" x14ac:dyDescent="0.25">
      <c r="A4444" s="4"/>
      <c r="B4444" s="4"/>
      <c r="C4444" s="4"/>
      <c r="D4444" s="4"/>
      <c r="E4444" s="4">
        <v>1200163680</v>
      </c>
      <c r="F4444" s="4" t="s">
        <v>3517</v>
      </c>
      <c r="G4444" s="5">
        <v>214326</v>
      </c>
      <c r="H4444" s="5">
        <v>196010.02</v>
      </c>
    </row>
    <row r="4445" spans="1:8" x14ac:dyDescent="0.25">
      <c r="A4445" s="4"/>
      <c r="B4445" s="4"/>
      <c r="C4445" s="4"/>
      <c r="D4445" s="4"/>
      <c r="E4445" s="4">
        <v>1200163770</v>
      </c>
      <c r="F4445" s="4" t="s">
        <v>3518</v>
      </c>
      <c r="G4445" s="5">
        <v>209869</v>
      </c>
      <c r="H4445" s="5">
        <v>191933.9</v>
      </c>
    </row>
    <row r="4446" spans="1:8" x14ac:dyDescent="0.25">
      <c r="A4446" s="4"/>
      <c r="B4446" s="4"/>
      <c r="C4446" s="4"/>
      <c r="D4446" s="4"/>
      <c r="E4446" s="4">
        <v>1200163500</v>
      </c>
      <c r="F4446" s="4" t="s">
        <v>3519</v>
      </c>
      <c r="G4446" s="5">
        <v>203567.2</v>
      </c>
      <c r="H4446" s="5">
        <v>186170.66</v>
      </c>
    </row>
    <row r="4447" spans="1:8" x14ac:dyDescent="0.25">
      <c r="A4447" s="4"/>
      <c r="B4447" s="4"/>
      <c r="C4447" s="4"/>
      <c r="D4447" s="4"/>
      <c r="E4447" s="4">
        <v>1200163760</v>
      </c>
      <c r="F4447" s="4" t="s">
        <v>3520</v>
      </c>
      <c r="G4447" s="5">
        <v>196071</v>
      </c>
      <c r="H4447" s="5">
        <v>179315.06</v>
      </c>
    </row>
    <row r="4448" spans="1:8" x14ac:dyDescent="0.25">
      <c r="A4448" s="4"/>
      <c r="B4448" s="4"/>
      <c r="C4448" s="4"/>
      <c r="D4448" s="4"/>
      <c r="E4448" s="4">
        <v>1200163590</v>
      </c>
      <c r="F4448" s="4" t="s">
        <v>3521</v>
      </c>
      <c r="G4448" s="5">
        <v>192894</v>
      </c>
      <c r="H4448" s="5">
        <v>176409.56</v>
      </c>
    </row>
    <row r="4449" spans="1:8" x14ac:dyDescent="0.25">
      <c r="A4449" s="4"/>
      <c r="B4449" s="4"/>
      <c r="C4449" s="4"/>
      <c r="D4449" s="4"/>
      <c r="E4449" s="4">
        <v>1200163710</v>
      </c>
      <c r="F4449" s="4" t="s">
        <v>3522</v>
      </c>
      <c r="G4449" s="5">
        <v>174064.58</v>
      </c>
      <c r="H4449" s="5">
        <v>159189.29</v>
      </c>
    </row>
    <row r="4450" spans="1:8" x14ac:dyDescent="0.25">
      <c r="A4450" s="4"/>
      <c r="B4450" s="4"/>
      <c r="C4450" s="4"/>
      <c r="D4450" s="4"/>
      <c r="E4450" s="4">
        <v>1200163630</v>
      </c>
      <c r="F4450" s="4" t="s">
        <v>3523</v>
      </c>
      <c r="G4450" s="5">
        <v>166930</v>
      </c>
      <c r="H4450" s="5">
        <v>152664.43</v>
      </c>
    </row>
    <row r="4451" spans="1:8" x14ac:dyDescent="0.25">
      <c r="A4451" s="4"/>
      <c r="B4451" s="4"/>
      <c r="C4451" s="4"/>
      <c r="D4451" s="4"/>
      <c r="E4451" s="4">
        <v>1200163370</v>
      </c>
      <c r="F4451" s="4" t="s">
        <v>3524</v>
      </c>
      <c r="G4451" s="5">
        <v>156029</v>
      </c>
      <c r="H4451" s="5">
        <v>146028.5</v>
      </c>
    </row>
    <row r="4452" spans="1:8" x14ac:dyDescent="0.25">
      <c r="A4452" s="4"/>
      <c r="B4452" s="4"/>
      <c r="C4452" s="4"/>
      <c r="D4452" s="4"/>
      <c r="E4452" s="4">
        <v>1200163610</v>
      </c>
      <c r="F4452" s="4" t="s">
        <v>3525</v>
      </c>
      <c r="G4452" s="5">
        <v>148793</v>
      </c>
      <c r="H4452" s="5">
        <v>136077.37</v>
      </c>
    </row>
    <row r="4453" spans="1:8" x14ac:dyDescent="0.25">
      <c r="A4453" s="4"/>
      <c r="B4453" s="4"/>
      <c r="C4453" s="4"/>
      <c r="D4453" s="4"/>
      <c r="E4453" s="4">
        <v>1200163580</v>
      </c>
      <c r="F4453" s="4" t="s">
        <v>3526</v>
      </c>
      <c r="G4453" s="5">
        <v>137169</v>
      </c>
      <c r="H4453" s="5">
        <v>125446.75</v>
      </c>
    </row>
    <row r="4454" spans="1:8" x14ac:dyDescent="0.25">
      <c r="A4454" s="4"/>
      <c r="B4454" s="4"/>
      <c r="C4454" s="4"/>
      <c r="D4454" s="4"/>
      <c r="E4454" s="4">
        <v>1200163510</v>
      </c>
      <c r="F4454" s="4" t="s">
        <v>3527</v>
      </c>
      <c r="G4454" s="5">
        <v>136912</v>
      </c>
      <c r="H4454" s="5">
        <v>125211.71</v>
      </c>
    </row>
    <row r="4455" spans="1:8" x14ac:dyDescent="0.25">
      <c r="A4455" s="4"/>
      <c r="B4455" s="4"/>
      <c r="C4455" s="4"/>
      <c r="D4455" s="4"/>
      <c r="E4455" s="4">
        <v>1200160920</v>
      </c>
      <c r="F4455" s="4" t="s">
        <v>3528</v>
      </c>
      <c r="G4455" s="5">
        <v>131232</v>
      </c>
      <c r="H4455" s="5">
        <v>118917.53</v>
      </c>
    </row>
    <row r="4456" spans="1:8" x14ac:dyDescent="0.25">
      <c r="A4456" s="4"/>
      <c r="B4456" s="4"/>
      <c r="C4456" s="4"/>
      <c r="D4456" s="4"/>
      <c r="E4456" s="4">
        <v>1200163780</v>
      </c>
      <c r="F4456" s="4" t="s">
        <v>3529</v>
      </c>
      <c r="G4456" s="5">
        <v>84238</v>
      </c>
      <c r="H4456" s="5">
        <v>77039.16</v>
      </c>
    </row>
    <row r="4457" spans="1:8" x14ac:dyDescent="0.25">
      <c r="A4457" s="4"/>
      <c r="B4457" s="4"/>
      <c r="C4457" s="4"/>
      <c r="D4457" s="4"/>
      <c r="E4457" s="4">
        <v>1200163640</v>
      </c>
      <c r="F4457" s="4" t="s">
        <v>3530</v>
      </c>
      <c r="G4457" s="5">
        <v>78658</v>
      </c>
      <c r="H4457" s="5">
        <v>71936</v>
      </c>
    </row>
    <row r="4458" spans="1:8" x14ac:dyDescent="0.25">
      <c r="A4458" s="4"/>
      <c r="B4458" s="4"/>
      <c r="C4458" s="4"/>
      <c r="D4458" s="4"/>
      <c r="E4458" s="4">
        <v>1200165460</v>
      </c>
      <c r="F4458" s="4" t="s">
        <v>3531</v>
      </c>
      <c r="G4458" s="5">
        <v>75650</v>
      </c>
      <c r="H4458" s="5">
        <v>71007.37</v>
      </c>
    </row>
    <row r="4459" spans="1:8" x14ac:dyDescent="0.25">
      <c r="A4459" s="4"/>
      <c r="B4459" s="4"/>
      <c r="C4459" s="4"/>
      <c r="D4459" s="4"/>
      <c r="E4459" s="4">
        <v>1200163520</v>
      </c>
      <c r="F4459" s="4" t="s">
        <v>3532</v>
      </c>
      <c r="G4459" s="5">
        <v>54480</v>
      </c>
      <c r="H4459" s="5">
        <v>49824.22</v>
      </c>
    </row>
    <row r="4460" spans="1:8" x14ac:dyDescent="0.25">
      <c r="A4460" s="4"/>
      <c r="B4460" s="4"/>
      <c r="C4460" s="4"/>
      <c r="D4460" s="4"/>
      <c r="E4460" s="4">
        <v>1200163800</v>
      </c>
      <c r="F4460" s="4" t="s">
        <v>3533</v>
      </c>
      <c r="G4460" s="5">
        <v>52977</v>
      </c>
      <c r="H4460" s="5">
        <v>48449.67</v>
      </c>
    </row>
    <row r="4461" spans="1:8" x14ac:dyDescent="0.25">
      <c r="A4461" s="4"/>
      <c r="B4461" s="4"/>
      <c r="C4461" s="4"/>
      <c r="D4461" s="4"/>
      <c r="E4461" s="4">
        <v>1200163490</v>
      </c>
      <c r="F4461" s="4" t="s">
        <v>3534</v>
      </c>
      <c r="G4461" s="5">
        <v>49681</v>
      </c>
      <c r="H4461" s="5">
        <v>45435.34</v>
      </c>
    </row>
    <row r="4462" spans="1:8" x14ac:dyDescent="0.25">
      <c r="A4462" s="4"/>
      <c r="B4462" s="4"/>
      <c r="C4462" s="4"/>
      <c r="D4462" s="4"/>
      <c r="E4462" s="4">
        <v>1200163750</v>
      </c>
      <c r="F4462" s="4" t="s">
        <v>3535</v>
      </c>
      <c r="G4462" s="5">
        <v>47969</v>
      </c>
      <c r="H4462" s="5">
        <v>43869.63</v>
      </c>
    </row>
    <row r="4463" spans="1:8" x14ac:dyDescent="0.25">
      <c r="A4463" s="4"/>
      <c r="B4463" s="4"/>
      <c r="C4463" s="4"/>
      <c r="D4463" s="4"/>
      <c r="E4463" s="4">
        <v>1200163530</v>
      </c>
      <c r="F4463" s="4" t="s">
        <v>3536</v>
      </c>
      <c r="G4463" s="5">
        <v>39449</v>
      </c>
      <c r="H4463" s="5">
        <v>36077.75</v>
      </c>
    </row>
    <row r="4464" spans="1:8" x14ac:dyDescent="0.25">
      <c r="A4464" s="4"/>
      <c r="B4464" s="4"/>
      <c r="C4464" s="4"/>
      <c r="D4464" s="4"/>
      <c r="E4464" s="4">
        <v>1200163790</v>
      </c>
      <c r="F4464" s="4" t="s">
        <v>3537</v>
      </c>
      <c r="G4464" s="5">
        <v>29823</v>
      </c>
      <c r="H4464" s="5">
        <v>27274.38</v>
      </c>
    </row>
    <row r="4465" spans="1:8" x14ac:dyDescent="0.25">
      <c r="A4465" s="4"/>
      <c r="B4465" s="4"/>
      <c r="C4465" s="4"/>
      <c r="D4465" s="4"/>
      <c r="E4465" s="4">
        <v>1200163550</v>
      </c>
      <c r="F4465" s="4" t="s">
        <v>3538</v>
      </c>
      <c r="G4465" s="5">
        <v>29585.5</v>
      </c>
      <c r="H4465" s="5">
        <v>27057.16</v>
      </c>
    </row>
    <row r="4466" spans="1:8" x14ac:dyDescent="0.25">
      <c r="A4466" s="4"/>
      <c r="B4466" s="4"/>
      <c r="C4466" s="4"/>
      <c r="D4466" s="4"/>
      <c r="E4466" s="4">
        <v>1200163540</v>
      </c>
      <c r="F4466" s="4" t="s">
        <v>3539</v>
      </c>
      <c r="G4466" s="5">
        <v>21467</v>
      </c>
      <c r="H4466" s="5">
        <v>19632.45</v>
      </c>
    </row>
    <row r="4467" spans="1:8" x14ac:dyDescent="0.25">
      <c r="A4467" s="4"/>
      <c r="B4467" s="4"/>
      <c r="C4467" s="4"/>
      <c r="D4467" s="4"/>
      <c r="E4467" s="4">
        <v>1200163560</v>
      </c>
      <c r="F4467" s="4" t="s">
        <v>3540</v>
      </c>
      <c r="G4467" s="5">
        <v>20211</v>
      </c>
      <c r="H4467" s="5">
        <v>18483.79</v>
      </c>
    </row>
    <row r="4468" spans="1:8" x14ac:dyDescent="0.25">
      <c r="A4468" s="4"/>
      <c r="B4468" s="4"/>
      <c r="C4468" s="4"/>
      <c r="D4468" s="4">
        <v>2021</v>
      </c>
      <c r="E4468" s="4">
        <v>1200171540</v>
      </c>
      <c r="F4468" s="4" t="s">
        <v>3541</v>
      </c>
      <c r="G4468" s="5">
        <v>1905341.71</v>
      </c>
      <c r="H4468" s="5">
        <v>1871584.98</v>
      </c>
    </row>
    <row r="4469" spans="1:8" x14ac:dyDescent="0.25">
      <c r="A4469" s="4"/>
      <c r="B4469" s="4"/>
      <c r="C4469" s="4"/>
      <c r="D4469" s="4"/>
      <c r="E4469" s="4">
        <v>1200171570</v>
      </c>
      <c r="F4469" s="4" t="s">
        <v>3479</v>
      </c>
      <c r="G4469" s="5">
        <v>747378</v>
      </c>
      <c r="H4469" s="5">
        <v>734136.78</v>
      </c>
    </row>
    <row r="4470" spans="1:8" x14ac:dyDescent="0.25">
      <c r="A4470" s="4"/>
      <c r="B4470" s="4"/>
      <c r="C4470" s="4"/>
      <c r="D4470" s="4"/>
      <c r="E4470" s="4">
        <v>1200171560</v>
      </c>
      <c r="F4470" s="4" t="s">
        <v>3497</v>
      </c>
      <c r="G4470" s="5">
        <v>256410</v>
      </c>
      <c r="H4470" s="5">
        <v>251867.21</v>
      </c>
    </row>
    <row r="4471" spans="1:8" x14ac:dyDescent="0.25">
      <c r="A4471" s="4"/>
      <c r="B4471" s="4"/>
      <c r="C4471" s="4"/>
      <c r="D4471" s="4"/>
      <c r="E4471" s="4">
        <v>1200169970</v>
      </c>
      <c r="F4471" s="4" t="s">
        <v>3542</v>
      </c>
      <c r="G4471" s="5">
        <v>216000</v>
      </c>
      <c r="H4471" s="5">
        <v>212409.86</v>
      </c>
    </row>
    <row r="4472" spans="1:8" x14ac:dyDescent="0.25">
      <c r="A4472" s="6"/>
      <c r="B4472" s="6"/>
      <c r="C4472" s="6" t="s">
        <v>2326</v>
      </c>
      <c r="D4472" s="6"/>
      <c r="E4472" s="6"/>
      <c r="F4472" s="6"/>
      <c r="G4472" s="7">
        <f>SUM(G4310:G4471)</f>
        <v>188555827.75</v>
      </c>
      <c r="H4472" s="7">
        <f>SUM(H4310:H4471)</f>
        <v>123809230.59000006</v>
      </c>
    </row>
    <row r="4473" spans="1:8" x14ac:dyDescent="0.25">
      <c r="A4473" s="8"/>
      <c r="B4473" s="8" t="s">
        <v>2327</v>
      </c>
      <c r="C4473" s="8"/>
      <c r="D4473" s="8"/>
      <c r="E4473" s="8"/>
      <c r="F4473" s="8"/>
      <c r="G4473" s="9">
        <f>G4472+G4309+G4221+G4215+G4210+G4102+G3891+G3887+G3814</f>
        <v>1675410711.7799997</v>
      </c>
      <c r="H4473" s="9">
        <f>H4472+H4309+H4221+H4215+H4210+H4102+H3891+H3887+H3814</f>
        <v>1054599118.5799996</v>
      </c>
    </row>
    <row r="4474" spans="1:8" x14ac:dyDescent="0.25">
      <c r="A4474" s="4"/>
      <c r="B4474" s="4" t="s">
        <v>2328</v>
      </c>
      <c r="C4474" s="4" t="s">
        <v>2329</v>
      </c>
      <c r="D4474" s="4">
        <v>2009</v>
      </c>
      <c r="E4474" s="4">
        <v>1300001620</v>
      </c>
      <c r="F4474" s="4" t="s">
        <v>3543</v>
      </c>
      <c r="G4474" s="5">
        <v>19840</v>
      </c>
      <c r="H4474" s="5">
        <v>1</v>
      </c>
    </row>
    <row r="4475" spans="1:8" x14ac:dyDescent="0.25">
      <c r="A4475" s="4"/>
      <c r="B4475" s="4"/>
      <c r="C4475" s="4"/>
      <c r="D4475" s="4">
        <v>2010</v>
      </c>
      <c r="E4475" s="4">
        <v>1300002000</v>
      </c>
      <c r="F4475" s="4" t="s">
        <v>2340</v>
      </c>
      <c r="G4475" s="5">
        <v>35450334.100000001</v>
      </c>
      <c r="H4475" s="5">
        <v>1</v>
      </c>
    </row>
    <row r="4476" spans="1:8" x14ac:dyDescent="0.25">
      <c r="A4476" s="4"/>
      <c r="B4476" s="4"/>
      <c r="C4476" s="4"/>
      <c r="D4476" s="4"/>
      <c r="E4476" s="4">
        <v>1300001990</v>
      </c>
      <c r="F4476" s="4" t="s">
        <v>2331</v>
      </c>
      <c r="G4476" s="5">
        <v>10104682.51</v>
      </c>
      <c r="H4476" s="5">
        <v>1</v>
      </c>
    </row>
    <row r="4477" spans="1:8" x14ac:dyDescent="0.25">
      <c r="A4477" s="4"/>
      <c r="B4477" s="4"/>
      <c r="C4477" s="4"/>
      <c r="D4477" s="4"/>
      <c r="E4477" s="4">
        <v>1300002090</v>
      </c>
      <c r="F4477" s="4" t="s">
        <v>2358</v>
      </c>
      <c r="G4477" s="5">
        <v>2106927.34</v>
      </c>
      <c r="H4477" s="5">
        <v>1</v>
      </c>
    </row>
    <row r="4478" spans="1:8" x14ac:dyDescent="0.25">
      <c r="A4478" s="4"/>
      <c r="B4478" s="4"/>
      <c r="C4478" s="4"/>
      <c r="D4478" s="4"/>
      <c r="E4478" s="4">
        <v>1300002070</v>
      </c>
      <c r="F4478" s="4" t="s">
        <v>3544</v>
      </c>
      <c r="G4478" s="5">
        <v>1203132.27</v>
      </c>
      <c r="H4478" s="5">
        <v>1</v>
      </c>
    </row>
    <row r="4479" spans="1:8" x14ac:dyDescent="0.25">
      <c r="A4479" s="4"/>
      <c r="B4479" s="4"/>
      <c r="C4479" s="4"/>
      <c r="D4479" s="4"/>
      <c r="E4479" s="4">
        <v>1300002110</v>
      </c>
      <c r="F4479" s="4" t="s">
        <v>3545</v>
      </c>
      <c r="G4479" s="5">
        <v>723685.44</v>
      </c>
      <c r="H4479" s="5">
        <v>1</v>
      </c>
    </row>
    <row r="4480" spans="1:8" x14ac:dyDescent="0.25">
      <c r="A4480" s="4"/>
      <c r="B4480" s="4"/>
      <c r="C4480" s="4"/>
      <c r="D4480" s="4"/>
      <c r="E4480" s="4">
        <v>1300002100</v>
      </c>
      <c r="F4480" s="4" t="s">
        <v>3546</v>
      </c>
      <c r="G4480" s="5">
        <v>447640.47</v>
      </c>
      <c r="H4480" s="5">
        <v>1</v>
      </c>
    </row>
    <row r="4481" spans="1:8" x14ac:dyDescent="0.25">
      <c r="A4481" s="4"/>
      <c r="B4481" s="4"/>
      <c r="C4481" s="4"/>
      <c r="D4481" s="4"/>
      <c r="E4481" s="4">
        <v>1300002120</v>
      </c>
      <c r="F4481" s="4" t="s">
        <v>2340</v>
      </c>
      <c r="G4481" s="5">
        <v>231378.65</v>
      </c>
      <c r="H4481" s="5">
        <v>1</v>
      </c>
    </row>
    <row r="4482" spans="1:8" x14ac:dyDescent="0.25">
      <c r="A4482" s="4"/>
      <c r="B4482" s="4"/>
      <c r="C4482" s="4"/>
      <c r="D4482" s="4"/>
      <c r="E4482" s="4">
        <v>1300002020</v>
      </c>
      <c r="F4482" s="4" t="s">
        <v>3547</v>
      </c>
      <c r="G4482" s="5">
        <v>73052.84</v>
      </c>
      <c r="H4482" s="5">
        <v>1</v>
      </c>
    </row>
    <row r="4483" spans="1:8" x14ac:dyDescent="0.25">
      <c r="A4483" s="4"/>
      <c r="B4483" s="4"/>
      <c r="C4483" s="4"/>
      <c r="D4483" s="4"/>
      <c r="E4483" s="4">
        <v>1300002150</v>
      </c>
      <c r="F4483" s="4" t="s">
        <v>3548</v>
      </c>
      <c r="G4483" s="5">
        <v>67985.95</v>
      </c>
      <c r="H4483" s="5">
        <v>1</v>
      </c>
    </row>
    <row r="4484" spans="1:8" x14ac:dyDescent="0.25">
      <c r="A4484" s="4"/>
      <c r="B4484" s="4"/>
      <c r="C4484" s="4"/>
      <c r="D4484" s="4"/>
      <c r="E4484" s="4">
        <v>1300002530</v>
      </c>
      <c r="F4484" s="4" t="s">
        <v>3549</v>
      </c>
      <c r="G4484" s="5">
        <v>67000</v>
      </c>
      <c r="H4484" s="5">
        <v>1</v>
      </c>
    </row>
    <row r="4485" spans="1:8" x14ac:dyDescent="0.25">
      <c r="A4485" s="4"/>
      <c r="B4485" s="4"/>
      <c r="C4485" s="4"/>
      <c r="D4485" s="4"/>
      <c r="E4485" s="4">
        <v>1300002130</v>
      </c>
      <c r="F4485" s="4" t="s">
        <v>2331</v>
      </c>
      <c r="G4485" s="5">
        <v>56123.67</v>
      </c>
      <c r="H4485" s="5">
        <v>1</v>
      </c>
    </row>
    <row r="4486" spans="1:8" x14ac:dyDescent="0.25">
      <c r="A4486" s="4"/>
      <c r="B4486" s="4"/>
      <c r="C4486" s="4"/>
      <c r="D4486" s="4"/>
      <c r="E4486" s="4">
        <v>1300002030</v>
      </c>
      <c r="F4486" s="4" t="s">
        <v>3550</v>
      </c>
      <c r="G4486" s="5">
        <v>32937.379999999997</v>
      </c>
      <c r="H4486" s="5">
        <v>1</v>
      </c>
    </row>
    <row r="4487" spans="1:8" x14ac:dyDescent="0.25">
      <c r="A4487" s="4"/>
      <c r="B4487" s="4"/>
      <c r="C4487" s="4"/>
      <c r="D4487" s="4"/>
      <c r="E4487" s="4">
        <v>1300002140</v>
      </c>
      <c r="F4487" s="4" t="s">
        <v>3548</v>
      </c>
      <c r="G4487" s="5">
        <v>19937.509999999998</v>
      </c>
      <c r="H4487" s="5">
        <v>1</v>
      </c>
    </row>
    <row r="4488" spans="1:8" x14ac:dyDescent="0.25">
      <c r="A4488" s="4"/>
      <c r="B4488" s="4"/>
      <c r="C4488" s="4"/>
      <c r="D4488" s="4"/>
      <c r="E4488" s="4">
        <v>1300002050</v>
      </c>
      <c r="F4488" s="4" t="s">
        <v>3551</v>
      </c>
      <c r="G4488" s="5">
        <v>19193.330000000002</v>
      </c>
      <c r="H4488" s="5">
        <v>1</v>
      </c>
    </row>
    <row r="4489" spans="1:8" x14ac:dyDescent="0.25">
      <c r="A4489" s="4"/>
      <c r="B4489" s="4"/>
      <c r="C4489" s="4"/>
      <c r="D4489" s="4"/>
      <c r="E4489" s="4">
        <v>1300002040</v>
      </c>
      <c r="F4489" s="4" t="s">
        <v>3552</v>
      </c>
      <c r="G4489" s="5">
        <v>16404.53</v>
      </c>
      <c r="H4489" s="5">
        <v>1</v>
      </c>
    </row>
    <row r="4490" spans="1:8" x14ac:dyDescent="0.25">
      <c r="A4490" s="4"/>
      <c r="B4490" s="4"/>
      <c r="C4490" s="4"/>
      <c r="D4490" s="4"/>
      <c r="E4490" s="4">
        <v>1300002010</v>
      </c>
      <c r="F4490" s="4" t="s">
        <v>3553</v>
      </c>
      <c r="G4490" s="5">
        <v>13981.3</v>
      </c>
      <c r="H4490" s="5">
        <v>1</v>
      </c>
    </row>
    <row r="4491" spans="1:8" x14ac:dyDescent="0.25">
      <c r="A4491" s="4"/>
      <c r="B4491" s="4"/>
      <c r="C4491" s="4"/>
      <c r="D4491" s="4">
        <v>2014</v>
      </c>
      <c r="E4491" s="4">
        <v>1300005090</v>
      </c>
      <c r="F4491" s="4" t="s">
        <v>3554</v>
      </c>
      <c r="G4491" s="5">
        <v>664600</v>
      </c>
      <c r="H4491" s="5">
        <v>197923.35</v>
      </c>
    </row>
    <row r="4492" spans="1:8" x14ac:dyDescent="0.25">
      <c r="A4492" s="4"/>
      <c r="B4492" s="4"/>
      <c r="C4492" s="4"/>
      <c r="D4492" s="4"/>
      <c r="E4492" s="4">
        <v>1300005550</v>
      </c>
      <c r="F4492" s="4" t="s">
        <v>3555</v>
      </c>
      <c r="G4492" s="5">
        <v>133883</v>
      </c>
      <c r="H4492" s="5">
        <v>47757.72</v>
      </c>
    </row>
    <row r="4493" spans="1:8" x14ac:dyDescent="0.25">
      <c r="A4493" s="4"/>
      <c r="B4493" s="4"/>
      <c r="C4493" s="4"/>
      <c r="D4493" s="4"/>
      <c r="E4493" s="4">
        <v>1300005620</v>
      </c>
      <c r="F4493" s="4" t="s">
        <v>3556</v>
      </c>
      <c r="G4493" s="5">
        <v>111632.82</v>
      </c>
      <c r="H4493" s="5">
        <v>40311.14</v>
      </c>
    </row>
    <row r="4494" spans="1:8" x14ac:dyDescent="0.25">
      <c r="A4494" s="4"/>
      <c r="B4494" s="4"/>
      <c r="C4494" s="4"/>
      <c r="D4494" s="4"/>
      <c r="E4494" s="4">
        <v>1300005070</v>
      </c>
      <c r="F4494" s="4" t="s">
        <v>3557</v>
      </c>
      <c r="G4494" s="5">
        <v>79000</v>
      </c>
      <c r="H4494" s="5">
        <v>23526.85</v>
      </c>
    </row>
    <row r="4495" spans="1:8" x14ac:dyDescent="0.25">
      <c r="A4495" s="4"/>
      <c r="B4495" s="4"/>
      <c r="C4495" s="4"/>
      <c r="D4495" s="4"/>
      <c r="E4495" s="4">
        <v>1300005060</v>
      </c>
      <c r="F4495" s="4" t="s">
        <v>3558</v>
      </c>
      <c r="G4495" s="5">
        <v>60000</v>
      </c>
      <c r="H4495" s="5">
        <v>17868.490000000002</v>
      </c>
    </row>
    <row r="4496" spans="1:8" x14ac:dyDescent="0.25">
      <c r="A4496" s="4"/>
      <c r="B4496" s="4"/>
      <c r="C4496" s="4"/>
      <c r="D4496" s="4"/>
      <c r="E4496" s="4">
        <v>1300005050</v>
      </c>
      <c r="F4496" s="4" t="s">
        <v>3559</v>
      </c>
      <c r="G4496" s="5">
        <v>45000</v>
      </c>
      <c r="H4496" s="5">
        <v>13401.37</v>
      </c>
    </row>
    <row r="4497" spans="1:8" x14ac:dyDescent="0.25">
      <c r="A4497" s="4"/>
      <c r="B4497" s="4"/>
      <c r="C4497" s="4"/>
      <c r="D4497" s="4">
        <v>2016</v>
      </c>
      <c r="E4497" s="4">
        <v>1300007530</v>
      </c>
      <c r="F4497" s="4" t="s">
        <v>3560</v>
      </c>
      <c r="G4497" s="5">
        <v>185000</v>
      </c>
      <c r="H4497" s="5">
        <v>98430.14</v>
      </c>
    </row>
    <row r="4498" spans="1:8" x14ac:dyDescent="0.25">
      <c r="A4498" s="4"/>
      <c r="B4498" s="4"/>
      <c r="C4498" s="4"/>
      <c r="D4498" s="4"/>
      <c r="E4498" s="4">
        <v>1300006870</v>
      </c>
      <c r="F4498" s="4" t="s">
        <v>3561</v>
      </c>
      <c r="G4498" s="5">
        <v>24500</v>
      </c>
      <c r="H4498" s="5">
        <v>11827.16</v>
      </c>
    </row>
    <row r="4499" spans="1:8" x14ac:dyDescent="0.25">
      <c r="A4499" s="4"/>
      <c r="B4499" s="4"/>
      <c r="C4499" s="4"/>
      <c r="D4499" s="4">
        <v>2017</v>
      </c>
      <c r="E4499" s="4">
        <v>1300008230</v>
      </c>
      <c r="F4499" s="4" t="s">
        <v>3562</v>
      </c>
      <c r="G4499" s="5">
        <v>326483.88</v>
      </c>
      <c r="H4499" s="5">
        <v>212527.57</v>
      </c>
    </row>
    <row r="4500" spans="1:8" x14ac:dyDescent="0.25">
      <c r="A4500" s="4"/>
      <c r="B4500" s="4"/>
      <c r="C4500" s="4"/>
      <c r="D4500" s="4"/>
      <c r="E4500" s="4">
        <v>1300007630</v>
      </c>
      <c r="F4500" s="4" t="s">
        <v>3563</v>
      </c>
      <c r="G4500" s="5">
        <v>47600</v>
      </c>
      <c r="H4500" s="5">
        <v>26603.83</v>
      </c>
    </row>
    <row r="4501" spans="1:8" x14ac:dyDescent="0.25">
      <c r="A4501" s="4"/>
      <c r="B4501" s="4"/>
      <c r="C4501" s="4"/>
      <c r="D4501" s="4">
        <v>2018</v>
      </c>
      <c r="E4501" s="4">
        <v>1300008740</v>
      </c>
      <c r="F4501" s="4" t="s">
        <v>3564</v>
      </c>
      <c r="G4501" s="5">
        <v>5911098.7000000002</v>
      </c>
      <c r="H4501" s="5">
        <v>4142627.53</v>
      </c>
    </row>
    <row r="4502" spans="1:8" x14ac:dyDescent="0.25">
      <c r="A4502" s="4"/>
      <c r="B4502" s="4"/>
      <c r="C4502" s="4"/>
      <c r="D4502" s="4"/>
      <c r="E4502" s="4">
        <v>1300008770</v>
      </c>
      <c r="F4502" s="4" t="s">
        <v>3565</v>
      </c>
      <c r="G4502" s="5">
        <v>4173000</v>
      </c>
      <c r="H4502" s="5">
        <v>2924529.86</v>
      </c>
    </row>
    <row r="4503" spans="1:8" x14ac:dyDescent="0.25">
      <c r="A4503" s="4"/>
      <c r="B4503" s="4"/>
      <c r="C4503" s="4"/>
      <c r="D4503" s="4"/>
      <c r="E4503" s="4">
        <v>1300008750</v>
      </c>
      <c r="F4503" s="4" t="s">
        <v>3566</v>
      </c>
      <c r="G4503" s="5">
        <v>2019600</v>
      </c>
      <c r="H4503" s="5">
        <v>1415379.94</v>
      </c>
    </row>
    <row r="4504" spans="1:8" x14ac:dyDescent="0.25">
      <c r="A4504" s="4"/>
      <c r="B4504" s="4"/>
      <c r="C4504" s="4"/>
      <c r="D4504" s="4"/>
      <c r="E4504" s="4">
        <v>1300008760</v>
      </c>
      <c r="F4504" s="4" t="s">
        <v>3566</v>
      </c>
      <c r="G4504" s="5">
        <v>1980000</v>
      </c>
      <c r="H4504" s="5">
        <v>1387627.4</v>
      </c>
    </row>
    <row r="4505" spans="1:8" x14ac:dyDescent="0.25">
      <c r="A4505" s="4"/>
      <c r="B4505" s="4"/>
      <c r="C4505" s="4"/>
      <c r="D4505" s="4"/>
      <c r="E4505" s="4">
        <v>1300008250</v>
      </c>
      <c r="F4505" s="4" t="s">
        <v>3567</v>
      </c>
      <c r="G4505" s="5">
        <v>479810.4</v>
      </c>
      <c r="H4505" s="5">
        <v>323966.74</v>
      </c>
    </row>
    <row r="4506" spans="1:8" x14ac:dyDescent="0.25">
      <c r="A4506" s="4"/>
      <c r="B4506" s="4"/>
      <c r="C4506" s="4"/>
      <c r="D4506" s="4"/>
      <c r="E4506" s="4">
        <v>1300008420</v>
      </c>
      <c r="F4506" s="4" t="s">
        <v>3568</v>
      </c>
      <c r="G4506" s="5">
        <v>270900</v>
      </c>
      <c r="H4506" s="5">
        <v>186067.48</v>
      </c>
    </row>
    <row r="4507" spans="1:8" x14ac:dyDescent="0.25">
      <c r="A4507" s="4"/>
      <c r="B4507" s="4"/>
      <c r="C4507" s="4"/>
      <c r="D4507" s="4"/>
      <c r="E4507" s="4">
        <v>1300008950</v>
      </c>
      <c r="F4507" s="4" t="s">
        <v>3569</v>
      </c>
      <c r="G4507" s="5">
        <v>265516</v>
      </c>
      <c r="H4507" s="5">
        <v>198445.93</v>
      </c>
    </row>
    <row r="4508" spans="1:8" x14ac:dyDescent="0.25">
      <c r="A4508" s="4"/>
      <c r="B4508" s="4"/>
      <c r="C4508" s="4"/>
      <c r="D4508" s="4"/>
      <c r="E4508" s="4">
        <v>1300009040</v>
      </c>
      <c r="F4508" s="4" t="s">
        <v>3570</v>
      </c>
      <c r="G4508" s="5">
        <v>235000</v>
      </c>
      <c r="H4508" s="5">
        <v>175638.35</v>
      </c>
    </row>
    <row r="4509" spans="1:8" x14ac:dyDescent="0.25">
      <c r="A4509" s="4"/>
      <c r="B4509" s="4"/>
      <c r="C4509" s="4"/>
      <c r="D4509" s="4"/>
      <c r="E4509" s="4">
        <v>1300008940</v>
      </c>
      <c r="F4509" s="4" t="s">
        <v>3571</v>
      </c>
      <c r="G4509" s="5">
        <v>229839</v>
      </c>
      <c r="H4509" s="5">
        <v>171781.04</v>
      </c>
    </row>
    <row r="4510" spans="1:8" x14ac:dyDescent="0.25">
      <c r="A4510" s="4"/>
      <c r="B4510" s="4"/>
      <c r="C4510" s="4"/>
      <c r="D4510" s="4"/>
      <c r="E4510" s="4">
        <v>1300008490</v>
      </c>
      <c r="F4510" s="4" t="s">
        <v>3572</v>
      </c>
      <c r="G4510" s="5">
        <v>140940</v>
      </c>
      <c r="H4510" s="5">
        <v>96186.72</v>
      </c>
    </row>
    <row r="4511" spans="1:8" x14ac:dyDescent="0.25">
      <c r="A4511" s="4"/>
      <c r="B4511" s="4"/>
      <c r="C4511" s="4"/>
      <c r="D4511" s="4"/>
      <c r="E4511" s="4">
        <v>1300008700</v>
      </c>
      <c r="F4511" s="4" t="s">
        <v>3573</v>
      </c>
      <c r="G4511" s="5">
        <v>134080</v>
      </c>
      <c r="H4511" s="5">
        <v>95325.37</v>
      </c>
    </row>
    <row r="4512" spans="1:8" x14ac:dyDescent="0.25">
      <c r="A4512" s="4"/>
      <c r="B4512" s="4"/>
      <c r="C4512" s="4"/>
      <c r="D4512" s="4"/>
      <c r="E4512" s="4">
        <v>1300008990</v>
      </c>
      <c r="F4512" s="4" t="s">
        <v>3574</v>
      </c>
      <c r="G4512" s="5">
        <v>111100</v>
      </c>
      <c r="H4512" s="5">
        <v>82122.679999999993</v>
      </c>
    </row>
    <row r="4513" spans="1:8" x14ac:dyDescent="0.25">
      <c r="A4513" s="4"/>
      <c r="B4513" s="4"/>
      <c r="C4513" s="4"/>
      <c r="D4513" s="4"/>
      <c r="E4513" s="4">
        <v>1300008390</v>
      </c>
      <c r="F4513" s="4" t="s">
        <v>3575</v>
      </c>
      <c r="G4513" s="5">
        <v>31616</v>
      </c>
      <c r="H4513" s="5">
        <v>21342.959999999999</v>
      </c>
    </row>
    <row r="4514" spans="1:8" x14ac:dyDescent="0.25">
      <c r="A4514" s="4"/>
      <c r="B4514" s="4"/>
      <c r="C4514" s="4"/>
      <c r="D4514" s="4"/>
      <c r="E4514" s="4">
        <v>1300008800</v>
      </c>
      <c r="F4514" s="4" t="s">
        <v>3576</v>
      </c>
      <c r="G4514" s="5">
        <v>19123</v>
      </c>
      <c r="H4514" s="5">
        <v>13459.45</v>
      </c>
    </row>
    <row r="4515" spans="1:8" x14ac:dyDescent="0.25">
      <c r="A4515" s="4"/>
      <c r="B4515" s="4"/>
      <c r="C4515" s="4"/>
      <c r="D4515" s="4"/>
      <c r="E4515" s="4">
        <v>1300008730</v>
      </c>
      <c r="F4515" s="4" t="s">
        <v>3577</v>
      </c>
      <c r="G4515" s="5">
        <v>17978</v>
      </c>
      <c r="H4515" s="5">
        <v>12574.75</v>
      </c>
    </row>
    <row r="4516" spans="1:8" x14ac:dyDescent="0.25">
      <c r="A4516" s="4"/>
      <c r="B4516" s="4"/>
      <c r="C4516" s="4"/>
      <c r="D4516" s="4">
        <v>2019</v>
      </c>
      <c r="E4516" s="4">
        <v>1300009660</v>
      </c>
      <c r="F4516" s="4" t="s">
        <v>3578</v>
      </c>
      <c r="G4516" s="5">
        <v>111000</v>
      </c>
      <c r="H4516" s="5">
        <v>88097.39</v>
      </c>
    </row>
    <row r="4517" spans="1:8" x14ac:dyDescent="0.25">
      <c r="A4517" s="4"/>
      <c r="B4517" s="4"/>
      <c r="C4517" s="4"/>
      <c r="D4517" s="4">
        <v>2020</v>
      </c>
      <c r="E4517" s="4">
        <v>1300009870</v>
      </c>
      <c r="F4517" s="4" t="s">
        <v>2466</v>
      </c>
      <c r="G4517" s="5">
        <v>18975183.16</v>
      </c>
      <c r="H4517" s="5">
        <v>16542797.34</v>
      </c>
    </row>
    <row r="4518" spans="1:8" x14ac:dyDescent="0.25">
      <c r="A4518" s="4"/>
      <c r="B4518" s="4"/>
      <c r="C4518" s="4"/>
      <c r="D4518" s="4"/>
      <c r="E4518" s="4">
        <v>1300009880</v>
      </c>
      <c r="F4518" s="4" t="s">
        <v>3579</v>
      </c>
      <c r="G4518" s="5">
        <v>2107148</v>
      </c>
      <c r="H4518" s="5">
        <v>1837037.46</v>
      </c>
    </row>
    <row r="4519" spans="1:8" x14ac:dyDescent="0.25">
      <c r="A4519" s="4"/>
      <c r="B4519" s="4"/>
      <c r="C4519" s="4"/>
      <c r="D4519" s="4"/>
      <c r="E4519" s="4">
        <v>1300009890</v>
      </c>
      <c r="F4519" s="4" t="s">
        <v>3580</v>
      </c>
      <c r="G4519" s="5">
        <v>844445</v>
      </c>
      <c r="H4519" s="5">
        <v>736197.51</v>
      </c>
    </row>
    <row r="4520" spans="1:8" x14ac:dyDescent="0.25">
      <c r="A4520" s="4"/>
      <c r="B4520" s="4"/>
      <c r="C4520" s="4"/>
      <c r="D4520" s="4"/>
      <c r="E4520" s="4">
        <v>1300009900</v>
      </c>
      <c r="F4520" s="4" t="s">
        <v>3581</v>
      </c>
      <c r="G4520" s="5">
        <v>584789</v>
      </c>
      <c r="H4520" s="5">
        <v>509826.22</v>
      </c>
    </row>
    <row r="4521" spans="1:8" x14ac:dyDescent="0.25">
      <c r="A4521" s="4"/>
      <c r="B4521" s="4"/>
      <c r="C4521" s="4"/>
      <c r="D4521" s="4"/>
      <c r="E4521" s="4">
        <v>1300009920</v>
      </c>
      <c r="F4521" s="4" t="s">
        <v>3582</v>
      </c>
      <c r="G4521" s="5">
        <v>158601</v>
      </c>
      <c r="H4521" s="5">
        <v>138270.29999999999</v>
      </c>
    </row>
    <row r="4522" spans="1:8" x14ac:dyDescent="0.25">
      <c r="A4522" s="4"/>
      <c r="B4522" s="4"/>
      <c r="C4522" s="4"/>
      <c r="D4522" s="4"/>
      <c r="E4522" s="4">
        <v>1300009940</v>
      </c>
      <c r="F4522" s="4" t="s">
        <v>3583</v>
      </c>
      <c r="G4522" s="5">
        <v>65370</v>
      </c>
      <c r="H4522" s="5">
        <v>56990.37</v>
      </c>
    </row>
    <row r="4523" spans="1:8" x14ac:dyDescent="0.25">
      <c r="A4523" s="4"/>
      <c r="B4523" s="4"/>
      <c r="C4523" s="4"/>
      <c r="D4523" s="4"/>
      <c r="E4523" s="4">
        <v>1300010060</v>
      </c>
      <c r="F4523" s="4" t="s">
        <v>3584</v>
      </c>
      <c r="G4523" s="5">
        <v>55466.73</v>
      </c>
      <c r="H4523" s="5">
        <v>48583.9</v>
      </c>
    </row>
    <row r="4524" spans="1:8" x14ac:dyDescent="0.25">
      <c r="A4524" s="4"/>
      <c r="B4524" s="4"/>
      <c r="C4524" s="4"/>
      <c r="D4524" s="4"/>
      <c r="E4524" s="4">
        <v>1300009930</v>
      </c>
      <c r="F4524" s="4" t="s">
        <v>3585</v>
      </c>
      <c r="G4524" s="5">
        <v>51438</v>
      </c>
      <c r="H4524" s="5">
        <v>44844.28</v>
      </c>
    </row>
    <row r="4525" spans="1:8" x14ac:dyDescent="0.25">
      <c r="A4525" s="4"/>
      <c r="B4525" s="4"/>
      <c r="C4525" s="4"/>
      <c r="D4525" s="4"/>
      <c r="E4525" s="4">
        <v>1300009910</v>
      </c>
      <c r="F4525" s="4" t="s">
        <v>3586</v>
      </c>
      <c r="G4525" s="5">
        <v>37507</v>
      </c>
      <c r="H4525" s="5">
        <v>32699.06</v>
      </c>
    </row>
    <row r="4526" spans="1:8" x14ac:dyDescent="0.25">
      <c r="A4526" s="4"/>
      <c r="B4526" s="4"/>
      <c r="C4526" s="4"/>
      <c r="D4526" s="4">
        <v>2021</v>
      </c>
      <c r="E4526" s="4">
        <v>1300010500</v>
      </c>
      <c r="F4526" s="4" t="s">
        <v>3576</v>
      </c>
      <c r="G4526" s="5">
        <v>2068591.61</v>
      </c>
      <c r="H4526" s="5">
        <v>2013618.08</v>
      </c>
    </row>
    <row r="4527" spans="1:8" x14ac:dyDescent="0.25">
      <c r="A4527" s="4"/>
      <c r="B4527" s="4"/>
      <c r="C4527" s="4"/>
      <c r="D4527" s="4"/>
      <c r="E4527" s="4">
        <v>1300010310</v>
      </c>
      <c r="F4527" s="4" t="s">
        <v>3587</v>
      </c>
      <c r="G4527" s="5">
        <v>187236</v>
      </c>
      <c r="H4527" s="5">
        <v>181439.38</v>
      </c>
    </row>
    <row r="4528" spans="1:8" x14ac:dyDescent="0.25">
      <c r="A4528" s="6"/>
      <c r="B4528" s="6"/>
      <c r="C4528" s="6" t="s">
        <v>2477</v>
      </c>
      <c r="D4528" s="6"/>
      <c r="E4528" s="6"/>
      <c r="F4528" s="6"/>
      <c r="G4528" s="7">
        <f>SUM(G4474:G4527)</f>
        <v>93598313.590000004</v>
      </c>
      <c r="H4528" s="7">
        <f>SUM(H4474:H4527)</f>
        <v>34167672.109999999</v>
      </c>
    </row>
    <row r="4529" spans="1:8" x14ac:dyDescent="0.25">
      <c r="A4529" s="8"/>
      <c r="B4529" s="8" t="s">
        <v>2478</v>
      </c>
      <c r="C4529" s="8"/>
      <c r="D4529" s="8"/>
      <c r="E4529" s="8"/>
      <c r="F4529" s="8"/>
      <c r="G4529" s="9">
        <f>G4528</f>
        <v>93598313.590000004</v>
      </c>
      <c r="H4529" s="9">
        <f>H4528</f>
        <v>34167672.109999999</v>
      </c>
    </row>
    <row r="4530" spans="1:8" x14ac:dyDescent="0.25">
      <c r="A4530" s="4"/>
      <c r="B4530" s="4" t="s">
        <v>2479</v>
      </c>
      <c r="C4530" s="4" t="s">
        <v>2480</v>
      </c>
      <c r="D4530" s="4">
        <v>2010</v>
      </c>
      <c r="E4530" s="4">
        <v>1700002520</v>
      </c>
      <c r="F4530" s="4" t="s">
        <v>2481</v>
      </c>
      <c r="G4530" s="5">
        <v>72593563.010000005</v>
      </c>
      <c r="H4530" s="5">
        <v>20878979.350000001</v>
      </c>
    </row>
    <row r="4531" spans="1:8" x14ac:dyDescent="0.25">
      <c r="A4531" s="4"/>
      <c r="B4531" s="4"/>
      <c r="C4531" s="4"/>
      <c r="D4531" s="4"/>
      <c r="E4531" s="4">
        <v>1700002530</v>
      </c>
      <c r="F4531" s="4" t="s">
        <v>3588</v>
      </c>
      <c r="G4531" s="5">
        <v>5932181.8200000003</v>
      </c>
      <c r="H4531" s="5">
        <v>1706182.99</v>
      </c>
    </row>
    <row r="4532" spans="1:8" x14ac:dyDescent="0.25">
      <c r="A4532" s="4"/>
      <c r="B4532" s="4"/>
      <c r="C4532" s="4"/>
      <c r="D4532" s="4"/>
      <c r="E4532" s="4">
        <v>1700002550</v>
      </c>
      <c r="F4532" s="4" t="s">
        <v>67</v>
      </c>
      <c r="G4532" s="5">
        <v>1084409.06</v>
      </c>
      <c r="H4532" s="5">
        <v>311892.02</v>
      </c>
    </row>
    <row r="4533" spans="1:8" x14ac:dyDescent="0.25">
      <c r="A4533" s="4"/>
      <c r="B4533" s="4"/>
      <c r="C4533" s="4"/>
      <c r="D4533" s="4"/>
      <c r="E4533" s="4">
        <v>1700002450</v>
      </c>
      <c r="F4533" s="4" t="s">
        <v>3589</v>
      </c>
      <c r="G4533" s="5">
        <v>52291.96</v>
      </c>
      <c r="H4533" s="5">
        <v>15520.93</v>
      </c>
    </row>
    <row r="4534" spans="1:8" x14ac:dyDescent="0.25">
      <c r="A4534" s="4"/>
      <c r="B4534" s="4"/>
      <c r="C4534" s="4"/>
      <c r="D4534" s="4"/>
      <c r="E4534" s="4">
        <v>1700002460</v>
      </c>
      <c r="F4534" s="4" t="s">
        <v>3590</v>
      </c>
      <c r="G4534" s="5">
        <v>46982</v>
      </c>
      <c r="H4534" s="5">
        <v>14256.67</v>
      </c>
    </row>
    <row r="4535" spans="1:8" x14ac:dyDescent="0.25">
      <c r="A4535" s="4"/>
      <c r="B4535" s="4"/>
      <c r="C4535" s="4"/>
      <c r="D4535" s="4"/>
      <c r="E4535" s="4">
        <v>1700002540</v>
      </c>
      <c r="F4535" s="4" t="s">
        <v>3591</v>
      </c>
      <c r="G4535" s="5">
        <v>37303.370000000003</v>
      </c>
      <c r="H4535" s="5">
        <v>10729.02</v>
      </c>
    </row>
    <row r="4536" spans="1:8" x14ac:dyDescent="0.25">
      <c r="A4536" s="4"/>
      <c r="B4536" s="4"/>
      <c r="C4536" s="4"/>
      <c r="D4536" s="4"/>
      <c r="E4536" s="4">
        <v>1700002470</v>
      </c>
      <c r="F4536" s="4" t="s">
        <v>3592</v>
      </c>
      <c r="G4536" s="5">
        <v>36494</v>
      </c>
      <c r="H4536" s="5">
        <v>11550.85</v>
      </c>
    </row>
    <row r="4537" spans="1:8" x14ac:dyDescent="0.25">
      <c r="A4537" s="4"/>
      <c r="B4537" s="4"/>
      <c r="C4537" s="4"/>
      <c r="D4537" s="4"/>
      <c r="E4537" s="4">
        <v>1700002580</v>
      </c>
      <c r="F4537" s="4" t="s">
        <v>3593</v>
      </c>
      <c r="G4537" s="5">
        <v>35811.24</v>
      </c>
      <c r="H4537" s="5">
        <v>10299.82</v>
      </c>
    </row>
    <row r="4538" spans="1:8" x14ac:dyDescent="0.25">
      <c r="A4538" s="4"/>
      <c r="B4538" s="4"/>
      <c r="C4538" s="4"/>
      <c r="D4538" s="4"/>
      <c r="E4538" s="4">
        <v>1700002570</v>
      </c>
      <c r="F4538" s="4" t="s">
        <v>3594</v>
      </c>
      <c r="G4538" s="5">
        <v>29842.7</v>
      </c>
      <c r="H4538" s="5">
        <v>8583.17</v>
      </c>
    </row>
    <row r="4539" spans="1:8" x14ac:dyDescent="0.25">
      <c r="A4539" s="4"/>
      <c r="B4539" s="4"/>
      <c r="C4539" s="4"/>
      <c r="D4539" s="4">
        <v>2011</v>
      </c>
      <c r="E4539" s="4">
        <v>1700002930</v>
      </c>
      <c r="F4539" s="4" t="s">
        <v>3595</v>
      </c>
      <c r="G4539" s="5">
        <v>42705</v>
      </c>
      <c r="H4539" s="5">
        <v>13955.18</v>
      </c>
    </row>
    <row r="4540" spans="1:8" x14ac:dyDescent="0.25">
      <c r="A4540" s="4"/>
      <c r="B4540" s="4"/>
      <c r="C4540" s="4"/>
      <c r="D4540" s="4"/>
      <c r="E4540" s="4">
        <v>1700004010</v>
      </c>
      <c r="F4540" s="4" t="s">
        <v>3596</v>
      </c>
      <c r="G4540" s="5">
        <v>37423</v>
      </c>
      <c r="H4540" s="5">
        <v>5277.46</v>
      </c>
    </row>
    <row r="4541" spans="1:8" x14ac:dyDescent="0.25">
      <c r="A4541" s="4"/>
      <c r="B4541" s="4"/>
      <c r="C4541" s="4"/>
      <c r="D4541" s="4">
        <v>2012</v>
      </c>
      <c r="E4541" s="4">
        <v>1700004200</v>
      </c>
      <c r="F4541" s="4" t="s">
        <v>3597</v>
      </c>
      <c r="G4541" s="5">
        <v>46222</v>
      </c>
      <c r="H4541" s="5">
        <v>18174.189999999999</v>
      </c>
    </row>
    <row r="4542" spans="1:8" x14ac:dyDescent="0.25">
      <c r="A4542" s="4"/>
      <c r="B4542" s="4"/>
      <c r="C4542" s="4"/>
      <c r="D4542" s="4"/>
      <c r="E4542" s="4">
        <v>1700004180</v>
      </c>
      <c r="F4542" s="4" t="s">
        <v>3598</v>
      </c>
      <c r="G4542" s="5">
        <v>37502</v>
      </c>
      <c r="H4542" s="5">
        <v>15034.57</v>
      </c>
    </row>
    <row r="4543" spans="1:8" x14ac:dyDescent="0.25">
      <c r="A4543" s="4"/>
      <c r="B4543" s="4"/>
      <c r="C4543" s="4"/>
      <c r="D4543" s="4">
        <v>2014</v>
      </c>
      <c r="E4543" s="4">
        <v>1700004960</v>
      </c>
      <c r="F4543" s="4" t="s">
        <v>3599</v>
      </c>
      <c r="G4543" s="5">
        <v>2144833.8199999998</v>
      </c>
      <c r="H4543" s="5">
        <v>1231115.92</v>
      </c>
    </row>
    <row r="4544" spans="1:8" x14ac:dyDescent="0.25">
      <c r="A4544" s="4"/>
      <c r="B4544" s="4"/>
      <c r="C4544" s="4"/>
      <c r="D4544" s="4"/>
      <c r="E4544" s="4">
        <v>1700006370</v>
      </c>
      <c r="F4544" s="4" t="s">
        <v>3600</v>
      </c>
      <c r="G4544" s="5">
        <v>82160</v>
      </c>
      <c r="H4544" s="5">
        <v>45964.6</v>
      </c>
    </row>
    <row r="4545" spans="1:8" x14ac:dyDescent="0.25">
      <c r="A4545" s="4"/>
      <c r="B4545" s="4"/>
      <c r="C4545" s="4"/>
      <c r="D4545" s="4">
        <v>2015</v>
      </c>
      <c r="E4545" s="4">
        <v>1700007750</v>
      </c>
      <c r="F4545" s="4" t="s">
        <v>3601</v>
      </c>
      <c r="G4545" s="5">
        <v>440073</v>
      </c>
      <c r="H4545" s="5">
        <v>273088.37</v>
      </c>
    </row>
    <row r="4546" spans="1:8" x14ac:dyDescent="0.25">
      <c r="A4546" s="4"/>
      <c r="B4546" s="4"/>
      <c r="C4546" s="4"/>
      <c r="D4546" s="4"/>
      <c r="E4546" s="4">
        <v>1700007600</v>
      </c>
      <c r="F4546" s="4" t="s">
        <v>3602</v>
      </c>
      <c r="G4546" s="5">
        <v>320420</v>
      </c>
      <c r="H4546" s="5">
        <v>201686.47</v>
      </c>
    </row>
    <row r="4547" spans="1:8" x14ac:dyDescent="0.25">
      <c r="A4547" s="4"/>
      <c r="B4547" s="4"/>
      <c r="C4547" s="4"/>
      <c r="D4547" s="4"/>
      <c r="E4547" s="4">
        <v>1700007010</v>
      </c>
      <c r="F4547" s="4" t="s">
        <v>3603</v>
      </c>
      <c r="G4547" s="5">
        <v>60500</v>
      </c>
      <c r="H4547" s="5">
        <v>36893.26</v>
      </c>
    </row>
    <row r="4548" spans="1:8" x14ac:dyDescent="0.25">
      <c r="A4548" s="4"/>
      <c r="B4548" s="4"/>
      <c r="C4548" s="4"/>
      <c r="D4548" s="4">
        <v>2016</v>
      </c>
      <c r="E4548" s="4">
        <v>1700007670</v>
      </c>
      <c r="F4548" s="4" t="s">
        <v>3604</v>
      </c>
      <c r="G4548" s="5">
        <v>2494512</v>
      </c>
      <c r="H4548" s="5">
        <v>1608407.21</v>
      </c>
    </row>
    <row r="4549" spans="1:8" x14ac:dyDescent="0.25">
      <c r="A4549" s="4"/>
      <c r="B4549" s="4"/>
      <c r="C4549" s="4"/>
      <c r="D4549" s="4"/>
      <c r="E4549" s="4">
        <v>1700009310</v>
      </c>
      <c r="F4549" s="4" t="s">
        <v>3605</v>
      </c>
      <c r="G4549" s="5">
        <v>402130</v>
      </c>
      <c r="H4549" s="5">
        <v>269849.40999999997</v>
      </c>
    </row>
    <row r="4550" spans="1:8" x14ac:dyDescent="0.25">
      <c r="A4550" s="4"/>
      <c r="B4550" s="4"/>
      <c r="C4550" s="4"/>
      <c r="D4550" s="4"/>
      <c r="E4550" s="4">
        <v>1700007860</v>
      </c>
      <c r="F4550" s="4" t="s">
        <v>3606</v>
      </c>
      <c r="G4550" s="5">
        <v>223438.27</v>
      </c>
      <c r="H4550" s="5">
        <v>144068.16</v>
      </c>
    </row>
    <row r="4551" spans="1:8" x14ac:dyDescent="0.25">
      <c r="A4551" s="4"/>
      <c r="B4551" s="4"/>
      <c r="C4551" s="4"/>
      <c r="D4551" s="4"/>
      <c r="E4551" s="4">
        <v>1700008310</v>
      </c>
      <c r="F4551" s="4" t="s">
        <v>3607</v>
      </c>
      <c r="G4551" s="5">
        <v>103413</v>
      </c>
      <c r="H4551" s="5">
        <v>66998.679999999993</v>
      </c>
    </row>
    <row r="4552" spans="1:8" x14ac:dyDescent="0.25">
      <c r="A4552" s="4"/>
      <c r="B4552" s="4"/>
      <c r="C4552" s="4"/>
      <c r="D4552" s="4"/>
      <c r="E4552" s="4">
        <v>1700009320</v>
      </c>
      <c r="F4552" s="4" t="s">
        <v>3608</v>
      </c>
      <c r="G4552" s="5">
        <v>83410</v>
      </c>
      <c r="H4552" s="5">
        <v>55972.28</v>
      </c>
    </row>
    <row r="4553" spans="1:8" x14ac:dyDescent="0.25">
      <c r="A4553" s="4"/>
      <c r="B4553" s="4"/>
      <c r="C4553" s="4"/>
      <c r="D4553" s="4"/>
      <c r="E4553" s="4">
        <v>1700009670</v>
      </c>
      <c r="F4553" s="4" t="s">
        <v>3609</v>
      </c>
      <c r="G4553" s="5">
        <v>54600</v>
      </c>
      <c r="H4553" s="5">
        <v>38035.51</v>
      </c>
    </row>
    <row r="4554" spans="1:8" x14ac:dyDescent="0.25">
      <c r="A4554" s="4"/>
      <c r="B4554" s="4"/>
      <c r="C4554" s="4"/>
      <c r="D4554" s="4"/>
      <c r="E4554" s="4">
        <v>1700009730</v>
      </c>
      <c r="F4554" s="4" t="s">
        <v>3610</v>
      </c>
      <c r="G4554" s="5">
        <v>47277</v>
      </c>
      <c r="H4554" s="5">
        <v>22974.93</v>
      </c>
    </row>
    <row r="4555" spans="1:8" x14ac:dyDescent="0.25">
      <c r="A4555" s="4"/>
      <c r="B4555" s="4"/>
      <c r="C4555" s="4"/>
      <c r="D4555" s="4"/>
      <c r="E4555" s="4">
        <v>1700009720</v>
      </c>
      <c r="F4555" s="4" t="s">
        <v>3611</v>
      </c>
      <c r="G4555" s="5">
        <v>47277</v>
      </c>
      <c r="H4555" s="5">
        <v>22974.93</v>
      </c>
    </row>
    <row r="4556" spans="1:8" x14ac:dyDescent="0.25">
      <c r="A4556" s="4"/>
      <c r="B4556" s="4"/>
      <c r="C4556" s="4"/>
      <c r="D4556" s="4">
        <v>2017</v>
      </c>
      <c r="E4556" s="4">
        <v>1700010060</v>
      </c>
      <c r="F4556" s="4" t="s">
        <v>3612</v>
      </c>
      <c r="G4556" s="5">
        <v>41095</v>
      </c>
      <c r="H4556" s="5">
        <v>29670.95</v>
      </c>
    </row>
    <row r="4557" spans="1:8" x14ac:dyDescent="0.25">
      <c r="A4557" s="4"/>
      <c r="B4557" s="4"/>
      <c r="C4557" s="4"/>
      <c r="D4557" s="4"/>
      <c r="E4557" s="4">
        <v>1700010620</v>
      </c>
      <c r="F4557" s="4" t="s">
        <v>3613</v>
      </c>
      <c r="G4557" s="5">
        <v>14500</v>
      </c>
      <c r="H4557" s="5">
        <v>10535.33</v>
      </c>
    </row>
    <row r="4558" spans="1:8" x14ac:dyDescent="0.25">
      <c r="A4558" s="4"/>
      <c r="B4558" s="4"/>
      <c r="C4558" s="4"/>
      <c r="D4558" s="4"/>
      <c r="E4558" s="4">
        <v>1700010640</v>
      </c>
      <c r="F4558" s="4" t="s">
        <v>3613</v>
      </c>
      <c r="G4558" s="5">
        <v>11500</v>
      </c>
      <c r="H4558" s="5">
        <v>8355.6</v>
      </c>
    </row>
    <row r="4559" spans="1:8" x14ac:dyDescent="0.25">
      <c r="A4559" s="4"/>
      <c r="B4559" s="4"/>
      <c r="C4559" s="4"/>
      <c r="D4559" s="4"/>
      <c r="E4559" s="4">
        <v>1700010630</v>
      </c>
      <c r="F4559" s="4" t="s">
        <v>3613</v>
      </c>
      <c r="G4559" s="5">
        <v>11500</v>
      </c>
      <c r="H4559" s="5">
        <v>8355.6</v>
      </c>
    </row>
    <row r="4560" spans="1:8" x14ac:dyDescent="0.25">
      <c r="A4560" s="4"/>
      <c r="B4560" s="4"/>
      <c r="C4560" s="4"/>
      <c r="D4560" s="4">
        <v>2018</v>
      </c>
      <c r="E4560" s="4">
        <v>1700010990</v>
      </c>
      <c r="F4560" s="4" t="s">
        <v>3614</v>
      </c>
      <c r="G4560" s="5">
        <v>1993821</v>
      </c>
      <c r="H4560" s="5">
        <v>1616870.15</v>
      </c>
    </row>
    <row r="4561" spans="1:8" x14ac:dyDescent="0.25">
      <c r="A4561" s="4"/>
      <c r="B4561" s="4"/>
      <c r="C4561" s="4"/>
      <c r="D4561" s="4"/>
      <c r="E4561" s="4">
        <v>1700010830</v>
      </c>
      <c r="F4561" s="4" t="s">
        <v>3615</v>
      </c>
      <c r="G4561" s="5">
        <v>614845</v>
      </c>
      <c r="H4561" s="5">
        <v>480645.94</v>
      </c>
    </row>
    <row r="4562" spans="1:8" x14ac:dyDescent="0.25">
      <c r="A4562" s="4"/>
      <c r="B4562" s="4"/>
      <c r="C4562" s="4"/>
      <c r="D4562" s="4"/>
      <c r="E4562" s="4">
        <v>1700012120</v>
      </c>
      <c r="F4562" s="4" t="s">
        <v>3616</v>
      </c>
      <c r="G4562" s="5">
        <v>484700</v>
      </c>
      <c r="H4562" s="5">
        <v>402455.94</v>
      </c>
    </row>
    <row r="4563" spans="1:8" x14ac:dyDescent="0.25">
      <c r="A4563" s="4"/>
      <c r="B4563" s="4"/>
      <c r="C4563" s="4"/>
      <c r="D4563" s="4"/>
      <c r="E4563" s="4">
        <v>1700011840</v>
      </c>
      <c r="F4563" s="4" t="s">
        <v>3617</v>
      </c>
      <c r="G4563" s="5">
        <v>198345</v>
      </c>
      <c r="H4563" s="5">
        <v>160161.32999999999</v>
      </c>
    </row>
    <row r="4564" spans="1:8" x14ac:dyDescent="0.25">
      <c r="A4564" s="4"/>
      <c r="B4564" s="4"/>
      <c r="C4564" s="4"/>
      <c r="D4564" s="4"/>
      <c r="E4564" s="4">
        <v>1700011820</v>
      </c>
      <c r="F4564" s="4" t="s">
        <v>3618</v>
      </c>
      <c r="G4564" s="5">
        <v>158760</v>
      </c>
      <c r="H4564" s="5">
        <v>127935.92</v>
      </c>
    </row>
    <row r="4565" spans="1:8" x14ac:dyDescent="0.25">
      <c r="A4565" s="4"/>
      <c r="B4565" s="4"/>
      <c r="C4565" s="4"/>
      <c r="D4565" s="4"/>
      <c r="E4565" s="4">
        <v>1700011800</v>
      </c>
      <c r="F4565" s="4" t="s">
        <v>3619</v>
      </c>
      <c r="G4565" s="5">
        <v>153559</v>
      </c>
      <c r="H4565" s="5">
        <v>123744.71</v>
      </c>
    </row>
    <row r="4566" spans="1:8" x14ac:dyDescent="0.25">
      <c r="A4566" s="4"/>
      <c r="B4566" s="4"/>
      <c r="C4566" s="4"/>
      <c r="D4566" s="4"/>
      <c r="E4566" s="4">
        <v>1700011810</v>
      </c>
      <c r="F4566" s="4" t="s">
        <v>3620</v>
      </c>
      <c r="G4566" s="5">
        <v>147832</v>
      </c>
      <c r="H4566" s="5">
        <v>119129.64</v>
      </c>
    </row>
    <row r="4567" spans="1:8" x14ac:dyDescent="0.25">
      <c r="A4567" s="4"/>
      <c r="B4567" s="4"/>
      <c r="C4567" s="4"/>
      <c r="D4567" s="4"/>
      <c r="E4567" s="4">
        <v>1700010900</v>
      </c>
      <c r="F4567" s="4" t="s">
        <v>3621</v>
      </c>
      <c r="G4567" s="5">
        <v>109200</v>
      </c>
      <c r="H4567" s="5">
        <v>84408.11</v>
      </c>
    </row>
    <row r="4568" spans="1:8" x14ac:dyDescent="0.25">
      <c r="A4568" s="4"/>
      <c r="B4568" s="4"/>
      <c r="C4568" s="4"/>
      <c r="D4568" s="4"/>
      <c r="E4568" s="4">
        <v>1700012480</v>
      </c>
      <c r="F4568" s="4" t="s">
        <v>3622</v>
      </c>
      <c r="G4568" s="5">
        <v>86159</v>
      </c>
      <c r="H4568" s="5">
        <v>72247.66</v>
      </c>
    </row>
    <row r="4569" spans="1:8" x14ac:dyDescent="0.25">
      <c r="A4569" s="4"/>
      <c r="B4569" s="4"/>
      <c r="C4569" s="4"/>
      <c r="D4569" s="4">
        <v>2019</v>
      </c>
      <c r="E4569" s="4">
        <v>1700015430</v>
      </c>
      <c r="F4569" s="4" t="s">
        <v>3623</v>
      </c>
      <c r="G4569" s="5">
        <v>328170</v>
      </c>
      <c r="H4569" s="5">
        <v>289376.92</v>
      </c>
    </row>
    <row r="4570" spans="1:8" x14ac:dyDescent="0.25">
      <c r="A4570" s="4"/>
      <c r="B4570" s="4"/>
      <c r="C4570" s="4"/>
      <c r="D4570" s="4"/>
      <c r="E4570" s="4">
        <v>1700012510</v>
      </c>
      <c r="F4570" s="4" t="s">
        <v>3624</v>
      </c>
      <c r="G4570" s="5">
        <v>256079</v>
      </c>
      <c r="H4570" s="5">
        <v>218520.76</v>
      </c>
    </row>
    <row r="4571" spans="1:8" x14ac:dyDescent="0.25">
      <c r="A4571" s="4"/>
      <c r="B4571" s="4"/>
      <c r="C4571" s="4"/>
      <c r="D4571" s="4"/>
      <c r="E4571" s="4">
        <v>1700012490</v>
      </c>
      <c r="F4571" s="4" t="s">
        <v>3625</v>
      </c>
      <c r="G4571" s="5">
        <v>12500</v>
      </c>
      <c r="H4571" s="5">
        <v>10541.1</v>
      </c>
    </row>
    <row r="4572" spans="1:8" x14ac:dyDescent="0.25">
      <c r="A4572" s="4"/>
      <c r="B4572" s="4"/>
      <c r="C4572" s="4"/>
      <c r="D4572" s="4">
        <v>2020</v>
      </c>
      <c r="E4572" s="4">
        <v>1700015710</v>
      </c>
      <c r="F4572" s="4" t="s">
        <v>3626</v>
      </c>
      <c r="G4572" s="5">
        <v>14753976.199999999</v>
      </c>
      <c r="H4572" s="5">
        <v>13493123.640000001</v>
      </c>
    </row>
    <row r="4573" spans="1:8" x14ac:dyDescent="0.25">
      <c r="A4573" s="4"/>
      <c r="B4573" s="4"/>
      <c r="C4573" s="4"/>
      <c r="D4573" s="4"/>
      <c r="E4573" s="4">
        <v>1700016020</v>
      </c>
      <c r="F4573" s="4" t="s">
        <v>3627</v>
      </c>
      <c r="G4573" s="5">
        <v>14267920.210000001</v>
      </c>
      <c r="H4573" s="5">
        <v>13048605.26</v>
      </c>
    </row>
    <row r="4574" spans="1:8" x14ac:dyDescent="0.25">
      <c r="A4574" s="4"/>
      <c r="B4574" s="4"/>
      <c r="C4574" s="4"/>
      <c r="D4574" s="4"/>
      <c r="E4574" s="4">
        <v>1700016260</v>
      </c>
      <c r="F4574" s="4" t="s">
        <v>3628</v>
      </c>
      <c r="G4574" s="5">
        <v>7082407.8399999999</v>
      </c>
      <c r="H4574" s="5">
        <v>6477155.9400000004</v>
      </c>
    </row>
    <row r="4575" spans="1:8" x14ac:dyDescent="0.25">
      <c r="A4575" s="4"/>
      <c r="B4575" s="4"/>
      <c r="C4575" s="4"/>
      <c r="D4575" s="4"/>
      <c r="E4575" s="4">
        <v>1700016270</v>
      </c>
      <c r="F4575" s="4" t="s">
        <v>3629</v>
      </c>
      <c r="G4575" s="5">
        <v>3297304.5</v>
      </c>
      <c r="H4575" s="5">
        <v>3015521.83</v>
      </c>
    </row>
    <row r="4576" spans="1:8" x14ac:dyDescent="0.25">
      <c r="A4576" s="4"/>
      <c r="B4576" s="4"/>
      <c r="C4576" s="4"/>
      <c r="D4576" s="4"/>
      <c r="E4576" s="4">
        <v>1700015890</v>
      </c>
      <c r="F4576" s="4" t="s">
        <v>3630</v>
      </c>
      <c r="G4576" s="5">
        <v>1533592.06</v>
      </c>
      <c r="H4576" s="5">
        <v>1402533.59</v>
      </c>
    </row>
    <row r="4577" spans="1:8" x14ac:dyDescent="0.25">
      <c r="A4577" s="4"/>
      <c r="B4577" s="4"/>
      <c r="C4577" s="4"/>
      <c r="D4577" s="4"/>
      <c r="E4577" s="4">
        <v>1700016280</v>
      </c>
      <c r="F4577" s="4" t="s">
        <v>3631</v>
      </c>
      <c r="G4577" s="5">
        <v>1317142</v>
      </c>
      <c r="H4577" s="5">
        <v>1204581.02</v>
      </c>
    </row>
    <row r="4578" spans="1:8" x14ac:dyDescent="0.25">
      <c r="A4578" s="4"/>
      <c r="B4578" s="4"/>
      <c r="C4578" s="4"/>
      <c r="D4578" s="4"/>
      <c r="E4578" s="4">
        <v>1700015800</v>
      </c>
      <c r="F4578" s="4" t="s">
        <v>3632</v>
      </c>
      <c r="G4578" s="5">
        <v>982860.46</v>
      </c>
      <c r="H4578" s="5">
        <v>898866.69</v>
      </c>
    </row>
    <row r="4579" spans="1:8" x14ac:dyDescent="0.25">
      <c r="A4579" s="4"/>
      <c r="B4579" s="4"/>
      <c r="C4579" s="4"/>
      <c r="D4579" s="4"/>
      <c r="E4579" s="4">
        <v>1700015700</v>
      </c>
      <c r="F4579" s="4" t="s">
        <v>3633</v>
      </c>
      <c r="G4579" s="5">
        <v>970002</v>
      </c>
      <c r="H4579" s="5">
        <v>887107.09</v>
      </c>
    </row>
    <row r="4580" spans="1:8" x14ac:dyDescent="0.25">
      <c r="A4580" s="4"/>
      <c r="B4580" s="4"/>
      <c r="C4580" s="4"/>
      <c r="D4580" s="4"/>
      <c r="E4580" s="4">
        <v>1700015900</v>
      </c>
      <c r="F4580" s="4" t="s">
        <v>3634</v>
      </c>
      <c r="G4580" s="5">
        <v>864053</v>
      </c>
      <c r="H4580" s="5">
        <v>790212.34</v>
      </c>
    </row>
    <row r="4581" spans="1:8" x14ac:dyDescent="0.25">
      <c r="A4581" s="4"/>
      <c r="B4581" s="4"/>
      <c r="C4581" s="4"/>
      <c r="D4581" s="4"/>
      <c r="E4581" s="4">
        <v>1700015990</v>
      </c>
      <c r="F4581" s="4" t="s">
        <v>3635</v>
      </c>
      <c r="G4581" s="5">
        <v>738547</v>
      </c>
      <c r="H4581" s="5">
        <v>675431.88</v>
      </c>
    </row>
    <row r="4582" spans="1:8" x14ac:dyDescent="0.25">
      <c r="A4582" s="4"/>
      <c r="B4582" s="4"/>
      <c r="C4582" s="4"/>
      <c r="D4582" s="4"/>
      <c r="E4582" s="4">
        <v>1700016290</v>
      </c>
      <c r="F4582" s="4" t="s">
        <v>3636</v>
      </c>
      <c r="G4582" s="5">
        <v>694817.35</v>
      </c>
      <c r="H4582" s="5">
        <v>635439.31000000006</v>
      </c>
    </row>
    <row r="4583" spans="1:8" x14ac:dyDescent="0.25">
      <c r="A4583" s="4"/>
      <c r="B4583" s="4"/>
      <c r="C4583" s="4"/>
      <c r="D4583" s="4"/>
      <c r="E4583" s="4">
        <v>1700015850</v>
      </c>
      <c r="F4583" s="4" t="s">
        <v>3637</v>
      </c>
      <c r="G4583" s="5">
        <v>670038</v>
      </c>
      <c r="H4583" s="5">
        <v>612777.56999999995</v>
      </c>
    </row>
    <row r="4584" spans="1:8" x14ac:dyDescent="0.25">
      <c r="A4584" s="4"/>
      <c r="B4584" s="4"/>
      <c r="C4584" s="4"/>
      <c r="D4584" s="4"/>
      <c r="E4584" s="4">
        <v>1700016080</v>
      </c>
      <c r="F4584" s="4" t="s">
        <v>3638</v>
      </c>
      <c r="G4584" s="5">
        <v>562178</v>
      </c>
      <c r="H4584" s="5">
        <v>514135.11</v>
      </c>
    </row>
    <row r="4585" spans="1:8" x14ac:dyDescent="0.25">
      <c r="A4585" s="4"/>
      <c r="B4585" s="4"/>
      <c r="C4585" s="4"/>
      <c r="D4585" s="4"/>
      <c r="E4585" s="4">
        <v>1700015740</v>
      </c>
      <c r="F4585" s="4" t="s">
        <v>3639</v>
      </c>
      <c r="G4585" s="5">
        <v>561607.9</v>
      </c>
      <c r="H4585" s="5">
        <v>513613.74</v>
      </c>
    </row>
    <row r="4586" spans="1:8" x14ac:dyDescent="0.25">
      <c r="A4586" s="4"/>
      <c r="B4586" s="4"/>
      <c r="C4586" s="4"/>
      <c r="D4586" s="4"/>
      <c r="E4586" s="4">
        <v>1700015810</v>
      </c>
      <c r="F4586" s="4" t="s">
        <v>3640</v>
      </c>
      <c r="G4586" s="5">
        <v>557258</v>
      </c>
      <c r="H4586" s="5">
        <v>509635.57</v>
      </c>
    </row>
    <row r="4587" spans="1:8" x14ac:dyDescent="0.25">
      <c r="A4587" s="4"/>
      <c r="B4587" s="4"/>
      <c r="C4587" s="4"/>
      <c r="D4587" s="4"/>
      <c r="E4587" s="4">
        <v>1700016090</v>
      </c>
      <c r="F4587" s="4" t="s">
        <v>3641</v>
      </c>
      <c r="G4587" s="5">
        <v>551461</v>
      </c>
      <c r="H4587" s="5">
        <v>504333.97</v>
      </c>
    </row>
    <row r="4588" spans="1:8" x14ac:dyDescent="0.25">
      <c r="A4588" s="4"/>
      <c r="B4588" s="4"/>
      <c r="C4588" s="4"/>
      <c r="D4588" s="4"/>
      <c r="E4588" s="4">
        <v>1700015830</v>
      </c>
      <c r="F4588" s="4" t="s">
        <v>3642</v>
      </c>
      <c r="G4588" s="5">
        <v>546143</v>
      </c>
      <c r="H4588" s="5">
        <v>499470.45</v>
      </c>
    </row>
    <row r="4589" spans="1:8" x14ac:dyDescent="0.25">
      <c r="A4589" s="4"/>
      <c r="B4589" s="4"/>
      <c r="C4589" s="4"/>
      <c r="D4589" s="4"/>
      <c r="E4589" s="4">
        <v>1700016070</v>
      </c>
      <c r="F4589" s="4" t="s">
        <v>3643</v>
      </c>
      <c r="G4589" s="5">
        <v>508596</v>
      </c>
      <c r="H4589" s="5">
        <v>465132.15</v>
      </c>
    </row>
    <row r="4590" spans="1:8" x14ac:dyDescent="0.25">
      <c r="A4590" s="4"/>
      <c r="B4590" s="4"/>
      <c r="C4590" s="4"/>
      <c r="D4590" s="4"/>
      <c r="E4590" s="4">
        <v>1700015920</v>
      </c>
      <c r="F4590" s="4" t="s">
        <v>3644</v>
      </c>
      <c r="G4590" s="5">
        <v>483181</v>
      </c>
      <c r="H4590" s="5">
        <v>441889.07</v>
      </c>
    </row>
    <row r="4591" spans="1:8" x14ac:dyDescent="0.25">
      <c r="A4591" s="4"/>
      <c r="B4591" s="4"/>
      <c r="C4591" s="4"/>
      <c r="D4591" s="4"/>
      <c r="E4591" s="4">
        <v>1700016320</v>
      </c>
      <c r="F4591" s="4" t="s">
        <v>3645</v>
      </c>
      <c r="G4591" s="5">
        <v>476876</v>
      </c>
      <c r="H4591" s="5">
        <v>436122.9</v>
      </c>
    </row>
    <row r="4592" spans="1:8" x14ac:dyDescent="0.25">
      <c r="A4592" s="4"/>
      <c r="B4592" s="4"/>
      <c r="C4592" s="4"/>
      <c r="D4592" s="4"/>
      <c r="E4592" s="4">
        <v>1700016300</v>
      </c>
      <c r="F4592" s="4" t="s">
        <v>3646</v>
      </c>
      <c r="G4592" s="5">
        <v>466685</v>
      </c>
      <c r="H4592" s="5">
        <v>426802.8</v>
      </c>
    </row>
    <row r="4593" spans="1:8" x14ac:dyDescent="0.25">
      <c r="A4593" s="4"/>
      <c r="B4593" s="4"/>
      <c r="C4593" s="4"/>
      <c r="D4593" s="4"/>
      <c r="E4593" s="4">
        <v>1700015870</v>
      </c>
      <c r="F4593" s="4" t="s">
        <v>3647</v>
      </c>
      <c r="G4593" s="5">
        <v>442612</v>
      </c>
      <c r="H4593" s="5">
        <v>404787.05</v>
      </c>
    </row>
    <row r="4594" spans="1:8" x14ac:dyDescent="0.25">
      <c r="A4594" s="4"/>
      <c r="B4594" s="4"/>
      <c r="C4594" s="4"/>
      <c r="D4594" s="4"/>
      <c r="E4594" s="4">
        <v>1700016110</v>
      </c>
      <c r="F4594" s="4" t="s">
        <v>3648</v>
      </c>
      <c r="G4594" s="5">
        <v>432648</v>
      </c>
      <c r="H4594" s="5">
        <v>395674.55</v>
      </c>
    </row>
    <row r="4595" spans="1:8" x14ac:dyDescent="0.25">
      <c r="A4595" s="4"/>
      <c r="B4595" s="4"/>
      <c r="C4595" s="4"/>
      <c r="D4595" s="4"/>
      <c r="E4595" s="4">
        <v>1700015860</v>
      </c>
      <c r="F4595" s="4" t="s">
        <v>3649</v>
      </c>
      <c r="G4595" s="5">
        <v>419369</v>
      </c>
      <c r="H4595" s="5">
        <v>383530.36</v>
      </c>
    </row>
    <row r="4596" spans="1:8" x14ac:dyDescent="0.25">
      <c r="A4596" s="4"/>
      <c r="B4596" s="4"/>
      <c r="C4596" s="4"/>
      <c r="D4596" s="4"/>
      <c r="E4596" s="4">
        <v>1700015970</v>
      </c>
      <c r="F4596" s="4" t="s">
        <v>3650</v>
      </c>
      <c r="G4596" s="5">
        <v>408026</v>
      </c>
      <c r="H4596" s="5">
        <v>373156.72</v>
      </c>
    </row>
    <row r="4597" spans="1:8" x14ac:dyDescent="0.25">
      <c r="A4597" s="4"/>
      <c r="B4597" s="4"/>
      <c r="C4597" s="4"/>
      <c r="D4597" s="4"/>
      <c r="E4597" s="4">
        <v>1700015820</v>
      </c>
      <c r="F4597" s="4" t="s">
        <v>3651</v>
      </c>
      <c r="G4597" s="5">
        <v>404345</v>
      </c>
      <c r="H4597" s="5">
        <v>369790.29</v>
      </c>
    </row>
    <row r="4598" spans="1:8" x14ac:dyDescent="0.25">
      <c r="A4598" s="4"/>
      <c r="B4598" s="4"/>
      <c r="C4598" s="4"/>
      <c r="D4598" s="4"/>
      <c r="E4598" s="4">
        <v>1700016010</v>
      </c>
      <c r="F4598" s="4" t="s">
        <v>3652</v>
      </c>
      <c r="G4598" s="5">
        <v>397633</v>
      </c>
      <c r="H4598" s="5">
        <v>363651.88</v>
      </c>
    </row>
    <row r="4599" spans="1:8" x14ac:dyDescent="0.25">
      <c r="A4599" s="4"/>
      <c r="B4599" s="4"/>
      <c r="C4599" s="4"/>
      <c r="D4599" s="4"/>
      <c r="E4599" s="4">
        <v>1700016170</v>
      </c>
      <c r="F4599" s="4" t="s">
        <v>3653</v>
      </c>
      <c r="G4599" s="5">
        <v>391467</v>
      </c>
      <c r="H4599" s="5">
        <v>358012.82</v>
      </c>
    </row>
    <row r="4600" spans="1:8" x14ac:dyDescent="0.25">
      <c r="A4600" s="4"/>
      <c r="B4600" s="4"/>
      <c r="C4600" s="4"/>
      <c r="D4600" s="4"/>
      <c r="E4600" s="4">
        <v>1700015940</v>
      </c>
      <c r="F4600" s="4" t="s">
        <v>3654</v>
      </c>
      <c r="G4600" s="5">
        <v>388186</v>
      </c>
      <c r="H4600" s="5">
        <v>355012.21</v>
      </c>
    </row>
    <row r="4601" spans="1:8" x14ac:dyDescent="0.25">
      <c r="A4601" s="4"/>
      <c r="B4601" s="4"/>
      <c r="C4601" s="4"/>
      <c r="D4601" s="4"/>
      <c r="E4601" s="4">
        <v>1700015950</v>
      </c>
      <c r="F4601" s="4" t="s">
        <v>3655</v>
      </c>
      <c r="G4601" s="5">
        <v>365121</v>
      </c>
      <c r="H4601" s="5">
        <v>333918.31</v>
      </c>
    </row>
    <row r="4602" spans="1:8" x14ac:dyDescent="0.25">
      <c r="A4602" s="4"/>
      <c r="B4602" s="4"/>
      <c r="C4602" s="4"/>
      <c r="D4602" s="4"/>
      <c r="E4602" s="4">
        <v>1700016190</v>
      </c>
      <c r="F4602" s="4" t="s">
        <v>3656</v>
      </c>
      <c r="G4602" s="5">
        <v>364247</v>
      </c>
      <c r="H4602" s="5">
        <v>333119</v>
      </c>
    </row>
    <row r="4603" spans="1:8" x14ac:dyDescent="0.25">
      <c r="A4603" s="4"/>
      <c r="B4603" s="4"/>
      <c r="C4603" s="4"/>
      <c r="D4603" s="4"/>
      <c r="E4603" s="4">
        <v>1700016000</v>
      </c>
      <c r="F4603" s="4" t="s">
        <v>3657</v>
      </c>
      <c r="G4603" s="5">
        <v>350614</v>
      </c>
      <c r="H4603" s="5">
        <v>320651.06</v>
      </c>
    </row>
    <row r="4604" spans="1:8" x14ac:dyDescent="0.25">
      <c r="A4604" s="4"/>
      <c r="B4604" s="4"/>
      <c r="C4604" s="4"/>
      <c r="D4604" s="4"/>
      <c r="E4604" s="4">
        <v>1700015730</v>
      </c>
      <c r="F4604" s="4" t="s">
        <v>3658</v>
      </c>
      <c r="G4604" s="5">
        <v>347152.6</v>
      </c>
      <c r="H4604" s="5">
        <v>317485.46000000002</v>
      </c>
    </row>
    <row r="4605" spans="1:8" x14ac:dyDescent="0.25">
      <c r="A4605" s="4"/>
      <c r="B4605" s="4"/>
      <c r="C4605" s="4"/>
      <c r="D4605" s="4"/>
      <c r="E4605" s="4">
        <v>1700015960</v>
      </c>
      <c r="F4605" s="4" t="s">
        <v>3659</v>
      </c>
      <c r="G4605" s="5">
        <v>323497</v>
      </c>
      <c r="H4605" s="5">
        <v>295851.43</v>
      </c>
    </row>
    <row r="4606" spans="1:8" x14ac:dyDescent="0.25">
      <c r="A4606" s="4"/>
      <c r="B4606" s="4"/>
      <c r="C4606" s="4"/>
      <c r="D4606" s="4"/>
      <c r="E4606" s="4">
        <v>1700015980</v>
      </c>
      <c r="F4606" s="4" t="s">
        <v>3660</v>
      </c>
      <c r="G4606" s="5">
        <v>320358</v>
      </c>
      <c r="H4606" s="5">
        <v>292980.68</v>
      </c>
    </row>
    <row r="4607" spans="1:8" x14ac:dyDescent="0.25">
      <c r="A4607" s="4"/>
      <c r="B4607" s="4"/>
      <c r="C4607" s="4"/>
      <c r="D4607" s="4"/>
      <c r="E4607" s="4">
        <v>1700015790</v>
      </c>
      <c r="F4607" s="4" t="s">
        <v>3661</v>
      </c>
      <c r="G4607" s="5">
        <v>316131</v>
      </c>
      <c r="H4607" s="5">
        <v>289114.92</v>
      </c>
    </row>
    <row r="4608" spans="1:8" x14ac:dyDescent="0.25">
      <c r="A4608" s="4"/>
      <c r="B4608" s="4"/>
      <c r="C4608" s="4"/>
      <c r="D4608" s="4"/>
      <c r="E4608" s="4">
        <v>1700016120</v>
      </c>
      <c r="F4608" s="4" t="s">
        <v>3662</v>
      </c>
      <c r="G4608" s="5">
        <v>310430</v>
      </c>
      <c r="H4608" s="5">
        <v>283901.13</v>
      </c>
    </row>
    <row r="4609" spans="1:8" x14ac:dyDescent="0.25">
      <c r="A4609" s="4"/>
      <c r="B4609" s="4"/>
      <c r="C4609" s="4"/>
      <c r="D4609" s="4"/>
      <c r="E4609" s="4">
        <v>1700015450</v>
      </c>
      <c r="F4609" s="4" t="s">
        <v>3663</v>
      </c>
      <c r="G4609" s="5">
        <v>302435</v>
      </c>
      <c r="H4609" s="5">
        <v>274991.8</v>
      </c>
    </row>
    <row r="4610" spans="1:8" x14ac:dyDescent="0.25">
      <c r="A4610" s="4"/>
      <c r="B4610" s="4"/>
      <c r="C4610" s="4"/>
      <c r="D4610" s="4"/>
      <c r="E4610" s="4">
        <v>1700015840</v>
      </c>
      <c r="F4610" s="4" t="s">
        <v>3664</v>
      </c>
      <c r="G4610" s="5">
        <v>302361</v>
      </c>
      <c r="H4610" s="5">
        <v>276521.69</v>
      </c>
    </row>
    <row r="4611" spans="1:8" x14ac:dyDescent="0.25">
      <c r="A4611" s="4"/>
      <c r="B4611" s="4"/>
      <c r="C4611" s="4"/>
      <c r="D4611" s="4"/>
      <c r="E4611" s="4">
        <v>1700015910</v>
      </c>
      <c r="F4611" s="4" t="s">
        <v>3665</v>
      </c>
      <c r="G4611" s="5">
        <v>292400</v>
      </c>
      <c r="H4611" s="5">
        <v>267411.94</v>
      </c>
    </row>
    <row r="4612" spans="1:8" x14ac:dyDescent="0.25">
      <c r="A4612" s="4"/>
      <c r="B4612" s="4"/>
      <c r="C4612" s="4"/>
      <c r="D4612" s="4"/>
      <c r="E4612" s="4">
        <v>1700016180</v>
      </c>
      <c r="F4612" s="4" t="s">
        <v>3666</v>
      </c>
      <c r="G4612" s="5">
        <v>277231</v>
      </c>
      <c r="H4612" s="5">
        <v>253539.26</v>
      </c>
    </row>
    <row r="4613" spans="1:8" x14ac:dyDescent="0.25">
      <c r="A4613" s="4"/>
      <c r="B4613" s="4"/>
      <c r="C4613" s="4"/>
      <c r="D4613" s="4"/>
      <c r="E4613" s="4">
        <v>1700016240</v>
      </c>
      <c r="F4613" s="4" t="s">
        <v>3667</v>
      </c>
      <c r="G4613" s="5">
        <v>274193.18</v>
      </c>
      <c r="H4613" s="5">
        <v>250761.04</v>
      </c>
    </row>
    <row r="4614" spans="1:8" x14ac:dyDescent="0.25">
      <c r="A4614" s="4"/>
      <c r="B4614" s="4"/>
      <c r="C4614" s="4"/>
      <c r="D4614" s="4"/>
      <c r="E4614" s="4">
        <v>1700015880</v>
      </c>
      <c r="F4614" s="4" t="s">
        <v>3668</v>
      </c>
      <c r="G4614" s="5">
        <v>272897</v>
      </c>
      <c r="H4614" s="5">
        <v>249575.63</v>
      </c>
    </row>
    <row r="4615" spans="1:8" x14ac:dyDescent="0.25">
      <c r="A4615" s="4"/>
      <c r="B4615" s="4"/>
      <c r="C4615" s="4"/>
      <c r="D4615" s="4"/>
      <c r="E4615" s="4">
        <v>1700015930</v>
      </c>
      <c r="F4615" s="4" t="s">
        <v>3669</v>
      </c>
      <c r="G4615" s="5">
        <v>264879</v>
      </c>
      <c r="H4615" s="5">
        <v>242242.84</v>
      </c>
    </row>
    <row r="4616" spans="1:8" x14ac:dyDescent="0.25">
      <c r="A4616" s="4"/>
      <c r="B4616" s="4"/>
      <c r="C4616" s="4"/>
      <c r="D4616" s="4"/>
      <c r="E4616" s="4">
        <v>1700016060</v>
      </c>
      <c r="F4616" s="4" t="s">
        <v>3670</v>
      </c>
      <c r="G4616" s="5">
        <v>262891</v>
      </c>
      <c r="H4616" s="5">
        <v>240424.73</v>
      </c>
    </row>
    <row r="4617" spans="1:8" x14ac:dyDescent="0.25">
      <c r="A4617" s="4"/>
      <c r="B4617" s="4"/>
      <c r="C4617" s="4"/>
      <c r="D4617" s="4"/>
      <c r="E4617" s="4">
        <v>1700016050</v>
      </c>
      <c r="F4617" s="4" t="s">
        <v>3671</v>
      </c>
      <c r="G4617" s="5">
        <v>262888</v>
      </c>
      <c r="H4617" s="5">
        <v>240421.98</v>
      </c>
    </row>
    <row r="4618" spans="1:8" x14ac:dyDescent="0.25">
      <c r="A4618" s="4"/>
      <c r="B4618" s="4"/>
      <c r="C4618" s="4"/>
      <c r="D4618" s="4"/>
      <c r="E4618" s="4">
        <v>1700016100</v>
      </c>
      <c r="F4618" s="4" t="s">
        <v>3672</v>
      </c>
      <c r="G4618" s="5">
        <v>258846</v>
      </c>
      <c r="H4618" s="5">
        <v>236725.41</v>
      </c>
    </row>
    <row r="4619" spans="1:8" x14ac:dyDescent="0.25">
      <c r="A4619" s="4"/>
      <c r="B4619" s="4"/>
      <c r="C4619" s="4"/>
      <c r="D4619" s="4"/>
      <c r="E4619" s="4">
        <v>1700016250</v>
      </c>
      <c r="F4619" s="4" t="s">
        <v>3673</v>
      </c>
      <c r="G4619" s="5">
        <v>249709.16</v>
      </c>
      <c r="H4619" s="5">
        <v>228369.39</v>
      </c>
    </row>
    <row r="4620" spans="1:8" x14ac:dyDescent="0.25">
      <c r="A4620" s="4"/>
      <c r="B4620" s="4"/>
      <c r="C4620" s="4"/>
      <c r="D4620" s="4"/>
      <c r="E4620" s="4">
        <v>1700016200</v>
      </c>
      <c r="F4620" s="4" t="s">
        <v>3674</v>
      </c>
      <c r="G4620" s="5">
        <v>244332</v>
      </c>
      <c r="H4620" s="5">
        <v>223451.75</v>
      </c>
    </row>
    <row r="4621" spans="1:8" x14ac:dyDescent="0.25">
      <c r="A4621" s="4"/>
      <c r="B4621" s="4"/>
      <c r="C4621" s="4"/>
      <c r="D4621" s="4"/>
      <c r="E4621" s="4">
        <v>1700016230</v>
      </c>
      <c r="F4621" s="4" t="s">
        <v>3675</v>
      </c>
      <c r="G4621" s="5">
        <v>204574</v>
      </c>
      <c r="H4621" s="5">
        <v>187091.41</v>
      </c>
    </row>
    <row r="4622" spans="1:8" x14ac:dyDescent="0.25">
      <c r="A4622" s="4"/>
      <c r="B4622" s="4"/>
      <c r="C4622" s="4"/>
      <c r="D4622" s="4"/>
      <c r="E4622" s="4">
        <v>1700015720</v>
      </c>
      <c r="F4622" s="4" t="s">
        <v>3676</v>
      </c>
      <c r="G4622" s="5">
        <v>192081</v>
      </c>
      <c r="H4622" s="5">
        <v>175666.05</v>
      </c>
    </row>
    <row r="4623" spans="1:8" x14ac:dyDescent="0.25">
      <c r="A4623" s="4"/>
      <c r="B4623" s="4"/>
      <c r="C4623" s="4"/>
      <c r="D4623" s="4"/>
      <c r="E4623" s="4">
        <v>1700016030</v>
      </c>
      <c r="F4623" s="4" t="s">
        <v>3677</v>
      </c>
      <c r="G4623" s="5">
        <v>184397</v>
      </c>
      <c r="H4623" s="5">
        <v>168638.71</v>
      </c>
    </row>
    <row r="4624" spans="1:8" x14ac:dyDescent="0.25">
      <c r="A4624" s="4"/>
      <c r="B4624" s="4"/>
      <c r="C4624" s="4"/>
      <c r="D4624" s="4"/>
      <c r="E4624" s="4">
        <v>1700016150</v>
      </c>
      <c r="F4624" s="4" t="s">
        <v>3678</v>
      </c>
      <c r="G4624" s="5">
        <v>171622</v>
      </c>
      <c r="H4624" s="5">
        <v>156955.43</v>
      </c>
    </row>
    <row r="4625" spans="1:8" x14ac:dyDescent="0.25">
      <c r="A4625" s="4"/>
      <c r="B4625" s="4"/>
      <c r="C4625" s="4"/>
      <c r="D4625" s="4"/>
      <c r="E4625" s="4">
        <v>1700016140</v>
      </c>
      <c r="F4625" s="4" t="s">
        <v>3679</v>
      </c>
      <c r="G4625" s="5">
        <v>163338</v>
      </c>
      <c r="H4625" s="5">
        <v>149379.38</v>
      </c>
    </row>
    <row r="4626" spans="1:8" x14ac:dyDescent="0.25">
      <c r="A4626" s="4"/>
      <c r="B4626" s="4"/>
      <c r="C4626" s="4"/>
      <c r="D4626" s="4"/>
      <c r="E4626" s="4">
        <v>1700015770</v>
      </c>
      <c r="F4626" s="4" t="s">
        <v>3680</v>
      </c>
      <c r="G4626" s="5">
        <v>144254</v>
      </c>
      <c r="H4626" s="5">
        <v>131926.28</v>
      </c>
    </row>
    <row r="4627" spans="1:8" x14ac:dyDescent="0.25">
      <c r="A4627" s="4"/>
      <c r="B4627" s="4"/>
      <c r="C4627" s="4"/>
      <c r="D4627" s="4"/>
      <c r="E4627" s="4">
        <v>1700016130</v>
      </c>
      <c r="F4627" s="4" t="s">
        <v>3681</v>
      </c>
      <c r="G4627" s="5">
        <v>140311</v>
      </c>
      <c r="H4627" s="5">
        <v>128320.23</v>
      </c>
    </row>
    <row r="4628" spans="1:8" x14ac:dyDescent="0.25">
      <c r="A4628" s="4"/>
      <c r="B4628" s="4"/>
      <c r="C4628" s="4"/>
      <c r="D4628" s="4"/>
      <c r="E4628" s="4">
        <v>1700016210</v>
      </c>
      <c r="F4628" s="4" t="s">
        <v>3682</v>
      </c>
      <c r="G4628" s="5">
        <v>117451</v>
      </c>
      <c r="H4628" s="5">
        <v>107413.81</v>
      </c>
    </row>
    <row r="4629" spans="1:8" x14ac:dyDescent="0.25">
      <c r="A4629" s="4"/>
      <c r="B4629" s="4"/>
      <c r="C4629" s="4"/>
      <c r="D4629" s="4"/>
      <c r="E4629" s="4">
        <v>1700016220</v>
      </c>
      <c r="F4629" s="4" t="s">
        <v>3683</v>
      </c>
      <c r="G4629" s="5">
        <v>115308</v>
      </c>
      <c r="H4629" s="5">
        <v>105453.95</v>
      </c>
    </row>
    <row r="4630" spans="1:8" x14ac:dyDescent="0.25">
      <c r="A4630" s="4"/>
      <c r="B4630" s="4"/>
      <c r="C4630" s="4"/>
      <c r="D4630" s="4"/>
      <c r="E4630" s="4">
        <v>1700015760</v>
      </c>
      <c r="F4630" s="4" t="s">
        <v>3684</v>
      </c>
      <c r="G4630" s="5">
        <v>75264.600000000006</v>
      </c>
      <c r="H4630" s="5">
        <v>68832.61</v>
      </c>
    </row>
    <row r="4631" spans="1:8" x14ac:dyDescent="0.25">
      <c r="A4631" s="4"/>
      <c r="B4631" s="4"/>
      <c r="C4631" s="4"/>
      <c r="D4631" s="4"/>
      <c r="E4631" s="4">
        <v>1700016040</v>
      </c>
      <c r="F4631" s="4" t="s">
        <v>3685</v>
      </c>
      <c r="G4631" s="5">
        <v>73010</v>
      </c>
      <c r="H4631" s="5">
        <v>66770.679999999993</v>
      </c>
    </row>
    <row r="4632" spans="1:8" x14ac:dyDescent="0.25">
      <c r="A4632" s="4"/>
      <c r="B4632" s="4"/>
      <c r="C4632" s="4"/>
      <c r="D4632" s="4"/>
      <c r="E4632" s="4">
        <v>1700016330</v>
      </c>
      <c r="F4632" s="4" t="s">
        <v>3686</v>
      </c>
      <c r="G4632" s="5">
        <v>67716</v>
      </c>
      <c r="H4632" s="5">
        <v>61929.09</v>
      </c>
    </row>
    <row r="4633" spans="1:8" x14ac:dyDescent="0.25">
      <c r="A4633" s="4"/>
      <c r="B4633" s="4"/>
      <c r="C4633" s="4"/>
      <c r="D4633" s="4"/>
      <c r="E4633" s="4">
        <v>1700016400</v>
      </c>
      <c r="F4633" s="4" t="s">
        <v>3687</v>
      </c>
      <c r="G4633" s="5">
        <v>62113.87</v>
      </c>
      <c r="H4633" s="5">
        <v>56975.43</v>
      </c>
    </row>
    <row r="4634" spans="1:8" x14ac:dyDescent="0.25">
      <c r="A4634" s="4"/>
      <c r="B4634" s="4"/>
      <c r="C4634" s="4"/>
      <c r="D4634" s="4"/>
      <c r="E4634" s="4">
        <v>1700016160</v>
      </c>
      <c r="F4634" s="4" t="s">
        <v>3688</v>
      </c>
      <c r="G4634" s="5">
        <v>55238</v>
      </c>
      <c r="H4634" s="5">
        <v>50517.440000000002</v>
      </c>
    </row>
    <row r="4635" spans="1:8" x14ac:dyDescent="0.25">
      <c r="A4635" s="4"/>
      <c r="B4635" s="4"/>
      <c r="C4635" s="4"/>
      <c r="D4635" s="4"/>
      <c r="E4635" s="4">
        <v>1700015750</v>
      </c>
      <c r="F4635" s="4" t="s">
        <v>3689</v>
      </c>
      <c r="G4635" s="5">
        <v>45471</v>
      </c>
      <c r="H4635" s="5">
        <v>41585.11</v>
      </c>
    </row>
    <row r="4636" spans="1:8" x14ac:dyDescent="0.25">
      <c r="A4636" s="4"/>
      <c r="B4636" s="4"/>
      <c r="C4636" s="4"/>
      <c r="D4636" s="4"/>
      <c r="E4636" s="4">
        <v>1700016310</v>
      </c>
      <c r="F4636" s="4" t="s">
        <v>3690</v>
      </c>
      <c r="G4636" s="5">
        <v>41497</v>
      </c>
      <c r="H4636" s="5">
        <v>37950.730000000003</v>
      </c>
    </row>
    <row r="4637" spans="1:8" x14ac:dyDescent="0.25">
      <c r="A4637" s="4"/>
      <c r="B4637" s="4"/>
      <c r="C4637" s="4"/>
      <c r="D4637" s="4"/>
      <c r="E4637" s="4">
        <v>1700015780</v>
      </c>
      <c r="F4637" s="4" t="s">
        <v>3691</v>
      </c>
      <c r="G4637" s="5">
        <v>36064</v>
      </c>
      <c r="H4637" s="5">
        <v>32982.019999999997</v>
      </c>
    </row>
    <row r="4638" spans="1:8" x14ac:dyDescent="0.25">
      <c r="A4638" s="4"/>
      <c r="B4638" s="4"/>
      <c r="C4638" s="4"/>
      <c r="D4638" s="4">
        <v>2021</v>
      </c>
      <c r="E4638" s="4">
        <v>1700017380</v>
      </c>
      <c r="F4638" s="4" t="s">
        <v>3692</v>
      </c>
      <c r="G4638" s="5">
        <v>319210.92</v>
      </c>
      <c r="H4638" s="5">
        <v>313555.49</v>
      </c>
    </row>
    <row r="4639" spans="1:8" x14ac:dyDescent="0.25">
      <c r="A4639" s="4"/>
      <c r="B4639" s="4"/>
      <c r="C4639" s="4"/>
      <c r="D4639" s="4"/>
      <c r="E4639" s="4">
        <v>1700017390</v>
      </c>
      <c r="F4639" s="4" t="s">
        <v>3693</v>
      </c>
      <c r="G4639" s="5">
        <v>285621</v>
      </c>
      <c r="H4639" s="5">
        <v>280560.68</v>
      </c>
    </row>
    <row r="4640" spans="1:8" x14ac:dyDescent="0.25">
      <c r="A4640" s="4"/>
      <c r="B4640" s="4"/>
      <c r="C4640" s="4"/>
      <c r="D4640" s="4"/>
      <c r="E4640" s="4">
        <v>1700017340</v>
      </c>
      <c r="F4640" s="4" t="s">
        <v>3692</v>
      </c>
      <c r="G4640" s="5">
        <v>125783.06</v>
      </c>
      <c r="H4640" s="5">
        <v>123554.57</v>
      </c>
    </row>
    <row r="4641" spans="1:8" x14ac:dyDescent="0.25">
      <c r="A4641" s="4"/>
      <c r="B4641" s="4"/>
      <c r="C4641" s="4"/>
      <c r="D4641" s="4"/>
      <c r="E4641" s="4">
        <v>1700017330</v>
      </c>
      <c r="F4641" s="4" t="s">
        <v>3692</v>
      </c>
      <c r="G4641" s="5">
        <v>125783.06</v>
      </c>
      <c r="H4641" s="5">
        <v>123554.57</v>
      </c>
    </row>
    <row r="4642" spans="1:8" x14ac:dyDescent="0.25">
      <c r="A4642" s="4"/>
      <c r="B4642" s="4"/>
      <c r="C4642" s="4"/>
      <c r="D4642" s="4"/>
      <c r="E4642" s="4">
        <v>1700017350</v>
      </c>
      <c r="F4642" s="4" t="s">
        <v>3694</v>
      </c>
      <c r="G4642" s="5">
        <v>93403.04</v>
      </c>
      <c r="H4642" s="5">
        <v>91748.23</v>
      </c>
    </row>
    <row r="4643" spans="1:8" x14ac:dyDescent="0.25">
      <c r="A4643" s="4"/>
      <c r="B4643" s="4"/>
      <c r="C4643" s="4"/>
      <c r="D4643" s="4"/>
      <c r="E4643" s="4">
        <v>1700017320</v>
      </c>
      <c r="F4643" s="4" t="s">
        <v>3692</v>
      </c>
      <c r="G4643" s="5">
        <v>90434.06</v>
      </c>
      <c r="H4643" s="5">
        <v>88831.85</v>
      </c>
    </row>
    <row r="4644" spans="1:8" x14ac:dyDescent="0.25">
      <c r="A4644" s="4"/>
      <c r="B4644" s="4"/>
      <c r="C4644" s="4"/>
      <c r="D4644" s="4"/>
      <c r="E4644" s="4">
        <v>1700017310</v>
      </c>
      <c r="F4644" s="4" t="s">
        <v>3695</v>
      </c>
      <c r="G4644" s="5">
        <v>83177</v>
      </c>
      <c r="H4644" s="5">
        <v>81703.360000000001</v>
      </c>
    </row>
    <row r="4645" spans="1:8" x14ac:dyDescent="0.25">
      <c r="A4645" s="4"/>
      <c r="B4645" s="4"/>
      <c r="C4645" s="4"/>
      <c r="D4645" s="4"/>
      <c r="E4645" s="4">
        <v>1700017360</v>
      </c>
      <c r="F4645" s="4" t="s">
        <v>3696</v>
      </c>
      <c r="G4645" s="5">
        <v>59173.02</v>
      </c>
      <c r="H4645" s="5">
        <v>58124.66</v>
      </c>
    </row>
    <row r="4646" spans="1:8" x14ac:dyDescent="0.25">
      <c r="A4646" s="4"/>
      <c r="B4646" s="4"/>
      <c r="C4646" s="4"/>
      <c r="D4646" s="4"/>
      <c r="E4646" s="4">
        <v>1700017370</v>
      </c>
      <c r="F4646" s="4" t="s">
        <v>3697</v>
      </c>
      <c r="G4646" s="5">
        <v>15631</v>
      </c>
      <c r="H4646" s="5">
        <v>15354.07</v>
      </c>
    </row>
    <row r="4647" spans="1:8" x14ac:dyDescent="0.25">
      <c r="A4647" s="6"/>
      <c r="B4647" s="6"/>
      <c r="C4647" s="6" t="s">
        <v>2634</v>
      </c>
      <c r="D4647" s="6"/>
      <c r="E4647" s="6"/>
      <c r="F4647" s="6"/>
      <c r="G4647" s="7">
        <f>SUM(G4530:G4646)</f>
        <v>155360812.34</v>
      </c>
      <c r="H4647" s="7">
        <v>89614364.700000033</v>
      </c>
    </row>
    <row r="4648" spans="1:8" x14ac:dyDescent="0.25">
      <c r="A4648" s="4"/>
      <c r="B4648" s="4"/>
      <c r="C4648" s="4" t="s">
        <v>1811</v>
      </c>
      <c r="D4648" s="4">
        <v>2019</v>
      </c>
      <c r="E4648" s="4">
        <v>1700012450</v>
      </c>
      <c r="F4648" s="4" t="s">
        <v>3698</v>
      </c>
      <c r="G4648" s="5">
        <v>404650</v>
      </c>
      <c r="H4648" s="5">
        <v>167252.71</v>
      </c>
    </row>
    <row r="4649" spans="1:8" x14ac:dyDescent="0.25">
      <c r="A4649" s="4"/>
      <c r="B4649" s="4"/>
      <c r="C4649" s="4"/>
      <c r="D4649" s="4"/>
      <c r="E4649" s="4">
        <v>1700015520</v>
      </c>
      <c r="F4649" s="4" t="s">
        <v>3699</v>
      </c>
      <c r="G4649" s="5">
        <v>87903</v>
      </c>
      <c r="H4649" s="5">
        <v>45299.1</v>
      </c>
    </row>
    <row r="4650" spans="1:8" x14ac:dyDescent="0.25">
      <c r="A4650" s="4"/>
      <c r="B4650" s="4"/>
      <c r="C4650" s="4"/>
      <c r="D4650" s="4">
        <v>2020</v>
      </c>
      <c r="E4650" s="4">
        <v>1700015510</v>
      </c>
      <c r="F4650" s="4" t="s">
        <v>3700</v>
      </c>
      <c r="G4650" s="5">
        <v>234992</v>
      </c>
      <c r="H4650" s="5">
        <v>155373.70000000001</v>
      </c>
    </row>
    <row r="4651" spans="1:8" x14ac:dyDescent="0.25">
      <c r="A4651" s="6"/>
      <c r="B4651" s="6"/>
      <c r="C4651" s="6" t="s">
        <v>2078</v>
      </c>
      <c r="D4651" s="6"/>
      <c r="E4651" s="6"/>
      <c r="F4651" s="6"/>
      <c r="G4651" s="7">
        <f>SUM(G4648:G4650)</f>
        <v>727545</v>
      </c>
      <c r="H4651" s="7">
        <f>SUM(H4648:H4650)</f>
        <v>367925.51</v>
      </c>
    </row>
    <row r="4652" spans="1:8" x14ac:dyDescent="0.25">
      <c r="A4652" s="8"/>
      <c r="B4652" s="8" t="s">
        <v>2637</v>
      </c>
      <c r="C4652" s="8"/>
      <c r="D4652" s="8"/>
      <c r="E4652" s="8"/>
      <c r="F4652" s="8"/>
      <c r="G4652" s="9">
        <f>G4651+G4647</f>
        <v>156088357.34</v>
      </c>
      <c r="H4652" s="9">
        <f>H4651+H4647</f>
        <v>89982290.210000038</v>
      </c>
    </row>
    <row r="4653" spans="1:8" x14ac:dyDescent="0.25">
      <c r="A4653" s="10" t="s">
        <v>3701</v>
      </c>
      <c r="B4653" s="10"/>
      <c r="C4653" s="10"/>
      <c r="D4653" s="10"/>
      <c r="E4653" s="10"/>
      <c r="F4653" s="10"/>
      <c r="G4653" s="11">
        <f>G4652+G4529+G4473</f>
        <v>1925097382.7099998</v>
      </c>
      <c r="H4653" s="11">
        <f>H4652+H4529+H4473</f>
        <v>1178749080.8999996</v>
      </c>
    </row>
    <row r="4654" spans="1:8" x14ac:dyDescent="0.25">
      <c r="A4654" s="3" t="s">
        <v>3702</v>
      </c>
      <c r="B4654" s="3" t="s">
        <v>9</v>
      </c>
      <c r="C4654" s="3" t="s">
        <v>10</v>
      </c>
      <c r="D4654" s="4">
        <v>2006</v>
      </c>
      <c r="E4654" s="4">
        <v>1200025630</v>
      </c>
      <c r="F4654" s="4" t="s">
        <v>3703</v>
      </c>
      <c r="G4654" s="5">
        <v>2589638.9300000002</v>
      </c>
      <c r="H4654" s="5">
        <v>1738.74</v>
      </c>
    </row>
    <row r="4655" spans="1:8" x14ac:dyDescent="0.25">
      <c r="A4655" s="4"/>
      <c r="B4655" s="4"/>
      <c r="C4655" s="4"/>
      <c r="D4655" s="4"/>
      <c r="E4655" s="4">
        <v>1200025560</v>
      </c>
      <c r="F4655" s="4" t="s">
        <v>3704</v>
      </c>
      <c r="G4655" s="5">
        <v>2565613.0299999998</v>
      </c>
      <c r="H4655" s="5">
        <v>188956.84</v>
      </c>
    </row>
    <row r="4656" spans="1:8" x14ac:dyDescent="0.25">
      <c r="A4656" s="4"/>
      <c r="B4656" s="4"/>
      <c r="C4656" s="4"/>
      <c r="D4656" s="4"/>
      <c r="E4656" s="4">
        <v>1200025480</v>
      </c>
      <c r="F4656" s="4" t="s">
        <v>3705</v>
      </c>
      <c r="G4656" s="5">
        <v>2012155.65</v>
      </c>
      <c r="H4656" s="5">
        <v>1351.03</v>
      </c>
    </row>
    <row r="4657" spans="1:8" x14ac:dyDescent="0.25">
      <c r="A4657" s="4"/>
      <c r="B4657" s="4"/>
      <c r="C4657" s="4"/>
      <c r="D4657" s="4"/>
      <c r="E4657" s="4">
        <v>1200025890</v>
      </c>
      <c r="F4657" s="4" t="s">
        <v>3706</v>
      </c>
      <c r="G4657" s="5">
        <v>2005675.25</v>
      </c>
      <c r="H4657" s="5">
        <v>1347.14</v>
      </c>
    </row>
    <row r="4658" spans="1:8" x14ac:dyDescent="0.25">
      <c r="A4658" s="4"/>
      <c r="B4658" s="4"/>
      <c r="C4658" s="4"/>
      <c r="D4658" s="4"/>
      <c r="E4658" s="4">
        <v>1200025540</v>
      </c>
      <c r="F4658" s="4" t="s">
        <v>3707</v>
      </c>
      <c r="G4658" s="5">
        <v>1939848.81</v>
      </c>
      <c r="H4658" s="5">
        <v>188536.69</v>
      </c>
    </row>
    <row r="4659" spans="1:8" x14ac:dyDescent="0.25">
      <c r="A4659" s="4"/>
      <c r="B4659" s="4"/>
      <c r="C4659" s="4"/>
      <c r="D4659" s="4"/>
      <c r="E4659" s="4">
        <v>1200025520</v>
      </c>
      <c r="F4659" s="4" t="s">
        <v>3708</v>
      </c>
      <c r="G4659" s="5">
        <v>1933307.95</v>
      </c>
      <c r="H4659" s="5">
        <v>188532.29</v>
      </c>
    </row>
    <row r="4660" spans="1:8" x14ac:dyDescent="0.25">
      <c r="A4660" s="4"/>
      <c r="B4660" s="4"/>
      <c r="C4660" s="4"/>
      <c r="D4660" s="4"/>
      <c r="E4660" s="4">
        <v>1200025530</v>
      </c>
      <c r="F4660" s="4" t="s">
        <v>3708</v>
      </c>
      <c r="G4660" s="5">
        <v>1933307.95</v>
      </c>
      <c r="H4660" s="5">
        <v>188532.29</v>
      </c>
    </row>
    <row r="4661" spans="1:8" x14ac:dyDescent="0.25">
      <c r="A4661" s="4"/>
      <c r="B4661" s="4"/>
      <c r="C4661" s="4"/>
      <c r="D4661" s="4"/>
      <c r="E4661" s="4">
        <v>1200025840</v>
      </c>
      <c r="F4661" s="4" t="s">
        <v>3709</v>
      </c>
      <c r="G4661" s="5">
        <v>1918611.17</v>
      </c>
      <c r="H4661" s="5">
        <v>1288.21</v>
      </c>
    </row>
    <row r="4662" spans="1:8" x14ac:dyDescent="0.25">
      <c r="A4662" s="4"/>
      <c r="B4662" s="4"/>
      <c r="C4662" s="4"/>
      <c r="D4662" s="4"/>
      <c r="E4662" s="4">
        <v>1200025850</v>
      </c>
      <c r="F4662" s="4" t="s">
        <v>3710</v>
      </c>
      <c r="G4662" s="5">
        <v>1918609.82</v>
      </c>
      <c r="H4662" s="5">
        <v>1288.19</v>
      </c>
    </row>
    <row r="4663" spans="1:8" x14ac:dyDescent="0.25">
      <c r="A4663" s="4"/>
      <c r="B4663" s="4"/>
      <c r="C4663" s="4"/>
      <c r="D4663" s="4"/>
      <c r="E4663" s="4">
        <v>1200025521</v>
      </c>
      <c r="F4663" s="4" t="s">
        <v>3708</v>
      </c>
      <c r="G4663" s="5">
        <v>1500000</v>
      </c>
      <c r="H4663" s="5">
        <v>100924.49</v>
      </c>
    </row>
    <row r="4664" spans="1:8" x14ac:dyDescent="0.25">
      <c r="A4664" s="4"/>
      <c r="B4664" s="4"/>
      <c r="C4664" s="4"/>
      <c r="D4664" s="4"/>
      <c r="E4664" s="4">
        <v>1200025541</v>
      </c>
      <c r="F4664" s="4" t="s">
        <v>3707</v>
      </c>
      <c r="G4664" s="5">
        <v>1500000</v>
      </c>
      <c r="H4664" s="5">
        <v>190292.75</v>
      </c>
    </row>
    <row r="4665" spans="1:8" x14ac:dyDescent="0.25">
      <c r="A4665" s="4"/>
      <c r="B4665" s="4"/>
      <c r="C4665" s="4"/>
      <c r="D4665" s="4"/>
      <c r="E4665" s="4">
        <v>1200025531</v>
      </c>
      <c r="F4665" s="4" t="s">
        <v>3708</v>
      </c>
      <c r="G4665" s="5">
        <v>1500000</v>
      </c>
      <c r="H4665" s="5">
        <v>190292.75</v>
      </c>
    </row>
    <row r="4666" spans="1:8" x14ac:dyDescent="0.25">
      <c r="A4666" s="4"/>
      <c r="B4666" s="4"/>
      <c r="C4666" s="4"/>
      <c r="D4666" s="4"/>
      <c r="E4666" s="4">
        <v>1200025551</v>
      </c>
      <c r="F4666" s="4" t="s">
        <v>3711</v>
      </c>
      <c r="G4666" s="5">
        <v>1500000</v>
      </c>
      <c r="H4666" s="5">
        <v>190292.75</v>
      </c>
    </row>
    <row r="4667" spans="1:8" x14ac:dyDescent="0.25">
      <c r="A4667" s="4"/>
      <c r="B4667" s="4"/>
      <c r="C4667" s="4"/>
      <c r="D4667" s="4"/>
      <c r="E4667" s="4">
        <v>1200025561</v>
      </c>
      <c r="F4667" s="4" t="s">
        <v>3704</v>
      </c>
      <c r="G4667" s="5">
        <v>1500000</v>
      </c>
      <c r="H4667" s="5">
        <v>190292.75</v>
      </c>
    </row>
    <row r="4668" spans="1:8" x14ac:dyDescent="0.25">
      <c r="A4668" s="4"/>
      <c r="B4668" s="4"/>
      <c r="C4668" s="4"/>
      <c r="D4668" s="4"/>
      <c r="E4668" s="4">
        <v>1200025600</v>
      </c>
      <c r="F4668" s="4" t="s">
        <v>3712</v>
      </c>
      <c r="G4668" s="5">
        <v>1339863.7</v>
      </c>
      <c r="H4668" s="5">
        <v>899.6</v>
      </c>
    </row>
    <row r="4669" spans="1:8" x14ac:dyDescent="0.25">
      <c r="A4669" s="4"/>
      <c r="B4669" s="4"/>
      <c r="C4669" s="4"/>
      <c r="D4669" s="4"/>
      <c r="E4669" s="4">
        <v>1200025470</v>
      </c>
      <c r="F4669" s="4" t="s">
        <v>3713</v>
      </c>
      <c r="G4669" s="5">
        <v>1270274.3999999999</v>
      </c>
      <c r="H4669" s="5">
        <v>852.94</v>
      </c>
    </row>
    <row r="4670" spans="1:8" x14ac:dyDescent="0.25">
      <c r="A4670" s="4"/>
      <c r="B4670" s="4"/>
      <c r="C4670" s="4"/>
      <c r="D4670" s="4"/>
      <c r="E4670" s="4">
        <v>1200025650</v>
      </c>
      <c r="F4670" s="4" t="s">
        <v>3714</v>
      </c>
      <c r="G4670" s="5">
        <v>1198527.3</v>
      </c>
      <c r="H4670" s="5">
        <v>804.68</v>
      </c>
    </row>
    <row r="4671" spans="1:8" x14ac:dyDescent="0.25">
      <c r="A4671" s="4"/>
      <c r="B4671" s="4"/>
      <c r="C4671" s="4"/>
      <c r="D4671" s="4"/>
      <c r="E4671" s="4">
        <v>1200025760</v>
      </c>
      <c r="F4671" s="4" t="s">
        <v>3715</v>
      </c>
      <c r="G4671" s="5">
        <v>1128511.83</v>
      </c>
      <c r="H4671" s="5">
        <v>757.72</v>
      </c>
    </row>
    <row r="4672" spans="1:8" x14ac:dyDescent="0.25">
      <c r="A4672" s="4"/>
      <c r="B4672" s="4"/>
      <c r="C4672" s="4"/>
      <c r="D4672" s="4"/>
      <c r="E4672" s="4">
        <v>1200025610</v>
      </c>
      <c r="F4672" s="4" t="s">
        <v>3716</v>
      </c>
      <c r="G4672" s="5">
        <v>1124757.25</v>
      </c>
      <c r="H4672" s="5">
        <v>755.18</v>
      </c>
    </row>
    <row r="4673" spans="1:8" x14ac:dyDescent="0.25">
      <c r="A4673" s="4"/>
      <c r="B4673" s="4"/>
      <c r="C4673" s="4"/>
      <c r="D4673" s="4"/>
      <c r="E4673" s="4">
        <v>1200025550</v>
      </c>
      <c r="F4673" s="4" t="s">
        <v>3711</v>
      </c>
      <c r="G4673" s="5">
        <v>870115.66</v>
      </c>
      <c r="H4673" s="5">
        <v>187818.5</v>
      </c>
    </row>
    <row r="4674" spans="1:8" x14ac:dyDescent="0.25">
      <c r="A4674" s="4"/>
      <c r="B4674" s="4"/>
      <c r="C4674" s="4"/>
      <c r="D4674" s="4"/>
      <c r="E4674" s="4">
        <v>1200025440</v>
      </c>
      <c r="F4674" s="4" t="s">
        <v>3717</v>
      </c>
      <c r="G4674" s="5">
        <v>521919.73</v>
      </c>
      <c r="H4674" s="5">
        <v>6862.59</v>
      </c>
    </row>
    <row r="4675" spans="1:8" x14ac:dyDescent="0.25">
      <c r="A4675" s="4"/>
      <c r="B4675" s="4"/>
      <c r="C4675" s="4"/>
      <c r="D4675" s="4"/>
      <c r="E4675" s="4">
        <v>1200025590</v>
      </c>
      <c r="F4675" s="4" t="s">
        <v>3718</v>
      </c>
      <c r="G4675" s="5">
        <v>437495.5</v>
      </c>
      <c r="H4675" s="5">
        <v>293.75</v>
      </c>
    </row>
    <row r="4676" spans="1:8" x14ac:dyDescent="0.25">
      <c r="A4676" s="4"/>
      <c r="B4676" s="4"/>
      <c r="C4676" s="4"/>
      <c r="D4676" s="4"/>
      <c r="E4676" s="4">
        <v>1200025750</v>
      </c>
      <c r="F4676" s="4" t="s">
        <v>3719</v>
      </c>
      <c r="G4676" s="5">
        <v>361136.09</v>
      </c>
      <c r="H4676" s="5">
        <v>4001.45</v>
      </c>
    </row>
    <row r="4677" spans="1:8" x14ac:dyDescent="0.25">
      <c r="A4677" s="4"/>
      <c r="B4677" s="4"/>
      <c r="C4677" s="4"/>
      <c r="D4677" s="4"/>
      <c r="E4677" s="4">
        <v>1200025570</v>
      </c>
      <c r="F4677" s="4" t="s">
        <v>3720</v>
      </c>
      <c r="G4677" s="5">
        <v>320817.45</v>
      </c>
      <c r="H4677" s="5">
        <v>215.4</v>
      </c>
    </row>
    <row r="4678" spans="1:8" x14ac:dyDescent="0.25">
      <c r="A4678" s="4"/>
      <c r="B4678" s="4"/>
      <c r="C4678" s="4"/>
      <c r="D4678" s="4"/>
      <c r="E4678" s="4">
        <v>1200025950</v>
      </c>
      <c r="F4678" s="4" t="s">
        <v>3721</v>
      </c>
      <c r="G4678" s="5">
        <v>304857.82</v>
      </c>
      <c r="H4678" s="5">
        <v>83143.539999999994</v>
      </c>
    </row>
    <row r="4679" spans="1:8" x14ac:dyDescent="0.25">
      <c r="A4679" s="4"/>
      <c r="B4679" s="4"/>
      <c r="C4679" s="4"/>
      <c r="D4679" s="4"/>
      <c r="E4679" s="4">
        <v>1200026020</v>
      </c>
      <c r="F4679" s="4" t="s">
        <v>3722</v>
      </c>
      <c r="G4679" s="5">
        <v>235760.72</v>
      </c>
      <c r="H4679" s="5">
        <v>4134.7700000000004</v>
      </c>
    </row>
    <row r="4680" spans="1:8" x14ac:dyDescent="0.25">
      <c r="A4680" s="4"/>
      <c r="B4680" s="4"/>
      <c r="C4680" s="4"/>
      <c r="D4680" s="4"/>
      <c r="E4680" s="4">
        <v>1200025700</v>
      </c>
      <c r="F4680" s="4" t="s">
        <v>3723</v>
      </c>
      <c r="G4680" s="5">
        <v>210386.25</v>
      </c>
      <c r="H4680" s="5">
        <v>141.22</v>
      </c>
    </row>
    <row r="4681" spans="1:8" x14ac:dyDescent="0.25">
      <c r="A4681" s="4"/>
      <c r="B4681" s="4"/>
      <c r="C4681" s="4"/>
      <c r="D4681" s="4"/>
      <c r="E4681" s="4">
        <v>1200025640</v>
      </c>
      <c r="F4681" s="4" t="s">
        <v>3724</v>
      </c>
      <c r="G4681" s="5">
        <v>182169.9</v>
      </c>
      <c r="H4681" s="5">
        <v>122.33</v>
      </c>
    </row>
    <row r="4682" spans="1:8" x14ac:dyDescent="0.25">
      <c r="A4682" s="4"/>
      <c r="B4682" s="4"/>
      <c r="C4682" s="4"/>
      <c r="D4682" s="4"/>
      <c r="E4682" s="4">
        <v>1200025510</v>
      </c>
      <c r="F4682" s="4" t="s">
        <v>3725</v>
      </c>
      <c r="G4682" s="5">
        <v>161700.71</v>
      </c>
      <c r="H4682" s="5">
        <v>108.6</v>
      </c>
    </row>
    <row r="4683" spans="1:8" x14ac:dyDescent="0.25">
      <c r="A4683" s="4"/>
      <c r="B4683" s="4"/>
      <c r="C4683" s="4"/>
      <c r="D4683" s="4"/>
      <c r="E4683" s="4">
        <v>1200025920</v>
      </c>
      <c r="F4683" s="4" t="s">
        <v>3726</v>
      </c>
      <c r="G4683" s="5">
        <v>141631.85999999999</v>
      </c>
      <c r="H4683" s="5">
        <v>506.37</v>
      </c>
    </row>
    <row r="4684" spans="1:8" x14ac:dyDescent="0.25">
      <c r="A4684" s="4"/>
      <c r="B4684" s="4"/>
      <c r="C4684" s="4"/>
      <c r="D4684" s="4"/>
      <c r="E4684" s="4">
        <v>1200025300</v>
      </c>
      <c r="F4684" s="4" t="s">
        <v>3727</v>
      </c>
      <c r="G4684" s="5">
        <v>128119.83</v>
      </c>
      <c r="H4684" s="5">
        <v>2246.9499999999998</v>
      </c>
    </row>
    <row r="4685" spans="1:8" x14ac:dyDescent="0.25">
      <c r="A4685" s="4"/>
      <c r="B4685" s="4"/>
      <c r="C4685" s="4"/>
      <c r="D4685" s="4"/>
      <c r="E4685" s="4">
        <v>1200025660</v>
      </c>
      <c r="F4685" s="4" t="s">
        <v>3728</v>
      </c>
      <c r="G4685" s="5">
        <v>127535.43</v>
      </c>
      <c r="H4685" s="5">
        <v>85.62</v>
      </c>
    </row>
    <row r="4686" spans="1:8" x14ac:dyDescent="0.25">
      <c r="A4686" s="4"/>
      <c r="B4686" s="4"/>
      <c r="C4686" s="4"/>
      <c r="D4686" s="4"/>
      <c r="E4686" s="4">
        <v>1200025910</v>
      </c>
      <c r="F4686" s="4" t="s">
        <v>3719</v>
      </c>
      <c r="G4686" s="5">
        <v>121133.93</v>
      </c>
      <c r="H4686" s="5">
        <v>81.319999999999993</v>
      </c>
    </row>
    <row r="4687" spans="1:8" x14ac:dyDescent="0.25">
      <c r="A4687" s="4"/>
      <c r="B4687" s="4"/>
      <c r="C4687" s="4"/>
      <c r="D4687" s="4"/>
      <c r="E4687" s="4">
        <v>1200025290</v>
      </c>
      <c r="F4687" s="4" t="s">
        <v>3729</v>
      </c>
      <c r="G4687" s="5">
        <v>111430.54</v>
      </c>
      <c r="H4687" s="5">
        <v>2244.27</v>
      </c>
    </row>
    <row r="4688" spans="1:8" x14ac:dyDescent="0.25">
      <c r="A4688" s="4"/>
      <c r="B4688" s="4"/>
      <c r="C4688" s="4"/>
      <c r="D4688" s="4"/>
      <c r="E4688" s="4">
        <v>1200025900</v>
      </c>
      <c r="F4688" s="4" t="s">
        <v>3730</v>
      </c>
      <c r="G4688" s="5">
        <v>104963.86</v>
      </c>
      <c r="H4688" s="5">
        <v>1</v>
      </c>
    </row>
    <row r="4689" spans="1:8" x14ac:dyDescent="0.25">
      <c r="A4689" s="4"/>
      <c r="B4689" s="4"/>
      <c r="C4689" s="4"/>
      <c r="D4689" s="4"/>
      <c r="E4689" s="4">
        <v>1200025730</v>
      </c>
      <c r="F4689" s="4" t="s">
        <v>3731</v>
      </c>
      <c r="G4689" s="5">
        <v>101309.07</v>
      </c>
      <c r="H4689" s="5">
        <v>67.989999999999995</v>
      </c>
    </row>
    <row r="4690" spans="1:8" x14ac:dyDescent="0.25">
      <c r="A4690" s="4"/>
      <c r="B4690" s="4"/>
      <c r="C4690" s="4"/>
      <c r="D4690" s="4"/>
      <c r="E4690" s="4">
        <v>1200025740</v>
      </c>
      <c r="F4690" s="4" t="s">
        <v>3732</v>
      </c>
      <c r="G4690" s="5">
        <v>94264.49</v>
      </c>
      <c r="H4690" s="5">
        <v>63.58</v>
      </c>
    </row>
    <row r="4691" spans="1:8" x14ac:dyDescent="0.25">
      <c r="A4691" s="4"/>
      <c r="B4691" s="4"/>
      <c r="C4691" s="4"/>
      <c r="D4691" s="4"/>
      <c r="E4691" s="4">
        <v>1200025990</v>
      </c>
      <c r="F4691" s="4" t="s">
        <v>3733</v>
      </c>
      <c r="G4691" s="5">
        <v>90627.92</v>
      </c>
      <c r="H4691" s="5">
        <v>60.8</v>
      </c>
    </row>
    <row r="4692" spans="1:8" x14ac:dyDescent="0.25">
      <c r="A4692" s="4"/>
      <c r="B4692" s="4"/>
      <c r="C4692" s="4"/>
      <c r="D4692" s="4"/>
      <c r="E4692" s="4">
        <v>1200025680</v>
      </c>
      <c r="F4692" s="4" t="s">
        <v>3734</v>
      </c>
      <c r="G4692" s="5">
        <v>53939.8</v>
      </c>
      <c r="H4692" s="5">
        <v>36.229999999999997</v>
      </c>
    </row>
    <row r="4693" spans="1:8" x14ac:dyDescent="0.25">
      <c r="A4693" s="4"/>
      <c r="B4693" s="4"/>
      <c r="C4693" s="4"/>
      <c r="D4693" s="4"/>
      <c r="E4693" s="4">
        <v>1200025450</v>
      </c>
      <c r="F4693" s="4" t="s">
        <v>3735</v>
      </c>
      <c r="G4693" s="5">
        <v>49224.99</v>
      </c>
      <c r="H4693" s="5">
        <v>33.049999999999997</v>
      </c>
    </row>
    <row r="4694" spans="1:8" x14ac:dyDescent="0.25">
      <c r="A4694" s="4"/>
      <c r="B4694" s="4"/>
      <c r="C4694" s="4"/>
      <c r="D4694" s="4"/>
      <c r="E4694" s="4">
        <v>1200025780</v>
      </c>
      <c r="F4694" s="4" t="s">
        <v>3736</v>
      </c>
      <c r="G4694" s="5">
        <v>46527.73</v>
      </c>
      <c r="H4694" s="5">
        <v>1</v>
      </c>
    </row>
    <row r="4695" spans="1:8" x14ac:dyDescent="0.25">
      <c r="A4695" s="4"/>
      <c r="B4695" s="4"/>
      <c r="C4695" s="4"/>
      <c r="D4695" s="4"/>
      <c r="E4695" s="4">
        <v>1200026000</v>
      </c>
      <c r="F4695" s="4" t="s">
        <v>3737</v>
      </c>
      <c r="G4695" s="5">
        <v>40735.360000000001</v>
      </c>
      <c r="H4695" s="5">
        <v>509.67</v>
      </c>
    </row>
    <row r="4696" spans="1:8" x14ac:dyDescent="0.25">
      <c r="A4696" s="4"/>
      <c r="B4696" s="4"/>
      <c r="C4696" s="4"/>
      <c r="D4696" s="4"/>
      <c r="E4696" s="4">
        <v>1200025410</v>
      </c>
      <c r="F4696" s="4" t="s">
        <v>3738</v>
      </c>
      <c r="G4696" s="5">
        <v>39717.15</v>
      </c>
      <c r="H4696" s="5">
        <v>763.79</v>
      </c>
    </row>
    <row r="4697" spans="1:8" x14ac:dyDescent="0.25">
      <c r="A4697" s="4"/>
      <c r="B4697" s="4"/>
      <c r="C4697" s="4"/>
      <c r="D4697" s="4"/>
      <c r="E4697" s="4">
        <v>1200025960</v>
      </c>
      <c r="F4697" s="4" t="s">
        <v>3739</v>
      </c>
      <c r="G4697" s="5">
        <v>37649.699999999997</v>
      </c>
      <c r="H4697" s="5">
        <v>1</v>
      </c>
    </row>
    <row r="4698" spans="1:8" x14ac:dyDescent="0.25">
      <c r="A4698" s="4"/>
      <c r="B4698" s="4"/>
      <c r="C4698" s="4"/>
      <c r="D4698" s="4"/>
      <c r="E4698" s="4">
        <v>1200026040</v>
      </c>
      <c r="F4698" s="4" t="s">
        <v>3740</v>
      </c>
      <c r="G4698" s="5">
        <v>36682.730000000003</v>
      </c>
      <c r="H4698" s="5">
        <v>738.84</v>
      </c>
    </row>
    <row r="4699" spans="1:8" x14ac:dyDescent="0.25">
      <c r="A4699" s="4"/>
      <c r="B4699" s="4"/>
      <c r="C4699" s="4"/>
      <c r="D4699" s="4"/>
      <c r="E4699" s="4">
        <v>1200025380</v>
      </c>
      <c r="F4699" s="4" t="s">
        <v>2724</v>
      </c>
      <c r="G4699" s="5">
        <v>32148.63</v>
      </c>
      <c r="H4699" s="5">
        <v>8380.56</v>
      </c>
    </row>
    <row r="4700" spans="1:8" x14ac:dyDescent="0.25">
      <c r="A4700" s="4"/>
      <c r="B4700" s="4"/>
      <c r="C4700" s="4"/>
      <c r="D4700" s="4"/>
      <c r="E4700" s="4">
        <v>1200026030</v>
      </c>
      <c r="F4700" s="4" t="s">
        <v>3741</v>
      </c>
      <c r="G4700" s="5">
        <v>23296.23</v>
      </c>
      <c r="H4700" s="5">
        <v>361.18</v>
      </c>
    </row>
    <row r="4701" spans="1:8" x14ac:dyDescent="0.25">
      <c r="A4701" s="4"/>
      <c r="B4701" s="4"/>
      <c r="C4701" s="4"/>
      <c r="D4701" s="4"/>
      <c r="E4701" s="4">
        <v>1200025980</v>
      </c>
      <c r="F4701" s="4" t="s">
        <v>3742</v>
      </c>
      <c r="G4701" s="5">
        <v>20989.7</v>
      </c>
      <c r="H4701" s="5">
        <v>409.11</v>
      </c>
    </row>
    <row r="4702" spans="1:8" x14ac:dyDescent="0.25">
      <c r="A4702" s="4"/>
      <c r="B4702" s="4"/>
      <c r="C4702" s="4"/>
      <c r="D4702" s="4"/>
      <c r="E4702" s="4">
        <v>1200025970</v>
      </c>
      <c r="F4702" s="4" t="s">
        <v>3743</v>
      </c>
      <c r="G4702" s="5">
        <v>8814.99</v>
      </c>
      <c r="H4702" s="5">
        <v>1</v>
      </c>
    </row>
    <row r="4703" spans="1:8" x14ac:dyDescent="0.25">
      <c r="A4703" s="4"/>
      <c r="B4703" s="4"/>
      <c r="C4703" s="4"/>
      <c r="D4703" s="4"/>
      <c r="E4703" s="4">
        <v>1200031800</v>
      </c>
      <c r="F4703" s="4" t="s">
        <v>3744</v>
      </c>
      <c r="G4703" s="5">
        <v>1011.47</v>
      </c>
      <c r="H4703" s="5">
        <v>1</v>
      </c>
    </row>
    <row r="4704" spans="1:8" x14ac:dyDescent="0.25">
      <c r="A4704" s="4"/>
      <c r="B4704" s="4"/>
      <c r="C4704" s="4"/>
      <c r="D4704" s="4">
        <v>2007</v>
      </c>
      <c r="E4704" s="4">
        <v>1200025500</v>
      </c>
      <c r="F4704" s="4" t="s">
        <v>3745</v>
      </c>
      <c r="G4704" s="5">
        <v>33096184.260000002</v>
      </c>
      <c r="H4704" s="5">
        <v>1883733.21</v>
      </c>
    </row>
    <row r="4705" spans="1:8" x14ac:dyDescent="0.25">
      <c r="A4705" s="4"/>
      <c r="B4705" s="4"/>
      <c r="C4705" s="4"/>
      <c r="D4705" s="4"/>
      <c r="E4705" s="4">
        <v>1200025670</v>
      </c>
      <c r="F4705" s="4" t="s">
        <v>3746</v>
      </c>
      <c r="G4705" s="5">
        <v>27121484.559999999</v>
      </c>
      <c r="H4705" s="5">
        <v>1543671.61</v>
      </c>
    </row>
    <row r="4706" spans="1:8" x14ac:dyDescent="0.25">
      <c r="A4706" s="4"/>
      <c r="B4706" s="4"/>
      <c r="C4706" s="4"/>
      <c r="D4706" s="4"/>
      <c r="E4706" s="4">
        <v>1200025720</v>
      </c>
      <c r="F4706" s="4" t="s">
        <v>3747</v>
      </c>
      <c r="G4706" s="5">
        <v>1040369.28</v>
      </c>
      <c r="H4706" s="5">
        <v>117034.67</v>
      </c>
    </row>
    <row r="4707" spans="1:8" x14ac:dyDescent="0.25">
      <c r="A4707" s="4"/>
      <c r="B4707" s="4"/>
      <c r="C4707" s="4"/>
      <c r="D4707" s="4"/>
      <c r="E4707" s="4">
        <v>1200025390</v>
      </c>
      <c r="F4707" s="4" t="s">
        <v>3748</v>
      </c>
      <c r="G4707" s="5">
        <v>1020000</v>
      </c>
      <c r="H4707" s="5">
        <v>46092.45</v>
      </c>
    </row>
    <row r="4708" spans="1:8" x14ac:dyDescent="0.25">
      <c r="A4708" s="4"/>
      <c r="B4708" s="4"/>
      <c r="C4708" s="4"/>
      <c r="D4708" s="4"/>
      <c r="E4708" s="4">
        <v>1200025340</v>
      </c>
      <c r="F4708" s="4" t="s">
        <v>3749</v>
      </c>
      <c r="G4708" s="5">
        <v>801915</v>
      </c>
      <c r="H4708" s="5">
        <v>231645.91</v>
      </c>
    </row>
    <row r="4709" spans="1:8" x14ac:dyDescent="0.25">
      <c r="A4709" s="4"/>
      <c r="B4709" s="4"/>
      <c r="C4709" s="4"/>
      <c r="D4709" s="4"/>
      <c r="E4709" s="4">
        <v>1200025360</v>
      </c>
      <c r="F4709" s="4" t="s">
        <v>3750</v>
      </c>
      <c r="G4709" s="5">
        <v>369000</v>
      </c>
      <c r="H4709" s="5">
        <v>40029.9</v>
      </c>
    </row>
    <row r="4710" spans="1:8" x14ac:dyDescent="0.25">
      <c r="A4710" s="4"/>
      <c r="B4710" s="4"/>
      <c r="C4710" s="4"/>
      <c r="D4710" s="4"/>
      <c r="E4710" s="4">
        <v>1200025320</v>
      </c>
      <c r="F4710" s="4" t="s">
        <v>3751</v>
      </c>
      <c r="G4710" s="5">
        <v>150000</v>
      </c>
      <c r="H4710" s="5">
        <v>16272.31</v>
      </c>
    </row>
    <row r="4711" spans="1:8" x14ac:dyDescent="0.25">
      <c r="A4711" s="4"/>
      <c r="B4711" s="4"/>
      <c r="C4711" s="4"/>
      <c r="D4711" s="4"/>
      <c r="E4711" s="4">
        <v>1200025310</v>
      </c>
      <c r="F4711" s="4" t="s">
        <v>3752</v>
      </c>
      <c r="G4711" s="5">
        <v>85000</v>
      </c>
      <c r="H4711" s="5">
        <v>9221</v>
      </c>
    </row>
    <row r="4712" spans="1:8" x14ac:dyDescent="0.25">
      <c r="A4712" s="4"/>
      <c r="B4712" s="4"/>
      <c r="C4712" s="4"/>
      <c r="D4712" s="4"/>
      <c r="E4712" s="4">
        <v>1200025400</v>
      </c>
      <c r="F4712" s="4" t="s">
        <v>3753</v>
      </c>
      <c r="G4712" s="5">
        <v>65000</v>
      </c>
      <c r="H4712" s="5">
        <v>7051.33</v>
      </c>
    </row>
    <row r="4713" spans="1:8" x14ac:dyDescent="0.25">
      <c r="A4713" s="4"/>
      <c r="B4713" s="4"/>
      <c r="C4713" s="4"/>
      <c r="D4713" s="4"/>
      <c r="E4713" s="4">
        <v>1200025370</v>
      </c>
      <c r="F4713" s="4" t="s">
        <v>3754</v>
      </c>
      <c r="G4713" s="5">
        <v>26000</v>
      </c>
      <c r="H4713" s="5">
        <v>2820.53</v>
      </c>
    </row>
    <row r="4714" spans="1:8" x14ac:dyDescent="0.25">
      <c r="A4714" s="4"/>
      <c r="B4714" s="4"/>
      <c r="C4714" s="4"/>
      <c r="D4714" s="4"/>
      <c r="E4714" s="4">
        <v>1200026010</v>
      </c>
      <c r="F4714" s="4" t="s">
        <v>3755</v>
      </c>
      <c r="G4714" s="5">
        <v>18366</v>
      </c>
      <c r="H4714" s="5">
        <v>1833.93</v>
      </c>
    </row>
    <row r="4715" spans="1:8" x14ac:dyDescent="0.25">
      <c r="A4715" s="4"/>
      <c r="B4715" s="4"/>
      <c r="C4715" s="4"/>
      <c r="D4715" s="4">
        <v>2008</v>
      </c>
      <c r="E4715" s="4">
        <v>1200034620</v>
      </c>
      <c r="F4715" s="4" t="s">
        <v>3756</v>
      </c>
      <c r="G4715" s="5">
        <v>3350000</v>
      </c>
      <c r="H4715" s="5">
        <v>542582.79</v>
      </c>
    </row>
    <row r="4716" spans="1:8" x14ac:dyDescent="0.25">
      <c r="A4716" s="4"/>
      <c r="B4716" s="4"/>
      <c r="C4716" s="4"/>
      <c r="D4716" s="4"/>
      <c r="E4716" s="4">
        <v>1200033990</v>
      </c>
      <c r="F4716" s="4" t="s">
        <v>3757</v>
      </c>
      <c r="G4716" s="5">
        <v>1586464.84</v>
      </c>
      <c r="H4716" s="5">
        <v>331317.84000000003</v>
      </c>
    </row>
    <row r="4717" spans="1:8" x14ac:dyDescent="0.25">
      <c r="A4717" s="4"/>
      <c r="B4717" s="4"/>
      <c r="C4717" s="4"/>
      <c r="D4717" s="4"/>
      <c r="E4717" s="4">
        <v>1200025810</v>
      </c>
      <c r="F4717" s="4" t="s">
        <v>3758</v>
      </c>
      <c r="G4717" s="5">
        <v>213266.32</v>
      </c>
      <c r="H4717" s="5">
        <v>28939.14</v>
      </c>
    </row>
    <row r="4718" spans="1:8" x14ac:dyDescent="0.25">
      <c r="A4718" s="4"/>
      <c r="B4718" s="4"/>
      <c r="C4718" s="4"/>
      <c r="D4718" s="4"/>
      <c r="E4718" s="4">
        <v>1200033710</v>
      </c>
      <c r="F4718" s="4" t="s">
        <v>3759</v>
      </c>
      <c r="G4718" s="5">
        <v>161543</v>
      </c>
      <c r="H4718" s="5">
        <v>27202.89</v>
      </c>
    </row>
    <row r="4719" spans="1:8" x14ac:dyDescent="0.25">
      <c r="A4719" s="4"/>
      <c r="B4719" s="4"/>
      <c r="C4719" s="4"/>
      <c r="D4719" s="4"/>
      <c r="E4719" s="4">
        <v>1200025800</v>
      </c>
      <c r="F4719" s="4" t="s">
        <v>3760</v>
      </c>
      <c r="G4719" s="5">
        <v>145599.04000000001</v>
      </c>
      <c r="H4719" s="5">
        <v>19757.09</v>
      </c>
    </row>
    <row r="4720" spans="1:8" x14ac:dyDescent="0.25">
      <c r="A4720" s="4"/>
      <c r="B4720" s="4"/>
      <c r="C4720" s="4"/>
      <c r="D4720" s="4"/>
      <c r="E4720" s="4">
        <v>1200025430</v>
      </c>
      <c r="F4720" s="4" t="s">
        <v>258</v>
      </c>
      <c r="G4720" s="5">
        <v>128568</v>
      </c>
      <c r="H4720" s="5">
        <v>17062.25</v>
      </c>
    </row>
    <row r="4721" spans="1:8" x14ac:dyDescent="0.25">
      <c r="A4721" s="4"/>
      <c r="B4721" s="4"/>
      <c r="C4721" s="4"/>
      <c r="D4721" s="4"/>
      <c r="E4721" s="4">
        <v>1200025820</v>
      </c>
      <c r="F4721" s="4" t="s">
        <v>3761</v>
      </c>
      <c r="G4721" s="5">
        <v>112103.03999999999</v>
      </c>
      <c r="H4721" s="5">
        <v>15211.84</v>
      </c>
    </row>
    <row r="4722" spans="1:8" x14ac:dyDescent="0.25">
      <c r="A4722" s="4"/>
      <c r="B4722" s="4"/>
      <c r="C4722" s="4"/>
      <c r="D4722" s="4"/>
      <c r="E4722" s="4">
        <v>1200025930</v>
      </c>
      <c r="F4722" s="4" t="s">
        <v>3762</v>
      </c>
      <c r="G4722" s="5">
        <v>33483</v>
      </c>
      <c r="H4722" s="5">
        <v>4106.13</v>
      </c>
    </row>
    <row r="4723" spans="1:8" x14ac:dyDescent="0.25">
      <c r="A4723" s="4"/>
      <c r="B4723" s="4"/>
      <c r="C4723" s="4"/>
      <c r="D4723" s="4"/>
      <c r="E4723" s="4">
        <v>1200034210</v>
      </c>
      <c r="F4723" s="4" t="s">
        <v>3763</v>
      </c>
      <c r="G4723" s="5">
        <v>25750</v>
      </c>
      <c r="H4723" s="5">
        <v>4530.4799999999996</v>
      </c>
    </row>
    <row r="4724" spans="1:8" x14ac:dyDescent="0.25">
      <c r="A4724" s="4"/>
      <c r="B4724" s="4"/>
      <c r="C4724" s="4"/>
      <c r="D4724" s="4"/>
      <c r="E4724" s="4">
        <v>1200033190</v>
      </c>
      <c r="F4724" s="4" t="s">
        <v>3764</v>
      </c>
      <c r="G4724" s="5">
        <v>20000</v>
      </c>
      <c r="H4724" s="5">
        <v>3166.4</v>
      </c>
    </row>
    <row r="4725" spans="1:8" x14ac:dyDescent="0.25">
      <c r="A4725" s="4"/>
      <c r="B4725" s="4"/>
      <c r="C4725" s="4"/>
      <c r="D4725" s="4"/>
      <c r="E4725" s="4">
        <v>1200025860</v>
      </c>
      <c r="F4725" s="4" t="s">
        <v>3765</v>
      </c>
      <c r="G4725" s="5">
        <v>5500</v>
      </c>
      <c r="H4725" s="5">
        <v>1840.88</v>
      </c>
    </row>
    <row r="4726" spans="1:8" x14ac:dyDescent="0.25">
      <c r="A4726" s="4"/>
      <c r="B4726" s="4"/>
      <c r="C4726" s="4"/>
      <c r="D4726" s="4">
        <v>2009</v>
      </c>
      <c r="E4726" s="4">
        <v>1200038000</v>
      </c>
      <c r="F4726" s="4" t="s">
        <v>272</v>
      </c>
      <c r="G4726" s="5">
        <v>29226408.719999999</v>
      </c>
      <c r="H4726" s="5">
        <v>8670515.7899999991</v>
      </c>
    </row>
    <row r="4727" spans="1:8" x14ac:dyDescent="0.25">
      <c r="A4727" s="4"/>
      <c r="B4727" s="4"/>
      <c r="C4727" s="4"/>
      <c r="D4727" s="4"/>
      <c r="E4727" s="4">
        <v>1200034030</v>
      </c>
      <c r="F4727" s="4" t="s">
        <v>3766</v>
      </c>
      <c r="G4727" s="5">
        <v>942135</v>
      </c>
      <c r="H4727" s="5">
        <v>405456.41</v>
      </c>
    </row>
    <row r="4728" spans="1:8" x14ac:dyDescent="0.25">
      <c r="A4728" s="4"/>
      <c r="B4728" s="4"/>
      <c r="C4728" s="4"/>
      <c r="D4728" s="4"/>
      <c r="E4728" s="4">
        <v>1200037990</v>
      </c>
      <c r="F4728" s="4" t="s">
        <v>272</v>
      </c>
      <c r="G4728" s="5">
        <v>580184.53</v>
      </c>
      <c r="H4728" s="5">
        <v>75810.14</v>
      </c>
    </row>
    <row r="4729" spans="1:8" x14ac:dyDescent="0.25">
      <c r="A4729" s="4"/>
      <c r="B4729" s="4"/>
      <c r="C4729" s="4"/>
      <c r="D4729" s="4"/>
      <c r="E4729" s="4">
        <v>1200038510</v>
      </c>
      <c r="F4729" s="4" t="s">
        <v>3767</v>
      </c>
      <c r="G4729" s="5">
        <v>148070</v>
      </c>
      <c r="H4729" s="5">
        <v>34290.730000000003</v>
      </c>
    </row>
    <row r="4730" spans="1:8" x14ac:dyDescent="0.25">
      <c r="A4730" s="4"/>
      <c r="B4730" s="4"/>
      <c r="C4730" s="4"/>
      <c r="D4730" s="4"/>
      <c r="E4730" s="4">
        <v>1200042350</v>
      </c>
      <c r="F4730" s="4" t="s">
        <v>3768</v>
      </c>
      <c r="G4730" s="5">
        <v>108000</v>
      </c>
      <c r="H4730" s="5">
        <v>26626.71</v>
      </c>
    </row>
    <row r="4731" spans="1:8" x14ac:dyDescent="0.25">
      <c r="A4731" s="4"/>
      <c r="B4731" s="4"/>
      <c r="C4731" s="4"/>
      <c r="D4731" s="4"/>
      <c r="E4731" s="4">
        <v>1200043730</v>
      </c>
      <c r="F4731" s="4" t="s">
        <v>3769</v>
      </c>
      <c r="G4731" s="5">
        <v>39650</v>
      </c>
      <c r="H4731" s="5">
        <v>10159.69</v>
      </c>
    </row>
    <row r="4732" spans="1:8" x14ac:dyDescent="0.25">
      <c r="A4732" s="4"/>
      <c r="B4732" s="4"/>
      <c r="C4732" s="4"/>
      <c r="D4732" s="4"/>
      <c r="E4732" s="4">
        <v>1200034340</v>
      </c>
      <c r="F4732" s="4" t="s">
        <v>3770</v>
      </c>
      <c r="G4732" s="5">
        <v>30661.8</v>
      </c>
      <c r="H4732" s="5">
        <v>6140.04</v>
      </c>
    </row>
    <row r="4733" spans="1:8" x14ac:dyDescent="0.25">
      <c r="A4733" s="4"/>
      <c r="B4733" s="4"/>
      <c r="C4733" s="4"/>
      <c r="D4733" s="4"/>
      <c r="E4733" s="4">
        <v>1200033740</v>
      </c>
      <c r="F4733" s="4" t="s">
        <v>2994</v>
      </c>
      <c r="G4733" s="5">
        <v>15750</v>
      </c>
      <c r="H4733" s="5">
        <v>3233.84</v>
      </c>
    </row>
    <row r="4734" spans="1:8" x14ac:dyDescent="0.25">
      <c r="A4734" s="4"/>
      <c r="B4734" s="4"/>
      <c r="C4734" s="4"/>
      <c r="D4734" s="4">
        <v>2010</v>
      </c>
      <c r="E4734" s="4">
        <v>1200054360</v>
      </c>
      <c r="F4734" s="4" t="s">
        <v>3771</v>
      </c>
      <c r="G4734" s="5">
        <v>65308100.619999997</v>
      </c>
      <c r="H4734" s="5">
        <v>19741257.469999999</v>
      </c>
    </row>
    <row r="4735" spans="1:8" x14ac:dyDescent="0.25">
      <c r="A4735" s="4"/>
      <c r="B4735" s="4"/>
      <c r="C4735" s="4"/>
      <c r="D4735" s="4"/>
      <c r="E4735" s="4">
        <v>1200054480</v>
      </c>
      <c r="F4735" s="4" t="s">
        <v>3772</v>
      </c>
      <c r="G4735" s="5">
        <v>7049526.4500000002</v>
      </c>
      <c r="H4735" s="5">
        <v>2130922.73</v>
      </c>
    </row>
    <row r="4736" spans="1:8" x14ac:dyDescent="0.25">
      <c r="A4736" s="4"/>
      <c r="B4736" s="4"/>
      <c r="C4736" s="4"/>
      <c r="D4736" s="4"/>
      <c r="E4736" s="4">
        <v>1200054320</v>
      </c>
      <c r="F4736" s="4" t="s">
        <v>3588</v>
      </c>
      <c r="G4736" s="5">
        <v>4900050.5</v>
      </c>
      <c r="H4736" s="5">
        <v>1481181.63</v>
      </c>
    </row>
    <row r="4737" spans="1:8" x14ac:dyDescent="0.25">
      <c r="A4737" s="4"/>
      <c r="B4737" s="4"/>
      <c r="C4737" s="4"/>
      <c r="D4737" s="4"/>
      <c r="E4737" s="4">
        <v>1200054380</v>
      </c>
      <c r="F4737" s="4" t="s">
        <v>3773</v>
      </c>
      <c r="G4737" s="5">
        <v>2278142.73</v>
      </c>
      <c r="H4737" s="5">
        <v>688634.36</v>
      </c>
    </row>
    <row r="4738" spans="1:8" x14ac:dyDescent="0.25">
      <c r="A4738" s="4"/>
      <c r="B4738" s="4"/>
      <c r="C4738" s="4"/>
      <c r="D4738" s="4"/>
      <c r="E4738" s="4">
        <v>1200054330</v>
      </c>
      <c r="F4738" s="4" t="s">
        <v>609</v>
      </c>
      <c r="G4738" s="5">
        <v>2255540.69</v>
      </c>
      <c r="H4738" s="5">
        <v>681802.26</v>
      </c>
    </row>
    <row r="4739" spans="1:8" x14ac:dyDescent="0.25">
      <c r="A4739" s="4"/>
      <c r="B4739" s="4"/>
      <c r="C4739" s="4"/>
      <c r="D4739" s="4"/>
      <c r="E4739" s="4">
        <v>1200054350</v>
      </c>
      <c r="F4739" s="4" t="s">
        <v>3774</v>
      </c>
      <c r="G4739" s="5">
        <v>1338153.1000000001</v>
      </c>
      <c r="H4739" s="5">
        <v>620815.31000000006</v>
      </c>
    </row>
    <row r="4740" spans="1:8" x14ac:dyDescent="0.25">
      <c r="A4740" s="4"/>
      <c r="B4740" s="4"/>
      <c r="C4740" s="4"/>
      <c r="D4740" s="4"/>
      <c r="E4740" s="4">
        <v>1200047660</v>
      </c>
      <c r="F4740" s="4" t="s">
        <v>2732</v>
      </c>
      <c r="G4740" s="5">
        <v>310000</v>
      </c>
      <c r="H4740" s="5">
        <v>92818.91</v>
      </c>
    </row>
    <row r="4741" spans="1:8" x14ac:dyDescent="0.25">
      <c r="A4741" s="4"/>
      <c r="B4741" s="4"/>
      <c r="C4741" s="4"/>
      <c r="D4741" s="4"/>
      <c r="E4741" s="4">
        <v>1200054420</v>
      </c>
      <c r="F4741" s="4" t="s">
        <v>3775</v>
      </c>
      <c r="G4741" s="5">
        <v>278656.59000000003</v>
      </c>
      <c r="H4741" s="5">
        <v>84231.99</v>
      </c>
    </row>
    <row r="4742" spans="1:8" x14ac:dyDescent="0.25">
      <c r="A4742" s="4"/>
      <c r="B4742" s="4"/>
      <c r="C4742" s="4"/>
      <c r="D4742" s="4"/>
      <c r="E4742" s="4">
        <v>1200054460</v>
      </c>
      <c r="F4742" s="4" t="s">
        <v>3776</v>
      </c>
      <c r="G4742" s="5">
        <v>251473.08</v>
      </c>
      <c r="H4742" s="5">
        <v>76015.03</v>
      </c>
    </row>
    <row r="4743" spans="1:8" x14ac:dyDescent="0.25">
      <c r="A4743" s="4"/>
      <c r="B4743" s="4"/>
      <c r="C4743" s="4"/>
      <c r="D4743" s="4"/>
      <c r="E4743" s="4">
        <v>1200054450</v>
      </c>
      <c r="F4743" s="4" t="s">
        <v>3776</v>
      </c>
      <c r="G4743" s="5">
        <v>216153.57</v>
      </c>
      <c r="H4743" s="5">
        <v>65338.67</v>
      </c>
    </row>
    <row r="4744" spans="1:8" x14ac:dyDescent="0.25">
      <c r="A4744" s="4"/>
      <c r="B4744" s="4"/>
      <c r="C4744" s="4"/>
      <c r="D4744" s="4"/>
      <c r="E4744" s="4">
        <v>1200054560</v>
      </c>
      <c r="F4744" s="4" t="s">
        <v>3777</v>
      </c>
      <c r="G4744" s="5">
        <v>209002.3</v>
      </c>
      <c r="H4744" s="5">
        <v>63176.99</v>
      </c>
    </row>
    <row r="4745" spans="1:8" x14ac:dyDescent="0.25">
      <c r="A4745" s="4"/>
      <c r="B4745" s="4"/>
      <c r="C4745" s="4"/>
      <c r="D4745" s="4"/>
      <c r="E4745" s="4">
        <v>1200054550</v>
      </c>
      <c r="F4745" s="4" t="s">
        <v>3778</v>
      </c>
      <c r="G4745" s="5">
        <v>161391.74</v>
      </c>
      <c r="H4745" s="5">
        <v>48785.29</v>
      </c>
    </row>
    <row r="4746" spans="1:8" x14ac:dyDescent="0.25">
      <c r="A4746" s="4"/>
      <c r="B4746" s="4"/>
      <c r="C4746" s="4"/>
      <c r="D4746" s="4"/>
      <c r="E4746" s="4">
        <v>1200054520</v>
      </c>
      <c r="F4746" s="4" t="s">
        <v>3779</v>
      </c>
      <c r="G4746" s="5">
        <v>155339.54999999999</v>
      </c>
      <c r="H4746" s="5">
        <v>46955.86</v>
      </c>
    </row>
    <row r="4747" spans="1:8" x14ac:dyDescent="0.25">
      <c r="A4747" s="4"/>
      <c r="B4747" s="4"/>
      <c r="C4747" s="4"/>
      <c r="D4747" s="4"/>
      <c r="E4747" s="4">
        <v>1200047560</v>
      </c>
      <c r="F4747" s="4" t="s">
        <v>3780</v>
      </c>
      <c r="G4747" s="5">
        <v>134781.24</v>
      </c>
      <c r="H4747" s="5">
        <v>42151.49</v>
      </c>
    </row>
    <row r="4748" spans="1:8" x14ac:dyDescent="0.25">
      <c r="A4748" s="4"/>
      <c r="B4748" s="4"/>
      <c r="C4748" s="4"/>
      <c r="D4748" s="4"/>
      <c r="E4748" s="4">
        <v>1200049070</v>
      </c>
      <c r="F4748" s="4" t="s">
        <v>3781</v>
      </c>
      <c r="G4748" s="5">
        <v>81500</v>
      </c>
      <c r="H4748" s="5">
        <v>25520.14</v>
      </c>
    </row>
    <row r="4749" spans="1:8" x14ac:dyDescent="0.25">
      <c r="A4749" s="4"/>
      <c r="B4749" s="4"/>
      <c r="C4749" s="4"/>
      <c r="D4749" s="4"/>
      <c r="E4749" s="4">
        <v>1200054510</v>
      </c>
      <c r="F4749" s="4" t="s">
        <v>3782</v>
      </c>
      <c r="G4749" s="5">
        <v>80023.399999999994</v>
      </c>
      <c r="H4749" s="5">
        <v>24189.41</v>
      </c>
    </row>
    <row r="4750" spans="1:8" x14ac:dyDescent="0.25">
      <c r="A4750" s="4"/>
      <c r="B4750" s="4"/>
      <c r="C4750" s="4"/>
      <c r="D4750" s="4"/>
      <c r="E4750" s="4">
        <v>1200049130</v>
      </c>
      <c r="F4750" s="4" t="s">
        <v>3783</v>
      </c>
      <c r="G4750" s="5">
        <v>62772</v>
      </c>
      <c r="H4750" s="5">
        <v>18909.330000000002</v>
      </c>
    </row>
    <row r="4751" spans="1:8" x14ac:dyDescent="0.25">
      <c r="A4751" s="4"/>
      <c r="B4751" s="4"/>
      <c r="C4751" s="4"/>
      <c r="D4751" s="4"/>
      <c r="E4751" s="4">
        <v>1200047410</v>
      </c>
      <c r="F4751" s="4" t="s">
        <v>467</v>
      </c>
      <c r="G4751" s="5">
        <v>21000</v>
      </c>
      <c r="H4751" s="5">
        <v>6094.56</v>
      </c>
    </row>
    <row r="4752" spans="1:8" x14ac:dyDescent="0.25">
      <c r="A4752" s="4"/>
      <c r="B4752" s="4"/>
      <c r="C4752" s="4"/>
      <c r="D4752" s="4"/>
      <c r="E4752" s="4">
        <v>1200054540</v>
      </c>
      <c r="F4752" s="4" t="s">
        <v>3784</v>
      </c>
      <c r="G4752" s="5">
        <v>9611.42</v>
      </c>
      <c r="H4752" s="5">
        <v>2905.33</v>
      </c>
    </row>
    <row r="4753" spans="1:8" x14ac:dyDescent="0.25">
      <c r="A4753" s="4"/>
      <c r="B4753" s="4"/>
      <c r="C4753" s="4"/>
      <c r="D4753" s="4">
        <v>2011</v>
      </c>
      <c r="E4753" s="4">
        <v>1200054570</v>
      </c>
      <c r="F4753" s="4" t="s">
        <v>3785</v>
      </c>
      <c r="G4753" s="5">
        <v>1700000</v>
      </c>
      <c r="H4753" s="5">
        <v>788688.58</v>
      </c>
    </row>
    <row r="4754" spans="1:8" x14ac:dyDescent="0.25">
      <c r="A4754" s="4"/>
      <c r="B4754" s="4"/>
      <c r="C4754" s="4"/>
      <c r="D4754" s="4"/>
      <c r="E4754" s="4">
        <v>1200058270</v>
      </c>
      <c r="F4754" s="4" t="s">
        <v>3786</v>
      </c>
      <c r="G4754" s="5">
        <v>1275000</v>
      </c>
      <c r="H4754" s="5">
        <v>651312.24</v>
      </c>
    </row>
    <row r="4755" spans="1:8" x14ac:dyDescent="0.25">
      <c r="A4755" s="4"/>
      <c r="B4755" s="4"/>
      <c r="C4755" s="4"/>
      <c r="D4755" s="4"/>
      <c r="E4755" s="4">
        <v>1200058280</v>
      </c>
      <c r="F4755" s="4" t="s">
        <v>3787</v>
      </c>
      <c r="G4755" s="5">
        <v>1135000</v>
      </c>
      <c r="H4755" s="5">
        <v>579795.64</v>
      </c>
    </row>
    <row r="4756" spans="1:8" x14ac:dyDescent="0.25">
      <c r="A4756" s="4"/>
      <c r="B4756" s="4"/>
      <c r="C4756" s="4"/>
      <c r="D4756" s="4"/>
      <c r="E4756" s="4">
        <v>1200065890</v>
      </c>
      <c r="F4756" s="4" t="s">
        <v>3788</v>
      </c>
      <c r="G4756" s="5">
        <v>942523.65</v>
      </c>
      <c r="H4756" s="5">
        <v>350999.61</v>
      </c>
    </row>
    <row r="4757" spans="1:8" x14ac:dyDescent="0.25">
      <c r="A4757" s="4"/>
      <c r="B4757" s="4"/>
      <c r="C4757" s="4"/>
      <c r="D4757" s="4"/>
      <c r="E4757" s="4">
        <v>1200065900</v>
      </c>
      <c r="F4757" s="4" t="s">
        <v>3788</v>
      </c>
      <c r="G4757" s="5">
        <v>942523.65</v>
      </c>
      <c r="H4757" s="5">
        <v>350999.44</v>
      </c>
    </row>
    <row r="4758" spans="1:8" x14ac:dyDescent="0.25">
      <c r="A4758" s="4"/>
      <c r="B4758" s="4"/>
      <c r="C4758" s="4"/>
      <c r="D4758" s="4"/>
      <c r="E4758" s="4">
        <v>1200064330</v>
      </c>
      <c r="F4758" s="4" t="s">
        <v>3789</v>
      </c>
      <c r="G4758" s="5">
        <v>801915</v>
      </c>
      <c r="H4758" s="5">
        <v>311342.36</v>
      </c>
    </row>
    <row r="4759" spans="1:8" x14ac:dyDescent="0.25">
      <c r="A4759" s="4"/>
      <c r="B4759" s="4"/>
      <c r="C4759" s="4"/>
      <c r="D4759" s="4"/>
      <c r="E4759" s="4">
        <v>1200064390</v>
      </c>
      <c r="F4759" s="4" t="s">
        <v>3790</v>
      </c>
      <c r="G4759" s="5">
        <v>760851.08</v>
      </c>
      <c r="H4759" s="5">
        <v>283344.02</v>
      </c>
    </row>
    <row r="4760" spans="1:8" x14ac:dyDescent="0.25">
      <c r="A4760" s="4"/>
      <c r="B4760" s="4"/>
      <c r="C4760" s="4"/>
      <c r="D4760" s="4"/>
      <c r="E4760" s="4">
        <v>1200058290</v>
      </c>
      <c r="F4760" s="4" t="s">
        <v>3791</v>
      </c>
      <c r="G4760" s="5">
        <v>637000</v>
      </c>
      <c r="H4760" s="5">
        <v>233352.58</v>
      </c>
    </row>
    <row r="4761" spans="1:8" x14ac:dyDescent="0.25">
      <c r="A4761" s="4"/>
      <c r="B4761" s="4"/>
      <c r="C4761" s="4"/>
      <c r="D4761" s="4"/>
      <c r="E4761" s="4">
        <v>1200066880</v>
      </c>
      <c r="F4761" s="4" t="s">
        <v>3792</v>
      </c>
      <c r="G4761" s="5">
        <v>182169.92</v>
      </c>
      <c r="H4761" s="5">
        <v>48646.11</v>
      </c>
    </row>
    <row r="4762" spans="1:8" x14ac:dyDescent="0.25">
      <c r="A4762" s="4"/>
      <c r="B4762" s="4"/>
      <c r="C4762" s="4"/>
      <c r="D4762" s="4"/>
      <c r="E4762" s="4">
        <v>1200066870</v>
      </c>
      <c r="F4762" s="4" t="s">
        <v>3792</v>
      </c>
      <c r="G4762" s="5">
        <v>182169.92</v>
      </c>
      <c r="H4762" s="5">
        <v>48646.13</v>
      </c>
    </row>
    <row r="4763" spans="1:8" x14ac:dyDescent="0.25">
      <c r="A4763" s="4"/>
      <c r="B4763" s="4"/>
      <c r="C4763" s="4"/>
      <c r="D4763" s="4"/>
      <c r="E4763" s="4">
        <v>1200066890</v>
      </c>
      <c r="F4763" s="4" t="s">
        <v>3792</v>
      </c>
      <c r="G4763" s="5">
        <v>182169.92</v>
      </c>
      <c r="H4763" s="5">
        <v>48646.13</v>
      </c>
    </row>
    <row r="4764" spans="1:8" x14ac:dyDescent="0.25">
      <c r="A4764" s="4"/>
      <c r="B4764" s="4"/>
      <c r="C4764" s="4"/>
      <c r="D4764" s="4"/>
      <c r="E4764" s="4">
        <v>1200066900</v>
      </c>
      <c r="F4764" s="4" t="s">
        <v>3792</v>
      </c>
      <c r="G4764" s="5">
        <v>182169.92</v>
      </c>
      <c r="H4764" s="5">
        <v>48646.11</v>
      </c>
    </row>
    <row r="4765" spans="1:8" x14ac:dyDescent="0.25">
      <c r="A4765" s="4"/>
      <c r="B4765" s="4"/>
      <c r="C4765" s="4"/>
      <c r="D4765" s="4"/>
      <c r="E4765" s="4">
        <v>1200066860</v>
      </c>
      <c r="F4765" s="4" t="s">
        <v>3792</v>
      </c>
      <c r="G4765" s="5">
        <v>182169.92</v>
      </c>
      <c r="H4765" s="5">
        <v>48646.12</v>
      </c>
    </row>
    <row r="4766" spans="1:8" x14ac:dyDescent="0.25">
      <c r="A4766" s="4"/>
      <c r="B4766" s="4"/>
      <c r="C4766" s="4"/>
      <c r="D4766" s="4"/>
      <c r="E4766" s="4">
        <v>1200065000</v>
      </c>
      <c r="F4766" s="4" t="s">
        <v>3793</v>
      </c>
      <c r="G4766" s="5">
        <v>127535.43</v>
      </c>
      <c r="H4766" s="5">
        <v>34056.699999999997</v>
      </c>
    </row>
    <row r="4767" spans="1:8" x14ac:dyDescent="0.25">
      <c r="A4767" s="4"/>
      <c r="B4767" s="4"/>
      <c r="C4767" s="4"/>
      <c r="D4767" s="4"/>
      <c r="E4767" s="4">
        <v>1200063650</v>
      </c>
      <c r="F4767" s="4" t="s">
        <v>3794</v>
      </c>
      <c r="G4767" s="5">
        <v>81300</v>
      </c>
      <c r="H4767" s="5">
        <v>31033.11</v>
      </c>
    </row>
    <row r="4768" spans="1:8" x14ac:dyDescent="0.25">
      <c r="A4768" s="4"/>
      <c r="B4768" s="4"/>
      <c r="C4768" s="4"/>
      <c r="D4768" s="4"/>
      <c r="E4768" s="4">
        <v>1200065250</v>
      </c>
      <c r="F4768" s="4" t="s">
        <v>3795</v>
      </c>
      <c r="G4768" s="5">
        <v>32148.639999999999</v>
      </c>
      <c r="H4768" s="5">
        <v>11972.31</v>
      </c>
    </row>
    <row r="4769" spans="1:8" x14ac:dyDescent="0.25">
      <c r="A4769" s="4"/>
      <c r="B4769" s="4"/>
      <c r="C4769" s="4"/>
      <c r="D4769" s="4"/>
      <c r="E4769" s="4">
        <v>1200054500</v>
      </c>
      <c r="F4769" s="4" t="s">
        <v>3796</v>
      </c>
      <c r="G4769" s="5">
        <v>26358</v>
      </c>
      <c r="H4769" s="5">
        <v>7967.48</v>
      </c>
    </row>
    <row r="4770" spans="1:8" x14ac:dyDescent="0.25">
      <c r="A4770" s="4"/>
      <c r="B4770" s="4"/>
      <c r="C4770" s="4"/>
      <c r="D4770" s="4"/>
      <c r="E4770" s="4">
        <v>1200063620</v>
      </c>
      <c r="F4770" s="4" t="s">
        <v>3797</v>
      </c>
      <c r="G4770" s="5">
        <v>18215.740000000002</v>
      </c>
      <c r="H4770" s="5">
        <v>6786.45</v>
      </c>
    </row>
    <row r="4771" spans="1:8" x14ac:dyDescent="0.25">
      <c r="A4771" s="4"/>
      <c r="B4771" s="4"/>
      <c r="C4771" s="4"/>
      <c r="D4771" s="4"/>
      <c r="E4771" s="4">
        <v>1200063630</v>
      </c>
      <c r="F4771" s="4" t="s">
        <v>3797</v>
      </c>
      <c r="G4771" s="5">
        <v>18215.740000000002</v>
      </c>
      <c r="H4771" s="5">
        <v>6786.45</v>
      </c>
    </row>
    <row r="4772" spans="1:8" x14ac:dyDescent="0.25">
      <c r="A4772" s="4"/>
      <c r="B4772" s="4"/>
      <c r="C4772" s="4"/>
      <c r="D4772" s="4"/>
      <c r="E4772" s="4">
        <v>1200063640</v>
      </c>
      <c r="F4772" s="4" t="s">
        <v>2736</v>
      </c>
      <c r="G4772" s="5">
        <v>18215.740000000002</v>
      </c>
      <c r="H4772" s="5">
        <v>6786.45</v>
      </c>
    </row>
    <row r="4773" spans="1:8" x14ac:dyDescent="0.25">
      <c r="A4773" s="4"/>
      <c r="B4773" s="4"/>
      <c r="C4773" s="4"/>
      <c r="D4773" s="4">
        <v>2012</v>
      </c>
      <c r="E4773" s="4">
        <v>1200071240</v>
      </c>
      <c r="F4773" s="4" t="s">
        <v>3798</v>
      </c>
      <c r="G4773" s="5">
        <v>4896097</v>
      </c>
      <c r="H4773" s="5">
        <v>2086716.26</v>
      </c>
    </row>
    <row r="4774" spans="1:8" x14ac:dyDescent="0.25">
      <c r="A4774" s="4"/>
      <c r="B4774" s="4"/>
      <c r="C4774" s="4"/>
      <c r="D4774" s="4"/>
      <c r="E4774" s="4">
        <v>1200071010</v>
      </c>
      <c r="F4774" s="4" t="s">
        <v>3799</v>
      </c>
      <c r="G4774" s="5">
        <v>936100</v>
      </c>
      <c r="H4774" s="5">
        <v>400793.08</v>
      </c>
    </row>
    <row r="4775" spans="1:8" x14ac:dyDescent="0.25">
      <c r="A4775" s="4"/>
      <c r="B4775" s="4"/>
      <c r="C4775" s="4"/>
      <c r="D4775" s="4"/>
      <c r="E4775" s="4">
        <v>1200079750</v>
      </c>
      <c r="F4775" s="4" t="s">
        <v>272</v>
      </c>
      <c r="G4775" s="5">
        <v>837452</v>
      </c>
      <c r="H4775" s="5">
        <v>386105.42</v>
      </c>
    </row>
    <row r="4776" spans="1:8" x14ac:dyDescent="0.25">
      <c r="A4776" s="4"/>
      <c r="B4776" s="4"/>
      <c r="C4776" s="4"/>
      <c r="D4776" s="4"/>
      <c r="E4776" s="4">
        <v>1200076040</v>
      </c>
      <c r="F4776" s="4" t="s">
        <v>3800</v>
      </c>
      <c r="G4776" s="5">
        <v>100000</v>
      </c>
      <c r="H4776" s="5">
        <v>44498.83</v>
      </c>
    </row>
    <row r="4777" spans="1:8" x14ac:dyDescent="0.25">
      <c r="A4777" s="4"/>
      <c r="B4777" s="4"/>
      <c r="C4777" s="4"/>
      <c r="D4777" s="4"/>
      <c r="E4777" s="4">
        <v>1200076050</v>
      </c>
      <c r="F4777" s="4" t="s">
        <v>3801</v>
      </c>
      <c r="G4777" s="5">
        <v>52500</v>
      </c>
      <c r="H4777" s="5">
        <v>23437.03</v>
      </c>
    </row>
    <row r="4778" spans="1:8" x14ac:dyDescent="0.25">
      <c r="A4778" s="4"/>
      <c r="B4778" s="4"/>
      <c r="C4778" s="4"/>
      <c r="D4778" s="4">
        <v>2013</v>
      </c>
      <c r="E4778" s="4">
        <v>1200081410</v>
      </c>
      <c r="F4778" s="4" t="s">
        <v>3802</v>
      </c>
      <c r="G4778" s="5">
        <v>618199</v>
      </c>
      <c r="H4778" s="5">
        <v>304903.78000000003</v>
      </c>
    </row>
    <row r="4779" spans="1:8" x14ac:dyDescent="0.25">
      <c r="A4779" s="4"/>
      <c r="B4779" s="4"/>
      <c r="C4779" s="4"/>
      <c r="D4779" s="4"/>
      <c r="E4779" s="4">
        <v>1200081420</v>
      </c>
      <c r="F4779" s="4" t="s">
        <v>3802</v>
      </c>
      <c r="G4779" s="5">
        <v>612581</v>
      </c>
      <c r="H4779" s="5">
        <v>302132.92</v>
      </c>
    </row>
    <row r="4780" spans="1:8" x14ac:dyDescent="0.25">
      <c r="A4780" s="4"/>
      <c r="B4780" s="4"/>
      <c r="C4780" s="4"/>
      <c r="D4780" s="4"/>
      <c r="E4780" s="4">
        <v>1200076120</v>
      </c>
      <c r="F4780" s="4" t="s">
        <v>3803</v>
      </c>
      <c r="G4780" s="5">
        <v>220874.5</v>
      </c>
      <c r="H4780" s="5">
        <v>100298.61</v>
      </c>
    </row>
    <row r="4781" spans="1:8" x14ac:dyDescent="0.25">
      <c r="A4781" s="4"/>
      <c r="B4781" s="4"/>
      <c r="C4781" s="4"/>
      <c r="D4781" s="4"/>
      <c r="E4781" s="4">
        <v>1200077290</v>
      </c>
      <c r="F4781" s="4" t="s">
        <v>3804</v>
      </c>
      <c r="G4781" s="5">
        <v>118000</v>
      </c>
      <c r="H4781" s="5">
        <v>53644.99</v>
      </c>
    </row>
    <row r="4782" spans="1:8" x14ac:dyDescent="0.25">
      <c r="A4782" s="4"/>
      <c r="B4782" s="4"/>
      <c r="C4782" s="4"/>
      <c r="D4782" s="4"/>
      <c r="E4782" s="4">
        <v>1200076130</v>
      </c>
      <c r="F4782" s="4" t="s">
        <v>3805</v>
      </c>
      <c r="G4782" s="5">
        <v>84218.75</v>
      </c>
      <c r="H4782" s="5">
        <v>38309.71</v>
      </c>
    </row>
    <row r="4783" spans="1:8" x14ac:dyDescent="0.25">
      <c r="A4783" s="4"/>
      <c r="B4783" s="4"/>
      <c r="C4783" s="4"/>
      <c r="D4783" s="4"/>
      <c r="E4783" s="4">
        <v>1200081540</v>
      </c>
      <c r="F4783" s="4" t="s">
        <v>464</v>
      </c>
      <c r="G4783" s="5">
        <v>58851.72</v>
      </c>
      <c r="H4783" s="5">
        <v>28804.31</v>
      </c>
    </row>
    <row r="4784" spans="1:8" x14ac:dyDescent="0.25">
      <c r="A4784" s="4"/>
      <c r="B4784" s="4"/>
      <c r="C4784" s="4"/>
      <c r="D4784" s="4">
        <v>2014</v>
      </c>
      <c r="E4784" s="4">
        <v>1200087870</v>
      </c>
      <c r="F4784" s="4" t="s">
        <v>3806</v>
      </c>
      <c r="G4784" s="5">
        <v>1933084.71</v>
      </c>
      <c r="H4784" s="5">
        <v>1094178.94</v>
      </c>
    </row>
    <row r="4785" spans="1:8" x14ac:dyDescent="0.25">
      <c r="A4785" s="4"/>
      <c r="B4785" s="4"/>
      <c r="C4785" s="4"/>
      <c r="D4785" s="4"/>
      <c r="E4785" s="4">
        <v>1200090670</v>
      </c>
      <c r="F4785" s="4" t="s">
        <v>3807</v>
      </c>
      <c r="G4785" s="5">
        <v>1429187.36</v>
      </c>
      <c r="H4785" s="5">
        <v>773979.99</v>
      </c>
    </row>
    <row r="4786" spans="1:8" x14ac:dyDescent="0.25">
      <c r="A4786" s="4"/>
      <c r="B4786" s="4"/>
      <c r="C4786" s="4"/>
      <c r="D4786" s="4"/>
      <c r="E4786" s="4">
        <v>1200082280</v>
      </c>
      <c r="F4786" s="4" t="s">
        <v>3808</v>
      </c>
      <c r="G4786" s="5">
        <v>627760</v>
      </c>
      <c r="H4786" s="5">
        <v>347532.51</v>
      </c>
    </row>
    <row r="4787" spans="1:8" x14ac:dyDescent="0.25">
      <c r="A4787" s="4"/>
      <c r="B4787" s="4"/>
      <c r="C4787" s="4"/>
      <c r="D4787" s="4"/>
      <c r="E4787" s="4">
        <v>1200090760</v>
      </c>
      <c r="F4787" s="4" t="s">
        <v>3809</v>
      </c>
      <c r="G4787" s="5">
        <v>396000</v>
      </c>
      <c r="H4787" s="5">
        <v>219228.5</v>
      </c>
    </row>
    <row r="4788" spans="1:8" x14ac:dyDescent="0.25">
      <c r="A4788" s="4"/>
      <c r="B4788" s="4"/>
      <c r="C4788" s="4"/>
      <c r="D4788" s="4"/>
      <c r="E4788" s="4">
        <v>1200087900</v>
      </c>
      <c r="F4788" s="4" t="s">
        <v>3810</v>
      </c>
      <c r="G4788" s="5">
        <v>252810</v>
      </c>
      <c r="H4788" s="5">
        <v>131883.70000000001</v>
      </c>
    </row>
    <row r="4789" spans="1:8" x14ac:dyDescent="0.25">
      <c r="A4789" s="4"/>
      <c r="B4789" s="4"/>
      <c r="C4789" s="4"/>
      <c r="D4789" s="4"/>
      <c r="E4789" s="4">
        <v>1200086840</v>
      </c>
      <c r="F4789" s="4" t="s">
        <v>3811</v>
      </c>
      <c r="G4789" s="5">
        <v>152190</v>
      </c>
      <c r="H4789" s="5">
        <v>80667.64</v>
      </c>
    </row>
    <row r="4790" spans="1:8" x14ac:dyDescent="0.25">
      <c r="A4790" s="4"/>
      <c r="B4790" s="4"/>
      <c r="C4790" s="4"/>
      <c r="D4790" s="4"/>
      <c r="E4790" s="4">
        <v>1200091270</v>
      </c>
      <c r="F4790" s="4" t="s">
        <v>3812</v>
      </c>
      <c r="G4790" s="5">
        <v>123000</v>
      </c>
      <c r="H4790" s="5">
        <v>66049.320000000007</v>
      </c>
    </row>
    <row r="4791" spans="1:8" x14ac:dyDescent="0.25">
      <c r="A4791" s="4"/>
      <c r="B4791" s="4"/>
      <c r="C4791" s="4"/>
      <c r="D4791" s="4"/>
      <c r="E4791" s="4">
        <v>1200087770</v>
      </c>
      <c r="F4791" s="4" t="s">
        <v>3813</v>
      </c>
      <c r="G4791" s="5">
        <v>104785</v>
      </c>
      <c r="H4791" s="5">
        <v>55387.71</v>
      </c>
    </row>
    <row r="4792" spans="1:8" x14ac:dyDescent="0.25">
      <c r="A4792" s="4"/>
      <c r="B4792" s="4"/>
      <c r="C4792" s="4"/>
      <c r="D4792" s="4"/>
      <c r="E4792" s="4">
        <v>1200082480</v>
      </c>
      <c r="F4792" s="4" t="s">
        <v>3814</v>
      </c>
      <c r="G4792" s="5">
        <v>87210</v>
      </c>
      <c r="H4792" s="5">
        <v>43882.69</v>
      </c>
    </row>
    <row r="4793" spans="1:8" x14ac:dyDescent="0.25">
      <c r="A4793" s="4"/>
      <c r="B4793" s="4"/>
      <c r="C4793" s="4"/>
      <c r="D4793" s="4"/>
      <c r="E4793" s="4">
        <v>1200081050</v>
      </c>
      <c r="F4793" s="4" t="s">
        <v>3815</v>
      </c>
      <c r="G4793" s="5">
        <v>40500</v>
      </c>
      <c r="H4793" s="5">
        <v>20726.8</v>
      </c>
    </row>
    <row r="4794" spans="1:8" x14ac:dyDescent="0.25">
      <c r="A4794" s="4"/>
      <c r="B4794" s="4"/>
      <c r="C4794" s="4"/>
      <c r="D4794" s="4"/>
      <c r="E4794" s="4">
        <v>1200091600</v>
      </c>
      <c r="F4794" s="4" t="s">
        <v>3816</v>
      </c>
      <c r="G4794" s="5">
        <v>22000</v>
      </c>
      <c r="H4794" s="5">
        <v>12195.42</v>
      </c>
    </row>
    <row r="4795" spans="1:8" x14ac:dyDescent="0.25">
      <c r="A4795" s="4"/>
      <c r="B4795" s="4"/>
      <c r="C4795" s="4"/>
      <c r="D4795" s="4"/>
      <c r="E4795" s="4">
        <v>1200091280</v>
      </c>
      <c r="F4795" s="4" t="s">
        <v>3817</v>
      </c>
      <c r="G4795" s="5">
        <v>14500</v>
      </c>
      <c r="H4795" s="5">
        <v>7786.28</v>
      </c>
    </row>
    <row r="4796" spans="1:8" x14ac:dyDescent="0.25">
      <c r="A4796" s="4"/>
      <c r="B4796" s="4"/>
      <c r="C4796" s="4"/>
      <c r="D4796" s="4">
        <v>2015</v>
      </c>
      <c r="E4796" s="4">
        <v>1200080460</v>
      </c>
      <c r="F4796" s="4" t="s">
        <v>3818</v>
      </c>
      <c r="G4796" s="5">
        <v>81531859.5</v>
      </c>
      <c r="H4796" s="5">
        <v>57018918.509999998</v>
      </c>
    </row>
    <row r="4797" spans="1:8" x14ac:dyDescent="0.25">
      <c r="A4797" s="4"/>
      <c r="B4797" s="4"/>
      <c r="C4797" s="4"/>
      <c r="D4797" s="4"/>
      <c r="E4797" s="4">
        <v>1200080462</v>
      </c>
      <c r="F4797" s="4" t="s">
        <v>3819</v>
      </c>
      <c r="G4797" s="5">
        <v>20470756</v>
      </c>
      <c r="H4797" s="5">
        <v>16144789.84</v>
      </c>
    </row>
    <row r="4798" spans="1:8" x14ac:dyDescent="0.25">
      <c r="A4798" s="4"/>
      <c r="B4798" s="4"/>
      <c r="C4798" s="4"/>
      <c r="D4798" s="4"/>
      <c r="E4798" s="4">
        <v>1200096480</v>
      </c>
      <c r="F4798" s="4" t="s">
        <v>3820</v>
      </c>
      <c r="G4798" s="5">
        <v>4388354</v>
      </c>
      <c r="H4798" s="5">
        <v>2744785.85</v>
      </c>
    </row>
    <row r="4799" spans="1:8" x14ac:dyDescent="0.25">
      <c r="A4799" s="4"/>
      <c r="B4799" s="4"/>
      <c r="C4799" s="4"/>
      <c r="D4799" s="4"/>
      <c r="E4799" s="4">
        <v>1200096490</v>
      </c>
      <c r="F4799" s="4" t="s">
        <v>3821</v>
      </c>
      <c r="G4799" s="5">
        <v>3321916</v>
      </c>
      <c r="H4799" s="5">
        <v>2078365.45</v>
      </c>
    </row>
    <row r="4800" spans="1:8" x14ac:dyDescent="0.25">
      <c r="A4800" s="4"/>
      <c r="B4800" s="4"/>
      <c r="C4800" s="4"/>
      <c r="D4800" s="4"/>
      <c r="E4800" s="4">
        <v>1200104820</v>
      </c>
      <c r="F4800" s="4" t="s">
        <v>3822</v>
      </c>
      <c r="G4800" s="5">
        <v>3020190</v>
      </c>
      <c r="H4800" s="5">
        <v>1892890.53</v>
      </c>
    </row>
    <row r="4801" spans="1:8" x14ac:dyDescent="0.25">
      <c r="A4801" s="4"/>
      <c r="B4801" s="4"/>
      <c r="C4801" s="4"/>
      <c r="D4801" s="4"/>
      <c r="E4801" s="4">
        <v>1200091841</v>
      </c>
      <c r="F4801" s="4" t="s">
        <v>3823</v>
      </c>
      <c r="G4801" s="5">
        <v>1865768.63</v>
      </c>
      <c r="H4801" s="5">
        <v>1170578.1299999999</v>
      </c>
    </row>
    <row r="4802" spans="1:8" x14ac:dyDescent="0.25">
      <c r="A4802" s="4"/>
      <c r="B4802" s="4"/>
      <c r="C4802" s="4"/>
      <c r="D4802" s="4"/>
      <c r="E4802" s="4">
        <v>1200104290</v>
      </c>
      <c r="F4802" s="4" t="s">
        <v>3824</v>
      </c>
      <c r="G4802" s="5">
        <v>1627578</v>
      </c>
      <c r="H4802" s="5">
        <v>1036086.18</v>
      </c>
    </row>
    <row r="4803" spans="1:8" x14ac:dyDescent="0.25">
      <c r="A4803" s="4"/>
      <c r="B4803" s="4"/>
      <c r="C4803" s="4"/>
      <c r="D4803" s="4"/>
      <c r="E4803" s="4">
        <v>1200104830</v>
      </c>
      <c r="F4803" s="4" t="s">
        <v>3825</v>
      </c>
      <c r="G4803" s="5">
        <v>1478880</v>
      </c>
      <c r="H4803" s="5">
        <v>927150.78</v>
      </c>
    </row>
    <row r="4804" spans="1:8" x14ac:dyDescent="0.25">
      <c r="A4804" s="4"/>
      <c r="B4804" s="4"/>
      <c r="C4804" s="4"/>
      <c r="D4804" s="4"/>
      <c r="E4804" s="4">
        <v>1200104190</v>
      </c>
      <c r="F4804" s="4" t="s">
        <v>3826</v>
      </c>
      <c r="G4804" s="5">
        <v>1365465.72</v>
      </c>
      <c r="H4804" s="5">
        <v>866387.96</v>
      </c>
    </row>
    <row r="4805" spans="1:8" x14ac:dyDescent="0.25">
      <c r="A4805" s="4"/>
      <c r="B4805" s="4"/>
      <c r="C4805" s="4"/>
      <c r="D4805" s="4"/>
      <c r="E4805" s="4">
        <v>1200103220</v>
      </c>
      <c r="F4805" s="4" t="s">
        <v>3827</v>
      </c>
      <c r="G4805" s="5">
        <v>575000</v>
      </c>
      <c r="H4805" s="5">
        <v>356712.94</v>
      </c>
    </row>
    <row r="4806" spans="1:8" x14ac:dyDescent="0.25">
      <c r="A4806" s="4"/>
      <c r="B4806" s="4"/>
      <c r="C4806" s="4"/>
      <c r="D4806" s="4"/>
      <c r="E4806" s="4">
        <v>1200104030</v>
      </c>
      <c r="F4806" s="4" t="s">
        <v>3828</v>
      </c>
      <c r="G4806" s="5">
        <v>451250</v>
      </c>
      <c r="H4806" s="5">
        <v>286435.51</v>
      </c>
    </row>
    <row r="4807" spans="1:8" x14ac:dyDescent="0.25">
      <c r="A4807" s="4"/>
      <c r="B4807" s="4"/>
      <c r="C4807" s="4"/>
      <c r="D4807" s="4"/>
      <c r="E4807" s="4">
        <v>1200103530</v>
      </c>
      <c r="F4807" s="4" t="s">
        <v>3829</v>
      </c>
      <c r="G4807" s="5">
        <v>405000</v>
      </c>
      <c r="H4807" s="5">
        <v>253905.72</v>
      </c>
    </row>
    <row r="4808" spans="1:8" x14ac:dyDescent="0.25">
      <c r="A4808" s="4"/>
      <c r="B4808" s="4"/>
      <c r="C4808" s="4"/>
      <c r="D4808" s="4"/>
      <c r="E4808" s="4">
        <v>1200102950</v>
      </c>
      <c r="F4808" s="4" t="s">
        <v>3830</v>
      </c>
      <c r="G4808" s="5">
        <v>362398.24</v>
      </c>
      <c r="H4808" s="5">
        <v>227131.47</v>
      </c>
    </row>
    <row r="4809" spans="1:8" x14ac:dyDescent="0.25">
      <c r="A4809" s="4"/>
      <c r="B4809" s="4"/>
      <c r="C4809" s="4"/>
      <c r="D4809" s="4"/>
      <c r="E4809" s="4">
        <v>1200102350</v>
      </c>
      <c r="F4809" s="4" t="s">
        <v>3831</v>
      </c>
      <c r="G4809" s="5">
        <v>300000</v>
      </c>
      <c r="H4809" s="5">
        <v>185182.12</v>
      </c>
    </row>
    <row r="4810" spans="1:8" x14ac:dyDescent="0.25">
      <c r="A4810" s="4"/>
      <c r="B4810" s="4"/>
      <c r="C4810" s="4"/>
      <c r="D4810" s="4"/>
      <c r="E4810" s="4">
        <v>1200100300</v>
      </c>
      <c r="F4810" s="4" t="s">
        <v>3832</v>
      </c>
      <c r="G4810" s="5">
        <v>285032</v>
      </c>
      <c r="H4810" s="5">
        <v>201813.28</v>
      </c>
    </row>
    <row r="4811" spans="1:8" x14ac:dyDescent="0.25">
      <c r="A4811" s="4"/>
      <c r="B4811" s="4"/>
      <c r="C4811" s="4"/>
      <c r="D4811" s="4"/>
      <c r="E4811" s="4">
        <v>1200105880</v>
      </c>
      <c r="F4811" s="4" t="s">
        <v>3833</v>
      </c>
      <c r="G4811" s="5">
        <v>221174.37</v>
      </c>
      <c r="H4811" s="5">
        <v>140795.51999999999</v>
      </c>
    </row>
    <row r="4812" spans="1:8" x14ac:dyDescent="0.25">
      <c r="A4812" s="4"/>
      <c r="B4812" s="4"/>
      <c r="C4812" s="4"/>
      <c r="D4812" s="4"/>
      <c r="E4812" s="4">
        <v>1200101170</v>
      </c>
      <c r="F4812" s="4" t="s">
        <v>3834</v>
      </c>
      <c r="G4812" s="5">
        <v>167532.96</v>
      </c>
      <c r="H4812" s="5">
        <v>38780.769999999997</v>
      </c>
    </row>
    <row r="4813" spans="1:8" x14ac:dyDescent="0.25">
      <c r="A4813" s="4"/>
      <c r="B4813" s="4"/>
      <c r="C4813" s="4"/>
      <c r="D4813" s="4"/>
      <c r="E4813" s="4">
        <v>1200102770</v>
      </c>
      <c r="F4813" s="4" t="s">
        <v>3835</v>
      </c>
      <c r="G4813" s="5">
        <v>130000</v>
      </c>
      <c r="H4813" s="5">
        <v>81311.149999999994</v>
      </c>
    </row>
    <row r="4814" spans="1:8" x14ac:dyDescent="0.25">
      <c r="A4814" s="4"/>
      <c r="B4814" s="4"/>
      <c r="C4814" s="4"/>
      <c r="D4814" s="4"/>
      <c r="E4814" s="4">
        <v>1200097910</v>
      </c>
      <c r="F4814" s="4" t="s">
        <v>3836</v>
      </c>
      <c r="G4814" s="5">
        <v>105000</v>
      </c>
      <c r="H4814" s="5">
        <v>61197.26</v>
      </c>
    </row>
    <row r="4815" spans="1:8" x14ac:dyDescent="0.25">
      <c r="A4815" s="4"/>
      <c r="B4815" s="4"/>
      <c r="C4815" s="4"/>
      <c r="D4815" s="4"/>
      <c r="E4815" s="4">
        <v>1200104270</v>
      </c>
      <c r="F4815" s="4" t="s">
        <v>3837</v>
      </c>
      <c r="G4815" s="5">
        <v>99280</v>
      </c>
      <c r="H4815" s="5">
        <v>61843.53</v>
      </c>
    </row>
    <row r="4816" spans="1:8" x14ac:dyDescent="0.25">
      <c r="A4816" s="4"/>
      <c r="B4816" s="4"/>
      <c r="C4816" s="4"/>
      <c r="D4816" s="4"/>
      <c r="E4816" s="4">
        <v>1200100800</v>
      </c>
      <c r="F4816" s="4" t="s">
        <v>3838</v>
      </c>
      <c r="G4816" s="5">
        <v>74566.59</v>
      </c>
      <c r="H4816" s="5">
        <v>46258.879999999997</v>
      </c>
    </row>
    <row r="4817" spans="1:8" x14ac:dyDescent="0.25">
      <c r="A4817" s="4"/>
      <c r="B4817" s="4"/>
      <c r="C4817" s="4"/>
      <c r="D4817" s="4"/>
      <c r="E4817" s="4">
        <v>1200103540</v>
      </c>
      <c r="F4817" s="4" t="s">
        <v>3839</v>
      </c>
      <c r="G4817" s="5">
        <v>57503.519999999997</v>
      </c>
      <c r="H4817" s="5">
        <v>35799.160000000003</v>
      </c>
    </row>
    <row r="4818" spans="1:8" x14ac:dyDescent="0.25">
      <c r="A4818" s="4"/>
      <c r="B4818" s="4"/>
      <c r="C4818" s="4"/>
      <c r="D4818" s="4"/>
      <c r="E4818" s="4">
        <v>1200100680</v>
      </c>
      <c r="F4818" s="4" t="s">
        <v>3840</v>
      </c>
      <c r="G4818" s="5">
        <v>44571.5</v>
      </c>
      <c r="H4818" s="5">
        <v>26879.57</v>
      </c>
    </row>
    <row r="4819" spans="1:8" x14ac:dyDescent="0.25">
      <c r="A4819" s="4"/>
      <c r="B4819" s="4"/>
      <c r="C4819" s="4"/>
      <c r="D4819" s="4"/>
      <c r="E4819" s="4">
        <v>1200096590</v>
      </c>
      <c r="F4819" s="4" t="s">
        <v>3841</v>
      </c>
      <c r="G4819" s="5">
        <v>33000</v>
      </c>
      <c r="H4819" s="5">
        <v>19010.400000000001</v>
      </c>
    </row>
    <row r="4820" spans="1:8" x14ac:dyDescent="0.25">
      <c r="A4820" s="4"/>
      <c r="B4820" s="4"/>
      <c r="C4820" s="4"/>
      <c r="D4820" s="4"/>
      <c r="E4820" s="4">
        <v>1200100840</v>
      </c>
      <c r="F4820" s="4" t="s">
        <v>3842</v>
      </c>
      <c r="G4820" s="5">
        <v>25830</v>
      </c>
      <c r="H4820" s="5">
        <v>18288.599999999999</v>
      </c>
    </row>
    <row r="4821" spans="1:8" x14ac:dyDescent="0.25">
      <c r="A4821" s="4"/>
      <c r="B4821" s="4"/>
      <c r="C4821" s="4"/>
      <c r="D4821" s="4"/>
      <c r="E4821" s="4">
        <v>1200102410</v>
      </c>
      <c r="F4821" s="4" t="s">
        <v>3843</v>
      </c>
      <c r="G4821" s="5">
        <v>23310</v>
      </c>
      <c r="H4821" s="5">
        <v>14465.09</v>
      </c>
    </row>
    <row r="4822" spans="1:8" x14ac:dyDescent="0.25">
      <c r="A4822" s="4"/>
      <c r="B4822" s="4"/>
      <c r="C4822" s="4"/>
      <c r="D4822" s="4"/>
      <c r="E4822" s="4">
        <v>1200100820</v>
      </c>
      <c r="F4822" s="4" t="s">
        <v>3844</v>
      </c>
      <c r="G4822" s="5">
        <v>16000</v>
      </c>
      <c r="H4822" s="5">
        <v>9614.07</v>
      </c>
    </row>
    <row r="4823" spans="1:8" x14ac:dyDescent="0.25">
      <c r="A4823" s="4"/>
      <c r="B4823" s="4"/>
      <c r="C4823" s="4"/>
      <c r="D4823" s="4"/>
      <c r="E4823" s="4">
        <v>1200102420</v>
      </c>
      <c r="F4823" s="4" t="s">
        <v>3845</v>
      </c>
      <c r="G4823" s="5">
        <v>9990</v>
      </c>
      <c r="H4823" s="5">
        <v>6199.33</v>
      </c>
    </row>
    <row r="4824" spans="1:8" x14ac:dyDescent="0.25">
      <c r="A4824" s="4"/>
      <c r="B4824" s="4"/>
      <c r="C4824" s="4"/>
      <c r="D4824" s="4">
        <v>2016</v>
      </c>
      <c r="E4824" s="4">
        <v>1200119770</v>
      </c>
      <c r="F4824" s="4" t="s">
        <v>3846</v>
      </c>
      <c r="G4824" s="5">
        <v>23236442.379999999</v>
      </c>
      <c r="H4824" s="5">
        <v>15218979.210000001</v>
      </c>
    </row>
    <row r="4825" spans="1:8" x14ac:dyDescent="0.25">
      <c r="A4825" s="4"/>
      <c r="B4825" s="4"/>
      <c r="C4825" s="4"/>
      <c r="D4825" s="4"/>
      <c r="E4825" s="4">
        <v>1200103590</v>
      </c>
      <c r="F4825" s="4" t="s">
        <v>3847</v>
      </c>
      <c r="G4825" s="5">
        <v>11467924.25</v>
      </c>
      <c r="H4825" s="5">
        <v>7737341.4699999997</v>
      </c>
    </row>
    <row r="4826" spans="1:8" x14ac:dyDescent="0.25">
      <c r="A4826" s="4"/>
      <c r="B4826" s="4"/>
      <c r="C4826" s="4"/>
      <c r="D4826" s="4"/>
      <c r="E4826" s="4">
        <v>1200119890</v>
      </c>
      <c r="F4826" s="4" t="s">
        <v>3756</v>
      </c>
      <c r="G4826" s="5">
        <v>6776518</v>
      </c>
      <c r="H4826" s="5">
        <v>4428600</v>
      </c>
    </row>
    <row r="4827" spans="1:8" x14ac:dyDescent="0.25">
      <c r="A4827" s="4"/>
      <c r="B4827" s="4"/>
      <c r="C4827" s="4"/>
      <c r="D4827" s="4"/>
      <c r="E4827" s="4">
        <v>1200119990</v>
      </c>
      <c r="F4827" s="4" t="s">
        <v>3848</v>
      </c>
      <c r="G4827" s="5">
        <v>6658672</v>
      </c>
      <c r="H4827" s="5">
        <v>4351585.1100000003</v>
      </c>
    </row>
    <row r="4828" spans="1:8" x14ac:dyDescent="0.25">
      <c r="A4828" s="4"/>
      <c r="B4828" s="4"/>
      <c r="C4828" s="4"/>
      <c r="D4828" s="4"/>
      <c r="E4828" s="4">
        <v>1200120010</v>
      </c>
      <c r="F4828" s="4" t="s">
        <v>3849</v>
      </c>
      <c r="G4828" s="5">
        <v>5381630.6900000004</v>
      </c>
      <c r="H4828" s="5">
        <v>3517011.22</v>
      </c>
    </row>
    <row r="4829" spans="1:8" x14ac:dyDescent="0.25">
      <c r="A4829" s="4"/>
      <c r="B4829" s="4"/>
      <c r="C4829" s="4"/>
      <c r="D4829" s="4"/>
      <c r="E4829" s="4">
        <v>1200119980</v>
      </c>
      <c r="F4829" s="4" t="s">
        <v>3850</v>
      </c>
      <c r="G4829" s="5">
        <v>4703005</v>
      </c>
      <c r="H4829" s="5">
        <v>3480887.31</v>
      </c>
    </row>
    <row r="4830" spans="1:8" x14ac:dyDescent="0.25">
      <c r="A4830" s="4"/>
      <c r="B4830" s="4"/>
      <c r="C4830" s="4"/>
      <c r="D4830" s="4"/>
      <c r="E4830" s="4">
        <v>1200125410</v>
      </c>
      <c r="F4830" s="4" t="s">
        <v>3851</v>
      </c>
      <c r="G4830" s="5">
        <v>4498354</v>
      </c>
      <c r="H4830" s="5">
        <v>2939770.91</v>
      </c>
    </row>
    <row r="4831" spans="1:8" x14ac:dyDescent="0.25">
      <c r="A4831" s="4"/>
      <c r="B4831" s="4"/>
      <c r="C4831" s="4"/>
      <c r="D4831" s="4"/>
      <c r="E4831" s="4">
        <v>1200119820</v>
      </c>
      <c r="F4831" s="4" t="s">
        <v>3852</v>
      </c>
      <c r="G4831" s="5">
        <v>4377609.0999999996</v>
      </c>
      <c r="H4831" s="5">
        <v>2860861.52</v>
      </c>
    </row>
    <row r="4832" spans="1:8" x14ac:dyDescent="0.25">
      <c r="A4832" s="4"/>
      <c r="B4832" s="4"/>
      <c r="C4832" s="4"/>
      <c r="D4832" s="4"/>
      <c r="E4832" s="4">
        <v>1200119850</v>
      </c>
      <c r="F4832" s="4" t="s">
        <v>3853</v>
      </c>
      <c r="G4832" s="5">
        <v>4298031</v>
      </c>
      <c r="H4832" s="5">
        <v>2825670.28</v>
      </c>
    </row>
    <row r="4833" spans="1:8" x14ac:dyDescent="0.25">
      <c r="A4833" s="4"/>
      <c r="B4833" s="4"/>
      <c r="C4833" s="4"/>
      <c r="D4833" s="4"/>
      <c r="E4833" s="4">
        <v>1200119860</v>
      </c>
      <c r="F4833" s="4" t="s">
        <v>3853</v>
      </c>
      <c r="G4833" s="5">
        <v>3988031</v>
      </c>
      <c r="H4833" s="5">
        <v>2606263.9</v>
      </c>
    </row>
    <row r="4834" spans="1:8" x14ac:dyDescent="0.25">
      <c r="A4834" s="4"/>
      <c r="B4834" s="4"/>
      <c r="C4834" s="4"/>
      <c r="D4834" s="4"/>
      <c r="E4834" s="4">
        <v>1200119830</v>
      </c>
      <c r="F4834" s="4" t="s">
        <v>3773</v>
      </c>
      <c r="G4834" s="5">
        <v>2067465</v>
      </c>
      <c r="H4834" s="5">
        <v>1351132.77</v>
      </c>
    </row>
    <row r="4835" spans="1:8" x14ac:dyDescent="0.25">
      <c r="A4835" s="4"/>
      <c r="B4835" s="4"/>
      <c r="C4835" s="4"/>
      <c r="D4835" s="4"/>
      <c r="E4835" s="4">
        <v>1200122340</v>
      </c>
      <c r="F4835" s="4" t="s">
        <v>3854</v>
      </c>
      <c r="G4835" s="5">
        <v>1957134</v>
      </c>
      <c r="H4835" s="5">
        <v>1319412.1599999999</v>
      </c>
    </row>
    <row r="4836" spans="1:8" x14ac:dyDescent="0.25">
      <c r="A4836" s="4"/>
      <c r="B4836" s="4"/>
      <c r="C4836" s="4"/>
      <c r="D4836" s="4"/>
      <c r="E4836" s="4">
        <v>1200122330</v>
      </c>
      <c r="F4836" s="4" t="s">
        <v>3854</v>
      </c>
      <c r="G4836" s="5">
        <v>1857164</v>
      </c>
      <c r="H4836" s="5">
        <v>1252016.8600000001</v>
      </c>
    </row>
    <row r="4837" spans="1:8" x14ac:dyDescent="0.25">
      <c r="A4837" s="4"/>
      <c r="B4837" s="4"/>
      <c r="C4837" s="4"/>
      <c r="D4837" s="4"/>
      <c r="E4837" s="4">
        <v>1200116090</v>
      </c>
      <c r="F4837" s="4" t="s">
        <v>3855</v>
      </c>
      <c r="G4837" s="5">
        <v>1648094</v>
      </c>
      <c r="H4837" s="5">
        <v>1080066.83</v>
      </c>
    </row>
    <row r="4838" spans="1:8" x14ac:dyDescent="0.25">
      <c r="A4838" s="4"/>
      <c r="B4838" s="4"/>
      <c r="C4838" s="4"/>
      <c r="D4838" s="4"/>
      <c r="E4838" s="4">
        <v>1200120150</v>
      </c>
      <c r="F4838" s="4" t="s">
        <v>3856</v>
      </c>
      <c r="G4838" s="5">
        <v>1480163.98</v>
      </c>
      <c r="H4838" s="5">
        <v>967318.94</v>
      </c>
    </row>
    <row r="4839" spans="1:8" x14ac:dyDescent="0.25">
      <c r="A4839" s="4"/>
      <c r="B4839" s="4"/>
      <c r="C4839" s="4"/>
      <c r="D4839" s="4"/>
      <c r="E4839" s="4">
        <v>1200119870</v>
      </c>
      <c r="F4839" s="4" t="s">
        <v>3857</v>
      </c>
      <c r="G4839" s="5">
        <v>1477968.4</v>
      </c>
      <c r="H4839" s="5">
        <v>965884.07</v>
      </c>
    </row>
    <row r="4840" spans="1:8" x14ac:dyDescent="0.25">
      <c r="A4840" s="4"/>
      <c r="B4840" s="4"/>
      <c r="C4840" s="4"/>
      <c r="D4840" s="4"/>
      <c r="E4840" s="4">
        <v>1200122030</v>
      </c>
      <c r="F4840" s="4" t="s">
        <v>3858</v>
      </c>
      <c r="G4840" s="5">
        <v>1155000</v>
      </c>
      <c r="H4840" s="5">
        <v>773586.3</v>
      </c>
    </row>
    <row r="4841" spans="1:8" x14ac:dyDescent="0.25">
      <c r="A4841" s="4"/>
      <c r="B4841" s="4"/>
      <c r="C4841" s="4"/>
      <c r="D4841" s="4"/>
      <c r="E4841" s="4">
        <v>1200120130</v>
      </c>
      <c r="F4841" s="4" t="s">
        <v>3859</v>
      </c>
      <c r="G4841" s="5">
        <v>1079606</v>
      </c>
      <c r="H4841" s="5">
        <v>705545.72</v>
      </c>
    </row>
    <row r="4842" spans="1:8" x14ac:dyDescent="0.25">
      <c r="A4842" s="4"/>
      <c r="B4842" s="4"/>
      <c r="C4842" s="4"/>
      <c r="D4842" s="4"/>
      <c r="E4842" s="4">
        <v>1200115660</v>
      </c>
      <c r="F4842" s="4" t="s">
        <v>3860</v>
      </c>
      <c r="G4842" s="5">
        <v>1046360</v>
      </c>
      <c r="H4842" s="5">
        <v>684581.11</v>
      </c>
    </row>
    <row r="4843" spans="1:8" x14ac:dyDescent="0.25">
      <c r="A4843" s="4"/>
      <c r="B4843" s="4"/>
      <c r="C4843" s="4"/>
      <c r="D4843" s="4"/>
      <c r="E4843" s="4">
        <v>1200122310</v>
      </c>
      <c r="F4843" s="4" t="s">
        <v>3861</v>
      </c>
      <c r="G4843" s="5">
        <v>1042938</v>
      </c>
      <c r="H4843" s="5">
        <v>696434.94</v>
      </c>
    </row>
    <row r="4844" spans="1:8" x14ac:dyDescent="0.25">
      <c r="A4844" s="4"/>
      <c r="B4844" s="4"/>
      <c r="C4844" s="4"/>
      <c r="D4844" s="4"/>
      <c r="E4844" s="4">
        <v>1200119950</v>
      </c>
      <c r="F4844" s="4" t="s">
        <v>3862</v>
      </c>
      <c r="G4844" s="5">
        <v>1012432</v>
      </c>
      <c r="H4844" s="5">
        <v>661646.03</v>
      </c>
    </row>
    <row r="4845" spans="1:8" x14ac:dyDescent="0.25">
      <c r="A4845" s="4"/>
      <c r="B4845" s="4"/>
      <c r="C4845" s="4"/>
      <c r="D4845" s="4"/>
      <c r="E4845" s="4">
        <v>1200119960</v>
      </c>
      <c r="F4845" s="4" t="s">
        <v>3862</v>
      </c>
      <c r="G4845" s="5">
        <v>1012432</v>
      </c>
      <c r="H4845" s="5">
        <v>661646.03</v>
      </c>
    </row>
    <row r="4846" spans="1:8" x14ac:dyDescent="0.25">
      <c r="A4846" s="4"/>
      <c r="B4846" s="4"/>
      <c r="C4846" s="4"/>
      <c r="D4846" s="4"/>
      <c r="E4846" s="4">
        <v>1200120140</v>
      </c>
      <c r="F4846" s="4" t="s">
        <v>3863</v>
      </c>
      <c r="G4846" s="5">
        <v>996508</v>
      </c>
      <c r="H4846" s="5">
        <v>651239.36</v>
      </c>
    </row>
    <row r="4847" spans="1:8" x14ac:dyDescent="0.25">
      <c r="A4847" s="4"/>
      <c r="B4847" s="4"/>
      <c r="C4847" s="4"/>
      <c r="D4847" s="4"/>
      <c r="E4847" s="4">
        <v>1200122590</v>
      </c>
      <c r="F4847" s="4" t="s">
        <v>1424</v>
      </c>
      <c r="G4847" s="5">
        <v>992932</v>
      </c>
      <c r="H4847" s="5">
        <v>666125.88</v>
      </c>
    </row>
    <row r="4848" spans="1:8" x14ac:dyDescent="0.25">
      <c r="A4848" s="4"/>
      <c r="B4848" s="4"/>
      <c r="C4848" s="4"/>
      <c r="D4848" s="4"/>
      <c r="E4848" s="4">
        <v>1200119940</v>
      </c>
      <c r="F4848" s="4" t="s">
        <v>3864</v>
      </c>
      <c r="G4848" s="5">
        <v>874373</v>
      </c>
      <c r="H4848" s="5">
        <v>571421.55000000005</v>
      </c>
    </row>
    <row r="4849" spans="1:8" x14ac:dyDescent="0.25">
      <c r="A4849" s="4"/>
      <c r="B4849" s="4"/>
      <c r="C4849" s="4"/>
      <c r="D4849" s="4"/>
      <c r="E4849" s="4">
        <v>1200122420</v>
      </c>
      <c r="F4849" s="4" t="s">
        <v>3865</v>
      </c>
      <c r="G4849" s="5">
        <v>661329</v>
      </c>
      <c r="H4849" s="5">
        <v>447891.86</v>
      </c>
    </row>
    <row r="4850" spans="1:8" x14ac:dyDescent="0.25">
      <c r="A4850" s="4"/>
      <c r="B4850" s="4"/>
      <c r="C4850" s="4"/>
      <c r="D4850" s="4"/>
      <c r="E4850" s="4">
        <v>1200120080</v>
      </c>
      <c r="F4850" s="4" t="s">
        <v>3866</v>
      </c>
      <c r="G4850" s="5">
        <v>638807</v>
      </c>
      <c r="H4850" s="5">
        <v>417474.11</v>
      </c>
    </row>
    <row r="4851" spans="1:8" x14ac:dyDescent="0.25">
      <c r="A4851" s="4"/>
      <c r="B4851" s="4"/>
      <c r="C4851" s="4"/>
      <c r="D4851" s="4"/>
      <c r="E4851" s="4">
        <v>1200106450</v>
      </c>
      <c r="F4851" s="4" t="s">
        <v>3867</v>
      </c>
      <c r="G4851" s="5">
        <v>594873.18000000005</v>
      </c>
      <c r="H4851" s="5">
        <v>385945.16</v>
      </c>
    </row>
    <row r="4852" spans="1:8" x14ac:dyDescent="0.25">
      <c r="A4852" s="4"/>
      <c r="B4852" s="4"/>
      <c r="C4852" s="4"/>
      <c r="D4852" s="4"/>
      <c r="E4852" s="4">
        <v>1200124530</v>
      </c>
      <c r="F4852" s="4" t="s">
        <v>3868</v>
      </c>
      <c r="G4852" s="5">
        <v>568428</v>
      </c>
      <c r="H4852" s="5">
        <v>387257.8</v>
      </c>
    </row>
    <row r="4853" spans="1:8" x14ac:dyDescent="0.25">
      <c r="A4853" s="4"/>
      <c r="B4853" s="4"/>
      <c r="C4853" s="4"/>
      <c r="D4853" s="4"/>
      <c r="E4853" s="4">
        <v>1200116510</v>
      </c>
      <c r="F4853" s="4" t="s">
        <v>3869</v>
      </c>
      <c r="G4853" s="5">
        <v>527284.68999999994</v>
      </c>
      <c r="H4853" s="5">
        <v>351330.51</v>
      </c>
    </row>
    <row r="4854" spans="1:8" x14ac:dyDescent="0.25">
      <c r="A4854" s="4"/>
      <c r="B4854" s="4"/>
      <c r="C4854" s="4"/>
      <c r="D4854" s="4"/>
      <c r="E4854" s="4">
        <v>1200119970</v>
      </c>
      <c r="F4854" s="4" t="s">
        <v>3870</v>
      </c>
      <c r="G4854" s="5">
        <v>504740.5</v>
      </c>
      <c r="H4854" s="5">
        <v>329858.74</v>
      </c>
    </row>
    <row r="4855" spans="1:8" x14ac:dyDescent="0.25">
      <c r="A4855" s="4"/>
      <c r="B4855" s="4"/>
      <c r="C4855" s="4"/>
      <c r="D4855" s="4"/>
      <c r="E4855" s="4">
        <v>1200108940</v>
      </c>
      <c r="F4855" s="4" t="s">
        <v>3871</v>
      </c>
      <c r="G4855" s="5">
        <v>493692</v>
      </c>
      <c r="H4855" s="5">
        <v>323537.58</v>
      </c>
    </row>
    <row r="4856" spans="1:8" x14ac:dyDescent="0.25">
      <c r="A4856" s="4"/>
      <c r="B4856" s="4"/>
      <c r="C4856" s="4"/>
      <c r="D4856" s="4"/>
      <c r="E4856" s="4">
        <v>1200120090</v>
      </c>
      <c r="F4856" s="4" t="s">
        <v>3872</v>
      </c>
      <c r="G4856" s="5">
        <v>474892</v>
      </c>
      <c r="H4856" s="5">
        <v>310352.11</v>
      </c>
    </row>
    <row r="4857" spans="1:8" x14ac:dyDescent="0.25">
      <c r="A4857" s="4"/>
      <c r="B4857" s="4"/>
      <c r="C4857" s="4"/>
      <c r="D4857" s="4"/>
      <c r="E4857" s="4">
        <v>1200122020</v>
      </c>
      <c r="F4857" s="4" t="s">
        <v>3873</v>
      </c>
      <c r="G4857" s="5">
        <v>465000</v>
      </c>
      <c r="H4857" s="5">
        <v>311443.83</v>
      </c>
    </row>
    <row r="4858" spans="1:8" x14ac:dyDescent="0.25">
      <c r="A4858" s="4"/>
      <c r="B4858" s="4"/>
      <c r="C4858" s="4"/>
      <c r="D4858" s="4"/>
      <c r="E4858" s="4">
        <v>1200120160</v>
      </c>
      <c r="F4858" s="4" t="s">
        <v>3874</v>
      </c>
      <c r="G4858" s="5">
        <v>394454</v>
      </c>
      <c r="H4858" s="5">
        <v>257784.18</v>
      </c>
    </row>
    <row r="4859" spans="1:8" x14ac:dyDescent="0.25">
      <c r="A4859" s="4"/>
      <c r="B4859" s="4"/>
      <c r="C4859" s="4"/>
      <c r="D4859" s="4"/>
      <c r="E4859" s="4">
        <v>1200125280</v>
      </c>
      <c r="F4859" s="4" t="s">
        <v>3875</v>
      </c>
      <c r="G4859" s="5">
        <v>379070</v>
      </c>
      <c r="H4859" s="5">
        <v>263791.19</v>
      </c>
    </row>
    <row r="4860" spans="1:8" x14ac:dyDescent="0.25">
      <c r="A4860" s="4"/>
      <c r="B4860" s="4"/>
      <c r="C4860" s="4"/>
      <c r="D4860" s="4"/>
      <c r="E4860" s="4">
        <v>1200124480</v>
      </c>
      <c r="F4860" s="4" t="s">
        <v>3876</v>
      </c>
      <c r="G4860" s="5">
        <v>355000</v>
      </c>
      <c r="H4860" s="5">
        <v>241853.87</v>
      </c>
    </row>
    <row r="4861" spans="1:8" x14ac:dyDescent="0.25">
      <c r="A4861" s="4"/>
      <c r="B4861" s="4"/>
      <c r="C4861" s="4"/>
      <c r="D4861" s="4"/>
      <c r="E4861" s="4">
        <v>1200124490</v>
      </c>
      <c r="F4861" s="4" t="s">
        <v>3877</v>
      </c>
      <c r="G4861" s="5">
        <v>350000</v>
      </c>
      <c r="H4861" s="5">
        <v>238447.51</v>
      </c>
    </row>
    <row r="4862" spans="1:8" x14ac:dyDescent="0.25">
      <c r="A4862" s="4"/>
      <c r="B4862" s="4"/>
      <c r="C4862" s="4"/>
      <c r="D4862" s="4"/>
      <c r="E4862" s="4">
        <v>1200115670</v>
      </c>
      <c r="F4862" s="4" t="s">
        <v>3878</v>
      </c>
      <c r="G4862" s="5">
        <v>314500</v>
      </c>
      <c r="H4862" s="5">
        <v>205131.49</v>
      </c>
    </row>
    <row r="4863" spans="1:8" x14ac:dyDescent="0.25">
      <c r="A4863" s="4"/>
      <c r="B4863" s="4"/>
      <c r="C4863" s="4"/>
      <c r="D4863" s="4"/>
      <c r="E4863" s="4">
        <v>1200122610</v>
      </c>
      <c r="F4863" s="4" t="s">
        <v>3879</v>
      </c>
      <c r="G4863" s="5">
        <v>294950</v>
      </c>
      <c r="H4863" s="5">
        <v>203367.35</v>
      </c>
    </row>
    <row r="4864" spans="1:8" x14ac:dyDescent="0.25">
      <c r="A4864" s="4"/>
      <c r="B4864" s="4"/>
      <c r="C4864" s="4"/>
      <c r="D4864" s="4"/>
      <c r="E4864" s="4">
        <v>1200125910</v>
      </c>
      <c r="F4864" s="4" t="s">
        <v>3880</v>
      </c>
      <c r="G4864" s="5">
        <v>294865</v>
      </c>
      <c r="H4864" s="5">
        <v>206055.42</v>
      </c>
    </row>
    <row r="4865" spans="1:8" x14ac:dyDescent="0.25">
      <c r="A4865" s="4"/>
      <c r="B4865" s="4"/>
      <c r="C4865" s="4"/>
      <c r="D4865" s="4"/>
      <c r="E4865" s="4">
        <v>1200105740</v>
      </c>
      <c r="F4865" s="4" t="s">
        <v>3881</v>
      </c>
      <c r="G4865" s="5">
        <v>293410</v>
      </c>
      <c r="H4865" s="5">
        <v>195606.66</v>
      </c>
    </row>
    <row r="4866" spans="1:8" x14ac:dyDescent="0.25">
      <c r="A4866" s="4"/>
      <c r="B4866" s="4"/>
      <c r="C4866" s="4"/>
      <c r="D4866" s="4"/>
      <c r="E4866" s="4">
        <v>1200123900</v>
      </c>
      <c r="F4866" s="4" t="s">
        <v>3882</v>
      </c>
      <c r="G4866" s="5">
        <v>267450</v>
      </c>
      <c r="H4866" s="5">
        <v>181524.05</v>
      </c>
    </row>
    <row r="4867" spans="1:8" x14ac:dyDescent="0.25">
      <c r="A4867" s="4"/>
      <c r="B4867" s="4"/>
      <c r="C4867" s="4"/>
      <c r="D4867" s="4"/>
      <c r="E4867" s="4">
        <v>1200115690</v>
      </c>
      <c r="F4867" s="4" t="s">
        <v>3883</v>
      </c>
      <c r="G4867" s="5">
        <v>219040</v>
      </c>
      <c r="H4867" s="5">
        <v>142868.04</v>
      </c>
    </row>
    <row r="4868" spans="1:8" x14ac:dyDescent="0.25">
      <c r="A4868" s="4"/>
      <c r="B4868" s="4"/>
      <c r="C4868" s="4"/>
      <c r="D4868" s="4"/>
      <c r="E4868" s="4">
        <v>1200122900</v>
      </c>
      <c r="F4868" s="4" t="s">
        <v>3884</v>
      </c>
      <c r="G4868" s="5">
        <v>217000</v>
      </c>
      <c r="H4868" s="5">
        <v>147718.51999999999</v>
      </c>
    </row>
    <row r="4869" spans="1:8" x14ac:dyDescent="0.25">
      <c r="A4869" s="4"/>
      <c r="B4869" s="4"/>
      <c r="C4869" s="4"/>
      <c r="D4869" s="4"/>
      <c r="E4869" s="4">
        <v>1200122870</v>
      </c>
      <c r="F4869" s="4" t="s">
        <v>3884</v>
      </c>
      <c r="G4869" s="5">
        <v>217000</v>
      </c>
      <c r="H4869" s="5">
        <v>146053.85999999999</v>
      </c>
    </row>
    <row r="4870" spans="1:8" x14ac:dyDescent="0.25">
      <c r="A4870" s="4"/>
      <c r="B4870" s="4"/>
      <c r="C4870" s="4"/>
      <c r="D4870" s="4"/>
      <c r="E4870" s="4">
        <v>1200122880</v>
      </c>
      <c r="F4870" s="4" t="s">
        <v>3884</v>
      </c>
      <c r="G4870" s="5">
        <v>217000</v>
      </c>
      <c r="H4870" s="5">
        <v>146053.85999999999</v>
      </c>
    </row>
    <row r="4871" spans="1:8" x14ac:dyDescent="0.25">
      <c r="A4871" s="4"/>
      <c r="B4871" s="4"/>
      <c r="C4871" s="4"/>
      <c r="D4871" s="4"/>
      <c r="E4871" s="4">
        <v>1200122890</v>
      </c>
      <c r="F4871" s="4" t="s">
        <v>3884</v>
      </c>
      <c r="G4871" s="5">
        <v>217000</v>
      </c>
      <c r="H4871" s="5">
        <v>146053.85999999999</v>
      </c>
    </row>
    <row r="4872" spans="1:8" x14ac:dyDescent="0.25">
      <c r="A4872" s="4"/>
      <c r="B4872" s="4"/>
      <c r="C4872" s="4"/>
      <c r="D4872" s="4"/>
      <c r="E4872" s="4">
        <v>1200125850</v>
      </c>
      <c r="F4872" s="4" t="s">
        <v>3885</v>
      </c>
      <c r="G4872" s="5">
        <v>188738</v>
      </c>
      <c r="H4872" s="5">
        <v>132995.67000000001</v>
      </c>
    </row>
    <row r="4873" spans="1:8" x14ac:dyDescent="0.25">
      <c r="A4873" s="4"/>
      <c r="B4873" s="4"/>
      <c r="C4873" s="4"/>
      <c r="D4873" s="4"/>
      <c r="E4873" s="4">
        <v>1200119840</v>
      </c>
      <c r="F4873" s="4" t="s">
        <v>268</v>
      </c>
      <c r="G4873" s="5">
        <v>171941</v>
      </c>
      <c r="H4873" s="5">
        <v>112367.15</v>
      </c>
    </row>
    <row r="4874" spans="1:8" x14ac:dyDescent="0.25">
      <c r="A4874" s="4"/>
      <c r="B4874" s="4"/>
      <c r="C4874" s="4"/>
      <c r="D4874" s="4"/>
      <c r="E4874" s="4">
        <v>1200119880</v>
      </c>
      <c r="F4874" s="4" t="s">
        <v>3886</v>
      </c>
      <c r="G4874" s="5">
        <v>171735.25</v>
      </c>
      <c r="H4874" s="5">
        <v>112232.64</v>
      </c>
    </row>
    <row r="4875" spans="1:8" x14ac:dyDescent="0.25">
      <c r="A4875" s="4"/>
      <c r="B4875" s="4"/>
      <c r="C4875" s="4"/>
      <c r="D4875" s="4"/>
      <c r="E4875" s="4">
        <v>1200121890</v>
      </c>
      <c r="F4875" s="4" t="s">
        <v>3887</v>
      </c>
      <c r="G4875" s="5">
        <v>171131.97</v>
      </c>
      <c r="H4875" s="5">
        <v>114963.15</v>
      </c>
    </row>
    <row r="4876" spans="1:8" x14ac:dyDescent="0.25">
      <c r="A4876" s="4"/>
      <c r="B4876" s="4"/>
      <c r="C4876" s="4"/>
      <c r="D4876" s="4"/>
      <c r="E4876" s="4">
        <v>1200121720</v>
      </c>
      <c r="F4876" s="4" t="s">
        <v>3888</v>
      </c>
      <c r="G4876" s="5">
        <v>157729.07999999999</v>
      </c>
      <c r="H4876" s="5">
        <v>105988.18</v>
      </c>
    </row>
    <row r="4877" spans="1:8" x14ac:dyDescent="0.25">
      <c r="A4877" s="4"/>
      <c r="B4877" s="4"/>
      <c r="C4877" s="4"/>
      <c r="D4877" s="4"/>
      <c r="E4877" s="4">
        <v>1200105750</v>
      </c>
      <c r="F4877" s="4" t="s">
        <v>3889</v>
      </c>
      <c r="G4877" s="5">
        <v>156040</v>
      </c>
      <c r="H4877" s="5">
        <v>103057.65</v>
      </c>
    </row>
    <row r="4878" spans="1:8" x14ac:dyDescent="0.25">
      <c r="A4878" s="4"/>
      <c r="B4878" s="4"/>
      <c r="C4878" s="4"/>
      <c r="D4878" s="4"/>
      <c r="E4878" s="4">
        <v>1200120120</v>
      </c>
      <c r="F4878" s="4" t="s">
        <v>3890</v>
      </c>
      <c r="G4878" s="5">
        <v>145070</v>
      </c>
      <c r="H4878" s="5">
        <v>94806.37</v>
      </c>
    </row>
    <row r="4879" spans="1:8" x14ac:dyDescent="0.25">
      <c r="A4879" s="4"/>
      <c r="B4879" s="4"/>
      <c r="C4879" s="4"/>
      <c r="D4879" s="4"/>
      <c r="E4879" s="4">
        <v>1200120050</v>
      </c>
      <c r="F4879" s="4" t="s">
        <v>3891</v>
      </c>
      <c r="G4879" s="5">
        <v>141075</v>
      </c>
      <c r="H4879" s="5">
        <v>92195.55</v>
      </c>
    </row>
    <row r="4880" spans="1:8" x14ac:dyDescent="0.25">
      <c r="A4880" s="4"/>
      <c r="B4880" s="4"/>
      <c r="C4880" s="4"/>
      <c r="D4880" s="4"/>
      <c r="E4880" s="4">
        <v>1200106380</v>
      </c>
      <c r="F4880" s="4" t="s">
        <v>3892</v>
      </c>
      <c r="G4880" s="5">
        <v>137777.76999999999</v>
      </c>
      <c r="H4880" s="5">
        <v>88560.07</v>
      </c>
    </row>
    <row r="4881" spans="1:8" x14ac:dyDescent="0.25">
      <c r="A4881" s="4"/>
      <c r="B4881" s="4"/>
      <c r="C4881" s="4"/>
      <c r="D4881" s="4"/>
      <c r="E4881" s="4">
        <v>1200119800</v>
      </c>
      <c r="F4881" s="4" t="s">
        <v>3893</v>
      </c>
      <c r="G4881" s="5">
        <v>134987</v>
      </c>
      <c r="H4881" s="5">
        <v>88216.93</v>
      </c>
    </row>
    <row r="4882" spans="1:8" x14ac:dyDescent="0.25">
      <c r="A4882" s="4"/>
      <c r="B4882" s="4"/>
      <c r="C4882" s="4"/>
      <c r="D4882" s="4"/>
      <c r="E4882" s="4">
        <v>1200120070</v>
      </c>
      <c r="F4882" s="4" t="s">
        <v>3894</v>
      </c>
      <c r="G4882" s="5">
        <v>133727.35</v>
      </c>
      <c r="H4882" s="5">
        <v>87393.67</v>
      </c>
    </row>
    <row r="4883" spans="1:8" x14ac:dyDescent="0.25">
      <c r="A4883" s="4"/>
      <c r="B4883" s="4"/>
      <c r="C4883" s="4"/>
      <c r="D4883" s="4"/>
      <c r="E4883" s="4">
        <v>1200120850</v>
      </c>
      <c r="F4883" s="4" t="s">
        <v>3895</v>
      </c>
      <c r="G4883" s="5">
        <v>123000</v>
      </c>
      <c r="H4883" s="5">
        <v>80383.14</v>
      </c>
    </row>
    <row r="4884" spans="1:8" x14ac:dyDescent="0.25">
      <c r="A4884" s="4"/>
      <c r="B4884" s="4"/>
      <c r="C4884" s="4"/>
      <c r="D4884" s="4"/>
      <c r="E4884" s="4">
        <v>1200120840</v>
      </c>
      <c r="F4884" s="4" t="s">
        <v>3895</v>
      </c>
      <c r="G4884" s="5">
        <v>123000</v>
      </c>
      <c r="H4884" s="5">
        <v>80383.14</v>
      </c>
    </row>
    <row r="4885" spans="1:8" x14ac:dyDescent="0.25">
      <c r="A4885" s="4"/>
      <c r="B4885" s="4"/>
      <c r="C4885" s="4"/>
      <c r="D4885" s="4"/>
      <c r="E4885" s="4">
        <v>1200119930</v>
      </c>
      <c r="F4885" s="4" t="s">
        <v>3896</v>
      </c>
      <c r="G4885" s="5">
        <v>116346</v>
      </c>
      <c r="H4885" s="5">
        <v>86112.46</v>
      </c>
    </row>
    <row r="4886" spans="1:8" x14ac:dyDescent="0.25">
      <c r="A4886" s="4"/>
      <c r="B4886" s="4"/>
      <c r="C4886" s="4"/>
      <c r="D4886" s="4"/>
      <c r="E4886" s="4">
        <v>1200124500</v>
      </c>
      <c r="F4886" s="4" t="s">
        <v>3897</v>
      </c>
      <c r="G4886" s="5">
        <v>114750</v>
      </c>
      <c r="H4886" s="5">
        <v>78176.72</v>
      </c>
    </row>
    <row r="4887" spans="1:8" x14ac:dyDescent="0.25">
      <c r="A4887" s="4"/>
      <c r="B4887" s="4"/>
      <c r="C4887" s="4"/>
      <c r="D4887" s="4"/>
      <c r="E4887" s="4">
        <v>1200119790</v>
      </c>
      <c r="F4887" s="4" t="s">
        <v>3898</v>
      </c>
      <c r="G4887" s="5">
        <v>105908</v>
      </c>
      <c r="H4887" s="5">
        <v>69213.16</v>
      </c>
    </row>
    <row r="4888" spans="1:8" x14ac:dyDescent="0.25">
      <c r="A4888" s="4"/>
      <c r="B4888" s="4"/>
      <c r="C4888" s="4"/>
      <c r="D4888" s="4"/>
      <c r="E4888" s="4">
        <v>1200119810</v>
      </c>
      <c r="F4888" s="4" t="s">
        <v>3899</v>
      </c>
      <c r="G4888" s="5">
        <v>105511</v>
      </c>
      <c r="H4888" s="5">
        <v>68953.679999999993</v>
      </c>
    </row>
    <row r="4889" spans="1:8" x14ac:dyDescent="0.25">
      <c r="A4889" s="4"/>
      <c r="B4889" s="4"/>
      <c r="C4889" s="4"/>
      <c r="D4889" s="4"/>
      <c r="E4889" s="4">
        <v>1200119920</v>
      </c>
      <c r="F4889" s="4" t="s">
        <v>3900</v>
      </c>
      <c r="G4889" s="5">
        <v>101884.44</v>
      </c>
      <c r="H4889" s="5">
        <v>66583.649999999994</v>
      </c>
    </row>
    <row r="4890" spans="1:8" x14ac:dyDescent="0.25">
      <c r="A4890" s="4"/>
      <c r="B4890" s="4"/>
      <c r="C4890" s="4"/>
      <c r="D4890" s="4"/>
      <c r="E4890" s="4">
        <v>1200120100</v>
      </c>
      <c r="F4890" s="4" t="s">
        <v>3901</v>
      </c>
      <c r="G4890" s="5">
        <v>79854</v>
      </c>
      <c r="H4890" s="5">
        <v>52186.3</v>
      </c>
    </row>
    <row r="4891" spans="1:8" x14ac:dyDescent="0.25">
      <c r="A4891" s="4"/>
      <c r="B4891" s="4"/>
      <c r="C4891" s="4"/>
      <c r="D4891" s="4"/>
      <c r="E4891" s="4">
        <v>1200127160</v>
      </c>
      <c r="F4891" s="4" t="s">
        <v>3902</v>
      </c>
      <c r="G4891" s="5">
        <v>67000</v>
      </c>
      <c r="H4891" s="5">
        <v>47369.71</v>
      </c>
    </row>
    <row r="4892" spans="1:8" x14ac:dyDescent="0.25">
      <c r="A4892" s="4"/>
      <c r="B4892" s="4"/>
      <c r="C4892" s="4"/>
      <c r="D4892" s="4"/>
      <c r="E4892" s="4">
        <v>1200116110</v>
      </c>
      <c r="F4892" s="4" t="s">
        <v>3903</v>
      </c>
      <c r="G4892" s="5">
        <v>62000</v>
      </c>
      <c r="H4892" s="5">
        <v>40529.64</v>
      </c>
    </row>
    <row r="4893" spans="1:8" x14ac:dyDescent="0.25">
      <c r="A4893" s="4"/>
      <c r="B4893" s="4"/>
      <c r="C4893" s="4"/>
      <c r="D4893" s="4"/>
      <c r="E4893" s="4">
        <v>1200124030</v>
      </c>
      <c r="F4893" s="4" t="s">
        <v>3904</v>
      </c>
      <c r="G4893" s="5">
        <v>60500</v>
      </c>
      <c r="H4893" s="5">
        <v>41117.9</v>
      </c>
    </row>
    <row r="4894" spans="1:8" x14ac:dyDescent="0.25">
      <c r="A4894" s="4"/>
      <c r="B4894" s="4"/>
      <c r="C4894" s="4"/>
      <c r="D4894" s="4"/>
      <c r="E4894" s="4">
        <v>1200120060</v>
      </c>
      <c r="F4894" s="4" t="s">
        <v>3905</v>
      </c>
      <c r="G4894" s="5">
        <v>50866.5</v>
      </c>
      <c r="H4894" s="5">
        <v>33242.35</v>
      </c>
    </row>
    <row r="4895" spans="1:8" x14ac:dyDescent="0.25">
      <c r="A4895" s="4"/>
      <c r="B4895" s="4"/>
      <c r="C4895" s="4"/>
      <c r="D4895" s="4"/>
      <c r="E4895" s="4">
        <v>1200104230</v>
      </c>
      <c r="F4895" s="4" t="s">
        <v>3906</v>
      </c>
      <c r="G4895" s="5">
        <v>48902</v>
      </c>
      <c r="H4895" s="5">
        <v>31406.25</v>
      </c>
    </row>
    <row r="4896" spans="1:8" x14ac:dyDescent="0.25">
      <c r="A4896" s="4"/>
      <c r="B4896" s="4"/>
      <c r="C4896" s="4"/>
      <c r="D4896" s="4"/>
      <c r="E4896" s="4">
        <v>1200115710</v>
      </c>
      <c r="F4896" s="4" t="s">
        <v>3907</v>
      </c>
      <c r="G4896" s="5">
        <v>44400</v>
      </c>
      <c r="H4896" s="5">
        <v>28919.3</v>
      </c>
    </row>
    <row r="4897" spans="1:8" x14ac:dyDescent="0.25">
      <c r="A4897" s="4"/>
      <c r="B4897" s="4"/>
      <c r="C4897" s="4"/>
      <c r="D4897" s="4"/>
      <c r="E4897" s="4">
        <v>1200121550</v>
      </c>
      <c r="F4897" s="4" t="s">
        <v>3908</v>
      </c>
      <c r="G4897" s="5">
        <v>43031.25</v>
      </c>
      <c r="H4897" s="5">
        <v>28970.45</v>
      </c>
    </row>
    <row r="4898" spans="1:8" x14ac:dyDescent="0.25">
      <c r="A4898" s="4"/>
      <c r="B4898" s="4"/>
      <c r="C4898" s="4"/>
      <c r="D4898" s="4"/>
      <c r="E4898" s="4">
        <v>1200124510</v>
      </c>
      <c r="F4898" s="4" t="s">
        <v>3909</v>
      </c>
      <c r="G4898" s="5">
        <v>43031</v>
      </c>
      <c r="H4898" s="5">
        <v>29316.11</v>
      </c>
    </row>
    <row r="4899" spans="1:8" x14ac:dyDescent="0.25">
      <c r="A4899" s="4"/>
      <c r="B4899" s="4"/>
      <c r="C4899" s="4"/>
      <c r="D4899" s="4"/>
      <c r="E4899" s="4">
        <v>1200121530</v>
      </c>
      <c r="F4899" s="4" t="s">
        <v>3910</v>
      </c>
      <c r="G4899" s="5">
        <v>41004</v>
      </c>
      <c r="H4899" s="5">
        <v>27216.17</v>
      </c>
    </row>
    <row r="4900" spans="1:8" x14ac:dyDescent="0.25">
      <c r="A4900" s="4"/>
      <c r="B4900" s="4"/>
      <c r="C4900" s="4"/>
      <c r="D4900" s="4"/>
      <c r="E4900" s="4">
        <v>1200109130</v>
      </c>
      <c r="F4900" s="4" t="s">
        <v>3911</v>
      </c>
      <c r="G4900" s="5">
        <v>37187</v>
      </c>
      <c r="H4900" s="5">
        <v>24078.98</v>
      </c>
    </row>
    <row r="4901" spans="1:8" x14ac:dyDescent="0.25">
      <c r="A4901" s="4"/>
      <c r="B4901" s="4"/>
      <c r="C4901" s="4"/>
      <c r="D4901" s="4"/>
      <c r="E4901" s="4">
        <v>1200121820</v>
      </c>
      <c r="F4901" s="4" t="s">
        <v>3912</v>
      </c>
      <c r="G4901" s="5">
        <v>30730</v>
      </c>
      <c r="H4901" s="5">
        <v>20380.009999999998</v>
      </c>
    </row>
    <row r="4902" spans="1:8" x14ac:dyDescent="0.25">
      <c r="A4902" s="4"/>
      <c r="B4902" s="4"/>
      <c r="C4902" s="4"/>
      <c r="D4902" s="4"/>
      <c r="E4902" s="4">
        <v>1200121810</v>
      </c>
      <c r="F4902" s="4" t="s">
        <v>3913</v>
      </c>
      <c r="G4902" s="5">
        <v>26057</v>
      </c>
      <c r="H4902" s="5">
        <v>17280.919999999998</v>
      </c>
    </row>
    <row r="4903" spans="1:8" x14ac:dyDescent="0.25">
      <c r="A4903" s="4"/>
      <c r="B4903" s="4"/>
      <c r="C4903" s="4"/>
      <c r="D4903" s="4"/>
      <c r="E4903" s="4">
        <v>1200122550</v>
      </c>
      <c r="F4903" s="4" t="s">
        <v>3914</v>
      </c>
      <c r="G4903" s="5">
        <v>25562.5</v>
      </c>
      <c r="H4903" s="5">
        <v>17097.68</v>
      </c>
    </row>
    <row r="4904" spans="1:8" x14ac:dyDescent="0.25">
      <c r="A4904" s="4"/>
      <c r="B4904" s="4"/>
      <c r="C4904" s="4"/>
      <c r="D4904" s="4"/>
      <c r="E4904" s="4">
        <v>1200120110</v>
      </c>
      <c r="F4904" s="4" t="s">
        <v>3915</v>
      </c>
      <c r="G4904" s="5">
        <v>25205</v>
      </c>
      <c r="H4904" s="5">
        <v>16472.03</v>
      </c>
    </row>
    <row r="4905" spans="1:8" x14ac:dyDescent="0.25">
      <c r="A4905" s="4"/>
      <c r="B4905" s="4"/>
      <c r="C4905" s="4"/>
      <c r="D4905" s="4"/>
      <c r="E4905" s="4">
        <v>1200116280</v>
      </c>
      <c r="F4905" s="4" t="s">
        <v>3916</v>
      </c>
      <c r="G4905" s="5">
        <v>25000.37</v>
      </c>
      <c r="H4905" s="5">
        <v>16502.54</v>
      </c>
    </row>
    <row r="4906" spans="1:8" x14ac:dyDescent="0.25">
      <c r="A4906" s="4"/>
      <c r="B4906" s="4"/>
      <c r="C4906" s="4"/>
      <c r="D4906" s="4"/>
      <c r="E4906" s="4">
        <v>1200115700</v>
      </c>
      <c r="F4906" s="4" t="s">
        <v>3917</v>
      </c>
      <c r="G4906" s="5">
        <v>20350</v>
      </c>
      <c r="H4906" s="5">
        <v>13254.67</v>
      </c>
    </row>
    <row r="4907" spans="1:8" x14ac:dyDescent="0.25">
      <c r="A4907" s="4"/>
      <c r="B4907" s="4"/>
      <c r="C4907" s="4"/>
      <c r="D4907" s="4"/>
      <c r="E4907" s="4">
        <v>1200121140</v>
      </c>
      <c r="F4907" s="4" t="s">
        <v>3918</v>
      </c>
      <c r="G4907" s="5">
        <v>19165.8</v>
      </c>
      <c r="H4907" s="5">
        <v>12749.18</v>
      </c>
    </row>
    <row r="4908" spans="1:8" x14ac:dyDescent="0.25">
      <c r="A4908" s="4"/>
      <c r="B4908" s="4"/>
      <c r="C4908" s="4"/>
      <c r="D4908" s="4"/>
      <c r="E4908" s="4">
        <v>1200116240</v>
      </c>
      <c r="F4908" s="4" t="s">
        <v>3919</v>
      </c>
      <c r="G4908" s="5">
        <v>17964.689999999999</v>
      </c>
      <c r="H4908" s="5">
        <v>11950.2</v>
      </c>
    </row>
    <row r="4909" spans="1:8" x14ac:dyDescent="0.25">
      <c r="A4909" s="4"/>
      <c r="B4909" s="4"/>
      <c r="C4909" s="4"/>
      <c r="D4909" s="4"/>
      <c r="E4909" s="4">
        <v>1200120170</v>
      </c>
      <c r="F4909" s="4" t="s">
        <v>3891</v>
      </c>
      <c r="G4909" s="5">
        <v>15677</v>
      </c>
      <c r="H4909" s="5">
        <v>10273.83</v>
      </c>
    </row>
    <row r="4910" spans="1:8" x14ac:dyDescent="0.25">
      <c r="A4910" s="4"/>
      <c r="B4910" s="4"/>
      <c r="C4910" s="4"/>
      <c r="D4910" s="4"/>
      <c r="E4910" s="4">
        <v>1200120870</v>
      </c>
      <c r="F4910" s="4" t="s">
        <v>3920</v>
      </c>
      <c r="G4910" s="5">
        <v>15000</v>
      </c>
      <c r="H4910" s="5">
        <v>9802.83</v>
      </c>
    </row>
    <row r="4911" spans="1:8" x14ac:dyDescent="0.25">
      <c r="A4911" s="4"/>
      <c r="B4911" s="4"/>
      <c r="C4911" s="4"/>
      <c r="D4911" s="4"/>
      <c r="E4911" s="4">
        <v>1200116550</v>
      </c>
      <c r="F4911" s="4" t="s">
        <v>3921</v>
      </c>
      <c r="G4911" s="5">
        <v>14591.08</v>
      </c>
      <c r="H4911" s="5">
        <v>9634.09</v>
      </c>
    </row>
    <row r="4912" spans="1:8" x14ac:dyDescent="0.25">
      <c r="A4912" s="4"/>
      <c r="B4912" s="4"/>
      <c r="C4912" s="4"/>
      <c r="D4912" s="4"/>
      <c r="E4912" s="4">
        <v>1200123830</v>
      </c>
      <c r="F4912" s="4" t="s">
        <v>3922</v>
      </c>
      <c r="G4912" s="5">
        <v>14414</v>
      </c>
      <c r="H4912" s="5">
        <v>1731.87</v>
      </c>
    </row>
    <row r="4913" spans="1:8" x14ac:dyDescent="0.25">
      <c r="A4913" s="4"/>
      <c r="B4913" s="4"/>
      <c r="C4913" s="4"/>
      <c r="D4913" s="4"/>
      <c r="E4913" s="4">
        <v>1200120020</v>
      </c>
      <c r="F4913" s="4" t="s">
        <v>3923</v>
      </c>
      <c r="G4913" s="5">
        <v>14160</v>
      </c>
      <c r="H4913" s="5">
        <v>9253.8700000000008</v>
      </c>
    </row>
    <row r="4914" spans="1:8" x14ac:dyDescent="0.25">
      <c r="A4914" s="4"/>
      <c r="B4914" s="4"/>
      <c r="C4914" s="4"/>
      <c r="D4914" s="4"/>
      <c r="E4914" s="4">
        <v>1200115720</v>
      </c>
      <c r="F4914" s="4" t="s">
        <v>3924</v>
      </c>
      <c r="G4914" s="5">
        <v>13468</v>
      </c>
      <c r="H4914" s="5">
        <v>8784.43</v>
      </c>
    </row>
    <row r="4915" spans="1:8" x14ac:dyDescent="0.25">
      <c r="A4915" s="4"/>
      <c r="B4915" s="4"/>
      <c r="C4915" s="4"/>
      <c r="D4915" s="4"/>
      <c r="E4915" s="4">
        <v>1200121540</v>
      </c>
      <c r="F4915" s="4" t="s">
        <v>3925</v>
      </c>
      <c r="G4915" s="5">
        <v>12300.5</v>
      </c>
      <c r="H4915" s="5">
        <v>8121.7</v>
      </c>
    </row>
    <row r="4916" spans="1:8" x14ac:dyDescent="0.25">
      <c r="A4916" s="4"/>
      <c r="B4916" s="4"/>
      <c r="C4916" s="4"/>
      <c r="D4916" s="4"/>
      <c r="E4916" s="4">
        <v>1200124520</v>
      </c>
      <c r="F4916" s="4" t="s">
        <v>3926</v>
      </c>
      <c r="G4916" s="5">
        <v>8516</v>
      </c>
      <c r="H4916" s="5">
        <v>5801.78</v>
      </c>
    </row>
    <row r="4917" spans="1:8" x14ac:dyDescent="0.25">
      <c r="A4917" s="4"/>
      <c r="B4917" s="4"/>
      <c r="C4917" s="4"/>
      <c r="D4917" s="4">
        <v>2017</v>
      </c>
      <c r="E4917" s="4">
        <v>1200136430</v>
      </c>
      <c r="F4917" s="4" t="s">
        <v>3927</v>
      </c>
      <c r="G4917" s="5">
        <v>52065150</v>
      </c>
      <c r="H4917" s="5">
        <v>39820964.539999999</v>
      </c>
    </row>
    <row r="4918" spans="1:8" x14ac:dyDescent="0.25">
      <c r="A4918" s="4"/>
      <c r="B4918" s="4"/>
      <c r="C4918" s="4"/>
      <c r="D4918" s="4"/>
      <c r="E4918" s="4">
        <v>1200136440</v>
      </c>
      <c r="F4918" s="4" t="s">
        <v>3928</v>
      </c>
      <c r="G4918" s="5">
        <v>32051195</v>
      </c>
      <c r="H4918" s="5">
        <v>24499406.600000001</v>
      </c>
    </row>
    <row r="4919" spans="1:8" x14ac:dyDescent="0.25">
      <c r="A4919" s="4"/>
      <c r="B4919" s="4"/>
      <c r="C4919" s="4"/>
      <c r="D4919" s="4"/>
      <c r="E4919" s="4">
        <v>1200132530</v>
      </c>
      <c r="F4919" s="4" t="s">
        <v>3929</v>
      </c>
      <c r="G4919" s="5">
        <v>29059867</v>
      </c>
      <c r="H4919" s="5">
        <v>16932190.260000002</v>
      </c>
    </row>
    <row r="4920" spans="1:8" x14ac:dyDescent="0.25">
      <c r="A4920" s="4"/>
      <c r="B4920" s="4"/>
      <c r="C4920" s="4"/>
      <c r="D4920" s="4"/>
      <c r="E4920" s="4">
        <v>1200128960</v>
      </c>
      <c r="F4920" s="4" t="s">
        <v>3930</v>
      </c>
      <c r="G4920" s="5">
        <v>17620500</v>
      </c>
      <c r="H4920" s="5">
        <v>12332740.83</v>
      </c>
    </row>
    <row r="4921" spans="1:8" x14ac:dyDescent="0.25">
      <c r="A4921" s="4"/>
      <c r="B4921" s="4"/>
      <c r="C4921" s="4"/>
      <c r="D4921" s="4"/>
      <c r="E4921" s="4">
        <v>1200132560</v>
      </c>
      <c r="F4921" s="4" t="s">
        <v>3931</v>
      </c>
      <c r="G4921" s="5">
        <v>5003391</v>
      </c>
      <c r="H4921" s="5">
        <v>3279848.46</v>
      </c>
    </row>
    <row r="4922" spans="1:8" x14ac:dyDescent="0.25">
      <c r="A4922" s="4"/>
      <c r="B4922" s="4"/>
      <c r="C4922" s="4"/>
      <c r="D4922" s="4"/>
      <c r="E4922" s="4">
        <v>1200125840</v>
      </c>
      <c r="F4922" s="4" t="s">
        <v>3932</v>
      </c>
      <c r="G4922" s="5">
        <v>3991076.17</v>
      </c>
      <c r="H4922" s="5">
        <v>2858266.64</v>
      </c>
    </row>
    <row r="4923" spans="1:8" x14ac:dyDescent="0.25">
      <c r="A4923" s="4"/>
      <c r="B4923" s="4"/>
      <c r="C4923" s="4"/>
      <c r="D4923" s="4"/>
      <c r="E4923" s="4">
        <v>1200132570</v>
      </c>
      <c r="F4923" s="4" t="s">
        <v>3933</v>
      </c>
      <c r="G4923" s="5">
        <v>3589045</v>
      </c>
      <c r="H4923" s="5">
        <v>2453005.7200000002</v>
      </c>
    </row>
    <row r="4924" spans="1:8" x14ac:dyDescent="0.25">
      <c r="A4924" s="4"/>
      <c r="B4924" s="4"/>
      <c r="C4924" s="4"/>
      <c r="D4924" s="4"/>
      <c r="E4924" s="4">
        <v>1200125320</v>
      </c>
      <c r="F4924" s="4" t="s">
        <v>3934</v>
      </c>
      <c r="G4924" s="5">
        <v>3138958.5</v>
      </c>
      <c r="H4924" s="5">
        <v>2261222.52</v>
      </c>
    </row>
    <row r="4925" spans="1:8" x14ac:dyDescent="0.25">
      <c r="A4925" s="4"/>
      <c r="B4925" s="4"/>
      <c r="C4925" s="4"/>
      <c r="D4925" s="4"/>
      <c r="E4925" s="4">
        <v>1200134340</v>
      </c>
      <c r="F4925" s="4" t="s">
        <v>3935</v>
      </c>
      <c r="G4925" s="5">
        <v>2673078.7400000002</v>
      </c>
      <c r="H4925" s="5">
        <v>1983692.95</v>
      </c>
    </row>
    <row r="4926" spans="1:8" x14ac:dyDescent="0.25">
      <c r="A4926" s="4"/>
      <c r="B4926" s="4"/>
      <c r="C4926" s="4"/>
      <c r="D4926" s="4"/>
      <c r="E4926" s="4">
        <v>1200136431</v>
      </c>
      <c r="F4926" s="4" t="s">
        <v>3936</v>
      </c>
      <c r="G4926" s="5">
        <v>2100000</v>
      </c>
      <c r="H4926" s="5">
        <v>2099616.44</v>
      </c>
    </row>
    <row r="4927" spans="1:8" x14ac:dyDescent="0.25">
      <c r="A4927" s="4"/>
      <c r="B4927" s="4"/>
      <c r="C4927" s="4"/>
      <c r="D4927" s="4"/>
      <c r="E4927" s="4">
        <v>1200136480</v>
      </c>
      <c r="F4927" s="4" t="s">
        <v>3937</v>
      </c>
      <c r="G4927" s="5">
        <v>1451400</v>
      </c>
      <c r="H4927" s="5">
        <v>1109426.3</v>
      </c>
    </row>
    <row r="4928" spans="1:8" x14ac:dyDescent="0.25">
      <c r="A4928" s="4"/>
      <c r="B4928" s="4"/>
      <c r="C4928" s="4"/>
      <c r="D4928" s="4"/>
      <c r="E4928" s="4">
        <v>1200136450</v>
      </c>
      <c r="F4928" s="4" t="s">
        <v>3938</v>
      </c>
      <c r="G4928" s="5">
        <v>1029832</v>
      </c>
      <c r="H4928" s="5">
        <v>787186.65</v>
      </c>
    </row>
    <row r="4929" spans="1:8" x14ac:dyDescent="0.25">
      <c r="A4929" s="4"/>
      <c r="B4929" s="4"/>
      <c r="C4929" s="4"/>
      <c r="D4929" s="4"/>
      <c r="E4929" s="4">
        <v>1200136470</v>
      </c>
      <c r="F4929" s="4" t="s">
        <v>3939</v>
      </c>
      <c r="G4929" s="5">
        <v>904824</v>
      </c>
      <c r="H4929" s="5">
        <v>691632.6</v>
      </c>
    </row>
    <row r="4930" spans="1:8" x14ac:dyDescent="0.25">
      <c r="A4930" s="4"/>
      <c r="B4930" s="4"/>
      <c r="C4930" s="4"/>
      <c r="D4930" s="4"/>
      <c r="E4930" s="4">
        <v>1200134830</v>
      </c>
      <c r="F4930" s="4" t="s">
        <v>3940</v>
      </c>
      <c r="G4930" s="5">
        <v>669418.66</v>
      </c>
      <c r="H4930" s="5">
        <v>515849.76</v>
      </c>
    </row>
    <row r="4931" spans="1:8" x14ac:dyDescent="0.25">
      <c r="A4931" s="4"/>
      <c r="B4931" s="4"/>
      <c r="C4931" s="4"/>
      <c r="D4931" s="4"/>
      <c r="E4931" s="4">
        <v>1200127980</v>
      </c>
      <c r="F4931" s="4" t="s">
        <v>3941</v>
      </c>
      <c r="G4931" s="5">
        <v>585000</v>
      </c>
      <c r="H4931" s="5">
        <v>424512.32</v>
      </c>
    </row>
    <row r="4932" spans="1:8" x14ac:dyDescent="0.25">
      <c r="A4932" s="4"/>
      <c r="B4932" s="4"/>
      <c r="C4932" s="4"/>
      <c r="D4932" s="4"/>
      <c r="E4932" s="4">
        <v>1200134490</v>
      </c>
      <c r="F4932" s="4" t="s">
        <v>3942</v>
      </c>
      <c r="G4932" s="5">
        <v>483757.15</v>
      </c>
      <c r="H4932" s="5">
        <v>358996.39</v>
      </c>
    </row>
    <row r="4933" spans="1:8" x14ac:dyDescent="0.25">
      <c r="A4933" s="4"/>
      <c r="B4933" s="4"/>
      <c r="C4933" s="4"/>
      <c r="D4933" s="4"/>
      <c r="E4933" s="4">
        <v>1200132910</v>
      </c>
      <c r="F4933" s="4" t="s">
        <v>3943</v>
      </c>
      <c r="G4933" s="5">
        <v>435000</v>
      </c>
      <c r="H4933" s="5">
        <v>326706.84000000003</v>
      </c>
    </row>
    <row r="4934" spans="1:8" x14ac:dyDescent="0.25">
      <c r="A4934" s="4"/>
      <c r="B4934" s="4"/>
      <c r="C4934" s="4"/>
      <c r="D4934" s="4"/>
      <c r="E4934" s="4">
        <v>1200136460</v>
      </c>
      <c r="F4934" s="4" t="s">
        <v>3944</v>
      </c>
      <c r="G4934" s="5">
        <v>423549</v>
      </c>
      <c r="H4934" s="5">
        <v>323753.89</v>
      </c>
    </row>
    <row r="4935" spans="1:8" x14ac:dyDescent="0.25">
      <c r="A4935" s="4"/>
      <c r="B4935" s="4"/>
      <c r="C4935" s="4"/>
      <c r="D4935" s="4"/>
      <c r="E4935" s="4">
        <v>1200134420</v>
      </c>
      <c r="F4935" s="4" t="s">
        <v>3945</v>
      </c>
      <c r="G4935" s="5">
        <v>414319.85</v>
      </c>
      <c r="H4935" s="5">
        <v>307466.95</v>
      </c>
    </row>
    <row r="4936" spans="1:8" x14ac:dyDescent="0.25">
      <c r="A4936" s="4"/>
      <c r="B4936" s="4"/>
      <c r="C4936" s="4"/>
      <c r="D4936" s="4"/>
      <c r="E4936" s="4">
        <v>1200128770</v>
      </c>
      <c r="F4936" s="4" t="s">
        <v>3946</v>
      </c>
      <c r="G4936" s="5">
        <v>377340</v>
      </c>
      <c r="H4936" s="5">
        <v>271960.46000000002</v>
      </c>
    </row>
    <row r="4937" spans="1:8" x14ac:dyDescent="0.25">
      <c r="A4937" s="4"/>
      <c r="B4937" s="4"/>
      <c r="C4937" s="4"/>
      <c r="D4937" s="4"/>
      <c r="E4937" s="4">
        <v>1200132840</v>
      </c>
      <c r="F4937" s="4" t="s">
        <v>3947</v>
      </c>
      <c r="G4937" s="5">
        <v>341617.3</v>
      </c>
      <c r="H4937" s="5">
        <v>254887.03</v>
      </c>
    </row>
    <row r="4938" spans="1:8" x14ac:dyDescent="0.25">
      <c r="A4938" s="4"/>
      <c r="B4938" s="4"/>
      <c r="C4938" s="4"/>
      <c r="D4938" s="4"/>
      <c r="E4938" s="4">
        <v>1200132820</v>
      </c>
      <c r="F4938" s="4" t="s">
        <v>3947</v>
      </c>
      <c r="G4938" s="5">
        <v>341569.47</v>
      </c>
      <c r="H4938" s="5">
        <v>254851.37</v>
      </c>
    </row>
    <row r="4939" spans="1:8" x14ac:dyDescent="0.25">
      <c r="A4939" s="4"/>
      <c r="B4939" s="4"/>
      <c r="C4939" s="4"/>
      <c r="D4939" s="4"/>
      <c r="E4939" s="4">
        <v>1200132830</v>
      </c>
      <c r="F4939" s="4" t="s">
        <v>3947</v>
      </c>
      <c r="G4939" s="5">
        <v>341564.47</v>
      </c>
      <c r="H4939" s="5">
        <v>254847.64</v>
      </c>
    </row>
    <row r="4940" spans="1:8" x14ac:dyDescent="0.25">
      <c r="A4940" s="4"/>
      <c r="B4940" s="4"/>
      <c r="C4940" s="4"/>
      <c r="D4940" s="4"/>
      <c r="E4940" s="4">
        <v>1200130640</v>
      </c>
      <c r="F4940" s="4" t="s">
        <v>3948</v>
      </c>
      <c r="G4940" s="5">
        <v>310000</v>
      </c>
      <c r="H4940" s="5">
        <v>235883.1</v>
      </c>
    </row>
    <row r="4941" spans="1:8" x14ac:dyDescent="0.25">
      <c r="A4941" s="4"/>
      <c r="B4941" s="4"/>
      <c r="C4941" s="4"/>
      <c r="D4941" s="4"/>
      <c r="E4941" s="4">
        <v>1200128140</v>
      </c>
      <c r="F4941" s="4" t="s">
        <v>3949</v>
      </c>
      <c r="G4941" s="5">
        <v>225050</v>
      </c>
      <c r="H4941" s="5">
        <v>161122.23000000001</v>
      </c>
    </row>
    <row r="4942" spans="1:8" x14ac:dyDescent="0.25">
      <c r="A4942" s="4"/>
      <c r="B4942" s="4"/>
      <c r="C4942" s="4"/>
      <c r="D4942" s="4"/>
      <c r="E4942" s="4">
        <v>1200128730</v>
      </c>
      <c r="F4942" s="4" t="s">
        <v>3950</v>
      </c>
      <c r="G4942" s="5">
        <v>207600</v>
      </c>
      <c r="H4942" s="5">
        <v>150382.04</v>
      </c>
    </row>
    <row r="4943" spans="1:8" x14ac:dyDescent="0.25">
      <c r="A4943" s="4"/>
      <c r="B4943" s="4"/>
      <c r="C4943" s="4"/>
      <c r="D4943" s="4"/>
      <c r="E4943" s="4">
        <v>1200130510</v>
      </c>
      <c r="F4943" s="4" t="s">
        <v>3951</v>
      </c>
      <c r="G4943" s="5">
        <v>202500</v>
      </c>
      <c r="H4943" s="5">
        <v>149202.74</v>
      </c>
    </row>
    <row r="4944" spans="1:8" x14ac:dyDescent="0.25">
      <c r="A4944" s="4"/>
      <c r="B4944" s="4"/>
      <c r="C4944" s="4"/>
      <c r="D4944" s="4"/>
      <c r="E4944" s="4">
        <v>1200128070</v>
      </c>
      <c r="F4944" s="4" t="s">
        <v>3952</v>
      </c>
      <c r="G4944" s="5">
        <v>187868.55</v>
      </c>
      <c r="H4944" s="5">
        <v>136466.34</v>
      </c>
    </row>
    <row r="4945" spans="1:8" x14ac:dyDescent="0.25">
      <c r="A4945" s="4"/>
      <c r="B4945" s="4"/>
      <c r="C4945" s="4"/>
      <c r="D4945" s="4"/>
      <c r="E4945" s="4">
        <v>1200134410</v>
      </c>
      <c r="F4945" s="4" t="s">
        <v>3953</v>
      </c>
      <c r="G4945" s="5">
        <v>177244.69</v>
      </c>
      <c r="H4945" s="5">
        <v>131533.37</v>
      </c>
    </row>
    <row r="4946" spans="1:8" x14ac:dyDescent="0.25">
      <c r="A4946" s="4"/>
      <c r="B4946" s="4"/>
      <c r="C4946" s="4"/>
      <c r="D4946" s="4"/>
      <c r="E4946" s="4">
        <v>1200129190</v>
      </c>
      <c r="F4946" s="4" t="s">
        <v>3954</v>
      </c>
      <c r="G4946" s="5">
        <v>176400</v>
      </c>
      <c r="H4946" s="5">
        <v>128715.62</v>
      </c>
    </row>
    <row r="4947" spans="1:8" x14ac:dyDescent="0.25">
      <c r="A4947" s="4"/>
      <c r="B4947" s="4"/>
      <c r="C4947" s="4"/>
      <c r="D4947" s="4"/>
      <c r="E4947" s="4">
        <v>1200132200</v>
      </c>
      <c r="F4947" s="4" t="s">
        <v>3955</v>
      </c>
      <c r="G4947" s="5">
        <v>115000</v>
      </c>
      <c r="H4947" s="5">
        <v>87000.9</v>
      </c>
    </row>
    <row r="4948" spans="1:8" x14ac:dyDescent="0.25">
      <c r="A4948" s="4"/>
      <c r="B4948" s="4"/>
      <c r="C4948" s="4"/>
      <c r="D4948" s="4"/>
      <c r="E4948" s="4">
        <v>1200124810</v>
      </c>
      <c r="F4948" s="4" t="s">
        <v>3956</v>
      </c>
      <c r="G4948" s="5">
        <v>100000</v>
      </c>
      <c r="H4948" s="5">
        <v>71287.649999999994</v>
      </c>
    </row>
    <row r="4949" spans="1:8" x14ac:dyDescent="0.25">
      <c r="A4949" s="4"/>
      <c r="B4949" s="4"/>
      <c r="C4949" s="4"/>
      <c r="D4949" s="4"/>
      <c r="E4949" s="4">
        <v>1200126680</v>
      </c>
      <c r="F4949" s="4" t="s">
        <v>3956</v>
      </c>
      <c r="G4949" s="5">
        <v>100000</v>
      </c>
      <c r="H4949" s="5">
        <v>72036.509999999995</v>
      </c>
    </row>
    <row r="4950" spans="1:8" x14ac:dyDescent="0.25">
      <c r="A4950" s="4"/>
      <c r="B4950" s="4"/>
      <c r="C4950" s="4"/>
      <c r="D4950" s="4"/>
      <c r="E4950" s="4">
        <v>1200134500</v>
      </c>
      <c r="F4950" s="4" t="s">
        <v>3957</v>
      </c>
      <c r="G4950" s="5">
        <v>94719.56</v>
      </c>
      <c r="H4950" s="5">
        <v>70291.429999999993</v>
      </c>
    </row>
    <row r="4951" spans="1:8" x14ac:dyDescent="0.25">
      <c r="A4951" s="4"/>
      <c r="B4951" s="4"/>
      <c r="C4951" s="4"/>
      <c r="D4951" s="4"/>
      <c r="E4951" s="4">
        <v>1200128060</v>
      </c>
      <c r="F4951" s="4" t="s">
        <v>3958</v>
      </c>
      <c r="G4951" s="5">
        <v>84373.45</v>
      </c>
      <c r="H4951" s="5">
        <v>61288.25</v>
      </c>
    </row>
    <row r="4952" spans="1:8" x14ac:dyDescent="0.25">
      <c r="A4952" s="4"/>
      <c r="B4952" s="4"/>
      <c r="C4952" s="4"/>
      <c r="D4952" s="4"/>
      <c r="E4952" s="4">
        <v>1200128010</v>
      </c>
      <c r="F4952" s="4" t="s">
        <v>3959</v>
      </c>
      <c r="G4952" s="5">
        <v>78800</v>
      </c>
      <c r="H4952" s="5">
        <v>56664.05</v>
      </c>
    </row>
    <row r="4953" spans="1:8" x14ac:dyDescent="0.25">
      <c r="A4953" s="4"/>
      <c r="B4953" s="4"/>
      <c r="C4953" s="4"/>
      <c r="D4953" s="4"/>
      <c r="E4953" s="4">
        <v>1200130000</v>
      </c>
      <c r="F4953" s="4" t="s">
        <v>3960</v>
      </c>
      <c r="G4953" s="5">
        <v>43000</v>
      </c>
      <c r="H4953" s="5">
        <v>31407.66</v>
      </c>
    </row>
    <row r="4954" spans="1:8" x14ac:dyDescent="0.25">
      <c r="A4954" s="4"/>
      <c r="B4954" s="4"/>
      <c r="C4954" s="4"/>
      <c r="D4954" s="4"/>
      <c r="E4954" s="4">
        <v>1200130390</v>
      </c>
      <c r="F4954" s="4" t="s">
        <v>3961</v>
      </c>
      <c r="G4954" s="5">
        <v>42445</v>
      </c>
      <c r="H4954" s="5">
        <v>31157.33</v>
      </c>
    </row>
    <row r="4955" spans="1:8" x14ac:dyDescent="0.25">
      <c r="A4955" s="4"/>
      <c r="B4955" s="4"/>
      <c r="C4955" s="4"/>
      <c r="D4955" s="4"/>
      <c r="E4955" s="4">
        <v>1200128210</v>
      </c>
      <c r="F4955" s="4" t="s">
        <v>3962</v>
      </c>
      <c r="G4955" s="5">
        <v>37000</v>
      </c>
      <c r="H4955" s="5">
        <v>26984.639999999999</v>
      </c>
    </row>
    <row r="4956" spans="1:8" x14ac:dyDescent="0.25">
      <c r="A4956" s="4"/>
      <c r="B4956" s="4"/>
      <c r="C4956" s="4"/>
      <c r="D4956" s="4"/>
      <c r="E4956" s="4">
        <v>1200134320</v>
      </c>
      <c r="F4956" s="4" t="s">
        <v>3963</v>
      </c>
      <c r="G4956" s="5">
        <v>33466.980000000003</v>
      </c>
      <c r="H4956" s="5">
        <v>24835.87</v>
      </c>
    </row>
    <row r="4957" spans="1:8" x14ac:dyDescent="0.25">
      <c r="A4957" s="4"/>
      <c r="B4957" s="4"/>
      <c r="C4957" s="4"/>
      <c r="D4957" s="4"/>
      <c r="E4957" s="4">
        <v>1200130620</v>
      </c>
      <c r="F4957" s="4" t="s">
        <v>3964</v>
      </c>
      <c r="G4957" s="5">
        <v>32448</v>
      </c>
      <c r="H4957" s="5">
        <v>23967.08</v>
      </c>
    </row>
    <row r="4958" spans="1:8" x14ac:dyDescent="0.25">
      <c r="A4958" s="4"/>
      <c r="B4958" s="4"/>
      <c r="C4958" s="4"/>
      <c r="D4958" s="4"/>
      <c r="E4958" s="4">
        <v>1200130890</v>
      </c>
      <c r="F4958" s="4" t="s">
        <v>3965</v>
      </c>
      <c r="G4958" s="5">
        <v>32000</v>
      </c>
      <c r="H4958" s="5">
        <v>23507.59</v>
      </c>
    </row>
    <row r="4959" spans="1:8" x14ac:dyDescent="0.25">
      <c r="A4959" s="4"/>
      <c r="B4959" s="4"/>
      <c r="C4959" s="4"/>
      <c r="D4959" s="4"/>
      <c r="E4959" s="4">
        <v>1200128350</v>
      </c>
      <c r="F4959" s="4" t="s">
        <v>3966</v>
      </c>
      <c r="G4959" s="5">
        <v>32000</v>
      </c>
      <c r="H4959" s="5">
        <v>23040</v>
      </c>
    </row>
    <row r="4960" spans="1:8" x14ac:dyDescent="0.25">
      <c r="A4960" s="4"/>
      <c r="B4960" s="4"/>
      <c r="C4960" s="4"/>
      <c r="D4960" s="4"/>
      <c r="E4960" s="4">
        <v>1200134580</v>
      </c>
      <c r="F4960" s="4" t="s">
        <v>3967</v>
      </c>
      <c r="G4960" s="5">
        <v>31263.38</v>
      </c>
      <c r="H4960" s="5">
        <v>23200.54</v>
      </c>
    </row>
    <row r="4961" spans="1:8" x14ac:dyDescent="0.25">
      <c r="A4961" s="4"/>
      <c r="B4961" s="4"/>
      <c r="C4961" s="4"/>
      <c r="D4961" s="4"/>
      <c r="E4961" s="4">
        <v>1200134540</v>
      </c>
      <c r="F4961" s="4" t="s">
        <v>3968</v>
      </c>
      <c r="G4961" s="5">
        <v>30583.52</v>
      </c>
      <c r="H4961" s="5">
        <v>22696.05</v>
      </c>
    </row>
    <row r="4962" spans="1:8" x14ac:dyDescent="0.25">
      <c r="A4962" s="4"/>
      <c r="B4962" s="4"/>
      <c r="C4962" s="4"/>
      <c r="D4962" s="4"/>
      <c r="E4962" s="4">
        <v>1200130280</v>
      </c>
      <c r="F4962" s="4" t="s">
        <v>3969</v>
      </c>
      <c r="G4962" s="5">
        <v>25780</v>
      </c>
      <c r="H4962" s="5">
        <v>18980.66</v>
      </c>
    </row>
    <row r="4963" spans="1:8" x14ac:dyDescent="0.25">
      <c r="A4963" s="4"/>
      <c r="B4963" s="4"/>
      <c r="C4963" s="4"/>
      <c r="D4963" s="4"/>
      <c r="E4963" s="4">
        <v>1200134530</v>
      </c>
      <c r="F4963" s="4" t="s">
        <v>3970</v>
      </c>
      <c r="G4963" s="5">
        <v>20743.2</v>
      </c>
      <c r="H4963" s="5">
        <v>15393.54</v>
      </c>
    </row>
    <row r="4964" spans="1:8" x14ac:dyDescent="0.25">
      <c r="A4964" s="4"/>
      <c r="B4964" s="4"/>
      <c r="C4964" s="4"/>
      <c r="D4964" s="4"/>
      <c r="E4964" s="4">
        <v>1200128480</v>
      </c>
      <c r="F4964" s="4" t="s">
        <v>3971</v>
      </c>
      <c r="G4964" s="5">
        <v>18687</v>
      </c>
      <c r="H4964" s="5">
        <v>1169.32</v>
      </c>
    </row>
    <row r="4965" spans="1:8" x14ac:dyDescent="0.25">
      <c r="A4965" s="4"/>
      <c r="B4965" s="4"/>
      <c r="C4965" s="4"/>
      <c r="D4965" s="4"/>
      <c r="E4965" s="4">
        <v>1200134330</v>
      </c>
      <c r="F4965" s="4" t="s">
        <v>3972</v>
      </c>
      <c r="G4965" s="5">
        <v>13201.04</v>
      </c>
      <c r="H4965" s="5">
        <v>9796.5</v>
      </c>
    </row>
    <row r="4966" spans="1:8" x14ac:dyDescent="0.25">
      <c r="A4966" s="4"/>
      <c r="B4966" s="4"/>
      <c r="C4966" s="4"/>
      <c r="D4966" s="4"/>
      <c r="E4966" s="4">
        <v>1200128360</v>
      </c>
      <c r="F4966" s="4" t="s">
        <v>3973</v>
      </c>
      <c r="G4966" s="5">
        <v>13000</v>
      </c>
      <c r="H4966" s="5">
        <v>9400.36</v>
      </c>
    </row>
    <row r="4967" spans="1:8" x14ac:dyDescent="0.25">
      <c r="A4967" s="4"/>
      <c r="B4967" s="4"/>
      <c r="C4967" s="4"/>
      <c r="D4967" s="4"/>
      <c r="E4967" s="4">
        <v>1200131700</v>
      </c>
      <c r="F4967" s="4" t="s">
        <v>3974</v>
      </c>
      <c r="G4967" s="5">
        <v>11300</v>
      </c>
      <c r="H4967" s="5">
        <v>8418.76</v>
      </c>
    </row>
    <row r="4968" spans="1:8" x14ac:dyDescent="0.25">
      <c r="A4968" s="4"/>
      <c r="B4968" s="4"/>
      <c r="C4968" s="4"/>
      <c r="D4968" s="4"/>
      <c r="E4968" s="4">
        <v>1200134460</v>
      </c>
      <c r="F4968" s="4" t="s">
        <v>3975</v>
      </c>
      <c r="G4968" s="5">
        <v>9333.48</v>
      </c>
      <c r="H4968" s="5">
        <v>6926.39</v>
      </c>
    </row>
    <row r="4969" spans="1:8" x14ac:dyDescent="0.25">
      <c r="A4969" s="4"/>
      <c r="B4969" s="4"/>
      <c r="C4969" s="4"/>
      <c r="D4969" s="4"/>
      <c r="E4969" s="4">
        <v>1200134430</v>
      </c>
      <c r="F4969" s="4" t="s">
        <v>3976</v>
      </c>
      <c r="G4969" s="5">
        <v>5099.93</v>
      </c>
      <c r="H4969" s="5">
        <v>3784.64</v>
      </c>
    </row>
    <row r="4970" spans="1:8" x14ac:dyDescent="0.25">
      <c r="A4970" s="4"/>
      <c r="B4970" s="4"/>
      <c r="C4970" s="4"/>
      <c r="D4970" s="4"/>
      <c r="E4970" s="4">
        <v>1200134470</v>
      </c>
      <c r="F4970" s="4" t="s">
        <v>3977</v>
      </c>
      <c r="G4970" s="5">
        <v>5036.26</v>
      </c>
      <c r="H4970" s="5">
        <v>3737.42</v>
      </c>
    </row>
    <row r="4971" spans="1:8" x14ac:dyDescent="0.25">
      <c r="A4971" s="4"/>
      <c r="B4971" s="4"/>
      <c r="C4971" s="4"/>
      <c r="D4971" s="4"/>
      <c r="E4971" s="4">
        <v>1200134520</v>
      </c>
      <c r="F4971" s="4" t="s">
        <v>3978</v>
      </c>
      <c r="G4971" s="5">
        <v>3491.29</v>
      </c>
      <c r="H4971" s="5">
        <v>2590.89</v>
      </c>
    </row>
    <row r="4972" spans="1:8" x14ac:dyDescent="0.25">
      <c r="A4972" s="4"/>
      <c r="B4972" s="4"/>
      <c r="C4972" s="4"/>
      <c r="D4972" s="4">
        <v>2018</v>
      </c>
      <c r="E4972" s="4">
        <v>1200133390</v>
      </c>
      <c r="F4972" s="4" t="s">
        <v>3979</v>
      </c>
      <c r="G4972" s="5">
        <v>20480983.800000001</v>
      </c>
      <c r="H4972" s="5">
        <v>16364269.33</v>
      </c>
    </row>
    <row r="4973" spans="1:8" x14ac:dyDescent="0.25">
      <c r="A4973" s="4"/>
      <c r="B4973" s="4"/>
      <c r="C4973" s="4"/>
      <c r="D4973" s="4"/>
      <c r="E4973" s="4">
        <v>1200133380</v>
      </c>
      <c r="F4973" s="4" t="s">
        <v>3980</v>
      </c>
      <c r="G4973" s="5">
        <v>20451385.399999999</v>
      </c>
      <c r="H4973" s="5">
        <v>16095144.35</v>
      </c>
    </row>
    <row r="4974" spans="1:8" x14ac:dyDescent="0.25">
      <c r="A4974" s="4"/>
      <c r="B4974" s="4"/>
      <c r="C4974" s="4"/>
      <c r="D4974" s="4"/>
      <c r="E4974" s="4">
        <v>1200133990</v>
      </c>
      <c r="F4974" s="4" t="s">
        <v>2646</v>
      </c>
      <c r="G4974" s="5">
        <v>3375000</v>
      </c>
      <c r="H4974" s="5">
        <v>2668283.11</v>
      </c>
    </row>
    <row r="4975" spans="1:8" x14ac:dyDescent="0.25">
      <c r="A4975" s="4"/>
      <c r="B4975" s="4"/>
      <c r="C4975" s="4"/>
      <c r="D4975" s="4"/>
      <c r="E4975" s="4">
        <v>1200136350</v>
      </c>
      <c r="F4975" s="4" t="s">
        <v>3981</v>
      </c>
      <c r="G4975" s="5">
        <v>2490250</v>
      </c>
      <c r="H4975" s="5">
        <v>1952628.87</v>
      </c>
    </row>
    <row r="4976" spans="1:8" x14ac:dyDescent="0.25">
      <c r="A4976" s="4"/>
      <c r="B4976" s="4"/>
      <c r="C4976" s="4"/>
      <c r="D4976" s="4"/>
      <c r="E4976" s="4">
        <v>1200144940</v>
      </c>
      <c r="F4976" s="4" t="s">
        <v>3982</v>
      </c>
      <c r="G4976" s="5">
        <v>963000</v>
      </c>
      <c r="H4976" s="5">
        <v>806809.31</v>
      </c>
    </row>
    <row r="4977" spans="1:8" x14ac:dyDescent="0.25">
      <c r="A4977" s="4"/>
      <c r="B4977" s="4"/>
      <c r="C4977" s="4"/>
      <c r="D4977" s="4"/>
      <c r="E4977" s="4">
        <v>1200140500</v>
      </c>
      <c r="F4977" s="4" t="s">
        <v>3983</v>
      </c>
      <c r="G4977" s="5">
        <v>777832</v>
      </c>
      <c r="H4977" s="5">
        <v>619992.49</v>
      </c>
    </row>
    <row r="4978" spans="1:8" x14ac:dyDescent="0.25">
      <c r="A4978" s="4"/>
      <c r="B4978" s="4"/>
      <c r="C4978" s="4"/>
      <c r="D4978" s="4"/>
      <c r="E4978" s="4">
        <v>1200140490</v>
      </c>
      <c r="F4978" s="4" t="s">
        <v>3983</v>
      </c>
      <c r="G4978" s="5">
        <v>777832</v>
      </c>
      <c r="H4978" s="5">
        <v>619992.49</v>
      </c>
    </row>
    <row r="4979" spans="1:8" x14ac:dyDescent="0.25">
      <c r="A4979" s="4"/>
      <c r="B4979" s="4"/>
      <c r="C4979" s="4"/>
      <c r="D4979" s="4"/>
      <c r="E4979" s="4">
        <v>1200140510</v>
      </c>
      <c r="F4979" s="4" t="s">
        <v>3983</v>
      </c>
      <c r="G4979" s="5">
        <v>777832</v>
      </c>
      <c r="H4979" s="5">
        <v>619992.49</v>
      </c>
    </row>
    <row r="4980" spans="1:8" x14ac:dyDescent="0.25">
      <c r="A4980" s="4"/>
      <c r="B4980" s="4"/>
      <c r="C4980" s="4"/>
      <c r="D4980" s="4"/>
      <c r="E4980" s="4">
        <v>1200140520</v>
      </c>
      <c r="F4980" s="4" t="s">
        <v>3983</v>
      </c>
      <c r="G4980" s="5">
        <v>777832</v>
      </c>
      <c r="H4980" s="5">
        <v>619992.49</v>
      </c>
    </row>
    <row r="4981" spans="1:8" x14ac:dyDescent="0.25">
      <c r="A4981" s="4"/>
      <c r="B4981" s="4"/>
      <c r="C4981" s="4"/>
      <c r="D4981" s="4"/>
      <c r="E4981" s="4">
        <v>1200140480</v>
      </c>
      <c r="F4981" s="4" t="s">
        <v>3983</v>
      </c>
      <c r="G4981" s="5">
        <v>777832</v>
      </c>
      <c r="H4981" s="5">
        <v>619992.49</v>
      </c>
    </row>
    <row r="4982" spans="1:8" x14ac:dyDescent="0.25">
      <c r="A4982" s="4"/>
      <c r="B4982" s="4"/>
      <c r="C4982" s="4"/>
      <c r="D4982" s="4"/>
      <c r="E4982" s="4">
        <v>1200140470</v>
      </c>
      <c r="F4982" s="4" t="s">
        <v>3983</v>
      </c>
      <c r="G4982" s="5">
        <v>777832</v>
      </c>
      <c r="H4982" s="5">
        <v>619992.49</v>
      </c>
    </row>
    <row r="4983" spans="1:8" x14ac:dyDescent="0.25">
      <c r="A4983" s="4"/>
      <c r="B4983" s="4"/>
      <c r="C4983" s="4"/>
      <c r="D4983" s="4"/>
      <c r="E4983" s="4">
        <v>1200146140</v>
      </c>
      <c r="F4983" s="4" t="s">
        <v>3984</v>
      </c>
      <c r="G4983" s="5">
        <v>748687</v>
      </c>
      <c r="H4983" s="5">
        <v>627939.85</v>
      </c>
    </row>
    <row r="4984" spans="1:8" x14ac:dyDescent="0.25">
      <c r="A4984" s="4"/>
      <c r="B4984" s="4"/>
      <c r="C4984" s="4"/>
      <c r="D4984" s="4"/>
      <c r="E4984" s="4">
        <v>1200138580</v>
      </c>
      <c r="F4984" s="4" t="s">
        <v>3985</v>
      </c>
      <c r="G4984" s="5">
        <v>650000</v>
      </c>
      <c r="H4984" s="5">
        <v>518694.06</v>
      </c>
    </row>
    <row r="4985" spans="1:8" x14ac:dyDescent="0.25">
      <c r="A4985" s="4"/>
      <c r="B4985" s="4"/>
      <c r="C4985" s="4"/>
      <c r="D4985" s="4"/>
      <c r="E4985" s="4">
        <v>1200140840</v>
      </c>
      <c r="F4985" s="4" t="s">
        <v>3986</v>
      </c>
      <c r="G4985" s="5">
        <v>640000</v>
      </c>
      <c r="H4985" s="5">
        <v>530118.73</v>
      </c>
    </row>
    <row r="4986" spans="1:8" x14ac:dyDescent="0.25">
      <c r="A4986" s="4"/>
      <c r="B4986" s="4"/>
      <c r="C4986" s="4"/>
      <c r="D4986" s="4"/>
      <c r="E4986" s="4">
        <v>1200138520</v>
      </c>
      <c r="F4986" s="4" t="s">
        <v>3987</v>
      </c>
      <c r="G4986" s="5">
        <v>417900</v>
      </c>
      <c r="H4986" s="5">
        <v>333480.38</v>
      </c>
    </row>
    <row r="4987" spans="1:8" x14ac:dyDescent="0.25">
      <c r="A4987" s="4"/>
      <c r="B4987" s="4"/>
      <c r="C4987" s="4"/>
      <c r="D4987" s="4"/>
      <c r="E4987" s="4">
        <v>1200141270</v>
      </c>
      <c r="F4987" s="4" t="s">
        <v>3988</v>
      </c>
      <c r="G4987" s="5">
        <v>391300</v>
      </c>
      <c r="H4987" s="5">
        <v>321259.08</v>
      </c>
    </row>
    <row r="4988" spans="1:8" x14ac:dyDescent="0.25">
      <c r="A4988" s="4"/>
      <c r="B4988" s="4"/>
      <c r="C4988" s="4"/>
      <c r="D4988" s="4"/>
      <c r="E4988" s="4">
        <v>1200131640</v>
      </c>
      <c r="F4988" s="4" t="s">
        <v>3989</v>
      </c>
      <c r="G4988" s="5">
        <v>275000</v>
      </c>
      <c r="H4988" s="5">
        <v>215630.13</v>
      </c>
    </row>
    <row r="4989" spans="1:8" x14ac:dyDescent="0.25">
      <c r="A4989" s="4"/>
      <c r="B4989" s="4"/>
      <c r="C4989" s="4"/>
      <c r="D4989" s="4"/>
      <c r="E4989" s="4">
        <v>1200137430</v>
      </c>
      <c r="F4989" s="4" t="s">
        <v>3990</v>
      </c>
      <c r="G4989" s="5">
        <v>237214.73</v>
      </c>
      <c r="H4989" s="5">
        <v>186132.31</v>
      </c>
    </row>
    <row r="4990" spans="1:8" x14ac:dyDescent="0.25">
      <c r="A4990" s="4"/>
      <c r="B4990" s="4"/>
      <c r="C4990" s="4"/>
      <c r="D4990" s="4"/>
      <c r="E4990" s="4">
        <v>1200140730</v>
      </c>
      <c r="F4990" s="4" t="s">
        <v>3991</v>
      </c>
      <c r="G4990" s="5">
        <v>197839</v>
      </c>
      <c r="H4990" s="5">
        <v>157909.84</v>
      </c>
    </row>
    <row r="4991" spans="1:8" x14ac:dyDescent="0.25">
      <c r="A4991" s="4"/>
      <c r="B4991" s="4"/>
      <c r="C4991" s="4"/>
      <c r="D4991" s="4"/>
      <c r="E4991" s="4">
        <v>1200140810</v>
      </c>
      <c r="F4991" s="4" t="s">
        <v>3992</v>
      </c>
      <c r="G4991" s="5">
        <v>197839</v>
      </c>
      <c r="H4991" s="5">
        <v>157909.84</v>
      </c>
    </row>
    <row r="4992" spans="1:8" x14ac:dyDescent="0.25">
      <c r="A4992" s="4"/>
      <c r="B4992" s="4"/>
      <c r="C4992" s="4"/>
      <c r="D4992" s="4"/>
      <c r="E4992" s="4">
        <v>1200140770</v>
      </c>
      <c r="F4992" s="4" t="s">
        <v>3993</v>
      </c>
      <c r="G4992" s="5">
        <v>197839</v>
      </c>
      <c r="H4992" s="5">
        <v>157909.84</v>
      </c>
    </row>
    <row r="4993" spans="1:8" x14ac:dyDescent="0.25">
      <c r="A4993" s="4"/>
      <c r="B4993" s="4"/>
      <c r="C4993" s="4"/>
      <c r="D4993" s="4"/>
      <c r="E4993" s="4">
        <v>1200140580</v>
      </c>
      <c r="F4993" s="4" t="s">
        <v>3994</v>
      </c>
      <c r="G4993" s="5">
        <v>197839</v>
      </c>
      <c r="H4993" s="5">
        <v>157765.29999999999</v>
      </c>
    </row>
    <row r="4994" spans="1:8" x14ac:dyDescent="0.25">
      <c r="A4994" s="4"/>
      <c r="B4994" s="4"/>
      <c r="C4994" s="4"/>
      <c r="D4994" s="4"/>
      <c r="E4994" s="4">
        <v>1200140570</v>
      </c>
      <c r="F4994" s="4" t="s">
        <v>3995</v>
      </c>
      <c r="G4994" s="5">
        <v>197839</v>
      </c>
      <c r="H4994" s="5">
        <v>157765.29999999999</v>
      </c>
    </row>
    <row r="4995" spans="1:8" x14ac:dyDescent="0.25">
      <c r="A4995" s="4"/>
      <c r="B4995" s="4"/>
      <c r="C4995" s="4"/>
      <c r="D4995" s="4"/>
      <c r="E4995" s="4">
        <v>1200140590</v>
      </c>
      <c r="F4995" s="4" t="s">
        <v>3996</v>
      </c>
      <c r="G4995" s="5">
        <v>197839</v>
      </c>
      <c r="H4995" s="5">
        <v>157765.29999999999</v>
      </c>
    </row>
    <row r="4996" spans="1:8" x14ac:dyDescent="0.25">
      <c r="A4996" s="4"/>
      <c r="B4996" s="4"/>
      <c r="C4996" s="4"/>
      <c r="D4996" s="4"/>
      <c r="E4996" s="4">
        <v>1200140750</v>
      </c>
      <c r="F4996" s="4" t="s">
        <v>3997</v>
      </c>
      <c r="G4996" s="5">
        <v>197839</v>
      </c>
      <c r="H4996" s="5">
        <v>157909.84</v>
      </c>
    </row>
    <row r="4997" spans="1:8" x14ac:dyDescent="0.25">
      <c r="A4997" s="4"/>
      <c r="B4997" s="4"/>
      <c r="C4997" s="4"/>
      <c r="D4997" s="4"/>
      <c r="E4997" s="4">
        <v>1200140600</v>
      </c>
      <c r="F4997" s="4" t="s">
        <v>3998</v>
      </c>
      <c r="G4997" s="5">
        <v>197839</v>
      </c>
      <c r="H4997" s="5">
        <v>157765.29999999999</v>
      </c>
    </row>
    <row r="4998" spans="1:8" x14ac:dyDescent="0.25">
      <c r="A4998" s="4"/>
      <c r="B4998" s="4"/>
      <c r="C4998" s="4"/>
      <c r="D4998" s="4"/>
      <c r="E4998" s="4">
        <v>1200140790</v>
      </c>
      <c r="F4998" s="4" t="s">
        <v>3999</v>
      </c>
      <c r="G4998" s="5">
        <v>197839</v>
      </c>
      <c r="H4998" s="5">
        <v>157909.84</v>
      </c>
    </row>
    <row r="4999" spans="1:8" x14ac:dyDescent="0.25">
      <c r="A4999" s="4"/>
      <c r="B4999" s="4"/>
      <c r="C4999" s="4"/>
      <c r="D4999" s="4"/>
      <c r="E4999" s="4">
        <v>1200140610</v>
      </c>
      <c r="F4999" s="4" t="s">
        <v>4000</v>
      </c>
      <c r="G4999" s="5">
        <v>197839</v>
      </c>
      <c r="H4999" s="5">
        <v>157765.29999999999</v>
      </c>
    </row>
    <row r="5000" spans="1:8" x14ac:dyDescent="0.25">
      <c r="A5000" s="4"/>
      <c r="B5000" s="4"/>
      <c r="C5000" s="4"/>
      <c r="D5000" s="4"/>
      <c r="E5000" s="4">
        <v>1200140830</v>
      </c>
      <c r="F5000" s="4" t="s">
        <v>4001</v>
      </c>
      <c r="G5000" s="5">
        <v>197839</v>
      </c>
      <c r="H5000" s="5">
        <v>157909.84</v>
      </c>
    </row>
    <row r="5001" spans="1:8" x14ac:dyDescent="0.25">
      <c r="A5001" s="4"/>
      <c r="B5001" s="4"/>
      <c r="C5001" s="4"/>
      <c r="D5001" s="4"/>
      <c r="E5001" s="4">
        <v>1200140540</v>
      </c>
      <c r="F5001" s="4" t="s">
        <v>4002</v>
      </c>
      <c r="G5001" s="5">
        <v>197839</v>
      </c>
      <c r="H5001" s="5">
        <v>157765.29999999999</v>
      </c>
    </row>
    <row r="5002" spans="1:8" x14ac:dyDescent="0.25">
      <c r="A5002" s="4"/>
      <c r="B5002" s="4"/>
      <c r="C5002" s="4"/>
      <c r="D5002" s="4"/>
      <c r="E5002" s="4">
        <v>1200140560</v>
      </c>
      <c r="F5002" s="4" t="s">
        <v>4003</v>
      </c>
      <c r="G5002" s="5">
        <v>197839</v>
      </c>
      <c r="H5002" s="5">
        <v>157765.29999999999</v>
      </c>
    </row>
    <row r="5003" spans="1:8" x14ac:dyDescent="0.25">
      <c r="A5003" s="4"/>
      <c r="B5003" s="4"/>
      <c r="C5003" s="4"/>
      <c r="D5003" s="4"/>
      <c r="E5003" s="4">
        <v>1200140720</v>
      </c>
      <c r="F5003" s="4" t="s">
        <v>4004</v>
      </c>
      <c r="G5003" s="5">
        <v>197839</v>
      </c>
      <c r="H5003" s="5">
        <v>157909.84</v>
      </c>
    </row>
    <row r="5004" spans="1:8" x14ac:dyDescent="0.25">
      <c r="A5004" s="4"/>
      <c r="B5004" s="4"/>
      <c r="C5004" s="4"/>
      <c r="D5004" s="4"/>
      <c r="E5004" s="4">
        <v>1200140630</v>
      </c>
      <c r="F5004" s="4" t="s">
        <v>4005</v>
      </c>
      <c r="G5004" s="5">
        <v>197839</v>
      </c>
      <c r="H5004" s="5">
        <v>157765.29999999999</v>
      </c>
    </row>
    <row r="5005" spans="1:8" x14ac:dyDescent="0.25">
      <c r="A5005" s="4"/>
      <c r="B5005" s="4"/>
      <c r="C5005" s="4"/>
      <c r="D5005" s="4"/>
      <c r="E5005" s="4">
        <v>1200140740</v>
      </c>
      <c r="F5005" s="4" t="s">
        <v>4006</v>
      </c>
      <c r="G5005" s="5">
        <v>197839</v>
      </c>
      <c r="H5005" s="5">
        <v>157909.84</v>
      </c>
    </row>
    <row r="5006" spans="1:8" x14ac:dyDescent="0.25">
      <c r="A5006" s="4"/>
      <c r="B5006" s="4"/>
      <c r="C5006" s="4"/>
      <c r="D5006" s="4"/>
      <c r="E5006" s="4">
        <v>1200140640</v>
      </c>
      <c r="F5006" s="4" t="s">
        <v>4007</v>
      </c>
      <c r="G5006" s="5">
        <v>197839</v>
      </c>
      <c r="H5006" s="5">
        <v>157909.84</v>
      </c>
    </row>
    <row r="5007" spans="1:8" x14ac:dyDescent="0.25">
      <c r="A5007" s="4"/>
      <c r="B5007" s="4"/>
      <c r="C5007" s="4"/>
      <c r="D5007" s="4"/>
      <c r="E5007" s="4">
        <v>1200140760</v>
      </c>
      <c r="F5007" s="4" t="s">
        <v>4008</v>
      </c>
      <c r="G5007" s="5">
        <v>197839</v>
      </c>
      <c r="H5007" s="5">
        <v>157909.84</v>
      </c>
    </row>
    <row r="5008" spans="1:8" x14ac:dyDescent="0.25">
      <c r="A5008" s="4"/>
      <c r="B5008" s="4"/>
      <c r="C5008" s="4"/>
      <c r="D5008" s="4"/>
      <c r="E5008" s="4">
        <v>1200140650</v>
      </c>
      <c r="F5008" s="4" t="s">
        <v>4009</v>
      </c>
      <c r="G5008" s="5">
        <v>197839</v>
      </c>
      <c r="H5008" s="5">
        <v>157909.84</v>
      </c>
    </row>
    <row r="5009" spans="1:8" x14ac:dyDescent="0.25">
      <c r="A5009" s="4"/>
      <c r="B5009" s="4"/>
      <c r="C5009" s="4"/>
      <c r="D5009" s="4"/>
      <c r="E5009" s="4">
        <v>1200140780</v>
      </c>
      <c r="F5009" s="4" t="s">
        <v>4010</v>
      </c>
      <c r="G5009" s="5">
        <v>197839</v>
      </c>
      <c r="H5009" s="5">
        <v>157909.84</v>
      </c>
    </row>
    <row r="5010" spans="1:8" x14ac:dyDescent="0.25">
      <c r="A5010" s="4"/>
      <c r="B5010" s="4"/>
      <c r="C5010" s="4"/>
      <c r="D5010" s="4"/>
      <c r="E5010" s="4">
        <v>1200140660</v>
      </c>
      <c r="F5010" s="4" t="s">
        <v>4011</v>
      </c>
      <c r="G5010" s="5">
        <v>197839</v>
      </c>
      <c r="H5010" s="5">
        <v>157909.84</v>
      </c>
    </row>
    <row r="5011" spans="1:8" x14ac:dyDescent="0.25">
      <c r="A5011" s="4"/>
      <c r="B5011" s="4"/>
      <c r="C5011" s="4"/>
      <c r="D5011" s="4"/>
      <c r="E5011" s="4">
        <v>1200140800</v>
      </c>
      <c r="F5011" s="4" t="s">
        <v>4012</v>
      </c>
      <c r="G5011" s="5">
        <v>197839</v>
      </c>
      <c r="H5011" s="5">
        <v>157909.84</v>
      </c>
    </row>
    <row r="5012" spans="1:8" x14ac:dyDescent="0.25">
      <c r="A5012" s="4"/>
      <c r="B5012" s="4"/>
      <c r="C5012" s="4"/>
      <c r="D5012" s="4"/>
      <c r="E5012" s="4">
        <v>1200140670</v>
      </c>
      <c r="F5012" s="4" t="s">
        <v>4013</v>
      </c>
      <c r="G5012" s="5">
        <v>197839</v>
      </c>
      <c r="H5012" s="5">
        <v>157909.84</v>
      </c>
    </row>
    <row r="5013" spans="1:8" x14ac:dyDescent="0.25">
      <c r="A5013" s="4"/>
      <c r="B5013" s="4"/>
      <c r="C5013" s="4"/>
      <c r="D5013" s="4"/>
      <c r="E5013" s="4">
        <v>1200140820</v>
      </c>
      <c r="F5013" s="4" t="s">
        <v>4014</v>
      </c>
      <c r="G5013" s="5">
        <v>197839</v>
      </c>
      <c r="H5013" s="5">
        <v>157909.84</v>
      </c>
    </row>
    <row r="5014" spans="1:8" x14ac:dyDescent="0.25">
      <c r="A5014" s="4"/>
      <c r="B5014" s="4"/>
      <c r="C5014" s="4"/>
      <c r="D5014" s="4"/>
      <c r="E5014" s="4">
        <v>1200140680</v>
      </c>
      <c r="F5014" s="4" t="s">
        <v>4015</v>
      </c>
      <c r="G5014" s="5">
        <v>197839</v>
      </c>
      <c r="H5014" s="5">
        <v>157909.84</v>
      </c>
    </row>
    <row r="5015" spans="1:8" x14ac:dyDescent="0.25">
      <c r="A5015" s="4"/>
      <c r="B5015" s="4"/>
      <c r="C5015" s="4"/>
      <c r="D5015" s="4"/>
      <c r="E5015" s="4">
        <v>1200140530</v>
      </c>
      <c r="F5015" s="4" t="s">
        <v>4016</v>
      </c>
      <c r="G5015" s="5">
        <v>197839</v>
      </c>
      <c r="H5015" s="5">
        <v>157765.29999999999</v>
      </c>
    </row>
    <row r="5016" spans="1:8" x14ac:dyDescent="0.25">
      <c r="A5016" s="4"/>
      <c r="B5016" s="4"/>
      <c r="C5016" s="4"/>
      <c r="D5016" s="4"/>
      <c r="E5016" s="4">
        <v>1200140690</v>
      </c>
      <c r="F5016" s="4" t="s">
        <v>4017</v>
      </c>
      <c r="G5016" s="5">
        <v>197839</v>
      </c>
      <c r="H5016" s="5">
        <v>157909.84</v>
      </c>
    </row>
    <row r="5017" spans="1:8" x14ac:dyDescent="0.25">
      <c r="A5017" s="4"/>
      <c r="B5017" s="4"/>
      <c r="C5017" s="4"/>
      <c r="D5017" s="4"/>
      <c r="E5017" s="4">
        <v>1200140550</v>
      </c>
      <c r="F5017" s="4" t="s">
        <v>4018</v>
      </c>
      <c r="G5017" s="5">
        <v>197839</v>
      </c>
      <c r="H5017" s="5">
        <v>157765.29999999999</v>
      </c>
    </row>
    <row r="5018" spans="1:8" x14ac:dyDescent="0.25">
      <c r="A5018" s="4"/>
      <c r="B5018" s="4"/>
      <c r="C5018" s="4"/>
      <c r="D5018" s="4"/>
      <c r="E5018" s="4">
        <v>1200140700</v>
      </c>
      <c r="F5018" s="4" t="s">
        <v>4019</v>
      </c>
      <c r="G5018" s="5">
        <v>197839</v>
      </c>
      <c r="H5018" s="5">
        <v>157909.84</v>
      </c>
    </row>
    <row r="5019" spans="1:8" x14ac:dyDescent="0.25">
      <c r="A5019" s="4"/>
      <c r="B5019" s="4"/>
      <c r="C5019" s="4"/>
      <c r="D5019" s="4"/>
      <c r="E5019" s="4">
        <v>1200140710</v>
      </c>
      <c r="F5019" s="4" t="s">
        <v>4020</v>
      </c>
      <c r="G5019" s="5">
        <v>197839</v>
      </c>
      <c r="H5019" s="5">
        <v>157909.84</v>
      </c>
    </row>
    <row r="5020" spans="1:8" x14ac:dyDescent="0.25">
      <c r="A5020" s="4"/>
      <c r="B5020" s="4"/>
      <c r="C5020" s="4"/>
      <c r="D5020" s="4"/>
      <c r="E5020" s="4">
        <v>1200140620</v>
      </c>
      <c r="F5020" s="4" t="s">
        <v>4021</v>
      </c>
      <c r="G5020" s="5">
        <v>197839</v>
      </c>
      <c r="H5020" s="5">
        <v>157765.29999999999</v>
      </c>
    </row>
    <row r="5021" spans="1:8" x14ac:dyDescent="0.25">
      <c r="A5021" s="4"/>
      <c r="B5021" s="4"/>
      <c r="C5021" s="4"/>
      <c r="D5021" s="4"/>
      <c r="E5021" s="4">
        <v>1200136250</v>
      </c>
      <c r="F5021" s="4" t="s">
        <v>4022</v>
      </c>
      <c r="G5021" s="5">
        <v>196050</v>
      </c>
      <c r="H5021" s="5">
        <v>152077.49</v>
      </c>
    </row>
    <row r="5022" spans="1:8" x14ac:dyDescent="0.25">
      <c r="A5022" s="4"/>
      <c r="B5022" s="4"/>
      <c r="C5022" s="4"/>
      <c r="D5022" s="4"/>
      <c r="E5022" s="4">
        <v>1200136220</v>
      </c>
      <c r="F5022" s="4" t="s">
        <v>4023</v>
      </c>
      <c r="G5022" s="5">
        <v>137500</v>
      </c>
      <c r="H5022" s="5">
        <v>116818.5</v>
      </c>
    </row>
    <row r="5023" spans="1:8" x14ac:dyDescent="0.25">
      <c r="A5023" s="4"/>
      <c r="B5023" s="4"/>
      <c r="C5023" s="4"/>
      <c r="D5023" s="4"/>
      <c r="E5023" s="4">
        <v>1200145210</v>
      </c>
      <c r="F5023" s="4" t="s">
        <v>4024</v>
      </c>
      <c r="G5023" s="5">
        <v>117467.6</v>
      </c>
      <c r="H5023" s="5">
        <v>98265.14</v>
      </c>
    </row>
    <row r="5024" spans="1:8" x14ac:dyDescent="0.25">
      <c r="A5024" s="4"/>
      <c r="B5024" s="4"/>
      <c r="C5024" s="4"/>
      <c r="D5024" s="4"/>
      <c r="E5024" s="4">
        <v>1200145200</v>
      </c>
      <c r="F5024" s="4" t="s">
        <v>4024</v>
      </c>
      <c r="G5024" s="5">
        <v>117467.6</v>
      </c>
      <c r="H5024" s="5">
        <v>98265.14</v>
      </c>
    </row>
    <row r="5025" spans="1:8" x14ac:dyDescent="0.25">
      <c r="A5025" s="4"/>
      <c r="B5025" s="4"/>
      <c r="C5025" s="4"/>
      <c r="D5025" s="4"/>
      <c r="E5025" s="4">
        <v>1200135690</v>
      </c>
      <c r="F5025" s="4" t="s">
        <v>4025</v>
      </c>
      <c r="G5025" s="5">
        <v>105300</v>
      </c>
      <c r="H5025" s="5">
        <v>81874.350000000006</v>
      </c>
    </row>
    <row r="5026" spans="1:8" x14ac:dyDescent="0.25">
      <c r="A5026" s="4"/>
      <c r="B5026" s="4"/>
      <c r="C5026" s="4"/>
      <c r="D5026" s="4"/>
      <c r="E5026" s="4">
        <v>1200137610</v>
      </c>
      <c r="F5026" s="4" t="s">
        <v>268</v>
      </c>
      <c r="G5026" s="5">
        <v>72500</v>
      </c>
      <c r="H5026" s="5">
        <v>56662.57</v>
      </c>
    </row>
    <row r="5027" spans="1:8" x14ac:dyDescent="0.25">
      <c r="A5027" s="4"/>
      <c r="B5027" s="4"/>
      <c r="C5027" s="4"/>
      <c r="D5027" s="4"/>
      <c r="E5027" s="4">
        <v>1200144290</v>
      </c>
      <c r="F5027" s="4" t="s">
        <v>4026</v>
      </c>
      <c r="G5027" s="5">
        <v>60000</v>
      </c>
      <c r="H5027" s="5">
        <v>49490.400000000001</v>
      </c>
    </row>
    <row r="5028" spans="1:8" x14ac:dyDescent="0.25">
      <c r="A5028" s="4"/>
      <c r="B5028" s="4"/>
      <c r="C5028" s="4"/>
      <c r="D5028" s="4">
        <v>2019</v>
      </c>
      <c r="E5028" s="4">
        <v>1200160950</v>
      </c>
      <c r="F5028" s="4" t="s">
        <v>4027</v>
      </c>
      <c r="G5028" s="5">
        <v>40480372.439999998</v>
      </c>
      <c r="H5028" s="5">
        <v>36282163.869999997</v>
      </c>
    </row>
    <row r="5029" spans="1:8" x14ac:dyDescent="0.25">
      <c r="A5029" s="4"/>
      <c r="B5029" s="4"/>
      <c r="C5029" s="4"/>
      <c r="D5029" s="4"/>
      <c r="E5029" s="4">
        <v>1200160960</v>
      </c>
      <c r="F5029" s="4" t="s">
        <v>4028</v>
      </c>
      <c r="G5029" s="5">
        <v>37060555.090000004</v>
      </c>
      <c r="H5029" s="5">
        <v>33150854.710000001</v>
      </c>
    </row>
    <row r="5030" spans="1:8" x14ac:dyDescent="0.25">
      <c r="A5030" s="4"/>
      <c r="B5030" s="4"/>
      <c r="C5030" s="4"/>
      <c r="D5030" s="4"/>
      <c r="E5030" s="4">
        <v>1200161400</v>
      </c>
      <c r="F5030" s="4" t="s">
        <v>4029</v>
      </c>
      <c r="G5030" s="5">
        <v>19103650.07</v>
      </c>
      <c r="H5030" s="5">
        <v>17102230.859999999</v>
      </c>
    </row>
    <row r="5031" spans="1:8" x14ac:dyDescent="0.25">
      <c r="A5031" s="4"/>
      <c r="B5031" s="4"/>
      <c r="C5031" s="4"/>
      <c r="D5031" s="4"/>
      <c r="E5031" s="4">
        <v>1200160980</v>
      </c>
      <c r="F5031" s="4" t="s">
        <v>4030</v>
      </c>
      <c r="G5031" s="5">
        <v>18542472.530000001</v>
      </c>
      <c r="H5031" s="5">
        <v>16586335.83</v>
      </c>
    </row>
    <row r="5032" spans="1:8" x14ac:dyDescent="0.25">
      <c r="A5032" s="4"/>
      <c r="B5032" s="4"/>
      <c r="C5032" s="4"/>
      <c r="D5032" s="4"/>
      <c r="E5032" s="4">
        <v>1200160970</v>
      </c>
      <c r="F5032" s="4" t="s">
        <v>4030</v>
      </c>
      <c r="G5032" s="5">
        <v>18542472.530000001</v>
      </c>
      <c r="H5032" s="5">
        <v>16586335.83</v>
      </c>
    </row>
    <row r="5033" spans="1:8" x14ac:dyDescent="0.25">
      <c r="A5033" s="4"/>
      <c r="B5033" s="4"/>
      <c r="C5033" s="4"/>
      <c r="D5033" s="4"/>
      <c r="E5033" s="4">
        <v>1200161410</v>
      </c>
      <c r="F5033" s="4" t="s">
        <v>4031</v>
      </c>
      <c r="G5033" s="5">
        <v>17528334.969999999</v>
      </c>
      <c r="H5033" s="5">
        <v>15691955.74</v>
      </c>
    </row>
    <row r="5034" spans="1:8" x14ac:dyDescent="0.25">
      <c r="A5034" s="4"/>
      <c r="B5034" s="4"/>
      <c r="C5034" s="4"/>
      <c r="D5034" s="4"/>
      <c r="E5034" s="4">
        <v>1200161160</v>
      </c>
      <c r="F5034" s="4" t="s">
        <v>4032</v>
      </c>
      <c r="G5034" s="5">
        <v>11521984.52</v>
      </c>
      <c r="H5034" s="5">
        <v>10306473.66</v>
      </c>
    </row>
    <row r="5035" spans="1:8" x14ac:dyDescent="0.25">
      <c r="A5035" s="4"/>
      <c r="B5035" s="4"/>
      <c r="C5035" s="4"/>
      <c r="D5035" s="4"/>
      <c r="E5035" s="4">
        <v>1200140300</v>
      </c>
      <c r="F5035" s="4" t="s">
        <v>4033</v>
      </c>
      <c r="G5035" s="5">
        <v>11108172.68</v>
      </c>
      <c r="H5035" s="5">
        <v>9492901.6300000008</v>
      </c>
    </row>
    <row r="5036" spans="1:8" x14ac:dyDescent="0.25">
      <c r="A5036" s="4"/>
      <c r="B5036" s="4"/>
      <c r="C5036" s="4"/>
      <c r="D5036" s="4"/>
      <c r="E5036" s="4">
        <v>1200161140</v>
      </c>
      <c r="F5036" s="4" t="s">
        <v>4034</v>
      </c>
      <c r="G5036" s="5">
        <v>5294152.38</v>
      </c>
      <c r="H5036" s="5">
        <v>4875272.7300000004</v>
      </c>
    </row>
    <row r="5037" spans="1:8" x14ac:dyDescent="0.25">
      <c r="A5037" s="4"/>
      <c r="B5037" s="4"/>
      <c r="C5037" s="4"/>
      <c r="D5037" s="4"/>
      <c r="E5037" s="4">
        <v>1200161170</v>
      </c>
      <c r="F5037" s="4" t="s">
        <v>4035</v>
      </c>
      <c r="G5037" s="5">
        <v>1970780.54</v>
      </c>
      <c r="H5037" s="5">
        <v>1762873.2</v>
      </c>
    </row>
    <row r="5038" spans="1:8" x14ac:dyDescent="0.25">
      <c r="A5038" s="4"/>
      <c r="B5038" s="4"/>
      <c r="C5038" s="4"/>
      <c r="D5038" s="4"/>
      <c r="E5038" s="4">
        <v>1200149110</v>
      </c>
      <c r="F5038" s="4" t="s">
        <v>798</v>
      </c>
      <c r="G5038" s="5">
        <v>1705346</v>
      </c>
      <c r="H5038" s="5">
        <v>1461140.73</v>
      </c>
    </row>
    <row r="5039" spans="1:8" x14ac:dyDescent="0.25">
      <c r="A5039" s="4"/>
      <c r="B5039" s="4"/>
      <c r="C5039" s="4"/>
      <c r="D5039" s="4"/>
      <c r="E5039" s="4">
        <v>1200161110</v>
      </c>
      <c r="F5039" s="4" t="s">
        <v>4036</v>
      </c>
      <c r="G5039" s="5">
        <v>1577525.92</v>
      </c>
      <c r="H5039" s="5">
        <v>1411104.95</v>
      </c>
    </row>
    <row r="5040" spans="1:8" x14ac:dyDescent="0.25">
      <c r="A5040" s="4"/>
      <c r="B5040" s="4"/>
      <c r="C5040" s="4"/>
      <c r="D5040" s="4"/>
      <c r="E5040" s="4">
        <v>1200145970</v>
      </c>
      <c r="F5040" s="4" t="s">
        <v>4037</v>
      </c>
      <c r="G5040" s="5">
        <v>1575000</v>
      </c>
      <c r="H5040" s="5">
        <v>1423488.63</v>
      </c>
    </row>
    <row r="5041" spans="1:8" x14ac:dyDescent="0.25">
      <c r="A5041" s="4"/>
      <c r="B5041" s="4"/>
      <c r="C5041" s="4"/>
      <c r="D5041" s="4"/>
      <c r="E5041" s="4">
        <v>1200160990</v>
      </c>
      <c r="F5041" s="4" t="s">
        <v>2921</v>
      </c>
      <c r="G5041" s="5">
        <v>986743.89</v>
      </c>
      <c r="H5041" s="5">
        <v>882647.41</v>
      </c>
    </row>
    <row r="5042" spans="1:8" x14ac:dyDescent="0.25">
      <c r="A5042" s="4"/>
      <c r="B5042" s="4"/>
      <c r="C5042" s="4"/>
      <c r="D5042" s="4"/>
      <c r="E5042" s="4">
        <v>1200161260</v>
      </c>
      <c r="F5042" s="4" t="s">
        <v>4038</v>
      </c>
      <c r="G5042" s="5">
        <v>979695.75</v>
      </c>
      <c r="H5042" s="5">
        <v>876342.82</v>
      </c>
    </row>
    <row r="5043" spans="1:8" x14ac:dyDescent="0.25">
      <c r="A5043" s="4"/>
      <c r="B5043" s="4"/>
      <c r="C5043" s="4"/>
      <c r="D5043" s="4"/>
      <c r="E5043" s="4">
        <v>1200161000</v>
      </c>
      <c r="F5043" s="4" t="s">
        <v>4039</v>
      </c>
      <c r="G5043" s="5">
        <v>907596.3</v>
      </c>
      <c r="H5043" s="5">
        <v>811849.5</v>
      </c>
    </row>
    <row r="5044" spans="1:8" x14ac:dyDescent="0.25">
      <c r="A5044" s="4"/>
      <c r="B5044" s="4"/>
      <c r="C5044" s="4"/>
      <c r="D5044" s="4"/>
      <c r="E5044" s="4">
        <v>1200161250</v>
      </c>
      <c r="F5044" s="4" t="s">
        <v>4040</v>
      </c>
      <c r="G5044" s="5">
        <v>875556.6</v>
      </c>
      <c r="H5044" s="5">
        <v>783189.82</v>
      </c>
    </row>
    <row r="5045" spans="1:8" x14ac:dyDescent="0.25">
      <c r="A5045" s="4"/>
      <c r="B5045" s="4"/>
      <c r="C5045" s="4"/>
      <c r="D5045" s="4"/>
      <c r="E5045" s="4">
        <v>1200161240</v>
      </c>
      <c r="F5045" s="4" t="s">
        <v>4041</v>
      </c>
      <c r="G5045" s="5">
        <v>852488.09</v>
      </c>
      <c r="H5045" s="5">
        <v>762554.93</v>
      </c>
    </row>
    <row r="5046" spans="1:8" x14ac:dyDescent="0.25">
      <c r="A5046" s="4"/>
      <c r="B5046" s="4"/>
      <c r="C5046" s="4"/>
      <c r="D5046" s="4"/>
      <c r="E5046" s="4">
        <v>1200161210</v>
      </c>
      <c r="F5046" s="4" t="s">
        <v>4042</v>
      </c>
      <c r="G5046" s="5">
        <v>721188.47</v>
      </c>
      <c r="H5046" s="5">
        <v>645106.75</v>
      </c>
    </row>
    <row r="5047" spans="1:8" x14ac:dyDescent="0.25">
      <c r="A5047" s="4"/>
      <c r="B5047" s="4"/>
      <c r="C5047" s="4"/>
      <c r="D5047" s="4"/>
      <c r="E5047" s="4">
        <v>1200149330</v>
      </c>
      <c r="F5047" s="4" t="s">
        <v>4043</v>
      </c>
      <c r="G5047" s="5">
        <v>564305</v>
      </c>
      <c r="H5047" s="5">
        <v>499017.59</v>
      </c>
    </row>
    <row r="5048" spans="1:8" x14ac:dyDescent="0.25">
      <c r="A5048" s="4"/>
      <c r="B5048" s="4"/>
      <c r="C5048" s="4"/>
      <c r="D5048" s="4"/>
      <c r="E5048" s="4">
        <v>1200148900</v>
      </c>
      <c r="F5048" s="4" t="s">
        <v>4044</v>
      </c>
      <c r="G5048" s="5">
        <v>526354</v>
      </c>
      <c r="H5048" s="5">
        <v>452705.94</v>
      </c>
    </row>
    <row r="5049" spans="1:8" x14ac:dyDescent="0.25">
      <c r="A5049" s="4"/>
      <c r="B5049" s="4"/>
      <c r="C5049" s="4"/>
      <c r="D5049" s="4"/>
      <c r="E5049" s="4">
        <v>1200161070</v>
      </c>
      <c r="F5049" s="4" t="s">
        <v>4045</v>
      </c>
      <c r="G5049" s="5">
        <v>489920.48</v>
      </c>
      <c r="H5049" s="5">
        <v>438236.36</v>
      </c>
    </row>
    <row r="5050" spans="1:8" x14ac:dyDescent="0.25">
      <c r="A5050" s="4"/>
      <c r="B5050" s="4"/>
      <c r="C5050" s="4"/>
      <c r="D5050" s="4"/>
      <c r="E5050" s="4">
        <v>1200161200</v>
      </c>
      <c r="F5050" s="4" t="s">
        <v>4046</v>
      </c>
      <c r="G5050" s="5">
        <v>414055.91</v>
      </c>
      <c r="H5050" s="5">
        <v>370375.11</v>
      </c>
    </row>
    <row r="5051" spans="1:8" x14ac:dyDescent="0.25">
      <c r="A5051" s="4"/>
      <c r="B5051" s="4"/>
      <c r="C5051" s="4"/>
      <c r="D5051" s="4"/>
      <c r="E5051" s="4">
        <v>1200161220</v>
      </c>
      <c r="F5051" s="4" t="s">
        <v>4047</v>
      </c>
      <c r="G5051" s="5">
        <v>393774.4</v>
      </c>
      <c r="H5051" s="5">
        <v>352233.2</v>
      </c>
    </row>
    <row r="5052" spans="1:8" x14ac:dyDescent="0.25">
      <c r="A5052" s="4"/>
      <c r="B5052" s="4"/>
      <c r="C5052" s="4"/>
      <c r="D5052" s="4"/>
      <c r="E5052" s="4">
        <v>1200161230</v>
      </c>
      <c r="F5052" s="4" t="s">
        <v>4048</v>
      </c>
      <c r="G5052" s="5">
        <v>381915.49</v>
      </c>
      <c r="H5052" s="5">
        <v>341625.35</v>
      </c>
    </row>
    <row r="5053" spans="1:8" x14ac:dyDescent="0.25">
      <c r="A5053" s="4"/>
      <c r="B5053" s="4"/>
      <c r="C5053" s="4"/>
      <c r="D5053" s="4"/>
      <c r="E5053" s="4">
        <v>1200161080</v>
      </c>
      <c r="F5053" s="4" t="s">
        <v>4049</v>
      </c>
      <c r="G5053" s="5">
        <v>376507.25</v>
      </c>
      <c r="H5053" s="5">
        <v>336787.65</v>
      </c>
    </row>
    <row r="5054" spans="1:8" x14ac:dyDescent="0.25">
      <c r="A5054" s="4"/>
      <c r="B5054" s="4"/>
      <c r="C5054" s="4"/>
      <c r="D5054" s="4"/>
      <c r="E5054" s="4">
        <v>1200141410</v>
      </c>
      <c r="F5054" s="4" t="s">
        <v>4050</v>
      </c>
      <c r="G5054" s="5">
        <v>351487</v>
      </c>
      <c r="H5054" s="5">
        <v>304419.31</v>
      </c>
    </row>
    <row r="5055" spans="1:8" x14ac:dyDescent="0.25">
      <c r="A5055" s="4"/>
      <c r="B5055" s="4"/>
      <c r="C5055" s="4"/>
      <c r="D5055" s="4"/>
      <c r="E5055" s="4">
        <v>1200145450</v>
      </c>
      <c r="F5055" s="4" t="s">
        <v>4051</v>
      </c>
      <c r="G5055" s="5">
        <v>314991</v>
      </c>
      <c r="H5055" s="5">
        <v>269418.51</v>
      </c>
    </row>
    <row r="5056" spans="1:8" x14ac:dyDescent="0.25">
      <c r="A5056" s="4"/>
      <c r="B5056" s="4"/>
      <c r="C5056" s="4"/>
      <c r="D5056" s="4"/>
      <c r="E5056" s="4">
        <v>1200145430</v>
      </c>
      <c r="F5056" s="4" t="s">
        <v>4052</v>
      </c>
      <c r="G5056" s="5">
        <v>303871</v>
      </c>
      <c r="H5056" s="5">
        <v>259907.11</v>
      </c>
    </row>
    <row r="5057" spans="1:8" x14ac:dyDescent="0.25">
      <c r="A5057" s="4"/>
      <c r="B5057" s="4"/>
      <c r="C5057" s="4"/>
      <c r="D5057" s="4"/>
      <c r="E5057" s="4">
        <v>1200161420</v>
      </c>
      <c r="F5057" s="4" t="s">
        <v>4053</v>
      </c>
      <c r="G5057" s="5">
        <v>231741.26</v>
      </c>
      <c r="H5057" s="5">
        <v>207462.57</v>
      </c>
    </row>
    <row r="5058" spans="1:8" x14ac:dyDescent="0.25">
      <c r="A5058" s="4"/>
      <c r="B5058" s="4"/>
      <c r="C5058" s="4"/>
      <c r="D5058" s="4"/>
      <c r="E5058" s="4">
        <v>1200158540</v>
      </c>
      <c r="F5058" s="4" t="s">
        <v>4054</v>
      </c>
      <c r="G5058" s="5">
        <v>210341.48</v>
      </c>
      <c r="H5058" s="5">
        <v>137462.68</v>
      </c>
    </row>
    <row r="5059" spans="1:8" x14ac:dyDescent="0.25">
      <c r="A5059" s="4"/>
      <c r="B5059" s="4"/>
      <c r="C5059" s="4"/>
      <c r="D5059" s="4"/>
      <c r="E5059" s="4">
        <v>1200161270</v>
      </c>
      <c r="F5059" s="4" t="s">
        <v>4055</v>
      </c>
      <c r="G5059" s="5">
        <v>195343.77</v>
      </c>
      <c r="H5059" s="5">
        <v>174736</v>
      </c>
    </row>
    <row r="5060" spans="1:8" x14ac:dyDescent="0.25">
      <c r="A5060" s="4"/>
      <c r="B5060" s="4"/>
      <c r="C5060" s="4"/>
      <c r="D5060" s="4"/>
      <c r="E5060" s="4">
        <v>1200161060</v>
      </c>
      <c r="F5060" s="4" t="s">
        <v>4056</v>
      </c>
      <c r="G5060" s="5">
        <v>189578.72</v>
      </c>
      <c r="H5060" s="5">
        <v>169579.13</v>
      </c>
    </row>
    <row r="5061" spans="1:8" x14ac:dyDescent="0.25">
      <c r="A5061" s="4"/>
      <c r="B5061" s="4"/>
      <c r="C5061" s="4"/>
      <c r="D5061" s="4"/>
      <c r="E5061" s="4">
        <v>1200161100</v>
      </c>
      <c r="F5061" s="4" t="s">
        <v>4057</v>
      </c>
      <c r="G5061" s="5">
        <v>184968.13</v>
      </c>
      <c r="H5061" s="5">
        <v>165454.93</v>
      </c>
    </row>
    <row r="5062" spans="1:8" x14ac:dyDescent="0.25">
      <c r="A5062" s="4"/>
      <c r="B5062" s="4"/>
      <c r="C5062" s="4"/>
      <c r="D5062" s="4"/>
      <c r="E5062" s="4">
        <v>1200161390</v>
      </c>
      <c r="F5062" s="4" t="s">
        <v>4058</v>
      </c>
      <c r="G5062" s="5">
        <v>171475.81</v>
      </c>
      <c r="H5062" s="5">
        <v>153510.92000000001</v>
      </c>
    </row>
    <row r="5063" spans="1:8" x14ac:dyDescent="0.25">
      <c r="A5063" s="4"/>
      <c r="B5063" s="4"/>
      <c r="C5063" s="4"/>
      <c r="D5063" s="4"/>
      <c r="E5063" s="4">
        <v>1200161090</v>
      </c>
      <c r="F5063" s="4" t="s">
        <v>4059</v>
      </c>
      <c r="G5063" s="5">
        <v>145033.89000000001</v>
      </c>
      <c r="H5063" s="5">
        <v>129733.55</v>
      </c>
    </row>
    <row r="5064" spans="1:8" x14ac:dyDescent="0.25">
      <c r="A5064" s="4"/>
      <c r="B5064" s="4"/>
      <c r="C5064" s="4"/>
      <c r="D5064" s="4"/>
      <c r="E5064" s="4">
        <v>1200161020</v>
      </c>
      <c r="F5064" s="4" t="s">
        <v>4056</v>
      </c>
      <c r="G5064" s="5">
        <v>143182.39000000001</v>
      </c>
      <c r="H5064" s="5">
        <v>128077.38</v>
      </c>
    </row>
    <row r="5065" spans="1:8" x14ac:dyDescent="0.25">
      <c r="A5065" s="4"/>
      <c r="B5065" s="4"/>
      <c r="C5065" s="4"/>
      <c r="D5065" s="4"/>
      <c r="E5065" s="4">
        <v>1200161010</v>
      </c>
      <c r="F5065" s="4" t="s">
        <v>4056</v>
      </c>
      <c r="G5065" s="5">
        <v>143182.39000000001</v>
      </c>
      <c r="H5065" s="5">
        <v>128077.38</v>
      </c>
    </row>
    <row r="5066" spans="1:8" x14ac:dyDescent="0.25">
      <c r="A5066" s="4"/>
      <c r="B5066" s="4"/>
      <c r="C5066" s="4"/>
      <c r="D5066" s="4"/>
      <c r="E5066" s="4">
        <v>1200161030</v>
      </c>
      <c r="F5066" s="4" t="s">
        <v>4056</v>
      </c>
      <c r="G5066" s="5">
        <v>143182.39000000001</v>
      </c>
      <c r="H5066" s="5">
        <v>128077.38</v>
      </c>
    </row>
    <row r="5067" spans="1:8" x14ac:dyDescent="0.25">
      <c r="A5067" s="4"/>
      <c r="B5067" s="4"/>
      <c r="C5067" s="4"/>
      <c r="D5067" s="4"/>
      <c r="E5067" s="4">
        <v>1200161040</v>
      </c>
      <c r="F5067" s="4" t="s">
        <v>4056</v>
      </c>
      <c r="G5067" s="5">
        <v>143182.39000000001</v>
      </c>
      <c r="H5067" s="5">
        <v>128077.38</v>
      </c>
    </row>
    <row r="5068" spans="1:8" x14ac:dyDescent="0.25">
      <c r="A5068" s="4"/>
      <c r="B5068" s="4"/>
      <c r="C5068" s="4"/>
      <c r="D5068" s="4"/>
      <c r="E5068" s="4">
        <v>1200161050</v>
      </c>
      <c r="F5068" s="4" t="s">
        <v>4056</v>
      </c>
      <c r="G5068" s="5">
        <v>143182.39000000001</v>
      </c>
      <c r="H5068" s="5">
        <v>128077.38</v>
      </c>
    </row>
    <row r="5069" spans="1:8" x14ac:dyDescent="0.25">
      <c r="A5069" s="4"/>
      <c r="B5069" s="4"/>
      <c r="C5069" s="4"/>
      <c r="D5069" s="4"/>
      <c r="E5069" s="4">
        <v>1200161180</v>
      </c>
      <c r="F5069" s="4" t="s">
        <v>4060</v>
      </c>
      <c r="G5069" s="5">
        <v>107251.95</v>
      </c>
      <c r="H5069" s="5">
        <v>95937.42</v>
      </c>
    </row>
    <row r="5070" spans="1:8" x14ac:dyDescent="0.25">
      <c r="A5070" s="4"/>
      <c r="B5070" s="4"/>
      <c r="C5070" s="4"/>
      <c r="D5070" s="4"/>
      <c r="E5070" s="4">
        <v>1200161430</v>
      </c>
      <c r="F5070" s="4" t="s">
        <v>4061</v>
      </c>
      <c r="G5070" s="5">
        <v>59380.41</v>
      </c>
      <c r="H5070" s="5">
        <v>53159.35</v>
      </c>
    </row>
    <row r="5071" spans="1:8" x14ac:dyDescent="0.25">
      <c r="A5071" s="4"/>
      <c r="B5071" s="4"/>
      <c r="C5071" s="4"/>
      <c r="D5071" s="4"/>
      <c r="E5071" s="4">
        <v>1200161440</v>
      </c>
      <c r="F5071" s="4" t="s">
        <v>4062</v>
      </c>
      <c r="G5071" s="5">
        <v>59380.41</v>
      </c>
      <c r="H5071" s="5">
        <v>53159.35</v>
      </c>
    </row>
    <row r="5072" spans="1:8" x14ac:dyDescent="0.25">
      <c r="A5072" s="4"/>
      <c r="B5072" s="4"/>
      <c r="C5072" s="4"/>
      <c r="D5072" s="4"/>
      <c r="E5072" s="4">
        <v>1200149320</v>
      </c>
      <c r="F5072" s="4" t="s">
        <v>4063</v>
      </c>
      <c r="G5072" s="5">
        <v>26650</v>
      </c>
      <c r="H5072" s="5">
        <v>22682.94</v>
      </c>
    </row>
    <row r="5073" spans="1:8" x14ac:dyDescent="0.25">
      <c r="A5073" s="4"/>
      <c r="B5073" s="4"/>
      <c r="C5073" s="4"/>
      <c r="D5073" s="4"/>
      <c r="E5073" s="4">
        <v>1200161450</v>
      </c>
      <c r="F5073" s="4" t="s">
        <v>4064</v>
      </c>
      <c r="G5073" s="5">
        <v>19872.39</v>
      </c>
      <c r="H5073" s="5">
        <v>17790.43</v>
      </c>
    </row>
    <row r="5074" spans="1:8" x14ac:dyDescent="0.25">
      <c r="A5074" s="4"/>
      <c r="B5074" s="4"/>
      <c r="C5074" s="4"/>
      <c r="D5074" s="4"/>
      <c r="E5074" s="4">
        <v>1200161460</v>
      </c>
      <c r="F5074" s="4" t="s">
        <v>4065</v>
      </c>
      <c r="G5074" s="5">
        <v>17285.87</v>
      </c>
      <c r="H5074" s="5">
        <v>15474.9</v>
      </c>
    </row>
    <row r="5075" spans="1:8" x14ac:dyDescent="0.25">
      <c r="A5075" s="4"/>
      <c r="B5075" s="4"/>
      <c r="C5075" s="4"/>
      <c r="D5075" s="4"/>
      <c r="E5075" s="4">
        <v>1200158980</v>
      </c>
      <c r="F5075" s="4" t="s">
        <v>4066</v>
      </c>
      <c r="G5075" s="5">
        <v>9150</v>
      </c>
      <c r="H5075" s="5">
        <v>8091.38</v>
      </c>
    </row>
    <row r="5076" spans="1:8" x14ac:dyDescent="0.25">
      <c r="A5076" s="4"/>
      <c r="B5076" s="4"/>
      <c r="C5076" s="4"/>
      <c r="D5076" s="4"/>
      <c r="E5076" s="4">
        <v>1200161190</v>
      </c>
      <c r="F5076" s="4" t="s">
        <v>4067</v>
      </c>
      <c r="G5076" s="5">
        <v>2100.44</v>
      </c>
      <c r="H5076" s="5">
        <v>1878.86</v>
      </c>
    </row>
    <row r="5077" spans="1:8" x14ac:dyDescent="0.25">
      <c r="A5077" s="4"/>
      <c r="B5077" s="4"/>
      <c r="C5077" s="4"/>
      <c r="D5077" s="4">
        <v>2020</v>
      </c>
      <c r="E5077" s="4">
        <v>1200164360</v>
      </c>
      <c r="F5077" s="4" t="s">
        <v>4068</v>
      </c>
      <c r="G5077" s="5">
        <v>644603.89</v>
      </c>
      <c r="H5077" s="5">
        <v>590925.98</v>
      </c>
    </row>
    <row r="5078" spans="1:8" x14ac:dyDescent="0.25">
      <c r="A5078" s="4"/>
      <c r="B5078" s="4"/>
      <c r="C5078" s="4"/>
      <c r="D5078" s="4"/>
      <c r="E5078" s="4">
        <v>1200166700</v>
      </c>
      <c r="F5078" s="4" t="s">
        <v>4069</v>
      </c>
      <c r="G5078" s="5">
        <v>604652.96</v>
      </c>
      <c r="H5078" s="5">
        <v>584994.84</v>
      </c>
    </row>
    <row r="5079" spans="1:8" x14ac:dyDescent="0.25">
      <c r="A5079" s="4"/>
      <c r="B5079" s="4"/>
      <c r="C5079" s="4"/>
      <c r="D5079" s="4"/>
      <c r="E5079" s="4">
        <v>1200164350</v>
      </c>
      <c r="F5079" s="4" t="s">
        <v>4070</v>
      </c>
      <c r="G5079" s="5">
        <v>52676</v>
      </c>
      <c r="H5079" s="5">
        <v>48289.52</v>
      </c>
    </row>
    <row r="5080" spans="1:8" x14ac:dyDescent="0.25">
      <c r="A5080" s="4"/>
      <c r="B5080" s="4"/>
      <c r="C5080" s="4"/>
      <c r="D5080" s="4"/>
      <c r="E5080" s="4">
        <v>1200160650</v>
      </c>
      <c r="F5080" s="4" t="s">
        <v>4071</v>
      </c>
      <c r="G5080" s="5">
        <v>38500</v>
      </c>
      <c r="H5080" s="5">
        <v>34957.4</v>
      </c>
    </row>
    <row r="5081" spans="1:8" x14ac:dyDescent="0.25">
      <c r="A5081" s="4"/>
      <c r="B5081" s="4"/>
      <c r="C5081" s="4"/>
      <c r="D5081" s="4">
        <v>2021</v>
      </c>
      <c r="E5081" s="4">
        <v>1200172610</v>
      </c>
      <c r="F5081" s="4" t="s">
        <v>4072</v>
      </c>
      <c r="G5081" s="5">
        <v>1400000</v>
      </c>
      <c r="H5081" s="5">
        <v>699991.26</v>
      </c>
    </row>
    <row r="5082" spans="1:8" x14ac:dyDescent="0.25">
      <c r="A5082" s="4"/>
      <c r="B5082" s="4"/>
      <c r="C5082" s="4"/>
      <c r="D5082" s="4"/>
      <c r="E5082" s="4">
        <v>1200172600</v>
      </c>
      <c r="F5082" s="4" t="s">
        <v>4073</v>
      </c>
      <c r="G5082" s="5">
        <v>760851.07</v>
      </c>
      <c r="H5082" s="5">
        <v>198245.23</v>
      </c>
    </row>
    <row r="5083" spans="1:8" x14ac:dyDescent="0.25">
      <c r="A5083" s="4"/>
      <c r="B5083" s="4"/>
      <c r="C5083" s="4"/>
      <c r="D5083" s="4"/>
      <c r="E5083" s="4">
        <v>1200166890</v>
      </c>
      <c r="F5083" s="4" t="s">
        <v>4074</v>
      </c>
      <c r="G5083" s="5">
        <v>343000</v>
      </c>
      <c r="H5083" s="5">
        <v>338364.02</v>
      </c>
    </row>
    <row r="5084" spans="1:8" x14ac:dyDescent="0.25">
      <c r="A5084" s="6"/>
      <c r="B5084" s="6"/>
      <c r="C5084" s="6" t="s">
        <v>846</v>
      </c>
      <c r="D5084" s="6"/>
      <c r="E5084" s="6"/>
      <c r="F5084" s="6"/>
      <c r="G5084" s="7">
        <f>SUM(G4654:G5083)</f>
        <v>902149033.17999971</v>
      </c>
      <c r="H5084" s="7">
        <f>SUM(H4654:H5083)</f>
        <v>554847008.12999976</v>
      </c>
    </row>
    <row r="5085" spans="1:8" x14ac:dyDescent="0.25">
      <c r="A5085" s="4"/>
      <c r="B5085" s="4"/>
      <c r="C5085" s="4" t="s">
        <v>847</v>
      </c>
      <c r="D5085" s="4">
        <v>2006</v>
      </c>
      <c r="E5085" s="4">
        <v>1200028550</v>
      </c>
      <c r="F5085" s="4" t="s">
        <v>4075</v>
      </c>
      <c r="G5085" s="5">
        <v>4751627.34</v>
      </c>
      <c r="H5085" s="5">
        <v>3190.37</v>
      </c>
    </row>
    <row r="5086" spans="1:8" x14ac:dyDescent="0.25">
      <c r="A5086" s="4"/>
      <c r="B5086" s="4"/>
      <c r="C5086" s="4"/>
      <c r="D5086" s="4"/>
      <c r="E5086" s="4">
        <v>1200028490</v>
      </c>
      <c r="F5086" s="4" t="s">
        <v>4076</v>
      </c>
      <c r="G5086" s="5">
        <v>1946746.9</v>
      </c>
      <c r="H5086" s="5">
        <v>1307.02</v>
      </c>
    </row>
    <row r="5087" spans="1:8" x14ac:dyDescent="0.25">
      <c r="A5087" s="4"/>
      <c r="B5087" s="4"/>
      <c r="C5087" s="4"/>
      <c r="D5087" s="4"/>
      <c r="E5087" s="4">
        <v>1200028460</v>
      </c>
      <c r="F5087" s="4" t="s">
        <v>4077</v>
      </c>
      <c r="G5087" s="5">
        <v>762178.12</v>
      </c>
      <c r="H5087" s="5">
        <v>511.77</v>
      </c>
    </row>
    <row r="5088" spans="1:8" x14ac:dyDescent="0.25">
      <c r="A5088" s="4"/>
      <c r="B5088" s="4"/>
      <c r="C5088" s="4"/>
      <c r="D5088" s="4"/>
      <c r="E5088" s="4">
        <v>1200027340</v>
      </c>
      <c r="F5088" s="4" t="s">
        <v>1532</v>
      </c>
      <c r="G5088" s="5">
        <v>700083</v>
      </c>
      <c r="H5088" s="5">
        <v>1</v>
      </c>
    </row>
    <row r="5089" spans="1:8" x14ac:dyDescent="0.25">
      <c r="A5089" s="4"/>
      <c r="B5089" s="4"/>
      <c r="C5089" s="4"/>
      <c r="D5089" s="4"/>
      <c r="E5089" s="4">
        <v>1200027650</v>
      </c>
      <c r="F5089" s="4" t="s">
        <v>4078</v>
      </c>
      <c r="G5089" s="5">
        <v>583150.56999999995</v>
      </c>
      <c r="H5089" s="5">
        <v>551.51</v>
      </c>
    </row>
    <row r="5090" spans="1:8" x14ac:dyDescent="0.25">
      <c r="A5090" s="4"/>
      <c r="B5090" s="4"/>
      <c r="C5090" s="4"/>
      <c r="D5090" s="4"/>
      <c r="E5090" s="4">
        <v>1200028500</v>
      </c>
      <c r="F5090" s="4" t="s">
        <v>4079</v>
      </c>
      <c r="G5090" s="5">
        <v>566424.51</v>
      </c>
      <c r="H5090" s="5">
        <v>380.31</v>
      </c>
    </row>
    <row r="5091" spans="1:8" x14ac:dyDescent="0.25">
      <c r="A5091" s="4"/>
      <c r="B5091" s="4"/>
      <c r="C5091" s="4"/>
      <c r="D5091" s="4"/>
      <c r="E5091" s="4">
        <v>1200028640</v>
      </c>
      <c r="F5091" s="4" t="s">
        <v>4080</v>
      </c>
      <c r="G5091" s="5">
        <v>410657.77</v>
      </c>
      <c r="H5091" s="5">
        <v>275.75</v>
      </c>
    </row>
    <row r="5092" spans="1:8" x14ac:dyDescent="0.25">
      <c r="A5092" s="4"/>
      <c r="B5092" s="4"/>
      <c r="C5092" s="4"/>
      <c r="D5092" s="4"/>
      <c r="E5092" s="4">
        <v>1200027630</v>
      </c>
      <c r="F5092" s="4" t="s">
        <v>4081</v>
      </c>
      <c r="G5092" s="5">
        <v>343523.39</v>
      </c>
      <c r="H5092" s="5">
        <v>877.61</v>
      </c>
    </row>
    <row r="5093" spans="1:8" x14ac:dyDescent="0.25">
      <c r="A5093" s="4"/>
      <c r="B5093" s="4"/>
      <c r="C5093" s="4"/>
      <c r="D5093" s="4"/>
      <c r="E5093" s="4">
        <v>1200028530</v>
      </c>
      <c r="F5093" s="4" t="s">
        <v>4082</v>
      </c>
      <c r="G5093" s="5">
        <v>297238.01</v>
      </c>
      <c r="H5093" s="5">
        <v>199.55</v>
      </c>
    </row>
    <row r="5094" spans="1:8" x14ac:dyDescent="0.25">
      <c r="A5094" s="4"/>
      <c r="B5094" s="4"/>
      <c r="C5094" s="4"/>
      <c r="D5094" s="4"/>
      <c r="E5094" s="4">
        <v>1200027560</v>
      </c>
      <c r="F5094" s="4" t="s">
        <v>4083</v>
      </c>
      <c r="G5094" s="5">
        <v>215105.73</v>
      </c>
      <c r="H5094" s="5">
        <v>144.36000000000001</v>
      </c>
    </row>
    <row r="5095" spans="1:8" x14ac:dyDescent="0.25">
      <c r="A5095" s="4"/>
      <c r="B5095" s="4"/>
      <c r="C5095" s="4"/>
      <c r="D5095" s="4"/>
      <c r="E5095" s="4">
        <v>1200028310</v>
      </c>
      <c r="F5095" s="4" t="s">
        <v>4084</v>
      </c>
      <c r="G5095" s="5">
        <v>212882</v>
      </c>
      <c r="H5095" s="5">
        <v>4686.34</v>
      </c>
    </row>
    <row r="5096" spans="1:8" x14ac:dyDescent="0.25">
      <c r="A5096" s="4"/>
      <c r="B5096" s="4"/>
      <c r="C5096" s="4"/>
      <c r="D5096" s="4"/>
      <c r="E5096" s="4">
        <v>1200027700</v>
      </c>
      <c r="F5096" s="4" t="s">
        <v>4085</v>
      </c>
      <c r="G5096" s="5">
        <v>180546.46</v>
      </c>
      <c r="H5096" s="5">
        <v>121.18</v>
      </c>
    </row>
    <row r="5097" spans="1:8" x14ac:dyDescent="0.25">
      <c r="A5097" s="4"/>
      <c r="B5097" s="4"/>
      <c r="C5097" s="4"/>
      <c r="D5097" s="4"/>
      <c r="E5097" s="4">
        <v>1200028620</v>
      </c>
      <c r="F5097" s="4" t="s">
        <v>4086</v>
      </c>
      <c r="G5097" s="5">
        <v>176131.05</v>
      </c>
      <c r="H5097" s="5">
        <v>1</v>
      </c>
    </row>
    <row r="5098" spans="1:8" x14ac:dyDescent="0.25">
      <c r="A5098" s="4"/>
      <c r="B5098" s="4"/>
      <c r="C5098" s="4"/>
      <c r="D5098" s="4"/>
      <c r="E5098" s="4">
        <v>1200028370</v>
      </c>
      <c r="F5098" s="4" t="s">
        <v>4087</v>
      </c>
      <c r="G5098" s="5">
        <v>131900.04</v>
      </c>
      <c r="H5098" s="5">
        <v>2458.73</v>
      </c>
    </row>
    <row r="5099" spans="1:8" x14ac:dyDescent="0.25">
      <c r="A5099" s="4"/>
      <c r="B5099" s="4"/>
      <c r="C5099" s="4"/>
      <c r="D5099" s="4"/>
      <c r="E5099" s="4">
        <v>1200028590</v>
      </c>
      <c r="F5099" s="4" t="s">
        <v>4088</v>
      </c>
      <c r="G5099" s="5">
        <v>128659.28</v>
      </c>
      <c r="H5099" s="5">
        <v>86.39</v>
      </c>
    </row>
    <row r="5100" spans="1:8" x14ac:dyDescent="0.25">
      <c r="A5100" s="4"/>
      <c r="B5100" s="4"/>
      <c r="C5100" s="4"/>
      <c r="D5100" s="4"/>
      <c r="E5100" s="4">
        <v>1200028570</v>
      </c>
      <c r="F5100" s="4" t="s">
        <v>4089</v>
      </c>
      <c r="G5100" s="5">
        <v>128659.28</v>
      </c>
      <c r="H5100" s="5">
        <v>86.39</v>
      </c>
    </row>
    <row r="5101" spans="1:8" x14ac:dyDescent="0.25">
      <c r="A5101" s="4"/>
      <c r="B5101" s="4"/>
      <c r="C5101" s="4"/>
      <c r="D5101" s="4"/>
      <c r="E5101" s="4">
        <v>1200028660</v>
      </c>
      <c r="F5101" s="4" t="s">
        <v>4090</v>
      </c>
      <c r="G5101" s="5">
        <v>128389.56</v>
      </c>
      <c r="H5101" s="5">
        <v>86.22</v>
      </c>
    </row>
    <row r="5102" spans="1:8" x14ac:dyDescent="0.25">
      <c r="A5102" s="4"/>
      <c r="B5102" s="4"/>
      <c r="C5102" s="4"/>
      <c r="D5102" s="4"/>
      <c r="E5102" s="4">
        <v>1200028520</v>
      </c>
      <c r="F5102" s="4" t="s">
        <v>4091</v>
      </c>
      <c r="G5102" s="5">
        <v>120972.09</v>
      </c>
      <c r="H5102" s="5">
        <v>81.239999999999995</v>
      </c>
    </row>
    <row r="5103" spans="1:8" x14ac:dyDescent="0.25">
      <c r="A5103" s="4"/>
      <c r="B5103" s="4"/>
      <c r="C5103" s="4"/>
      <c r="D5103" s="4"/>
      <c r="E5103" s="4">
        <v>1200028430</v>
      </c>
      <c r="F5103" s="4" t="s">
        <v>4092</v>
      </c>
      <c r="G5103" s="5">
        <v>117043.53</v>
      </c>
      <c r="H5103" s="5">
        <v>2372.5300000000002</v>
      </c>
    </row>
    <row r="5104" spans="1:8" x14ac:dyDescent="0.25">
      <c r="A5104" s="4"/>
      <c r="B5104" s="4"/>
      <c r="C5104" s="4"/>
      <c r="D5104" s="4"/>
      <c r="E5104" s="4">
        <v>1200028440</v>
      </c>
      <c r="F5104" s="4" t="s">
        <v>4093</v>
      </c>
      <c r="G5104" s="5">
        <v>106285.51</v>
      </c>
      <c r="H5104" s="5">
        <v>1</v>
      </c>
    </row>
    <row r="5105" spans="1:8" x14ac:dyDescent="0.25">
      <c r="A5105" s="4"/>
      <c r="B5105" s="4"/>
      <c r="C5105" s="4"/>
      <c r="D5105" s="4"/>
      <c r="E5105" s="4">
        <v>1200027580</v>
      </c>
      <c r="F5105" s="4" t="s">
        <v>4094</v>
      </c>
      <c r="G5105" s="5">
        <v>102927.69</v>
      </c>
      <c r="H5105" s="5">
        <v>1</v>
      </c>
    </row>
    <row r="5106" spans="1:8" x14ac:dyDescent="0.25">
      <c r="A5106" s="4"/>
      <c r="B5106" s="4"/>
      <c r="C5106" s="4"/>
      <c r="D5106" s="4"/>
      <c r="E5106" s="4">
        <v>1200027500</v>
      </c>
      <c r="F5106" s="4" t="s">
        <v>4095</v>
      </c>
      <c r="G5106" s="5">
        <v>99798.6</v>
      </c>
      <c r="H5106" s="5">
        <v>26015.73</v>
      </c>
    </row>
    <row r="5107" spans="1:8" x14ac:dyDescent="0.25">
      <c r="A5107" s="4"/>
      <c r="B5107" s="4"/>
      <c r="C5107" s="4"/>
      <c r="D5107" s="4"/>
      <c r="E5107" s="4">
        <v>1200028580</v>
      </c>
      <c r="F5107" s="4" t="s">
        <v>4096</v>
      </c>
      <c r="G5107" s="5">
        <v>91841.69</v>
      </c>
      <c r="H5107" s="5">
        <v>61.64</v>
      </c>
    </row>
    <row r="5108" spans="1:8" x14ac:dyDescent="0.25">
      <c r="A5108" s="4"/>
      <c r="B5108" s="4"/>
      <c r="C5108" s="4"/>
      <c r="D5108" s="4"/>
      <c r="E5108" s="4">
        <v>1200027300</v>
      </c>
      <c r="F5108" s="4" t="s">
        <v>4097</v>
      </c>
      <c r="G5108" s="5">
        <v>89909</v>
      </c>
      <c r="H5108" s="5">
        <v>2103.41</v>
      </c>
    </row>
    <row r="5109" spans="1:8" x14ac:dyDescent="0.25">
      <c r="A5109" s="4"/>
      <c r="B5109" s="4"/>
      <c r="C5109" s="4"/>
      <c r="D5109" s="4"/>
      <c r="E5109" s="4">
        <v>1200028290</v>
      </c>
      <c r="F5109" s="4" t="s">
        <v>4098</v>
      </c>
      <c r="G5109" s="5">
        <v>88521.36</v>
      </c>
      <c r="H5109" s="5">
        <v>1650.14</v>
      </c>
    </row>
    <row r="5110" spans="1:8" x14ac:dyDescent="0.25">
      <c r="A5110" s="4"/>
      <c r="B5110" s="4"/>
      <c r="C5110" s="4"/>
      <c r="D5110" s="4"/>
      <c r="E5110" s="4">
        <v>1200028360</v>
      </c>
      <c r="F5110" s="4" t="s">
        <v>4099</v>
      </c>
      <c r="G5110" s="5">
        <v>83143.03</v>
      </c>
      <c r="H5110" s="5">
        <v>1549.89</v>
      </c>
    </row>
    <row r="5111" spans="1:8" x14ac:dyDescent="0.25">
      <c r="A5111" s="4"/>
      <c r="B5111" s="4"/>
      <c r="C5111" s="4"/>
      <c r="D5111" s="4"/>
      <c r="E5111" s="4">
        <v>1200028340</v>
      </c>
      <c r="F5111" s="4" t="s">
        <v>4100</v>
      </c>
      <c r="G5111" s="5">
        <v>77658.149999999994</v>
      </c>
      <c r="H5111" s="5">
        <v>1447.65</v>
      </c>
    </row>
    <row r="5112" spans="1:8" x14ac:dyDescent="0.25">
      <c r="A5112" s="4"/>
      <c r="B5112" s="4"/>
      <c r="C5112" s="4"/>
      <c r="D5112" s="4"/>
      <c r="E5112" s="4">
        <v>1200028300</v>
      </c>
      <c r="F5112" s="4" t="s">
        <v>4101</v>
      </c>
      <c r="G5112" s="5">
        <v>71184.73</v>
      </c>
      <c r="H5112" s="5">
        <v>1326.95</v>
      </c>
    </row>
    <row r="5113" spans="1:8" x14ac:dyDescent="0.25">
      <c r="A5113" s="4"/>
      <c r="B5113" s="4"/>
      <c r="C5113" s="4"/>
      <c r="D5113" s="4"/>
      <c r="E5113" s="4">
        <v>1200028470</v>
      </c>
      <c r="F5113" s="4" t="s">
        <v>4102</v>
      </c>
      <c r="G5113" s="5">
        <v>63115.87</v>
      </c>
      <c r="H5113" s="5">
        <v>42.39</v>
      </c>
    </row>
    <row r="5114" spans="1:8" x14ac:dyDescent="0.25">
      <c r="A5114" s="4"/>
      <c r="B5114" s="4"/>
      <c r="C5114" s="4"/>
      <c r="D5114" s="4"/>
      <c r="E5114" s="4">
        <v>1200027620</v>
      </c>
      <c r="F5114" s="4" t="s">
        <v>4103</v>
      </c>
      <c r="G5114" s="5">
        <v>60688.34</v>
      </c>
      <c r="H5114" s="5">
        <v>40.76</v>
      </c>
    </row>
    <row r="5115" spans="1:8" x14ac:dyDescent="0.25">
      <c r="A5115" s="4"/>
      <c r="B5115" s="4"/>
      <c r="C5115" s="4"/>
      <c r="D5115" s="4"/>
      <c r="E5115" s="4">
        <v>1200028510</v>
      </c>
      <c r="F5115" s="4" t="s">
        <v>4104</v>
      </c>
      <c r="G5115" s="5">
        <v>60148.78</v>
      </c>
      <c r="H5115" s="5">
        <v>40.35</v>
      </c>
    </row>
    <row r="5116" spans="1:8" x14ac:dyDescent="0.25">
      <c r="A5116" s="4"/>
      <c r="B5116" s="4"/>
      <c r="C5116" s="4"/>
      <c r="D5116" s="4"/>
      <c r="E5116" s="4">
        <v>1200027660</v>
      </c>
      <c r="F5116" s="4" t="s">
        <v>4105</v>
      </c>
      <c r="G5116" s="5">
        <v>54316.95</v>
      </c>
      <c r="H5116" s="5">
        <v>36.18</v>
      </c>
    </row>
    <row r="5117" spans="1:8" x14ac:dyDescent="0.25">
      <c r="A5117" s="4"/>
      <c r="B5117" s="4"/>
      <c r="C5117" s="4"/>
      <c r="D5117" s="4"/>
      <c r="E5117" s="4">
        <v>1200027670</v>
      </c>
      <c r="F5117" s="4" t="s">
        <v>4106</v>
      </c>
      <c r="G5117" s="5">
        <v>53420.95</v>
      </c>
      <c r="H5117" s="5">
        <v>36.17</v>
      </c>
    </row>
    <row r="5118" spans="1:8" x14ac:dyDescent="0.25">
      <c r="A5118" s="4"/>
      <c r="B5118" s="4"/>
      <c r="C5118" s="4"/>
      <c r="D5118" s="4"/>
      <c r="E5118" s="4">
        <v>1200028400</v>
      </c>
      <c r="F5118" s="4" t="s">
        <v>4107</v>
      </c>
      <c r="G5118" s="5">
        <v>51885.83</v>
      </c>
      <c r="H5118" s="5">
        <v>967.14</v>
      </c>
    </row>
    <row r="5119" spans="1:8" x14ac:dyDescent="0.25">
      <c r="A5119" s="4"/>
      <c r="B5119" s="4"/>
      <c r="C5119" s="4"/>
      <c r="D5119" s="4"/>
      <c r="E5119" s="4">
        <v>1200027640</v>
      </c>
      <c r="F5119" s="4" t="s">
        <v>4108</v>
      </c>
      <c r="G5119" s="5">
        <v>49448.28</v>
      </c>
      <c r="H5119" s="5">
        <v>181.99</v>
      </c>
    </row>
    <row r="5120" spans="1:8" x14ac:dyDescent="0.25">
      <c r="A5120" s="4"/>
      <c r="B5120" s="4"/>
      <c r="C5120" s="4"/>
      <c r="D5120" s="4"/>
      <c r="E5120" s="4">
        <v>1200031990</v>
      </c>
      <c r="F5120" s="4" t="s">
        <v>4109</v>
      </c>
      <c r="G5120" s="5">
        <v>48717.73</v>
      </c>
      <c r="H5120" s="5">
        <v>33.08</v>
      </c>
    </row>
    <row r="5121" spans="1:8" x14ac:dyDescent="0.25">
      <c r="A5121" s="4"/>
      <c r="B5121" s="4"/>
      <c r="C5121" s="4"/>
      <c r="D5121" s="4"/>
      <c r="E5121" s="4">
        <v>1200028480</v>
      </c>
      <c r="F5121" s="4" t="s">
        <v>4110</v>
      </c>
      <c r="G5121" s="5">
        <v>48550.67</v>
      </c>
      <c r="H5121" s="5">
        <v>32.56</v>
      </c>
    </row>
    <row r="5122" spans="1:8" x14ac:dyDescent="0.25">
      <c r="A5122" s="4"/>
      <c r="B5122" s="4"/>
      <c r="C5122" s="4"/>
      <c r="D5122" s="4"/>
      <c r="E5122" s="4">
        <v>1200028560</v>
      </c>
      <c r="F5122" s="4" t="s">
        <v>4111</v>
      </c>
      <c r="G5122" s="5">
        <v>48415.78</v>
      </c>
      <c r="H5122" s="5">
        <v>32.479999999999997</v>
      </c>
    </row>
    <row r="5123" spans="1:8" x14ac:dyDescent="0.25">
      <c r="A5123" s="4"/>
      <c r="B5123" s="4"/>
      <c r="C5123" s="4"/>
      <c r="D5123" s="4"/>
      <c r="E5123" s="4">
        <v>1200028390</v>
      </c>
      <c r="F5123" s="4" t="s">
        <v>4112</v>
      </c>
      <c r="G5123" s="5">
        <v>47084.71</v>
      </c>
      <c r="H5123" s="5">
        <v>877.71</v>
      </c>
    </row>
    <row r="5124" spans="1:8" x14ac:dyDescent="0.25">
      <c r="A5124" s="4"/>
      <c r="B5124" s="4"/>
      <c r="C5124" s="4"/>
      <c r="D5124" s="4"/>
      <c r="E5124" s="4">
        <v>1200028330</v>
      </c>
      <c r="F5124" s="4" t="s">
        <v>4113</v>
      </c>
      <c r="G5124" s="5">
        <v>46167.64</v>
      </c>
      <c r="H5124" s="5">
        <v>860.59</v>
      </c>
    </row>
    <row r="5125" spans="1:8" x14ac:dyDescent="0.25">
      <c r="A5125" s="4"/>
      <c r="B5125" s="4"/>
      <c r="C5125" s="4"/>
      <c r="D5125" s="4"/>
      <c r="E5125" s="4">
        <v>1200028670</v>
      </c>
      <c r="F5125" s="4" t="s">
        <v>4114</v>
      </c>
      <c r="G5125" s="5">
        <v>45313.96</v>
      </c>
      <c r="H5125" s="5">
        <v>30.44</v>
      </c>
    </row>
    <row r="5126" spans="1:8" x14ac:dyDescent="0.25">
      <c r="A5126" s="4"/>
      <c r="B5126" s="4"/>
      <c r="C5126" s="4"/>
      <c r="D5126" s="4"/>
      <c r="E5126" s="4">
        <v>1200027310</v>
      </c>
      <c r="F5126" s="4" t="s">
        <v>4115</v>
      </c>
      <c r="G5126" s="5">
        <v>45186</v>
      </c>
      <c r="H5126" s="5">
        <v>1592.04</v>
      </c>
    </row>
    <row r="5127" spans="1:8" x14ac:dyDescent="0.25">
      <c r="A5127" s="4"/>
      <c r="B5127" s="4"/>
      <c r="C5127" s="4"/>
      <c r="D5127" s="4"/>
      <c r="E5127" s="4">
        <v>1200028650</v>
      </c>
      <c r="F5127" s="4" t="s">
        <v>4116</v>
      </c>
      <c r="G5127" s="5">
        <v>44639.51</v>
      </c>
      <c r="H5127" s="5">
        <v>1</v>
      </c>
    </row>
    <row r="5128" spans="1:8" x14ac:dyDescent="0.25">
      <c r="A5128" s="4"/>
      <c r="B5128" s="4"/>
      <c r="C5128" s="4"/>
      <c r="D5128" s="4"/>
      <c r="E5128" s="4">
        <v>1200028320</v>
      </c>
      <c r="F5128" s="4" t="s">
        <v>4117</v>
      </c>
      <c r="G5128" s="5">
        <v>38895.83</v>
      </c>
      <c r="H5128" s="5">
        <v>725.06</v>
      </c>
    </row>
    <row r="5129" spans="1:8" x14ac:dyDescent="0.25">
      <c r="A5129" s="4"/>
      <c r="B5129" s="4"/>
      <c r="C5129" s="4"/>
      <c r="D5129" s="4"/>
      <c r="E5129" s="4">
        <v>1200028280</v>
      </c>
      <c r="F5129" s="4" t="s">
        <v>4118</v>
      </c>
      <c r="G5129" s="5">
        <v>34201.25</v>
      </c>
      <c r="H5129" s="5">
        <v>637.5</v>
      </c>
    </row>
    <row r="5130" spans="1:8" x14ac:dyDescent="0.25">
      <c r="A5130" s="4"/>
      <c r="B5130" s="4"/>
      <c r="C5130" s="4"/>
      <c r="D5130" s="4"/>
      <c r="E5130" s="4">
        <v>1200027590</v>
      </c>
      <c r="F5130" s="4" t="s">
        <v>4119</v>
      </c>
      <c r="G5130" s="5">
        <v>33064.36</v>
      </c>
      <c r="H5130" s="5">
        <v>22.18</v>
      </c>
    </row>
    <row r="5131" spans="1:8" x14ac:dyDescent="0.25">
      <c r="A5131" s="4"/>
      <c r="B5131" s="4"/>
      <c r="C5131" s="4"/>
      <c r="D5131" s="4"/>
      <c r="E5131" s="4">
        <v>1200027550</v>
      </c>
      <c r="F5131" s="4" t="s">
        <v>4120</v>
      </c>
      <c r="G5131" s="5">
        <v>29510.85</v>
      </c>
      <c r="H5131" s="5">
        <v>19.79</v>
      </c>
    </row>
    <row r="5132" spans="1:8" x14ac:dyDescent="0.25">
      <c r="A5132" s="4"/>
      <c r="B5132" s="4"/>
      <c r="C5132" s="4"/>
      <c r="D5132" s="4"/>
      <c r="E5132" s="4">
        <v>1200028600</v>
      </c>
      <c r="F5132" s="4" t="s">
        <v>4121</v>
      </c>
      <c r="G5132" s="5">
        <v>28860.68</v>
      </c>
      <c r="H5132" s="5">
        <v>19.36</v>
      </c>
    </row>
    <row r="5133" spans="1:8" x14ac:dyDescent="0.25">
      <c r="A5133" s="4"/>
      <c r="B5133" s="4"/>
      <c r="C5133" s="4"/>
      <c r="D5133" s="4"/>
      <c r="E5133" s="4">
        <v>1200031910</v>
      </c>
      <c r="F5133" s="4" t="s">
        <v>4122</v>
      </c>
      <c r="G5133" s="5">
        <v>28120</v>
      </c>
      <c r="H5133" s="5">
        <v>416.47</v>
      </c>
    </row>
    <row r="5134" spans="1:8" x14ac:dyDescent="0.25">
      <c r="A5134" s="4"/>
      <c r="B5134" s="4"/>
      <c r="C5134" s="4"/>
      <c r="D5134" s="4"/>
      <c r="E5134" s="4">
        <v>1200028450</v>
      </c>
      <c r="F5134" s="4" t="s">
        <v>4123</v>
      </c>
      <c r="G5134" s="5">
        <v>24331.98</v>
      </c>
      <c r="H5134" s="5">
        <v>1</v>
      </c>
    </row>
    <row r="5135" spans="1:8" x14ac:dyDescent="0.25">
      <c r="A5135" s="4"/>
      <c r="B5135" s="4"/>
      <c r="C5135" s="4"/>
      <c r="D5135" s="4"/>
      <c r="E5135" s="4">
        <v>1200028380</v>
      </c>
      <c r="F5135" s="4" t="s">
        <v>4124</v>
      </c>
      <c r="G5135" s="5">
        <v>22934.799999999999</v>
      </c>
      <c r="H5135" s="5">
        <v>427.57</v>
      </c>
    </row>
    <row r="5136" spans="1:8" x14ac:dyDescent="0.25">
      <c r="A5136" s="4"/>
      <c r="B5136" s="4"/>
      <c r="C5136" s="4"/>
      <c r="D5136" s="4"/>
      <c r="E5136" s="4">
        <v>1200028350</v>
      </c>
      <c r="F5136" s="4" t="s">
        <v>4125</v>
      </c>
      <c r="G5136" s="5">
        <v>22024.47</v>
      </c>
      <c r="H5136" s="5">
        <v>410.56</v>
      </c>
    </row>
    <row r="5137" spans="1:8" x14ac:dyDescent="0.25">
      <c r="A5137" s="4"/>
      <c r="B5137" s="4"/>
      <c r="C5137" s="4"/>
      <c r="D5137" s="4"/>
      <c r="E5137" s="4">
        <v>1200027520</v>
      </c>
      <c r="F5137" s="4" t="s">
        <v>4126</v>
      </c>
      <c r="G5137" s="5">
        <v>20027.150000000001</v>
      </c>
      <c r="H5137" s="5">
        <v>1</v>
      </c>
    </row>
    <row r="5138" spans="1:8" x14ac:dyDescent="0.25">
      <c r="A5138" s="4"/>
      <c r="B5138" s="4"/>
      <c r="C5138" s="4"/>
      <c r="D5138" s="4"/>
      <c r="E5138" s="4">
        <v>1200028610</v>
      </c>
      <c r="F5138" s="4" t="s">
        <v>4127</v>
      </c>
      <c r="G5138" s="5">
        <v>18476.23</v>
      </c>
      <c r="H5138" s="5">
        <v>12.44</v>
      </c>
    </row>
    <row r="5139" spans="1:8" x14ac:dyDescent="0.25">
      <c r="A5139" s="4"/>
      <c r="B5139" s="4"/>
      <c r="C5139" s="4"/>
      <c r="D5139" s="4"/>
      <c r="E5139" s="4">
        <v>1200027690</v>
      </c>
      <c r="F5139" s="4" t="s">
        <v>4128</v>
      </c>
      <c r="G5139" s="5">
        <v>18341.37</v>
      </c>
      <c r="H5139" s="5">
        <v>12.26</v>
      </c>
    </row>
    <row r="5140" spans="1:8" x14ac:dyDescent="0.25">
      <c r="A5140" s="4"/>
      <c r="B5140" s="4"/>
      <c r="C5140" s="4"/>
      <c r="D5140" s="4"/>
      <c r="E5140" s="4">
        <v>1200028630</v>
      </c>
      <c r="F5140" s="4" t="s">
        <v>4129</v>
      </c>
      <c r="G5140" s="5">
        <v>18206.5</v>
      </c>
      <c r="H5140" s="5">
        <v>1</v>
      </c>
    </row>
    <row r="5141" spans="1:8" x14ac:dyDescent="0.25">
      <c r="A5141" s="4"/>
      <c r="B5141" s="4"/>
      <c r="C5141" s="4"/>
      <c r="D5141" s="4"/>
      <c r="E5141" s="4">
        <v>1200027290</v>
      </c>
      <c r="F5141" s="4" t="s">
        <v>4130</v>
      </c>
      <c r="G5141" s="5">
        <v>17212.5</v>
      </c>
      <c r="H5141" s="5">
        <v>346.68</v>
      </c>
    </row>
    <row r="5142" spans="1:8" x14ac:dyDescent="0.25">
      <c r="A5142" s="4"/>
      <c r="B5142" s="4"/>
      <c r="C5142" s="4"/>
      <c r="D5142" s="4"/>
      <c r="E5142" s="4">
        <v>1200027680</v>
      </c>
      <c r="F5142" s="4" t="s">
        <v>4131</v>
      </c>
      <c r="G5142" s="5">
        <v>16856.189999999999</v>
      </c>
      <c r="H5142" s="5">
        <v>11.32</v>
      </c>
    </row>
    <row r="5143" spans="1:8" x14ac:dyDescent="0.25">
      <c r="A5143" s="4"/>
      <c r="B5143" s="4"/>
      <c r="C5143" s="4"/>
      <c r="D5143" s="4"/>
      <c r="E5143" s="4">
        <v>1200028410</v>
      </c>
      <c r="F5143" s="4" t="s">
        <v>4132</v>
      </c>
      <c r="G5143" s="5">
        <v>15927.05</v>
      </c>
      <c r="H5143" s="5">
        <v>296.92</v>
      </c>
    </row>
    <row r="5144" spans="1:8" x14ac:dyDescent="0.25">
      <c r="A5144" s="4"/>
      <c r="B5144" s="4"/>
      <c r="C5144" s="4"/>
      <c r="D5144" s="4"/>
      <c r="E5144" s="4">
        <v>1200027320</v>
      </c>
      <c r="F5144" s="4" t="s">
        <v>4133</v>
      </c>
      <c r="G5144" s="5">
        <v>15097</v>
      </c>
      <c r="H5144" s="5">
        <v>621.29</v>
      </c>
    </row>
    <row r="5145" spans="1:8" x14ac:dyDescent="0.25">
      <c r="A5145" s="4"/>
      <c r="B5145" s="4"/>
      <c r="C5145" s="4"/>
      <c r="D5145" s="4"/>
      <c r="E5145" s="4">
        <v>1200027510</v>
      </c>
      <c r="F5145" s="4" t="s">
        <v>4134</v>
      </c>
      <c r="G5145" s="5">
        <v>9710.1299999999992</v>
      </c>
      <c r="H5145" s="5">
        <v>1</v>
      </c>
    </row>
    <row r="5146" spans="1:8" x14ac:dyDescent="0.25">
      <c r="A5146" s="4"/>
      <c r="B5146" s="4"/>
      <c r="C5146" s="4"/>
      <c r="D5146" s="4"/>
      <c r="E5146" s="4">
        <v>1200027610</v>
      </c>
      <c r="F5146" s="4" t="s">
        <v>4135</v>
      </c>
      <c r="G5146" s="5">
        <v>8374.99</v>
      </c>
      <c r="H5146" s="5">
        <v>1</v>
      </c>
    </row>
    <row r="5147" spans="1:8" x14ac:dyDescent="0.25">
      <c r="A5147" s="4"/>
      <c r="B5147" s="4"/>
      <c r="C5147" s="4"/>
      <c r="D5147" s="4"/>
      <c r="E5147" s="4">
        <v>1200027540</v>
      </c>
      <c r="F5147" s="4" t="s">
        <v>4136</v>
      </c>
      <c r="G5147" s="5">
        <v>8263.89</v>
      </c>
      <c r="H5147" s="5">
        <v>5.56</v>
      </c>
    </row>
    <row r="5148" spans="1:8" x14ac:dyDescent="0.25">
      <c r="A5148" s="4"/>
      <c r="B5148" s="4"/>
      <c r="C5148" s="4"/>
      <c r="D5148" s="4"/>
      <c r="E5148" s="4">
        <v>1200027330</v>
      </c>
      <c r="F5148" s="4" t="s">
        <v>4137</v>
      </c>
      <c r="G5148" s="5">
        <v>7175</v>
      </c>
      <c r="H5148" s="5">
        <v>250.02</v>
      </c>
    </row>
    <row r="5149" spans="1:8" x14ac:dyDescent="0.25">
      <c r="A5149" s="4"/>
      <c r="B5149" s="4"/>
      <c r="C5149" s="4"/>
      <c r="D5149" s="4"/>
      <c r="E5149" s="4">
        <v>1200027570</v>
      </c>
      <c r="F5149" s="4" t="s">
        <v>4138</v>
      </c>
      <c r="G5149" s="5">
        <v>5772.43</v>
      </c>
      <c r="H5149" s="5">
        <v>3.89</v>
      </c>
    </row>
    <row r="5150" spans="1:8" x14ac:dyDescent="0.25">
      <c r="A5150" s="4"/>
      <c r="B5150" s="4"/>
      <c r="C5150" s="4"/>
      <c r="D5150" s="4"/>
      <c r="E5150" s="4">
        <v>1200027600</v>
      </c>
      <c r="F5150" s="4" t="s">
        <v>4139</v>
      </c>
      <c r="G5150" s="5">
        <v>5434.98</v>
      </c>
      <c r="H5150" s="5">
        <v>1</v>
      </c>
    </row>
    <row r="5151" spans="1:8" x14ac:dyDescent="0.25">
      <c r="A5151" s="4"/>
      <c r="B5151" s="4"/>
      <c r="C5151" s="4"/>
      <c r="D5151" s="4"/>
      <c r="E5151" s="4">
        <v>1200031930</v>
      </c>
      <c r="F5151" s="4" t="s">
        <v>4140</v>
      </c>
      <c r="G5151" s="5">
        <v>5000</v>
      </c>
      <c r="H5151" s="5">
        <v>1</v>
      </c>
    </row>
    <row r="5152" spans="1:8" x14ac:dyDescent="0.25">
      <c r="A5152" s="4"/>
      <c r="B5152" s="4"/>
      <c r="C5152" s="4"/>
      <c r="D5152" s="4"/>
      <c r="E5152" s="4">
        <v>1200031980</v>
      </c>
      <c r="F5152" s="4" t="s">
        <v>4141</v>
      </c>
      <c r="G5152" s="5">
        <v>2973.73</v>
      </c>
      <c r="H5152" s="5">
        <v>1</v>
      </c>
    </row>
    <row r="5153" spans="1:8" x14ac:dyDescent="0.25">
      <c r="A5153" s="4"/>
      <c r="B5153" s="4"/>
      <c r="C5153" s="4"/>
      <c r="D5153" s="4"/>
      <c r="E5153" s="4">
        <v>1200032000</v>
      </c>
      <c r="F5153" s="4" t="s">
        <v>4142</v>
      </c>
      <c r="G5153" s="5">
        <v>2306.16</v>
      </c>
      <c r="H5153" s="5">
        <v>1</v>
      </c>
    </row>
    <row r="5154" spans="1:8" x14ac:dyDescent="0.25">
      <c r="A5154" s="4"/>
      <c r="B5154" s="4"/>
      <c r="C5154" s="4"/>
      <c r="D5154" s="4"/>
      <c r="E5154" s="4">
        <v>1200031920</v>
      </c>
      <c r="F5154" s="4" t="s">
        <v>4143</v>
      </c>
      <c r="G5154" s="5">
        <v>550</v>
      </c>
      <c r="H5154" s="5">
        <v>1</v>
      </c>
    </row>
    <row r="5155" spans="1:8" x14ac:dyDescent="0.25">
      <c r="A5155" s="4"/>
      <c r="B5155" s="4"/>
      <c r="C5155" s="4"/>
      <c r="D5155" s="4">
        <v>2007</v>
      </c>
      <c r="E5155" s="4">
        <v>1200027480</v>
      </c>
      <c r="F5155" s="4" t="s">
        <v>4144</v>
      </c>
      <c r="G5155" s="5">
        <v>498448.18</v>
      </c>
      <c r="H5155" s="5">
        <v>25500.39</v>
      </c>
    </row>
    <row r="5156" spans="1:8" x14ac:dyDescent="0.25">
      <c r="A5156" s="4"/>
      <c r="B5156" s="4"/>
      <c r="C5156" s="4"/>
      <c r="D5156" s="4"/>
      <c r="E5156" s="4">
        <v>1200027770</v>
      </c>
      <c r="F5156" s="4" t="s">
        <v>4145</v>
      </c>
      <c r="G5156" s="5">
        <v>428610</v>
      </c>
      <c r="H5156" s="5">
        <v>22474.41</v>
      </c>
    </row>
    <row r="5157" spans="1:8" x14ac:dyDescent="0.25">
      <c r="A5157" s="4"/>
      <c r="B5157" s="4"/>
      <c r="C5157" s="4"/>
      <c r="D5157" s="4"/>
      <c r="E5157" s="4">
        <v>1200027720</v>
      </c>
      <c r="F5157" s="4" t="s">
        <v>4146</v>
      </c>
      <c r="G5157" s="5">
        <v>222750</v>
      </c>
      <c r="H5157" s="5">
        <v>15934.96</v>
      </c>
    </row>
    <row r="5158" spans="1:8" x14ac:dyDescent="0.25">
      <c r="A5158" s="4"/>
      <c r="B5158" s="4"/>
      <c r="C5158" s="4"/>
      <c r="D5158" s="4"/>
      <c r="E5158" s="4">
        <v>1200027360</v>
      </c>
      <c r="F5158" s="4" t="s">
        <v>4147</v>
      </c>
      <c r="G5158" s="5">
        <v>162473.44</v>
      </c>
      <c r="H5158" s="5">
        <v>7659.09</v>
      </c>
    </row>
    <row r="5159" spans="1:8" x14ac:dyDescent="0.25">
      <c r="A5159" s="4"/>
      <c r="B5159" s="4"/>
      <c r="C5159" s="4"/>
      <c r="D5159" s="4"/>
      <c r="E5159" s="4">
        <v>1200032010</v>
      </c>
      <c r="F5159" s="4" t="s">
        <v>4148</v>
      </c>
      <c r="G5159" s="5">
        <v>158014</v>
      </c>
      <c r="H5159" s="5">
        <v>1</v>
      </c>
    </row>
    <row r="5160" spans="1:8" x14ac:dyDescent="0.25">
      <c r="A5160" s="4"/>
      <c r="B5160" s="4"/>
      <c r="C5160" s="4"/>
      <c r="D5160" s="4"/>
      <c r="E5160" s="4">
        <v>1200027380</v>
      </c>
      <c r="F5160" s="4" t="s">
        <v>4149</v>
      </c>
      <c r="G5160" s="5">
        <v>153243.12</v>
      </c>
      <c r="H5160" s="5">
        <v>7224.02</v>
      </c>
    </row>
    <row r="5161" spans="1:8" x14ac:dyDescent="0.25">
      <c r="A5161" s="4"/>
      <c r="B5161" s="4"/>
      <c r="C5161" s="4"/>
      <c r="D5161" s="4"/>
      <c r="E5161" s="4">
        <v>1200027740</v>
      </c>
      <c r="F5161" s="4" t="s">
        <v>4150</v>
      </c>
      <c r="G5161" s="5">
        <v>142000</v>
      </c>
      <c r="H5161" s="5">
        <v>10471.65</v>
      </c>
    </row>
    <row r="5162" spans="1:8" x14ac:dyDescent="0.25">
      <c r="A5162" s="4"/>
      <c r="B5162" s="4"/>
      <c r="C5162" s="4"/>
      <c r="D5162" s="4"/>
      <c r="E5162" s="4">
        <v>1200027370</v>
      </c>
      <c r="F5162" s="4" t="s">
        <v>4151</v>
      </c>
      <c r="G5162" s="5">
        <v>100969.04</v>
      </c>
      <c r="H5162" s="5">
        <v>4759.7299999999996</v>
      </c>
    </row>
    <row r="5163" spans="1:8" x14ac:dyDescent="0.25">
      <c r="A5163" s="4"/>
      <c r="B5163" s="4"/>
      <c r="C5163" s="4"/>
      <c r="D5163" s="4"/>
      <c r="E5163" s="4">
        <v>1200031960</v>
      </c>
      <c r="F5163" s="4" t="s">
        <v>4152</v>
      </c>
      <c r="G5163" s="5">
        <v>77920</v>
      </c>
      <c r="H5163" s="5">
        <v>1</v>
      </c>
    </row>
    <row r="5164" spans="1:8" x14ac:dyDescent="0.25">
      <c r="A5164" s="4"/>
      <c r="B5164" s="4"/>
      <c r="C5164" s="4"/>
      <c r="D5164" s="4"/>
      <c r="E5164" s="4">
        <v>1200027820</v>
      </c>
      <c r="F5164" s="4" t="s">
        <v>4153</v>
      </c>
      <c r="G5164" s="5">
        <v>75000</v>
      </c>
      <c r="H5164" s="5">
        <v>6380.61</v>
      </c>
    </row>
    <row r="5165" spans="1:8" x14ac:dyDescent="0.25">
      <c r="A5165" s="4"/>
      <c r="B5165" s="4"/>
      <c r="C5165" s="4"/>
      <c r="D5165" s="4"/>
      <c r="E5165" s="4">
        <v>1200027430</v>
      </c>
      <c r="F5165" s="4" t="s">
        <v>4154</v>
      </c>
      <c r="G5165" s="5">
        <v>66217</v>
      </c>
      <c r="H5165" s="5">
        <v>3484.5</v>
      </c>
    </row>
    <row r="5166" spans="1:8" x14ac:dyDescent="0.25">
      <c r="A5166" s="4"/>
      <c r="B5166" s="4"/>
      <c r="C5166" s="4"/>
      <c r="D5166" s="4"/>
      <c r="E5166" s="4">
        <v>1200027780</v>
      </c>
      <c r="F5166" s="4" t="s">
        <v>4145</v>
      </c>
      <c r="G5166" s="5">
        <v>64829.75</v>
      </c>
      <c r="H5166" s="5">
        <v>4215.26</v>
      </c>
    </row>
    <row r="5167" spans="1:8" x14ac:dyDescent="0.25">
      <c r="A5167" s="4"/>
      <c r="B5167" s="4"/>
      <c r="C5167" s="4"/>
      <c r="D5167" s="4"/>
      <c r="E5167" s="4">
        <v>1200027440</v>
      </c>
      <c r="F5167" s="4" t="s">
        <v>4155</v>
      </c>
      <c r="G5167" s="5">
        <v>64047.519999999997</v>
      </c>
      <c r="H5167" s="5">
        <v>3002.56</v>
      </c>
    </row>
    <row r="5168" spans="1:8" x14ac:dyDescent="0.25">
      <c r="A5168" s="4"/>
      <c r="B5168" s="4"/>
      <c r="C5168" s="4"/>
      <c r="D5168" s="4"/>
      <c r="E5168" s="4">
        <v>1200027750</v>
      </c>
      <c r="F5168" s="4" t="s">
        <v>4156</v>
      </c>
      <c r="G5168" s="5">
        <v>58900</v>
      </c>
      <c r="H5168" s="5">
        <v>4244.16</v>
      </c>
    </row>
    <row r="5169" spans="1:8" x14ac:dyDescent="0.25">
      <c r="A5169" s="4"/>
      <c r="B5169" s="4"/>
      <c r="C5169" s="4"/>
      <c r="D5169" s="4"/>
      <c r="E5169" s="4">
        <v>1200027350</v>
      </c>
      <c r="F5169" s="4" t="s">
        <v>4157</v>
      </c>
      <c r="G5169" s="5">
        <v>57772</v>
      </c>
      <c r="H5169" s="5">
        <v>3032.6</v>
      </c>
    </row>
    <row r="5170" spans="1:8" x14ac:dyDescent="0.25">
      <c r="A5170" s="4"/>
      <c r="B5170" s="4"/>
      <c r="C5170" s="4"/>
      <c r="D5170" s="4"/>
      <c r="E5170" s="4">
        <v>1200027810</v>
      </c>
      <c r="F5170" s="4" t="s">
        <v>4158</v>
      </c>
      <c r="G5170" s="5">
        <v>49158</v>
      </c>
      <c r="H5170" s="5">
        <v>3848.36</v>
      </c>
    </row>
    <row r="5171" spans="1:8" x14ac:dyDescent="0.25">
      <c r="A5171" s="4"/>
      <c r="B5171" s="4"/>
      <c r="C5171" s="4"/>
      <c r="D5171" s="4"/>
      <c r="E5171" s="4">
        <v>1200027760</v>
      </c>
      <c r="F5171" s="4" t="s">
        <v>4159</v>
      </c>
      <c r="G5171" s="5">
        <v>39710</v>
      </c>
      <c r="H5171" s="5">
        <v>2881.94</v>
      </c>
    </row>
    <row r="5172" spans="1:8" x14ac:dyDescent="0.25">
      <c r="A5172" s="4"/>
      <c r="B5172" s="4"/>
      <c r="C5172" s="4"/>
      <c r="D5172" s="4"/>
      <c r="E5172" s="4">
        <v>1200031950</v>
      </c>
      <c r="F5172" s="4" t="s">
        <v>4160</v>
      </c>
      <c r="G5172" s="5">
        <v>39180</v>
      </c>
      <c r="H5172" s="5">
        <v>1</v>
      </c>
    </row>
    <row r="5173" spans="1:8" x14ac:dyDescent="0.25">
      <c r="A5173" s="4"/>
      <c r="B5173" s="4"/>
      <c r="C5173" s="4"/>
      <c r="D5173" s="4"/>
      <c r="E5173" s="4">
        <v>1200027410</v>
      </c>
      <c r="F5173" s="4" t="s">
        <v>4161</v>
      </c>
      <c r="G5173" s="5">
        <v>36608</v>
      </c>
      <c r="H5173" s="5">
        <v>1663.82</v>
      </c>
    </row>
    <row r="5174" spans="1:8" x14ac:dyDescent="0.25">
      <c r="A5174" s="4"/>
      <c r="B5174" s="4"/>
      <c r="C5174" s="4"/>
      <c r="D5174" s="4"/>
      <c r="E5174" s="4">
        <v>1200027850</v>
      </c>
      <c r="F5174" s="4" t="s">
        <v>4162</v>
      </c>
      <c r="G5174" s="5">
        <v>36538</v>
      </c>
      <c r="H5174" s="5">
        <v>3260.17</v>
      </c>
    </row>
    <row r="5175" spans="1:8" x14ac:dyDescent="0.25">
      <c r="A5175" s="4"/>
      <c r="B5175" s="4"/>
      <c r="C5175" s="4"/>
      <c r="D5175" s="4"/>
      <c r="E5175" s="4">
        <v>1200027840</v>
      </c>
      <c r="F5175" s="4" t="s">
        <v>4163</v>
      </c>
      <c r="G5175" s="5">
        <v>35748</v>
      </c>
      <c r="H5175" s="5">
        <v>3064.47</v>
      </c>
    </row>
    <row r="5176" spans="1:8" x14ac:dyDescent="0.25">
      <c r="A5176" s="4"/>
      <c r="B5176" s="4"/>
      <c r="C5176" s="4"/>
      <c r="D5176" s="4"/>
      <c r="E5176" s="4">
        <v>1200027450</v>
      </c>
      <c r="F5176" s="4" t="s">
        <v>4164</v>
      </c>
      <c r="G5176" s="5">
        <v>34563</v>
      </c>
      <c r="H5176" s="5">
        <v>1845.79</v>
      </c>
    </row>
    <row r="5177" spans="1:8" x14ac:dyDescent="0.25">
      <c r="A5177" s="4"/>
      <c r="B5177" s="4"/>
      <c r="C5177" s="4"/>
      <c r="D5177" s="4"/>
      <c r="E5177" s="4">
        <v>1200031940</v>
      </c>
      <c r="F5177" s="4" t="s">
        <v>4165</v>
      </c>
      <c r="G5177" s="5">
        <v>31250</v>
      </c>
      <c r="H5177" s="5">
        <v>1</v>
      </c>
    </row>
    <row r="5178" spans="1:8" x14ac:dyDescent="0.25">
      <c r="A5178" s="4"/>
      <c r="B5178" s="4"/>
      <c r="C5178" s="4"/>
      <c r="D5178" s="4"/>
      <c r="E5178" s="4">
        <v>1200027880</v>
      </c>
      <c r="F5178" s="4" t="s">
        <v>4166</v>
      </c>
      <c r="G5178" s="5">
        <v>27609.040000000001</v>
      </c>
      <c r="H5178" s="5">
        <v>2966.09</v>
      </c>
    </row>
    <row r="5179" spans="1:8" x14ac:dyDescent="0.25">
      <c r="A5179" s="4"/>
      <c r="B5179" s="4"/>
      <c r="C5179" s="4"/>
      <c r="D5179" s="4"/>
      <c r="E5179" s="4">
        <v>1200027890</v>
      </c>
      <c r="F5179" s="4" t="s">
        <v>4167</v>
      </c>
      <c r="G5179" s="5">
        <v>27609.040000000001</v>
      </c>
      <c r="H5179" s="5">
        <v>2966.09</v>
      </c>
    </row>
    <row r="5180" spans="1:8" x14ac:dyDescent="0.25">
      <c r="A5180" s="4"/>
      <c r="B5180" s="4"/>
      <c r="C5180" s="4"/>
      <c r="D5180" s="4"/>
      <c r="E5180" s="4">
        <v>1200027870</v>
      </c>
      <c r="F5180" s="4" t="s">
        <v>4168</v>
      </c>
      <c r="G5180" s="5">
        <v>27609.040000000001</v>
      </c>
      <c r="H5180" s="5">
        <v>2966.09</v>
      </c>
    </row>
    <row r="5181" spans="1:8" x14ac:dyDescent="0.25">
      <c r="A5181" s="4"/>
      <c r="B5181" s="4"/>
      <c r="C5181" s="4"/>
      <c r="D5181" s="4"/>
      <c r="E5181" s="4">
        <v>1200027920</v>
      </c>
      <c r="F5181" s="4" t="s">
        <v>898</v>
      </c>
      <c r="G5181" s="5">
        <v>23000</v>
      </c>
      <c r="H5181" s="5">
        <v>2775.78</v>
      </c>
    </row>
    <row r="5182" spans="1:8" x14ac:dyDescent="0.25">
      <c r="A5182" s="4"/>
      <c r="B5182" s="4"/>
      <c r="C5182" s="4"/>
      <c r="D5182" s="4"/>
      <c r="E5182" s="4">
        <v>1200027910</v>
      </c>
      <c r="F5182" s="4" t="s">
        <v>930</v>
      </c>
      <c r="G5182" s="5">
        <v>22500</v>
      </c>
      <c r="H5182" s="5">
        <v>2715.46</v>
      </c>
    </row>
    <row r="5183" spans="1:8" x14ac:dyDescent="0.25">
      <c r="A5183" s="4"/>
      <c r="B5183" s="4"/>
      <c r="C5183" s="4"/>
      <c r="D5183" s="4"/>
      <c r="E5183" s="4">
        <v>1200027830</v>
      </c>
      <c r="F5183" s="4" t="s">
        <v>4169</v>
      </c>
      <c r="G5183" s="5">
        <v>20811</v>
      </c>
      <c r="H5183" s="5">
        <v>1794.83</v>
      </c>
    </row>
    <row r="5184" spans="1:8" x14ac:dyDescent="0.25">
      <c r="A5184" s="4"/>
      <c r="B5184" s="4"/>
      <c r="C5184" s="4"/>
      <c r="D5184" s="4"/>
      <c r="E5184" s="4">
        <v>1200027400</v>
      </c>
      <c r="F5184" s="4" t="s">
        <v>4170</v>
      </c>
      <c r="G5184" s="5">
        <v>16953.759999999998</v>
      </c>
      <c r="H5184" s="5">
        <v>799.25</v>
      </c>
    </row>
    <row r="5185" spans="1:8" x14ac:dyDescent="0.25">
      <c r="A5185" s="4"/>
      <c r="B5185" s="4"/>
      <c r="C5185" s="4"/>
      <c r="D5185" s="4"/>
      <c r="E5185" s="4">
        <v>1200027390</v>
      </c>
      <c r="F5185" s="4" t="s">
        <v>4171</v>
      </c>
      <c r="G5185" s="5">
        <v>15070</v>
      </c>
      <c r="H5185" s="5">
        <v>710.34</v>
      </c>
    </row>
    <row r="5186" spans="1:8" x14ac:dyDescent="0.25">
      <c r="A5186" s="4"/>
      <c r="B5186" s="4"/>
      <c r="C5186" s="4"/>
      <c r="D5186" s="4"/>
      <c r="E5186" s="4">
        <v>1200027470</v>
      </c>
      <c r="F5186" s="4" t="s">
        <v>4172</v>
      </c>
      <c r="G5186" s="5">
        <v>13103</v>
      </c>
      <c r="H5186" s="5">
        <v>750.93</v>
      </c>
    </row>
    <row r="5187" spans="1:8" x14ac:dyDescent="0.25">
      <c r="A5187" s="4"/>
      <c r="B5187" s="4"/>
      <c r="C5187" s="4"/>
      <c r="D5187" s="4"/>
      <c r="E5187" s="4">
        <v>1200032030</v>
      </c>
      <c r="F5187" s="4" t="s">
        <v>4173</v>
      </c>
      <c r="G5187" s="5">
        <v>6309</v>
      </c>
      <c r="H5187" s="5">
        <v>1</v>
      </c>
    </row>
    <row r="5188" spans="1:8" x14ac:dyDescent="0.25">
      <c r="A5188" s="4"/>
      <c r="B5188" s="4"/>
      <c r="C5188" s="4"/>
      <c r="D5188" s="4"/>
      <c r="E5188" s="4">
        <v>1200032020</v>
      </c>
      <c r="F5188" s="4" t="s">
        <v>4174</v>
      </c>
      <c r="G5188" s="5">
        <v>3327</v>
      </c>
      <c r="H5188" s="5">
        <v>1</v>
      </c>
    </row>
    <row r="5189" spans="1:8" x14ac:dyDescent="0.25">
      <c r="A5189" s="4"/>
      <c r="B5189" s="4"/>
      <c r="C5189" s="4"/>
      <c r="D5189" s="4"/>
      <c r="E5189" s="4">
        <v>1200031970</v>
      </c>
      <c r="F5189" s="4" t="s">
        <v>4175</v>
      </c>
      <c r="G5189" s="5">
        <v>1300</v>
      </c>
      <c r="H5189" s="5">
        <v>1</v>
      </c>
    </row>
    <row r="5190" spans="1:8" x14ac:dyDescent="0.25">
      <c r="A5190" s="4"/>
      <c r="B5190" s="4"/>
      <c r="C5190" s="4"/>
      <c r="D5190" s="4">
        <v>2008</v>
      </c>
      <c r="E5190" s="4">
        <v>1200027950</v>
      </c>
      <c r="F5190" s="4" t="s">
        <v>4176</v>
      </c>
      <c r="G5190" s="5">
        <v>102565</v>
      </c>
      <c r="H5190" s="5">
        <v>14099.9</v>
      </c>
    </row>
    <row r="5191" spans="1:8" x14ac:dyDescent="0.25">
      <c r="A5191" s="4"/>
      <c r="B5191" s="4"/>
      <c r="C5191" s="4"/>
      <c r="D5191" s="4"/>
      <c r="E5191" s="4">
        <v>1200033870</v>
      </c>
      <c r="F5191" s="4" t="s">
        <v>4177</v>
      </c>
      <c r="G5191" s="5">
        <v>72947</v>
      </c>
      <c r="H5191" s="5">
        <v>12834.45</v>
      </c>
    </row>
    <row r="5192" spans="1:8" x14ac:dyDescent="0.25">
      <c r="A5192" s="4"/>
      <c r="B5192" s="4"/>
      <c r="C5192" s="4"/>
      <c r="D5192" s="4"/>
      <c r="E5192" s="4">
        <v>1200034740</v>
      </c>
      <c r="F5192" s="4" t="s">
        <v>2238</v>
      </c>
      <c r="G5192" s="5">
        <v>63255</v>
      </c>
      <c r="H5192" s="5">
        <v>11943.86</v>
      </c>
    </row>
    <row r="5193" spans="1:8" x14ac:dyDescent="0.25">
      <c r="A5193" s="4"/>
      <c r="B5193" s="4"/>
      <c r="C5193" s="4"/>
      <c r="D5193" s="4"/>
      <c r="E5193" s="4">
        <v>1200027930</v>
      </c>
      <c r="F5193" s="4" t="s">
        <v>4178</v>
      </c>
      <c r="G5193" s="5">
        <v>52375</v>
      </c>
      <c r="H5193" s="5">
        <v>6903.1</v>
      </c>
    </row>
    <row r="5194" spans="1:8" x14ac:dyDescent="0.25">
      <c r="A5194" s="4"/>
      <c r="B5194" s="4"/>
      <c r="C5194" s="4"/>
      <c r="D5194" s="4"/>
      <c r="E5194" s="4">
        <v>1200032040</v>
      </c>
      <c r="F5194" s="4" t="s">
        <v>4179</v>
      </c>
      <c r="G5194" s="5">
        <v>26100</v>
      </c>
      <c r="H5194" s="5">
        <v>1</v>
      </c>
    </row>
    <row r="5195" spans="1:8" x14ac:dyDescent="0.25">
      <c r="A5195" s="4"/>
      <c r="B5195" s="4"/>
      <c r="C5195" s="4"/>
      <c r="D5195" s="4"/>
      <c r="E5195" s="4">
        <v>1200033680</v>
      </c>
      <c r="F5195" s="4" t="s">
        <v>4180</v>
      </c>
      <c r="G5195" s="5">
        <v>25892</v>
      </c>
      <c r="H5195" s="5">
        <v>4360.07</v>
      </c>
    </row>
    <row r="5196" spans="1:8" x14ac:dyDescent="0.25">
      <c r="A5196" s="4"/>
      <c r="B5196" s="4"/>
      <c r="C5196" s="4"/>
      <c r="D5196" s="4"/>
      <c r="E5196" s="4">
        <v>1200027940</v>
      </c>
      <c r="F5196" s="4" t="s">
        <v>959</v>
      </c>
      <c r="G5196" s="5">
        <v>21150</v>
      </c>
      <c r="H5196" s="5">
        <v>2828.73</v>
      </c>
    </row>
    <row r="5197" spans="1:8" x14ac:dyDescent="0.25">
      <c r="A5197" s="4"/>
      <c r="B5197" s="4"/>
      <c r="C5197" s="4"/>
      <c r="D5197" s="4">
        <v>2009</v>
      </c>
      <c r="E5197" s="4">
        <v>1200034810</v>
      </c>
      <c r="F5197" s="4" t="s">
        <v>4181</v>
      </c>
      <c r="G5197" s="5">
        <v>55216.62</v>
      </c>
      <c r="H5197" s="5">
        <v>11121.89</v>
      </c>
    </row>
    <row r="5198" spans="1:8" x14ac:dyDescent="0.25">
      <c r="A5198" s="4"/>
      <c r="B5198" s="4"/>
      <c r="C5198" s="4"/>
      <c r="D5198" s="4"/>
      <c r="E5198" s="4">
        <v>1200034790</v>
      </c>
      <c r="F5198" s="4" t="s">
        <v>4182</v>
      </c>
      <c r="G5198" s="5">
        <v>50723.3</v>
      </c>
      <c r="H5198" s="5">
        <v>11072.39</v>
      </c>
    </row>
    <row r="5199" spans="1:8" x14ac:dyDescent="0.25">
      <c r="A5199" s="4"/>
      <c r="B5199" s="4"/>
      <c r="C5199" s="4"/>
      <c r="D5199" s="4"/>
      <c r="E5199" s="4">
        <v>1200043310</v>
      </c>
      <c r="F5199" s="4" t="s">
        <v>4183</v>
      </c>
      <c r="G5199" s="5">
        <v>33730</v>
      </c>
      <c r="H5199" s="5">
        <v>8594.5</v>
      </c>
    </row>
    <row r="5200" spans="1:8" x14ac:dyDescent="0.25">
      <c r="A5200" s="4"/>
      <c r="B5200" s="4"/>
      <c r="C5200" s="4"/>
      <c r="D5200" s="4"/>
      <c r="E5200" s="4">
        <v>1200039050</v>
      </c>
      <c r="F5200" s="4" t="s">
        <v>4184</v>
      </c>
      <c r="G5200" s="5">
        <v>22050</v>
      </c>
      <c r="H5200" s="5">
        <v>5172.38</v>
      </c>
    </row>
    <row r="5201" spans="1:8" x14ac:dyDescent="0.25">
      <c r="A5201" s="4"/>
      <c r="B5201" s="4"/>
      <c r="C5201" s="4"/>
      <c r="D5201" s="4"/>
      <c r="E5201" s="4">
        <v>1200042530</v>
      </c>
      <c r="F5201" s="4" t="s">
        <v>4185</v>
      </c>
      <c r="G5201" s="5">
        <v>20650</v>
      </c>
      <c r="H5201" s="5">
        <v>5080.37</v>
      </c>
    </row>
    <row r="5202" spans="1:8" x14ac:dyDescent="0.25">
      <c r="A5202" s="4"/>
      <c r="B5202" s="4"/>
      <c r="C5202" s="4"/>
      <c r="D5202" s="4">
        <v>2010</v>
      </c>
      <c r="E5202" s="4">
        <v>1200054140</v>
      </c>
      <c r="F5202" s="4" t="s">
        <v>4186</v>
      </c>
      <c r="G5202" s="5">
        <v>594282.04</v>
      </c>
      <c r="H5202" s="5">
        <v>179638.89</v>
      </c>
    </row>
    <row r="5203" spans="1:8" x14ac:dyDescent="0.25">
      <c r="A5203" s="4"/>
      <c r="B5203" s="4"/>
      <c r="C5203" s="4"/>
      <c r="D5203" s="4"/>
      <c r="E5203" s="4">
        <v>1200054160</v>
      </c>
      <c r="F5203" s="4" t="s">
        <v>4183</v>
      </c>
      <c r="G5203" s="5">
        <v>271454.77</v>
      </c>
      <c r="H5203" s="5">
        <v>82055.06</v>
      </c>
    </row>
    <row r="5204" spans="1:8" x14ac:dyDescent="0.25">
      <c r="A5204" s="4"/>
      <c r="B5204" s="4"/>
      <c r="C5204" s="4"/>
      <c r="D5204" s="4"/>
      <c r="E5204" s="4">
        <v>1200054150</v>
      </c>
      <c r="F5204" s="4" t="s">
        <v>4187</v>
      </c>
      <c r="G5204" s="5">
        <v>149906.03</v>
      </c>
      <c r="H5204" s="5">
        <v>45313.41</v>
      </c>
    </row>
    <row r="5205" spans="1:8" x14ac:dyDescent="0.25">
      <c r="A5205" s="4"/>
      <c r="B5205" s="4"/>
      <c r="C5205" s="4"/>
      <c r="D5205" s="4"/>
      <c r="E5205" s="4">
        <v>1200047180</v>
      </c>
      <c r="F5205" s="4" t="s">
        <v>1597</v>
      </c>
      <c r="G5205" s="5">
        <v>123435</v>
      </c>
      <c r="H5205" s="5">
        <v>35919.339999999997</v>
      </c>
    </row>
    <row r="5206" spans="1:8" x14ac:dyDescent="0.25">
      <c r="A5206" s="4"/>
      <c r="B5206" s="4"/>
      <c r="C5206" s="4"/>
      <c r="D5206" s="4"/>
      <c r="E5206" s="4">
        <v>1200054170</v>
      </c>
      <c r="F5206" s="4" t="s">
        <v>4188</v>
      </c>
      <c r="G5206" s="5">
        <v>59252.29</v>
      </c>
      <c r="H5206" s="5">
        <v>17910.7</v>
      </c>
    </row>
    <row r="5207" spans="1:8" x14ac:dyDescent="0.25">
      <c r="A5207" s="4"/>
      <c r="B5207" s="4"/>
      <c r="C5207" s="4"/>
      <c r="D5207" s="4"/>
      <c r="E5207" s="4">
        <v>1200046020</v>
      </c>
      <c r="F5207" s="4" t="s">
        <v>984</v>
      </c>
      <c r="G5207" s="5">
        <v>56532.75</v>
      </c>
      <c r="H5207" s="5">
        <v>15606.17</v>
      </c>
    </row>
    <row r="5208" spans="1:8" x14ac:dyDescent="0.25">
      <c r="A5208" s="4"/>
      <c r="B5208" s="4"/>
      <c r="C5208" s="4"/>
      <c r="D5208" s="4"/>
      <c r="E5208" s="4">
        <v>1200054200</v>
      </c>
      <c r="F5208" s="4" t="s">
        <v>4189</v>
      </c>
      <c r="G5208" s="5">
        <v>41746.660000000003</v>
      </c>
      <c r="H5208" s="5">
        <v>12619.15</v>
      </c>
    </row>
    <row r="5209" spans="1:8" x14ac:dyDescent="0.25">
      <c r="A5209" s="4"/>
      <c r="B5209" s="4"/>
      <c r="C5209" s="4"/>
      <c r="D5209" s="4"/>
      <c r="E5209" s="4">
        <v>1200054190</v>
      </c>
      <c r="F5209" s="4" t="s">
        <v>4190</v>
      </c>
      <c r="G5209" s="5">
        <v>29895.13</v>
      </c>
      <c r="H5209" s="5">
        <v>9036.67</v>
      </c>
    </row>
    <row r="5210" spans="1:8" x14ac:dyDescent="0.25">
      <c r="A5210" s="4"/>
      <c r="B5210" s="4"/>
      <c r="C5210" s="4"/>
      <c r="D5210" s="4">
        <v>2011</v>
      </c>
      <c r="E5210" s="4">
        <v>1200060600</v>
      </c>
      <c r="F5210" s="4" t="s">
        <v>4191</v>
      </c>
      <c r="G5210" s="5">
        <v>842058</v>
      </c>
      <c r="H5210" s="5">
        <v>298524.31</v>
      </c>
    </row>
    <row r="5211" spans="1:8" x14ac:dyDescent="0.25">
      <c r="A5211" s="4"/>
      <c r="B5211" s="4"/>
      <c r="C5211" s="4"/>
      <c r="D5211" s="4"/>
      <c r="E5211" s="4">
        <v>1200064380</v>
      </c>
      <c r="F5211" s="4" t="s">
        <v>4192</v>
      </c>
      <c r="G5211" s="5">
        <v>762178.13</v>
      </c>
      <c r="H5211" s="5">
        <v>203529.93</v>
      </c>
    </row>
    <row r="5212" spans="1:8" x14ac:dyDescent="0.25">
      <c r="A5212" s="4"/>
      <c r="B5212" s="4"/>
      <c r="C5212" s="4"/>
      <c r="D5212" s="4"/>
      <c r="E5212" s="4">
        <v>1200063440</v>
      </c>
      <c r="F5212" s="4" t="s">
        <v>4193</v>
      </c>
      <c r="G5212" s="5">
        <v>280000</v>
      </c>
      <c r="H5212" s="5">
        <v>103699.07</v>
      </c>
    </row>
    <row r="5213" spans="1:8" x14ac:dyDescent="0.25">
      <c r="A5213" s="4"/>
      <c r="B5213" s="4"/>
      <c r="C5213" s="4"/>
      <c r="D5213" s="4"/>
      <c r="E5213" s="4">
        <v>1200057120</v>
      </c>
      <c r="F5213" s="4" t="s">
        <v>4194</v>
      </c>
      <c r="G5213" s="5">
        <v>63153</v>
      </c>
      <c r="H5213" s="5">
        <v>20760.419999999998</v>
      </c>
    </row>
    <row r="5214" spans="1:8" x14ac:dyDescent="0.25">
      <c r="A5214" s="4"/>
      <c r="B5214" s="4"/>
      <c r="C5214" s="4"/>
      <c r="D5214" s="4"/>
      <c r="E5214" s="4">
        <v>1200065160</v>
      </c>
      <c r="F5214" s="4" t="s">
        <v>4195</v>
      </c>
      <c r="G5214" s="5">
        <v>60688.34</v>
      </c>
      <c r="H5214" s="5">
        <v>16206.04</v>
      </c>
    </row>
    <row r="5215" spans="1:8" x14ac:dyDescent="0.25">
      <c r="A5215" s="4"/>
      <c r="B5215" s="4"/>
      <c r="C5215" s="4"/>
      <c r="D5215" s="4"/>
      <c r="E5215" s="4">
        <v>1200060610</v>
      </c>
      <c r="F5215" s="4" t="s">
        <v>4196</v>
      </c>
      <c r="G5215" s="5">
        <v>59284.3</v>
      </c>
      <c r="H5215" s="5">
        <v>21717.64</v>
      </c>
    </row>
    <row r="5216" spans="1:8" x14ac:dyDescent="0.25">
      <c r="A5216" s="4"/>
      <c r="B5216" s="4"/>
      <c r="C5216" s="4"/>
      <c r="D5216" s="4">
        <v>2012</v>
      </c>
      <c r="E5216" s="4">
        <v>1200070880</v>
      </c>
      <c r="F5216" s="4" t="s">
        <v>4197</v>
      </c>
      <c r="G5216" s="5">
        <v>246000</v>
      </c>
      <c r="H5216" s="5">
        <v>1</v>
      </c>
    </row>
    <row r="5217" spans="1:8" x14ac:dyDescent="0.25">
      <c r="A5217" s="4"/>
      <c r="B5217" s="4"/>
      <c r="C5217" s="4"/>
      <c r="D5217" s="4"/>
      <c r="E5217" s="4">
        <v>1200073840</v>
      </c>
      <c r="F5217" s="4" t="s">
        <v>4198</v>
      </c>
      <c r="G5217" s="5">
        <v>82260</v>
      </c>
      <c r="H5217" s="5">
        <v>45654.62</v>
      </c>
    </row>
    <row r="5218" spans="1:8" x14ac:dyDescent="0.25">
      <c r="A5218" s="4"/>
      <c r="B5218" s="4"/>
      <c r="C5218" s="4"/>
      <c r="D5218" s="4"/>
      <c r="E5218" s="4">
        <v>1200070480</v>
      </c>
      <c r="F5218" s="4" t="s">
        <v>4199</v>
      </c>
      <c r="G5218" s="5">
        <v>30661.8</v>
      </c>
      <c r="H5218" s="5">
        <v>12139.6</v>
      </c>
    </row>
    <row r="5219" spans="1:8" x14ac:dyDescent="0.25">
      <c r="A5219" s="4"/>
      <c r="B5219" s="4"/>
      <c r="C5219" s="4"/>
      <c r="D5219" s="4">
        <v>2013</v>
      </c>
      <c r="E5219" s="4">
        <v>1200080500</v>
      </c>
      <c r="F5219" s="4" t="s">
        <v>4200</v>
      </c>
      <c r="G5219" s="5">
        <v>1600000</v>
      </c>
      <c r="H5219" s="5">
        <v>1</v>
      </c>
    </row>
    <row r="5220" spans="1:8" x14ac:dyDescent="0.25">
      <c r="A5220" s="4"/>
      <c r="B5220" s="4"/>
      <c r="C5220" s="4"/>
      <c r="D5220" s="4"/>
      <c r="E5220" s="4">
        <v>1200081270</v>
      </c>
      <c r="F5220" s="4" t="s">
        <v>4201</v>
      </c>
      <c r="G5220" s="5">
        <v>166960</v>
      </c>
      <c r="H5220" s="5">
        <v>82617.5</v>
      </c>
    </row>
    <row r="5221" spans="1:8" x14ac:dyDescent="0.25">
      <c r="A5221" s="4"/>
      <c r="B5221" s="4"/>
      <c r="C5221" s="4"/>
      <c r="D5221" s="4"/>
      <c r="E5221" s="4">
        <v>1200081550</v>
      </c>
      <c r="F5221" s="4" t="s">
        <v>4202</v>
      </c>
      <c r="G5221" s="5">
        <v>150789.4</v>
      </c>
      <c r="H5221" s="5">
        <v>73998.429999999993</v>
      </c>
    </row>
    <row r="5222" spans="1:8" x14ac:dyDescent="0.25">
      <c r="A5222" s="4"/>
      <c r="B5222" s="4"/>
      <c r="C5222" s="4"/>
      <c r="D5222" s="4"/>
      <c r="E5222" s="4">
        <v>1200082490</v>
      </c>
      <c r="F5222" s="4" t="s">
        <v>4196</v>
      </c>
      <c r="G5222" s="5">
        <v>139062.09</v>
      </c>
      <c r="H5222" s="5">
        <v>69774.81</v>
      </c>
    </row>
    <row r="5223" spans="1:8" x14ac:dyDescent="0.25">
      <c r="A5223" s="4"/>
      <c r="B5223" s="4"/>
      <c r="C5223" s="4"/>
      <c r="D5223" s="4"/>
      <c r="E5223" s="4">
        <v>1200082690</v>
      </c>
      <c r="F5223" s="4" t="s">
        <v>4203</v>
      </c>
      <c r="G5223" s="5">
        <v>105000</v>
      </c>
      <c r="H5223" s="5">
        <v>51787.34</v>
      </c>
    </row>
    <row r="5224" spans="1:8" x14ac:dyDescent="0.25">
      <c r="A5224" s="4"/>
      <c r="B5224" s="4"/>
      <c r="C5224" s="4"/>
      <c r="D5224" s="4"/>
      <c r="E5224" s="4">
        <v>1200080910</v>
      </c>
      <c r="F5224" s="4" t="s">
        <v>4204</v>
      </c>
      <c r="G5224" s="5">
        <v>89466.3</v>
      </c>
      <c r="H5224" s="5">
        <v>43730.12</v>
      </c>
    </row>
    <row r="5225" spans="1:8" x14ac:dyDescent="0.25">
      <c r="A5225" s="4"/>
      <c r="B5225" s="4"/>
      <c r="C5225" s="4"/>
      <c r="D5225" s="4"/>
      <c r="E5225" s="4">
        <v>1200080690</v>
      </c>
      <c r="F5225" s="4" t="s">
        <v>1254</v>
      </c>
      <c r="G5225" s="5">
        <v>31000</v>
      </c>
      <c r="H5225" s="5">
        <v>14699.94</v>
      </c>
    </row>
    <row r="5226" spans="1:8" x14ac:dyDescent="0.25">
      <c r="A5226" s="4"/>
      <c r="B5226" s="4"/>
      <c r="C5226" s="4"/>
      <c r="D5226" s="4"/>
      <c r="E5226" s="4">
        <v>1200077010</v>
      </c>
      <c r="F5226" s="4" t="s">
        <v>1654</v>
      </c>
      <c r="G5226" s="5">
        <v>14000</v>
      </c>
      <c r="H5226" s="5">
        <v>6625.97</v>
      </c>
    </row>
    <row r="5227" spans="1:8" x14ac:dyDescent="0.25">
      <c r="A5227" s="4"/>
      <c r="B5227" s="4"/>
      <c r="C5227" s="4"/>
      <c r="D5227" s="4">
        <v>2014</v>
      </c>
      <c r="E5227" s="4">
        <v>1200090770</v>
      </c>
      <c r="F5227" s="4" t="s">
        <v>4205</v>
      </c>
      <c r="G5227" s="5">
        <v>3200000</v>
      </c>
      <c r="H5227" s="5">
        <v>1729461.2</v>
      </c>
    </row>
    <row r="5228" spans="1:8" x14ac:dyDescent="0.25">
      <c r="A5228" s="4"/>
      <c r="B5228" s="4"/>
      <c r="C5228" s="4"/>
      <c r="D5228" s="4"/>
      <c r="E5228" s="4">
        <v>1200094620</v>
      </c>
      <c r="F5228" s="4" t="s">
        <v>4206</v>
      </c>
      <c r="G5228" s="5">
        <v>1315997.8400000001</v>
      </c>
      <c r="H5228" s="5">
        <v>751621.05</v>
      </c>
    </row>
    <row r="5229" spans="1:8" x14ac:dyDescent="0.25">
      <c r="A5229" s="4"/>
      <c r="B5229" s="4"/>
      <c r="C5229" s="4"/>
      <c r="D5229" s="4"/>
      <c r="E5229" s="4">
        <v>1200083480</v>
      </c>
      <c r="F5229" s="4" t="s">
        <v>4207</v>
      </c>
      <c r="G5229" s="5">
        <v>655000</v>
      </c>
      <c r="H5229" s="5">
        <v>341694.63</v>
      </c>
    </row>
    <row r="5230" spans="1:8" x14ac:dyDescent="0.25">
      <c r="A5230" s="4"/>
      <c r="B5230" s="4"/>
      <c r="C5230" s="4"/>
      <c r="D5230" s="4"/>
      <c r="E5230" s="4">
        <v>1200093950</v>
      </c>
      <c r="F5230" s="4" t="s">
        <v>4208</v>
      </c>
      <c r="G5230" s="5">
        <v>26452.14</v>
      </c>
      <c r="H5230" s="5">
        <v>14711.73</v>
      </c>
    </row>
    <row r="5231" spans="1:8" x14ac:dyDescent="0.25">
      <c r="A5231" s="4"/>
      <c r="B5231" s="4"/>
      <c r="C5231" s="4"/>
      <c r="D5231" s="4"/>
      <c r="E5231" s="4">
        <v>1200083120</v>
      </c>
      <c r="F5231" s="4" t="s">
        <v>4209</v>
      </c>
      <c r="G5231" s="5">
        <v>24960</v>
      </c>
      <c r="H5231" s="5">
        <v>13243.62</v>
      </c>
    </row>
    <row r="5232" spans="1:8" x14ac:dyDescent="0.25">
      <c r="A5232" s="4"/>
      <c r="B5232" s="4"/>
      <c r="C5232" s="4"/>
      <c r="D5232" s="4"/>
      <c r="E5232" s="4">
        <v>1200091770</v>
      </c>
      <c r="F5232" s="4" t="s">
        <v>4210</v>
      </c>
      <c r="G5232" s="5">
        <v>10368.75</v>
      </c>
      <c r="H5232" s="5">
        <v>5628.47</v>
      </c>
    </row>
    <row r="5233" spans="1:8" x14ac:dyDescent="0.25">
      <c r="A5233" s="4"/>
      <c r="B5233" s="4"/>
      <c r="C5233" s="4"/>
      <c r="D5233" s="4">
        <v>2015</v>
      </c>
      <c r="E5233" s="4">
        <v>1200103570</v>
      </c>
      <c r="F5233" s="4" t="s">
        <v>4211</v>
      </c>
      <c r="G5233" s="5">
        <v>1870518.64</v>
      </c>
      <c r="H5233" s="5">
        <v>1180175.6100000001</v>
      </c>
    </row>
    <row r="5234" spans="1:8" x14ac:dyDescent="0.25">
      <c r="A5234" s="4"/>
      <c r="B5234" s="4"/>
      <c r="C5234" s="4"/>
      <c r="D5234" s="4"/>
      <c r="E5234" s="4">
        <v>1200100010</v>
      </c>
      <c r="F5234" s="4" t="s">
        <v>4212</v>
      </c>
      <c r="G5234" s="5">
        <v>465000</v>
      </c>
      <c r="H5234" s="5">
        <v>281526.82</v>
      </c>
    </row>
    <row r="5235" spans="1:8" x14ac:dyDescent="0.25">
      <c r="A5235" s="4"/>
      <c r="B5235" s="4"/>
      <c r="C5235" s="4"/>
      <c r="D5235" s="4"/>
      <c r="E5235" s="4">
        <v>1200099520</v>
      </c>
      <c r="F5235" s="4" t="s">
        <v>4213</v>
      </c>
      <c r="G5235" s="5">
        <v>121757.84</v>
      </c>
      <c r="H5235" s="5">
        <v>71008.710000000006</v>
      </c>
    </row>
    <row r="5236" spans="1:8" x14ac:dyDescent="0.25">
      <c r="A5236" s="4"/>
      <c r="B5236" s="4"/>
      <c r="C5236" s="4"/>
      <c r="D5236" s="4"/>
      <c r="E5236" s="4">
        <v>1200096830</v>
      </c>
      <c r="F5236" s="4" t="s">
        <v>4203</v>
      </c>
      <c r="G5236" s="5">
        <v>105000</v>
      </c>
      <c r="H5236" s="5">
        <v>60468.5</v>
      </c>
    </row>
    <row r="5237" spans="1:8" x14ac:dyDescent="0.25">
      <c r="A5237" s="4"/>
      <c r="B5237" s="4"/>
      <c r="C5237" s="4"/>
      <c r="D5237" s="4"/>
      <c r="E5237" s="4">
        <v>1200099990</v>
      </c>
      <c r="F5237" s="4" t="s">
        <v>4214</v>
      </c>
      <c r="G5237" s="5">
        <v>100500</v>
      </c>
      <c r="H5237" s="5">
        <v>60351.87</v>
      </c>
    </row>
    <row r="5238" spans="1:8" x14ac:dyDescent="0.25">
      <c r="A5238" s="4"/>
      <c r="B5238" s="4"/>
      <c r="C5238" s="4"/>
      <c r="D5238" s="4"/>
      <c r="E5238" s="4">
        <v>1200100490</v>
      </c>
      <c r="F5238" s="4" t="s">
        <v>4215</v>
      </c>
      <c r="G5238" s="5">
        <v>82306.740000000005</v>
      </c>
      <c r="H5238" s="5">
        <v>49111.67</v>
      </c>
    </row>
    <row r="5239" spans="1:8" x14ac:dyDescent="0.25">
      <c r="A5239" s="4"/>
      <c r="B5239" s="4"/>
      <c r="C5239" s="4"/>
      <c r="D5239" s="4"/>
      <c r="E5239" s="4">
        <v>1200100020</v>
      </c>
      <c r="F5239" s="4" t="s">
        <v>4216</v>
      </c>
      <c r="G5239" s="5">
        <v>57187</v>
      </c>
      <c r="H5239" s="5">
        <v>34383.370000000003</v>
      </c>
    </row>
    <row r="5240" spans="1:8" x14ac:dyDescent="0.25">
      <c r="A5240" s="4"/>
      <c r="B5240" s="4"/>
      <c r="C5240" s="4"/>
      <c r="D5240" s="4"/>
      <c r="E5240" s="4">
        <v>1200100480</v>
      </c>
      <c r="F5240" s="4" t="s">
        <v>4215</v>
      </c>
      <c r="G5240" s="5">
        <v>56698.09</v>
      </c>
      <c r="H5240" s="5">
        <v>33831.25</v>
      </c>
    </row>
    <row r="5241" spans="1:8" x14ac:dyDescent="0.25">
      <c r="A5241" s="4"/>
      <c r="B5241" s="4"/>
      <c r="C5241" s="4"/>
      <c r="D5241" s="4"/>
      <c r="E5241" s="4">
        <v>1200100500</v>
      </c>
      <c r="F5241" s="4" t="s">
        <v>4215</v>
      </c>
      <c r="G5241" s="5">
        <v>50298.74</v>
      </c>
      <c r="H5241" s="5">
        <v>30012.79</v>
      </c>
    </row>
    <row r="5242" spans="1:8" x14ac:dyDescent="0.25">
      <c r="A5242" s="4"/>
      <c r="B5242" s="4"/>
      <c r="C5242" s="4"/>
      <c r="D5242" s="4"/>
      <c r="E5242" s="4">
        <v>1200100470</v>
      </c>
      <c r="F5242" s="4" t="s">
        <v>4215</v>
      </c>
      <c r="G5242" s="5">
        <v>48414.74</v>
      </c>
      <c r="H5242" s="5">
        <v>30075.63</v>
      </c>
    </row>
    <row r="5243" spans="1:8" x14ac:dyDescent="0.25">
      <c r="A5243" s="4"/>
      <c r="B5243" s="4"/>
      <c r="C5243" s="4"/>
      <c r="D5243" s="4"/>
      <c r="E5243" s="4">
        <v>1200100510</v>
      </c>
      <c r="F5243" s="4" t="s">
        <v>4215</v>
      </c>
      <c r="G5243" s="5">
        <v>43372.74</v>
      </c>
      <c r="H5243" s="5">
        <v>25880.12</v>
      </c>
    </row>
    <row r="5244" spans="1:8" x14ac:dyDescent="0.25">
      <c r="A5244" s="4"/>
      <c r="B5244" s="4"/>
      <c r="C5244" s="4"/>
      <c r="D5244" s="4"/>
      <c r="E5244" s="4">
        <v>1200100550</v>
      </c>
      <c r="F5244" s="4" t="s">
        <v>4215</v>
      </c>
      <c r="G5244" s="5">
        <v>36298.78</v>
      </c>
      <c r="H5244" s="5">
        <v>22055.86</v>
      </c>
    </row>
    <row r="5245" spans="1:8" x14ac:dyDescent="0.25">
      <c r="A5245" s="4"/>
      <c r="B5245" s="4"/>
      <c r="C5245" s="4"/>
      <c r="D5245" s="4"/>
      <c r="E5245" s="4">
        <v>1200100540</v>
      </c>
      <c r="F5245" s="4" t="s">
        <v>4215</v>
      </c>
      <c r="G5245" s="5">
        <v>36298.78</v>
      </c>
      <c r="H5245" s="5">
        <v>22055.86</v>
      </c>
    </row>
    <row r="5246" spans="1:8" x14ac:dyDescent="0.25">
      <c r="A5246" s="4"/>
      <c r="B5246" s="4"/>
      <c r="C5246" s="4"/>
      <c r="D5246" s="4"/>
      <c r="E5246" s="4">
        <v>1200100530</v>
      </c>
      <c r="F5246" s="4" t="s">
        <v>4215</v>
      </c>
      <c r="G5246" s="5">
        <v>36298.76</v>
      </c>
      <c r="H5246" s="5">
        <v>22055.84</v>
      </c>
    </row>
    <row r="5247" spans="1:8" x14ac:dyDescent="0.25">
      <c r="A5247" s="4"/>
      <c r="B5247" s="4"/>
      <c r="C5247" s="4"/>
      <c r="D5247" s="4"/>
      <c r="E5247" s="4">
        <v>1200100520</v>
      </c>
      <c r="F5247" s="4" t="s">
        <v>4215</v>
      </c>
      <c r="G5247" s="5">
        <v>36298.74</v>
      </c>
      <c r="H5247" s="5">
        <v>22055.82</v>
      </c>
    </row>
    <row r="5248" spans="1:8" x14ac:dyDescent="0.25">
      <c r="A5248" s="4"/>
      <c r="B5248" s="4"/>
      <c r="C5248" s="4"/>
      <c r="D5248" s="4"/>
      <c r="E5248" s="4">
        <v>1200100460</v>
      </c>
      <c r="F5248" s="4" t="s">
        <v>4217</v>
      </c>
      <c r="G5248" s="5">
        <v>9333.33</v>
      </c>
      <c r="H5248" s="5">
        <v>5567.42</v>
      </c>
    </row>
    <row r="5249" spans="1:8" x14ac:dyDescent="0.25">
      <c r="A5249" s="4"/>
      <c r="B5249" s="4"/>
      <c r="C5249" s="4"/>
      <c r="D5249" s="4"/>
      <c r="E5249" s="4">
        <v>1200099510</v>
      </c>
      <c r="F5249" s="4" t="s">
        <v>4218</v>
      </c>
      <c r="G5249" s="5">
        <v>8250</v>
      </c>
      <c r="H5249" s="5">
        <v>4811.37</v>
      </c>
    </row>
    <row r="5250" spans="1:8" x14ac:dyDescent="0.25">
      <c r="A5250" s="4"/>
      <c r="B5250" s="4"/>
      <c r="C5250" s="4"/>
      <c r="D5250" s="4">
        <v>2016</v>
      </c>
      <c r="E5250" s="4">
        <v>1200109710</v>
      </c>
      <c r="F5250" s="4" t="s">
        <v>4219</v>
      </c>
      <c r="G5250" s="5">
        <v>893635.68</v>
      </c>
      <c r="H5250" s="5">
        <v>589905.87</v>
      </c>
    </row>
    <row r="5251" spans="1:8" x14ac:dyDescent="0.25">
      <c r="A5251" s="4"/>
      <c r="B5251" s="4"/>
      <c r="C5251" s="4"/>
      <c r="D5251" s="4"/>
      <c r="E5251" s="4">
        <v>1200121940</v>
      </c>
      <c r="F5251" s="4" t="s">
        <v>4220</v>
      </c>
      <c r="G5251" s="5">
        <v>239190</v>
      </c>
      <c r="H5251" s="5">
        <v>159372.62</v>
      </c>
    </row>
    <row r="5252" spans="1:8" x14ac:dyDescent="0.25">
      <c r="A5252" s="4"/>
      <c r="B5252" s="4"/>
      <c r="C5252" s="4"/>
      <c r="D5252" s="4"/>
      <c r="E5252" s="4">
        <v>1200121930</v>
      </c>
      <c r="F5252" s="4" t="s">
        <v>661</v>
      </c>
      <c r="G5252" s="5">
        <v>205000</v>
      </c>
      <c r="H5252" s="5">
        <v>136217.35</v>
      </c>
    </row>
    <row r="5253" spans="1:8" x14ac:dyDescent="0.25">
      <c r="A5253" s="4"/>
      <c r="B5253" s="4"/>
      <c r="C5253" s="4"/>
      <c r="D5253" s="4"/>
      <c r="E5253" s="4">
        <v>1200109580</v>
      </c>
      <c r="F5253" s="4" t="s">
        <v>4221</v>
      </c>
      <c r="G5253" s="5">
        <v>162000</v>
      </c>
      <c r="H5253" s="5">
        <v>105722.94</v>
      </c>
    </row>
    <row r="5254" spans="1:8" x14ac:dyDescent="0.25">
      <c r="A5254" s="4"/>
      <c r="B5254" s="4"/>
      <c r="C5254" s="4"/>
      <c r="D5254" s="4"/>
      <c r="E5254" s="4">
        <v>1200121970</v>
      </c>
      <c r="F5254" s="4" t="s">
        <v>4222</v>
      </c>
      <c r="G5254" s="5">
        <v>131250</v>
      </c>
      <c r="H5254" s="5">
        <v>87140.42</v>
      </c>
    </row>
    <row r="5255" spans="1:8" x14ac:dyDescent="0.25">
      <c r="A5255" s="4"/>
      <c r="B5255" s="4"/>
      <c r="C5255" s="4"/>
      <c r="D5255" s="4"/>
      <c r="E5255" s="4">
        <v>1200105670</v>
      </c>
      <c r="F5255" s="4" t="s">
        <v>4223</v>
      </c>
      <c r="G5255" s="5">
        <v>124473.35</v>
      </c>
      <c r="H5255" s="5">
        <v>80552.460000000006</v>
      </c>
    </row>
    <row r="5256" spans="1:8" x14ac:dyDescent="0.25">
      <c r="A5256" s="4"/>
      <c r="B5256" s="4"/>
      <c r="C5256" s="4"/>
      <c r="D5256" s="4"/>
      <c r="E5256" s="4">
        <v>1200105710</v>
      </c>
      <c r="F5256" s="4" t="s">
        <v>4224</v>
      </c>
      <c r="G5256" s="5">
        <v>121500</v>
      </c>
      <c r="H5256" s="5">
        <v>78473.34</v>
      </c>
    </row>
    <row r="5257" spans="1:8" x14ac:dyDescent="0.25">
      <c r="A5257" s="4"/>
      <c r="B5257" s="4"/>
      <c r="C5257" s="4"/>
      <c r="D5257" s="4"/>
      <c r="E5257" s="4">
        <v>1200108050</v>
      </c>
      <c r="F5257" s="4" t="s">
        <v>4225</v>
      </c>
      <c r="G5257" s="5">
        <v>49500</v>
      </c>
      <c r="H5257" s="5">
        <v>32990.97</v>
      </c>
    </row>
    <row r="5258" spans="1:8" x14ac:dyDescent="0.25">
      <c r="A5258" s="4"/>
      <c r="B5258" s="4"/>
      <c r="C5258" s="4"/>
      <c r="D5258" s="4"/>
      <c r="E5258" s="4">
        <v>1200105690</v>
      </c>
      <c r="F5258" s="4" t="s">
        <v>4226</v>
      </c>
      <c r="G5258" s="5">
        <v>41883.24</v>
      </c>
      <c r="H5258" s="5">
        <v>26860.43</v>
      </c>
    </row>
    <row r="5259" spans="1:8" x14ac:dyDescent="0.25">
      <c r="A5259" s="4"/>
      <c r="B5259" s="4"/>
      <c r="C5259" s="4"/>
      <c r="D5259" s="4"/>
      <c r="E5259" s="4">
        <v>1200105680</v>
      </c>
      <c r="F5259" s="4" t="s">
        <v>958</v>
      </c>
      <c r="G5259" s="5">
        <v>19167.84</v>
      </c>
      <c r="H5259" s="5">
        <v>12285.67</v>
      </c>
    </row>
    <row r="5260" spans="1:8" x14ac:dyDescent="0.25">
      <c r="A5260" s="4"/>
      <c r="B5260" s="4"/>
      <c r="C5260" s="4"/>
      <c r="D5260" s="4"/>
      <c r="E5260" s="4">
        <v>1200105700</v>
      </c>
      <c r="F5260" s="4" t="s">
        <v>4227</v>
      </c>
      <c r="G5260" s="5">
        <v>5688.89</v>
      </c>
      <c r="H5260" s="5">
        <v>3655.65</v>
      </c>
    </row>
    <row r="5261" spans="1:8" x14ac:dyDescent="0.25">
      <c r="A5261" s="4"/>
      <c r="B5261" s="4"/>
      <c r="C5261" s="4"/>
      <c r="D5261" s="4">
        <v>2018</v>
      </c>
      <c r="E5261" s="4">
        <v>1200143670</v>
      </c>
      <c r="F5261" s="4" t="s">
        <v>4228</v>
      </c>
      <c r="G5261" s="5">
        <v>1424000</v>
      </c>
      <c r="H5261" s="5">
        <v>1178733.8899999999</v>
      </c>
    </row>
    <row r="5262" spans="1:8" x14ac:dyDescent="0.25">
      <c r="A5262" s="4"/>
      <c r="B5262" s="4"/>
      <c r="C5262" s="4"/>
      <c r="D5262" s="4"/>
      <c r="E5262" s="4">
        <v>1200143190</v>
      </c>
      <c r="F5262" s="4" t="s">
        <v>4229</v>
      </c>
      <c r="G5262" s="5">
        <v>77200</v>
      </c>
      <c r="H5262" s="5">
        <v>63029.05</v>
      </c>
    </row>
    <row r="5263" spans="1:8" x14ac:dyDescent="0.25">
      <c r="A5263" s="4"/>
      <c r="B5263" s="4"/>
      <c r="C5263" s="4"/>
      <c r="D5263" s="4"/>
      <c r="E5263" s="4">
        <v>1200143200</v>
      </c>
      <c r="F5263" s="4" t="s">
        <v>4230</v>
      </c>
      <c r="G5263" s="5">
        <v>33688</v>
      </c>
      <c r="H5263" s="5">
        <v>27504.17</v>
      </c>
    </row>
    <row r="5264" spans="1:8" x14ac:dyDescent="0.25">
      <c r="A5264" s="4"/>
      <c r="B5264" s="4"/>
      <c r="C5264" s="4"/>
      <c r="D5264" s="4"/>
      <c r="E5264" s="4">
        <v>1200141530</v>
      </c>
      <c r="F5264" s="4" t="s">
        <v>4231</v>
      </c>
      <c r="G5264" s="5">
        <v>5370</v>
      </c>
      <c r="H5264" s="5">
        <v>4346.99</v>
      </c>
    </row>
    <row r="5265" spans="1:8" x14ac:dyDescent="0.25">
      <c r="A5265" s="4"/>
      <c r="B5265" s="4"/>
      <c r="C5265" s="4"/>
      <c r="D5265" s="4">
        <v>2019</v>
      </c>
      <c r="E5265" s="4">
        <v>1200145950</v>
      </c>
      <c r="F5265" s="4" t="s">
        <v>4232</v>
      </c>
      <c r="G5265" s="5">
        <v>90720</v>
      </c>
      <c r="H5265" s="5">
        <v>76768.160000000003</v>
      </c>
    </row>
    <row r="5266" spans="1:8" x14ac:dyDescent="0.25">
      <c r="A5266" s="4"/>
      <c r="B5266" s="4"/>
      <c r="C5266" s="4"/>
      <c r="D5266" s="4"/>
      <c r="E5266" s="4">
        <v>1200145940</v>
      </c>
      <c r="F5266" s="4" t="s">
        <v>4233</v>
      </c>
      <c r="G5266" s="5">
        <v>26280</v>
      </c>
      <c r="H5266" s="5">
        <v>22269.72</v>
      </c>
    </row>
    <row r="5267" spans="1:8" x14ac:dyDescent="0.25">
      <c r="A5267" s="4"/>
      <c r="B5267" s="4"/>
      <c r="C5267" s="4"/>
      <c r="D5267" s="4"/>
      <c r="E5267" s="4">
        <v>1200158840</v>
      </c>
      <c r="F5267" s="4" t="s">
        <v>4234</v>
      </c>
      <c r="G5267" s="5">
        <v>15974</v>
      </c>
      <c r="H5267" s="5">
        <v>14858.74</v>
      </c>
    </row>
    <row r="5268" spans="1:8" x14ac:dyDescent="0.25">
      <c r="A5268" s="6"/>
      <c r="B5268" s="6"/>
      <c r="C5268" s="6" t="s">
        <v>1088</v>
      </c>
      <c r="D5268" s="6"/>
      <c r="E5268" s="6"/>
      <c r="F5268" s="6"/>
      <c r="G5268" s="7">
        <f>SUM(G5085:G5267)</f>
        <v>35435941.43999999</v>
      </c>
      <c r="H5268" s="7">
        <f>SUM(H5085:H5267)</f>
        <v>9284088.200000003</v>
      </c>
    </row>
    <row r="5269" spans="1:8" x14ac:dyDescent="0.25">
      <c r="A5269" s="4"/>
      <c r="B5269" s="4"/>
      <c r="C5269" s="4" t="s">
        <v>1089</v>
      </c>
      <c r="D5269" s="4">
        <v>2007</v>
      </c>
      <c r="E5269" s="4">
        <v>1200028270</v>
      </c>
      <c r="F5269" s="4" t="s">
        <v>4235</v>
      </c>
      <c r="G5269" s="5">
        <v>481340.12</v>
      </c>
      <c r="H5269" s="5">
        <v>24322.98</v>
      </c>
    </row>
    <row r="5270" spans="1:8" x14ac:dyDescent="0.25">
      <c r="A5270" s="4"/>
      <c r="B5270" s="4"/>
      <c r="C5270" s="4"/>
      <c r="D5270" s="4">
        <v>2010</v>
      </c>
      <c r="E5270" s="4">
        <v>1200044820</v>
      </c>
      <c r="F5270" s="4" t="s">
        <v>4236</v>
      </c>
      <c r="G5270" s="5">
        <v>209080</v>
      </c>
      <c r="H5270" s="5">
        <v>55949.1</v>
      </c>
    </row>
    <row r="5271" spans="1:8" x14ac:dyDescent="0.25">
      <c r="A5271" s="4"/>
      <c r="B5271" s="4"/>
      <c r="C5271" s="4"/>
      <c r="D5271" s="4">
        <v>2018</v>
      </c>
      <c r="E5271" s="4">
        <v>1200139770</v>
      </c>
      <c r="F5271" s="4" t="s">
        <v>4237</v>
      </c>
      <c r="G5271" s="5">
        <v>43136565.350000001</v>
      </c>
      <c r="H5271" s="5">
        <v>33785091.490000002</v>
      </c>
    </row>
    <row r="5272" spans="1:8" x14ac:dyDescent="0.25">
      <c r="A5272" s="6"/>
      <c r="B5272" s="6"/>
      <c r="C5272" s="6" t="s">
        <v>1099</v>
      </c>
      <c r="D5272" s="6"/>
      <c r="E5272" s="6"/>
      <c r="F5272" s="6"/>
      <c r="G5272" s="7">
        <f>SUM(G5269:G5271)</f>
        <v>43826985.469999999</v>
      </c>
      <c r="H5272" s="7">
        <f>SUM(H5269:H5271)</f>
        <v>33865363.57</v>
      </c>
    </row>
    <row r="5273" spans="1:8" x14ac:dyDescent="0.25">
      <c r="A5273" s="4"/>
      <c r="B5273" s="4"/>
      <c r="C5273" s="4" t="s">
        <v>1100</v>
      </c>
      <c r="D5273" s="4">
        <v>2006</v>
      </c>
      <c r="E5273" s="4">
        <v>1200026830</v>
      </c>
      <c r="F5273" s="4" t="s">
        <v>4238</v>
      </c>
      <c r="G5273" s="5">
        <v>2442705.71</v>
      </c>
      <c r="H5273" s="5">
        <v>1</v>
      </c>
    </row>
    <row r="5274" spans="1:8" x14ac:dyDescent="0.25">
      <c r="A5274" s="4"/>
      <c r="B5274" s="4"/>
      <c r="C5274" s="4"/>
      <c r="D5274" s="4"/>
      <c r="E5274" s="4">
        <v>1200026790</v>
      </c>
      <c r="F5274" s="4" t="s">
        <v>677</v>
      </c>
      <c r="G5274" s="5">
        <v>1788687.69</v>
      </c>
      <c r="H5274" s="5">
        <v>1</v>
      </c>
    </row>
    <row r="5275" spans="1:8" x14ac:dyDescent="0.25">
      <c r="A5275" s="4"/>
      <c r="B5275" s="4"/>
      <c r="C5275" s="4"/>
      <c r="D5275" s="4"/>
      <c r="E5275" s="4">
        <v>1200027260</v>
      </c>
      <c r="F5275" s="4" t="s">
        <v>4239</v>
      </c>
      <c r="G5275" s="5">
        <v>1786336.5</v>
      </c>
      <c r="H5275" s="5">
        <v>1</v>
      </c>
    </row>
    <row r="5276" spans="1:8" x14ac:dyDescent="0.25">
      <c r="A5276" s="4"/>
      <c r="B5276" s="4"/>
      <c r="C5276" s="4"/>
      <c r="D5276" s="4"/>
      <c r="E5276" s="4">
        <v>1200026770</v>
      </c>
      <c r="F5276" s="4" t="s">
        <v>4240</v>
      </c>
      <c r="G5276" s="5">
        <v>1745261.81</v>
      </c>
      <c r="H5276" s="5">
        <v>1</v>
      </c>
    </row>
    <row r="5277" spans="1:8" x14ac:dyDescent="0.25">
      <c r="A5277" s="4"/>
      <c r="B5277" s="4"/>
      <c r="C5277" s="4"/>
      <c r="D5277" s="4"/>
      <c r="E5277" s="4">
        <v>1200026800</v>
      </c>
      <c r="F5277" s="4" t="s">
        <v>4241</v>
      </c>
      <c r="G5277" s="5">
        <v>1722335.11</v>
      </c>
      <c r="H5277" s="5">
        <v>1</v>
      </c>
    </row>
    <row r="5278" spans="1:8" x14ac:dyDescent="0.25">
      <c r="A5278" s="4"/>
      <c r="B5278" s="4"/>
      <c r="C5278" s="4"/>
      <c r="D5278" s="4"/>
      <c r="E5278" s="4">
        <v>1200026410</v>
      </c>
      <c r="F5278" s="4" t="s">
        <v>1205</v>
      </c>
      <c r="G5278" s="5">
        <v>1352146.75</v>
      </c>
      <c r="H5278" s="5">
        <v>1</v>
      </c>
    </row>
    <row r="5279" spans="1:8" x14ac:dyDescent="0.25">
      <c r="A5279" s="4"/>
      <c r="B5279" s="4"/>
      <c r="C5279" s="4"/>
      <c r="D5279" s="4"/>
      <c r="E5279" s="4">
        <v>1200026490</v>
      </c>
      <c r="F5279" s="4" t="s">
        <v>4242</v>
      </c>
      <c r="G5279" s="5">
        <v>1298191.04</v>
      </c>
      <c r="H5279" s="5">
        <v>1</v>
      </c>
    </row>
    <row r="5280" spans="1:8" x14ac:dyDescent="0.25">
      <c r="A5280" s="4"/>
      <c r="B5280" s="4"/>
      <c r="C5280" s="4"/>
      <c r="D5280" s="4"/>
      <c r="E5280" s="4">
        <v>1200026760</v>
      </c>
      <c r="F5280" s="4" t="s">
        <v>4243</v>
      </c>
      <c r="G5280" s="5">
        <v>1270274.3999999999</v>
      </c>
      <c r="H5280" s="5">
        <v>1</v>
      </c>
    </row>
    <row r="5281" spans="1:8" x14ac:dyDescent="0.25">
      <c r="A5281" s="4"/>
      <c r="B5281" s="4"/>
      <c r="C5281" s="4"/>
      <c r="D5281" s="4"/>
      <c r="E5281" s="4">
        <v>1200026470</v>
      </c>
      <c r="F5281" s="4" t="s">
        <v>4244</v>
      </c>
      <c r="G5281" s="5">
        <v>1213317.25</v>
      </c>
      <c r="H5281" s="5">
        <v>1</v>
      </c>
    </row>
    <row r="5282" spans="1:8" x14ac:dyDescent="0.25">
      <c r="A5282" s="4"/>
      <c r="B5282" s="4"/>
      <c r="C5282" s="4"/>
      <c r="D5282" s="4"/>
      <c r="E5282" s="4">
        <v>1200026900</v>
      </c>
      <c r="F5282" s="4" t="s">
        <v>4245</v>
      </c>
      <c r="G5282" s="5">
        <v>1128511.83</v>
      </c>
      <c r="H5282" s="5">
        <v>1</v>
      </c>
    </row>
    <row r="5283" spans="1:8" x14ac:dyDescent="0.25">
      <c r="A5283" s="4"/>
      <c r="B5283" s="4"/>
      <c r="C5283" s="4"/>
      <c r="D5283" s="4"/>
      <c r="E5283" s="4">
        <v>1200026940</v>
      </c>
      <c r="F5283" s="4" t="s">
        <v>4246</v>
      </c>
      <c r="G5283" s="5">
        <v>1089146.68</v>
      </c>
      <c r="H5283" s="5">
        <v>1</v>
      </c>
    </row>
    <row r="5284" spans="1:8" x14ac:dyDescent="0.25">
      <c r="A5284" s="4"/>
      <c r="B5284" s="4"/>
      <c r="C5284" s="4"/>
      <c r="D5284" s="4"/>
      <c r="E5284" s="4">
        <v>1200026730</v>
      </c>
      <c r="F5284" s="4" t="s">
        <v>4247</v>
      </c>
      <c r="G5284" s="5">
        <v>895220.46</v>
      </c>
      <c r="H5284" s="5">
        <v>1</v>
      </c>
    </row>
    <row r="5285" spans="1:8" x14ac:dyDescent="0.25">
      <c r="A5285" s="4"/>
      <c r="B5285" s="4"/>
      <c r="C5285" s="4"/>
      <c r="D5285" s="4"/>
      <c r="E5285" s="4">
        <v>1200026540</v>
      </c>
      <c r="F5285" s="4" t="s">
        <v>4248</v>
      </c>
      <c r="G5285" s="5">
        <v>886764.59</v>
      </c>
      <c r="H5285" s="5">
        <v>1</v>
      </c>
    </row>
    <row r="5286" spans="1:8" x14ac:dyDescent="0.25">
      <c r="A5286" s="4"/>
      <c r="B5286" s="4"/>
      <c r="C5286" s="4"/>
      <c r="D5286" s="4"/>
      <c r="E5286" s="4">
        <v>1200026990</v>
      </c>
      <c r="F5286" s="4" t="s">
        <v>4249</v>
      </c>
      <c r="G5286" s="5">
        <v>866256.96</v>
      </c>
      <c r="H5286" s="5">
        <v>1</v>
      </c>
    </row>
    <row r="5287" spans="1:8" x14ac:dyDescent="0.25">
      <c r="A5287" s="4"/>
      <c r="B5287" s="4"/>
      <c r="C5287" s="4"/>
      <c r="D5287" s="4"/>
      <c r="E5287" s="4">
        <v>1200027020</v>
      </c>
      <c r="F5287" s="4" t="s">
        <v>4250</v>
      </c>
      <c r="G5287" s="5">
        <v>858000</v>
      </c>
      <c r="H5287" s="5">
        <v>1</v>
      </c>
    </row>
    <row r="5288" spans="1:8" x14ac:dyDescent="0.25">
      <c r="A5288" s="4"/>
      <c r="B5288" s="4"/>
      <c r="C5288" s="4"/>
      <c r="D5288" s="4"/>
      <c r="E5288" s="4">
        <v>1200026670</v>
      </c>
      <c r="F5288" s="4" t="s">
        <v>4251</v>
      </c>
      <c r="G5288" s="5">
        <v>701152.63</v>
      </c>
      <c r="H5288" s="5">
        <v>1</v>
      </c>
    </row>
    <row r="5289" spans="1:8" x14ac:dyDescent="0.25">
      <c r="A5289" s="4"/>
      <c r="B5289" s="4"/>
      <c r="C5289" s="4"/>
      <c r="D5289" s="4"/>
      <c r="E5289" s="4">
        <v>1200026370</v>
      </c>
      <c r="F5289" s="4" t="s">
        <v>4252</v>
      </c>
      <c r="G5289" s="5">
        <v>631721.12</v>
      </c>
      <c r="H5289" s="5">
        <v>1</v>
      </c>
    </row>
    <row r="5290" spans="1:8" x14ac:dyDescent="0.25">
      <c r="A5290" s="4"/>
      <c r="B5290" s="4"/>
      <c r="C5290" s="4"/>
      <c r="D5290" s="4"/>
      <c r="E5290" s="4">
        <v>1200027000</v>
      </c>
      <c r="F5290" s="4" t="s">
        <v>4253</v>
      </c>
      <c r="G5290" s="5">
        <v>473376</v>
      </c>
      <c r="H5290" s="5">
        <v>1</v>
      </c>
    </row>
    <row r="5291" spans="1:8" x14ac:dyDescent="0.25">
      <c r="A5291" s="4"/>
      <c r="B5291" s="4"/>
      <c r="C5291" s="4"/>
      <c r="D5291" s="4"/>
      <c r="E5291" s="4">
        <v>1200026560</v>
      </c>
      <c r="F5291" s="4" t="s">
        <v>1106</v>
      </c>
      <c r="G5291" s="5">
        <v>407825.65</v>
      </c>
      <c r="H5291" s="5">
        <v>1</v>
      </c>
    </row>
    <row r="5292" spans="1:8" x14ac:dyDescent="0.25">
      <c r="A5292" s="4"/>
      <c r="B5292" s="4"/>
      <c r="C5292" s="4"/>
      <c r="D5292" s="4"/>
      <c r="E5292" s="4">
        <v>1200026360</v>
      </c>
      <c r="F5292" s="4" t="s">
        <v>3068</v>
      </c>
      <c r="G5292" s="5">
        <v>363039</v>
      </c>
      <c r="H5292" s="5">
        <v>1</v>
      </c>
    </row>
    <row r="5293" spans="1:8" x14ac:dyDescent="0.25">
      <c r="A5293" s="4"/>
      <c r="B5293" s="4"/>
      <c r="C5293" s="4"/>
      <c r="D5293" s="4"/>
      <c r="E5293" s="4">
        <v>1200026510</v>
      </c>
      <c r="F5293" s="4" t="s">
        <v>4254</v>
      </c>
      <c r="G5293" s="5">
        <v>317737.18</v>
      </c>
      <c r="H5293" s="5">
        <v>1</v>
      </c>
    </row>
    <row r="5294" spans="1:8" x14ac:dyDescent="0.25">
      <c r="A5294" s="4"/>
      <c r="B5294" s="4"/>
      <c r="C5294" s="4"/>
      <c r="D5294" s="4"/>
      <c r="E5294" s="4">
        <v>1200026440</v>
      </c>
      <c r="F5294" s="4" t="s">
        <v>4255</v>
      </c>
      <c r="G5294" s="5">
        <v>302497.64</v>
      </c>
      <c r="H5294" s="5">
        <v>1</v>
      </c>
    </row>
    <row r="5295" spans="1:8" x14ac:dyDescent="0.25">
      <c r="A5295" s="4"/>
      <c r="B5295" s="4"/>
      <c r="C5295" s="4"/>
      <c r="D5295" s="4"/>
      <c r="E5295" s="4">
        <v>1200026350</v>
      </c>
      <c r="F5295" s="4" t="s">
        <v>4256</v>
      </c>
      <c r="G5295" s="5">
        <v>299395.81</v>
      </c>
      <c r="H5295" s="5">
        <v>1</v>
      </c>
    </row>
    <row r="5296" spans="1:8" x14ac:dyDescent="0.25">
      <c r="A5296" s="4"/>
      <c r="B5296" s="4"/>
      <c r="C5296" s="4"/>
      <c r="D5296" s="4"/>
      <c r="E5296" s="4">
        <v>1200026430</v>
      </c>
      <c r="F5296" s="4" t="s">
        <v>4257</v>
      </c>
      <c r="G5296" s="5">
        <v>287662.73</v>
      </c>
      <c r="H5296" s="5">
        <v>1</v>
      </c>
    </row>
    <row r="5297" spans="1:8" x14ac:dyDescent="0.25">
      <c r="A5297" s="4"/>
      <c r="B5297" s="4"/>
      <c r="C5297" s="4"/>
      <c r="D5297" s="4"/>
      <c r="E5297" s="4">
        <v>1200026780</v>
      </c>
      <c r="F5297" s="4" t="s">
        <v>4258</v>
      </c>
      <c r="G5297" s="5">
        <v>282537.94</v>
      </c>
      <c r="H5297" s="5">
        <v>1</v>
      </c>
    </row>
    <row r="5298" spans="1:8" x14ac:dyDescent="0.25">
      <c r="A5298" s="4"/>
      <c r="B5298" s="4"/>
      <c r="C5298" s="4"/>
      <c r="D5298" s="4"/>
      <c r="E5298" s="4">
        <v>1200026580</v>
      </c>
      <c r="F5298" s="4" t="s">
        <v>4259</v>
      </c>
      <c r="G5298" s="5">
        <v>242888.23</v>
      </c>
      <c r="H5298" s="5">
        <v>1</v>
      </c>
    </row>
    <row r="5299" spans="1:8" x14ac:dyDescent="0.25">
      <c r="A5299" s="4"/>
      <c r="B5299" s="4"/>
      <c r="C5299" s="4"/>
      <c r="D5299" s="4"/>
      <c r="E5299" s="4">
        <v>1200026500</v>
      </c>
      <c r="F5299" s="4" t="s">
        <v>4260</v>
      </c>
      <c r="G5299" s="5">
        <v>226974.39</v>
      </c>
      <c r="H5299" s="5">
        <v>1</v>
      </c>
    </row>
    <row r="5300" spans="1:8" x14ac:dyDescent="0.25">
      <c r="A5300" s="4"/>
      <c r="B5300" s="4"/>
      <c r="C5300" s="4"/>
      <c r="D5300" s="4"/>
      <c r="E5300" s="4">
        <v>1200026950</v>
      </c>
      <c r="F5300" s="4" t="s">
        <v>4261</v>
      </c>
      <c r="G5300" s="5">
        <v>207705.85</v>
      </c>
      <c r="H5300" s="5">
        <v>1</v>
      </c>
    </row>
    <row r="5301" spans="1:8" x14ac:dyDescent="0.25">
      <c r="A5301" s="4"/>
      <c r="B5301" s="4"/>
      <c r="C5301" s="4"/>
      <c r="D5301" s="4"/>
      <c r="E5301" s="4">
        <v>1200027270</v>
      </c>
      <c r="F5301" s="4" t="s">
        <v>4262</v>
      </c>
      <c r="G5301" s="5">
        <v>195609.49</v>
      </c>
      <c r="H5301" s="5">
        <v>1</v>
      </c>
    </row>
    <row r="5302" spans="1:8" x14ac:dyDescent="0.25">
      <c r="A5302" s="4"/>
      <c r="B5302" s="4"/>
      <c r="C5302" s="4"/>
      <c r="D5302" s="4"/>
      <c r="E5302" s="4">
        <v>1200026450</v>
      </c>
      <c r="F5302" s="4" t="s">
        <v>4263</v>
      </c>
      <c r="G5302" s="5">
        <v>186785.23</v>
      </c>
      <c r="H5302" s="5">
        <v>1</v>
      </c>
    </row>
    <row r="5303" spans="1:8" x14ac:dyDescent="0.25">
      <c r="A5303" s="4"/>
      <c r="B5303" s="4"/>
      <c r="C5303" s="4"/>
      <c r="D5303" s="4"/>
      <c r="E5303" s="4">
        <v>1200027210</v>
      </c>
      <c r="F5303" s="4" t="s">
        <v>4264</v>
      </c>
      <c r="G5303" s="5">
        <v>178882.26</v>
      </c>
      <c r="H5303" s="5">
        <v>1</v>
      </c>
    </row>
    <row r="5304" spans="1:8" x14ac:dyDescent="0.25">
      <c r="A5304" s="4"/>
      <c r="B5304" s="4"/>
      <c r="C5304" s="4"/>
      <c r="D5304" s="4"/>
      <c r="E5304" s="4">
        <v>1200027200</v>
      </c>
      <c r="F5304" s="4" t="s">
        <v>4265</v>
      </c>
      <c r="G5304" s="5">
        <v>149697.91</v>
      </c>
      <c r="H5304" s="5">
        <v>1</v>
      </c>
    </row>
    <row r="5305" spans="1:8" x14ac:dyDescent="0.25">
      <c r="A5305" s="4"/>
      <c r="B5305" s="4"/>
      <c r="C5305" s="4"/>
      <c r="D5305" s="4"/>
      <c r="E5305" s="4">
        <v>1200026700</v>
      </c>
      <c r="F5305" s="4" t="s">
        <v>4266</v>
      </c>
      <c r="G5305" s="5">
        <v>147135.51</v>
      </c>
      <c r="H5305" s="5">
        <v>1</v>
      </c>
    </row>
    <row r="5306" spans="1:8" x14ac:dyDescent="0.25">
      <c r="A5306" s="4"/>
      <c r="B5306" s="4"/>
      <c r="C5306" s="4"/>
      <c r="D5306" s="4"/>
      <c r="E5306" s="4">
        <v>1200026680</v>
      </c>
      <c r="F5306" s="4" t="s">
        <v>4267</v>
      </c>
      <c r="G5306" s="5">
        <v>119488.6</v>
      </c>
      <c r="H5306" s="5">
        <v>1</v>
      </c>
    </row>
    <row r="5307" spans="1:8" x14ac:dyDescent="0.25">
      <c r="A5307" s="4"/>
      <c r="B5307" s="4"/>
      <c r="C5307" s="4"/>
      <c r="D5307" s="4"/>
      <c r="E5307" s="4">
        <v>1200026960</v>
      </c>
      <c r="F5307" s="4" t="s">
        <v>4268</v>
      </c>
      <c r="G5307" s="5">
        <v>114144.65</v>
      </c>
      <c r="H5307" s="5">
        <v>1</v>
      </c>
    </row>
    <row r="5308" spans="1:8" x14ac:dyDescent="0.25">
      <c r="A5308" s="4"/>
      <c r="B5308" s="4"/>
      <c r="C5308" s="4"/>
      <c r="D5308" s="4"/>
      <c r="E5308" s="4">
        <v>1200026420</v>
      </c>
      <c r="F5308" s="4" t="s">
        <v>4269</v>
      </c>
      <c r="G5308" s="5">
        <v>101551.82</v>
      </c>
      <c r="H5308" s="5">
        <v>1</v>
      </c>
    </row>
    <row r="5309" spans="1:8" x14ac:dyDescent="0.25">
      <c r="A5309" s="4"/>
      <c r="B5309" s="4"/>
      <c r="C5309" s="4"/>
      <c r="D5309" s="4"/>
      <c r="E5309" s="4">
        <v>1200026650</v>
      </c>
      <c r="F5309" s="4" t="s">
        <v>4270</v>
      </c>
      <c r="G5309" s="5">
        <v>100877.51</v>
      </c>
      <c r="H5309" s="5">
        <v>1</v>
      </c>
    </row>
    <row r="5310" spans="1:8" x14ac:dyDescent="0.25">
      <c r="A5310" s="4"/>
      <c r="B5310" s="4"/>
      <c r="C5310" s="4"/>
      <c r="D5310" s="4"/>
      <c r="E5310" s="4">
        <v>1200027110</v>
      </c>
      <c r="F5310" s="4" t="s">
        <v>4271</v>
      </c>
      <c r="G5310" s="5">
        <v>94742.59</v>
      </c>
      <c r="H5310" s="5">
        <v>1</v>
      </c>
    </row>
    <row r="5311" spans="1:8" x14ac:dyDescent="0.25">
      <c r="A5311" s="4"/>
      <c r="B5311" s="4"/>
      <c r="C5311" s="4"/>
      <c r="D5311" s="4"/>
      <c r="E5311" s="4">
        <v>1200026870</v>
      </c>
      <c r="F5311" s="4" t="s">
        <v>4272</v>
      </c>
      <c r="G5311" s="5">
        <v>83235.81</v>
      </c>
      <c r="H5311" s="5">
        <v>1</v>
      </c>
    </row>
    <row r="5312" spans="1:8" x14ac:dyDescent="0.25">
      <c r="A5312" s="4"/>
      <c r="B5312" s="4"/>
      <c r="C5312" s="4"/>
      <c r="D5312" s="4"/>
      <c r="E5312" s="4">
        <v>1200026750</v>
      </c>
      <c r="F5312" s="4" t="s">
        <v>2108</v>
      </c>
      <c r="G5312" s="5">
        <v>82266.42</v>
      </c>
      <c r="H5312" s="5">
        <v>1</v>
      </c>
    </row>
    <row r="5313" spans="1:8" x14ac:dyDescent="0.25">
      <c r="A5313" s="4"/>
      <c r="B5313" s="4"/>
      <c r="C5313" s="4"/>
      <c r="D5313" s="4"/>
      <c r="E5313" s="4">
        <v>1200026530</v>
      </c>
      <c r="F5313" s="4" t="s">
        <v>4273</v>
      </c>
      <c r="G5313" s="5">
        <v>80917.789999999994</v>
      </c>
      <c r="H5313" s="5">
        <v>1</v>
      </c>
    </row>
    <row r="5314" spans="1:8" x14ac:dyDescent="0.25">
      <c r="A5314" s="4"/>
      <c r="B5314" s="4"/>
      <c r="C5314" s="4"/>
      <c r="D5314" s="4"/>
      <c r="E5314" s="4">
        <v>1200026460</v>
      </c>
      <c r="F5314" s="4" t="s">
        <v>4274</v>
      </c>
      <c r="G5314" s="5">
        <v>80917.789999999994</v>
      </c>
      <c r="H5314" s="5">
        <v>1</v>
      </c>
    </row>
    <row r="5315" spans="1:8" x14ac:dyDescent="0.25">
      <c r="A5315" s="4"/>
      <c r="B5315" s="4"/>
      <c r="C5315" s="4"/>
      <c r="D5315" s="4"/>
      <c r="E5315" s="4">
        <v>1200026740</v>
      </c>
      <c r="F5315" s="4" t="s">
        <v>4275</v>
      </c>
      <c r="G5315" s="5">
        <v>48820.39</v>
      </c>
      <c r="H5315" s="5">
        <v>1</v>
      </c>
    </row>
    <row r="5316" spans="1:8" x14ac:dyDescent="0.25">
      <c r="A5316" s="4"/>
      <c r="B5316" s="4"/>
      <c r="C5316" s="4"/>
      <c r="D5316" s="4"/>
      <c r="E5316" s="4">
        <v>1200027240</v>
      </c>
      <c r="F5316" s="4" t="s">
        <v>4276</v>
      </c>
      <c r="G5316" s="5">
        <v>46392.86</v>
      </c>
      <c r="H5316" s="5">
        <v>1</v>
      </c>
    </row>
    <row r="5317" spans="1:8" x14ac:dyDescent="0.25">
      <c r="A5317" s="4"/>
      <c r="B5317" s="4"/>
      <c r="C5317" s="4"/>
      <c r="D5317" s="4"/>
      <c r="E5317" s="4">
        <v>1200026880</v>
      </c>
      <c r="F5317" s="4" t="s">
        <v>3731</v>
      </c>
      <c r="G5317" s="5">
        <v>33661.800000000003</v>
      </c>
      <c r="H5317" s="5">
        <v>1</v>
      </c>
    </row>
    <row r="5318" spans="1:8" x14ac:dyDescent="0.25">
      <c r="A5318" s="4"/>
      <c r="B5318" s="4"/>
      <c r="C5318" s="4"/>
      <c r="D5318" s="4"/>
      <c r="E5318" s="4">
        <v>1200026600</v>
      </c>
      <c r="F5318" s="4" t="s">
        <v>4277</v>
      </c>
      <c r="G5318" s="5">
        <v>33513.449999999997</v>
      </c>
      <c r="H5318" s="5">
        <v>1</v>
      </c>
    </row>
    <row r="5319" spans="1:8" x14ac:dyDescent="0.25">
      <c r="A5319" s="4"/>
      <c r="B5319" s="4"/>
      <c r="C5319" s="4"/>
      <c r="D5319" s="4"/>
      <c r="E5319" s="4">
        <v>1200027060</v>
      </c>
      <c r="F5319" s="4" t="s">
        <v>4278</v>
      </c>
      <c r="G5319" s="5">
        <v>29669.86</v>
      </c>
      <c r="H5319" s="5">
        <v>1</v>
      </c>
    </row>
    <row r="5320" spans="1:8" x14ac:dyDescent="0.25">
      <c r="A5320" s="4"/>
      <c r="B5320" s="4"/>
      <c r="C5320" s="4"/>
      <c r="D5320" s="4"/>
      <c r="E5320" s="4">
        <v>1200026340</v>
      </c>
      <c r="F5320" s="4" t="s">
        <v>4279</v>
      </c>
      <c r="G5320" s="5">
        <v>26472.25</v>
      </c>
      <c r="H5320" s="5">
        <v>1</v>
      </c>
    </row>
    <row r="5321" spans="1:8" x14ac:dyDescent="0.25">
      <c r="A5321" s="4"/>
      <c r="B5321" s="4"/>
      <c r="C5321" s="4"/>
      <c r="D5321" s="4"/>
      <c r="E5321" s="4">
        <v>1200026930</v>
      </c>
      <c r="F5321" s="4" t="s">
        <v>4280</v>
      </c>
      <c r="G5321" s="5">
        <v>26298.28</v>
      </c>
      <c r="H5321" s="5">
        <v>1</v>
      </c>
    </row>
    <row r="5322" spans="1:8" x14ac:dyDescent="0.25">
      <c r="A5322" s="4"/>
      <c r="B5322" s="4"/>
      <c r="C5322" s="4"/>
      <c r="D5322" s="4"/>
      <c r="E5322" s="4">
        <v>1200026850</v>
      </c>
      <c r="F5322" s="4" t="s">
        <v>4281</v>
      </c>
      <c r="G5322" s="5">
        <v>22791.82</v>
      </c>
      <c r="H5322" s="5">
        <v>1</v>
      </c>
    </row>
    <row r="5323" spans="1:8" x14ac:dyDescent="0.25">
      <c r="A5323" s="4"/>
      <c r="B5323" s="4"/>
      <c r="C5323" s="4"/>
      <c r="D5323" s="4"/>
      <c r="E5323" s="4">
        <v>1200027100</v>
      </c>
      <c r="F5323" s="4" t="s">
        <v>4282</v>
      </c>
      <c r="G5323" s="5">
        <v>22252.39</v>
      </c>
      <c r="H5323" s="5">
        <v>1</v>
      </c>
    </row>
    <row r="5324" spans="1:8" x14ac:dyDescent="0.25">
      <c r="A5324" s="4"/>
      <c r="B5324" s="4"/>
      <c r="C5324" s="4"/>
      <c r="D5324" s="4"/>
      <c r="E5324" s="4">
        <v>1200026920</v>
      </c>
      <c r="F5324" s="4" t="s">
        <v>4283</v>
      </c>
      <c r="G5324" s="5">
        <v>19487.7</v>
      </c>
      <c r="H5324" s="5">
        <v>1</v>
      </c>
    </row>
    <row r="5325" spans="1:8" x14ac:dyDescent="0.25">
      <c r="A5325" s="4"/>
      <c r="B5325" s="4"/>
      <c r="C5325" s="4"/>
      <c r="D5325" s="4"/>
      <c r="E5325" s="4">
        <v>1200026720</v>
      </c>
      <c r="F5325" s="4" t="s">
        <v>4284</v>
      </c>
      <c r="G5325" s="5">
        <v>19420.27</v>
      </c>
      <c r="H5325" s="5">
        <v>1</v>
      </c>
    </row>
    <row r="5326" spans="1:8" x14ac:dyDescent="0.25">
      <c r="A5326" s="4"/>
      <c r="B5326" s="4"/>
      <c r="C5326" s="4"/>
      <c r="D5326" s="4"/>
      <c r="E5326" s="4">
        <v>1200027150</v>
      </c>
      <c r="F5326" s="4" t="s">
        <v>3739</v>
      </c>
      <c r="G5326" s="5">
        <v>18824.169999999998</v>
      </c>
      <c r="H5326" s="5">
        <v>1</v>
      </c>
    </row>
    <row r="5327" spans="1:8" x14ac:dyDescent="0.25">
      <c r="A5327" s="4"/>
      <c r="B5327" s="4"/>
      <c r="C5327" s="4"/>
      <c r="D5327" s="4"/>
      <c r="E5327" s="4">
        <v>1200026400</v>
      </c>
      <c r="F5327" s="4" t="s">
        <v>4285</v>
      </c>
      <c r="G5327" s="5">
        <v>15361.57</v>
      </c>
      <c r="H5327" s="5">
        <v>1</v>
      </c>
    </row>
    <row r="5328" spans="1:8" x14ac:dyDescent="0.25">
      <c r="A5328" s="4"/>
      <c r="B5328" s="4"/>
      <c r="C5328" s="4"/>
      <c r="D5328" s="4"/>
      <c r="E5328" s="4">
        <v>1200027220</v>
      </c>
      <c r="F5328" s="4" t="s">
        <v>3733</v>
      </c>
      <c r="G5328" s="5">
        <v>15104.65</v>
      </c>
      <c r="H5328" s="5">
        <v>1</v>
      </c>
    </row>
    <row r="5329" spans="1:8" x14ac:dyDescent="0.25">
      <c r="A5329" s="4"/>
      <c r="B5329" s="4"/>
      <c r="C5329" s="4"/>
      <c r="D5329" s="4"/>
      <c r="E5329" s="4">
        <v>1200027030</v>
      </c>
      <c r="F5329" s="4" t="s">
        <v>4286</v>
      </c>
      <c r="G5329" s="5">
        <v>13053.39</v>
      </c>
      <c r="H5329" s="5">
        <v>1</v>
      </c>
    </row>
    <row r="5330" spans="1:8" x14ac:dyDescent="0.25">
      <c r="A5330" s="4"/>
      <c r="B5330" s="4"/>
      <c r="C5330" s="4"/>
      <c r="D5330" s="4"/>
      <c r="E5330" s="4">
        <v>1200026590</v>
      </c>
      <c r="F5330" s="4" t="s">
        <v>4287</v>
      </c>
      <c r="G5330" s="5">
        <v>10923.9</v>
      </c>
      <c r="H5330" s="5">
        <v>1</v>
      </c>
    </row>
    <row r="5331" spans="1:8" x14ac:dyDescent="0.25">
      <c r="A5331" s="4"/>
      <c r="B5331" s="4"/>
      <c r="C5331" s="4"/>
      <c r="D5331" s="4"/>
      <c r="E5331" s="4">
        <v>1200026610</v>
      </c>
      <c r="F5331" s="4" t="s">
        <v>4288</v>
      </c>
      <c r="G5331" s="5">
        <v>10249.59</v>
      </c>
      <c r="H5331" s="5">
        <v>1</v>
      </c>
    </row>
    <row r="5332" spans="1:8" x14ac:dyDescent="0.25">
      <c r="A5332" s="4"/>
      <c r="B5332" s="4"/>
      <c r="C5332" s="4"/>
      <c r="D5332" s="4"/>
      <c r="E5332" s="4">
        <v>1200026660</v>
      </c>
      <c r="F5332" s="4" t="s">
        <v>4289</v>
      </c>
      <c r="G5332" s="5">
        <v>9979.86</v>
      </c>
      <c r="H5332" s="5">
        <v>1</v>
      </c>
    </row>
    <row r="5333" spans="1:8" x14ac:dyDescent="0.25">
      <c r="A5333" s="4"/>
      <c r="B5333" s="4"/>
      <c r="C5333" s="4"/>
      <c r="D5333" s="4"/>
      <c r="E5333" s="4">
        <v>1200027250</v>
      </c>
      <c r="F5333" s="4" t="s">
        <v>4290</v>
      </c>
      <c r="G5333" s="5">
        <v>9728.26</v>
      </c>
      <c r="H5333" s="5">
        <v>1</v>
      </c>
    </row>
    <row r="5334" spans="1:8" x14ac:dyDescent="0.25">
      <c r="A5334" s="4"/>
      <c r="B5334" s="4"/>
      <c r="C5334" s="4"/>
      <c r="D5334" s="4"/>
      <c r="E5334" s="4">
        <v>1200027130</v>
      </c>
      <c r="F5334" s="4" t="s">
        <v>4291</v>
      </c>
      <c r="G5334" s="5">
        <v>6806.25</v>
      </c>
      <c r="H5334" s="5">
        <v>1</v>
      </c>
    </row>
    <row r="5335" spans="1:8" x14ac:dyDescent="0.25">
      <c r="A5335" s="4"/>
      <c r="B5335" s="4"/>
      <c r="C5335" s="4"/>
      <c r="D5335" s="4"/>
      <c r="E5335" s="4">
        <v>1200027070</v>
      </c>
      <c r="F5335" s="4" t="s">
        <v>4292</v>
      </c>
      <c r="G5335" s="5">
        <v>6765.75</v>
      </c>
      <c r="H5335" s="5">
        <v>1</v>
      </c>
    </row>
    <row r="5336" spans="1:8" x14ac:dyDescent="0.25">
      <c r="A5336" s="4"/>
      <c r="B5336" s="4"/>
      <c r="C5336" s="4"/>
      <c r="D5336" s="4"/>
      <c r="E5336" s="4">
        <v>1200026910</v>
      </c>
      <c r="F5336" s="4" t="s">
        <v>4293</v>
      </c>
      <c r="G5336" s="5">
        <v>6389.81</v>
      </c>
      <c r="H5336" s="5">
        <v>1</v>
      </c>
    </row>
    <row r="5337" spans="1:8" x14ac:dyDescent="0.25">
      <c r="A5337" s="4"/>
      <c r="B5337" s="4"/>
      <c r="C5337" s="4"/>
      <c r="D5337" s="4"/>
      <c r="E5337" s="4">
        <v>1200031900</v>
      </c>
      <c r="F5337" s="4" t="s">
        <v>4294</v>
      </c>
      <c r="G5337" s="5">
        <v>4720.2</v>
      </c>
      <c r="H5337" s="5">
        <v>1</v>
      </c>
    </row>
    <row r="5338" spans="1:8" x14ac:dyDescent="0.25">
      <c r="A5338" s="4"/>
      <c r="B5338" s="4"/>
      <c r="C5338" s="4"/>
      <c r="D5338" s="4">
        <v>2007</v>
      </c>
      <c r="E5338" s="4">
        <v>1200027080</v>
      </c>
      <c r="F5338" s="4" t="s">
        <v>4295</v>
      </c>
      <c r="G5338" s="5">
        <v>1381555.67</v>
      </c>
      <c r="H5338" s="5">
        <v>1</v>
      </c>
    </row>
    <row r="5339" spans="1:8" x14ac:dyDescent="0.25">
      <c r="A5339" s="4"/>
      <c r="B5339" s="4"/>
      <c r="C5339" s="4"/>
      <c r="D5339" s="4"/>
      <c r="E5339" s="4">
        <v>1200027010</v>
      </c>
      <c r="F5339" s="4" t="s">
        <v>4296</v>
      </c>
      <c r="G5339" s="5">
        <v>828600</v>
      </c>
      <c r="H5339" s="5">
        <v>1</v>
      </c>
    </row>
    <row r="5340" spans="1:8" x14ac:dyDescent="0.25">
      <c r="A5340" s="4"/>
      <c r="B5340" s="4"/>
      <c r="C5340" s="4"/>
      <c r="D5340" s="4"/>
      <c r="E5340" s="4">
        <v>1200027090</v>
      </c>
      <c r="F5340" s="4" t="s">
        <v>4297</v>
      </c>
      <c r="G5340" s="5">
        <v>61000</v>
      </c>
      <c r="H5340" s="5">
        <v>1</v>
      </c>
    </row>
    <row r="5341" spans="1:8" x14ac:dyDescent="0.25">
      <c r="A5341" s="4"/>
      <c r="B5341" s="4"/>
      <c r="C5341" s="4"/>
      <c r="D5341" s="4"/>
      <c r="E5341" s="4">
        <v>1200027120</v>
      </c>
      <c r="F5341" s="4" t="s">
        <v>4298</v>
      </c>
      <c r="G5341" s="5">
        <v>32000</v>
      </c>
      <c r="H5341" s="5">
        <v>1</v>
      </c>
    </row>
    <row r="5342" spans="1:8" x14ac:dyDescent="0.25">
      <c r="A5342" s="4"/>
      <c r="B5342" s="4"/>
      <c r="C5342" s="4"/>
      <c r="D5342" s="4"/>
      <c r="E5342" s="4">
        <v>1200027180</v>
      </c>
      <c r="F5342" s="4" t="s">
        <v>1199</v>
      </c>
      <c r="G5342" s="5">
        <v>29750</v>
      </c>
      <c r="H5342" s="5">
        <v>1</v>
      </c>
    </row>
    <row r="5343" spans="1:8" x14ac:dyDescent="0.25">
      <c r="A5343" s="4"/>
      <c r="B5343" s="4"/>
      <c r="C5343" s="4"/>
      <c r="D5343" s="4"/>
      <c r="E5343" s="4">
        <v>1200027170</v>
      </c>
      <c r="F5343" s="4" t="s">
        <v>4299</v>
      </c>
      <c r="G5343" s="5">
        <v>26500</v>
      </c>
      <c r="H5343" s="5">
        <v>1</v>
      </c>
    </row>
    <row r="5344" spans="1:8" x14ac:dyDescent="0.25">
      <c r="A5344" s="4"/>
      <c r="B5344" s="4"/>
      <c r="C5344" s="4"/>
      <c r="D5344" s="4"/>
      <c r="E5344" s="4">
        <v>1200027050</v>
      </c>
      <c r="F5344" s="4" t="s">
        <v>4300</v>
      </c>
      <c r="G5344" s="5">
        <v>21710</v>
      </c>
      <c r="H5344" s="5">
        <v>1</v>
      </c>
    </row>
    <row r="5345" spans="1:8" x14ac:dyDescent="0.25">
      <c r="A5345" s="4"/>
      <c r="B5345" s="4"/>
      <c r="C5345" s="4"/>
      <c r="D5345" s="4">
        <v>2008</v>
      </c>
      <c r="E5345" s="4">
        <v>1200032550</v>
      </c>
      <c r="F5345" s="4" t="s">
        <v>4301</v>
      </c>
      <c r="G5345" s="5">
        <v>2194610.2000000002</v>
      </c>
      <c r="H5345" s="5">
        <v>1</v>
      </c>
    </row>
    <row r="5346" spans="1:8" x14ac:dyDescent="0.25">
      <c r="A5346" s="4"/>
      <c r="B5346" s="4"/>
      <c r="C5346" s="4"/>
      <c r="D5346" s="4"/>
      <c r="E5346" s="4">
        <v>1200027160</v>
      </c>
      <c r="F5346" s="4" t="s">
        <v>4302</v>
      </c>
      <c r="G5346" s="5">
        <v>1024290.26</v>
      </c>
      <c r="H5346" s="5">
        <v>1</v>
      </c>
    </row>
    <row r="5347" spans="1:8" x14ac:dyDescent="0.25">
      <c r="A5347" s="4"/>
      <c r="B5347" s="4"/>
      <c r="C5347" s="4"/>
      <c r="D5347" s="4"/>
      <c r="E5347" s="4">
        <v>1200026890</v>
      </c>
      <c r="F5347" s="4" t="s">
        <v>4303</v>
      </c>
      <c r="G5347" s="5">
        <v>444645.18</v>
      </c>
      <c r="H5347" s="5">
        <v>1</v>
      </c>
    </row>
    <row r="5348" spans="1:8" x14ac:dyDescent="0.25">
      <c r="A5348" s="4"/>
      <c r="B5348" s="4"/>
      <c r="C5348" s="4"/>
      <c r="D5348" s="4"/>
      <c r="E5348" s="4">
        <v>1200026980</v>
      </c>
      <c r="F5348" s="4" t="s">
        <v>4304</v>
      </c>
      <c r="G5348" s="5">
        <v>371270</v>
      </c>
      <c r="H5348" s="5">
        <v>1</v>
      </c>
    </row>
    <row r="5349" spans="1:8" x14ac:dyDescent="0.25">
      <c r="A5349" s="4"/>
      <c r="B5349" s="4"/>
      <c r="C5349" s="4"/>
      <c r="D5349" s="4"/>
      <c r="E5349" s="4">
        <v>1200032560</v>
      </c>
      <c r="F5349" s="4" t="s">
        <v>4305</v>
      </c>
      <c r="G5349" s="5">
        <v>200301</v>
      </c>
      <c r="H5349" s="5">
        <v>1</v>
      </c>
    </row>
    <row r="5350" spans="1:8" x14ac:dyDescent="0.25">
      <c r="A5350" s="4"/>
      <c r="B5350" s="4"/>
      <c r="C5350" s="4"/>
      <c r="D5350" s="4"/>
      <c r="E5350" s="4">
        <v>1200026860</v>
      </c>
      <c r="F5350" s="4" t="s">
        <v>4306</v>
      </c>
      <c r="G5350" s="5">
        <v>58241.9</v>
      </c>
      <c r="H5350" s="5">
        <v>1</v>
      </c>
    </row>
    <row r="5351" spans="1:8" x14ac:dyDescent="0.25">
      <c r="A5351" s="4"/>
      <c r="B5351" s="4"/>
      <c r="C5351" s="4"/>
      <c r="D5351" s="4"/>
      <c r="E5351" s="4">
        <v>1200032570</v>
      </c>
      <c r="F5351" s="4" t="s">
        <v>4307</v>
      </c>
      <c r="G5351" s="5">
        <v>19122.97</v>
      </c>
      <c r="H5351" s="5">
        <v>1</v>
      </c>
    </row>
    <row r="5352" spans="1:8" x14ac:dyDescent="0.25">
      <c r="A5352" s="4"/>
      <c r="B5352" s="4"/>
      <c r="C5352" s="4"/>
      <c r="D5352" s="4"/>
      <c r="E5352" s="4">
        <v>1200026390</v>
      </c>
      <c r="F5352" s="4" t="s">
        <v>4308</v>
      </c>
      <c r="G5352" s="5">
        <v>16476.2</v>
      </c>
      <c r="H5352" s="5">
        <v>1</v>
      </c>
    </row>
    <row r="5353" spans="1:8" x14ac:dyDescent="0.25">
      <c r="A5353" s="4"/>
      <c r="B5353" s="4"/>
      <c r="C5353" s="4"/>
      <c r="D5353" s="4">
        <v>2009</v>
      </c>
      <c r="E5353" s="4">
        <v>1200037850</v>
      </c>
      <c r="F5353" s="4" t="s">
        <v>4309</v>
      </c>
      <c r="G5353" s="5">
        <v>367791.79</v>
      </c>
      <c r="H5353" s="5">
        <v>1</v>
      </c>
    </row>
    <row r="5354" spans="1:8" x14ac:dyDescent="0.25">
      <c r="A5354" s="4"/>
      <c r="B5354" s="4"/>
      <c r="C5354" s="4"/>
      <c r="D5354" s="4"/>
      <c r="E5354" s="4">
        <v>1200035080</v>
      </c>
      <c r="F5354" s="4" t="s">
        <v>4310</v>
      </c>
      <c r="G5354" s="5">
        <v>247570.2</v>
      </c>
      <c r="H5354" s="5">
        <v>1</v>
      </c>
    </row>
    <row r="5355" spans="1:8" x14ac:dyDescent="0.25">
      <c r="A5355" s="4"/>
      <c r="B5355" s="4"/>
      <c r="C5355" s="4"/>
      <c r="D5355" s="4"/>
      <c r="E5355" s="4">
        <v>1200037710</v>
      </c>
      <c r="F5355" s="4" t="s">
        <v>4311</v>
      </c>
      <c r="G5355" s="5">
        <v>235600</v>
      </c>
      <c r="H5355" s="5">
        <v>1</v>
      </c>
    </row>
    <row r="5356" spans="1:8" x14ac:dyDescent="0.25">
      <c r="A5356" s="4"/>
      <c r="B5356" s="4"/>
      <c r="C5356" s="4"/>
      <c r="D5356" s="4"/>
      <c r="E5356" s="4">
        <v>1200037840</v>
      </c>
      <c r="F5356" s="4" t="s">
        <v>1169</v>
      </c>
      <c r="G5356" s="5">
        <v>198935</v>
      </c>
      <c r="H5356" s="5">
        <v>1</v>
      </c>
    </row>
    <row r="5357" spans="1:8" x14ac:dyDescent="0.25">
      <c r="A5357" s="4"/>
      <c r="B5357" s="4"/>
      <c r="C5357" s="4"/>
      <c r="D5357" s="4">
        <v>2010</v>
      </c>
      <c r="E5357" s="4">
        <v>1200048400</v>
      </c>
      <c r="F5357" s="4" t="s">
        <v>4312</v>
      </c>
      <c r="G5357" s="5">
        <v>615263</v>
      </c>
      <c r="H5357" s="5">
        <v>1</v>
      </c>
    </row>
    <row r="5358" spans="1:8" x14ac:dyDescent="0.25">
      <c r="A5358" s="4"/>
      <c r="B5358" s="4"/>
      <c r="C5358" s="4"/>
      <c r="D5358" s="4"/>
      <c r="E5358" s="4">
        <v>1200047620</v>
      </c>
      <c r="F5358" s="4" t="s">
        <v>4313</v>
      </c>
      <c r="G5358" s="5">
        <v>72189.350000000006</v>
      </c>
      <c r="H5358" s="5">
        <v>1</v>
      </c>
    </row>
    <row r="5359" spans="1:8" x14ac:dyDescent="0.25">
      <c r="A5359" s="4"/>
      <c r="B5359" s="4"/>
      <c r="C5359" s="4"/>
      <c r="D5359" s="4"/>
      <c r="E5359" s="4">
        <v>1200047610</v>
      </c>
      <c r="F5359" s="4" t="s">
        <v>4314</v>
      </c>
      <c r="G5359" s="5">
        <v>53050.3</v>
      </c>
      <c r="H5359" s="5">
        <v>1</v>
      </c>
    </row>
    <row r="5360" spans="1:8" x14ac:dyDescent="0.25">
      <c r="A5360" s="4"/>
      <c r="B5360" s="4"/>
      <c r="C5360" s="4"/>
      <c r="D5360" s="4"/>
      <c r="E5360" s="4">
        <v>1200045160</v>
      </c>
      <c r="F5360" s="4" t="s">
        <v>3086</v>
      </c>
      <c r="G5360" s="5">
        <v>25500</v>
      </c>
      <c r="H5360" s="5">
        <v>1</v>
      </c>
    </row>
    <row r="5361" spans="1:8" x14ac:dyDescent="0.25">
      <c r="A5361" s="4"/>
      <c r="B5361" s="4"/>
      <c r="C5361" s="4"/>
      <c r="D5361" s="4">
        <v>2011</v>
      </c>
      <c r="E5361" s="4">
        <v>1200064020</v>
      </c>
      <c r="F5361" s="4" t="s">
        <v>4315</v>
      </c>
      <c r="G5361" s="5">
        <v>2442705.71</v>
      </c>
      <c r="H5361" s="5">
        <v>45533.85</v>
      </c>
    </row>
    <row r="5362" spans="1:8" x14ac:dyDescent="0.25">
      <c r="A5362" s="4"/>
      <c r="B5362" s="4"/>
      <c r="C5362" s="4"/>
      <c r="D5362" s="4"/>
      <c r="E5362" s="4">
        <v>1200064080</v>
      </c>
      <c r="F5362" s="4" t="s">
        <v>4316</v>
      </c>
      <c r="G5362" s="5">
        <v>1810620.66</v>
      </c>
      <c r="H5362" s="5">
        <v>40426.269999999997</v>
      </c>
    </row>
    <row r="5363" spans="1:8" x14ac:dyDescent="0.25">
      <c r="A5363" s="4"/>
      <c r="B5363" s="4"/>
      <c r="C5363" s="4"/>
      <c r="D5363" s="4"/>
      <c r="E5363" s="4">
        <v>1200065670</v>
      </c>
      <c r="F5363" s="4" t="s">
        <v>4317</v>
      </c>
      <c r="G5363" s="5">
        <v>1352146.76</v>
      </c>
      <c r="H5363" s="5">
        <v>29238.15</v>
      </c>
    </row>
    <row r="5364" spans="1:8" x14ac:dyDescent="0.25">
      <c r="A5364" s="4"/>
      <c r="B5364" s="4"/>
      <c r="C5364" s="4"/>
      <c r="D5364" s="4"/>
      <c r="E5364" s="4">
        <v>1200065660</v>
      </c>
      <c r="F5364" s="4" t="s">
        <v>4317</v>
      </c>
      <c r="G5364" s="5">
        <v>1352146.76</v>
      </c>
      <c r="H5364" s="5">
        <v>29238.15</v>
      </c>
    </row>
    <row r="5365" spans="1:8" x14ac:dyDescent="0.25">
      <c r="A5365" s="4"/>
      <c r="B5365" s="4"/>
      <c r="C5365" s="4"/>
      <c r="D5365" s="4"/>
      <c r="E5365" s="4">
        <v>1200065680</v>
      </c>
      <c r="F5365" s="4" t="s">
        <v>4317</v>
      </c>
      <c r="G5365" s="5">
        <v>1352146.76</v>
      </c>
      <c r="H5365" s="5">
        <v>29238.15</v>
      </c>
    </row>
    <row r="5366" spans="1:8" x14ac:dyDescent="0.25">
      <c r="A5366" s="4"/>
      <c r="B5366" s="4"/>
      <c r="C5366" s="4"/>
      <c r="D5366" s="4"/>
      <c r="E5366" s="4">
        <v>1200064160</v>
      </c>
      <c r="F5366" s="4" t="s">
        <v>4318</v>
      </c>
      <c r="G5366" s="5">
        <v>1270274.3999999999</v>
      </c>
      <c r="H5366" s="5">
        <v>23678.84</v>
      </c>
    </row>
    <row r="5367" spans="1:8" x14ac:dyDescent="0.25">
      <c r="A5367" s="4"/>
      <c r="B5367" s="4"/>
      <c r="C5367" s="4"/>
      <c r="D5367" s="4"/>
      <c r="E5367" s="4">
        <v>1200064310</v>
      </c>
      <c r="F5367" s="4" t="s">
        <v>4319</v>
      </c>
      <c r="G5367" s="5">
        <v>858000</v>
      </c>
      <c r="H5367" s="5">
        <v>16987.740000000002</v>
      </c>
    </row>
    <row r="5368" spans="1:8" x14ac:dyDescent="0.25">
      <c r="A5368" s="4"/>
      <c r="B5368" s="4"/>
      <c r="C5368" s="4"/>
      <c r="D5368" s="4"/>
      <c r="E5368" s="4">
        <v>1200063560</v>
      </c>
      <c r="F5368" s="4" t="s">
        <v>4320</v>
      </c>
      <c r="G5368" s="5">
        <v>795130.5</v>
      </c>
      <c r="H5368" s="5">
        <v>36664.720000000001</v>
      </c>
    </row>
    <row r="5369" spans="1:8" x14ac:dyDescent="0.25">
      <c r="A5369" s="4"/>
      <c r="B5369" s="4"/>
      <c r="C5369" s="4"/>
      <c r="D5369" s="4"/>
      <c r="E5369" s="4">
        <v>1200064420</v>
      </c>
      <c r="F5369" s="4" t="s">
        <v>4321</v>
      </c>
      <c r="G5369" s="5">
        <v>701152.63</v>
      </c>
      <c r="H5369" s="5">
        <v>13070.03</v>
      </c>
    </row>
    <row r="5370" spans="1:8" x14ac:dyDescent="0.25">
      <c r="A5370" s="4"/>
      <c r="B5370" s="4"/>
      <c r="C5370" s="4"/>
      <c r="D5370" s="4"/>
      <c r="E5370" s="4">
        <v>1200063180</v>
      </c>
      <c r="F5370" s="4" t="s">
        <v>4322</v>
      </c>
      <c r="G5370" s="5">
        <v>600000</v>
      </c>
      <c r="H5370" s="5">
        <v>9191.7000000000007</v>
      </c>
    </row>
    <row r="5371" spans="1:8" x14ac:dyDescent="0.25">
      <c r="A5371" s="4"/>
      <c r="B5371" s="4"/>
      <c r="C5371" s="4"/>
      <c r="D5371" s="4"/>
      <c r="E5371" s="4">
        <v>1200066580</v>
      </c>
      <c r="F5371" s="4" t="s">
        <v>4323</v>
      </c>
      <c r="G5371" s="5">
        <v>315417.53999999998</v>
      </c>
      <c r="H5371" s="5">
        <v>5879.6</v>
      </c>
    </row>
    <row r="5372" spans="1:8" x14ac:dyDescent="0.25">
      <c r="A5372" s="4"/>
      <c r="B5372" s="4"/>
      <c r="C5372" s="4"/>
      <c r="D5372" s="4"/>
      <c r="E5372" s="4">
        <v>1200060450</v>
      </c>
      <c r="F5372" s="4" t="s">
        <v>4324</v>
      </c>
      <c r="G5372" s="5">
        <v>204000</v>
      </c>
      <c r="H5372" s="5">
        <v>1</v>
      </c>
    </row>
    <row r="5373" spans="1:8" x14ac:dyDescent="0.25">
      <c r="A5373" s="4"/>
      <c r="B5373" s="4"/>
      <c r="C5373" s="4"/>
      <c r="D5373" s="4"/>
      <c r="E5373" s="4">
        <v>1200060460</v>
      </c>
      <c r="F5373" s="4" t="s">
        <v>4324</v>
      </c>
      <c r="G5373" s="5">
        <v>204000</v>
      </c>
      <c r="H5373" s="5">
        <v>1</v>
      </c>
    </row>
    <row r="5374" spans="1:8" x14ac:dyDescent="0.25">
      <c r="A5374" s="4"/>
      <c r="B5374" s="4"/>
      <c r="C5374" s="4"/>
      <c r="D5374" s="4"/>
      <c r="E5374" s="4">
        <v>1200060440</v>
      </c>
      <c r="F5374" s="4" t="s">
        <v>4324</v>
      </c>
      <c r="G5374" s="5">
        <v>204000</v>
      </c>
      <c r="H5374" s="5">
        <v>1</v>
      </c>
    </row>
    <row r="5375" spans="1:8" x14ac:dyDescent="0.25">
      <c r="A5375" s="4"/>
      <c r="B5375" s="4"/>
      <c r="C5375" s="4"/>
      <c r="D5375" s="4"/>
      <c r="E5375" s="4">
        <v>1200064081</v>
      </c>
      <c r="F5375" s="4" t="s">
        <v>3079</v>
      </c>
      <c r="G5375" s="5">
        <v>158238.72</v>
      </c>
      <c r="H5375" s="5">
        <v>4969.3900000000003</v>
      </c>
    </row>
    <row r="5376" spans="1:8" x14ac:dyDescent="0.25">
      <c r="A5376" s="4"/>
      <c r="B5376" s="4"/>
      <c r="C5376" s="4"/>
      <c r="D5376" s="4"/>
      <c r="E5376" s="4">
        <v>1200066570</v>
      </c>
      <c r="F5376" s="4" t="s">
        <v>4323</v>
      </c>
      <c r="G5376" s="5">
        <v>157708.76999999999</v>
      </c>
      <c r="H5376" s="5">
        <v>2939.83</v>
      </c>
    </row>
    <row r="5377" spans="1:8" x14ac:dyDescent="0.25">
      <c r="A5377" s="4"/>
      <c r="B5377" s="4"/>
      <c r="C5377" s="4"/>
      <c r="D5377" s="4"/>
      <c r="E5377" s="4">
        <v>1200056440</v>
      </c>
      <c r="F5377" s="4" t="s">
        <v>4325</v>
      </c>
      <c r="G5377" s="5">
        <v>151418.92000000001</v>
      </c>
      <c r="H5377" s="5">
        <v>1</v>
      </c>
    </row>
    <row r="5378" spans="1:8" x14ac:dyDescent="0.25">
      <c r="A5378" s="4"/>
      <c r="B5378" s="4"/>
      <c r="C5378" s="4"/>
      <c r="D5378" s="4"/>
      <c r="E5378" s="4">
        <v>1200068230</v>
      </c>
      <c r="F5378" s="4" t="s">
        <v>4326</v>
      </c>
      <c r="G5378" s="5">
        <v>106135.78</v>
      </c>
      <c r="H5378" s="5">
        <v>1978.47</v>
      </c>
    </row>
    <row r="5379" spans="1:8" x14ac:dyDescent="0.25">
      <c r="A5379" s="4"/>
      <c r="B5379" s="4"/>
      <c r="C5379" s="4"/>
      <c r="D5379" s="4"/>
      <c r="E5379" s="4">
        <v>1200068220</v>
      </c>
      <c r="F5379" s="4" t="s">
        <v>4326</v>
      </c>
      <c r="G5379" s="5">
        <v>106135.78</v>
      </c>
      <c r="H5379" s="5">
        <v>1978.48</v>
      </c>
    </row>
    <row r="5380" spans="1:8" x14ac:dyDescent="0.25">
      <c r="A5380" s="4"/>
      <c r="B5380" s="4"/>
      <c r="C5380" s="4"/>
      <c r="D5380" s="4"/>
      <c r="E5380" s="4">
        <v>1200068350</v>
      </c>
      <c r="F5380" s="4" t="s">
        <v>4327</v>
      </c>
      <c r="G5380" s="5">
        <v>48820.4</v>
      </c>
      <c r="H5380" s="5">
        <v>910.06</v>
      </c>
    </row>
    <row r="5381" spans="1:8" x14ac:dyDescent="0.25">
      <c r="A5381" s="4"/>
      <c r="B5381" s="4"/>
      <c r="C5381" s="4"/>
      <c r="D5381" s="4"/>
      <c r="E5381" s="4">
        <v>1200068370</v>
      </c>
      <c r="F5381" s="4" t="s">
        <v>4327</v>
      </c>
      <c r="G5381" s="5">
        <v>48820.4</v>
      </c>
      <c r="H5381" s="5">
        <v>910.06</v>
      </c>
    </row>
    <row r="5382" spans="1:8" x14ac:dyDescent="0.25">
      <c r="A5382" s="4"/>
      <c r="B5382" s="4"/>
      <c r="C5382" s="4"/>
      <c r="D5382" s="4"/>
      <c r="E5382" s="4">
        <v>1200068360</v>
      </c>
      <c r="F5382" s="4" t="s">
        <v>4327</v>
      </c>
      <c r="G5382" s="5">
        <v>48820.4</v>
      </c>
      <c r="H5382" s="5">
        <v>910.08</v>
      </c>
    </row>
    <row r="5383" spans="1:8" x14ac:dyDescent="0.25">
      <c r="A5383" s="4"/>
      <c r="B5383" s="4"/>
      <c r="C5383" s="4"/>
      <c r="D5383" s="4">
        <v>2012</v>
      </c>
      <c r="E5383" s="4">
        <v>1200077920</v>
      </c>
      <c r="F5383" s="4" t="s">
        <v>4328</v>
      </c>
      <c r="G5383" s="5">
        <v>345075.6</v>
      </c>
      <c r="H5383" s="5">
        <v>37126.46</v>
      </c>
    </row>
    <row r="5384" spans="1:8" x14ac:dyDescent="0.25">
      <c r="A5384" s="4"/>
      <c r="B5384" s="4"/>
      <c r="C5384" s="4"/>
      <c r="D5384" s="4"/>
      <c r="E5384" s="4">
        <v>1200074690</v>
      </c>
      <c r="F5384" s="4" t="s">
        <v>4329</v>
      </c>
      <c r="G5384" s="5">
        <v>57716.5</v>
      </c>
      <c r="H5384" s="5">
        <v>7209.99</v>
      </c>
    </row>
    <row r="5385" spans="1:8" x14ac:dyDescent="0.25">
      <c r="A5385" s="4"/>
      <c r="B5385" s="4"/>
      <c r="C5385" s="4"/>
      <c r="D5385" s="4"/>
      <c r="E5385" s="4">
        <v>1200074680</v>
      </c>
      <c r="F5385" s="4" t="s">
        <v>4329</v>
      </c>
      <c r="G5385" s="5">
        <v>57716.5</v>
      </c>
      <c r="H5385" s="5">
        <v>7209.99</v>
      </c>
    </row>
    <row r="5386" spans="1:8" x14ac:dyDescent="0.25">
      <c r="A5386" s="4"/>
      <c r="B5386" s="4"/>
      <c r="C5386" s="4"/>
      <c r="D5386" s="4"/>
      <c r="E5386" s="4">
        <v>1200073320</v>
      </c>
      <c r="F5386" s="4" t="s">
        <v>4330</v>
      </c>
      <c r="G5386" s="5">
        <v>27840</v>
      </c>
      <c r="H5386" s="5">
        <v>2610.59</v>
      </c>
    </row>
    <row r="5387" spans="1:8" x14ac:dyDescent="0.25">
      <c r="A5387" s="4"/>
      <c r="B5387" s="4"/>
      <c r="C5387" s="4"/>
      <c r="D5387" s="4"/>
      <c r="E5387" s="4">
        <v>1200074670</v>
      </c>
      <c r="F5387" s="4" t="s">
        <v>4331</v>
      </c>
      <c r="G5387" s="5">
        <v>22500</v>
      </c>
      <c r="H5387" s="5">
        <v>2804.84</v>
      </c>
    </row>
    <row r="5388" spans="1:8" x14ac:dyDescent="0.25">
      <c r="A5388" s="4"/>
      <c r="B5388" s="4"/>
      <c r="C5388" s="4"/>
      <c r="D5388" s="4"/>
      <c r="E5388" s="4">
        <v>1200075030</v>
      </c>
      <c r="F5388" s="4" t="s">
        <v>4332</v>
      </c>
      <c r="G5388" s="5">
        <v>17800</v>
      </c>
      <c r="H5388" s="5">
        <v>2437.56</v>
      </c>
    </row>
    <row r="5389" spans="1:8" x14ac:dyDescent="0.25">
      <c r="A5389" s="4"/>
      <c r="B5389" s="4"/>
      <c r="C5389" s="4"/>
      <c r="D5389" s="4"/>
      <c r="E5389" s="4">
        <v>1200073310</v>
      </c>
      <c r="F5389" s="4" t="s">
        <v>4333</v>
      </c>
      <c r="G5389" s="5">
        <v>12000</v>
      </c>
      <c r="H5389" s="5">
        <v>1128.4000000000001</v>
      </c>
    </row>
    <row r="5390" spans="1:8" x14ac:dyDescent="0.25">
      <c r="A5390" s="4"/>
      <c r="B5390" s="4"/>
      <c r="C5390" s="4"/>
      <c r="D5390" s="4"/>
      <c r="E5390" s="4">
        <v>1200073630</v>
      </c>
      <c r="F5390" s="4" t="s">
        <v>4334</v>
      </c>
      <c r="G5390" s="5">
        <v>10880</v>
      </c>
      <c r="H5390" s="5">
        <v>1337.89</v>
      </c>
    </row>
    <row r="5391" spans="1:8" x14ac:dyDescent="0.25">
      <c r="A5391" s="4"/>
      <c r="B5391" s="4"/>
      <c r="C5391" s="4"/>
      <c r="D5391" s="4"/>
      <c r="E5391" s="4">
        <v>1200074860</v>
      </c>
      <c r="F5391" s="4" t="s">
        <v>4335</v>
      </c>
      <c r="G5391" s="5">
        <v>10880</v>
      </c>
      <c r="H5391" s="5">
        <v>1367.62</v>
      </c>
    </row>
    <row r="5392" spans="1:8" x14ac:dyDescent="0.25">
      <c r="A5392" s="4"/>
      <c r="B5392" s="4"/>
      <c r="C5392" s="4"/>
      <c r="D5392" s="4">
        <v>2013</v>
      </c>
      <c r="E5392" s="4">
        <v>1200077970</v>
      </c>
      <c r="F5392" s="4" t="s">
        <v>4336</v>
      </c>
      <c r="G5392" s="5">
        <v>972512.8</v>
      </c>
      <c r="H5392" s="5">
        <v>58402.57</v>
      </c>
    </row>
    <row r="5393" spans="1:8" x14ac:dyDescent="0.25">
      <c r="A5393" s="4"/>
      <c r="B5393" s="4"/>
      <c r="C5393" s="4"/>
      <c r="D5393" s="4"/>
      <c r="E5393" s="4">
        <v>1200081370</v>
      </c>
      <c r="F5393" s="4" t="s">
        <v>4337</v>
      </c>
      <c r="G5393" s="5">
        <v>565000</v>
      </c>
      <c r="H5393" s="5">
        <v>131358.75</v>
      </c>
    </row>
    <row r="5394" spans="1:8" x14ac:dyDescent="0.25">
      <c r="A5394" s="4"/>
      <c r="B5394" s="4"/>
      <c r="C5394" s="4"/>
      <c r="D5394" s="4"/>
      <c r="E5394" s="4">
        <v>1200074250</v>
      </c>
      <c r="F5394" s="4" t="s">
        <v>4338</v>
      </c>
      <c r="G5394" s="5">
        <v>514288.4</v>
      </c>
      <c r="H5394" s="5">
        <v>85792.13</v>
      </c>
    </row>
    <row r="5395" spans="1:8" x14ac:dyDescent="0.25">
      <c r="A5395" s="4"/>
      <c r="B5395" s="4"/>
      <c r="C5395" s="4"/>
      <c r="D5395" s="4"/>
      <c r="E5395" s="4">
        <v>1200081430</v>
      </c>
      <c r="F5395" s="4" t="s">
        <v>4339</v>
      </c>
      <c r="G5395" s="5">
        <v>331404</v>
      </c>
      <c r="H5395" s="5">
        <v>77566.81</v>
      </c>
    </row>
    <row r="5396" spans="1:8" x14ac:dyDescent="0.25">
      <c r="A5396" s="4"/>
      <c r="B5396" s="4"/>
      <c r="C5396" s="4"/>
      <c r="D5396" s="4"/>
      <c r="E5396" s="4">
        <v>1200081440</v>
      </c>
      <c r="F5396" s="4" t="s">
        <v>4339</v>
      </c>
      <c r="G5396" s="5">
        <v>326239</v>
      </c>
      <c r="H5396" s="5">
        <v>76357.88</v>
      </c>
    </row>
    <row r="5397" spans="1:8" x14ac:dyDescent="0.25">
      <c r="A5397" s="4"/>
      <c r="B5397" s="4"/>
      <c r="C5397" s="4"/>
      <c r="D5397" s="4"/>
      <c r="E5397" s="4">
        <v>1200075470</v>
      </c>
      <c r="F5397" s="4" t="s">
        <v>4340</v>
      </c>
      <c r="G5397" s="5">
        <v>201888</v>
      </c>
      <c r="H5397" s="5">
        <v>33599.519999999997</v>
      </c>
    </row>
    <row r="5398" spans="1:8" x14ac:dyDescent="0.25">
      <c r="A5398" s="4"/>
      <c r="B5398" s="4"/>
      <c r="C5398" s="4"/>
      <c r="D5398" s="4"/>
      <c r="E5398" s="4">
        <v>1200082220</v>
      </c>
      <c r="F5398" s="4" t="s">
        <v>4341</v>
      </c>
      <c r="G5398" s="5">
        <v>132300</v>
      </c>
      <c r="H5398" s="5">
        <v>31927.34</v>
      </c>
    </row>
    <row r="5399" spans="1:8" x14ac:dyDescent="0.25">
      <c r="A5399" s="4"/>
      <c r="B5399" s="4"/>
      <c r="C5399" s="4"/>
      <c r="D5399" s="4"/>
      <c r="E5399" s="4">
        <v>1200079740</v>
      </c>
      <c r="F5399" s="4" t="s">
        <v>4342</v>
      </c>
      <c r="G5399" s="5">
        <v>40815</v>
      </c>
      <c r="H5399" s="5">
        <v>11359.87</v>
      </c>
    </row>
    <row r="5400" spans="1:8" x14ac:dyDescent="0.25">
      <c r="A5400" s="4"/>
      <c r="B5400" s="4"/>
      <c r="C5400" s="4"/>
      <c r="D5400" s="4"/>
      <c r="E5400" s="4">
        <v>1200081360</v>
      </c>
      <c r="F5400" s="4" t="s">
        <v>3118</v>
      </c>
      <c r="G5400" s="5">
        <v>32434.95</v>
      </c>
      <c r="H5400" s="5">
        <v>7325.61</v>
      </c>
    </row>
    <row r="5401" spans="1:8" x14ac:dyDescent="0.25">
      <c r="A5401" s="4"/>
      <c r="B5401" s="4"/>
      <c r="C5401" s="4"/>
      <c r="D5401" s="4"/>
      <c r="E5401" s="4">
        <v>1200081530</v>
      </c>
      <c r="F5401" s="4" t="s">
        <v>4343</v>
      </c>
      <c r="G5401" s="5">
        <v>30413</v>
      </c>
      <c r="H5401" s="5">
        <v>7477.95</v>
      </c>
    </row>
    <row r="5402" spans="1:8" x14ac:dyDescent="0.25">
      <c r="A5402" s="4"/>
      <c r="B5402" s="4"/>
      <c r="C5402" s="4"/>
      <c r="D5402" s="4"/>
      <c r="E5402" s="4">
        <v>1200077870</v>
      </c>
      <c r="F5402" s="4" t="s">
        <v>4344</v>
      </c>
      <c r="G5402" s="5">
        <v>26520</v>
      </c>
      <c r="H5402" s="5">
        <v>4890.53</v>
      </c>
    </row>
    <row r="5403" spans="1:8" x14ac:dyDescent="0.25">
      <c r="A5403" s="4"/>
      <c r="B5403" s="4"/>
      <c r="C5403" s="4"/>
      <c r="D5403" s="4"/>
      <c r="E5403" s="4">
        <v>1200077300</v>
      </c>
      <c r="F5403" s="4" t="s">
        <v>4345</v>
      </c>
      <c r="G5403" s="5">
        <v>10450</v>
      </c>
      <c r="H5403" s="5">
        <v>1800.37</v>
      </c>
    </row>
    <row r="5404" spans="1:8" x14ac:dyDescent="0.25">
      <c r="A5404" s="4"/>
      <c r="B5404" s="4"/>
      <c r="C5404" s="4"/>
      <c r="D5404" s="4">
        <v>2014</v>
      </c>
      <c r="E5404" s="4">
        <v>1200086450</v>
      </c>
      <c r="F5404" s="4" t="s">
        <v>4346</v>
      </c>
      <c r="G5404" s="5">
        <v>3997973</v>
      </c>
      <c r="H5404" s="5">
        <v>1141339.1399999999</v>
      </c>
    </row>
    <row r="5405" spans="1:8" x14ac:dyDescent="0.25">
      <c r="A5405" s="4"/>
      <c r="B5405" s="4"/>
      <c r="C5405" s="4"/>
      <c r="D5405" s="4"/>
      <c r="E5405" s="4">
        <v>1200094440</v>
      </c>
      <c r="F5405" s="4" t="s">
        <v>4347</v>
      </c>
      <c r="G5405" s="5">
        <v>2031181.58</v>
      </c>
      <c r="H5405" s="5">
        <v>724547.5</v>
      </c>
    </row>
    <row r="5406" spans="1:8" x14ac:dyDescent="0.25">
      <c r="A5406" s="4"/>
      <c r="B5406" s="4"/>
      <c r="C5406" s="4"/>
      <c r="D5406" s="4"/>
      <c r="E5406" s="4">
        <v>1200094420</v>
      </c>
      <c r="F5406" s="4" t="s">
        <v>4347</v>
      </c>
      <c r="G5406" s="5">
        <v>2024744.85</v>
      </c>
      <c r="H5406" s="5">
        <v>722251.42</v>
      </c>
    </row>
    <row r="5407" spans="1:8" x14ac:dyDescent="0.25">
      <c r="A5407" s="4"/>
      <c r="B5407" s="4"/>
      <c r="C5407" s="4"/>
      <c r="D5407" s="4"/>
      <c r="E5407" s="4">
        <v>1200094430</v>
      </c>
      <c r="F5407" s="4" t="s">
        <v>4347</v>
      </c>
      <c r="G5407" s="5">
        <v>2024743.85</v>
      </c>
      <c r="H5407" s="5">
        <v>722251.07</v>
      </c>
    </row>
    <row r="5408" spans="1:8" x14ac:dyDescent="0.25">
      <c r="A5408" s="4"/>
      <c r="B5408" s="4"/>
      <c r="C5408" s="4"/>
      <c r="D5408" s="4"/>
      <c r="E5408" s="4">
        <v>1200092020</v>
      </c>
      <c r="F5408" s="4" t="s">
        <v>4348</v>
      </c>
      <c r="G5408" s="5">
        <v>1627037.76</v>
      </c>
      <c r="H5408" s="5">
        <v>562553.85</v>
      </c>
    </row>
    <row r="5409" spans="1:8" x14ac:dyDescent="0.25">
      <c r="A5409" s="4"/>
      <c r="B5409" s="4"/>
      <c r="C5409" s="4"/>
      <c r="D5409" s="4"/>
      <c r="E5409" s="4">
        <v>1200092010</v>
      </c>
      <c r="F5409" s="4" t="s">
        <v>4348</v>
      </c>
      <c r="G5409" s="5">
        <v>1627037.76</v>
      </c>
      <c r="H5409" s="5">
        <v>558541.98</v>
      </c>
    </row>
    <row r="5410" spans="1:8" x14ac:dyDescent="0.25">
      <c r="A5410" s="4"/>
      <c r="B5410" s="4"/>
      <c r="C5410" s="4"/>
      <c r="D5410" s="4"/>
      <c r="E5410" s="4">
        <v>1200091950</v>
      </c>
      <c r="F5410" s="4" t="s">
        <v>4348</v>
      </c>
      <c r="G5410" s="5">
        <v>1627037.76</v>
      </c>
      <c r="H5410" s="5">
        <v>558541.98</v>
      </c>
    </row>
    <row r="5411" spans="1:8" x14ac:dyDescent="0.25">
      <c r="A5411" s="4"/>
      <c r="B5411" s="4"/>
      <c r="C5411" s="4"/>
      <c r="D5411" s="4"/>
      <c r="E5411" s="4">
        <v>1200090570</v>
      </c>
      <c r="F5411" s="4" t="s">
        <v>1333</v>
      </c>
      <c r="G5411" s="5">
        <v>1421609</v>
      </c>
      <c r="H5411" s="5">
        <v>419082.54</v>
      </c>
    </row>
    <row r="5412" spans="1:8" x14ac:dyDescent="0.25">
      <c r="A5412" s="4"/>
      <c r="B5412" s="4"/>
      <c r="C5412" s="4"/>
      <c r="D5412" s="4"/>
      <c r="E5412" s="4">
        <v>1200094300</v>
      </c>
      <c r="F5412" s="4" t="s">
        <v>4349</v>
      </c>
      <c r="G5412" s="5">
        <v>1232069</v>
      </c>
      <c r="H5412" s="5">
        <v>433080.68</v>
      </c>
    </row>
    <row r="5413" spans="1:8" x14ac:dyDescent="0.25">
      <c r="A5413" s="4"/>
      <c r="B5413" s="4"/>
      <c r="C5413" s="4"/>
      <c r="D5413" s="4"/>
      <c r="E5413" s="4">
        <v>1200082780</v>
      </c>
      <c r="F5413" s="4" t="s">
        <v>4350</v>
      </c>
      <c r="G5413" s="5">
        <v>724140</v>
      </c>
      <c r="H5413" s="5">
        <v>180501.81</v>
      </c>
    </row>
    <row r="5414" spans="1:8" x14ac:dyDescent="0.25">
      <c r="A5414" s="4"/>
      <c r="B5414" s="4"/>
      <c r="C5414" s="4"/>
      <c r="D5414" s="4"/>
      <c r="E5414" s="4">
        <v>1200091560</v>
      </c>
      <c r="F5414" s="4" t="s">
        <v>4351</v>
      </c>
      <c r="G5414" s="5">
        <v>658000</v>
      </c>
      <c r="H5414" s="5">
        <v>204430.69</v>
      </c>
    </row>
    <row r="5415" spans="1:8" x14ac:dyDescent="0.25">
      <c r="A5415" s="4"/>
      <c r="B5415" s="4"/>
      <c r="C5415" s="4"/>
      <c r="D5415" s="4"/>
      <c r="E5415" s="4">
        <v>1200084330</v>
      </c>
      <c r="F5415" s="4" t="s">
        <v>4352</v>
      </c>
      <c r="G5415" s="5">
        <v>321220</v>
      </c>
      <c r="H5415" s="5">
        <v>92933.79</v>
      </c>
    </row>
    <row r="5416" spans="1:8" x14ac:dyDescent="0.25">
      <c r="A5416" s="4"/>
      <c r="B5416" s="4"/>
      <c r="C5416" s="4"/>
      <c r="D5416" s="4"/>
      <c r="E5416" s="4">
        <v>1200084340</v>
      </c>
      <c r="F5416" s="4" t="s">
        <v>4352</v>
      </c>
      <c r="G5416" s="5">
        <v>321220</v>
      </c>
      <c r="H5416" s="5">
        <v>92933.79</v>
      </c>
    </row>
    <row r="5417" spans="1:8" x14ac:dyDescent="0.25">
      <c r="A5417" s="4"/>
      <c r="B5417" s="4"/>
      <c r="C5417" s="4"/>
      <c r="D5417" s="4"/>
      <c r="E5417" s="4">
        <v>1200091440</v>
      </c>
      <c r="F5417" s="4" t="s">
        <v>4353</v>
      </c>
      <c r="G5417" s="5">
        <v>52040.160000000003</v>
      </c>
      <c r="H5417" s="5">
        <v>16068.26</v>
      </c>
    </row>
    <row r="5418" spans="1:8" x14ac:dyDescent="0.25">
      <c r="A5418" s="4"/>
      <c r="B5418" s="4"/>
      <c r="C5418" s="4"/>
      <c r="D5418" s="4"/>
      <c r="E5418" s="4">
        <v>1200094150</v>
      </c>
      <c r="F5418" s="4" t="s">
        <v>3783</v>
      </c>
      <c r="G5418" s="5">
        <v>22492.16</v>
      </c>
      <c r="H5418" s="5">
        <v>8023.21</v>
      </c>
    </row>
    <row r="5419" spans="1:8" x14ac:dyDescent="0.25">
      <c r="A5419" s="4"/>
      <c r="B5419" s="4"/>
      <c r="C5419" s="4"/>
      <c r="D5419" s="4"/>
      <c r="E5419" s="4">
        <v>1200091460</v>
      </c>
      <c r="F5419" s="4" t="s">
        <v>4354</v>
      </c>
      <c r="G5419" s="5">
        <v>18903.2</v>
      </c>
      <c r="H5419" s="5">
        <v>5919.55</v>
      </c>
    </row>
    <row r="5420" spans="1:8" x14ac:dyDescent="0.25">
      <c r="A5420" s="4"/>
      <c r="B5420" s="4"/>
      <c r="C5420" s="4"/>
      <c r="D5420" s="4"/>
      <c r="E5420" s="4">
        <v>1200096210</v>
      </c>
      <c r="F5420" s="4" t="s">
        <v>4355</v>
      </c>
      <c r="G5420" s="5">
        <v>16888.89</v>
      </c>
      <c r="H5420" s="5">
        <v>5936.56</v>
      </c>
    </row>
    <row r="5421" spans="1:8" x14ac:dyDescent="0.25">
      <c r="A5421" s="4"/>
      <c r="B5421" s="4"/>
      <c r="C5421" s="4"/>
      <c r="D5421" s="4"/>
      <c r="E5421" s="4">
        <v>1200091450</v>
      </c>
      <c r="F5421" s="4" t="s">
        <v>4356</v>
      </c>
      <c r="G5421" s="5">
        <v>5250</v>
      </c>
      <c r="H5421" s="5">
        <v>1652.67</v>
      </c>
    </row>
    <row r="5422" spans="1:8" x14ac:dyDescent="0.25">
      <c r="A5422" s="4"/>
      <c r="B5422" s="4"/>
      <c r="C5422" s="4"/>
      <c r="D5422" s="4"/>
      <c r="E5422" s="4">
        <v>1200091470</v>
      </c>
      <c r="F5422" s="4" t="s">
        <v>4357</v>
      </c>
      <c r="G5422" s="5">
        <v>3437</v>
      </c>
      <c r="H5422" s="5">
        <v>1056.52</v>
      </c>
    </row>
    <row r="5423" spans="1:8" x14ac:dyDescent="0.25">
      <c r="A5423" s="4"/>
      <c r="B5423" s="4"/>
      <c r="C5423" s="4"/>
      <c r="D5423" s="4">
        <v>2015</v>
      </c>
      <c r="E5423" s="4">
        <v>1200099530</v>
      </c>
      <c r="F5423" s="4" t="s">
        <v>4358</v>
      </c>
      <c r="G5423" s="5">
        <v>3363552.59</v>
      </c>
      <c r="H5423" s="5">
        <v>1260641.07</v>
      </c>
    </row>
    <row r="5424" spans="1:8" x14ac:dyDescent="0.25">
      <c r="A5424" s="4"/>
      <c r="B5424" s="4"/>
      <c r="C5424" s="4"/>
      <c r="D5424" s="4"/>
      <c r="E5424" s="4">
        <v>1200098020</v>
      </c>
      <c r="F5424" s="4" t="s">
        <v>4359</v>
      </c>
      <c r="G5424" s="5">
        <v>2550737</v>
      </c>
      <c r="H5424" s="5">
        <v>995786.02</v>
      </c>
    </row>
    <row r="5425" spans="1:8" x14ac:dyDescent="0.25">
      <c r="A5425" s="4"/>
      <c r="B5425" s="4"/>
      <c r="C5425" s="4"/>
      <c r="D5425" s="4"/>
      <c r="E5425" s="4">
        <v>1200101910</v>
      </c>
      <c r="F5425" s="4" t="s">
        <v>4360</v>
      </c>
      <c r="G5425" s="5">
        <v>1848600</v>
      </c>
      <c r="H5425" s="5">
        <v>758548.7</v>
      </c>
    </row>
    <row r="5426" spans="1:8" x14ac:dyDescent="0.25">
      <c r="A5426" s="4"/>
      <c r="B5426" s="4"/>
      <c r="C5426" s="4"/>
      <c r="D5426" s="4"/>
      <c r="E5426" s="4">
        <v>1200095110</v>
      </c>
      <c r="F5426" s="4" t="s">
        <v>4361</v>
      </c>
      <c r="G5426" s="5">
        <v>1605371.5</v>
      </c>
      <c r="H5426" s="5">
        <v>614879.27</v>
      </c>
    </row>
    <row r="5427" spans="1:8" x14ac:dyDescent="0.25">
      <c r="A5427" s="4"/>
      <c r="B5427" s="4"/>
      <c r="C5427" s="4"/>
      <c r="D5427" s="4"/>
      <c r="E5427" s="4">
        <v>1200098970</v>
      </c>
      <c r="F5427" s="4" t="s">
        <v>4362</v>
      </c>
      <c r="G5427" s="5">
        <v>1485517</v>
      </c>
      <c r="H5427" s="5">
        <v>593327.21</v>
      </c>
    </row>
    <row r="5428" spans="1:8" x14ac:dyDescent="0.25">
      <c r="A5428" s="4"/>
      <c r="B5428" s="4"/>
      <c r="C5428" s="4"/>
      <c r="D5428" s="4"/>
      <c r="E5428" s="4">
        <v>1200102600</v>
      </c>
      <c r="F5428" s="4" t="s">
        <v>4363</v>
      </c>
      <c r="G5428" s="5">
        <v>1330644.5</v>
      </c>
      <c r="H5428" s="5">
        <v>604546.29</v>
      </c>
    </row>
    <row r="5429" spans="1:8" x14ac:dyDescent="0.25">
      <c r="A5429" s="4"/>
      <c r="B5429" s="4"/>
      <c r="C5429" s="4"/>
      <c r="D5429" s="4"/>
      <c r="E5429" s="4">
        <v>1200094080</v>
      </c>
      <c r="F5429" s="4" t="s">
        <v>4364</v>
      </c>
      <c r="G5429" s="5">
        <v>1322819.75</v>
      </c>
      <c r="H5429" s="5">
        <v>506658.05</v>
      </c>
    </row>
    <row r="5430" spans="1:8" x14ac:dyDescent="0.25">
      <c r="A5430" s="4"/>
      <c r="B5430" s="4"/>
      <c r="C5430" s="4"/>
      <c r="D5430" s="4"/>
      <c r="E5430" s="4">
        <v>1200099120</v>
      </c>
      <c r="F5430" s="4" t="s">
        <v>4365</v>
      </c>
      <c r="G5430" s="5">
        <v>1020000</v>
      </c>
      <c r="H5430" s="5">
        <v>398756.7</v>
      </c>
    </row>
    <row r="5431" spans="1:8" x14ac:dyDescent="0.25">
      <c r="A5431" s="4"/>
      <c r="B5431" s="4"/>
      <c r="C5431" s="4"/>
      <c r="D5431" s="4"/>
      <c r="E5431" s="4">
        <v>1200096530</v>
      </c>
      <c r="F5431" s="4" t="s">
        <v>4366</v>
      </c>
      <c r="G5431" s="5">
        <v>1004549.5</v>
      </c>
      <c r="H5431" s="5">
        <v>383655.35</v>
      </c>
    </row>
    <row r="5432" spans="1:8" x14ac:dyDescent="0.25">
      <c r="A5432" s="4"/>
      <c r="B5432" s="4"/>
      <c r="C5432" s="4"/>
      <c r="D5432" s="4"/>
      <c r="E5432" s="4">
        <v>1200098030</v>
      </c>
      <c r="F5432" s="4" t="s">
        <v>4367</v>
      </c>
      <c r="G5432" s="5">
        <v>887861.95</v>
      </c>
      <c r="H5432" s="5">
        <v>354619.04</v>
      </c>
    </row>
    <row r="5433" spans="1:8" x14ac:dyDescent="0.25">
      <c r="A5433" s="4"/>
      <c r="B5433" s="4"/>
      <c r="C5433" s="4"/>
      <c r="D5433" s="4"/>
      <c r="E5433" s="4">
        <v>1200098520</v>
      </c>
      <c r="F5433" s="4" t="s">
        <v>4368</v>
      </c>
      <c r="G5433" s="5">
        <v>712308.3</v>
      </c>
      <c r="H5433" s="5">
        <v>293259.44</v>
      </c>
    </row>
    <row r="5434" spans="1:8" x14ac:dyDescent="0.25">
      <c r="A5434" s="4"/>
      <c r="B5434" s="4"/>
      <c r="C5434" s="4"/>
      <c r="D5434" s="4"/>
      <c r="E5434" s="4">
        <v>1200094310</v>
      </c>
      <c r="F5434" s="4" t="s">
        <v>4369</v>
      </c>
      <c r="G5434" s="5">
        <v>606088.5</v>
      </c>
      <c r="H5434" s="5">
        <v>238102.18</v>
      </c>
    </row>
    <row r="5435" spans="1:8" x14ac:dyDescent="0.25">
      <c r="A5435" s="4"/>
      <c r="B5435" s="4"/>
      <c r="C5435" s="4"/>
      <c r="D5435" s="4"/>
      <c r="E5435" s="4">
        <v>1200098220</v>
      </c>
      <c r="F5435" s="4" t="s">
        <v>4370</v>
      </c>
      <c r="G5435" s="5">
        <v>483412.65</v>
      </c>
      <c r="H5435" s="5">
        <v>199550.72</v>
      </c>
    </row>
    <row r="5436" spans="1:8" x14ac:dyDescent="0.25">
      <c r="A5436" s="4"/>
      <c r="B5436" s="4"/>
      <c r="C5436" s="4"/>
      <c r="D5436" s="4"/>
      <c r="E5436" s="4">
        <v>1200098210</v>
      </c>
      <c r="F5436" s="4" t="s">
        <v>4370</v>
      </c>
      <c r="G5436" s="5">
        <v>472323.65</v>
      </c>
      <c r="H5436" s="5">
        <v>194973.22</v>
      </c>
    </row>
    <row r="5437" spans="1:8" x14ac:dyDescent="0.25">
      <c r="A5437" s="4"/>
      <c r="B5437" s="4"/>
      <c r="C5437" s="4"/>
      <c r="D5437" s="4"/>
      <c r="E5437" s="4">
        <v>1200102320</v>
      </c>
      <c r="F5437" s="4" t="s">
        <v>4371</v>
      </c>
      <c r="G5437" s="5">
        <v>310750</v>
      </c>
      <c r="H5437" s="5">
        <v>141567.26</v>
      </c>
    </row>
    <row r="5438" spans="1:8" x14ac:dyDescent="0.25">
      <c r="A5438" s="4"/>
      <c r="B5438" s="4"/>
      <c r="C5438" s="4"/>
      <c r="D5438" s="4"/>
      <c r="E5438" s="4">
        <v>1200104670</v>
      </c>
      <c r="F5438" s="4" t="s">
        <v>4372</v>
      </c>
      <c r="G5438" s="5">
        <v>270000</v>
      </c>
      <c r="H5438" s="5">
        <v>121708.98</v>
      </c>
    </row>
    <row r="5439" spans="1:8" x14ac:dyDescent="0.25">
      <c r="A5439" s="4"/>
      <c r="B5439" s="4"/>
      <c r="C5439" s="4"/>
      <c r="D5439" s="4"/>
      <c r="E5439" s="4">
        <v>1200100080</v>
      </c>
      <c r="F5439" s="4" t="s">
        <v>4373</v>
      </c>
      <c r="G5439" s="5">
        <v>263160</v>
      </c>
      <c r="H5439" s="5">
        <v>103885.85</v>
      </c>
    </row>
    <row r="5440" spans="1:8" x14ac:dyDescent="0.25">
      <c r="A5440" s="4"/>
      <c r="B5440" s="4"/>
      <c r="C5440" s="4"/>
      <c r="D5440" s="4"/>
      <c r="E5440" s="4">
        <v>1200100070</v>
      </c>
      <c r="F5440" s="4" t="s">
        <v>4373</v>
      </c>
      <c r="G5440" s="5">
        <v>263160</v>
      </c>
      <c r="H5440" s="5">
        <v>103885.85</v>
      </c>
    </row>
    <row r="5441" spans="1:8" x14ac:dyDescent="0.25">
      <c r="A5441" s="4"/>
      <c r="B5441" s="4"/>
      <c r="C5441" s="4"/>
      <c r="D5441" s="4"/>
      <c r="E5441" s="4">
        <v>1200098530</v>
      </c>
      <c r="F5441" s="4" t="s">
        <v>4374</v>
      </c>
      <c r="G5441" s="5">
        <v>255000</v>
      </c>
      <c r="H5441" s="5">
        <v>99689.18</v>
      </c>
    </row>
    <row r="5442" spans="1:8" x14ac:dyDescent="0.25">
      <c r="A5442" s="4"/>
      <c r="B5442" s="4"/>
      <c r="C5442" s="4"/>
      <c r="D5442" s="4"/>
      <c r="E5442" s="4">
        <v>1200098540</v>
      </c>
      <c r="F5442" s="4" t="s">
        <v>4374</v>
      </c>
      <c r="G5442" s="5">
        <v>255000</v>
      </c>
      <c r="H5442" s="5">
        <v>99689.18</v>
      </c>
    </row>
    <row r="5443" spans="1:8" x14ac:dyDescent="0.25">
      <c r="A5443" s="4"/>
      <c r="B5443" s="4"/>
      <c r="C5443" s="4"/>
      <c r="D5443" s="4"/>
      <c r="E5443" s="4">
        <v>1200093930</v>
      </c>
      <c r="F5443" s="4" t="s">
        <v>4375</v>
      </c>
      <c r="G5443" s="5">
        <v>199700</v>
      </c>
      <c r="H5443" s="5">
        <v>73372.990000000005</v>
      </c>
    </row>
    <row r="5444" spans="1:8" x14ac:dyDescent="0.25">
      <c r="A5444" s="4"/>
      <c r="B5444" s="4"/>
      <c r="C5444" s="4"/>
      <c r="D5444" s="4"/>
      <c r="E5444" s="4">
        <v>1200098850</v>
      </c>
      <c r="F5444" s="4" t="s">
        <v>3894</v>
      </c>
      <c r="G5444" s="5">
        <v>128433.05</v>
      </c>
      <c r="H5444" s="5">
        <v>50209.33</v>
      </c>
    </row>
    <row r="5445" spans="1:8" x14ac:dyDescent="0.25">
      <c r="A5445" s="4"/>
      <c r="B5445" s="4"/>
      <c r="C5445" s="4"/>
      <c r="D5445" s="4"/>
      <c r="E5445" s="4">
        <v>1200096060</v>
      </c>
      <c r="F5445" s="4" t="s">
        <v>4376</v>
      </c>
      <c r="G5445" s="5">
        <v>101585</v>
      </c>
      <c r="H5445" s="5">
        <v>38769.29</v>
      </c>
    </row>
    <row r="5446" spans="1:8" x14ac:dyDescent="0.25">
      <c r="A5446" s="4"/>
      <c r="B5446" s="4"/>
      <c r="C5446" s="4"/>
      <c r="D5446" s="4"/>
      <c r="E5446" s="4">
        <v>1200093820</v>
      </c>
      <c r="F5446" s="4" t="s">
        <v>4377</v>
      </c>
      <c r="G5446" s="5">
        <v>90179.5</v>
      </c>
      <c r="H5446" s="5">
        <v>33156.410000000003</v>
      </c>
    </row>
    <row r="5447" spans="1:8" x14ac:dyDescent="0.25">
      <c r="A5447" s="4"/>
      <c r="B5447" s="4"/>
      <c r="C5447" s="4"/>
      <c r="D5447" s="4"/>
      <c r="E5447" s="4">
        <v>1200102180</v>
      </c>
      <c r="F5447" s="4" t="s">
        <v>4378</v>
      </c>
      <c r="G5447" s="5">
        <v>90000</v>
      </c>
      <c r="H5447" s="5">
        <v>38331.96</v>
      </c>
    </row>
    <row r="5448" spans="1:8" x14ac:dyDescent="0.25">
      <c r="A5448" s="4"/>
      <c r="B5448" s="4"/>
      <c r="C5448" s="4"/>
      <c r="D5448" s="4"/>
      <c r="E5448" s="4">
        <v>1200102510</v>
      </c>
      <c r="F5448" s="4" t="s">
        <v>4379</v>
      </c>
      <c r="G5448" s="5">
        <v>77180</v>
      </c>
      <c r="H5448" s="5">
        <v>33968.33</v>
      </c>
    </row>
    <row r="5449" spans="1:8" x14ac:dyDescent="0.25">
      <c r="A5449" s="4"/>
      <c r="B5449" s="4"/>
      <c r="C5449" s="4"/>
      <c r="D5449" s="4"/>
      <c r="E5449" s="4">
        <v>1200096410</v>
      </c>
      <c r="F5449" s="4" t="s">
        <v>4380</v>
      </c>
      <c r="G5449" s="5">
        <v>66500</v>
      </c>
      <c r="H5449" s="5">
        <v>24213.3</v>
      </c>
    </row>
    <row r="5450" spans="1:8" x14ac:dyDescent="0.25">
      <c r="A5450" s="4"/>
      <c r="B5450" s="4"/>
      <c r="C5450" s="4"/>
      <c r="D5450" s="4"/>
      <c r="E5450" s="4">
        <v>1200100000</v>
      </c>
      <c r="F5450" s="4" t="s">
        <v>4381</v>
      </c>
      <c r="G5450" s="5">
        <v>58960</v>
      </c>
      <c r="H5450" s="5">
        <v>24644.52</v>
      </c>
    </row>
    <row r="5451" spans="1:8" x14ac:dyDescent="0.25">
      <c r="A5451" s="4"/>
      <c r="B5451" s="4"/>
      <c r="C5451" s="4"/>
      <c r="D5451" s="4"/>
      <c r="E5451" s="4">
        <v>1200098110</v>
      </c>
      <c r="F5451" s="4" t="s">
        <v>4382</v>
      </c>
      <c r="G5451" s="5">
        <v>50686.5</v>
      </c>
      <c r="H5451" s="5">
        <v>19575.41</v>
      </c>
    </row>
    <row r="5452" spans="1:8" x14ac:dyDescent="0.25">
      <c r="A5452" s="4"/>
      <c r="B5452" s="4"/>
      <c r="C5452" s="4"/>
      <c r="D5452" s="4"/>
      <c r="E5452" s="4">
        <v>1200105600</v>
      </c>
      <c r="F5452" s="4" t="s">
        <v>4383</v>
      </c>
      <c r="G5452" s="5">
        <v>50076</v>
      </c>
      <c r="H5452" s="5">
        <v>22723.46</v>
      </c>
    </row>
    <row r="5453" spans="1:8" x14ac:dyDescent="0.25">
      <c r="A5453" s="4"/>
      <c r="B5453" s="4"/>
      <c r="C5453" s="4"/>
      <c r="D5453" s="4"/>
      <c r="E5453" s="4">
        <v>1200105580</v>
      </c>
      <c r="F5453" s="4" t="s">
        <v>4384</v>
      </c>
      <c r="G5453" s="5">
        <v>45900</v>
      </c>
      <c r="H5453" s="5">
        <v>20866.099999999999</v>
      </c>
    </row>
    <row r="5454" spans="1:8" x14ac:dyDescent="0.25">
      <c r="A5454" s="4"/>
      <c r="B5454" s="4"/>
      <c r="C5454" s="4"/>
      <c r="D5454" s="4"/>
      <c r="E5454" s="4">
        <v>1200098070</v>
      </c>
      <c r="F5454" s="4" t="s">
        <v>4385</v>
      </c>
      <c r="G5454" s="5">
        <v>39375</v>
      </c>
      <c r="H5454" s="5">
        <v>15371.66</v>
      </c>
    </row>
    <row r="5455" spans="1:8" x14ac:dyDescent="0.25">
      <c r="A5455" s="4"/>
      <c r="B5455" s="4"/>
      <c r="C5455" s="4"/>
      <c r="D5455" s="4"/>
      <c r="E5455" s="4">
        <v>1200104740</v>
      </c>
      <c r="F5455" s="4" t="s">
        <v>4386</v>
      </c>
      <c r="G5455" s="5">
        <v>36150</v>
      </c>
      <c r="H5455" s="5">
        <v>15920.15</v>
      </c>
    </row>
    <row r="5456" spans="1:8" x14ac:dyDescent="0.25">
      <c r="A5456" s="4"/>
      <c r="B5456" s="4"/>
      <c r="C5456" s="4"/>
      <c r="D5456" s="4"/>
      <c r="E5456" s="4">
        <v>1200097000</v>
      </c>
      <c r="F5456" s="4" t="s">
        <v>1328</v>
      </c>
      <c r="G5456" s="5">
        <v>35100</v>
      </c>
      <c r="H5456" s="5">
        <v>13116.82</v>
      </c>
    </row>
    <row r="5457" spans="1:8" x14ac:dyDescent="0.25">
      <c r="A5457" s="4"/>
      <c r="B5457" s="4"/>
      <c r="C5457" s="4"/>
      <c r="D5457" s="4"/>
      <c r="E5457" s="4">
        <v>1200096990</v>
      </c>
      <c r="F5457" s="4" t="s">
        <v>1328</v>
      </c>
      <c r="G5457" s="5">
        <v>35100</v>
      </c>
      <c r="H5457" s="5">
        <v>13116.82</v>
      </c>
    </row>
    <row r="5458" spans="1:8" x14ac:dyDescent="0.25">
      <c r="A5458" s="4"/>
      <c r="B5458" s="4"/>
      <c r="C5458" s="4"/>
      <c r="D5458" s="4"/>
      <c r="E5458" s="4">
        <v>1200099160</v>
      </c>
      <c r="F5458" s="4" t="s">
        <v>4387</v>
      </c>
      <c r="G5458" s="5">
        <v>27082</v>
      </c>
      <c r="H5458" s="5">
        <v>11157.14</v>
      </c>
    </row>
    <row r="5459" spans="1:8" x14ac:dyDescent="0.25">
      <c r="A5459" s="4"/>
      <c r="B5459" s="4"/>
      <c r="C5459" s="4"/>
      <c r="D5459" s="4"/>
      <c r="E5459" s="4">
        <v>1200105110</v>
      </c>
      <c r="F5459" s="4" t="s">
        <v>4388</v>
      </c>
      <c r="G5459" s="5">
        <v>7920</v>
      </c>
      <c r="H5459" s="5">
        <v>3580.96</v>
      </c>
    </row>
    <row r="5460" spans="1:8" x14ac:dyDescent="0.25">
      <c r="A5460" s="4"/>
      <c r="B5460" s="4"/>
      <c r="C5460" s="4"/>
      <c r="D5460" s="4"/>
      <c r="E5460" s="4">
        <v>1200103730</v>
      </c>
      <c r="F5460" s="4" t="s">
        <v>4389</v>
      </c>
      <c r="G5460" s="5">
        <v>5400</v>
      </c>
      <c r="H5460" s="5">
        <v>2341.23</v>
      </c>
    </row>
    <row r="5461" spans="1:8" x14ac:dyDescent="0.25">
      <c r="A5461" s="4"/>
      <c r="B5461" s="4"/>
      <c r="C5461" s="4"/>
      <c r="D5461" s="4">
        <v>2016</v>
      </c>
      <c r="E5461" s="4">
        <v>1200121960</v>
      </c>
      <c r="F5461" s="4" t="s">
        <v>4390</v>
      </c>
      <c r="G5461" s="5">
        <v>4599308</v>
      </c>
      <c r="H5461" s="5">
        <v>2327375.85</v>
      </c>
    </row>
    <row r="5462" spans="1:8" x14ac:dyDescent="0.25">
      <c r="A5462" s="4"/>
      <c r="B5462" s="4"/>
      <c r="C5462" s="4"/>
      <c r="D5462" s="4"/>
      <c r="E5462" s="4">
        <v>1200123390</v>
      </c>
      <c r="F5462" s="4" t="s">
        <v>3932</v>
      </c>
      <c r="G5462" s="5">
        <v>4563283.3</v>
      </c>
      <c r="H5462" s="5">
        <v>2434167.79</v>
      </c>
    </row>
    <row r="5463" spans="1:8" x14ac:dyDescent="0.25">
      <c r="A5463" s="4"/>
      <c r="B5463" s="4"/>
      <c r="C5463" s="4"/>
      <c r="D5463" s="4"/>
      <c r="E5463" s="4">
        <v>1200115400</v>
      </c>
      <c r="F5463" s="4" t="s">
        <v>4391</v>
      </c>
      <c r="G5463" s="5">
        <v>2700000</v>
      </c>
      <c r="H5463" s="5">
        <v>1291598.02</v>
      </c>
    </row>
    <row r="5464" spans="1:8" x14ac:dyDescent="0.25">
      <c r="A5464" s="4"/>
      <c r="B5464" s="4"/>
      <c r="C5464" s="4"/>
      <c r="D5464" s="4"/>
      <c r="E5464" s="4">
        <v>1200123660</v>
      </c>
      <c r="F5464" s="4" t="s">
        <v>4392</v>
      </c>
      <c r="G5464" s="5">
        <v>1800000</v>
      </c>
      <c r="H5464" s="5">
        <v>942410.96</v>
      </c>
    </row>
    <row r="5465" spans="1:8" x14ac:dyDescent="0.25">
      <c r="A5465" s="4"/>
      <c r="B5465" s="4"/>
      <c r="C5465" s="4"/>
      <c r="D5465" s="4"/>
      <c r="E5465" s="4">
        <v>1200111210</v>
      </c>
      <c r="F5465" s="4" t="s">
        <v>4393</v>
      </c>
      <c r="G5465" s="5">
        <v>1336199.8600000001</v>
      </c>
      <c r="H5465" s="5">
        <v>649429.73</v>
      </c>
    </row>
    <row r="5466" spans="1:8" x14ac:dyDescent="0.25">
      <c r="A5466" s="4"/>
      <c r="B5466" s="4"/>
      <c r="C5466" s="4"/>
      <c r="D5466" s="4"/>
      <c r="E5466" s="4">
        <v>1200111220</v>
      </c>
      <c r="F5466" s="4" t="s">
        <v>4393</v>
      </c>
      <c r="G5466" s="5">
        <v>1336199.8600000001</v>
      </c>
      <c r="H5466" s="5">
        <v>649429.73</v>
      </c>
    </row>
    <row r="5467" spans="1:8" x14ac:dyDescent="0.25">
      <c r="A5467" s="4"/>
      <c r="B5467" s="4"/>
      <c r="C5467" s="4"/>
      <c r="D5467" s="4"/>
      <c r="E5467" s="4">
        <v>1200115940</v>
      </c>
      <c r="F5467" s="4" t="s">
        <v>4394</v>
      </c>
      <c r="G5467" s="5">
        <v>1092077.5</v>
      </c>
      <c r="H5467" s="5">
        <v>536165.17000000004</v>
      </c>
    </row>
    <row r="5468" spans="1:8" x14ac:dyDescent="0.25">
      <c r="A5468" s="4"/>
      <c r="B5468" s="4"/>
      <c r="C5468" s="4"/>
      <c r="D5468" s="4"/>
      <c r="E5468" s="4">
        <v>1200124010</v>
      </c>
      <c r="F5468" s="4" t="s">
        <v>4395</v>
      </c>
      <c r="G5468" s="5">
        <v>1081405</v>
      </c>
      <c r="H5468" s="5">
        <v>587217.72</v>
      </c>
    </row>
    <row r="5469" spans="1:8" x14ac:dyDescent="0.25">
      <c r="A5469" s="4"/>
      <c r="B5469" s="4"/>
      <c r="C5469" s="4"/>
      <c r="D5469" s="4"/>
      <c r="E5469" s="4">
        <v>1200120700</v>
      </c>
      <c r="F5469" s="4" t="s">
        <v>4396</v>
      </c>
      <c r="G5469" s="5">
        <v>1080491</v>
      </c>
      <c r="H5469" s="5">
        <v>518940.6</v>
      </c>
    </row>
    <row r="5470" spans="1:8" x14ac:dyDescent="0.25">
      <c r="A5470" s="4"/>
      <c r="B5470" s="4"/>
      <c r="C5470" s="4"/>
      <c r="D5470" s="4"/>
      <c r="E5470" s="4">
        <v>1200120690</v>
      </c>
      <c r="F5470" s="4" t="s">
        <v>4396</v>
      </c>
      <c r="G5470" s="5">
        <v>1080490</v>
      </c>
      <c r="H5470" s="5">
        <v>518940.12</v>
      </c>
    </row>
    <row r="5471" spans="1:8" x14ac:dyDescent="0.25">
      <c r="A5471" s="4"/>
      <c r="B5471" s="4"/>
      <c r="C5471" s="4"/>
      <c r="D5471" s="4"/>
      <c r="E5471" s="4">
        <v>1200120720</v>
      </c>
      <c r="F5471" s="4" t="s">
        <v>4366</v>
      </c>
      <c r="G5471" s="5">
        <v>907232</v>
      </c>
      <c r="H5471" s="5">
        <v>435727.38</v>
      </c>
    </row>
    <row r="5472" spans="1:8" x14ac:dyDescent="0.25">
      <c r="A5472" s="4"/>
      <c r="B5472" s="4"/>
      <c r="C5472" s="4"/>
      <c r="D5472" s="4"/>
      <c r="E5472" s="4">
        <v>1200120710</v>
      </c>
      <c r="F5472" s="4" t="s">
        <v>4366</v>
      </c>
      <c r="G5472" s="5">
        <v>907232</v>
      </c>
      <c r="H5472" s="5">
        <v>435727.38</v>
      </c>
    </row>
    <row r="5473" spans="1:8" x14ac:dyDescent="0.25">
      <c r="A5473" s="4"/>
      <c r="B5473" s="4"/>
      <c r="C5473" s="4"/>
      <c r="D5473" s="4"/>
      <c r="E5473" s="4">
        <v>1200106260</v>
      </c>
      <c r="F5473" s="4" t="s">
        <v>4397</v>
      </c>
      <c r="G5473" s="5">
        <v>698622</v>
      </c>
      <c r="H5473" s="5">
        <v>382615.17</v>
      </c>
    </row>
    <row r="5474" spans="1:8" x14ac:dyDescent="0.25">
      <c r="A5474" s="4"/>
      <c r="B5474" s="4"/>
      <c r="C5474" s="4"/>
      <c r="D5474" s="4"/>
      <c r="E5474" s="4">
        <v>1200105530</v>
      </c>
      <c r="F5474" s="4" t="s">
        <v>4398</v>
      </c>
      <c r="G5474" s="5">
        <v>676200</v>
      </c>
      <c r="H5474" s="5">
        <v>319963.23</v>
      </c>
    </row>
    <row r="5475" spans="1:8" x14ac:dyDescent="0.25">
      <c r="A5475" s="4"/>
      <c r="B5475" s="4"/>
      <c r="C5475" s="4"/>
      <c r="D5475" s="4"/>
      <c r="E5475" s="4">
        <v>1200122080</v>
      </c>
      <c r="F5475" s="4" t="s">
        <v>4399</v>
      </c>
      <c r="G5475" s="5">
        <v>675000</v>
      </c>
      <c r="H5475" s="5">
        <v>342863.02</v>
      </c>
    </row>
    <row r="5476" spans="1:8" x14ac:dyDescent="0.25">
      <c r="A5476" s="4"/>
      <c r="B5476" s="4"/>
      <c r="C5476" s="4"/>
      <c r="D5476" s="4"/>
      <c r="E5476" s="4">
        <v>1200108230</v>
      </c>
      <c r="F5476" s="4" t="s">
        <v>4400</v>
      </c>
      <c r="G5476" s="5">
        <v>642601.06000000006</v>
      </c>
      <c r="H5476" s="5">
        <v>310034.42</v>
      </c>
    </row>
    <row r="5477" spans="1:8" x14ac:dyDescent="0.25">
      <c r="A5477" s="4"/>
      <c r="B5477" s="4"/>
      <c r="C5477" s="4"/>
      <c r="D5477" s="4"/>
      <c r="E5477" s="4">
        <v>1200106180</v>
      </c>
      <c r="F5477" s="4" t="s">
        <v>4401</v>
      </c>
      <c r="G5477" s="5">
        <v>620496</v>
      </c>
      <c r="H5477" s="5">
        <v>293605.3</v>
      </c>
    </row>
    <row r="5478" spans="1:8" x14ac:dyDescent="0.25">
      <c r="A5478" s="4"/>
      <c r="B5478" s="4"/>
      <c r="C5478" s="4"/>
      <c r="D5478" s="4"/>
      <c r="E5478" s="4">
        <v>1200122760</v>
      </c>
      <c r="F5478" s="4" t="s">
        <v>4402</v>
      </c>
      <c r="G5478" s="5">
        <v>545332</v>
      </c>
      <c r="H5478" s="5">
        <v>286411.34999999998</v>
      </c>
    </row>
    <row r="5479" spans="1:8" x14ac:dyDescent="0.25">
      <c r="A5479" s="4"/>
      <c r="B5479" s="4"/>
      <c r="C5479" s="4"/>
      <c r="D5479" s="4"/>
      <c r="E5479" s="4">
        <v>1200124320</v>
      </c>
      <c r="F5479" s="4" t="s">
        <v>4403</v>
      </c>
      <c r="G5479" s="5">
        <v>482000</v>
      </c>
      <c r="H5479" s="5">
        <v>255129.86</v>
      </c>
    </row>
    <row r="5480" spans="1:8" x14ac:dyDescent="0.25">
      <c r="A5480" s="4"/>
      <c r="B5480" s="4"/>
      <c r="C5480" s="4"/>
      <c r="D5480" s="4"/>
      <c r="E5480" s="4">
        <v>1200124310</v>
      </c>
      <c r="F5480" s="4" t="s">
        <v>4403</v>
      </c>
      <c r="G5480" s="5">
        <v>456000</v>
      </c>
      <c r="H5480" s="5">
        <v>241367.67</v>
      </c>
    </row>
    <row r="5481" spans="1:8" x14ac:dyDescent="0.25">
      <c r="A5481" s="4"/>
      <c r="B5481" s="4"/>
      <c r="C5481" s="4"/>
      <c r="D5481" s="4"/>
      <c r="E5481" s="4">
        <v>1200115990</v>
      </c>
      <c r="F5481" s="4" t="s">
        <v>4404</v>
      </c>
      <c r="G5481" s="5">
        <v>431320</v>
      </c>
      <c r="H5481" s="5">
        <v>218377.91</v>
      </c>
    </row>
    <row r="5482" spans="1:8" x14ac:dyDescent="0.25">
      <c r="A5482" s="4"/>
      <c r="B5482" s="4"/>
      <c r="C5482" s="4"/>
      <c r="D5482" s="4"/>
      <c r="E5482" s="4">
        <v>1200116580</v>
      </c>
      <c r="F5482" s="4" t="s">
        <v>4405</v>
      </c>
      <c r="G5482" s="5">
        <v>417946.2</v>
      </c>
      <c r="H5482" s="5">
        <v>211606.73</v>
      </c>
    </row>
    <row r="5483" spans="1:8" x14ac:dyDescent="0.25">
      <c r="A5483" s="4"/>
      <c r="B5483" s="4"/>
      <c r="C5483" s="4"/>
      <c r="D5483" s="4"/>
      <c r="E5483" s="4">
        <v>1200123570</v>
      </c>
      <c r="F5483" s="4" t="s">
        <v>4406</v>
      </c>
      <c r="G5483" s="5">
        <v>410000</v>
      </c>
      <c r="H5483" s="5">
        <v>212189.05</v>
      </c>
    </row>
    <row r="5484" spans="1:8" x14ac:dyDescent="0.25">
      <c r="A5484" s="4"/>
      <c r="B5484" s="4"/>
      <c r="C5484" s="4"/>
      <c r="D5484" s="4"/>
      <c r="E5484" s="4">
        <v>1200102880</v>
      </c>
      <c r="F5484" s="4" t="s">
        <v>4407</v>
      </c>
      <c r="G5484" s="5">
        <v>346876.98</v>
      </c>
      <c r="H5484" s="5">
        <v>162049.63</v>
      </c>
    </row>
    <row r="5485" spans="1:8" x14ac:dyDescent="0.25">
      <c r="A5485" s="4"/>
      <c r="B5485" s="4"/>
      <c r="C5485" s="4"/>
      <c r="D5485" s="4"/>
      <c r="E5485" s="4">
        <v>1200123960</v>
      </c>
      <c r="F5485" s="4" t="s">
        <v>4408</v>
      </c>
      <c r="G5485" s="5">
        <v>322330.2</v>
      </c>
      <c r="H5485" s="5">
        <v>171850.57</v>
      </c>
    </row>
    <row r="5486" spans="1:8" x14ac:dyDescent="0.25">
      <c r="A5486" s="4"/>
      <c r="B5486" s="4"/>
      <c r="C5486" s="4"/>
      <c r="D5486" s="4"/>
      <c r="E5486" s="4">
        <v>1200120770</v>
      </c>
      <c r="F5486" s="4" t="s">
        <v>4409</v>
      </c>
      <c r="G5486" s="5">
        <v>312165</v>
      </c>
      <c r="H5486" s="5">
        <v>149927.29999999999</v>
      </c>
    </row>
    <row r="5487" spans="1:8" x14ac:dyDescent="0.25">
      <c r="A5487" s="4"/>
      <c r="B5487" s="4"/>
      <c r="C5487" s="4"/>
      <c r="D5487" s="4"/>
      <c r="E5487" s="4">
        <v>1200105200</v>
      </c>
      <c r="F5487" s="4" t="s">
        <v>4410</v>
      </c>
      <c r="G5487" s="5">
        <v>246420</v>
      </c>
      <c r="H5487" s="5">
        <v>124087.66</v>
      </c>
    </row>
    <row r="5488" spans="1:8" x14ac:dyDescent="0.25">
      <c r="A5488" s="4"/>
      <c r="B5488" s="4"/>
      <c r="C5488" s="4"/>
      <c r="D5488" s="4"/>
      <c r="E5488" s="4">
        <v>1200120750</v>
      </c>
      <c r="F5488" s="4" t="s">
        <v>4411</v>
      </c>
      <c r="G5488" s="5">
        <v>226432</v>
      </c>
      <c r="H5488" s="5">
        <v>108751.26</v>
      </c>
    </row>
    <row r="5489" spans="1:8" x14ac:dyDescent="0.25">
      <c r="A5489" s="4"/>
      <c r="B5489" s="4"/>
      <c r="C5489" s="4"/>
      <c r="D5489" s="4"/>
      <c r="E5489" s="4">
        <v>1200120760</v>
      </c>
      <c r="F5489" s="4" t="s">
        <v>4409</v>
      </c>
      <c r="G5489" s="5">
        <v>219165</v>
      </c>
      <c r="H5489" s="5">
        <v>105261.05</v>
      </c>
    </row>
    <row r="5490" spans="1:8" x14ac:dyDescent="0.25">
      <c r="A5490" s="4"/>
      <c r="B5490" s="4"/>
      <c r="C5490" s="4"/>
      <c r="D5490" s="4"/>
      <c r="E5490" s="4">
        <v>1200120730</v>
      </c>
      <c r="F5490" s="4" t="s">
        <v>4411</v>
      </c>
      <c r="G5490" s="5">
        <v>210099.5</v>
      </c>
      <c r="H5490" s="5">
        <v>100907.05</v>
      </c>
    </row>
    <row r="5491" spans="1:8" x14ac:dyDescent="0.25">
      <c r="A5491" s="4"/>
      <c r="B5491" s="4"/>
      <c r="C5491" s="4"/>
      <c r="D5491" s="4"/>
      <c r="E5491" s="4">
        <v>1200120740</v>
      </c>
      <c r="F5491" s="4" t="s">
        <v>4411</v>
      </c>
      <c r="G5491" s="5">
        <v>207126.5</v>
      </c>
      <c r="H5491" s="5">
        <v>99479.17</v>
      </c>
    </row>
    <row r="5492" spans="1:8" x14ac:dyDescent="0.25">
      <c r="A5492" s="4"/>
      <c r="B5492" s="4"/>
      <c r="C5492" s="4"/>
      <c r="D5492" s="4"/>
      <c r="E5492" s="4">
        <v>1200105890</v>
      </c>
      <c r="F5492" s="4" t="s">
        <v>4412</v>
      </c>
      <c r="G5492" s="5">
        <v>183600</v>
      </c>
      <c r="H5492" s="5">
        <v>85019.49</v>
      </c>
    </row>
    <row r="5493" spans="1:8" x14ac:dyDescent="0.25">
      <c r="A5493" s="4"/>
      <c r="B5493" s="4"/>
      <c r="C5493" s="4"/>
      <c r="D5493" s="4"/>
      <c r="E5493" s="4">
        <v>1200123370</v>
      </c>
      <c r="F5493" s="4" t="s">
        <v>4413</v>
      </c>
      <c r="G5493" s="5">
        <v>172853</v>
      </c>
      <c r="H5493" s="5">
        <v>90783.34</v>
      </c>
    </row>
    <row r="5494" spans="1:8" x14ac:dyDescent="0.25">
      <c r="A5494" s="4"/>
      <c r="B5494" s="4"/>
      <c r="C5494" s="4"/>
      <c r="D5494" s="4"/>
      <c r="E5494" s="4">
        <v>1200103920</v>
      </c>
      <c r="F5494" s="4" t="s">
        <v>4414</v>
      </c>
      <c r="G5494" s="5">
        <v>160000</v>
      </c>
      <c r="H5494" s="5">
        <v>75052.81</v>
      </c>
    </row>
    <row r="5495" spans="1:8" x14ac:dyDescent="0.25">
      <c r="A5495" s="4"/>
      <c r="B5495" s="4"/>
      <c r="C5495" s="4"/>
      <c r="D5495" s="4"/>
      <c r="E5495" s="4">
        <v>1200124630</v>
      </c>
      <c r="F5495" s="4" t="s">
        <v>4415</v>
      </c>
      <c r="G5495" s="5">
        <v>129375</v>
      </c>
      <c r="H5495" s="5">
        <v>71634.759999999995</v>
      </c>
    </row>
    <row r="5496" spans="1:8" x14ac:dyDescent="0.25">
      <c r="A5496" s="4"/>
      <c r="B5496" s="4"/>
      <c r="C5496" s="4"/>
      <c r="D5496" s="4"/>
      <c r="E5496" s="4">
        <v>1200106280</v>
      </c>
      <c r="F5496" s="4" t="s">
        <v>4416</v>
      </c>
      <c r="G5496" s="5">
        <v>116445</v>
      </c>
      <c r="H5496" s="5">
        <v>63773.57</v>
      </c>
    </row>
    <row r="5497" spans="1:8" x14ac:dyDescent="0.25">
      <c r="A5497" s="4"/>
      <c r="B5497" s="4"/>
      <c r="C5497" s="4"/>
      <c r="D5497" s="4"/>
      <c r="E5497" s="4">
        <v>1200105850</v>
      </c>
      <c r="F5497" s="4" t="s">
        <v>4417</v>
      </c>
      <c r="G5497" s="5">
        <v>105000</v>
      </c>
      <c r="H5497" s="5">
        <v>49683.73</v>
      </c>
    </row>
    <row r="5498" spans="1:8" x14ac:dyDescent="0.25">
      <c r="A5498" s="4"/>
      <c r="B5498" s="4"/>
      <c r="C5498" s="4"/>
      <c r="D5498" s="4"/>
      <c r="E5498" s="4">
        <v>1200106120</v>
      </c>
      <c r="F5498" s="4" t="s">
        <v>4335</v>
      </c>
      <c r="G5498" s="5">
        <v>91586</v>
      </c>
      <c r="H5498" s="5">
        <v>43036.24</v>
      </c>
    </row>
    <row r="5499" spans="1:8" x14ac:dyDescent="0.25">
      <c r="A5499" s="4"/>
      <c r="B5499" s="4"/>
      <c r="C5499" s="4"/>
      <c r="D5499" s="4"/>
      <c r="E5499" s="4">
        <v>1200115950</v>
      </c>
      <c r="F5499" s="4" t="s">
        <v>4418</v>
      </c>
      <c r="G5499" s="5">
        <v>69096.800000000003</v>
      </c>
      <c r="H5499" s="5">
        <v>33923.699999999997</v>
      </c>
    </row>
    <row r="5500" spans="1:8" x14ac:dyDescent="0.25">
      <c r="A5500" s="4"/>
      <c r="B5500" s="4"/>
      <c r="C5500" s="4"/>
      <c r="D5500" s="4"/>
      <c r="E5500" s="4">
        <v>1200106080</v>
      </c>
      <c r="F5500" s="4" t="s">
        <v>4419</v>
      </c>
      <c r="G5500" s="5">
        <v>64876</v>
      </c>
      <c r="H5500" s="5">
        <v>30077.52</v>
      </c>
    </row>
    <row r="5501" spans="1:8" x14ac:dyDescent="0.25">
      <c r="A5501" s="4"/>
      <c r="B5501" s="4"/>
      <c r="C5501" s="4"/>
      <c r="D5501" s="4"/>
      <c r="E5501" s="4">
        <v>1200123560</v>
      </c>
      <c r="F5501" s="4" t="s">
        <v>4420</v>
      </c>
      <c r="G5501" s="5">
        <v>59682</v>
      </c>
      <c r="H5501" s="5">
        <v>31100.04</v>
      </c>
    </row>
    <row r="5502" spans="1:8" x14ac:dyDescent="0.25">
      <c r="A5502" s="4"/>
      <c r="B5502" s="4"/>
      <c r="C5502" s="4"/>
      <c r="D5502" s="4"/>
      <c r="E5502" s="4">
        <v>1200120810</v>
      </c>
      <c r="F5502" s="4" t="s">
        <v>4421</v>
      </c>
      <c r="G5502" s="5">
        <v>53307.47</v>
      </c>
      <c r="H5502" s="5">
        <v>25602.62</v>
      </c>
    </row>
    <row r="5503" spans="1:8" x14ac:dyDescent="0.25">
      <c r="A5503" s="4"/>
      <c r="B5503" s="4"/>
      <c r="C5503" s="4"/>
      <c r="D5503" s="4"/>
      <c r="E5503" s="4">
        <v>1200106520</v>
      </c>
      <c r="F5503" s="4" t="s">
        <v>4422</v>
      </c>
      <c r="G5503" s="5">
        <v>44262.400000000001</v>
      </c>
      <c r="H5503" s="5">
        <v>1</v>
      </c>
    </row>
    <row r="5504" spans="1:8" x14ac:dyDescent="0.25">
      <c r="A5504" s="4"/>
      <c r="B5504" s="4"/>
      <c r="C5504" s="4"/>
      <c r="D5504" s="4"/>
      <c r="E5504" s="4">
        <v>1200123550</v>
      </c>
      <c r="F5504" s="4" t="s">
        <v>4423</v>
      </c>
      <c r="G5504" s="5">
        <v>42075</v>
      </c>
      <c r="H5504" s="5">
        <v>21763.73</v>
      </c>
    </row>
    <row r="5505" spans="1:8" x14ac:dyDescent="0.25">
      <c r="A5505" s="4"/>
      <c r="B5505" s="4"/>
      <c r="C5505" s="4"/>
      <c r="D5505" s="4"/>
      <c r="E5505" s="4">
        <v>1200105820</v>
      </c>
      <c r="F5505" s="4" t="s">
        <v>4424</v>
      </c>
      <c r="G5505" s="5">
        <v>38862</v>
      </c>
      <c r="H5505" s="5">
        <v>18151.82</v>
      </c>
    </row>
    <row r="5506" spans="1:8" x14ac:dyDescent="0.25">
      <c r="A5506" s="4"/>
      <c r="B5506" s="4"/>
      <c r="C5506" s="4"/>
      <c r="D5506" s="4"/>
      <c r="E5506" s="4">
        <v>1200106270</v>
      </c>
      <c r="F5506" s="4" t="s">
        <v>4425</v>
      </c>
      <c r="G5506" s="5">
        <v>34933</v>
      </c>
      <c r="H5506" s="5">
        <v>19131.8</v>
      </c>
    </row>
    <row r="5507" spans="1:8" x14ac:dyDescent="0.25">
      <c r="A5507" s="4"/>
      <c r="B5507" s="4"/>
      <c r="C5507" s="4"/>
      <c r="D5507" s="4"/>
      <c r="E5507" s="4">
        <v>1200120800</v>
      </c>
      <c r="F5507" s="4" t="s">
        <v>4426</v>
      </c>
      <c r="G5507" s="5">
        <v>34391.53</v>
      </c>
      <c r="H5507" s="5">
        <v>16517.650000000001</v>
      </c>
    </row>
    <row r="5508" spans="1:8" x14ac:dyDescent="0.25">
      <c r="A5508" s="4"/>
      <c r="B5508" s="4"/>
      <c r="C5508" s="4"/>
      <c r="D5508" s="4"/>
      <c r="E5508" s="4">
        <v>1200125290</v>
      </c>
      <c r="F5508" s="4" t="s">
        <v>4427</v>
      </c>
      <c r="G5508" s="5">
        <v>28000</v>
      </c>
      <c r="H5508" s="5">
        <v>15518.9</v>
      </c>
    </row>
    <row r="5509" spans="1:8" x14ac:dyDescent="0.25">
      <c r="A5509" s="4"/>
      <c r="B5509" s="4"/>
      <c r="C5509" s="4"/>
      <c r="D5509" s="4"/>
      <c r="E5509" s="4">
        <v>1200115780</v>
      </c>
      <c r="F5509" s="4" t="s">
        <v>4428</v>
      </c>
      <c r="G5509" s="5">
        <v>27220</v>
      </c>
      <c r="H5509" s="5">
        <v>12991.48</v>
      </c>
    </row>
    <row r="5510" spans="1:8" x14ac:dyDescent="0.25">
      <c r="A5510" s="4"/>
      <c r="B5510" s="4"/>
      <c r="C5510" s="4"/>
      <c r="D5510" s="4"/>
      <c r="E5510" s="4">
        <v>1200115790</v>
      </c>
      <c r="F5510" s="4" t="s">
        <v>4428</v>
      </c>
      <c r="G5510" s="5">
        <v>27220</v>
      </c>
      <c r="H5510" s="5">
        <v>12991.48</v>
      </c>
    </row>
    <row r="5511" spans="1:8" x14ac:dyDescent="0.25">
      <c r="A5511" s="4"/>
      <c r="B5511" s="4"/>
      <c r="C5511" s="4"/>
      <c r="D5511" s="4"/>
      <c r="E5511" s="4">
        <v>1200123540</v>
      </c>
      <c r="F5511" s="4" t="s">
        <v>4429</v>
      </c>
      <c r="G5511" s="5">
        <v>26000</v>
      </c>
      <c r="H5511" s="5">
        <v>13448.77</v>
      </c>
    </row>
    <row r="5512" spans="1:8" x14ac:dyDescent="0.25">
      <c r="A5512" s="4"/>
      <c r="B5512" s="4"/>
      <c r="C5512" s="4"/>
      <c r="D5512" s="4"/>
      <c r="E5512" s="4">
        <v>1200106360</v>
      </c>
      <c r="F5512" s="4" t="s">
        <v>4430</v>
      </c>
      <c r="G5512" s="5">
        <v>22668</v>
      </c>
      <c r="H5512" s="5">
        <v>10515.43</v>
      </c>
    </row>
    <row r="5513" spans="1:8" x14ac:dyDescent="0.25">
      <c r="A5513" s="4"/>
      <c r="B5513" s="4"/>
      <c r="C5513" s="4"/>
      <c r="D5513" s="4"/>
      <c r="E5513" s="4">
        <v>1200123400</v>
      </c>
      <c r="F5513" s="4" t="s">
        <v>4431</v>
      </c>
      <c r="G5513" s="5">
        <v>22000</v>
      </c>
      <c r="H5513" s="5">
        <v>11379.73</v>
      </c>
    </row>
    <row r="5514" spans="1:8" x14ac:dyDescent="0.25">
      <c r="A5514" s="4"/>
      <c r="B5514" s="4"/>
      <c r="C5514" s="4"/>
      <c r="D5514" s="4"/>
      <c r="E5514" s="4">
        <v>1200122410</v>
      </c>
      <c r="F5514" s="4" t="s">
        <v>4432</v>
      </c>
      <c r="G5514" s="5">
        <v>16646.400000000001</v>
      </c>
      <c r="H5514" s="5">
        <v>8428.1</v>
      </c>
    </row>
    <row r="5515" spans="1:8" x14ac:dyDescent="0.25">
      <c r="A5515" s="4"/>
      <c r="B5515" s="4"/>
      <c r="C5515" s="4"/>
      <c r="D5515" s="4"/>
      <c r="E5515" s="4">
        <v>1200122580</v>
      </c>
      <c r="F5515" s="4" t="s">
        <v>4433</v>
      </c>
      <c r="G5515" s="5">
        <v>16646.400000000001</v>
      </c>
      <c r="H5515" s="5">
        <v>8428.1</v>
      </c>
    </row>
    <row r="5516" spans="1:8" x14ac:dyDescent="0.25">
      <c r="A5516" s="4"/>
      <c r="B5516" s="4"/>
      <c r="C5516" s="4"/>
      <c r="D5516" s="4"/>
      <c r="E5516" s="4">
        <v>1200106130</v>
      </c>
      <c r="F5516" s="4" t="s">
        <v>4434</v>
      </c>
      <c r="G5516" s="5">
        <v>13770</v>
      </c>
      <c r="H5516" s="5">
        <v>6395.27</v>
      </c>
    </row>
    <row r="5517" spans="1:8" x14ac:dyDescent="0.25">
      <c r="A5517" s="4"/>
      <c r="B5517" s="4"/>
      <c r="C5517" s="4"/>
      <c r="D5517" s="4"/>
      <c r="E5517" s="4">
        <v>1200120820</v>
      </c>
      <c r="F5517" s="4" t="s">
        <v>4435</v>
      </c>
      <c r="G5517" s="5">
        <v>12137</v>
      </c>
      <c r="H5517" s="5">
        <v>5829.18</v>
      </c>
    </row>
    <row r="5518" spans="1:8" x14ac:dyDescent="0.25">
      <c r="A5518" s="4"/>
      <c r="B5518" s="4"/>
      <c r="C5518" s="4"/>
      <c r="D5518" s="4"/>
      <c r="E5518" s="4">
        <v>1200122670</v>
      </c>
      <c r="F5518" s="4" t="s">
        <v>4436</v>
      </c>
      <c r="G5518" s="5">
        <v>11200</v>
      </c>
      <c r="H5518" s="5">
        <v>5670.57</v>
      </c>
    </row>
    <row r="5519" spans="1:8" x14ac:dyDescent="0.25">
      <c r="A5519" s="4"/>
      <c r="B5519" s="4"/>
      <c r="C5519" s="4"/>
      <c r="D5519" s="4"/>
      <c r="E5519" s="4">
        <v>1200105590</v>
      </c>
      <c r="F5519" s="4" t="s">
        <v>3122</v>
      </c>
      <c r="G5519" s="5">
        <v>5400</v>
      </c>
      <c r="H5519" s="5">
        <v>2493.19</v>
      </c>
    </row>
    <row r="5520" spans="1:8" x14ac:dyDescent="0.25">
      <c r="A5520" s="4"/>
      <c r="B5520" s="4"/>
      <c r="C5520" s="4"/>
      <c r="D5520" s="4">
        <v>2017</v>
      </c>
      <c r="E5520" s="4">
        <v>1200131850</v>
      </c>
      <c r="F5520" s="4" t="s">
        <v>4437</v>
      </c>
      <c r="G5520" s="5">
        <v>4900000</v>
      </c>
      <c r="H5520" s="5">
        <v>2913150.69</v>
      </c>
    </row>
    <row r="5521" spans="1:8" x14ac:dyDescent="0.25">
      <c r="A5521" s="4"/>
      <c r="B5521" s="4"/>
      <c r="C5521" s="4"/>
      <c r="D5521" s="4"/>
      <c r="E5521" s="4">
        <v>1200121630</v>
      </c>
      <c r="F5521" s="4" t="s">
        <v>4438</v>
      </c>
      <c r="G5521" s="5">
        <v>3321916</v>
      </c>
      <c r="H5521" s="5">
        <v>1944003.45</v>
      </c>
    </row>
    <row r="5522" spans="1:8" x14ac:dyDescent="0.25">
      <c r="A5522" s="4"/>
      <c r="B5522" s="4"/>
      <c r="C5522" s="4"/>
      <c r="D5522" s="4"/>
      <c r="E5522" s="4">
        <v>1200135980</v>
      </c>
      <c r="F5522" s="4" t="s">
        <v>4439</v>
      </c>
      <c r="G5522" s="5">
        <v>3150008</v>
      </c>
      <c r="H5522" s="5">
        <v>779494.78</v>
      </c>
    </row>
    <row r="5523" spans="1:8" x14ac:dyDescent="0.25">
      <c r="A5523" s="4"/>
      <c r="B5523" s="4"/>
      <c r="C5523" s="4"/>
      <c r="D5523" s="4"/>
      <c r="E5523" s="4">
        <v>1200131790</v>
      </c>
      <c r="F5523" s="4" t="s">
        <v>4440</v>
      </c>
      <c r="G5523" s="5">
        <v>1839454.46</v>
      </c>
      <c r="H5523" s="5">
        <v>1093593.46</v>
      </c>
    </row>
    <row r="5524" spans="1:8" x14ac:dyDescent="0.25">
      <c r="A5524" s="4"/>
      <c r="B5524" s="4"/>
      <c r="C5524" s="4"/>
      <c r="D5524" s="4"/>
      <c r="E5524" s="4">
        <v>1200135910</v>
      </c>
      <c r="F5524" s="4" t="s">
        <v>4441</v>
      </c>
      <c r="G5524" s="5">
        <v>1544184</v>
      </c>
      <c r="H5524" s="5">
        <v>1</v>
      </c>
    </row>
    <row r="5525" spans="1:8" x14ac:dyDescent="0.25">
      <c r="A5525" s="4"/>
      <c r="B5525" s="4"/>
      <c r="C5525" s="4"/>
      <c r="D5525" s="4"/>
      <c r="E5525" s="4">
        <v>1200136000</v>
      </c>
      <c r="F5525" s="4" t="s">
        <v>4442</v>
      </c>
      <c r="G5525" s="5">
        <v>1544184</v>
      </c>
      <c r="H5525" s="5">
        <v>1</v>
      </c>
    </row>
    <row r="5526" spans="1:8" x14ac:dyDescent="0.25">
      <c r="A5526" s="4"/>
      <c r="B5526" s="4"/>
      <c r="C5526" s="4"/>
      <c r="D5526" s="4"/>
      <c r="E5526" s="4">
        <v>1200131620</v>
      </c>
      <c r="F5526" s="4" t="s">
        <v>4443</v>
      </c>
      <c r="G5526" s="5">
        <v>1138005.8600000001</v>
      </c>
      <c r="H5526" s="5">
        <v>699327.97</v>
      </c>
    </row>
    <row r="5527" spans="1:8" x14ac:dyDescent="0.25">
      <c r="A5527" s="4"/>
      <c r="B5527" s="4"/>
      <c r="C5527" s="4"/>
      <c r="D5527" s="4"/>
      <c r="E5527" s="4">
        <v>1200132120</v>
      </c>
      <c r="F5527" s="4" t="s">
        <v>4444</v>
      </c>
      <c r="G5527" s="5">
        <v>774188.37</v>
      </c>
      <c r="H5527" s="5">
        <v>460270.88</v>
      </c>
    </row>
    <row r="5528" spans="1:8" x14ac:dyDescent="0.25">
      <c r="A5528" s="4"/>
      <c r="B5528" s="4"/>
      <c r="C5528" s="4"/>
      <c r="D5528" s="4"/>
      <c r="E5528" s="4">
        <v>1200135990</v>
      </c>
      <c r="F5528" s="4" t="s">
        <v>4445</v>
      </c>
      <c r="G5528" s="5">
        <v>764410.91</v>
      </c>
      <c r="H5528" s="5">
        <v>1</v>
      </c>
    </row>
    <row r="5529" spans="1:8" x14ac:dyDescent="0.25">
      <c r="A5529" s="4"/>
      <c r="B5529" s="4"/>
      <c r="C5529" s="4"/>
      <c r="D5529" s="4"/>
      <c r="E5529" s="4">
        <v>1200136020</v>
      </c>
      <c r="F5529" s="4" t="s">
        <v>4446</v>
      </c>
      <c r="G5529" s="5">
        <v>764410.91</v>
      </c>
      <c r="H5529" s="5">
        <v>1</v>
      </c>
    </row>
    <row r="5530" spans="1:8" x14ac:dyDescent="0.25">
      <c r="A5530" s="4"/>
      <c r="B5530" s="4"/>
      <c r="C5530" s="4"/>
      <c r="D5530" s="4"/>
      <c r="E5530" s="4">
        <v>1200131840</v>
      </c>
      <c r="F5530" s="4" t="s">
        <v>4447</v>
      </c>
      <c r="G5530" s="5">
        <v>581547</v>
      </c>
      <c r="H5530" s="5">
        <v>345741.65</v>
      </c>
    </row>
    <row r="5531" spans="1:8" x14ac:dyDescent="0.25">
      <c r="A5531" s="4"/>
      <c r="B5531" s="4"/>
      <c r="C5531" s="4"/>
      <c r="D5531" s="4"/>
      <c r="E5531" s="4">
        <v>1200130480</v>
      </c>
      <c r="F5531" s="4" t="s">
        <v>4448</v>
      </c>
      <c r="G5531" s="5">
        <v>560945</v>
      </c>
      <c r="H5531" s="5">
        <v>344712.22</v>
      </c>
    </row>
    <row r="5532" spans="1:8" x14ac:dyDescent="0.25">
      <c r="A5532" s="4"/>
      <c r="B5532" s="4"/>
      <c r="C5532" s="4"/>
      <c r="D5532" s="4"/>
      <c r="E5532" s="4">
        <v>1200132550</v>
      </c>
      <c r="F5532" s="4" t="s">
        <v>3931</v>
      </c>
      <c r="G5532" s="5">
        <v>512538</v>
      </c>
      <c r="H5532" s="5">
        <v>247703.3</v>
      </c>
    </row>
    <row r="5533" spans="1:8" x14ac:dyDescent="0.25">
      <c r="A5533" s="4"/>
      <c r="B5533" s="4"/>
      <c r="C5533" s="4"/>
      <c r="D5533" s="4"/>
      <c r="E5533" s="4">
        <v>1200131830</v>
      </c>
      <c r="F5533" s="4" t="s">
        <v>4449</v>
      </c>
      <c r="G5533" s="5">
        <v>465000</v>
      </c>
      <c r="H5533" s="5">
        <v>276452.06</v>
      </c>
    </row>
    <row r="5534" spans="1:8" x14ac:dyDescent="0.25">
      <c r="A5534" s="4"/>
      <c r="B5534" s="4"/>
      <c r="C5534" s="4"/>
      <c r="D5534" s="4"/>
      <c r="E5534" s="4">
        <v>1200128400</v>
      </c>
      <c r="F5534" s="4" t="s">
        <v>4450</v>
      </c>
      <c r="G5534" s="5">
        <v>421430</v>
      </c>
      <c r="H5534" s="5">
        <v>250202.41</v>
      </c>
    </row>
    <row r="5535" spans="1:8" x14ac:dyDescent="0.25">
      <c r="A5535" s="4"/>
      <c r="B5535" s="4"/>
      <c r="C5535" s="4"/>
      <c r="D5535" s="4"/>
      <c r="E5535" s="4">
        <v>1200131740</v>
      </c>
      <c r="F5535" s="4" t="s">
        <v>4451</v>
      </c>
      <c r="G5535" s="5">
        <v>420066.5</v>
      </c>
      <c r="H5535" s="5">
        <v>249738.17</v>
      </c>
    </row>
    <row r="5536" spans="1:8" x14ac:dyDescent="0.25">
      <c r="A5536" s="4"/>
      <c r="B5536" s="4"/>
      <c r="C5536" s="4"/>
      <c r="D5536" s="4"/>
      <c r="E5536" s="4">
        <v>1200131780</v>
      </c>
      <c r="F5536" s="4" t="s">
        <v>4451</v>
      </c>
      <c r="G5536" s="5">
        <v>420066.5</v>
      </c>
      <c r="H5536" s="5">
        <v>249738.17</v>
      </c>
    </row>
    <row r="5537" spans="1:8" x14ac:dyDescent="0.25">
      <c r="A5537" s="4"/>
      <c r="B5537" s="4"/>
      <c r="C5537" s="4"/>
      <c r="D5537" s="4"/>
      <c r="E5537" s="4">
        <v>1200131750</v>
      </c>
      <c r="F5537" s="4" t="s">
        <v>4451</v>
      </c>
      <c r="G5537" s="5">
        <v>420065.5</v>
      </c>
      <c r="H5537" s="5">
        <v>249737.57</v>
      </c>
    </row>
    <row r="5538" spans="1:8" x14ac:dyDescent="0.25">
      <c r="A5538" s="4"/>
      <c r="B5538" s="4"/>
      <c r="C5538" s="4"/>
      <c r="D5538" s="4"/>
      <c r="E5538" s="4">
        <v>1200131720</v>
      </c>
      <c r="F5538" s="4" t="s">
        <v>4452</v>
      </c>
      <c r="G5538" s="5">
        <v>324844</v>
      </c>
      <c r="H5538" s="5">
        <v>193126.43</v>
      </c>
    </row>
    <row r="5539" spans="1:8" x14ac:dyDescent="0.25">
      <c r="A5539" s="4"/>
      <c r="B5539" s="4"/>
      <c r="C5539" s="4"/>
      <c r="D5539" s="4"/>
      <c r="E5539" s="4">
        <v>1200135030</v>
      </c>
      <c r="F5539" s="4" t="s">
        <v>4453</v>
      </c>
      <c r="G5539" s="5">
        <v>312952</v>
      </c>
      <c r="H5539" s="5">
        <v>205862.38</v>
      </c>
    </row>
    <row r="5540" spans="1:8" x14ac:dyDescent="0.25">
      <c r="A5540" s="4"/>
      <c r="B5540" s="4"/>
      <c r="C5540" s="4"/>
      <c r="D5540" s="4"/>
      <c r="E5540" s="4">
        <v>1200132520</v>
      </c>
      <c r="F5540" s="4" t="s">
        <v>3929</v>
      </c>
      <c r="G5540" s="5">
        <v>256269</v>
      </c>
      <c r="H5540" s="5">
        <v>98224.75</v>
      </c>
    </row>
    <row r="5541" spans="1:8" x14ac:dyDescent="0.25">
      <c r="A5541" s="4"/>
      <c r="B5541" s="4"/>
      <c r="C5541" s="4"/>
      <c r="D5541" s="4"/>
      <c r="E5541" s="4">
        <v>1200130880</v>
      </c>
      <c r="F5541" s="4" t="s">
        <v>4454</v>
      </c>
      <c r="G5541" s="5">
        <v>249928.2</v>
      </c>
      <c r="H5541" s="5">
        <v>153380.6</v>
      </c>
    </row>
    <row r="5542" spans="1:8" x14ac:dyDescent="0.25">
      <c r="A5542" s="4"/>
      <c r="B5542" s="4"/>
      <c r="C5542" s="4"/>
      <c r="D5542" s="4"/>
      <c r="E5542" s="4">
        <v>1200130720</v>
      </c>
      <c r="F5542" s="4" t="s">
        <v>4455</v>
      </c>
      <c r="G5542" s="5">
        <v>235839.8</v>
      </c>
      <c r="H5542" s="5">
        <v>145962.22</v>
      </c>
    </row>
    <row r="5543" spans="1:8" x14ac:dyDescent="0.25">
      <c r="A5543" s="4"/>
      <c r="B5543" s="4"/>
      <c r="C5543" s="4"/>
      <c r="D5543" s="4"/>
      <c r="E5543" s="4">
        <v>1200131860</v>
      </c>
      <c r="F5543" s="4" t="s">
        <v>4456</v>
      </c>
      <c r="G5543" s="5">
        <v>217000</v>
      </c>
      <c r="H5543" s="5">
        <v>129010.95</v>
      </c>
    </row>
    <row r="5544" spans="1:8" x14ac:dyDescent="0.25">
      <c r="A5544" s="4"/>
      <c r="B5544" s="4"/>
      <c r="C5544" s="4"/>
      <c r="D5544" s="4"/>
      <c r="E5544" s="4">
        <v>1200127950</v>
      </c>
      <c r="F5544" s="4" t="s">
        <v>4457</v>
      </c>
      <c r="G5544" s="5">
        <v>169494.6</v>
      </c>
      <c r="H5544" s="5">
        <v>98678.36</v>
      </c>
    </row>
    <row r="5545" spans="1:8" x14ac:dyDescent="0.25">
      <c r="A5545" s="4"/>
      <c r="B5545" s="4"/>
      <c r="C5545" s="4"/>
      <c r="D5545" s="4"/>
      <c r="E5545" s="4">
        <v>1200130970</v>
      </c>
      <c r="F5545" s="4" t="s">
        <v>4458</v>
      </c>
      <c r="G5545" s="5">
        <v>150000</v>
      </c>
      <c r="H5545" s="5">
        <v>92547.94</v>
      </c>
    </row>
    <row r="5546" spans="1:8" x14ac:dyDescent="0.25">
      <c r="A5546" s="4"/>
      <c r="B5546" s="4"/>
      <c r="C5546" s="4"/>
      <c r="D5546" s="4"/>
      <c r="E5546" s="4">
        <v>1200127150</v>
      </c>
      <c r="F5546" s="4" t="s">
        <v>4459</v>
      </c>
      <c r="G5546" s="5">
        <v>130000</v>
      </c>
      <c r="H5546" s="5">
        <v>74545.210000000006</v>
      </c>
    </row>
    <row r="5547" spans="1:8" x14ac:dyDescent="0.25">
      <c r="A5547" s="4"/>
      <c r="B5547" s="4"/>
      <c r="C5547" s="4"/>
      <c r="D5547" s="4"/>
      <c r="E5547" s="4">
        <v>1200127060</v>
      </c>
      <c r="F5547" s="4" t="s">
        <v>4460</v>
      </c>
      <c r="G5547" s="5">
        <v>110356</v>
      </c>
      <c r="H5547" s="5">
        <v>64036.71</v>
      </c>
    </row>
    <row r="5548" spans="1:8" x14ac:dyDescent="0.25">
      <c r="A5548" s="4"/>
      <c r="B5548" s="4"/>
      <c r="C5548" s="4"/>
      <c r="D5548" s="4"/>
      <c r="E5548" s="4">
        <v>1200135220</v>
      </c>
      <c r="F5548" s="4" t="s">
        <v>4461</v>
      </c>
      <c r="G5548" s="5">
        <v>110000</v>
      </c>
      <c r="H5548" s="5">
        <v>72147.94</v>
      </c>
    </row>
    <row r="5549" spans="1:8" x14ac:dyDescent="0.25">
      <c r="A5549" s="4"/>
      <c r="B5549" s="4"/>
      <c r="C5549" s="4"/>
      <c r="D5549" s="4"/>
      <c r="E5549" s="4">
        <v>1200132190</v>
      </c>
      <c r="F5549" s="4" t="s">
        <v>4462</v>
      </c>
      <c r="G5549" s="5">
        <v>100405.92</v>
      </c>
      <c r="H5549" s="5">
        <v>63819.65</v>
      </c>
    </row>
    <row r="5550" spans="1:8" x14ac:dyDescent="0.25">
      <c r="A5550" s="4"/>
      <c r="B5550" s="4"/>
      <c r="C5550" s="4"/>
      <c r="D5550" s="4"/>
      <c r="E5550" s="4">
        <v>1200134610</v>
      </c>
      <c r="F5550" s="4" t="s">
        <v>4463</v>
      </c>
      <c r="G5550" s="5">
        <v>95095.83</v>
      </c>
      <c r="H5550" s="5">
        <v>58308.09</v>
      </c>
    </row>
    <row r="5551" spans="1:8" x14ac:dyDescent="0.25">
      <c r="A5551" s="4"/>
      <c r="B5551" s="4"/>
      <c r="C5551" s="4"/>
      <c r="D5551" s="4"/>
      <c r="E5551" s="4">
        <v>1200131800</v>
      </c>
      <c r="F5551" s="4" t="s">
        <v>4464</v>
      </c>
      <c r="G5551" s="5">
        <v>79100</v>
      </c>
      <c r="H5551" s="5">
        <v>47026.57</v>
      </c>
    </row>
    <row r="5552" spans="1:8" x14ac:dyDescent="0.25">
      <c r="A5552" s="4"/>
      <c r="B5552" s="4"/>
      <c r="C5552" s="4"/>
      <c r="D5552" s="4"/>
      <c r="E5552" s="4">
        <v>1200132980</v>
      </c>
      <c r="F5552" s="4" t="s">
        <v>4465</v>
      </c>
      <c r="G5552" s="5">
        <v>40500</v>
      </c>
      <c r="H5552" s="5">
        <v>26630.14</v>
      </c>
    </row>
    <row r="5553" spans="1:8" x14ac:dyDescent="0.25">
      <c r="A5553" s="4"/>
      <c r="B5553" s="4"/>
      <c r="C5553" s="4"/>
      <c r="D5553" s="4"/>
      <c r="E5553" s="4">
        <v>1200134630</v>
      </c>
      <c r="F5553" s="4" t="s">
        <v>4466</v>
      </c>
      <c r="G5553" s="5">
        <v>39742.04</v>
      </c>
      <c r="H5553" s="5">
        <v>24367.88</v>
      </c>
    </row>
    <row r="5554" spans="1:8" x14ac:dyDescent="0.25">
      <c r="A5554" s="4"/>
      <c r="B5554" s="4"/>
      <c r="C5554" s="4"/>
      <c r="D5554" s="4"/>
      <c r="E5554" s="4">
        <v>1200134720</v>
      </c>
      <c r="F5554" s="4" t="s">
        <v>4467</v>
      </c>
      <c r="G5554" s="5">
        <v>31200</v>
      </c>
      <c r="H5554" s="5">
        <v>20130.419999999998</v>
      </c>
    </row>
    <row r="5555" spans="1:8" x14ac:dyDescent="0.25">
      <c r="A5555" s="4"/>
      <c r="B5555" s="4"/>
      <c r="C5555" s="4"/>
      <c r="D5555" s="4"/>
      <c r="E5555" s="4">
        <v>1200134620</v>
      </c>
      <c r="F5555" s="4" t="s">
        <v>4468</v>
      </c>
      <c r="G5555" s="5">
        <v>26901.200000000001</v>
      </c>
      <c r="H5555" s="5">
        <v>16494.490000000002</v>
      </c>
    </row>
    <row r="5556" spans="1:8" x14ac:dyDescent="0.25">
      <c r="A5556" s="4"/>
      <c r="B5556" s="4"/>
      <c r="C5556" s="4"/>
      <c r="D5556" s="4"/>
      <c r="E5556" s="4">
        <v>1200131810</v>
      </c>
      <c r="F5556" s="4" t="s">
        <v>4469</v>
      </c>
      <c r="G5556" s="5">
        <v>24430</v>
      </c>
      <c r="H5556" s="5">
        <v>14524.14</v>
      </c>
    </row>
    <row r="5557" spans="1:8" x14ac:dyDescent="0.25">
      <c r="A5557" s="4"/>
      <c r="B5557" s="4"/>
      <c r="C5557" s="4"/>
      <c r="D5557" s="4"/>
      <c r="E5557" s="4">
        <v>1200134730</v>
      </c>
      <c r="F5557" s="4" t="s">
        <v>4470</v>
      </c>
      <c r="G5557" s="5">
        <v>22200</v>
      </c>
      <c r="H5557" s="5">
        <v>14323.56</v>
      </c>
    </row>
    <row r="5558" spans="1:8" x14ac:dyDescent="0.25">
      <c r="A5558" s="4"/>
      <c r="B5558" s="4"/>
      <c r="C5558" s="4"/>
      <c r="D5558" s="4"/>
      <c r="E5558" s="4">
        <v>1200134650</v>
      </c>
      <c r="F5558" s="4" t="s">
        <v>4471</v>
      </c>
      <c r="G5558" s="5">
        <v>20305.79</v>
      </c>
      <c r="H5558" s="5">
        <v>12450.5</v>
      </c>
    </row>
    <row r="5559" spans="1:8" x14ac:dyDescent="0.25">
      <c r="A5559" s="4"/>
      <c r="B5559" s="4"/>
      <c r="C5559" s="4"/>
      <c r="D5559" s="4"/>
      <c r="E5559" s="4">
        <v>1200130710</v>
      </c>
      <c r="F5559" s="4" t="s">
        <v>4472</v>
      </c>
      <c r="G5559" s="5">
        <v>19199.12</v>
      </c>
      <c r="H5559" s="5">
        <v>11619.42</v>
      </c>
    </row>
    <row r="5560" spans="1:8" x14ac:dyDescent="0.25">
      <c r="A5560" s="4"/>
      <c r="B5560" s="4"/>
      <c r="C5560" s="4"/>
      <c r="D5560" s="4"/>
      <c r="E5560" s="4">
        <v>1200131820</v>
      </c>
      <c r="F5560" s="4" t="s">
        <v>4473</v>
      </c>
      <c r="G5560" s="5">
        <v>16000</v>
      </c>
      <c r="H5560" s="5">
        <v>9512.33</v>
      </c>
    </row>
    <row r="5561" spans="1:8" x14ac:dyDescent="0.25">
      <c r="A5561" s="4"/>
      <c r="B5561" s="4"/>
      <c r="C5561" s="4"/>
      <c r="D5561" s="4"/>
      <c r="E5561" s="4">
        <v>1200129260</v>
      </c>
      <c r="F5561" s="4" t="s">
        <v>4474</v>
      </c>
      <c r="G5561" s="5">
        <v>14750</v>
      </c>
      <c r="H5561" s="5">
        <v>8728.76</v>
      </c>
    </row>
    <row r="5562" spans="1:8" x14ac:dyDescent="0.25">
      <c r="A5562" s="4"/>
      <c r="B5562" s="4"/>
      <c r="C5562" s="4"/>
      <c r="D5562" s="4"/>
      <c r="E5562" s="4">
        <v>1200130610</v>
      </c>
      <c r="F5562" s="4" t="s">
        <v>4475</v>
      </c>
      <c r="G5562" s="5">
        <v>11669</v>
      </c>
      <c r="H5562" s="5">
        <v>7119.68</v>
      </c>
    </row>
    <row r="5563" spans="1:8" x14ac:dyDescent="0.25">
      <c r="A5563" s="4"/>
      <c r="B5563" s="4"/>
      <c r="C5563" s="4"/>
      <c r="D5563" s="4"/>
      <c r="E5563" s="4">
        <v>1200130990</v>
      </c>
      <c r="F5563" s="4" t="s">
        <v>4476</v>
      </c>
      <c r="G5563" s="5">
        <v>8216.94</v>
      </c>
      <c r="H5563" s="5">
        <v>5225.09</v>
      </c>
    </row>
    <row r="5564" spans="1:8" x14ac:dyDescent="0.25">
      <c r="A5564" s="4"/>
      <c r="B5564" s="4"/>
      <c r="C5564" s="4"/>
      <c r="D5564" s="4">
        <v>2018</v>
      </c>
      <c r="E5564" s="4">
        <v>1200135700</v>
      </c>
      <c r="F5564" s="4" t="s">
        <v>4477</v>
      </c>
      <c r="G5564" s="5">
        <v>10500000</v>
      </c>
      <c r="H5564" s="5">
        <v>7019178.0800000001</v>
      </c>
    </row>
    <row r="5565" spans="1:8" x14ac:dyDescent="0.25">
      <c r="A5565" s="4"/>
      <c r="B5565" s="4"/>
      <c r="C5565" s="4"/>
      <c r="D5565" s="4"/>
      <c r="E5565" s="4">
        <v>1200139150</v>
      </c>
      <c r="F5565" s="4" t="s">
        <v>4478</v>
      </c>
      <c r="G5565" s="5">
        <v>1190274.8600000001</v>
      </c>
      <c r="H5565" s="5">
        <v>835149.03</v>
      </c>
    </row>
    <row r="5566" spans="1:8" x14ac:dyDescent="0.25">
      <c r="A5566" s="4"/>
      <c r="B5566" s="4"/>
      <c r="C5566" s="4"/>
      <c r="D5566" s="4"/>
      <c r="E5566" s="4">
        <v>1200135080</v>
      </c>
      <c r="F5566" s="4" t="s">
        <v>4479</v>
      </c>
      <c r="G5566" s="5">
        <v>228000</v>
      </c>
      <c r="H5566" s="5">
        <v>154602.74</v>
      </c>
    </row>
    <row r="5567" spans="1:8" x14ac:dyDescent="0.25">
      <c r="A5567" s="4"/>
      <c r="B5567" s="4"/>
      <c r="C5567" s="4"/>
      <c r="D5567" s="4"/>
      <c r="E5567" s="4">
        <v>1200146630</v>
      </c>
      <c r="F5567" s="4" t="s">
        <v>4480</v>
      </c>
      <c r="G5567" s="5">
        <v>197967.78</v>
      </c>
      <c r="H5567" s="5">
        <v>94755.86</v>
      </c>
    </row>
    <row r="5568" spans="1:8" x14ac:dyDescent="0.25">
      <c r="A5568" s="4"/>
      <c r="B5568" s="4"/>
      <c r="C5568" s="4"/>
      <c r="D5568" s="4"/>
      <c r="E5568" s="4">
        <v>1200137230</v>
      </c>
      <c r="F5568" s="4" t="s">
        <v>4481</v>
      </c>
      <c r="G5568" s="5">
        <v>171153</v>
      </c>
      <c r="H5568" s="5">
        <v>115446.21</v>
      </c>
    </row>
    <row r="5569" spans="1:8" x14ac:dyDescent="0.25">
      <c r="A5569" s="4"/>
      <c r="B5569" s="4"/>
      <c r="C5569" s="4"/>
      <c r="D5569" s="4"/>
      <c r="E5569" s="4">
        <v>1200136240</v>
      </c>
      <c r="F5569" s="4" t="s">
        <v>4482</v>
      </c>
      <c r="G5569" s="5">
        <v>90000</v>
      </c>
      <c r="H5569" s="5">
        <v>60928.77</v>
      </c>
    </row>
    <row r="5570" spans="1:8" x14ac:dyDescent="0.25">
      <c r="A5570" s="4"/>
      <c r="B5570" s="4"/>
      <c r="C5570" s="4"/>
      <c r="D5570" s="4"/>
      <c r="E5570" s="4">
        <v>1200144300</v>
      </c>
      <c r="F5570" s="4" t="s">
        <v>2849</v>
      </c>
      <c r="G5570" s="5">
        <v>84109.2</v>
      </c>
      <c r="H5570" s="5">
        <v>62425.16</v>
      </c>
    </row>
    <row r="5571" spans="1:8" x14ac:dyDescent="0.25">
      <c r="A5571" s="4"/>
      <c r="B5571" s="4"/>
      <c r="C5571" s="4"/>
      <c r="D5571" s="4"/>
      <c r="E5571" s="4">
        <v>1200136230</v>
      </c>
      <c r="F5571" s="4" t="s">
        <v>4483</v>
      </c>
      <c r="G5571" s="5">
        <v>80000</v>
      </c>
      <c r="H5571" s="5">
        <v>54158.9</v>
      </c>
    </row>
    <row r="5572" spans="1:8" x14ac:dyDescent="0.25">
      <c r="A5572" s="4"/>
      <c r="B5572" s="4"/>
      <c r="C5572" s="4"/>
      <c r="D5572" s="4"/>
      <c r="E5572" s="4">
        <v>1200140870</v>
      </c>
      <c r="F5572" s="4" t="s">
        <v>4484</v>
      </c>
      <c r="G5572" s="5">
        <v>46080</v>
      </c>
      <c r="H5572" s="5">
        <v>32596.87</v>
      </c>
    </row>
    <row r="5573" spans="1:8" x14ac:dyDescent="0.25">
      <c r="A5573" s="4"/>
      <c r="B5573" s="4"/>
      <c r="C5573" s="4"/>
      <c r="D5573" s="4"/>
      <c r="E5573" s="4">
        <v>1200137360</v>
      </c>
      <c r="F5573" s="4" t="s">
        <v>4485</v>
      </c>
      <c r="G5573" s="5">
        <v>40000</v>
      </c>
      <c r="H5573" s="5">
        <v>27232.880000000001</v>
      </c>
    </row>
    <row r="5574" spans="1:8" x14ac:dyDescent="0.25">
      <c r="A5574" s="4"/>
      <c r="B5574" s="4"/>
      <c r="C5574" s="4"/>
      <c r="D5574" s="4"/>
      <c r="E5574" s="4">
        <v>1200137190</v>
      </c>
      <c r="F5574" s="4" t="s">
        <v>4486</v>
      </c>
      <c r="G5574" s="5">
        <v>15470</v>
      </c>
      <c r="H5574" s="5">
        <v>10434.83</v>
      </c>
    </row>
    <row r="5575" spans="1:8" x14ac:dyDescent="0.25">
      <c r="A5575" s="4"/>
      <c r="B5575" s="4"/>
      <c r="C5575" s="4"/>
      <c r="D5575" s="4">
        <v>2019</v>
      </c>
      <c r="E5575" s="4">
        <v>1200148680</v>
      </c>
      <c r="F5575" s="4" t="s">
        <v>4487</v>
      </c>
      <c r="G5575" s="5">
        <v>220218</v>
      </c>
      <c r="H5575" s="5">
        <v>169839.35999999999</v>
      </c>
    </row>
    <row r="5576" spans="1:8" x14ac:dyDescent="0.25">
      <c r="A5576" s="4"/>
      <c r="B5576" s="4"/>
      <c r="C5576" s="4"/>
      <c r="D5576" s="4"/>
      <c r="E5576" s="4">
        <v>1200150720</v>
      </c>
      <c r="F5576" s="4" t="s">
        <v>4488</v>
      </c>
      <c r="G5576" s="5">
        <v>70000</v>
      </c>
      <c r="H5576" s="5">
        <v>55040.52</v>
      </c>
    </row>
    <row r="5577" spans="1:8" x14ac:dyDescent="0.25">
      <c r="A5577" s="4"/>
      <c r="B5577" s="4"/>
      <c r="C5577" s="4"/>
      <c r="D5577" s="4"/>
      <c r="E5577" s="4">
        <v>1200160700</v>
      </c>
      <c r="F5577" s="4" t="s">
        <v>4489</v>
      </c>
      <c r="G5577" s="5">
        <v>28000</v>
      </c>
      <c r="H5577" s="5">
        <v>13402</v>
      </c>
    </row>
    <row r="5578" spans="1:8" x14ac:dyDescent="0.25">
      <c r="A5578" s="6"/>
      <c r="B5578" s="6"/>
      <c r="C5578" s="6" t="s">
        <v>1497</v>
      </c>
      <c r="D5578" s="6"/>
      <c r="E5578" s="6"/>
      <c r="F5578" s="6"/>
      <c r="G5578" s="7">
        <f>SUM(G5273:G5577)</f>
        <v>166613707.62000003</v>
      </c>
      <c r="H5578" s="7">
        <f>SUM(H5273:H5577)</f>
        <v>52548558.760000035</v>
      </c>
    </row>
    <row r="5579" spans="1:8" x14ac:dyDescent="0.25">
      <c r="A5579" s="4"/>
      <c r="B5579" s="4"/>
      <c r="C5579" s="4" t="s">
        <v>1498</v>
      </c>
      <c r="D5579" s="4">
        <v>2006</v>
      </c>
      <c r="E5579" s="4">
        <v>1200026080</v>
      </c>
      <c r="F5579" s="4" t="s">
        <v>1520</v>
      </c>
      <c r="G5579" s="5">
        <v>2195296.34</v>
      </c>
      <c r="H5579" s="5">
        <v>1473.95</v>
      </c>
    </row>
    <row r="5580" spans="1:8" x14ac:dyDescent="0.25">
      <c r="A5580" s="4"/>
      <c r="B5580" s="4"/>
      <c r="C5580" s="4"/>
      <c r="D5580" s="4"/>
      <c r="E5580" s="4">
        <v>1200026320</v>
      </c>
      <c r="F5580" s="4" t="s">
        <v>4490</v>
      </c>
      <c r="G5580" s="5">
        <v>1445114.34</v>
      </c>
      <c r="H5580" s="5">
        <v>1</v>
      </c>
    </row>
    <row r="5581" spans="1:8" x14ac:dyDescent="0.25">
      <c r="A5581" s="4"/>
      <c r="B5581" s="4"/>
      <c r="C5581" s="4"/>
      <c r="D5581" s="4"/>
      <c r="E5581" s="4">
        <v>1200026200</v>
      </c>
      <c r="F5581" s="4" t="s">
        <v>4491</v>
      </c>
      <c r="G5581" s="5">
        <v>203593.04</v>
      </c>
      <c r="H5581" s="5">
        <v>1073.0999999999999</v>
      </c>
    </row>
    <row r="5582" spans="1:8" x14ac:dyDescent="0.25">
      <c r="A5582" s="4"/>
      <c r="B5582" s="4"/>
      <c r="C5582" s="4"/>
      <c r="D5582" s="4"/>
      <c r="E5582" s="4">
        <v>1200026090</v>
      </c>
      <c r="F5582" s="4" t="s">
        <v>4492</v>
      </c>
      <c r="G5582" s="5">
        <v>159505.14000000001</v>
      </c>
      <c r="H5582" s="5">
        <v>107.11</v>
      </c>
    </row>
    <row r="5583" spans="1:8" x14ac:dyDescent="0.25">
      <c r="A5583" s="4"/>
      <c r="B5583" s="4"/>
      <c r="C5583" s="4"/>
      <c r="D5583" s="4"/>
      <c r="E5583" s="4">
        <v>1200026170</v>
      </c>
      <c r="F5583" s="4" t="s">
        <v>4493</v>
      </c>
      <c r="G5583" s="5">
        <v>145479.06</v>
      </c>
      <c r="H5583" s="5">
        <v>97.67</v>
      </c>
    </row>
    <row r="5584" spans="1:8" x14ac:dyDescent="0.25">
      <c r="A5584" s="4"/>
      <c r="B5584" s="4"/>
      <c r="C5584" s="4"/>
      <c r="D5584" s="4"/>
      <c r="E5584" s="4">
        <v>1200026150</v>
      </c>
      <c r="F5584" s="4" t="s">
        <v>4494</v>
      </c>
      <c r="G5584" s="5">
        <v>117330.79</v>
      </c>
      <c r="H5584" s="5">
        <v>78.81</v>
      </c>
    </row>
    <row r="5585" spans="1:8" x14ac:dyDescent="0.25">
      <c r="A5585" s="4"/>
      <c r="B5585" s="4"/>
      <c r="C5585" s="4"/>
      <c r="D5585" s="4"/>
      <c r="E5585" s="4">
        <v>1200026120</v>
      </c>
      <c r="F5585" s="4" t="s">
        <v>4495</v>
      </c>
      <c r="G5585" s="5">
        <v>115114.99</v>
      </c>
      <c r="H5585" s="5">
        <v>77.28</v>
      </c>
    </row>
    <row r="5586" spans="1:8" x14ac:dyDescent="0.25">
      <c r="A5586" s="4"/>
      <c r="B5586" s="4"/>
      <c r="C5586" s="4"/>
      <c r="D5586" s="4"/>
      <c r="E5586" s="4">
        <v>1200026110</v>
      </c>
      <c r="F5586" s="4" t="s">
        <v>4496</v>
      </c>
      <c r="G5586" s="5">
        <v>72772.06</v>
      </c>
      <c r="H5586" s="5">
        <v>48.86</v>
      </c>
    </row>
    <row r="5587" spans="1:8" x14ac:dyDescent="0.25">
      <c r="A5587" s="4"/>
      <c r="B5587" s="4"/>
      <c r="C5587" s="4"/>
      <c r="D5587" s="4"/>
      <c r="E5587" s="4">
        <v>1200026160</v>
      </c>
      <c r="F5587" s="4" t="s">
        <v>4497</v>
      </c>
      <c r="G5587" s="5">
        <v>63637.48</v>
      </c>
      <c r="H5587" s="5">
        <v>42.45</v>
      </c>
    </row>
    <row r="5588" spans="1:8" x14ac:dyDescent="0.25">
      <c r="A5588" s="4"/>
      <c r="B5588" s="4"/>
      <c r="C5588" s="4"/>
      <c r="D5588" s="4"/>
      <c r="E5588" s="4">
        <v>1200026180</v>
      </c>
      <c r="F5588" s="4" t="s">
        <v>4498</v>
      </c>
      <c r="G5588" s="5">
        <v>60688.34</v>
      </c>
      <c r="H5588" s="5">
        <v>40.76</v>
      </c>
    </row>
    <row r="5589" spans="1:8" x14ac:dyDescent="0.25">
      <c r="A5589" s="4"/>
      <c r="B5589" s="4"/>
      <c r="C5589" s="4"/>
      <c r="D5589" s="4"/>
      <c r="E5589" s="4">
        <v>1200026100</v>
      </c>
      <c r="F5589" s="4" t="s">
        <v>4499</v>
      </c>
      <c r="G5589" s="5">
        <v>60170.47</v>
      </c>
      <c r="H5589" s="5">
        <v>40.4</v>
      </c>
    </row>
    <row r="5590" spans="1:8" x14ac:dyDescent="0.25">
      <c r="A5590" s="4"/>
      <c r="B5590" s="4"/>
      <c r="C5590" s="4"/>
      <c r="D5590" s="4"/>
      <c r="E5590" s="4">
        <v>1200026050</v>
      </c>
      <c r="F5590" s="4" t="s">
        <v>4500</v>
      </c>
      <c r="G5590" s="5">
        <v>56000</v>
      </c>
      <c r="H5590" s="5">
        <v>1878.31</v>
      </c>
    </row>
    <row r="5591" spans="1:8" x14ac:dyDescent="0.25">
      <c r="A5591" s="4"/>
      <c r="B5591" s="4"/>
      <c r="C5591" s="4"/>
      <c r="D5591" s="4"/>
      <c r="E5591" s="4">
        <v>1200031830</v>
      </c>
      <c r="F5591" s="4" t="s">
        <v>4501</v>
      </c>
      <c r="G5591" s="5">
        <v>34547</v>
      </c>
      <c r="H5591" s="5">
        <v>1</v>
      </c>
    </row>
    <row r="5592" spans="1:8" x14ac:dyDescent="0.25">
      <c r="A5592" s="4"/>
      <c r="B5592" s="4"/>
      <c r="C5592" s="4"/>
      <c r="D5592" s="4"/>
      <c r="E5592" s="4">
        <v>1200026190</v>
      </c>
      <c r="F5592" s="4" t="s">
        <v>4502</v>
      </c>
      <c r="G5592" s="5">
        <v>20499.169999999998</v>
      </c>
      <c r="H5592" s="5">
        <v>13.8</v>
      </c>
    </row>
    <row r="5593" spans="1:8" x14ac:dyDescent="0.25">
      <c r="A5593" s="4"/>
      <c r="B5593" s="4"/>
      <c r="C5593" s="4"/>
      <c r="D5593" s="4"/>
      <c r="E5593" s="4">
        <v>1200031810</v>
      </c>
      <c r="F5593" s="4" t="s">
        <v>4503</v>
      </c>
      <c r="G5593" s="5">
        <v>20000</v>
      </c>
      <c r="H5593" s="5">
        <v>1</v>
      </c>
    </row>
    <row r="5594" spans="1:8" x14ac:dyDescent="0.25">
      <c r="A5594" s="4"/>
      <c r="B5594" s="4"/>
      <c r="C5594" s="4"/>
      <c r="D5594" s="4"/>
      <c r="E5594" s="4">
        <v>1200026140</v>
      </c>
      <c r="F5594" s="4" t="s">
        <v>4504</v>
      </c>
      <c r="G5594" s="5">
        <v>16857.87</v>
      </c>
      <c r="H5594" s="5">
        <v>11.31</v>
      </c>
    </row>
    <row r="5595" spans="1:8" x14ac:dyDescent="0.25">
      <c r="A5595" s="4"/>
      <c r="B5595" s="4"/>
      <c r="C5595" s="4"/>
      <c r="D5595" s="4">
        <v>2007</v>
      </c>
      <c r="E5595" s="4">
        <v>1200031850</v>
      </c>
      <c r="F5595" s="4" t="s">
        <v>1542</v>
      </c>
      <c r="G5595" s="5">
        <v>124125</v>
      </c>
      <c r="H5595" s="5">
        <v>9217.8799999999992</v>
      </c>
    </row>
    <row r="5596" spans="1:8" x14ac:dyDescent="0.25">
      <c r="A5596" s="4"/>
      <c r="B5596" s="4"/>
      <c r="C5596" s="4"/>
      <c r="D5596" s="4"/>
      <c r="E5596" s="4">
        <v>1200026210</v>
      </c>
      <c r="F5596" s="4" t="s">
        <v>4505</v>
      </c>
      <c r="G5596" s="5">
        <v>99182.68</v>
      </c>
      <c r="H5596" s="5">
        <v>1</v>
      </c>
    </row>
    <row r="5597" spans="1:8" x14ac:dyDescent="0.25">
      <c r="A5597" s="4"/>
      <c r="B5597" s="4"/>
      <c r="C5597" s="4"/>
      <c r="D5597" s="4"/>
      <c r="E5597" s="4">
        <v>1200031860</v>
      </c>
      <c r="F5597" s="4" t="s">
        <v>4506</v>
      </c>
      <c r="G5597" s="5">
        <v>75000</v>
      </c>
      <c r="H5597" s="5">
        <v>5793.59</v>
      </c>
    </row>
    <row r="5598" spans="1:8" x14ac:dyDescent="0.25">
      <c r="A5598" s="4"/>
      <c r="B5598" s="4"/>
      <c r="C5598" s="4"/>
      <c r="D5598" s="4"/>
      <c r="E5598" s="4">
        <v>1200026060</v>
      </c>
      <c r="F5598" s="4" t="s">
        <v>4507</v>
      </c>
      <c r="G5598" s="5">
        <v>59200</v>
      </c>
      <c r="H5598" s="5">
        <v>3261.63</v>
      </c>
    </row>
    <row r="5599" spans="1:8" x14ac:dyDescent="0.25">
      <c r="A5599" s="4"/>
      <c r="B5599" s="4"/>
      <c r="C5599" s="4"/>
      <c r="D5599" s="4"/>
      <c r="E5599" s="4">
        <v>1200026240</v>
      </c>
      <c r="F5599" s="4" t="s">
        <v>4508</v>
      </c>
      <c r="G5599" s="5">
        <v>33156</v>
      </c>
      <c r="H5599" s="5">
        <v>1</v>
      </c>
    </row>
    <row r="5600" spans="1:8" x14ac:dyDescent="0.25">
      <c r="A5600" s="4"/>
      <c r="B5600" s="4"/>
      <c r="C5600" s="4"/>
      <c r="D5600" s="4"/>
      <c r="E5600" s="4">
        <v>1200026070</v>
      </c>
      <c r="F5600" s="4" t="s">
        <v>4509</v>
      </c>
      <c r="G5600" s="5">
        <v>25900</v>
      </c>
      <c r="H5600" s="5">
        <v>1426.95</v>
      </c>
    </row>
    <row r="5601" spans="1:8" x14ac:dyDescent="0.25">
      <c r="A5601" s="4"/>
      <c r="B5601" s="4"/>
      <c r="C5601" s="4"/>
      <c r="D5601" s="4"/>
      <c r="E5601" s="4">
        <v>1200031870</v>
      </c>
      <c r="F5601" s="4" t="s">
        <v>4510</v>
      </c>
      <c r="G5601" s="5">
        <v>22320</v>
      </c>
      <c r="H5601" s="5">
        <v>1</v>
      </c>
    </row>
    <row r="5602" spans="1:8" x14ac:dyDescent="0.25">
      <c r="A5602" s="4"/>
      <c r="B5602" s="4"/>
      <c r="C5602" s="4"/>
      <c r="D5602" s="4"/>
      <c r="E5602" s="4">
        <v>1200026250</v>
      </c>
      <c r="F5602" s="4" t="s">
        <v>4511</v>
      </c>
      <c r="G5602" s="5">
        <v>11500</v>
      </c>
      <c r="H5602" s="5">
        <v>1308.72</v>
      </c>
    </row>
    <row r="5603" spans="1:8" x14ac:dyDescent="0.25">
      <c r="A5603" s="4"/>
      <c r="B5603" s="4"/>
      <c r="C5603" s="4"/>
      <c r="D5603" s="4">
        <v>2008</v>
      </c>
      <c r="E5603" s="4">
        <v>1200033830</v>
      </c>
      <c r="F5603" s="4" t="s">
        <v>4512</v>
      </c>
      <c r="G5603" s="5">
        <v>400000</v>
      </c>
      <c r="H5603" s="5">
        <v>1</v>
      </c>
    </row>
    <row r="5604" spans="1:8" x14ac:dyDescent="0.25">
      <c r="A5604" s="4"/>
      <c r="B5604" s="4"/>
      <c r="C5604" s="4"/>
      <c r="D5604" s="4"/>
      <c r="E5604" s="4">
        <v>1200026310</v>
      </c>
      <c r="F5604" s="4" t="s">
        <v>4513</v>
      </c>
      <c r="G5604" s="5">
        <v>199107.86</v>
      </c>
      <c r="H5604" s="5">
        <v>26914.55</v>
      </c>
    </row>
    <row r="5605" spans="1:8" x14ac:dyDescent="0.25">
      <c r="A5605" s="4"/>
      <c r="B5605" s="4"/>
      <c r="C5605" s="4"/>
      <c r="D5605" s="4"/>
      <c r="E5605" s="4">
        <v>1200033900</v>
      </c>
      <c r="F5605" s="4" t="s">
        <v>3226</v>
      </c>
      <c r="G5605" s="5">
        <v>138187</v>
      </c>
      <c r="H5605" s="5">
        <v>23449.68</v>
      </c>
    </row>
    <row r="5606" spans="1:8" x14ac:dyDescent="0.25">
      <c r="A5606" s="4"/>
      <c r="B5606" s="4"/>
      <c r="C5606" s="4"/>
      <c r="D5606" s="4"/>
      <c r="E5606" s="4">
        <v>1200026260</v>
      </c>
      <c r="F5606" s="4" t="s">
        <v>4514</v>
      </c>
      <c r="G5606" s="5">
        <v>62425</v>
      </c>
      <c r="H5606" s="5">
        <v>7712.13</v>
      </c>
    </row>
    <row r="5607" spans="1:8" x14ac:dyDescent="0.25">
      <c r="A5607" s="4"/>
      <c r="B5607" s="4"/>
      <c r="C5607" s="4"/>
      <c r="D5607" s="4"/>
      <c r="E5607" s="4">
        <v>1200026300</v>
      </c>
      <c r="F5607" s="4" t="s">
        <v>1695</v>
      </c>
      <c r="G5607" s="5">
        <v>55800</v>
      </c>
      <c r="H5607" s="5">
        <v>7513.85</v>
      </c>
    </row>
    <row r="5608" spans="1:8" x14ac:dyDescent="0.25">
      <c r="A5608" s="4"/>
      <c r="B5608" s="4"/>
      <c r="C5608" s="4"/>
      <c r="D5608" s="4"/>
      <c r="E5608" s="4">
        <v>1200026290</v>
      </c>
      <c r="F5608" s="4" t="s">
        <v>4515</v>
      </c>
      <c r="G5608" s="5">
        <v>9546</v>
      </c>
      <c r="H5608" s="5">
        <v>1</v>
      </c>
    </row>
    <row r="5609" spans="1:8" x14ac:dyDescent="0.25">
      <c r="A5609" s="4"/>
      <c r="B5609" s="4"/>
      <c r="C5609" s="4"/>
      <c r="D5609" s="4"/>
      <c r="E5609" s="4">
        <v>1200026280</v>
      </c>
      <c r="F5609" s="4" t="s">
        <v>4516</v>
      </c>
      <c r="G5609" s="5">
        <v>8500</v>
      </c>
      <c r="H5609" s="5">
        <v>1</v>
      </c>
    </row>
    <row r="5610" spans="1:8" x14ac:dyDescent="0.25">
      <c r="A5610" s="4"/>
      <c r="B5610" s="4"/>
      <c r="C5610" s="4"/>
      <c r="D5610" s="4"/>
      <c r="E5610" s="4">
        <v>1200026270</v>
      </c>
      <c r="F5610" s="4" t="s">
        <v>4517</v>
      </c>
      <c r="G5610" s="5">
        <v>7099</v>
      </c>
      <c r="H5610" s="5">
        <v>877.05</v>
      </c>
    </row>
    <row r="5611" spans="1:8" x14ac:dyDescent="0.25">
      <c r="A5611" s="4"/>
      <c r="B5611" s="4"/>
      <c r="C5611" s="4"/>
      <c r="D5611" s="4"/>
      <c r="E5611" s="4">
        <v>1200031890</v>
      </c>
      <c r="F5611" s="4" t="s">
        <v>1695</v>
      </c>
      <c r="G5611" s="5">
        <v>5755</v>
      </c>
      <c r="H5611" s="5">
        <v>1</v>
      </c>
    </row>
    <row r="5612" spans="1:8" x14ac:dyDescent="0.25">
      <c r="A5612" s="4"/>
      <c r="B5612" s="4"/>
      <c r="C5612" s="4"/>
      <c r="D5612" s="4"/>
      <c r="E5612" s="4">
        <v>1200031880</v>
      </c>
      <c r="F5612" s="4" t="s">
        <v>4518</v>
      </c>
      <c r="G5612" s="5">
        <v>2970</v>
      </c>
      <c r="H5612" s="5">
        <v>1</v>
      </c>
    </row>
    <row r="5613" spans="1:8" x14ac:dyDescent="0.25">
      <c r="A5613" s="4"/>
      <c r="B5613" s="4"/>
      <c r="C5613" s="4"/>
      <c r="D5613" s="4">
        <v>2009</v>
      </c>
      <c r="E5613" s="4">
        <v>1200038220</v>
      </c>
      <c r="F5613" s="4" t="s">
        <v>4519</v>
      </c>
      <c r="G5613" s="5">
        <v>625000</v>
      </c>
      <c r="H5613" s="5">
        <v>137000.88</v>
      </c>
    </row>
    <row r="5614" spans="1:8" x14ac:dyDescent="0.25">
      <c r="A5614" s="4"/>
      <c r="B5614" s="4"/>
      <c r="C5614" s="4"/>
      <c r="D5614" s="4"/>
      <c r="E5614" s="4">
        <v>1200038850</v>
      </c>
      <c r="F5614" s="4" t="s">
        <v>4520</v>
      </c>
      <c r="G5614" s="5">
        <v>561500</v>
      </c>
      <c r="H5614" s="5">
        <v>1</v>
      </c>
    </row>
    <row r="5615" spans="1:8" x14ac:dyDescent="0.25">
      <c r="A5615" s="4"/>
      <c r="B5615" s="4"/>
      <c r="C5615" s="4"/>
      <c r="D5615" s="4"/>
      <c r="E5615" s="4">
        <v>1200039610</v>
      </c>
      <c r="F5615" s="4" t="s">
        <v>4521</v>
      </c>
      <c r="G5615" s="5">
        <v>333920.40000000002</v>
      </c>
      <c r="H5615" s="5">
        <v>81065.66</v>
      </c>
    </row>
    <row r="5616" spans="1:8" x14ac:dyDescent="0.25">
      <c r="A5616" s="4"/>
      <c r="B5616" s="4"/>
      <c r="C5616" s="4"/>
      <c r="D5616" s="4"/>
      <c r="E5616" s="4">
        <v>1200039110</v>
      </c>
      <c r="F5616" s="4" t="s">
        <v>4522</v>
      </c>
      <c r="G5616" s="5">
        <v>221000</v>
      </c>
      <c r="H5616" s="5">
        <v>53163.09</v>
      </c>
    </row>
    <row r="5617" spans="1:8" x14ac:dyDescent="0.25">
      <c r="A5617" s="4"/>
      <c r="B5617" s="4"/>
      <c r="C5617" s="4"/>
      <c r="D5617" s="4"/>
      <c r="E5617" s="4">
        <v>1200043270</v>
      </c>
      <c r="F5617" s="4" t="s">
        <v>389</v>
      </c>
      <c r="G5617" s="5">
        <v>23400</v>
      </c>
      <c r="H5617" s="5">
        <v>5995.92</v>
      </c>
    </row>
    <row r="5618" spans="1:8" x14ac:dyDescent="0.25">
      <c r="A5618" s="4"/>
      <c r="B5618" s="4"/>
      <c r="C5618" s="4"/>
      <c r="D5618" s="4"/>
      <c r="E5618" s="4">
        <v>1200043260</v>
      </c>
      <c r="F5618" s="4" t="s">
        <v>389</v>
      </c>
      <c r="G5618" s="5">
        <v>23400</v>
      </c>
      <c r="H5618" s="5">
        <v>5995.92</v>
      </c>
    </row>
    <row r="5619" spans="1:8" x14ac:dyDescent="0.25">
      <c r="A5619" s="4"/>
      <c r="B5619" s="4"/>
      <c r="C5619" s="4"/>
      <c r="D5619" s="4">
        <v>2010</v>
      </c>
      <c r="E5619" s="4">
        <v>1200054220</v>
      </c>
      <c r="F5619" s="4" t="s">
        <v>4523</v>
      </c>
      <c r="G5619" s="5">
        <v>855201.91</v>
      </c>
      <c r="H5619" s="5">
        <v>258509.45</v>
      </c>
    </row>
    <row r="5620" spans="1:8" x14ac:dyDescent="0.25">
      <c r="A5620" s="4"/>
      <c r="B5620" s="4"/>
      <c r="C5620" s="4"/>
      <c r="D5620" s="4"/>
      <c r="E5620" s="4">
        <v>1200054900</v>
      </c>
      <c r="F5620" s="4" t="s">
        <v>4524</v>
      </c>
      <c r="G5620" s="5">
        <v>106887.5</v>
      </c>
      <c r="H5620" s="5">
        <v>1</v>
      </c>
    </row>
    <row r="5621" spans="1:8" x14ac:dyDescent="0.25">
      <c r="A5621" s="4"/>
      <c r="B5621" s="4"/>
      <c r="C5621" s="4"/>
      <c r="D5621" s="4"/>
      <c r="E5621" s="4">
        <v>1200054270</v>
      </c>
      <c r="F5621" s="4" t="s">
        <v>4525</v>
      </c>
      <c r="G5621" s="5">
        <v>97826.63</v>
      </c>
      <c r="H5621" s="5">
        <v>29570.94</v>
      </c>
    </row>
    <row r="5622" spans="1:8" x14ac:dyDescent="0.25">
      <c r="A5622" s="4"/>
      <c r="B5622" s="4"/>
      <c r="C5622" s="4"/>
      <c r="D5622" s="4"/>
      <c r="E5622" s="4">
        <v>1200054240</v>
      </c>
      <c r="F5622" s="4" t="s">
        <v>4526</v>
      </c>
      <c r="G5622" s="5">
        <v>97465.55</v>
      </c>
      <c r="H5622" s="5">
        <v>1</v>
      </c>
    </row>
    <row r="5623" spans="1:8" x14ac:dyDescent="0.25">
      <c r="A5623" s="4"/>
      <c r="B5623" s="4"/>
      <c r="C5623" s="4"/>
      <c r="D5623" s="4"/>
      <c r="E5623" s="4">
        <v>1200054280</v>
      </c>
      <c r="F5623" s="4" t="s">
        <v>4527</v>
      </c>
      <c r="G5623" s="5">
        <v>66662.320000000007</v>
      </c>
      <c r="H5623" s="5">
        <v>20150.63</v>
      </c>
    </row>
    <row r="5624" spans="1:8" x14ac:dyDescent="0.25">
      <c r="A5624" s="4"/>
      <c r="B5624" s="4"/>
      <c r="C5624" s="4"/>
      <c r="D5624" s="4"/>
      <c r="E5624" s="4">
        <v>1200054290</v>
      </c>
      <c r="F5624" s="4" t="s">
        <v>4528</v>
      </c>
      <c r="G5624" s="5">
        <v>65525.05</v>
      </c>
      <c r="H5624" s="5">
        <v>19806.830000000002</v>
      </c>
    </row>
    <row r="5625" spans="1:8" x14ac:dyDescent="0.25">
      <c r="A5625" s="4"/>
      <c r="B5625" s="4"/>
      <c r="C5625" s="4"/>
      <c r="D5625" s="4"/>
      <c r="E5625" s="4">
        <v>1200054260</v>
      </c>
      <c r="F5625" s="4" t="s">
        <v>4529</v>
      </c>
      <c r="G5625" s="5">
        <v>65217.760000000002</v>
      </c>
      <c r="H5625" s="5">
        <v>19713.939999999999</v>
      </c>
    </row>
    <row r="5626" spans="1:8" x14ac:dyDescent="0.25">
      <c r="A5626" s="4"/>
      <c r="B5626" s="4"/>
      <c r="C5626" s="4"/>
      <c r="D5626" s="4"/>
      <c r="E5626" s="4">
        <v>1200054250</v>
      </c>
      <c r="F5626" s="4" t="s">
        <v>4530</v>
      </c>
      <c r="G5626" s="5">
        <v>42693.49</v>
      </c>
      <c r="H5626" s="5">
        <v>1</v>
      </c>
    </row>
    <row r="5627" spans="1:8" x14ac:dyDescent="0.25">
      <c r="A5627" s="4"/>
      <c r="B5627" s="4"/>
      <c r="C5627" s="4"/>
      <c r="D5627" s="4"/>
      <c r="E5627" s="4">
        <v>1200046950</v>
      </c>
      <c r="F5627" s="4" t="s">
        <v>4531</v>
      </c>
      <c r="G5627" s="5">
        <v>14100</v>
      </c>
      <c r="H5627" s="5">
        <v>4035.17</v>
      </c>
    </row>
    <row r="5628" spans="1:8" x14ac:dyDescent="0.25">
      <c r="A5628" s="4"/>
      <c r="B5628" s="4"/>
      <c r="C5628" s="4"/>
      <c r="D5628" s="4">
        <v>2011</v>
      </c>
      <c r="E5628" s="4">
        <v>1200058260</v>
      </c>
      <c r="F5628" s="4" t="s">
        <v>4532</v>
      </c>
      <c r="G5628" s="5">
        <v>615000</v>
      </c>
      <c r="H5628" s="5">
        <v>215633.83</v>
      </c>
    </row>
    <row r="5629" spans="1:8" x14ac:dyDescent="0.25">
      <c r="A5629" s="4"/>
      <c r="B5629" s="4"/>
      <c r="C5629" s="4"/>
      <c r="D5629" s="4"/>
      <c r="E5629" s="4">
        <v>1200069210</v>
      </c>
      <c r="F5629" s="4" t="s">
        <v>1550</v>
      </c>
      <c r="G5629" s="5">
        <v>237145</v>
      </c>
      <c r="H5629" s="5">
        <v>1</v>
      </c>
    </row>
    <row r="5630" spans="1:8" x14ac:dyDescent="0.25">
      <c r="A5630" s="4"/>
      <c r="B5630" s="4"/>
      <c r="C5630" s="4"/>
      <c r="D5630" s="4"/>
      <c r="E5630" s="4">
        <v>1200065150</v>
      </c>
      <c r="F5630" s="4" t="s">
        <v>4533</v>
      </c>
      <c r="G5630" s="5">
        <v>60750</v>
      </c>
      <c r="H5630" s="5">
        <v>17827.330000000002</v>
      </c>
    </row>
    <row r="5631" spans="1:8" x14ac:dyDescent="0.25">
      <c r="A5631" s="4"/>
      <c r="B5631" s="4"/>
      <c r="C5631" s="4"/>
      <c r="D5631" s="4"/>
      <c r="E5631" s="4">
        <v>1200065170</v>
      </c>
      <c r="F5631" s="4" t="s">
        <v>4534</v>
      </c>
      <c r="G5631" s="5">
        <v>60688.34</v>
      </c>
      <c r="H5631" s="5">
        <v>16206.04</v>
      </c>
    </row>
    <row r="5632" spans="1:8" x14ac:dyDescent="0.25">
      <c r="A5632" s="4"/>
      <c r="B5632" s="4"/>
      <c r="C5632" s="4"/>
      <c r="D5632" s="4"/>
      <c r="E5632" s="4">
        <v>1200057390</v>
      </c>
      <c r="F5632" s="4" t="s">
        <v>4535</v>
      </c>
      <c r="G5632" s="5">
        <v>59957</v>
      </c>
      <c r="H5632" s="5">
        <v>21248.04</v>
      </c>
    </row>
    <row r="5633" spans="1:8" x14ac:dyDescent="0.25">
      <c r="A5633" s="4"/>
      <c r="B5633" s="4"/>
      <c r="C5633" s="4"/>
      <c r="D5633" s="4"/>
      <c r="E5633" s="4">
        <v>1200065190</v>
      </c>
      <c r="F5633" s="4" t="s">
        <v>4536</v>
      </c>
      <c r="G5633" s="5">
        <v>53250</v>
      </c>
      <c r="H5633" s="5">
        <v>15626.43</v>
      </c>
    </row>
    <row r="5634" spans="1:8" x14ac:dyDescent="0.25">
      <c r="A5634" s="4"/>
      <c r="B5634" s="4"/>
      <c r="C5634" s="4"/>
      <c r="D5634" s="4"/>
      <c r="E5634" s="4">
        <v>1200057130</v>
      </c>
      <c r="F5634" s="4" t="s">
        <v>4537</v>
      </c>
      <c r="G5634" s="5">
        <v>47600.480000000003</v>
      </c>
      <c r="H5634" s="5">
        <v>15647.84</v>
      </c>
    </row>
    <row r="5635" spans="1:8" x14ac:dyDescent="0.25">
      <c r="A5635" s="4"/>
      <c r="B5635" s="4"/>
      <c r="C5635" s="4"/>
      <c r="D5635" s="4"/>
      <c r="E5635" s="4">
        <v>1200054880</v>
      </c>
      <c r="F5635" s="4" t="s">
        <v>4538</v>
      </c>
      <c r="G5635" s="5">
        <v>40882.400000000001</v>
      </c>
      <c r="H5635" s="5">
        <v>13450.01</v>
      </c>
    </row>
    <row r="5636" spans="1:8" x14ac:dyDescent="0.25">
      <c r="A5636" s="4"/>
      <c r="B5636" s="4"/>
      <c r="C5636" s="4"/>
      <c r="D5636" s="4"/>
      <c r="E5636" s="4">
        <v>1200057150</v>
      </c>
      <c r="F5636" s="4" t="s">
        <v>4539</v>
      </c>
      <c r="G5636" s="5">
        <v>39200.620000000003</v>
      </c>
      <c r="H5636" s="5">
        <v>12886.56</v>
      </c>
    </row>
    <row r="5637" spans="1:8" x14ac:dyDescent="0.25">
      <c r="A5637" s="4"/>
      <c r="B5637" s="4"/>
      <c r="C5637" s="4"/>
      <c r="D5637" s="4"/>
      <c r="E5637" s="4">
        <v>1200057160</v>
      </c>
      <c r="F5637" s="4" t="s">
        <v>4540</v>
      </c>
      <c r="G5637" s="5">
        <v>29688</v>
      </c>
      <c r="H5637" s="5">
        <v>9701.4699999999993</v>
      </c>
    </row>
    <row r="5638" spans="1:8" x14ac:dyDescent="0.25">
      <c r="A5638" s="4"/>
      <c r="B5638" s="4"/>
      <c r="C5638" s="4"/>
      <c r="D5638" s="4"/>
      <c r="E5638" s="4">
        <v>1200065330</v>
      </c>
      <c r="F5638" s="4" t="s">
        <v>4541</v>
      </c>
      <c r="G5638" s="5">
        <v>16857.87</v>
      </c>
      <c r="H5638" s="5">
        <v>4501.6499999999996</v>
      </c>
    </row>
    <row r="5639" spans="1:8" x14ac:dyDescent="0.25">
      <c r="A5639" s="4"/>
      <c r="B5639" s="4"/>
      <c r="C5639" s="4"/>
      <c r="D5639" s="4">
        <v>2012</v>
      </c>
      <c r="E5639" s="4">
        <v>1200074140</v>
      </c>
      <c r="F5639" s="4" t="s">
        <v>4542</v>
      </c>
      <c r="G5639" s="5">
        <v>699293.8</v>
      </c>
      <c r="H5639" s="5">
        <v>298402.96999999997</v>
      </c>
    </row>
    <row r="5640" spans="1:8" x14ac:dyDescent="0.25">
      <c r="A5640" s="4"/>
      <c r="B5640" s="4"/>
      <c r="C5640" s="4"/>
      <c r="D5640" s="4"/>
      <c r="E5640" s="4">
        <v>1200073260</v>
      </c>
      <c r="F5640" s="4" t="s">
        <v>4543</v>
      </c>
      <c r="G5640" s="5">
        <v>245393.28</v>
      </c>
      <c r="H5640" s="5">
        <v>101523.91</v>
      </c>
    </row>
    <row r="5641" spans="1:8" x14ac:dyDescent="0.25">
      <c r="A5641" s="4"/>
      <c r="B5641" s="4"/>
      <c r="C5641" s="4"/>
      <c r="D5641" s="4"/>
      <c r="E5641" s="4">
        <v>1200073860</v>
      </c>
      <c r="F5641" s="4" t="s">
        <v>4544</v>
      </c>
      <c r="G5641" s="5">
        <v>91464</v>
      </c>
      <c r="H5641" s="5">
        <v>38411.769999999997</v>
      </c>
    </row>
    <row r="5642" spans="1:8" x14ac:dyDescent="0.25">
      <c r="A5642" s="4"/>
      <c r="B5642" s="4"/>
      <c r="C5642" s="4"/>
      <c r="D5642" s="4"/>
      <c r="E5642" s="4">
        <v>1200074760</v>
      </c>
      <c r="F5642" s="4" t="s">
        <v>4545</v>
      </c>
      <c r="G5642" s="5">
        <v>22472</v>
      </c>
      <c r="H5642" s="5">
        <v>1</v>
      </c>
    </row>
    <row r="5643" spans="1:8" x14ac:dyDescent="0.25">
      <c r="A5643" s="4"/>
      <c r="B5643" s="4"/>
      <c r="C5643" s="4"/>
      <c r="D5643" s="4">
        <v>2013</v>
      </c>
      <c r="E5643" s="4">
        <v>1200082350</v>
      </c>
      <c r="F5643" s="4" t="s">
        <v>4546</v>
      </c>
      <c r="G5643" s="5">
        <v>1473232.59</v>
      </c>
      <c r="H5643" s="5">
        <v>484108</v>
      </c>
    </row>
    <row r="5644" spans="1:8" x14ac:dyDescent="0.25">
      <c r="A5644" s="4"/>
      <c r="B5644" s="4"/>
      <c r="C5644" s="4"/>
      <c r="D5644" s="4"/>
      <c r="E5644" s="4">
        <v>1200081650</v>
      </c>
      <c r="F5644" s="4" t="s">
        <v>4547</v>
      </c>
      <c r="G5644" s="5">
        <v>608466</v>
      </c>
      <c r="H5644" s="5">
        <v>214132.5</v>
      </c>
    </row>
    <row r="5645" spans="1:8" x14ac:dyDescent="0.25">
      <c r="A5645" s="4"/>
      <c r="B5645" s="4"/>
      <c r="C5645" s="4"/>
      <c r="D5645" s="4"/>
      <c r="E5645" s="4">
        <v>1200080860</v>
      </c>
      <c r="F5645" s="4" t="s">
        <v>1568</v>
      </c>
      <c r="G5645" s="5">
        <v>183548</v>
      </c>
      <c r="H5645" s="5">
        <v>88760.65</v>
      </c>
    </row>
    <row r="5646" spans="1:8" x14ac:dyDescent="0.25">
      <c r="A5646" s="4"/>
      <c r="B5646" s="4"/>
      <c r="C5646" s="4"/>
      <c r="D5646" s="4"/>
      <c r="E5646" s="4">
        <v>1200081710</v>
      </c>
      <c r="F5646" s="4" t="s">
        <v>4548</v>
      </c>
      <c r="G5646" s="5">
        <v>92430</v>
      </c>
      <c r="H5646" s="5">
        <v>45419.27</v>
      </c>
    </row>
    <row r="5647" spans="1:8" x14ac:dyDescent="0.25">
      <c r="A5647" s="4"/>
      <c r="B5647" s="4"/>
      <c r="C5647" s="4"/>
      <c r="D5647" s="4">
        <v>2014</v>
      </c>
      <c r="E5647" s="4">
        <v>1200084300</v>
      </c>
      <c r="F5647" s="4" t="s">
        <v>4549</v>
      </c>
      <c r="G5647" s="5">
        <v>1716940.65</v>
      </c>
      <c r="H5647" s="5">
        <v>896348.86</v>
      </c>
    </row>
    <row r="5648" spans="1:8" x14ac:dyDescent="0.25">
      <c r="A5648" s="4"/>
      <c r="B5648" s="4"/>
      <c r="C5648" s="4"/>
      <c r="D5648" s="4"/>
      <c r="E5648" s="4">
        <v>1200093830</v>
      </c>
      <c r="F5648" s="4" t="s">
        <v>4550</v>
      </c>
      <c r="G5648" s="5">
        <v>347445</v>
      </c>
      <c r="H5648" s="5">
        <v>196219.15</v>
      </c>
    </row>
    <row r="5649" spans="1:8" x14ac:dyDescent="0.25">
      <c r="A5649" s="4"/>
      <c r="B5649" s="4"/>
      <c r="C5649" s="4"/>
      <c r="D5649" s="4"/>
      <c r="E5649" s="4">
        <v>1200083641</v>
      </c>
      <c r="F5649" s="4" t="s">
        <v>4551</v>
      </c>
      <c r="G5649" s="5">
        <v>319000</v>
      </c>
      <c r="H5649" s="5">
        <v>163463.31</v>
      </c>
    </row>
    <row r="5650" spans="1:8" x14ac:dyDescent="0.25">
      <c r="A5650" s="4"/>
      <c r="B5650" s="4"/>
      <c r="C5650" s="4"/>
      <c r="D5650" s="4"/>
      <c r="E5650" s="4">
        <v>1200080490</v>
      </c>
      <c r="F5650" s="4" t="s">
        <v>4552</v>
      </c>
      <c r="G5650" s="5">
        <v>269600</v>
      </c>
      <c r="H5650" s="5">
        <v>153733.57999999999</v>
      </c>
    </row>
    <row r="5651" spans="1:8" x14ac:dyDescent="0.25">
      <c r="A5651" s="4"/>
      <c r="B5651" s="4"/>
      <c r="C5651" s="4"/>
      <c r="D5651" s="4"/>
      <c r="E5651" s="4">
        <v>1200090730</v>
      </c>
      <c r="F5651" s="4" t="s">
        <v>4553</v>
      </c>
      <c r="G5651" s="5">
        <v>97500</v>
      </c>
      <c r="H5651" s="5">
        <v>51661.66</v>
      </c>
    </row>
    <row r="5652" spans="1:8" x14ac:dyDescent="0.25">
      <c r="A5652" s="4"/>
      <c r="B5652" s="4"/>
      <c r="C5652" s="4"/>
      <c r="D5652" s="4"/>
      <c r="E5652" s="4">
        <v>1200092200</v>
      </c>
      <c r="F5652" s="4" t="s">
        <v>4554</v>
      </c>
      <c r="G5652" s="5">
        <v>58642.89</v>
      </c>
      <c r="H5652" s="5">
        <v>32465.119999999999</v>
      </c>
    </row>
    <row r="5653" spans="1:8" x14ac:dyDescent="0.25">
      <c r="A5653" s="4"/>
      <c r="B5653" s="4"/>
      <c r="C5653" s="4"/>
      <c r="D5653" s="4"/>
      <c r="E5653" s="4">
        <v>1200087920</v>
      </c>
      <c r="F5653" s="4" t="s">
        <v>4555</v>
      </c>
      <c r="G5653" s="5">
        <v>45900</v>
      </c>
      <c r="H5653" s="5">
        <v>23944.71</v>
      </c>
    </row>
    <row r="5654" spans="1:8" x14ac:dyDescent="0.25">
      <c r="A5654" s="4"/>
      <c r="B5654" s="4"/>
      <c r="C5654" s="4"/>
      <c r="D5654" s="4"/>
      <c r="E5654" s="4">
        <v>1200083660</v>
      </c>
      <c r="F5654" s="4" t="s">
        <v>4556</v>
      </c>
      <c r="G5654" s="5">
        <v>43200</v>
      </c>
      <c r="H5654" s="5">
        <v>22536.2</v>
      </c>
    </row>
    <row r="5655" spans="1:8" x14ac:dyDescent="0.25">
      <c r="A5655" s="4"/>
      <c r="B5655" s="4"/>
      <c r="C5655" s="4"/>
      <c r="D5655" s="4"/>
      <c r="E5655" s="4">
        <v>1200086880</v>
      </c>
      <c r="F5655" s="4" t="s">
        <v>4557</v>
      </c>
      <c r="G5655" s="5">
        <v>39000</v>
      </c>
      <c r="H5655" s="5">
        <v>20963.830000000002</v>
      </c>
    </row>
    <row r="5656" spans="1:8" x14ac:dyDescent="0.25">
      <c r="A5656" s="4"/>
      <c r="B5656" s="4"/>
      <c r="C5656" s="4"/>
      <c r="D5656" s="4"/>
      <c r="E5656" s="4">
        <v>1200094040</v>
      </c>
      <c r="F5656" s="4" t="s">
        <v>4558</v>
      </c>
      <c r="G5656" s="5">
        <v>22225</v>
      </c>
      <c r="H5656" s="5">
        <v>12376.98</v>
      </c>
    </row>
    <row r="5657" spans="1:8" x14ac:dyDescent="0.25">
      <c r="A5657" s="4"/>
      <c r="B5657" s="4"/>
      <c r="C5657" s="4"/>
      <c r="D5657" s="4">
        <v>2015</v>
      </c>
      <c r="E5657" s="4">
        <v>1200099540</v>
      </c>
      <c r="F5657" s="4" t="s">
        <v>4559</v>
      </c>
      <c r="G5657" s="5">
        <v>1832881.03</v>
      </c>
      <c r="H5657" s="5">
        <v>1068929.52</v>
      </c>
    </row>
    <row r="5658" spans="1:8" x14ac:dyDescent="0.25">
      <c r="A5658" s="4"/>
      <c r="B5658" s="4"/>
      <c r="C5658" s="4"/>
      <c r="D5658" s="4"/>
      <c r="E5658" s="4">
        <v>1200099680</v>
      </c>
      <c r="F5658" s="4" t="s">
        <v>4560</v>
      </c>
      <c r="G5658" s="5">
        <v>1436640</v>
      </c>
      <c r="H5658" s="5">
        <v>837843.2</v>
      </c>
    </row>
    <row r="5659" spans="1:8" x14ac:dyDescent="0.25">
      <c r="A5659" s="4"/>
      <c r="B5659" s="4"/>
      <c r="C5659" s="4"/>
      <c r="D5659" s="4"/>
      <c r="E5659" s="4">
        <v>1200099570</v>
      </c>
      <c r="F5659" s="4" t="s">
        <v>4561</v>
      </c>
      <c r="G5659" s="5">
        <v>1350363</v>
      </c>
      <c r="H5659" s="5">
        <v>861829.92</v>
      </c>
    </row>
    <row r="5660" spans="1:8" x14ac:dyDescent="0.25">
      <c r="A5660" s="4"/>
      <c r="B5660" s="4"/>
      <c r="C5660" s="4"/>
      <c r="D5660" s="4"/>
      <c r="E5660" s="4">
        <v>1200099670</v>
      </c>
      <c r="F5660" s="4" t="s">
        <v>4562</v>
      </c>
      <c r="G5660" s="5">
        <v>1122375</v>
      </c>
      <c r="H5660" s="5">
        <v>654565</v>
      </c>
    </row>
    <row r="5661" spans="1:8" x14ac:dyDescent="0.25">
      <c r="A5661" s="4"/>
      <c r="B5661" s="4"/>
      <c r="C5661" s="4"/>
      <c r="D5661" s="4"/>
      <c r="E5661" s="4">
        <v>1200099490</v>
      </c>
      <c r="F5661" s="4" t="s">
        <v>4563</v>
      </c>
      <c r="G5661" s="5">
        <v>955116</v>
      </c>
      <c r="H5661" s="5">
        <v>557020.17000000004</v>
      </c>
    </row>
    <row r="5662" spans="1:8" x14ac:dyDescent="0.25">
      <c r="A5662" s="4"/>
      <c r="B5662" s="4"/>
      <c r="C5662" s="4"/>
      <c r="D5662" s="4"/>
      <c r="E5662" s="4">
        <v>1200099600</v>
      </c>
      <c r="F5662" s="4" t="s">
        <v>4564</v>
      </c>
      <c r="G5662" s="5">
        <v>575000</v>
      </c>
      <c r="H5662" s="5">
        <v>335337.92</v>
      </c>
    </row>
    <row r="5663" spans="1:8" x14ac:dyDescent="0.25">
      <c r="A5663" s="4"/>
      <c r="B5663" s="4"/>
      <c r="C5663" s="4"/>
      <c r="D5663" s="4"/>
      <c r="E5663" s="4">
        <v>1200099660</v>
      </c>
      <c r="F5663" s="4" t="s">
        <v>4565</v>
      </c>
      <c r="G5663" s="5">
        <v>515677</v>
      </c>
      <c r="H5663" s="5">
        <v>300740.94</v>
      </c>
    </row>
    <row r="5664" spans="1:8" x14ac:dyDescent="0.25">
      <c r="A5664" s="4"/>
      <c r="B5664" s="4"/>
      <c r="C5664" s="4"/>
      <c r="D5664" s="4"/>
      <c r="E5664" s="4">
        <v>1200099650</v>
      </c>
      <c r="F5664" s="4" t="s">
        <v>4566</v>
      </c>
      <c r="G5664" s="5">
        <v>489786</v>
      </c>
      <c r="H5664" s="5">
        <v>285641.39</v>
      </c>
    </row>
    <row r="5665" spans="1:8" x14ac:dyDescent="0.25">
      <c r="A5665" s="4"/>
      <c r="B5665" s="4"/>
      <c r="C5665" s="4"/>
      <c r="D5665" s="4"/>
      <c r="E5665" s="4">
        <v>1200099550</v>
      </c>
      <c r="F5665" s="4" t="s">
        <v>4567</v>
      </c>
      <c r="G5665" s="5">
        <v>360000</v>
      </c>
      <c r="H5665" s="5">
        <v>209950.67</v>
      </c>
    </row>
    <row r="5666" spans="1:8" x14ac:dyDescent="0.25">
      <c r="A5666" s="4"/>
      <c r="B5666" s="4"/>
      <c r="C5666" s="4"/>
      <c r="D5666" s="4"/>
      <c r="E5666" s="4">
        <v>1200103030</v>
      </c>
      <c r="F5666" s="4" t="s">
        <v>4568</v>
      </c>
      <c r="G5666" s="5">
        <v>348750</v>
      </c>
      <c r="H5666" s="5">
        <v>217116.42</v>
      </c>
    </row>
    <row r="5667" spans="1:8" x14ac:dyDescent="0.25">
      <c r="A5667" s="4"/>
      <c r="B5667" s="4"/>
      <c r="C5667" s="4"/>
      <c r="D5667" s="4"/>
      <c r="E5667" s="4">
        <v>1200104250</v>
      </c>
      <c r="F5667" s="4" t="s">
        <v>4569</v>
      </c>
      <c r="G5667" s="5">
        <v>275801.2</v>
      </c>
      <c r="H5667" s="5">
        <v>175569.97</v>
      </c>
    </row>
    <row r="5668" spans="1:8" x14ac:dyDescent="0.25">
      <c r="A5668" s="4"/>
      <c r="B5668" s="4"/>
      <c r="C5668" s="4"/>
      <c r="D5668" s="4"/>
      <c r="E5668" s="4">
        <v>1200099610</v>
      </c>
      <c r="F5668" s="4" t="s">
        <v>4570</v>
      </c>
      <c r="G5668" s="5">
        <v>261200</v>
      </c>
      <c r="H5668" s="5">
        <v>152330.91</v>
      </c>
    </row>
    <row r="5669" spans="1:8" x14ac:dyDescent="0.25">
      <c r="A5669" s="4"/>
      <c r="B5669" s="4"/>
      <c r="C5669" s="4"/>
      <c r="D5669" s="4"/>
      <c r="E5669" s="4">
        <v>1200099580</v>
      </c>
      <c r="F5669" s="4" t="s">
        <v>4571</v>
      </c>
      <c r="G5669" s="5">
        <v>194365</v>
      </c>
      <c r="H5669" s="5">
        <v>113352.96000000001</v>
      </c>
    </row>
    <row r="5670" spans="1:8" x14ac:dyDescent="0.25">
      <c r="A5670" s="4"/>
      <c r="B5670" s="4"/>
      <c r="C5670" s="4"/>
      <c r="D5670" s="4"/>
      <c r="E5670" s="4">
        <v>1200101000</v>
      </c>
      <c r="F5670" s="4" t="s">
        <v>4572</v>
      </c>
      <c r="G5670" s="5">
        <v>154553</v>
      </c>
      <c r="H5670" s="5">
        <v>93543.51</v>
      </c>
    </row>
    <row r="5671" spans="1:8" x14ac:dyDescent="0.25">
      <c r="A5671" s="4"/>
      <c r="B5671" s="4"/>
      <c r="C5671" s="4"/>
      <c r="D5671" s="4"/>
      <c r="E5671" s="4">
        <v>1200099590</v>
      </c>
      <c r="F5671" s="4" t="s">
        <v>4573</v>
      </c>
      <c r="G5671" s="5">
        <v>86050</v>
      </c>
      <c r="H5671" s="5">
        <v>50184.04</v>
      </c>
    </row>
    <row r="5672" spans="1:8" x14ac:dyDescent="0.25">
      <c r="A5672" s="4"/>
      <c r="B5672" s="4"/>
      <c r="C5672" s="4"/>
      <c r="D5672" s="4"/>
      <c r="E5672" s="4">
        <v>1200102690</v>
      </c>
      <c r="F5672" s="4" t="s">
        <v>4574</v>
      </c>
      <c r="G5672" s="5">
        <v>70090.3</v>
      </c>
      <c r="H5672" s="5">
        <v>44503.28</v>
      </c>
    </row>
    <row r="5673" spans="1:8" x14ac:dyDescent="0.25">
      <c r="A5673" s="4"/>
      <c r="B5673" s="4"/>
      <c r="C5673" s="4"/>
      <c r="D5673" s="4"/>
      <c r="E5673" s="4">
        <v>1200100690</v>
      </c>
      <c r="F5673" s="4" t="s">
        <v>4575</v>
      </c>
      <c r="G5673" s="5">
        <v>65132.6</v>
      </c>
      <c r="H5673" s="5">
        <v>33726.980000000003</v>
      </c>
    </row>
    <row r="5674" spans="1:8" x14ac:dyDescent="0.25">
      <c r="A5674" s="4"/>
      <c r="B5674" s="4"/>
      <c r="C5674" s="4"/>
      <c r="D5674" s="4"/>
      <c r="E5674" s="4">
        <v>1200102960</v>
      </c>
      <c r="F5674" s="4" t="s">
        <v>4576</v>
      </c>
      <c r="G5674" s="5">
        <v>34515</v>
      </c>
      <c r="H5674" s="5">
        <v>21588.1</v>
      </c>
    </row>
    <row r="5675" spans="1:8" x14ac:dyDescent="0.25">
      <c r="A5675" s="4"/>
      <c r="B5675" s="4"/>
      <c r="C5675" s="4"/>
      <c r="D5675" s="4"/>
      <c r="E5675" s="4">
        <v>1200101330</v>
      </c>
      <c r="F5675" s="4" t="s">
        <v>4577</v>
      </c>
      <c r="G5675" s="5">
        <v>28800</v>
      </c>
      <c r="H5675" s="5">
        <v>17945.34</v>
      </c>
    </row>
    <row r="5676" spans="1:8" x14ac:dyDescent="0.25">
      <c r="A5676" s="4"/>
      <c r="B5676" s="4"/>
      <c r="C5676" s="4"/>
      <c r="D5676" s="4"/>
      <c r="E5676" s="4">
        <v>1200102970</v>
      </c>
      <c r="F5676" s="4" t="s">
        <v>4578</v>
      </c>
      <c r="G5676" s="5">
        <v>21100</v>
      </c>
      <c r="H5676" s="5">
        <v>13197.41</v>
      </c>
    </row>
    <row r="5677" spans="1:8" x14ac:dyDescent="0.25">
      <c r="A5677" s="4"/>
      <c r="B5677" s="4"/>
      <c r="C5677" s="4"/>
      <c r="D5677" s="4"/>
      <c r="E5677" s="4">
        <v>1200097840</v>
      </c>
      <c r="F5677" s="4" t="s">
        <v>4579</v>
      </c>
      <c r="G5677" s="5">
        <v>16500</v>
      </c>
      <c r="H5677" s="5">
        <v>9673.98</v>
      </c>
    </row>
    <row r="5678" spans="1:8" x14ac:dyDescent="0.25">
      <c r="A5678" s="4"/>
      <c r="B5678" s="4"/>
      <c r="C5678" s="4"/>
      <c r="D5678" s="4"/>
      <c r="E5678" s="4">
        <v>1200097800</v>
      </c>
      <c r="F5678" s="4" t="s">
        <v>4580</v>
      </c>
      <c r="G5678" s="5">
        <v>13500</v>
      </c>
      <c r="H5678" s="5">
        <v>7902.74</v>
      </c>
    </row>
    <row r="5679" spans="1:8" x14ac:dyDescent="0.25">
      <c r="A5679" s="4"/>
      <c r="B5679" s="4"/>
      <c r="C5679" s="4"/>
      <c r="D5679" s="4"/>
      <c r="E5679" s="4">
        <v>1200101030</v>
      </c>
      <c r="F5679" s="4" t="s">
        <v>4581</v>
      </c>
      <c r="G5679" s="5">
        <v>12710</v>
      </c>
      <c r="H5679" s="5">
        <v>8019.2</v>
      </c>
    </row>
    <row r="5680" spans="1:8" x14ac:dyDescent="0.25">
      <c r="A5680" s="4"/>
      <c r="B5680" s="4"/>
      <c r="C5680" s="4"/>
      <c r="D5680" s="4"/>
      <c r="E5680" s="4">
        <v>1200101020</v>
      </c>
      <c r="F5680" s="4" t="s">
        <v>4582</v>
      </c>
      <c r="G5680" s="5">
        <v>5576</v>
      </c>
      <c r="H5680" s="5">
        <v>3948.02</v>
      </c>
    </row>
    <row r="5681" spans="1:8" x14ac:dyDescent="0.25">
      <c r="A5681" s="4"/>
      <c r="B5681" s="4"/>
      <c r="C5681" s="4"/>
      <c r="D5681" s="4">
        <v>2016</v>
      </c>
      <c r="E5681" s="4">
        <v>1200124420</v>
      </c>
      <c r="F5681" s="4" t="s">
        <v>4583</v>
      </c>
      <c r="G5681" s="5">
        <v>1820050</v>
      </c>
      <c r="H5681" s="5">
        <v>1239960.99</v>
      </c>
    </row>
    <row r="5682" spans="1:8" x14ac:dyDescent="0.25">
      <c r="A5682" s="4"/>
      <c r="B5682" s="4"/>
      <c r="C5682" s="4"/>
      <c r="D5682" s="4"/>
      <c r="E5682" s="4">
        <v>1200124400</v>
      </c>
      <c r="F5682" s="4" t="s">
        <v>4584</v>
      </c>
      <c r="G5682" s="5">
        <v>1433989.29</v>
      </c>
      <c r="H5682" s="5">
        <v>976946.11</v>
      </c>
    </row>
    <row r="5683" spans="1:8" x14ac:dyDescent="0.25">
      <c r="A5683" s="4"/>
      <c r="B5683" s="4"/>
      <c r="C5683" s="4"/>
      <c r="D5683" s="4"/>
      <c r="E5683" s="4">
        <v>1200120930</v>
      </c>
      <c r="F5683" s="4" t="s">
        <v>4585</v>
      </c>
      <c r="G5683" s="5">
        <v>1420000</v>
      </c>
      <c r="H5683" s="5">
        <v>928000.48</v>
      </c>
    </row>
    <row r="5684" spans="1:8" x14ac:dyDescent="0.25">
      <c r="A5684" s="4"/>
      <c r="B5684" s="4"/>
      <c r="C5684" s="4"/>
      <c r="D5684" s="4"/>
      <c r="E5684" s="4">
        <v>1200105760</v>
      </c>
      <c r="F5684" s="4" t="s">
        <v>4586</v>
      </c>
      <c r="G5684" s="5">
        <v>835319.99</v>
      </c>
      <c r="H5684" s="5">
        <v>551692.6</v>
      </c>
    </row>
    <row r="5685" spans="1:8" x14ac:dyDescent="0.25">
      <c r="A5685" s="4"/>
      <c r="B5685" s="4"/>
      <c r="C5685" s="4"/>
      <c r="D5685" s="4"/>
      <c r="E5685" s="4">
        <v>1200120610</v>
      </c>
      <c r="F5685" s="4" t="s">
        <v>4587</v>
      </c>
      <c r="G5685" s="5">
        <v>555647.93000000005</v>
      </c>
      <c r="H5685" s="5">
        <v>363127.84</v>
      </c>
    </row>
    <row r="5686" spans="1:8" x14ac:dyDescent="0.25">
      <c r="A5686" s="4"/>
      <c r="B5686" s="4"/>
      <c r="C5686" s="4"/>
      <c r="D5686" s="4"/>
      <c r="E5686" s="4">
        <v>1200124410</v>
      </c>
      <c r="F5686" s="4" t="s">
        <v>4588</v>
      </c>
      <c r="G5686" s="5">
        <v>480000</v>
      </c>
      <c r="H5686" s="5">
        <v>327013.69</v>
      </c>
    </row>
    <row r="5687" spans="1:8" x14ac:dyDescent="0.25">
      <c r="A5687" s="4"/>
      <c r="B5687" s="4"/>
      <c r="C5687" s="4"/>
      <c r="D5687" s="4"/>
      <c r="E5687" s="4">
        <v>1200121900</v>
      </c>
      <c r="F5687" s="4" t="s">
        <v>4589</v>
      </c>
      <c r="G5687" s="5">
        <v>431343</v>
      </c>
      <c r="H5687" s="5">
        <v>305781.90000000002</v>
      </c>
    </row>
    <row r="5688" spans="1:8" x14ac:dyDescent="0.25">
      <c r="A5688" s="4"/>
      <c r="B5688" s="4"/>
      <c r="C5688" s="4"/>
      <c r="D5688" s="4"/>
      <c r="E5688" s="4">
        <v>1200124430</v>
      </c>
      <c r="F5688" s="4" t="s">
        <v>4590</v>
      </c>
      <c r="G5688" s="5">
        <v>406256</v>
      </c>
      <c r="H5688" s="5">
        <v>276773.51</v>
      </c>
    </row>
    <row r="5689" spans="1:8" x14ac:dyDescent="0.25">
      <c r="A5689" s="4"/>
      <c r="B5689" s="4"/>
      <c r="C5689" s="4"/>
      <c r="D5689" s="4"/>
      <c r="E5689" s="4">
        <v>1200124450</v>
      </c>
      <c r="F5689" s="4" t="s">
        <v>4591</v>
      </c>
      <c r="G5689" s="5">
        <v>344250</v>
      </c>
      <c r="H5689" s="5">
        <v>234530.14</v>
      </c>
    </row>
    <row r="5690" spans="1:8" x14ac:dyDescent="0.25">
      <c r="A5690" s="4"/>
      <c r="B5690" s="4"/>
      <c r="C5690" s="4"/>
      <c r="D5690" s="4"/>
      <c r="E5690" s="4">
        <v>1200120540</v>
      </c>
      <c r="F5690" s="4" t="s">
        <v>4592</v>
      </c>
      <c r="G5690" s="5">
        <v>289266</v>
      </c>
      <c r="H5690" s="5">
        <v>189041.55</v>
      </c>
    </row>
    <row r="5691" spans="1:8" x14ac:dyDescent="0.25">
      <c r="A5691" s="4"/>
      <c r="B5691" s="4"/>
      <c r="C5691" s="4"/>
      <c r="D5691" s="4"/>
      <c r="E5691" s="4">
        <v>1200105810</v>
      </c>
      <c r="F5691" s="4" t="s">
        <v>4593</v>
      </c>
      <c r="G5691" s="5">
        <v>250287.1</v>
      </c>
      <c r="H5691" s="5">
        <v>164489.57</v>
      </c>
    </row>
    <row r="5692" spans="1:8" x14ac:dyDescent="0.25">
      <c r="A5692" s="4"/>
      <c r="B5692" s="4"/>
      <c r="C5692" s="4"/>
      <c r="D5692" s="4"/>
      <c r="E5692" s="4">
        <v>1200120620</v>
      </c>
      <c r="F5692" s="4" t="s">
        <v>4594</v>
      </c>
      <c r="G5692" s="5">
        <v>209379</v>
      </c>
      <c r="H5692" s="5">
        <v>136833.67000000001</v>
      </c>
    </row>
    <row r="5693" spans="1:8" x14ac:dyDescent="0.25">
      <c r="A5693" s="4"/>
      <c r="B5693" s="4"/>
      <c r="C5693" s="4"/>
      <c r="D5693" s="4"/>
      <c r="E5693" s="4">
        <v>1200121990</v>
      </c>
      <c r="F5693" s="4" t="s">
        <v>4595</v>
      </c>
      <c r="G5693" s="5">
        <v>195750</v>
      </c>
      <c r="H5693" s="5">
        <v>129856.42</v>
      </c>
    </row>
    <row r="5694" spans="1:8" x14ac:dyDescent="0.25">
      <c r="A5694" s="4"/>
      <c r="B5694" s="4"/>
      <c r="C5694" s="4"/>
      <c r="D5694" s="4"/>
      <c r="E5694" s="4">
        <v>1200120660</v>
      </c>
      <c r="F5694" s="4" t="s">
        <v>4596</v>
      </c>
      <c r="G5694" s="5">
        <v>160816</v>
      </c>
      <c r="H5694" s="5">
        <v>105096.69</v>
      </c>
    </row>
    <row r="5695" spans="1:8" x14ac:dyDescent="0.25">
      <c r="A5695" s="4"/>
      <c r="B5695" s="4"/>
      <c r="C5695" s="4"/>
      <c r="D5695" s="4"/>
      <c r="E5695" s="4">
        <v>1200120560</v>
      </c>
      <c r="F5695" s="4" t="s">
        <v>3287</v>
      </c>
      <c r="G5695" s="5">
        <v>159997</v>
      </c>
      <c r="H5695" s="5">
        <v>104561.46</v>
      </c>
    </row>
    <row r="5696" spans="1:8" x14ac:dyDescent="0.25">
      <c r="A5696" s="4"/>
      <c r="B5696" s="4"/>
      <c r="C5696" s="4"/>
      <c r="D5696" s="4"/>
      <c r="E5696" s="4">
        <v>1200120670</v>
      </c>
      <c r="F5696" s="4" t="s">
        <v>4597</v>
      </c>
      <c r="G5696" s="5">
        <v>154747</v>
      </c>
      <c r="H5696" s="5">
        <v>101130.47</v>
      </c>
    </row>
    <row r="5697" spans="1:8" x14ac:dyDescent="0.25">
      <c r="A5697" s="4"/>
      <c r="B5697" s="4"/>
      <c r="C5697" s="4"/>
      <c r="D5697" s="4"/>
      <c r="E5697" s="4">
        <v>1200116320</v>
      </c>
      <c r="F5697" s="4" t="s">
        <v>4598</v>
      </c>
      <c r="G5697" s="5">
        <v>137613.38</v>
      </c>
      <c r="H5697" s="5">
        <v>91340.06</v>
      </c>
    </row>
    <row r="5698" spans="1:8" x14ac:dyDescent="0.25">
      <c r="A5698" s="4"/>
      <c r="B5698" s="4"/>
      <c r="C5698" s="4"/>
      <c r="D5698" s="4"/>
      <c r="E5698" s="4">
        <v>1200124050</v>
      </c>
      <c r="F5698" s="4" t="s">
        <v>4599</v>
      </c>
      <c r="G5698" s="5">
        <v>137200</v>
      </c>
      <c r="H5698" s="5">
        <v>93922.48</v>
      </c>
    </row>
    <row r="5699" spans="1:8" x14ac:dyDescent="0.25">
      <c r="A5699" s="4"/>
      <c r="B5699" s="4"/>
      <c r="C5699" s="4"/>
      <c r="D5699" s="4"/>
      <c r="E5699" s="4">
        <v>1200120600</v>
      </c>
      <c r="F5699" s="4" t="s">
        <v>4600</v>
      </c>
      <c r="G5699" s="5">
        <v>132517.4</v>
      </c>
      <c r="H5699" s="5">
        <v>86602.98</v>
      </c>
    </row>
    <row r="5700" spans="1:8" x14ac:dyDescent="0.25">
      <c r="A5700" s="4"/>
      <c r="B5700" s="4"/>
      <c r="C5700" s="4"/>
      <c r="D5700" s="4"/>
      <c r="E5700" s="4">
        <v>1200124440</v>
      </c>
      <c r="F5700" s="4" t="s">
        <v>4601</v>
      </c>
      <c r="G5700" s="5">
        <v>107000</v>
      </c>
      <c r="H5700" s="5">
        <v>72896.820000000007</v>
      </c>
    </row>
    <row r="5701" spans="1:8" x14ac:dyDescent="0.25">
      <c r="A5701" s="4"/>
      <c r="B5701" s="4"/>
      <c r="C5701" s="4"/>
      <c r="D5701" s="4"/>
      <c r="E5701" s="4">
        <v>1200120550</v>
      </c>
      <c r="F5701" s="4" t="s">
        <v>3287</v>
      </c>
      <c r="G5701" s="5">
        <v>106973</v>
      </c>
      <c r="H5701" s="5">
        <v>69909.16</v>
      </c>
    </row>
    <row r="5702" spans="1:8" x14ac:dyDescent="0.25">
      <c r="A5702" s="4"/>
      <c r="B5702" s="4"/>
      <c r="C5702" s="4"/>
      <c r="D5702" s="4"/>
      <c r="E5702" s="4">
        <v>1200120530</v>
      </c>
      <c r="F5702" s="4" t="s">
        <v>4602</v>
      </c>
      <c r="G5702" s="5">
        <v>98614</v>
      </c>
      <c r="H5702" s="5">
        <v>64446.35</v>
      </c>
    </row>
    <row r="5703" spans="1:8" x14ac:dyDescent="0.25">
      <c r="A5703" s="4"/>
      <c r="B5703" s="4"/>
      <c r="C5703" s="4"/>
      <c r="D5703" s="4"/>
      <c r="E5703" s="4">
        <v>1200124460</v>
      </c>
      <c r="F5703" s="4" t="s">
        <v>4603</v>
      </c>
      <c r="G5703" s="5">
        <v>98496</v>
      </c>
      <c r="H5703" s="5">
        <v>67103.210000000006</v>
      </c>
    </row>
    <row r="5704" spans="1:8" x14ac:dyDescent="0.25">
      <c r="A5704" s="4"/>
      <c r="B5704" s="4"/>
      <c r="C5704" s="4"/>
      <c r="D5704" s="4"/>
      <c r="E5704" s="4">
        <v>1200120570</v>
      </c>
      <c r="F5704" s="4" t="s">
        <v>3287</v>
      </c>
      <c r="G5704" s="5">
        <v>93774</v>
      </c>
      <c r="H5704" s="5">
        <v>61283.32</v>
      </c>
    </row>
    <row r="5705" spans="1:8" x14ac:dyDescent="0.25">
      <c r="A5705" s="4"/>
      <c r="B5705" s="4"/>
      <c r="C5705" s="4"/>
      <c r="D5705" s="4"/>
      <c r="E5705" s="4">
        <v>1200120940</v>
      </c>
      <c r="F5705" s="4" t="s">
        <v>4604</v>
      </c>
      <c r="G5705" s="5">
        <v>91090</v>
      </c>
      <c r="H5705" s="5">
        <v>59529.26</v>
      </c>
    </row>
    <row r="5706" spans="1:8" x14ac:dyDescent="0.25">
      <c r="A5706" s="4"/>
      <c r="B5706" s="4"/>
      <c r="C5706" s="4"/>
      <c r="D5706" s="4"/>
      <c r="E5706" s="4">
        <v>1200120680</v>
      </c>
      <c r="F5706" s="4" t="s">
        <v>4605</v>
      </c>
      <c r="G5706" s="5">
        <v>87083</v>
      </c>
      <c r="H5706" s="5">
        <v>56910.63</v>
      </c>
    </row>
    <row r="5707" spans="1:8" x14ac:dyDescent="0.25">
      <c r="A5707" s="4"/>
      <c r="B5707" s="4"/>
      <c r="C5707" s="4"/>
      <c r="D5707" s="4"/>
      <c r="E5707" s="4">
        <v>1200120950</v>
      </c>
      <c r="F5707" s="4" t="s">
        <v>4606</v>
      </c>
      <c r="G5707" s="5">
        <v>86748.05</v>
      </c>
      <c r="H5707" s="5">
        <v>56691.73</v>
      </c>
    </row>
    <row r="5708" spans="1:8" x14ac:dyDescent="0.25">
      <c r="A5708" s="4"/>
      <c r="B5708" s="4"/>
      <c r="C5708" s="4"/>
      <c r="D5708" s="4"/>
      <c r="E5708" s="4">
        <v>1200120510</v>
      </c>
      <c r="F5708" s="4" t="s">
        <v>4607</v>
      </c>
      <c r="G5708" s="5">
        <v>74339</v>
      </c>
      <c r="H5708" s="5">
        <v>48582.15</v>
      </c>
    </row>
    <row r="5709" spans="1:8" x14ac:dyDescent="0.25">
      <c r="A5709" s="4"/>
      <c r="B5709" s="4"/>
      <c r="C5709" s="4"/>
      <c r="D5709" s="4"/>
      <c r="E5709" s="4">
        <v>1200120970</v>
      </c>
      <c r="F5709" s="4" t="s">
        <v>4608</v>
      </c>
      <c r="G5709" s="5">
        <v>74004</v>
      </c>
      <c r="H5709" s="5">
        <v>48363.199999999997</v>
      </c>
    </row>
    <row r="5710" spans="1:8" x14ac:dyDescent="0.25">
      <c r="A5710" s="4"/>
      <c r="B5710" s="4"/>
      <c r="C5710" s="4"/>
      <c r="D5710" s="4"/>
      <c r="E5710" s="4">
        <v>1200120960</v>
      </c>
      <c r="F5710" s="4" t="s">
        <v>4608</v>
      </c>
      <c r="G5710" s="5">
        <v>74004</v>
      </c>
      <c r="H5710" s="5">
        <v>48363.199999999997</v>
      </c>
    </row>
    <row r="5711" spans="1:8" x14ac:dyDescent="0.25">
      <c r="A5711" s="4"/>
      <c r="B5711" s="4"/>
      <c r="C5711" s="4"/>
      <c r="D5711" s="4"/>
      <c r="E5711" s="4">
        <v>1200116070</v>
      </c>
      <c r="F5711" s="4" t="s">
        <v>4609</v>
      </c>
      <c r="G5711" s="5">
        <v>67000</v>
      </c>
      <c r="H5711" s="5">
        <v>43724.91</v>
      </c>
    </row>
    <row r="5712" spans="1:8" x14ac:dyDescent="0.25">
      <c r="A5712" s="4"/>
      <c r="B5712" s="4"/>
      <c r="C5712" s="4"/>
      <c r="D5712" s="4"/>
      <c r="E5712" s="4">
        <v>1200120520</v>
      </c>
      <c r="F5712" s="4" t="s">
        <v>4610</v>
      </c>
      <c r="G5712" s="5">
        <v>60687</v>
      </c>
      <c r="H5712" s="5">
        <v>39660.25</v>
      </c>
    </row>
    <row r="5713" spans="1:8" x14ac:dyDescent="0.25">
      <c r="A5713" s="4"/>
      <c r="B5713" s="4"/>
      <c r="C5713" s="4"/>
      <c r="D5713" s="4"/>
      <c r="E5713" s="4">
        <v>1200120590</v>
      </c>
      <c r="F5713" s="4" t="s">
        <v>4611</v>
      </c>
      <c r="G5713" s="5">
        <v>50423.13</v>
      </c>
      <c r="H5713" s="5">
        <v>32952.61</v>
      </c>
    </row>
    <row r="5714" spans="1:8" x14ac:dyDescent="0.25">
      <c r="A5714" s="4"/>
      <c r="B5714" s="4"/>
      <c r="C5714" s="4"/>
      <c r="D5714" s="4"/>
      <c r="E5714" s="4">
        <v>1200116530</v>
      </c>
      <c r="F5714" s="4" t="s">
        <v>4612</v>
      </c>
      <c r="G5714" s="5">
        <v>40050</v>
      </c>
      <c r="H5714" s="5">
        <v>26400.09</v>
      </c>
    </row>
    <row r="5715" spans="1:8" x14ac:dyDescent="0.25">
      <c r="A5715" s="4"/>
      <c r="B5715" s="4"/>
      <c r="C5715" s="4"/>
      <c r="D5715" s="4"/>
      <c r="E5715" s="4">
        <v>1200109590</v>
      </c>
      <c r="F5715" s="4" t="s">
        <v>3234</v>
      </c>
      <c r="G5715" s="5">
        <v>36589</v>
      </c>
      <c r="H5715" s="5">
        <v>23758.400000000001</v>
      </c>
    </row>
    <row r="5716" spans="1:8" x14ac:dyDescent="0.25">
      <c r="A5716" s="4"/>
      <c r="B5716" s="4"/>
      <c r="C5716" s="4"/>
      <c r="D5716" s="4"/>
      <c r="E5716" s="4">
        <v>1200105460</v>
      </c>
      <c r="F5716" s="4" t="s">
        <v>4613</v>
      </c>
      <c r="G5716" s="5">
        <v>32805</v>
      </c>
      <c r="H5716" s="5">
        <v>21187.79</v>
      </c>
    </row>
    <row r="5717" spans="1:8" x14ac:dyDescent="0.25">
      <c r="A5717" s="4"/>
      <c r="B5717" s="4"/>
      <c r="C5717" s="4"/>
      <c r="D5717" s="4"/>
      <c r="E5717" s="4">
        <v>1200120630</v>
      </c>
      <c r="F5717" s="4" t="s">
        <v>4614</v>
      </c>
      <c r="G5717" s="5">
        <v>20026</v>
      </c>
      <c r="H5717" s="5">
        <v>13087.41</v>
      </c>
    </row>
    <row r="5718" spans="1:8" x14ac:dyDescent="0.25">
      <c r="A5718" s="4"/>
      <c r="B5718" s="4"/>
      <c r="C5718" s="4"/>
      <c r="D5718" s="4"/>
      <c r="E5718" s="4">
        <v>1200109690</v>
      </c>
      <c r="F5718" s="4" t="s">
        <v>4615</v>
      </c>
      <c r="G5718" s="5">
        <v>17900</v>
      </c>
      <c r="H5718" s="5">
        <v>11698.07</v>
      </c>
    </row>
    <row r="5719" spans="1:8" x14ac:dyDescent="0.25">
      <c r="A5719" s="4"/>
      <c r="B5719" s="4"/>
      <c r="C5719" s="4"/>
      <c r="D5719" s="4"/>
      <c r="E5719" s="4">
        <v>1200105430</v>
      </c>
      <c r="F5719" s="4" t="s">
        <v>4616</v>
      </c>
      <c r="G5719" s="5">
        <v>15117</v>
      </c>
      <c r="H5719" s="5">
        <v>9766.4</v>
      </c>
    </row>
    <row r="5720" spans="1:8" x14ac:dyDescent="0.25">
      <c r="A5720" s="4"/>
      <c r="B5720" s="4"/>
      <c r="C5720" s="4"/>
      <c r="D5720" s="4"/>
      <c r="E5720" s="4">
        <v>1200122070</v>
      </c>
      <c r="F5720" s="4" t="s">
        <v>4617</v>
      </c>
      <c r="G5720" s="5">
        <v>13286.25</v>
      </c>
      <c r="H5720" s="5">
        <v>9080.76</v>
      </c>
    </row>
    <row r="5721" spans="1:8" x14ac:dyDescent="0.25">
      <c r="A5721" s="4"/>
      <c r="B5721" s="4"/>
      <c r="C5721" s="4"/>
      <c r="D5721" s="4"/>
      <c r="E5721" s="4">
        <v>1200121560</v>
      </c>
      <c r="F5721" s="4" t="s">
        <v>4618</v>
      </c>
      <c r="G5721" s="5">
        <v>8516.25</v>
      </c>
      <c r="H5721" s="5">
        <v>5733.5</v>
      </c>
    </row>
    <row r="5722" spans="1:8" x14ac:dyDescent="0.25">
      <c r="A5722" s="4"/>
      <c r="B5722" s="4"/>
      <c r="C5722" s="4"/>
      <c r="D5722" s="4">
        <v>2017</v>
      </c>
      <c r="E5722" s="4">
        <v>1200131650</v>
      </c>
      <c r="F5722" s="4" t="s">
        <v>4619</v>
      </c>
      <c r="G5722" s="5">
        <v>285622.03999999998</v>
      </c>
      <c r="H5722" s="5">
        <v>214933.85</v>
      </c>
    </row>
    <row r="5723" spans="1:8" x14ac:dyDescent="0.25">
      <c r="A5723" s="4"/>
      <c r="B5723" s="4"/>
      <c r="C5723" s="4"/>
      <c r="D5723" s="4"/>
      <c r="E5723" s="4">
        <v>1200127290</v>
      </c>
      <c r="F5723" s="4" t="s">
        <v>4620</v>
      </c>
      <c r="G5723" s="5">
        <v>246800</v>
      </c>
      <c r="H5723" s="5">
        <v>175937.98</v>
      </c>
    </row>
    <row r="5724" spans="1:8" x14ac:dyDescent="0.25">
      <c r="A5724" s="4"/>
      <c r="B5724" s="4"/>
      <c r="C5724" s="4"/>
      <c r="D5724" s="4"/>
      <c r="E5724" s="4">
        <v>1200129940</v>
      </c>
      <c r="F5724" s="4" t="s">
        <v>4621</v>
      </c>
      <c r="G5724" s="5">
        <v>194400</v>
      </c>
      <c r="H5724" s="5">
        <v>144619.4</v>
      </c>
    </row>
    <row r="5725" spans="1:8" x14ac:dyDescent="0.25">
      <c r="A5725" s="4"/>
      <c r="B5725" s="4"/>
      <c r="C5725" s="4"/>
      <c r="D5725" s="4"/>
      <c r="E5725" s="4">
        <v>1200128200</v>
      </c>
      <c r="F5725" s="4" t="s">
        <v>4622</v>
      </c>
      <c r="G5725" s="5">
        <v>194161</v>
      </c>
      <c r="H5725" s="5">
        <v>140824.32999999999</v>
      </c>
    </row>
    <row r="5726" spans="1:8" x14ac:dyDescent="0.25">
      <c r="A5726" s="4"/>
      <c r="B5726" s="4"/>
      <c r="C5726" s="4"/>
      <c r="D5726" s="4"/>
      <c r="E5726" s="4">
        <v>1200126690</v>
      </c>
      <c r="F5726" s="4" t="s">
        <v>4623</v>
      </c>
      <c r="G5726" s="5">
        <v>164247</v>
      </c>
      <c r="H5726" s="5">
        <v>117728.79</v>
      </c>
    </row>
    <row r="5727" spans="1:8" x14ac:dyDescent="0.25">
      <c r="A5727" s="4"/>
      <c r="B5727" s="4"/>
      <c r="C5727" s="4"/>
      <c r="D5727" s="4"/>
      <c r="E5727" s="4">
        <v>1200134190</v>
      </c>
      <c r="F5727" s="4" t="s">
        <v>4624</v>
      </c>
      <c r="G5727" s="5">
        <v>107190.62</v>
      </c>
      <c r="H5727" s="5">
        <v>81249.52</v>
      </c>
    </row>
    <row r="5728" spans="1:8" x14ac:dyDescent="0.25">
      <c r="A5728" s="4"/>
      <c r="B5728" s="4"/>
      <c r="C5728" s="4"/>
      <c r="D5728" s="4"/>
      <c r="E5728" s="4">
        <v>1200132290</v>
      </c>
      <c r="F5728" s="4" t="s">
        <v>4625</v>
      </c>
      <c r="G5728" s="5">
        <v>83300.19</v>
      </c>
      <c r="H5728" s="5">
        <v>62866.92</v>
      </c>
    </row>
    <row r="5729" spans="1:8" x14ac:dyDescent="0.25">
      <c r="A5729" s="4"/>
      <c r="B5729" s="4"/>
      <c r="C5729" s="4"/>
      <c r="D5729" s="4"/>
      <c r="E5729" s="4">
        <v>1200132360</v>
      </c>
      <c r="F5729" s="4" t="s">
        <v>4626</v>
      </c>
      <c r="G5729" s="5">
        <v>77772.039999999994</v>
      </c>
      <c r="H5729" s="5">
        <v>59192</v>
      </c>
    </row>
    <row r="5730" spans="1:8" x14ac:dyDescent="0.25">
      <c r="A5730" s="4"/>
      <c r="B5730" s="4"/>
      <c r="C5730" s="4"/>
      <c r="D5730" s="4"/>
      <c r="E5730" s="4">
        <v>1200132300</v>
      </c>
      <c r="F5730" s="4" t="s">
        <v>4627</v>
      </c>
      <c r="G5730" s="5">
        <v>76500.179999999993</v>
      </c>
      <c r="H5730" s="5">
        <v>57734.94</v>
      </c>
    </row>
    <row r="5731" spans="1:8" x14ac:dyDescent="0.25">
      <c r="A5731" s="4"/>
      <c r="B5731" s="4"/>
      <c r="C5731" s="4"/>
      <c r="D5731" s="4"/>
      <c r="E5731" s="4">
        <v>1200128370</v>
      </c>
      <c r="F5731" s="4" t="s">
        <v>4628</v>
      </c>
      <c r="G5731" s="5">
        <v>69321</v>
      </c>
      <c r="H5731" s="5">
        <v>49683.23</v>
      </c>
    </row>
    <row r="5732" spans="1:8" x14ac:dyDescent="0.25">
      <c r="A5732" s="4"/>
      <c r="B5732" s="4"/>
      <c r="C5732" s="4"/>
      <c r="D5732" s="4"/>
      <c r="E5732" s="4">
        <v>1200130740</v>
      </c>
      <c r="F5732" s="4" t="s">
        <v>4629</v>
      </c>
      <c r="G5732" s="5">
        <v>64500</v>
      </c>
      <c r="H5732" s="5">
        <v>47594.51</v>
      </c>
    </row>
    <row r="5733" spans="1:8" x14ac:dyDescent="0.25">
      <c r="A5733" s="4"/>
      <c r="B5733" s="4"/>
      <c r="C5733" s="4"/>
      <c r="D5733" s="4"/>
      <c r="E5733" s="4">
        <v>1200132350</v>
      </c>
      <c r="F5733" s="4" t="s">
        <v>4630</v>
      </c>
      <c r="G5733" s="5">
        <v>39100.11</v>
      </c>
      <c r="H5733" s="5">
        <v>29401.85</v>
      </c>
    </row>
    <row r="5734" spans="1:8" x14ac:dyDescent="0.25">
      <c r="A5734" s="4"/>
      <c r="B5734" s="4"/>
      <c r="C5734" s="4"/>
      <c r="D5734" s="4"/>
      <c r="E5734" s="4">
        <v>1200128190</v>
      </c>
      <c r="F5734" s="4" t="s">
        <v>4631</v>
      </c>
      <c r="G5734" s="5">
        <v>32000</v>
      </c>
      <c r="H5734" s="5">
        <v>22765.31</v>
      </c>
    </row>
    <row r="5735" spans="1:8" x14ac:dyDescent="0.25">
      <c r="A5735" s="4"/>
      <c r="B5735" s="4"/>
      <c r="C5735" s="4"/>
      <c r="D5735" s="4"/>
      <c r="E5735" s="4">
        <v>1200132280</v>
      </c>
      <c r="F5735" s="4" t="s">
        <v>4632</v>
      </c>
      <c r="G5735" s="5">
        <v>31879.83</v>
      </c>
      <c r="H5735" s="5">
        <v>23867.66</v>
      </c>
    </row>
    <row r="5736" spans="1:8" x14ac:dyDescent="0.25">
      <c r="A5736" s="4"/>
      <c r="B5736" s="4"/>
      <c r="C5736" s="4"/>
      <c r="D5736" s="4"/>
      <c r="E5736" s="4">
        <v>1200132250</v>
      </c>
      <c r="F5736" s="4" t="s">
        <v>4633</v>
      </c>
      <c r="G5736" s="5">
        <v>29110.09</v>
      </c>
      <c r="H5736" s="5">
        <v>21889.74</v>
      </c>
    </row>
    <row r="5737" spans="1:8" x14ac:dyDescent="0.25">
      <c r="A5737" s="4"/>
      <c r="B5737" s="4"/>
      <c r="C5737" s="4"/>
      <c r="D5737" s="4"/>
      <c r="E5737" s="4">
        <v>1200132240</v>
      </c>
      <c r="F5737" s="4" t="s">
        <v>4634</v>
      </c>
      <c r="G5737" s="5">
        <v>24224.880000000001</v>
      </c>
      <c r="H5737" s="5">
        <v>18136.599999999999</v>
      </c>
    </row>
    <row r="5738" spans="1:8" x14ac:dyDescent="0.25">
      <c r="A5738" s="4"/>
      <c r="B5738" s="4"/>
      <c r="C5738" s="4"/>
      <c r="D5738" s="4"/>
      <c r="E5738" s="4">
        <v>1200132270</v>
      </c>
      <c r="F5738" s="4" t="s">
        <v>4635</v>
      </c>
      <c r="G5738" s="5">
        <v>22949.94</v>
      </c>
      <c r="H5738" s="5">
        <v>17085.650000000001</v>
      </c>
    </row>
    <row r="5739" spans="1:8" x14ac:dyDescent="0.25">
      <c r="A5739" s="4"/>
      <c r="B5739" s="4"/>
      <c r="C5739" s="4"/>
      <c r="D5739" s="4"/>
      <c r="E5739" s="4">
        <v>1200132230</v>
      </c>
      <c r="F5739" s="4" t="s">
        <v>4636</v>
      </c>
      <c r="G5739" s="5">
        <v>22524.89</v>
      </c>
      <c r="H5739" s="5">
        <v>16863.84</v>
      </c>
    </row>
    <row r="5740" spans="1:8" x14ac:dyDescent="0.25">
      <c r="A5740" s="4"/>
      <c r="B5740" s="4"/>
      <c r="C5740" s="4"/>
      <c r="D5740" s="4"/>
      <c r="E5740" s="4">
        <v>1200132260</v>
      </c>
      <c r="F5740" s="4" t="s">
        <v>4637</v>
      </c>
      <c r="G5740" s="5">
        <v>20484.7</v>
      </c>
      <c r="H5740" s="5">
        <v>15261.56</v>
      </c>
    </row>
    <row r="5741" spans="1:8" x14ac:dyDescent="0.25">
      <c r="A5741" s="4"/>
      <c r="B5741" s="4"/>
      <c r="C5741" s="4"/>
      <c r="D5741" s="4"/>
      <c r="E5741" s="4">
        <v>1200132320</v>
      </c>
      <c r="F5741" s="4" t="s">
        <v>4638</v>
      </c>
      <c r="G5741" s="5">
        <v>19889.8</v>
      </c>
      <c r="H5741" s="5">
        <v>14782.02</v>
      </c>
    </row>
    <row r="5742" spans="1:8" x14ac:dyDescent="0.25">
      <c r="A5742" s="4"/>
      <c r="B5742" s="4"/>
      <c r="C5742" s="4"/>
      <c r="D5742" s="4"/>
      <c r="E5742" s="4">
        <v>1200132330</v>
      </c>
      <c r="F5742" s="4" t="s">
        <v>4639</v>
      </c>
      <c r="G5742" s="5">
        <v>18444.96</v>
      </c>
      <c r="H5742" s="5">
        <v>13731.8</v>
      </c>
    </row>
    <row r="5743" spans="1:8" x14ac:dyDescent="0.25">
      <c r="A5743" s="4"/>
      <c r="B5743" s="4"/>
      <c r="C5743" s="4"/>
      <c r="D5743" s="4"/>
      <c r="E5743" s="4">
        <v>1200126590</v>
      </c>
      <c r="F5743" s="4" t="s">
        <v>4640</v>
      </c>
      <c r="G5743" s="5">
        <v>15425</v>
      </c>
      <c r="H5743" s="5">
        <v>11269.4</v>
      </c>
    </row>
    <row r="5744" spans="1:8" x14ac:dyDescent="0.25">
      <c r="A5744" s="4"/>
      <c r="B5744" s="4"/>
      <c r="C5744" s="4"/>
      <c r="D5744" s="4"/>
      <c r="E5744" s="4">
        <v>1200132310</v>
      </c>
      <c r="F5744" s="4" t="s">
        <v>4641</v>
      </c>
      <c r="G5744" s="5">
        <v>12070.03</v>
      </c>
      <c r="H5744" s="5">
        <v>9109.2800000000007</v>
      </c>
    </row>
    <row r="5745" spans="1:8" x14ac:dyDescent="0.25">
      <c r="A5745" s="4"/>
      <c r="B5745" s="4"/>
      <c r="C5745" s="4"/>
      <c r="D5745" s="4"/>
      <c r="E5745" s="4">
        <v>1200132340</v>
      </c>
      <c r="F5745" s="4" t="s">
        <v>4642</v>
      </c>
      <c r="G5745" s="5">
        <v>10625.5</v>
      </c>
      <c r="H5745" s="5">
        <v>7910.43</v>
      </c>
    </row>
    <row r="5746" spans="1:8" x14ac:dyDescent="0.25">
      <c r="A5746" s="4"/>
      <c r="B5746" s="4"/>
      <c r="C5746" s="4"/>
      <c r="D5746" s="4">
        <v>2018</v>
      </c>
      <c r="E5746" s="4">
        <v>1200140120</v>
      </c>
      <c r="F5746" s="4" t="s">
        <v>4643</v>
      </c>
      <c r="G5746" s="5">
        <v>256368</v>
      </c>
      <c r="H5746" s="5">
        <v>205656.29</v>
      </c>
    </row>
    <row r="5747" spans="1:8" x14ac:dyDescent="0.25">
      <c r="A5747" s="4"/>
      <c r="B5747" s="4"/>
      <c r="C5747" s="4"/>
      <c r="D5747" s="4"/>
      <c r="E5747" s="4">
        <v>1200140110</v>
      </c>
      <c r="F5747" s="4" t="s">
        <v>4643</v>
      </c>
      <c r="G5747" s="5">
        <v>256368</v>
      </c>
      <c r="H5747" s="5">
        <v>205656.29</v>
      </c>
    </row>
    <row r="5748" spans="1:8" x14ac:dyDescent="0.25">
      <c r="A5748" s="4"/>
      <c r="B5748" s="4"/>
      <c r="C5748" s="4"/>
      <c r="D5748" s="4"/>
      <c r="E5748" s="4">
        <v>1200140090</v>
      </c>
      <c r="F5748" s="4" t="s">
        <v>4644</v>
      </c>
      <c r="G5748" s="5">
        <v>137524</v>
      </c>
      <c r="H5748" s="5">
        <v>110320.62</v>
      </c>
    </row>
    <row r="5749" spans="1:8" x14ac:dyDescent="0.25">
      <c r="A5749" s="4"/>
      <c r="B5749" s="4"/>
      <c r="C5749" s="4"/>
      <c r="D5749" s="4"/>
      <c r="E5749" s="4">
        <v>1200140100</v>
      </c>
      <c r="F5749" s="4" t="s">
        <v>4644</v>
      </c>
      <c r="G5749" s="5">
        <v>137524</v>
      </c>
      <c r="H5749" s="5">
        <v>110320.62</v>
      </c>
    </row>
    <row r="5750" spans="1:8" x14ac:dyDescent="0.25">
      <c r="A5750" s="4"/>
      <c r="B5750" s="4"/>
      <c r="C5750" s="4"/>
      <c r="D5750" s="4"/>
      <c r="E5750" s="4">
        <v>1200136370</v>
      </c>
      <c r="F5750" s="4" t="s">
        <v>4645</v>
      </c>
      <c r="G5750" s="5">
        <v>15878</v>
      </c>
      <c r="H5750" s="5">
        <v>12635.7</v>
      </c>
    </row>
    <row r="5751" spans="1:8" x14ac:dyDescent="0.25">
      <c r="A5751" s="4"/>
      <c r="B5751" s="4"/>
      <c r="C5751" s="4"/>
      <c r="D5751" s="4"/>
      <c r="E5751" s="4">
        <v>1200145920</v>
      </c>
      <c r="F5751" s="4" t="s">
        <v>4646</v>
      </c>
      <c r="G5751" s="5">
        <v>11700</v>
      </c>
      <c r="H5751" s="5">
        <v>9785.26</v>
      </c>
    </row>
    <row r="5752" spans="1:8" x14ac:dyDescent="0.25">
      <c r="A5752" s="4"/>
      <c r="B5752" s="4"/>
      <c r="C5752" s="4"/>
      <c r="D5752" s="4">
        <v>2019</v>
      </c>
      <c r="E5752" s="4">
        <v>1200145930</v>
      </c>
      <c r="F5752" s="4" t="s">
        <v>4647</v>
      </c>
      <c r="G5752" s="5">
        <v>88870</v>
      </c>
      <c r="H5752" s="5">
        <v>75202.69</v>
      </c>
    </row>
    <row r="5753" spans="1:8" x14ac:dyDescent="0.25">
      <c r="A5753" s="4"/>
      <c r="B5753" s="4"/>
      <c r="C5753" s="4"/>
      <c r="D5753" s="4"/>
      <c r="E5753" s="4">
        <v>1200149030</v>
      </c>
      <c r="F5753" s="4" t="s">
        <v>4648</v>
      </c>
      <c r="G5753" s="5">
        <v>36936</v>
      </c>
      <c r="H5753" s="5">
        <v>31437.759999999998</v>
      </c>
    </row>
    <row r="5754" spans="1:8" x14ac:dyDescent="0.25">
      <c r="A5754" s="4"/>
      <c r="B5754" s="4"/>
      <c r="C5754" s="4"/>
      <c r="D5754" s="4"/>
      <c r="E5754" s="4">
        <v>1200148970</v>
      </c>
      <c r="F5754" s="4" t="s">
        <v>4649</v>
      </c>
      <c r="G5754" s="5">
        <v>24000</v>
      </c>
      <c r="H5754" s="5">
        <v>702.96</v>
      </c>
    </row>
    <row r="5755" spans="1:8" x14ac:dyDescent="0.25">
      <c r="A5755" s="6"/>
      <c r="B5755" s="6"/>
      <c r="C5755" s="6" t="s">
        <v>1786</v>
      </c>
      <c r="D5755" s="6"/>
      <c r="E5755" s="6"/>
      <c r="F5755" s="6"/>
      <c r="G5755" s="7">
        <f>SUM(G5579:G5754)</f>
        <v>40926099.859999999</v>
      </c>
      <c r="H5755" s="7">
        <f>SUM(H5579:H5754)</f>
        <v>19423139.160000004</v>
      </c>
    </row>
    <row r="5756" spans="1:8" x14ac:dyDescent="0.25">
      <c r="A5756" s="4"/>
      <c r="B5756" s="4"/>
      <c r="C5756" s="4" t="s">
        <v>1787</v>
      </c>
      <c r="D5756" s="4">
        <v>2006</v>
      </c>
      <c r="E5756" s="4">
        <v>1200028540</v>
      </c>
      <c r="F5756" s="4" t="s">
        <v>4650</v>
      </c>
      <c r="G5756" s="5">
        <v>161430.99</v>
      </c>
      <c r="H5756" s="5">
        <v>108.42</v>
      </c>
    </row>
    <row r="5757" spans="1:8" x14ac:dyDescent="0.25">
      <c r="A5757" s="4"/>
      <c r="B5757" s="4"/>
      <c r="C5757" s="4"/>
      <c r="D5757" s="4"/>
      <c r="E5757" s="4">
        <v>1200025420</v>
      </c>
      <c r="F5757" s="4" t="s">
        <v>4651</v>
      </c>
      <c r="G5757" s="5">
        <v>69303.39</v>
      </c>
      <c r="H5757" s="5">
        <v>46.55</v>
      </c>
    </row>
    <row r="5758" spans="1:8" x14ac:dyDescent="0.25">
      <c r="A5758" s="6"/>
      <c r="B5758" s="6"/>
      <c r="C5758" s="6" t="s">
        <v>1810</v>
      </c>
      <c r="D5758" s="6"/>
      <c r="E5758" s="6"/>
      <c r="F5758" s="6"/>
      <c r="G5758" s="7">
        <f>SUM(G5756:G5757)</f>
        <v>230734.38</v>
      </c>
      <c r="H5758" s="7">
        <f>SUM(H5756:H5757)</f>
        <v>154.97</v>
      </c>
    </row>
    <row r="5759" spans="1:8" x14ac:dyDescent="0.25">
      <c r="A5759" s="4"/>
      <c r="B5759" s="4"/>
      <c r="C5759" s="4" t="s">
        <v>1811</v>
      </c>
      <c r="D5759" s="4">
        <v>2006</v>
      </c>
      <c r="E5759" s="4">
        <v>1200032070</v>
      </c>
      <c r="F5759" s="4" t="s">
        <v>4652</v>
      </c>
      <c r="G5759" s="5">
        <v>218312.79</v>
      </c>
      <c r="H5759" s="5">
        <v>1</v>
      </c>
    </row>
    <row r="5760" spans="1:8" x14ac:dyDescent="0.25">
      <c r="A5760" s="4"/>
      <c r="B5760" s="4"/>
      <c r="C5760" s="4"/>
      <c r="D5760" s="4"/>
      <c r="E5760" s="4">
        <v>1200032060</v>
      </c>
      <c r="F5760" s="4" t="s">
        <v>4653</v>
      </c>
      <c r="G5760" s="5">
        <v>140000</v>
      </c>
      <c r="H5760" s="5">
        <v>1</v>
      </c>
    </row>
    <row r="5761" spans="1:8" x14ac:dyDescent="0.25">
      <c r="A5761" s="4"/>
      <c r="B5761" s="4"/>
      <c r="C5761" s="4"/>
      <c r="D5761" s="4"/>
      <c r="E5761" s="4">
        <v>1200032050</v>
      </c>
      <c r="F5761" s="4" t="s">
        <v>4652</v>
      </c>
      <c r="G5761" s="5">
        <v>111282.08</v>
      </c>
      <c r="H5761" s="5">
        <v>1</v>
      </c>
    </row>
    <row r="5762" spans="1:8" x14ac:dyDescent="0.25">
      <c r="A5762" s="4"/>
      <c r="B5762" s="4"/>
      <c r="C5762" s="4"/>
      <c r="D5762" s="4">
        <v>2007</v>
      </c>
      <c r="E5762" s="4">
        <v>1200032100</v>
      </c>
      <c r="F5762" s="4" t="s">
        <v>4654</v>
      </c>
      <c r="G5762" s="5">
        <v>1382840.25</v>
      </c>
      <c r="H5762" s="5">
        <v>1</v>
      </c>
    </row>
    <row r="5763" spans="1:8" x14ac:dyDescent="0.25">
      <c r="A5763" s="4"/>
      <c r="B5763" s="4"/>
      <c r="C5763" s="4"/>
      <c r="D5763" s="4">
        <v>2008</v>
      </c>
      <c r="E5763" s="4">
        <v>1200032110</v>
      </c>
      <c r="F5763" s="4" t="s">
        <v>4655</v>
      </c>
      <c r="G5763" s="5">
        <v>1639412.28</v>
      </c>
      <c r="H5763" s="5">
        <v>1</v>
      </c>
    </row>
    <row r="5764" spans="1:8" x14ac:dyDescent="0.25">
      <c r="A5764" s="4"/>
      <c r="B5764" s="4"/>
      <c r="C5764" s="4"/>
      <c r="D5764" s="4"/>
      <c r="E5764" s="4">
        <v>1200032140</v>
      </c>
      <c r="F5764" s="4" t="s">
        <v>4656</v>
      </c>
      <c r="G5764" s="5">
        <v>60569.27</v>
      </c>
      <c r="H5764" s="5">
        <v>1</v>
      </c>
    </row>
    <row r="5765" spans="1:8" x14ac:dyDescent="0.25">
      <c r="A5765" s="4"/>
      <c r="B5765" s="4"/>
      <c r="C5765" s="4"/>
      <c r="D5765" s="4"/>
      <c r="E5765" s="4">
        <v>1200033220</v>
      </c>
      <c r="F5765" s="4" t="s">
        <v>1812</v>
      </c>
      <c r="G5765" s="5">
        <v>43750</v>
      </c>
      <c r="H5765" s="5">
        <v>1</v>
      </c>
    </row>
    <row r="5766" spans="1:8" x14ac:dyDescent="0.25">
      <c r="A5766" s="4"/>
      <c r="B5766" s="4"/>
      <c r="C5766" s="4"/>
      <c r="D5766" s="4"/>
      <c r="E5766" s="4">
        <v>1200032340</v>
      </c>
      <c r="F5766" s="4" t="s">
        <v>4657</v>
      </c>
      <c r="G5766" s="5">
        <v>32702.5</v>
      </c>
      <c r="H5766" s="5">
        <v>1</v>
      </c>
    </row>
    <row r="5767" spans="1:8" x14ac:dyDescent="0.25">
      <c r="A5767" s="4"/>
      <c r="B5767" s="4"/>
      <c r="C5767" s="4"/>
      <c r="D5767" s="4"/>
      <c r="E5767" s="4">
        <v>1200032130</v>
      </c>
      <c r="F5767" s="4" t="s">
        <v>4658</v>
      </c>
      <c r="G5767" s="5">
        <v>16857.22</v>
      </c>
      <c r="H5767" s="5">
        <v>1</v>
      </c>
    </row>
    <row r="5768" spans="1:8" x14ac:dyDescent="0.25">
      <c r="A5768" s="4"/>
      <c r="B5768" s="4"/>
      <c r="C5768" s="4"/>
      <c r="D5768" s="4"/>
      <c r="E5768" s="4">
        <v>1200032150</v>
      </c>
      <c r="F5768" s="4" t="s">
        <v>4659</v>
      </c>
      <c r="G5768" s="5">
        <v>10350</v>
      </c>
      <c r="H5768" s="5">
        <v>1</v>
      </c>
    </row>
    <row r="5769" spans="1:8" x14ac:dyDescent="0.25">
      <c r="A5769" s="4"/>
      <c r="B5769" s="4"/>
      <c r="C5769" s="4"/>
      <c r="D5769" s="4"/>
      <c r="E5769" s="4">
        <v>1200032160</v>
      </c>
      <c r="F5769" s="4" t="s">
        <v>4660</v>
      </c>
      <c r="G5769" s="5">
        <v>7000</v>
      </c>
      <c r="H5769" s="5">
        <v>1</v>
      </c>
    </row>
    <row r="5770" spans="1:8" x14ac:dyDescent="0.25">
      <c r="A5770" s="4"/>
      <c r="B5770" s="4"/>
      <c r="C5770" s="4"/>
      <c r="D5770" s="4"/>
      <c r="E5770" s="4">
        <v>1200032170</v>
      </c>
      <c r="F5770" s="4" t="s">
        <v>4661</v>
      </c>
      <c r="G5770" s="5">
        <v>2375</v>
      </c>
      <c r="H5770" s="5">
        <v>1</v>
      </c>
    </row>
    <row r="5771" spans="1:8" x14ac:dyDescent="0.25">
      <c r="A5771" s="4"/>
      <c r="B5771" s="4"/>
      <c r="C5771" s="4"/>
      <c r="D5771" s="4">
        <v>2009</v>
      </c>
      <c r="E5771" s="4">
        <v>1200035060</v>
      </c>
      <c r="F5771" s="4" t="s">
        <v>4662</v>
      </c>
      <c r="G5771" s="5">
        <v>1743994.78</v>
      </c>
      <c r="H5771" s="5">
        <v>1</v>
      </c>
    </row>
    <row r="5772" spans="1:8" x14ac:dyDescent="0.25">
      <c r="A5772" s="4"/>
      <c r="B5772" s="4"/>
      <c r="C5772" s="4"/>
      <c r="D5772" s="4">
        <v>2010</v>
      </c>
      <c r="E5772" s="4">
        <v>1200054600</v>
      </c>
      <c r="F5772" s="4" t="s">
        <v>4663</v>
      </c>
      <c r="G5772" s="5">
        <v>819205.51</v>
      </c>
      <c r="H5772" s="5">
        <v>1</v>
      </c>
    </row>
    <row r="5773" spans="1:8" x14ac:dyDescent="0.25">
      <c r="A5773" s="4"/>
      <c r="B5773" s="4"/>
      <c r="C5773" s="4"/>
      <c r="D5773" s="4"/>
      <c r="E5773" s="4">
        <v>1200054640</v>
      </c>
      <c r="F5773" s="4" t="s">
        <v>4664</v>
      </c>
      <c r="G5773" s="5">
        <v>793892.24</v>
      </c>
      <c r="H5773" s="5">
        <v>1</v>
      </c>
    </row>
    <row r="5774" spans="1:8" x14ac:dyDescent="0.25">
      <c r="A5774" s="4"/>
      <c r="B5774" s="4"/>
      <c r="C5774" s="4"/>
      <c r="D5774" s="4"/>
      <c r="E5774" s="4">
        <v>1200052650</v>
      </c>
      <c r="F5774" s="4" t="s">
        <v>4665</v>
      </c>
      <c r="G5774" s="5">
        <v>721345.8</v>
      </c>
      <c r="H5774" s="5">
        <v>1</v>
      </c>
    </row>
    <row r="5775" spans="1:8" x14ac:dyDescent="0.25">
      <c r="A5775" s="4"/>
      <c r="B5775" s="4"/>
      <c r="C5775" s="4"/>
      <c r="D5775" s="4"/>
      <c r="E5775" s="4">
        <v>1200054580</v>
      </c>
      <c r="F5775" s="4" t="s">
        <v>4666</v>
      </c>
      <c r="G5775" s="5">
        <v>579934.31000000006</v>
      </c>
      <c r="H5775" s="5">
        <v>1</v>
      </c>
    </row>
    <row r="5776" spans="1:8" x14ac:dyDescent="0.25">
      <c r="A5776" s="4"/>
      <c r="B5776" s="4"/>
      <c r="C5776" s="4"/>
      <c r="D5776" s="4"/>
      <c r="E5776" s="4">
        <v>1200054610</v>
      </c>
      <c r="F5776" s="4" t="s">
        <v>3317</v>
      </c>
      <c r="G5776" s="5">
        <v>448084.99</v>
      </c>
      <c r="H5776" s="5">
        <v>1</v>
      </c>
    </row>
    <row r="5777" spans="1:8" x14ac:dyDescent="0.25">
      <c r="A5777" s="4"/>
      <c r="B5777" s="4"/>
      <c r="C5777" s="4"/>
      <c r="D5777" s="4"/>
      <c r="E5777" s="4">
        <v>1200054650</v>
      </c>
      <c r="F5777" s="4" t="s">
        <v>4667</v>
      </c>
      <c r="G5777" s="5">
        <v>215188.98</v>
      </c>
      <c r="H5777" s="5">
        <v>1</v>
      </c>
    </row>
    <row r="5778" spans="1:8" x14ac:dyDescent="0.25">
      <c r="A5778" s="4"/>
      <c r="B5778" s="4"/>
      <c r="C5778" s="4"/>
      <c r="D5778" s="4"/>
      <c r="E5778" s="4">
        <v>1200054620</v>
      </c>
      <c r="F5778" s="4" t="s">
        <v>4668</v>
      </c>
      <c r="G5778" s="5">
        <v>197086.21</v>
      </c>
      <c r="H5778" s="5">
        <v>1</v>
      </c>
    </row>
    <row r="5779" spans="1:8" x14ac:dyDescent="0.25">
      <c r="A5779" s="4"/>
      <c r="B5779" s="4"/>
      <c r="C5779" s="4"/>
      <c r="D5779" s="4"/>
      <c r="E5779" s="4">
        <v>1200046990</v>
      </c>
      <c r="F5779" s="4" t="s">
        <v>4669</v>
      </c>
      <c r="G5779" s="5">
        <v>55250</v>
      </c>
      <c r="H5779" s="5">
        <v>1</v>
      </c>
    </row>
    <row r="5780" spans="1:8" x14ac:dyDescent="0.25">
      <c r="A5780" s="4"/>
      <c r="B5780" s="4"/>
      <c r="C5780" s="4"/>
      <c r="D5780" s="4"/>
      <c r="E5780" s="4">
        <v>1200047520</v>
      </c>
      <c r="F5780" s="4" t="s">
        <v>4670</v>
      </c>
      <c r="G5780" s="5">
        <v>55037.94</v>
      </c>
      <c r="H5780" s="5">
        <v>1</v>
      </c>
    </row>
    <row r="5781" spans="1:8" x14ac:dyDescent="0.25">
      <c r="A5781" s="4"/>
      <c r="B5781" s="4"/>
      <c r="C5781" s="4"/>
      <c r="D5781" s="4"/>
      <c r="E5781" s="4">
        <v>1200047590</v>
      </c>
      <c r="F5781" s="4" t="s">
        <v>4671</v>
      </c>
      <c r="G5781" s="5">
        <v>52431.68</v>
      </c>
      <c r="H5781" s="5">
        <v>1</v>
      </c>
    </row>
    <row r="5782" spans="1:8" x14ac:dyDescent="0.25">
      <c r="A5782" s="4"/>
      <c r="B5782" s="4"/>
      <c r="C5782" s="4"/>
      <c r="D5782" s="4"/>
      <c r="E5782" s="4">
        <v>1200054660</v>
      </c>
      <c r="F5782" s="4" t="s">
        <v>4672</v>
      </c>
      <c r="G5782" s="5">
        <v>43037.8</v>
      </c>
      <c r="H5782" s="5">
        <v>1</v>
      </c>
    </row>
    <row r="5783" spans="1:8" x14ac:dyDescent="0.25">
      <c r="A5783" s="4"/>
      <c r="B5783" s="4"/>
      <c r="C5783" s="4"/>
      <c r="D5783" s="4"/>
      <c r="E5783" s="4">
        <v>1200047600</v>
      </c>
      <c r="F5783" s="4" t="s">
        <v>4673</v>
      </c>
      <c r="G5783" s="5">
        <v>40802</v>
      </c>
      <c r="H5783" s="5">
        <v>1</v>
      </c>
    </row>
    <row r="5784" spans="1:8" x14ac:dyDescent="0.25">
      <c r="A5784" s="4"/>
      <c r="B5784" s="4"/>
      <c r="C5784" s="4"/>
      <c r="D5784" s="4">
        <v>2011</v>
      </c>
      <c r="E5784" s="4">
        <v>1200069340</v>
      </c>
      <c r="F5784" s="4" t="s">
        <v>4674</v>
      </c>
      <c r="G5784" s="5">
        <v>581.54999999999995</v>
      </c>
      <c r="H5784" s="5">
        <v>1</v>
      </c>
    </row>
    <row r="5785" spans="1:8" x14ac:dyDescent="0.25">
      <c r="A5785" s="4"/>
      <c r="B5785" s="4"/>
      <c r="C5785" s="4"/>
      <c r="D5785" s="4">
        <v>2012</v>
      </c>
      <c r="E5785" s="4">
        <v>1200070770</v>
      </c>
      <c r="F5785" s="4" t="s">
        <v>4675</v>
      </c>
      <c r="G5785" s="5">
        <v>34000</v>
      </c>
      <c r="H5785" s="5">
        <v>1</v>
      </c>
    </row>
    <row r="5786" spans="1:8" x14ac:dyDescent="0.25">
      <c r="A5786" s="4"/>
      <c r="B5786" s="4"/>
      <c r="C5786" s="4"/>
      <c r="D5786" s="4"/>
      <c r="E5786" s="4">
        <v>1200070760</v>
      </c>
      <c r="F5786" s="4" t="s">
        <v>4676</v>
      </c>
      <c r="G5786" s="5">
        <v>19600</v>
      </c>
      <c r="H5786" s="5">
        <v>1</v>
      </c>
    </row>
    <row r="5787" spans="1:8" x14ac:dyDescent="0.25">
      <c r="A5787" s="4"/>
      <c r="B5787" s="4"/>
      <c r="C5787" s="4"/>
      <c r="D5787" s="4"/>
      <c r="E5787" s="4">
        <v>1200070790</v>
      </c>
      <c r="F5787" s="4" t="s">
        <v>4677</v>
      </c>
      <c r="G5787" s="5">
        <v>11520</v>
      </c>
      <c r="H5787" s="5">
        <v>1</v>
      </c>
    </row>
    <row r="5788" spans="1:8" x14ac:dyDescent="0.25">
      <c r="A5788" s="4"/>
      <c r="B5788" s="4"/>
      <c r="C5788" s="4"/>
      <c r="D5788" s="4"/>
      <c r="E5788" s="4">
        <v>1200070780</v>
      </c>
      <c r="F5788" s="4" t="s">
        <v>4678</v>
      </c>
      <c r="G5788" s="5">
        <v>5120</v>
      </c>
      <c r="H5788" s="5">
        <v>1</v>
      </c>
    </row>
    <row r="5789" spans="1:8" x14ac:dyDescent="0.25">
      <c r="A5789" s="4"/>
      <c r="B5789" s="4"/>
      <c r="C5789" s="4"/>
      <c r="D5789" s="4">
        <v>2013</v>
      </c>
      <c r="E5789" s="4">
        <v>1200079520</v>
      </c>
      <c r="F5789" s="4" t="s">
        <v>1812</v>
      </c>
      <c r="G5789" s="5">
        <v>1452814</v>
      </c>
      <c r="H5789" s="5">
        <v>1</v>
      </c>
    </row>
    <row r="5790" spans="1:8" x14ac:dyDescent="0.25">
      <c r="A5790" s="4"/>
      <c r="B5790" s="4"/>
      <c r="C5790" s="4"/>
      <c r="D5790" s="4"/>
      <c r="E5790" s="4">
        <v>1200080990</v>
      </c>
      <c r="F5790" s="4" t="s">
        <v>4679</v>
      </c>
      <c r="G5790" s="5">
        <v>770552.31999999995</v>
      </c>
      <c r="H5790" s="5">
        <v>1</v>
      </c>
    </row>
    <row r="5791" spans="1:8" x14ac:dyDescent="0.25">
      <c r="A5791" s="4"/>
      <c r="B5791" s="4"/>
      <c r="C5791" s="4"/>
      <c r="D5791" s="4"/>
      <c r="E5791" s="4">
        <v>1200081400</v>
      </c>
      <c r="F5791" s="4" t="s">
        <v>4680</v>
      </c>
      <c r="G5791" s="5">
        <v>300000</v>
      </c>
      <c r="H5791" s="5">
        <v>1</v>
      </c>
    </row>
    <row r="5792" spans="1:8" x14ac:dyDescent="0.25">
      <c r="A5792" s="4"/>
      <c r="B5792" s="4"/>
      <c r="C5792" s="4"/>
      <c r="D5792" s="4">
        <v>2014</v>
      </c>
      <c r="E5792" s="4">
        <v>1200086740</v>
      </c>
      <c r="F5792" s="4" t="s">
        <v>4681</v>
      </c>
      <c r="G5792" s="5">
        <v>729190</v>
      </c>
      <c r="H5792" s="5">
        <v>1</v>
      </c>
    </row>
    <row r="5793" spans="1:8" x14ac:dyDescent="0.25">
      <c r="A5793" s="4"/>
      <c r="B5793" s="4"/>
      <c r="C5793" s="4"/>
      <c r="D5793" s="4"/>
      <c r="E5793" s="4">
        <v>1200092260</v>
      </c>
      <c r="F5793" s="4" t="s">
        <v>4682</v>
      </c>
      <c r="G5793" s="5">
        <v>200000</v>
      </c>
      <c r="H5793" s="5">
        <v>1</v>
      </c>
    </row>
    <row r="5794" spans="1:8" x14ac:dyDescent="0.25">
      <c r="A5794" s="4"/>
      <c r="B5794" s="4"/>
      <c r="C5794" s="4"/>
      <c r="D5794" s="4"/>
      <c r="E5794" s="4">
        <v>1200073280</v>
      </c>
      <c r="F5794" s="4" t="s">
        <v>4663</v>
      </c>
      <c r="G5794" s="5">
        <v>94640</v>
      </c>
      <c r="H5794" s="5">
        <v>1</v>
      </c>
    </row>
    <row r="5795" spans="1:8" x14ac:dyDescent="0.25">
      <c r="A5795" s="4"/>
      <c r="B5795" s="4"/>
      <c r="C5795" s="4"/>
      <c r="D5795" s="4"/>
      <c r="E5795" s="4">
        <v>1200093720</v>
      </c>
      <c r="F5795" s="4" t="s">
        <v>4683</v>
      </c>
      <c r="G5795" s="5">
        <v>92500</v>
      </c>
      <c r="H5795" s="5">
        <v>1</v>
      </c>
    </row>
    <row r="5796" spans="1:8" x14ac:dyDescent="0.25">
      <c r="A5796" s="4"/>
      <c r="B5796" s="4"/>
      <c r="C5796" s="4"/>
      <c r="D5796" s="4"/>
      <c r="E5796" s="4">
        <v>1200093710</v>
      </c>
      <c r="F5796" s="4" t="s">
        <v>4683</v>
      </c>
      <c r="G5796" s="5">
        <v>92500</v>
      </c>
      <c r="H5796" s="5">
        <v>1</v>
      </c>
    </row>
    <row r="5797" spans="1:8" x14ac:dyDescent="0.25">
      <c r="A5797" s="4"/>
      <c r="B5797" s="4"/>
      <c r="C5797" s="4"/>
      <c r="D5797" s="4">
        <v>2015</v>
      </c>
      <c r="E5797" s="4">
        <v>1200102930</v>
      </c>
      <c r="F5797" s="4" t="s">
        <v>4684</v>
      </c>
      <c r="G5797" s="5">
        <v>511479.18</v>
      </c>
      <c r="H5797" s="5">
        <v>1</v>
      </c>
    </row>
    <row r="5798" spans="1:8" x14ac:dyDescent="0.25">
      <c r="A5798" s="4"/>
      <c r="B5798" s="4"/>
      <c r="C5798" s="4"/>
      <c r="D5798" s="4"/>
      <c r="E5798" s="4">
        <v>1200097380</v>
      </c>
      <c r="F5798" s="4" t="s">
        <v>4685</v>
      </c>
      <c r="G5798" s="5">
        <v>465816</v>
      </c>
      <c r="H5798" s="5">
        <v>1</v>
      </c>
    </row>
    <row r="5799" spans="1:8" x14ac:dyDescent="0.25">
      <c r="A5799" s="4"/>
      <c r="B5799" s="4"/>
      <c r="C5799" s="4"/>
      <c r="D5799" s="4"/>
      <c r="E5799" s="4">
        <v>1200097390</v>
      </c>
      <c r="F5799" s="4" t="s">
        <v>4686</v>
      </c>
      <c r="G5799" s="5">
        <v>387660</v>
      </c>
      <c r="H5799" s="5">
        <v>1</v>
      </c>
    </row>
    <row r="5800" spans="1:8" x14ac:dyDescent="0.25">
      <c r="A5800" s="4"/>
      <c r="B5800" s="4"/>
      <c r="C5800" s="4"/>
      <c r="D5800" s="4"/>
      <c r="E5800" s="4">
        <v>1200097090</v>
      </c>
      <c r="F5800" s="4" t="s">
        <v>4687</v>
      </c>
      <c r="G5800" s="5">
        <v>211200</v>
      </c>
      <c r="H5800" s="5">
        <v>1</v>
      </c>
    </row>
    <row r="5801" spans="1:8" x14ac:dyDescent="0.25">
      <c r="A5801" s="4"/>
      <c r="B5801" s="4"/>
      <c r="C5801" s="4"/>
      <c r="D5801" s="4"/>
      <c r="E5801" s="4">
        <v>1200097100</v>
      </c>
      <c r="F5801" s="4" t="s">
        <v>4688</v>
      </c>
      <c r="G5801" s="5">
        <v>189600</v>
      </c>
      <c r="H5801" s="5">
        <v>1</v>
      </c>
    </row>
    <row r="5802" spans="1:8" x14ac:dyDescent="0.25">
      <c r="A5802" s="4"/>
      <c r="B5802" s="4"/>
      <c r="C5802" s="4"/>
      <c r="D5802" s="4">
        <v>2016</v>
      </c>
      <c r="E5802" s="4">
        <v>1200105900</v>
      </c>
      <c r="F5802" s="4" t="s">
        <v>4689</v>
      </c>
      <c r="G5802" s="5">
        <v>1603400</v>
      </c>
      <c r="H5802" s="5">
        <v>1</v>
      </c>
    </row>
    <row r="5803" spans="1:8" x14ac:dyDescent="0.25">
      <c r="A5803" s="4"/>
      <c r="B5803" s="4"/>
      <c r="C5803" s="4"/>
      <c r="D5803" s="4"/>
      <c r="E5803" s="4">
        <v>1200123890</v>
      </c>
      <c r="F5803" s="4" t="s">
        <v>4690</v>
      </c>
      <c r="G5803" s="5">
        <v>174580</v>
      </c>
      <c r="H5803" s="5">
        <v>1</v>
      </c>
    </row>
    <row r="5804" spans="1:8" x14ac:dyDescent="0.25">
      <c r="A5804" s="4"/>
      <c r="B5804" s="4"/>
      <c r="C5804" s="4"/>
      <c r="D5804" s="4"/>
      <c r="E5804" s="4">
        <v>1200109490</v>
      </c>
      <c r="F5804" s="4" t="s">
        <v>4691</v>
      </c>
      <c r="G5804" s="5">
        <v>38182.51</v>
      </c>
      <c r="H5804" s="5">
        <v>1</v>
      </c>
    </row>
    <row r="5805" spans="1:8" x14ac:dyDescent="0.25">
      <c r="A5805" s="4"/>
      <c r="B5805" s="4"/>
      <c r="C5805" s="4"/>
      <c r="D5805" s="4">
        <v>2017</v>
      </c>
      <c r="E5805" s="4">
        <v>1200132010</v>
      </c>
      <c r="F5805" s="4" t="s">
        <v>4692</v>
      </c>
      <c r="G5805" s="5">
        <v>6004796.6799999997</v>
      </c>
      <c r="H5805" s="5">
        <v>1</v>
      </c>
    </row>
    <row r="5806" spans="1:8" x14ac:dyDescent="0.25">
      <c r="A5806" s="4"/>
      <c r="B5806" s="4"/>
      <c r="C5806" s="4"/>
      <c r="D5806" s="4"/>
      <c r="E5806" s="4">
        <v>1200131270</v>
      </c>
      <c r="F5806" s="4" t="s">
        <v>4693</v>
      </c>
      <c r="G5806" s="5">
        <v>1950932.81</v>
      </c>
      <c r="H5806" s="5">
        <v>1</v>
      </c>
    </row>
    <row r="5807" spans="1:8" x14ac:dyDescent="0.25">
      <c r="A5807" s="4"/>
      <c r="B5807" s="4"/>
      <c r="C5807" s="4"/>
      <c r="D5807" s="4"/>
      <c r="E5807" s="4">
        <v>1200125150</v>
      </c>
      <c r="F5807" s="4" t="s">
        <v>4694</v>
      </c>
      <c r="G5807" s="5">
        <v>1187021.75</v>
      </c>
      <c r="H5807" s="5">
        <v>1</v>
      </c>
    </row>
    <row r="5808" spans="1:8" x14ac:dyDescent="0.25">
      <c r="A5808" s="4"/>
      <c r="B5808" s="4"/>
      <c r="C5808" s="4"/>
      <c r="D5808" s="4"/>
      <c r="E5808" s="4">
        <v>1200125390</v>
      </c>
      <c r="F5808" s="4" t="s">
        <v>4695</v>
      </c>
      <c r="G5808" s="5">
        <v>1090240</v>
      </c>
      <c r="H5808" s="5">
        <v>1</v>
      </c>
    </row>
    <row r="5809" spans="1:8" x14ac:dyDescent="0.25">
      <c r="A5809" s="4"/>
      <c r="B5809" s="4"/>
      <c r="C5809" s="4"/>
      <c r="D5809" s="4"/>
      <c r="E5809" s="4">
        <v>1200128110</v>
      </c>
      <c r="F5809" s="4" t="s">
        <v>4696</v>
      </c>
      <c r="G5809" s="5">
        <v>715000</v>
      </c>
      <c r="H5809" s="5">
        <v>1</v>
      </c>
    </row>
    <row r="5810" spans="1:8" x14ac:dyDescent="0.25">
      <c r="A5810" s="4"/>
      <c r="B5810" s="4"/>
      <c r="C5810" s="4"/>
      <c r="D5810" s="4"/>
      <c r="E5810" s="4">
        <v>1200128020</v>
      </c>
      <c r="F5810" s="4" t="s">
        <v>4697</v>
      </c>
      <c r="G5810" s="5">
        <v>335076</v>
      </c>
      <c r="H5810" s="5">
        <v>1</v>
      </c>
    </row>
    <row r="5811" spans="1:8" x14ac:dyDescent="0.25">
      <c r="A5811" s="4"/>
      <c r="B5811" s="4"/>
      <c r="C5811" s="4"/>
      <c r="D5811" s="4"/>
      <c r="E5811" s="4">
        <v>1200128900</v>
      </c>
      <c r="F5811" s="4" t="s">
        <v>4698</v>
      </c>
      <c r="G5811" s="5">
        <v>210375</v>
      </c>
      <c r="H5811" s="5">
        <v>1</v>
      </c>
    </row>
    <row r="5812" spans="1:8" x14ac:dyDescent="0.25">
      <c r="A5812" s="4"/>
      <c r="B5812" s="4"/>
      <c r="C5812" s="4"/>
      <c r="D5812" s="4"/>
      <c r="E5812" s="4">
        <v>1200128760</v>
      </c>
      <c r="F5812" s="4" t="s">
        <v>4699</v>
      </c>
      <c r="G5812" s="5">
        <v>90000</v>
      </c>
      <c r="H5812" s="5">
        <v>1</v>
      </c>
    </row>
    <row r="5813" spans="1:8" x14ac:dyDescent="0.25">
      <c r="A5813" s="4"/>
      <c r="B5813" s="4"/>
      <c r="C5813" s="4"/>
      <c r="D5813" s="4">
        <v>2018</v>
      </c>
      <c r="E5813" s="4">
        <v>1200138890</v>
      </c>
      <c r="F5813" s="4" t="s">
        <v>4700</v>
      </c>
      <c r="G5813" s="5">
        <v>1601877</v>
      </c>
      <c r="H5813" s="5">
        <v>326227.03999999998</v>
      </c>
    </row>
    <row r="5814" spans="1:8" x14ac:dyDescent="0.25">
      <c r="A5814" s="4"/>
      <c r="B5814" s="4"/>
      <c r="C5814" s="4"/>
      <c r="D5814" s="4"/>
      <c r="E5814" s="4">
        <v>1200132090</v>
      </c>
      <c r="F5814" s="4" t="s">
        <v>4701</v>
      </c>
      <c r="G5814" s="5">
        <v>1575397.8</v>
      </c>
      <c r="H5814" s="5">
        <v>1</v>
      </c>
    </row>
    <row r="5815" spans="1:8" x14ac:dyDescent="0.25">
      <c r="A5815" s="4"/>
      <c r="B5815" s="4"/>
      <c r="C5815" s="4"/>
      <c r="D5815" s="4"/>
      <c r="E5815" s="4">
        <v>1200139020</v>
      </c>
      <c r="F5815" s="4" t="s">
        <v>4702</v>
      </c>
      <c r="G5815" s="5">
        <v>1117000</v>
      </c>
      <c r="H5815" s="5">
        <v>96941.87</v>
      </c>
    </row>
    <row r="5816" spans="1:8" x14ac:dyDescent="0.25">
      <c r="A5816" s="4"/>
      <c r="B5816" s="4"/>
      <c r="C5816" s="4"/>
      <c r="D5816" s="4"/>
      <c r="E5816" s="4">
        <v>1200146320</v>
      </c>
      <c r="F5816" s="4" t="s">
        <v>4703</v>
      </c>
      <c r="G5816" s="5">
        <v>1023000</v>
      </c>
      <c r="H5816" s="5">
        <v>523500.28</v>
      </c>
    </row>
    <row r="5817" spans="1:8" x14ac:dyDescent="0.25">
      <c r="A5817" s="4"/>
      <c r="B5817" s="4"/>
      <c r="C5817" s="4"/>
      <c r="D5817" s="4"/>
      <c r="E5817" s="4">
        <v>1200146330</v>
      </c>
      <c r="F5817" s="4" t="s">
        <v>4704</v>
      </c>
      <c r="G5817" s="5">
        <v>1018500</v>
      </c>
      <c r="H5817" s="5">
        <v>290078.14</v>
      </c>
    </row>
    <row r="5818" spans="1:8" x14ac:dyDescent="0.25">
      <c r="A5818" s="4"/>
      <c r="B5818" s="4"/>
      <c r="C5818" s="4"/>
      <c r="D5818" s="4"/>
      <c r="E5818" s="4">
        <v>1200146160</v>
      </c>
      <c r="F5818" s="4" t="s">
        <v>4705</v>
      </c>
      <c r="G5818" s="5">
        <v>1000000</v>
      </c>
      <c r="H5818" s="5">
        <v>182648.41</v>
      </c>
    </row>
    <row r="5819" spans="1:8" x14ac:dyDescent="0.25">
      <c r="A5819" s="4"/>
      <c r="B5819" s="4"/>
      <c r="C5819" s="4"/>
      <c r="D5819" s="4"/>
      <c r="E5819" s="4">
        <v>1200139890</v>
      </c>
      <c r="F5819" s="4" t="s">
        <v>4706</v>
      </c>
      <c r="G5819" s="5">
        <v>1000000</v>
      </c>
      <c r="H5819" s="5">
        <v>12785.39</v>
      </c>
    </row>
    <row r="5820" spans="1:8" x14ac:dyDescent="0.25">
      <c r="A5820" s="4"/>
      <c r="B5820" s="4"/>
      <c r="C5820" s="4"/>
      <c r="D5820" s="4"/>
      <c r="E5820" s="4">
        <v>1200140140</v>
      </c>
      <c r="F5820" s="4" t="s">
        <v>4707</v>
      </c>
      <c r="G5820" s="5">
        <v>590388</v>
      </c>
      <c r="H5820" s="5">
        <v>92736.75</v>
      </c>
    </row>
    <row r="5821" spans="1:8" x14ac:dyDescent="0.25">
      <c r="A5821" s="4"/>
      <c r="B5821" s="4"/>
      <c r="C5821" s="4"/>
      <c r="D5821" s="4"/>
      <c r="E5821" s="4">
        <v>1200140150</v>
      </c>
      <c r="F5821" s="4" t="s">
        <v>4708</v>
      </c>
      <c r="G5821" s="5">
        <v>585041</v>
      </c>
      <c r="H5821" s="5">
        <v>1</v>
      </c>
    </row>
    <row r="5822" spans="1:8" x14ac:dyDescent="0.25">
      <c r="A5822" s="4"/>
      <c r="B5822" s="4"/>
      <c r="C5822" s="4"/>
      <c r="D5822" s="4"/>
      <c r="E5822" s="4">
        <v>1200139990</v>
      </c>
      <c r="F5822" s="4" t="s">
        <v>4709</v>
      </c>
      <c r="G5822" s="5">
        <v>584000</v>
      </c>
      <c r="H5822" s="5">
        <v>9066.66</v>
      </c>
    </row>
    <row r="5823" spans="1:8" x14ac:dyDescent="0.25">
      <c r="A5823" s="4"/>
      <c r="B5823" s="4"/>
      <c r="C5823" s="4"/>
      <c r="D5823" s="4"/>
      <c r="E5823" s="4">
        <v>1200139980</v>
      </c>
      <c r="F5823" s="4" t="s">
        <v>4709</v>
      </c>
      <c r="G5823" s="5">
        <v>584000</v>
      </c>
      <c r="H5823" s="5">
        <v>9066.66</v>
      </c>
    </row>
    <row r="5824" spans="1:8" x14ac:dyDescent="0.25">
      <c r="A5824" s="4"/>
      <c r="B5824" s="4"/>
      <c r="C5824" s="4"/>
      <c r="D5824" s="4"/>
      <c r="E5824" s="4">
        <v>1200139960</v>
      </c>
      <c r="F5824" s="4" t="s">
        <v>4709</v>
      </c>
      <c r="G5824" s="5">
        <v>584000</v>
      </c>
      <c r="H5824" s="5">
        <v>1</v>
      </c>
    </row>
    <row r="5825" spans="1:8" x14ac:dyDescent="0.25">
      <c r="A5825" s="4"/>
      <c r="B5825" s="4"/>
      <c r="C5825" s="4"/>
      <c r="D5825" s="4"/>
      <c r="E5825" s="4">
        <v>1200139970</v>
      </c>
      <c r="F5825" s="4" t="s">
        <v>4709</v>
      </c>
      <c r="G5825" s="5">
        <v>584000</v>
      </c>
      <c r="H5825" s="5">
        <v>9066.66</v>
      </c>
    </row>
    <row r="5826" spans="1:8" x14ac:dyDescent="0.25">
      <c r="A5826" s="4"/>
      <c r="B5826" s="4"/>
      <c r="C5826" s="4"/>
      <c r="D5826" s="4"/>
      <c r="E5826" s="4">
        <v>1200138760</v>
      </c>
      <c r="F5826" s="4" t="s">
        <v>4710</v>
      </c>
      <c r="G5826" s="5">
        <v>539462</v>
      </c>
      <c r="H5826" s="5">
        <v>1</v>
      </c>
    </row>
    <row r="5827" spans="1:8" x14ac:dyDescent="0.25">
      <c r="A5827" s="4"/>
      <c r="B5827" s="4"/>
      <c r="C5827" s="4"/>
      <c r="D5827" s="4"/>
      <c r="E5827" s="4">
        <v>1200138790</v>
      </c>
      <c r="F5827" s="4" t="s">
        <v>4711</v>
      </c>
      <c r="G5827" s="5">
        <v>539462</v>
      </c>
      <c r="H5827" s="5">
        <v>1</v>
      </c>
    </row>
    <row r="5828" spans="1:8" x14ac:dyDescent="0.25">
      <c r="A5828" s="4"/>
      <c r="B5828" s="4"/>
      <c r="C5828" s="4"/>
      <c r="D5828" s="4"/>
      <c r="E5828" s="4">
        <v>1200138800</v>
      </c>
      <c r="F5828" s="4" t="s">
        <v>4712</v>
      </c>
      <c r="G5828" s="5">
        <v>539462</v>
      </c>
      <c r="H5828" s="5">
        <v>1</v>
      </c>
    </row>
    <row r="5829" spans="1:8" x14ac:dyDescent="0.25">
      <c r="A5829" s="4"/>
      <c r="B5829" s="4"/>
      <c r="C5829" s="4"/>
      <c r="D5829" s="4"/>
      <c r="E5829" s="4">
        <v>1200138740</v>
      </c>
      <c r="F5829" s="4" t="s">
        <v>4713</v>
      </c>
      <c r="G5829" s="5">
        <v>539462</v>
      </c>
      <c r="H5829" s="5">
        <v>1</v>
      </c>
    </row>
    <row r="5830" spans="1:8" x14ac:dyDescent="0.25">
      <c r="A5830" s="4"/>
      <c r="B5830" s="4"/>
      <c r="C5830" s="4"/>
      <c r="D5830" s="4"/>
      <c r="E5830" s="4">
        <v>1200138810</v>
      </c>
      <c r="F5830" s="4" t="s">
        <v>4714</v>
      </c>
      <c r="G5830" s="5">
        <v>539462</v>
      </c>
      <c r="H5830" s="5">
        <v>1</v>
      </c>
    </row>
    <row r="5831" spans="1:8" x14ac:dyDescent="0.25">
      <c r="A5831" s="4"/>
      <c r="B5831" s="4"/>
      <c r="C5831" s="4"/>
      <c r="D5831" s="4"/>
      <c r="E5831" s="4">
        <v>1200138750</v>
      </c>
      <c r="F5831" s="4" t="s">
        <v>4715</v>
      </c>
      <c r="G5831" s="5">
        <v>539462</v>
      </c>
      <c r="H5831" s="5">
        <v>1</v>
      </c>
    </row>
    <row r="5832" spans="1:8" x14ac:dyDescent="0.25">
      <c r="A5832" s="4"/>
      <c r="B5832" s="4"/>
      <c r="C5832" s="4"/>
      <c r="D5832" s="4"/>
      <c r="E5832" s="4">
        <v>1200135710</v>
      </c>
      <c r="F5832" s="4" t="s">
        <v>4716</v>
      </c>
      <c r="G5832" s="5">
        <v>536800</v>
      </c>
      <c r="H5832" s="5">
        <v>1</v>
      </c>
    </row>
    <row r="5833" spans="1:8" x14ac:dyDescent="0.25">
      <c r="A5833" s="4"/>
      <c r="B5833" s="4"/>
      <c r="C5833" s="4"/>
      <c r="D5833" s="4"/>
      <c r="E5833" s="4">
        <v>1200143640</v>
      </c>
      <c r="F5833" s="4" t="s">
        <v>4717</v>
      </c>
      <c r="G5833" s="5">
        <v>372110</v>
      </c>
      <c r="H5833" s="5">
        <v>57090.84</v>
      </c>
    </row>
    <row r="5834" spans="1:8" x14ac:dyDescent="0.25">
      <c r="A5834" s="4"/>
      <c r="B5834" s="4"/>
      <c r="C5834" s="4"/>
      <c r="D5834" s="4"/>
      <c r="E5834" s="4">
        <v>1200138770</v>
      </c>
      <c r="F5834" s="4" t="s">
        <v>4718</v>
      </c>
      <c r="G5834" s="5">
        <v>316722</v>
      </c>
      <c r="H5834" s="5">
        <v>1</v>
      </c>
    </row>
    <row r="5835" spans="1:8" x14ac:dyDescent="0.25">
      <c r="A5835" s="4"/>
      <c r="B5835" s="4"/>
      <c r="C5835" s="4"/>
      <c r="D5835" s="4"/>
      <c r="E5835" s="4">
        <v>1200141520</v>
      </c>
      <c r="F5835" s="4" t="s">
        <v>4719</v>
      </c>
      <c r="G5835" s="5">
        <v>260178</v>
      </c>
      <c r="H5835" s="5">
        <v>1425.64</v>
      </c>
    </row>
    <row r="5836" spans="1:8" x14ac:dyDescent="0.25">
      <c r="A5836" s="4"/>
      <c r="B5836" s="4"/>
      <c r="C5836" s="4"/>
      <c r="D5836" s="4"/>
      <c r="E5836" s="4">
        <v>1200144250</v>
      </c>
      <c r="F5836" s="4" t="s">
        <v>4720</v>
      </c>
      <c r="G5836" s="5">
        <v>246400</v>
      </c>
      <c r="H5836" s="5">
        <v>41629.230000000003</v>
      </c>
    </row>
    <row r="5837" spans="1:8" x14ac:dyDescent="0.25">
      <c r="A5837" s="4"/>
      <c r="B5837" s="4"/>
      <c r="C5837" s="4"/>
      <c r="D5837" s="4"/>
      <c r="E5837" s="4">
        <v>1200145090</v>
      </c>
      <c r="F5837" s="4" t="s">
        <v>4721</v>
      </c>
      <c r="G5837" s="5">
        <v>238161</v>
      </c>
      <c r="H5837" s="5">
        <v>45892.21</v>
      </c>
    </row>
    <row r="5838" spans="1:8" x14ac:dyDescent="0.25">
      <c r="A5838" s="4"/>
      <c r="B5838" s="4"/>
      <c r="C5838" s="4"/>
      <c r="D5838" s="4"/>
      <c r="E5838" s="4">
        <v>1200144010</v>
      </c>
      <c r="F5838" s="4" t="s">
        <v>4722</v>
      </c>
      <c r="G5838" s="5">
        <v>230900</v>
      </c>
      <c r="H5838" s="5">
        <v>16025.93</v>
      </c>
    </row>
    <row r="5839" spans="1:8" x14ac:dyDescent="0.25">
      <c r="A5839" s="4"/>
      <c r="B5839" s="4"/>
      <c r="C5839" s="4"/>
      <c r="D5839" s="4"/>
      <c r="E5839" s="4">
        <v>1200138780</v>
      </c>
      <c r="F5839" s="4" t="s">
        <v>4723</v>
      </c>
      <c r="G5839" s="5">
        <v>222740</v>
      </c>
      <c r="H5839" s="5">
        <v>23392.78</v>
      </c>
    </row>
    <row r="5840" spans="1:8" x14ac:dyDescent="0.25">
      <c r="A5840" s="4"/>
      <c r="B5840" s="4"/>
      <c r="C5840" s="4"/>
      <c r="D5840" s="4"/>
      <c r="E5840" s="4">
        <v>1200145080</v>
      </c>
      <c r="F5840" s="4" t="s">
        <v>4721</v>
      </c>
      <c r="G5840" s="5">
        <v>216726</v>
      </c>
      <c r="H5840" s="5">
        <v>41761.82</v>
      </c>
    </row>
    <row r="5841" spans="1:8" x14ac:dyDescent="0.25">
      <c r="A5841" s="4"/>
      <c r="B5841" s="4"/>
      <c r="C5841" s="4"/>
      <c r="D5841" s="4"/>
      <c r="E5841" s="4">
        <v>1200145100</v>
      </c>
      <c r="F5841" s="4" t="s">
        <v>4721</v>
      </c>
      <c r="G5841" s="5">
        <v>216726</v>
      </c>
      <c r="H5841" s="5">
        <v>41761.82</v>
      </c>
    </row>
    <row r="5842" spans="1:8" x14ac:dyDescent="0.25">
      <c r="A5842" s="4"/>
      <c r="B5842" s="4"/>
      <c r="C5842" s="4"/>
      <c r="D5842" s="4"/>
      <c r="E5842" s="4">
        <v>1200143080</v>
      </c>
      <c r="F5842" s="4" t="s">
        <v>4724</v>
      </c>
      <c r="G5842" s="5">
        <v>204250</v>
      </c>
      <c r="H5842" s="5">
        <v>15481.98</v>
      </c>
    </row>
    <row r="5843" spans="1:8" x14ac:dyDescent="0.25">
      <c r="A5843" s="4"/>
      <c r="B5843" s="4"/>
      <c r="C5843" s="4"/>
      <c r="D5843" s="4"/>
      <c r="E5843" s="4">
        <v>1200141040</v>
      </c>
      <c r="F5843" s="4" t="s">
        <v>4725</v>
      </c>
      <c r="G5843" s="5">
        <v>186195</v>
      </c>
      <c r="H5843" s="5">
        <v>10372.5</v>
      </c>
    </row>
    <row r="5844" spans="1:8" x14ac:dyDescent="0.25">
      <c r="A5844" s="4"/>
      <c r="B5844" s="4"/>
      <c r="C5844" s="4"/>
      <c r="D5844" s="4"/>
      <c r="E5844" s="4">
        <v>1200141390</v>
      </c>
      <c r="F5844" s="4" t="s">
        <v>4726</v>
      </c>
      <c r="G5844" s="5">
        <v>135820</v>
      </c>
      <c r="H5844" s="5">
        <v>2232.66</v>
      </c>
    </row>
    <row r="5845" spans="1:8" x14ac:dyDescent="0.25">
      <c r="A5845" s="4"/>
      <c r="B5845" s="4"/>
      <c r="C5845" s="4"/>
      <c r="D5845" s="4"/>
      <c r="E5845" s="4">
        <v>1200143580</v>
      </c>
      <c r="F5845" s="4" t="s">
        <v>4727</v>
      </c>
      <c r="G5845" s="5">
        <v>112000</v>
      </c>
      <c r="H5845" s="5">
        <v>18922.38</v>
      </c>
    </row>
    <row r="5846" spans="1:8" x14ac:dyDescent="0.25">
      <c r="A5846" s="4"/>
      <c r="B5846" s="4"/>
      <c r="C5846" s="4"/>
      <c r="D5846" s="4"/>
      <c r="E5846" s="4">
        <v>1200143600</v>
      </c>
      <c r="F5846" s="4" t="s">
        <v>4728</v>
      </c>
      <c r="G5846" s="5">
        <v>90804</v>
      </c>
      <c r="H5846" s="5">
        <v>7463.34</v>
      </c>
    </row>
    <row r="5847" spans="1:8" x14ac:dyDescent="0.25">
      <c r="A5847" s="4"/>
      <c r="B5847" s="4"/>
      <c r="C5847" s="4"/>
      <c r="D5847" s="4"/>
      <c r="E5847" s="4">
        <v>1200140290</v>
      </c>
      <c r="F5847" s="4" t="s">
        <v>4729</v>
      </c>
      <c r="G5847" s="5">
        <v>34071</v>
      </c>
      <c r="H5847" s="5">
        <v>1</v>
      </c>
    </row>
    <row r="5848" spans="1:8" x14ac:dyDescent="0.25">
      <c r="A5848" s="4"/>
      <c r="B5848" s="4"/>
      <c r="C5848" s="4"/>
      <c r="D5848" s="4"/>
      <c r="E5848" s="4">
        <v>1200145910</v>
      </c>
      <c r="F5848" s="4" t="s">
        <v>4730</v>
      </c>
      <c r="G5848" s="5">
        <v>21330</v>
      </c>
      <c r="H5848" s="5">
        <v>3876.4</v>
      </c>
    </row>
    <row r="5849" spans="1:8" x14ac:dyDescent="0.25">
      <c r="A5849" s="4"/>
      <c r="B5849" s="4"/>
      <c r="C5849" s="4"/>
      <c r="D5849" s="4"/>
      <c r="E5849" s="4">
        <v>1200138550</v>
      </c>
      <c r="F5849" s="4" t="s">
        <v>4731</v>
      </c>
      <c r="G5849" s="5">
        <v>8900</v>
      </c>
      <c r="H5849" s="5">
        <v>1</v>
      </c>
    </row>
    <row r="5850" spans="1:8" x14ac:dyDescent="0.25">
      <c r="A5850" s="4"/>
      <c r="B5850" s="4"/>
      <c r="C5850" s="4"/>
      <c r="D5850" s="4">
        <v>2019</v>
      </c>
      <c r="E5850" s="4">
        <v>1200161290</v>
      </c>
      <c r="F5850" s="4" t="s">
        <v>4732</v>
      </c>
      <c r="G5850" s="5">
        <v>1925141.42</v>
      </c>
      <c r="H5850" s="5">
        <v>909678.2</v>
      </c>
    </row>
    <row r="5851" spans="1:8" x14ac:dyDescent="0.25">
      <c r="A5851" s="4"/>
      <c r="B5851" s="4"/>
      <c r="C5851" s="4"/>
      <c r="D5851" s="4"/>
      <c r="E5851" s="4">
        <v>1200149220</v>
      </c>
      <c r="F5851" s="4" t="s">
        <v>4733</v>
      </c>
      <c r="G5851" s="5">
        <v>1200492</v>
      </c>
      <c r="H5851" s="5">
        <v>387954.49</v>
      </c>
    </row>
    <row r="5852" spans="1:8" x14ac:dyDescent="0.25">
      <c r="A5852" s="4"/>
      <c r="B5852" s="4"/>
      <c r="C5852" s="4"/>
      <c r="D5852" s="4"/>
      <c r="E5852" s="4">
        <v>1200140350</v>
      </c>
      <c r="F5852" s="4" t="s">
        <v>4734</v>
      </c>
      <c r="G5852" s="5">
        <v>747000</v>
      </c>
      <c r="H5852" s="5">
        <v>282532.86</v>
      </c>
    </row>
    <row r="5853" spans="1:8" x14ac:dyDescent="0.25">
      <c r="A5853" s="4"/>
      <c r="B5853" s="4"/>
      <c r="C5853" s="4"/>
      <c r="D5853" s="4"/>
      <c r="E5853" s="4">
        <v>1200149540</v>
      </c>
      <c r="F5853" s="4" t="s">
        <v>4735</v>
      </c>
      <c r="G5853" s="5">
        <v>695000</v>
      </c>
      <c r="H5853" s="5">
        <v>227184.9</v>
      </c>
    </row>
    <row r="5854" spans="1:8" x14ac:dyDescent="0.25">
      <c r="A5854" s="4"/>
      <c r="B5854" s="4"/>
      <c r="C5854" s="4"/>
      <c r="D5854" s="4"/>
      <c r="E5854" s="4">
        <v>1200143110</v>
      </c>
      <c r="F5854" s="4" t="s">
        <v>4736</v>
      </c>
      <c r="G5854" s="5">
        <v>688500</v>
      </c>
      <c r="H5854" s="5">
        <v>136442.47</v>
      </c>
    </row>
    <row r="5855" spans="1:8" x14ac:dyDescent="0.25">
      <c r="A5855" s="4"/>
      <c r="B5855" s="4"/>
      <c r="C5855" s="4"/>
      <c r="D5855" s="4"/>
      <c r="E5855" s="4">
        <v>1200149270</v>
      </c>
      <c r="F5855" s="4" t="s">
        <v>4737</v>
      </c>
      <c r="G5855" s="5">
        <v>517826</v>
      </c>
      <c r="H5855" s="5">
        <v>167342.15</v>
      </c>
    </row>
    <row r="5856" spans="1:8" x14ac:dyDescent="0.25">
      <c r="A5856" s="4"/>
      <c r="B5856" s="4"/>
      <c r="C5856" s="4"/>
      <c r="D5856" s="4"/>
      <c r="E5856" s="4">
        <v>1200143120</v>
      </c>
      <c r="F5856" s="4" t="s">
        <v>4738</v>
      </c>
      <c r="G5856" s="5">
        <v>395000</v>
      </c>
      <c r="H5856" s="5">
        <v>87657.52</v>
      </c>
    </row>
    <row r="5857" spans="1:8" x14ac:dyDescent="0.25">
      <c r="A5857" s="4"/>
      <c r="B5857" s="4"/>
      <c r="C5857" s="4"/>
      <c r="D5857" s="4"/>
      <c r="E5857" s="4">
        <v>1200160850</v>
      </c>
      <c r="F5857" s="4" t="s">
        <v>4739</v>
      </c>
      <c r="G5857" s="5">
        <v>270000</v>
      </c>
      <c r="H5857" s="5">
        <v>141106.44</v>
      </c>
    </row>
    <row r="5858" spans="1:8" x14ac:dyDescent="0.25">
      <c r="A5858" s="4"/>
      <c r="B5858" s="4"/>
      <c r="C5858" s="4"/>
      <c r="D5858" s="4"/>
      <c r="E5858" s="4">
        <v>1200149970</v>
      </c>
      <c r="F5858" s="4" t="s">
        <v>4740</v>
      </c>
      <c r="G5858" s="5">
        <v>230962.2</v>
      </c>
      <c r="H5858" s="5">
        <v>71693.539999999994</v>
      </c>
    </row>
    <row r="5859" spans="1:8" x14ac:dyDescent="0.25">
      <c r="A5859" s="4"/>
      <c r="B5859" s="4"/>
      <c r="C5859" s="4"/>
      <c r="D5859" s="4"/>
      <c r="E5859" s="4">
        <v>1200160830</v>
      </c>
      <c r="F5859" s="4" t="s">
        <v>4741</v>
      </c>
      <c r="G5859" s="5">
        <v>73220</v>
      </c>
      <c r="H5859" s="5">
        <v>36265.43</v>
      </c>
    </row>
    <row r="5860" spans="1:8" x14ac:dyDescent="0.25">
      <c r="A5860" s="4"/>
      <c r="B5860" s="4"/>
      <c r="C5860" s="4"/>
      <c r="D5860" s="4"/>
      <c r="E5860" s="4">
        <v>1200161280</v>
      </c>
      <c r="F5860" s="4" t="s">
        <v>4742</v>
      </c>
      <c r="G5860" s="5">
        <v>53671.61</v>
      </c>
      <c r="H5860" s="5">
        <v>25361.19</v>
      </c>
    </row>
    <row r="5861" spans="1:8" x14ac:dyDescent="0.25">
      <c r="A5861" s="4"/>
      <c r="B5861" s="4"/>
      <c r="C5861" s="4"/>
      <c r="D5861" s="4"/>
      <c r="E5861" s="4">
        <v>1200149630</v>
      </c>
      <c r="F5861" s="4" t="s">
        <v>4743</v>
      </c>
      <c r="G5861" s="5">
        <v>5200</v>
      </c>
      <c r="H5861" s="5">
        <v>1329.69</v>
      </c>
    </row>
    <row r="5862" spans="1:8" x14ac:dyDescent="0.25">
      <c r="A5862" s="4"/>
      <c r="B5862" s="4"/>
      <c r="C5862" s="4"/>
      <c r="D5862" s="4"/>
      <c r="E5862" s="4">
        <v>1200149040</v>
      </c>
      <c r="F5862" s="4" t="s">
        <v>4744</v>
      </c>
      <c r="G5862" s="5">
        <v>4104</v>
      </c>
      <c r="H5862" s="5">
        <v>1221.6099999999999</v>
      </c>
    </row>
    <row r="5863" spans="1:8" x14ac:dyDescent="0.25">
      <c r="A5863" s="4"/>
      <c r="B5863" s="4"/>
      <c r="C5863" s="4"/>
      <c r="D5863" s="4">
        <v>2020</v>
      </c>
      <c r="E5863" s="4">
        <v>1200160930</v>
      </c>
      <c r="F5863" s="4" t="s">
        <v>4745</v>
      </c>
      <c r="G5863" s="5">
        <v>616918.9</v>
      </c>
      <c r="H5863" s="5">
        <v>442829.46</v>
      </c>
    </row>
    <row r="5864" spans="1:8" x14ac:dyDescent="0.25">
      <c r="A5864" s="6"/>
      <c r="B5864" s="6"/>
      <c r="C5864" s="6" t="s">
        <v>2078</v>
      </c>
      <c r="D5864" s="6"/>
      <c r="E5864" s="6"/>
      <c r="F5864" s="6"/>
      <c r="G5864" s="7">
        <f>SUM(G5759:G5863)</f>
        <v>54556966.360000007</v>
      </c>
      <c r="H5864" s="7">
        <f>SUM(H5759:H5863)</f>
        <v>4798114.34</v>
      </c>
    </row>
    <row r="5865" spans="1:8" x14ac:dyDescent="0.25">
      <c r="A5865" s="4"/>
      <c r="B5865" s="4"/>
      <c r="C5865" s="4" t="s">
        <v>2079</v>
      </c>
      <c r="D5865" s="4">
        <v>2005</v>
      </c>
      <c r="E5865" s="4">
        <v>1200027280</v>
      </c>
      <c r="F5865" s="4" t="s">
        <v>4746</v>
      </c>
      <c r="G5865" s="5">
        <v>3776163.42</v>
      </c>
      <c r="H5865" s="5">
        <v>1</v>
      </c>
    </row>
    <row r="5866" spans="1:8" x14ac:dyDescent="0.25">
      <c r="A5866" s="4"/>
      <c r="B5866" s="4"/>
      <c r="C5866" s="4"/>
      <c r="D5866" s="4">
        <v>2006</v>
      </c>
      <c r="E5866" s="4">
        <v>1200028210</v>
      </c>
      <c r="F5866" s="4" t="s">
        <v>2081</v>
      </c>
      <c r="G5866" s="5">
        <v>5960804.4900000002</v>
      </c>
      <c r="H5866" s="5">
        <v>36478.82</v>
      </c>
    </row>
    <row r="5867" spans="1:8" x14ac:dyDescent="0.25">
      <c r="A5867" s="4"/>
      <c r="B5867" s="4"/>
      <c r="C5867" s="4"/>
      <c r="D5867" s="4"/>
      <c r="E5867" s="4">
        <v>1200028050</v>
      </c>
      <c r="F5867" s="4" t="s">
        <v>4747</v>
      </c>
      <c r="G5867" s="5">
        <v>4951932.58</v>
      </c>
      <c r="H5867" s="5">
        <v>904.48</v>
      </c>
    </row>
    <row r="5868" spans="1:8" x14ac:dyDescent="0.25">
      <c r="A5868" s="4"/>
      <c r="B5868" s="4"/>
      <c r="C5868" s="4"/>
      <c r="D5868" s="4"/>
      <c r="E5868" s="4">
        <v>1200028070</v>
      </c>
      <c r="F5868" s="4" t="s">
        <v>4748</v>
      </c>
      <c r="G5868" s="5">
        <v>2286197.2200000002</v>
      </c>
      <c r="H5868" s="5">
        <v>1535</v>
      </c>
    </row>
    <row r="5869" spans="1:8" x14ac:dyDescent="0.25">
      <c r="A5869" s="4"/>
      <c r="B5869" s="4"/>
      <c r="C5869" s="4"/>
      <c r="D5869" s="4"/>
      <c r="E5869" s="4">
        <v>1200028080</v>
      </c>
      <c r="F5869" s="4" t="s">
        <v>4749</v>
      </c>
      <c r="G5869" s="5">
        <v>866757.6</v>
      </c>
      <c r="H5869" s="5">
        <v>1</v>
      </c>
    </row>
    <row r="5870" spans="1:8" x14ac:dyDescent="0.25">
      <c r="A5870" s="4"/>
      <c r="B5870" s="4"/>
      <c r="C5870" s="4"/>
      <c r="D5870" s="4"/>
      <c r="E5870" s="4">
        <v>1200028140</v>
      </c>
      <c r="F5870" s="4" t="s">
        <v>4750</v>
      </c>
      <c r="G5870" s="5">
        <v>864309.9</v>
      </c>
      <c r="H5870" s="5">
        <v>6175.19</v>
      </c>
    </row>
    <row r="5871" spans="1:8" x14ac:dyDescent="0.25">
      <c r="A5871" s="4"/>
      <c r="B5871" s="4"/>
      <c r="C5871" s="4"/>
      <c r="D5871" s="4"/>
      <c r="E5871" s="4">
        <v>1200028170</v>
      </c>
      <c r="F5871" s="4" t="s">
        <v>4751</v>
      </c>
      <c r="G5871" s="5">
        <v>490901.24</v>
      </c>
      <c r="H5871" s="5">
        <v>329.56</v>
      </c>
    </row>
    <row r="5872" spans="1:8" x14ac:dyDescent="0.25">
      <c r="A5872" s="4"/>
      <c r="B5872" s="4"/>
      <c r="C5872" s="4"/>
      <c r="D5872" s="4"/>
      <c r="E5872" s="4">
        <v>1200028100</v>
      </c>
      <c r="F5872" s="4" t="s">
        <v>4752</v>
      </c>
      <c r="G5872" s="5">
        <v>441620.23</v>
      </c>
      <c r="H5872" s="5">
        <v>4504.4399999999996</v>
      </c>
    </row>
    <row r="5873" spans="1:8" x14ac:dyDescent="0.25">
      <c r="A5873" s="4"/>
      <c r="B5873" s="4"/>
      <c r="C5873" s="4"/>
      <c r="D5873" s="4"/>
      <c r="E5873" s="4">
        <v>1200027980</v>
      </c>
      <c r="F5873" s="4" t="s">
        <v>4753</v>
      </c>
      <c r="G5873" s="5">
        <v>337562.04</v>
      </c>
      <c r="H5873" s="5">
        <v>226.6</v>
      </c>
    </row>
    <row r="5874" spans="1:8" x14ac:dyDescent="0.25">
      <c r="A5874" s="4"/>
      <c r="B5874" s="4"/>
      <c r="C5874" s="4"/>
      <c r="D5874" s="4"/>
      <c r="E5874" s="4">
        <v>1200028010</v>
      </c>
      <c r="F5874" s="4" t="s">
        <v>4754</v>
      </c>
      <c r="G5874" s="5">
        <v>336618</v>
      </c>
      <c r="H5874" s="5">
        <v>225.95</v>
      </c>
    </row>
    <row r="5875" spans="1:8" x14ac:dyDescent="0.25">
      <c r="A5875" s="4"/>
      <c r="B5875" s="4"/>
      <c r="C5875" s="4"/>
      <c r="D5875" s="4"/>
      <c r="E5875" s="4">
        <v>1200028190</v>
      </c>
      <c r="F5875" s="4" t="s">
        <v>4755</v>
      </c>
      <c r="G5875" s="5">
        <v>275990.98</v>
      </c>
      <c r="H5875" s="5">
        <v>1</v>
      </c>
    </row>
    <row r="5876" spans="1:8" x14ac:dyDescent="0.25">
      <c r="A5876" s="4"/>
      <c r="B5876" s="4"/>
      <c r="C5876" s="4"/>
      <c r="D5876" s="4"/>
      <c r="E5876" s="4">
        <v>1200028240</v>
      </c>
      <c r="F5876" s="4" t="s">
        <v>4756</v>
      </c>
      <c r="G5876" s="5">
        <v>223333.09</v>
      </c>
      <c r="H5876" s="5">
        <v>149.99</v>
      </c>
    </row>
    <row r="5877" spans="1:8" x14ac:dyDescent="0.25">
      <c r="A5877" s="4"/>
      <c r="B5877" s="4"/>
      <c r="C5877" s="4"/>
      <c r="D5877" s="4"/>
      <c r="E5877" s="4">
        <v>1200027990</v>
      </c>
      <c r="F5877" s="4" t="s">
        <v>4757</v>
      </c>
      <c r="G5877" s="5">
        <v>194877</v>
      </c>
      <c r="H5877" s="5">
        <v>130.86000000000001</v>
      </c>
    </row>
    <row r="5878" spans="1:8" x14ac:dyDescent="0.25">
      <c r="A5878" s="4"/>
      <c r="B5878" s="4"/>
      <c r="C5878" s="4"/>
      <c r="D5878" s="4"/>
      <c r="E5878" s="4">
        <v>1200028040</v>
      </c>
      <c r="F5878" s="4" t="s">
        <v>3719</v>
      </c>
      <c r="G5878" s="5">
        <v>121133.93</v>
      </c>
      <c r="H5878" s="5">
        <v>81.319999999999993</v>
      </c>
    </row>
    <row r="5879" spans="1:8" x14ac:dyDescent="0.25">
      <c r="A5879" s="4"/>
      <c r="B5879" s="4"/>
      <c r="C5879" s="4"/>
      <c r="D5879" s="4"/>
      <c r="E5879" s="4">
        <v>1200028130</v>
      </c>
      <c r="F5879" s="4" t="s">
        <v>4758</v>
      </c>
      <c r="G5879" s="5">
        <v>89768.69</v>
      </c>
      <c r="H5879" s="5">
        <v>1</v>
      </c>
    </row>
    <row r="5880" spans="1:8" x14ac:dyDescent="0.25">
      <c r="A5880" s="4"/>
      <c r="B5880" s="4"/>
      <c r="C5880" s="4"/>
      <c r="D5880" s="4"/>
      <c r="E5880" s="4">
        <v>1200028200</v>
      </c>
      <c r="F5880" s="4" t="s">
        <v>4759</v>
      </c>
      <c r="G5880" s="5">
        <v>72826.009999999995</v>
      </c>
      <c r="H5880" s="5">
        <v>48.84</v>
      </c>
    </row>
    <row r="5881" spans="1:8" x14ac:dyDescent="0.25">
      <c r="A5881" s="4"/>
      <c r="B5881" s="4"/>
      <c r="C5881" s="4"/>
      <c r="D5881" s="4"/>
      <c r="E5881" s="4">
        <v>1200028160</v>
      </c>
      <c r="F5881" s="4" t="s">
        <v>4760</v>
      </c>
      <c r="G5881" s="5">
        <v>49308.6</v>
      </c>
      <c r="H5881" s="5">
        <v>1</v>
      </c>
    </row>
    <row r="5882" spans="1:8" x14ac:dyDescent="0.25">
      <c r="A5882" s="4"/>
      <c r="B5882" s="4"/>
      <c r="C5882" s="4"/>
      <c r="D5882" s="4"/>
      <c r="E5882" s="4">
        <v>1200028110</v>
      </c>
      <c r="F5882" s="4" t="s">
        <v>4761</v>
      </c>
      <c r="G5882" s="5">
        <v>37548.69</v>
      </c>
      <c r="H5882" s="5">
        <v>1</v>
      </c>
    </row>
    <row r="5883" spans="1:8" x14ac:dyDescent="0.25">
      <c r="A5883" s="4"/>
      <c r="B5883" s="4"/>
      <c r="C5883" s="4"/>
      <c r="D5883" s="4"/>
      <c r="E5883" s="4">
        <v>1200028260</v>
      </c>
      <c r="F5883" s="4" t="s">
        <v>4762</v>
      </c>
      <c r="G5883" s="5">
        <v>34785</v>
      </c>
      <c r="H5883" s="5">
        <v>4.24</v>
      </c>
    </row>
    <row r="5884" spans="1:8" x14ac:dyDescent="0.25">
      <c r="A5884" s="4"/>
      <c r="B5884" s="4"/>
      <c r="C5884" s="4"/>
      <c r="D5884" s="4"/>
      <c r="E5884" s="4">
        <v>1200027970</v>
      </c>
      <c r="F5884" s="4" t="s">
        <v>4763</v>
      </c>
      <c r="G5884" s="5">
        <v>23955.040000000001</v>
      </c>
      <c r="H5884" s="5">
        <v>16.11</v>
      </c>
    </row>
    <row r="5885" spans="1:8" x14ac:dyDescent="0.25">
      <c r="A5885" s="4"/>
      <c r="B5885" s="4"/>
      <c r="C5885" s="4"/>
      <c r="D5885" s="4"/>
      <c r="E5885" s="4">
        <v>1200028120</v>
      </c>
      <c r="F5885" s="4" t="s">
        <v>4764</v>
      </c>
      <c r="G5885" s="5">
        <v>8064.81</v>
      </c>
      <c r="H5885" s="5">
        <v>1</v>
      </c>
    </row>
    <row r="5886" spans="1:8" x14ac:dyDescent="0.25">
      <c r="A5886" s="4"/>
      <c r="B5886" s="4"/>
      <c r="C5886" s="4"/>
      <c r="D5886" s="4">
        <v>2007</v>
      </c>
      <c r="E5886" s="4">
        <v>1200028220</v>
      </c>
      <c r="F5886" s="4" t="s">
        <v>2087</v>
      </c>
      <c r="G5886" s="5">
        <v>170598.49</v>
      </c>
      <c r="H5886" s="5">
        <v>10064.98</v>
      </c>
    </row>
    <row r="5887" spans="1:8" x14ac:dyDescent="0.25">
      <c r="A5887" s="4"/>
      <c r="B5887" s="4"/>
      <c r="C5887" s="4"/>
      <c r="D5887" s="4"/>
      <c r="E5887" s="4">
        <v>1200028000</v>
      </c>
      <c r="F5887" s="4" t="s">
        <v>4765</v>
      </c>
      <c r="G5887" s="5">
        <v>66677</v>
      </c>
      <c r="H5887" s="5">
        <v>7354.4</v>
      </c>
    </row>
    <row r="5888" spans="1:8" x14ac:dyDescent="0.25">
      <c r="A5888" s="4"/>
      <c r="B5888" s="4"/>
      <c r="C5888" s="4"/>
      <c r="D5888" s="4"/>
      <c r="E5888" s="4">
        <v>1200028250</v>
      </c>
      <c r="F5888" s="4" t="s">
        <v>4766</v>
      </c>
      <c r="G5888" s="5">
        <v>23750</v>
      </c>
      <c r="H5888" s="5">
        <v>1283.74</v>
      </c>
    </row>
    <row r="5889" spans="1:8" x14ac:dyDescent="0.25">
      <c r="A5889" s="4"/>
      <c r="B5889" s="4"/>
      <c r="C5889" s="4"/>
      <c r="D5889" s="4"/>
      <c r="E5889" s="4">
        <v>1200028180</v>
      </c>
      <c r="F5889" s="4" t="s">
        <v>4767</v>
      </c>
      <c r="G5889" s="5">
        <v>6885</v>
      </c>
      <c r="H5889" s="5">
        <v>1</v>
      </c>
    </row>
    <row r="5890" spans="1:8" x14ac:dyDescent="0.25">
      <c r="A5890" s="4"/>
      <c r="B5890" s="4"/>
      <c r="C5890" s="4"/>
      <c r="D5890" s="4">
        <v>2008</v>
      </c>
      <c r="E5890" s="4">
        <v>1200032840</v>
      </c>
      <c r="F5890" s="4" t="s">
        <v>4768</v>
      </c>
      <c r="G5890" s="5">
        <v>208000</v>
      </c>
      <c r="H5890" s="5">
        <v>31393.98</v>
      </c>
    </row>
    <row r="5891" spans="1:8" x14ac:dyDescent="0.25">
      <c r="A5891" s="4"/>
      <c r="B5891" s="4"/>
      <c r="C5891" s="4"/>
      <c r="D5891" s="4"/>
      <c r="E5891" s="4">
        <v>1200033240</v>
      </c>
      <c r="F5891" s="4" t="s">
        <v>4769</v>
      </c>
      <c r="G5891" s="5">
        <v>134352</v>
      </c>
      <c r="H5891" s="5">
        <v>21218.28</v>
      </c>
    </row>
    <row r="5892" spans="1:8" x14ac:dyDescent="0.25">
      <c r="A5892" s="4"/>
      <c r="B5892" s="4"/>
      <c r="C5892" s="4"/>
      <c r="D5892" s="4"/>
      <c r="E5892" s="4">
        <v>1200034630</v>
      </c>
      <c r="F5892" s="4" t="s">
        <v>4770</v>
      </c>
      <c r="G5892" s="5">
        <v>133876</v>
      </c>
      <c r="H5892" s="5">
        <v>48732.02</v>
      </c>
    </row>
    <row r="5893" spans="1:8" x14ac:dyDescent="0.25">
      <c r="A5893" s="4"/>
      <c r="B5893" s="4"/>
      <c r="C5893" s="4"/>
      <c r="D5893" s="4"/>
      <c r="E5893" s="4">
        <v>1200033230</v>
      </c>
      <c r="F5893" s="4" t="s">
        <v>4768</v>
      </c>
      <c r="G5893" s="5">
        <v>29993.599999999999</v>
      </c>
      <c r="H5893" s="5">
        <v>1</v>
      </c>
    </row>
    <row r="5894" spans="1:8" x14ac:dyDescent="0.25">
      <c r="A5894" s="4"/>
      <c r="B5894" s="4"/>
      <c r="C5894" s="4"/>
      <c r="D5894" s="4"/>
      <c r="E5894" s="4">
        <v>1200028150</v>
      </c>
      <c r="F5894" s="4" t="s">
        <v>4771</v>
      </c>
      <c r="G5894" s="5">
        <v>20790</v>
      </c>
      <c r="H5894" s="5">
        <v>2546.84</v>
      </c>
    </row>
    <row r="5895" spans="1:8" x14ac:dyDescent="0.25">
      <c r="A5895" s="4"/>
      <c r="B5895" s="4"/>
      <c r="C5895" s="4"/>
      <c r="D5895" s="4"/>
      <c r="E5895" s="4">
        <v>1200032830</v>
      </c>
      <c r="F5895" s="4" t="s">
        <v>4772</v>
      </c>
      <c r="G5895" s="5">
        <v>16110</v>
      </c>
      <c r="H5895" s="5">
        <v>2421.0100000000002</v>
      </c>
    </row>
    <row r="5896" spans="1:8" x14ac:dyDescent="0.25">
      <c r="A5896" s="4"/>
      <c r="B5896" s="4"/>
      <c r="C5896" s="4"/>
      <c r="D5896" s="4">
        <v>2010</v>
      </c>
      <c r="E5896" s="4">
        <v>1200054670</v>
      </c>
      <c r="F5896" s="4" t="s">
        <v>2135</v>
      </c>
      <c r="G5896" s="5">
        <v>5719894.6600000001</v>
      </c>
      <c r="H5896" s="5">
        <v>1729003.18</v>
      </c>
    </row>
    <row r="5897" spans="1:8" x14ac:dyDescent="0.25">
      <c r="A5897" s="4"/>
      <c r="B5897" s="4"/>
      <c r="C5897" s="4"/>
      <c r="D5897" s="4"/>
      <c r="E5897" s="4">
        <v>1200054990</v>
      </c>
      <c r="F5897" s="4" t="s">
        <v>3412</v>
      </c>
      <c r="G5897" s="5">
        <v>1226217</v>
      </c>
      <c r="H5897" s="5">
        <v>393221.14</v>
      </c>
    </row>
    <row r="5898" spans="1:8" x14ac:dyDescent="0.25">
      <c r="A5898" s="4"/>
      <c r="B5898" s="4"/>
      <c r="C5898" s="4"/>
      <c r="D5898" s="4"/>
      <c r="E5898" s="4">
        <v>1200047740</v>
      </c>
      <c r="F5898" s="4" t="s">
        <v>4773</v>
      </c>
      <c r="G5898" s="5">
        <v>498106.43</v>
      </c>
      <c r="H5898" s="5">
        <v>144948.1</v>
      </c>
    </row>
    <row r="5899" spans="1:8" x14ac:dyDescent="0.25">
      <c r="A5899" s="4"/>
      <c r="B5899" s="4"/>
      <c r="C5899" s="4"/>
      <c r="D5899" s="4"/>
      <c r="E5899" s="4">
        <v>1200054710</v>
      </c>
      <c r="F5899" s="4" t="s">
        <v>4774</v>
      </c>
      <c r="G5899" s="5">
        <v>441341.03</v>
      </c>
      <c r="H5899" s="5">
        <v>133408.04</v>
      </c>
    </row>
    <row r="5900" spans="1:8" x14ac:dyDescent="0.25">
      <c r="A5900" s="4"/>
      <c r="B5900" s="4"/>
      <c r="C5900" s="4"/>
      <c r="D5900" s="4"/>
      <c r="E5900" s="4">
        <v>1200054730</v>
      </c>
      <c r="F5900" s="4" t="s">
        <v>3903</v>
      </c>
      <c r="G5900" s="5">
        <v>382863.96</v>
      </c>
      <c r="H5900" s="5">
        <v>115731.66</v>
      </c>
    </row>
    <row r="5901" spans="1:8" x14ac:dyDescent="0.25">
      <c r="A5901" s="4"/>
      <c r="B5901" s="4"/>
      <c r="C5901" s="4"/>
      <c r="D5901" s="4"/>
      <c r="E5901" s="4">
        <v>1200054720</v>
      </c>
      <c r="F5901" s="4" t="s">
        <v>3287</v>
      </c>
      <c r="G5901" s="5">
        <v>190119.47</v>
      </c>
      <c r="H5901" s="5">
        <v>57469.1</v>
      </c>
    </row>
    <row r="5902" spans="1:8" x14ac:dyDescent="0.25">
      <c r="A5902" s="4"/>
      <c r="B5902" s="4"/>
      <c r="C5902" s="4"/>
      <c r="D5902" s="4"/>
      <c r="E5902" s="4">
        <v>1200054700</v>
      </c>
      <c r="F5902" s="4" t="s">
        <v>4775</v>
      </c>
      <c r="G5902" s="5">
        <v>169127.78</v>
      </c>
      <c r="H5902" s="5">
        <v>51123.71</v>
      </c>
    </row>
    <row r="5903" spans="1:8" x14ac:dyDescent="0.25">
      <c r="A5903" s="4"/>
      <c r="B5903" s="4"/>
      <c r="C5903" s="4"/>
      <c r="D5903" s="4"/>
      <c r="E5903" s="4">
        <v>1200054690</v>
      </c>
      <c r="F5903" s="4" t="s">
        <v>4776</v>
      </c>
      <c r="G5903" s="5">
        <v>166771.46</v>
      </c>
      <c r="H5903" s="5">
        <v>50411.48</v>
      </c>
    </row>
    <row r="5904" spans="1:8" x14ac:dyDescent="0.25">
      <c r="A5904" s="4"/>
      <c r="B5904" s="4"/>
      <c r="C5904" s="4"/>
      <c r="D5904" s="4"/>
      <c r="E5904" s="4">
        <v>1200046470</v>
      </c>
      <c r="F5904" s="4" t="s">
        <v>4777</v>
      </c>
      <c r="G5904" s="5">
        <v>105698</v>
      </c>
      <c r="H5904" s="5">
        <v>29863.82</v>
      </c>
    </row>
    <row r="5905" spans="1:8" x14ac:dyDescent="0.25">
      <c r="A5905" s="4"/>
      <c r="B5905" s="4"/>
      <c r="C5905" s="4"/>
      <c r="D5905" s="4"/>
      <c r="E5905" s="4">
        <v>1200054760</v>
      </c>
      <c r="F5905" s="4" t="s">
        <v>4778</v>
      </c>
      <c r="G5905" s="5">
        <v>91455.32</v>
      </c>
      <c r="H5905" s="5">
        <v>27645.01</v>
      </c>
    </row>
    <row r="5906" spans="1:8" x14ac:dyDescent="0.25">
      <c r="A5906" s="4"/>
      <c r="B5906" s="4"/>
      <c r="C5906" s="4"/>
      <c r="D5906" s="4"/>
      <c r="E5906" s="4">
        <v>1200054740</v>
      </c>
      <c r="F5906" s="4" t="s">
        <v>4779</v>
      </c>
      <c r="G5906" s="5">
        <v>64556.7</v>
      </c>
      <c r="H5906" s="5">
        <v>19514.16</v>
      </c>
    </row>
    <row r="5907" spans="1:8" x14ac:dyDescent="0.25">
      <c r="A5907" s="4"/>
      <c r="B5907" s="4"/>
      <c r="C5907" s="4"/>
      <c r="D5907" s="4"/>
      <c r="E5907" s="4">
        <v>1200055460</v>
      </c>
      <c r="F5907" s="4" t="s">
        <v>4780</v>
      </c>
      <c r="G5907" s="5">
        <v>50745</v>
      </c>
      <c r="H5907" s="5">
        <v>16292.59</v>
      </c>
    </row>
    <row r="5908" spans="1:8" x14ac:dyDescent="0.25">
      <c r="A5908" s="4"/>
      <c r="B5908" s="4"/>
      <c r="C5908" s="4"/>
      <c r="D5908" s="4"/>
      <c r="E5908" s="4">
        <v>1200056940</v>
      </c>
      <c r="F5908" s="4" t="s">
        <v>4781</v>
      </c>
      <c r="G5908" s="5">
        <v>22200</v>
      </c>
      <c r="H5908" s="5">
        <v>7052.6</v>
      </c>
    </row>
    <row r="5909" spans="1:8" x14ac:dyDescent="0.25">
      <c r="A5909" s="4"/>
      <c r="B5909" s="4"/>
      <c r="C5909" s="4"/>
      <c r="D5909" s="4"/>
      <c r="E5909" s="4">
        <v>1200054680</v>
      </c>
      <c r="F5909" s="4" t="s">
        <v>4782</v>
      </c>
      <c r="G5909" s="5">
        <v>20442.95</v>
      </c>
      <c r="H5909" s="5">
        <v>6179.45</v>
      </c>
    </row>
    <row r="5910" spans="1:8" x14ac:dyDescent="0.25">
      <c r="A5910" s="4"/>
      <c r="B5910" s="4"/>
      <c r="C5910" s="4"/>
      <c r="D5910" s="4"/>
      <c r="E5910" s="4">
        <v>1200046900</v>
      </c>
      <c r="F5910" s="4" t="s">
        <v>4783</v>
      </c>
      <c r="G5910" s="5">
        <v>5850</v>
      </c>
      <c r="H5910" s="5">
        <v>1674.91</v>
      </c>
    </row>
    <row r="5911" spans="1:8" x14ac:dyDescent="0.25">
      <c r="A5911" s="4"/>
      <c r="B5911" s="4"/>
      <c r="C5911" s="4"/>
      <c r="D5911" s="4">
        <v>2011</v>
      </c>
      <c r="E5911" s="4">
        <v>1200063990</v>
      </c>
      <c r="F5911" s="4" t="s">
        <v>4784</v>
      </c>
      <c r="G5911" s="5">
        <v>4951932.59</v>
      </c>
      <c r="H5911" s="5">
        <v>1392380.67</v>
      </c>
    </row>
    <row r="5912" spans="1:8" x14ac:dyDescent="0.25">
      <c r="A5912" s="4"/>
      <c r="B5912" s="4"/>
      <c r="C5912" s="4"/>
      <c r="D5912" s="4"/>
      <c r="E5912" s="4">
        <v>1200063280</v>
      </c>
      <c r="F5912" s="4" t="s">
        <v>4785</v>
      </c>
      <c r="G5912" s="5">
        <v>255315.63</v>
      </c>
      <c r="H5912" s="5">
        <v>98483.97</v>
      </c>
    </row>
    <row r="5913" spans="1:8" x14ac:dyDescent="0.25">
      <c r="A5913" s="4"/>
      <c r="B5913" s="4"/>
      <c r="C5913" s="4"/>
      <c r="D5913" s="4"/>
      <c r="E5913" s="4">
        <v>1200063240</v>
      </c>
      <c r="F5913" s="4" t="s">
        <v>3439</v>
      </c>
      <c r="G5913" s="5">
        <v>241315.29</v>
      </c>
      <c r="H5913" s="5">
        <v>93083.56</v>
      </c>
    </row>
    <row r="5914" spans="1:8" x14ac:dyDescent="0.25">
      <c r="A5914" s="4"/>
      <c r="B5914" s="4"/>
      <c r="C5914" s="4"/>
      <c r="D5914" s="4"/>
      <c r="E5914" s="4">
        <v>1200063230</v>
      </c>
      <c r="F5914" s="4" t="s">
        <v>3439</v>
      </c>
      <c r="G5914" s="5">
        <v>241315.29</v>
      </c>
      <c r="H5914" s="5">
        <v>93083.56</v>
      </c>
    </row>
    <row r="5915" spans="1:8" x14ac:dyDescent="0.25">
      <c r="A5915" s="4"/>
      <c r="B5915" s="4"/>
      <c r="C5915" s="4"/>
      <c r="D5915" s="4"/>
      <c r="E5915" s="4">
        <v>1200063250</v>
      </c>
      <c r="F5915" s="4" t="s">
        <v>3440</v>
      </c>
      <c r="G5915" s="5">
        <v>220765.63</v>
      </c>
      <c r="H5915" s="5">
        <v>85156.9</v>
      </c>
    </row>
    <row r="5916" spans="1:8" x14ac:dyDescent="0.25">
      <c r="A5916" s="4"/>
      <c r="B5916" s="4"/>
      <c r="C5916" s="4"/>
      <c r="D5916" s="4"/>
      <c r="E5916" s="4">
        <v>1200063270</v>
      </c>
      <c r="F5916" s="4" t="s">
        <v>4785</v>
      </c>
      <c r="G5916" s="5">
        <v>220764.63</v>
      </c>
      <c r="H5916" s="5">
        <v>85156.5</v>
      </c>
    </row>
    <row r="5917" spans="1:8" x14ac:dyDescent="0.25">
      <c r="A5917" s="4"/>
      <c r="B5917" s="4"/>
      <c r="C5917" s="4"/>
      <c r="D5917" s="4"/>
      <c r="E5917" s="4">
        <v>1200063260</v>
      </c>
      <c r="F5917" s="4" t="s">
        <v>3440</v>
      </c>
      <c r="G5917" s="5">
        <v>220764.63</v>
      </c>
      <c r="H5917" s="5">
        <v>85156.5</v>
      </c>
    </row>
    <row r="5918" spans="1:8" x14ac:dyDescent="0.25">
      <c r="A5918" s="4"/>
      <c r="B5918" s="4"/>
      <c r="C5918" s="4"/>
      <c r="D5918" s="4"/>
      <c r="E5918" s="4">
        <v>1200054750</v>
      </c>
      <c r="F5918" s="4" t="s">
        <v>4786</v>
      </c>
      <c r="G5918" s="5">
        <v>152737.25</v>
      </c>
      <c r="H5918" s="5">
        <v>46169.25</v>
      </c>
    </row>
    <row r="5919" spans="1:8" x14ac:dyDescent="0.25">
      <c r="A5919" s="4"/>
      <c r="B5919" s="4"/>
      <c r="C5919" s="4"/>
      <c r="D5919" s="4"/>
      <c r="E5919" s="4">
        <v>1200055120</v>
      </c>
      <c r="F5919" s="4" t="s">
        <v>4787</v>
      </c>
      <c r="G5919" s="5">
        <v>135976.5</v>
      </c>
      <c r="H5919" s="5">
        <v>44593.74</v>
      </c>
    </row>
    <row r="5920" spans="1:8" x14ac:dyDescent="0.25">
      <c r="A5920" s="4"/>
      <c r="B5920" s="4"/>
      <c r="C5920" s="4"/>
      <c r="D5920" s="4"/>
      <c r="E5920" s="4">
        <v>1200061261</v>
      </c>
      <c r="F5920" s="4" t="s">
        <v>4788</v>
      </c>
      <c r="G5920" s="5">
        <v>125000</v>
      </c>
      <c r="H5920" s="5">
        <v>45710.22</v>
      </c>
    </row>
    <row r="5921" spans="1:8" x14ac:dyDescent="0.25">
      <c r="A5921" s="4"/>
      <c r="B5921" s="4"/>
      <c r="C5921" s="4"/>
      <c r="D5921" s="4"/>
      <c r="E5921" s="4">
        <v>1200062960</v>
      </c>
      <c r="F5921" s="4" t="s">
        <v>4789</v>
      </c>
      <c r="G5921" s="5">
        <v>120152</v>
      </c>
      <c r="H5921" s="5">
        <v>43797.08</v>
      </c>
    </row>
    <row r="5922" spans="1:8" x14ac:dyDescent="0.25">
      <c r="A5922" s="4"/>
      <c r="B5922" s="4"/>
      <c r="C5922" s="4"/>
      <c r="D5922" s="4"/>
      <c r="E5922" s="4">
        <v>1200061260</v>
      </c>
      <c r="F5922" s="4" t="s">
        <v>4790</v>
      </c>
      <c r="G5922" s="5">
        <v>110300</v>
      </c>
      <c r="H5922" s="5">
        <v>39475.49</v>
      </c>
    </row>
    <row r="5923" spans="1:8" x14ac:dyDescent="0.25">
      <c r="A5923" s="4"/>
      <c r="B5923" s="4"/>
      <c r="C5923" s="4"/>
      <c r="D5923" s="4"/>
      <c r="E5923" s="4">
        <v>1200060390</v>
      </c>
      <c r="F5923" s="4" t="s">
        <v>4791</v>
      </c>
      <c r="G5923" s="5">
        <v>94950</v>
      </c>
      <c r="H5923" s="5">
        <v>33538.21</v>
      </c>
    </row>
    <row r="5924" spans="1:8" x14ac:dyDescent="0.25">
      <c r="A5924" s="4"/>
      <c r="B5924" s="4"/>
      <c r="C5924" s="4"/>
      <c r="D5924" s="4"/>
      <c r="E5924" s="4">
        <v>1200056910</v>
      </c>
      <c r="F5924" s="4" t="s">
        <v>4792</v>
      </c>
      <c r="G5924" s="5">
        <v>74825</v>
      </c>
      <c r="H5924" s="5">
        <v>24383.17</v>
      </c>
    </row>
    <row r="5925" spans="1:8" x14ac:dyDescent="0.25">
      <c r="A5925" s="4"/>
      <c r="B5925" s="4"/>
      <c r="C5925" s="4"/>
      <c r="D5925" s="4"/>
      <c r="E5925" s="4">
        <v>1200069190</v>
      </c>
      <c r="F5925" s="4" t="s">
        <v>4793</v>
      </c>
      <c r="G5925" s="5">
        <v>62601.18</v>
      </c>
      <c r="H5925" s="5">
        <v>24049.94</v>
      </c>
    </row>
    <row r="5926" spans="1:8" x14ac:dyDescent="0.25">
      <c r="A5926" s="4"/>
      <c r="B5926" s="4"/>
      <c r="C5926" s="4"/>
      <c r="D5926" s="4"/>
      <c r="E5926" s="4">
        <v>1200061360</v>
      </c>
      <c r="F5926" s="4" t="s">
        <v>4794</v>
      </c>
      <c r="G5926" s="5">
        <v>28675</v>
      </c>
      <c r="H5926" s="5">
        <v>10485.93</v>
      </c>
    </row>
    <row r="5927" spans="1:8" x14ac:dyDescent="0.25">
      <c r="A5927" s="4"/>
      <c r="B5927" s="4"/>
      <c r="C5927" s="4"/>
      <c r="D5927" s="4"/>
      <c r="E5927" s="4">
        <v>1200060400</v>
      </c>
      <c r="F5927" s="4" t="s">
        <v>4795</v>
      </c>
      <c r="G5927" s="5">
        <v>14850</v>
      </c>
      <c r="H5927" s="5">
        <v>5245.33</v>
      </c>
    </row>
    <row r="5928" spans="1:8" x14ac:dyDescent="0.25">
      <c r="A5928" s="4"/>
      <c r="B5928" s="4"/>
      <c r="C5928" s="4"/>
      <c r="D5928" s="4"/>
      <c r="E5928" s="4">
        <v>1200069180</v>
      </c>
      <c r="F5928" s="4" t="s">
        <v>4796</v>
      </c>
      <c r="G5928" s="5">
        <v>13600</v>
      </c>
      <c r="H5928" s="5">
        <v>5198.34</v>
      </c>
    </row>
    <row r="5929" spans="1:8" x14ac:dyDescent="0.25">
      <c r="A5929" s="4"/>
      <c r="B5929" s="4"/>
      <c r="C5929" s="4"/>
      <c r="D5929" s="4">
        <v>2012</v>
      </c>
      <c r="E5929" s="4">
        <v>1200073910</v>
      </c>
      <c r="F5929" s="4" t="s">
        <v>2238</v>
      </c>
      <c r="G5929" s="5">
        <v>1320300</v>
      </c>
      <c r="H5929" s="5">
        <v>554652.61</v>
      </c>
    </row>
    <row r="5930" spans="1:8" x14ac:dyDescent="0.25">
      <c r="A5930" s="4"/>
      <c r="B5930" s="4"/>
      <c r="C5930" s="4"/>
      <c r="D5930" s="4"/>
      <c r="E5930" s="4">
        <v>1200075940</v>
      </c>
      <c r="F5930" s="4" t="s">
        <v>2149</v>
      </c>
      <c r="G5930" s="5">
        <v>442095.98</v>
      </c>
      <c r="H5930" s="5">
        <v>194174.59</v>
      </c>
    </row>
    <row r="5931" spans="1:8" x14ac:dyDescent="0.25">
      <c r="A5931" s="4"/>
      <c r="B5931" s="4"/>
      <c r="C5931" s="4"/>
      <c r="D5931" s="4"/>
      <c r="E5931" s="4">
        <v>1200074700</v>
      </c>
      <c r="F5931" s="4" t="s">
        <v>4797</v>
      </c>
      <c r="G5931" s="5">
        <v>330000</v>
      </c>
      <c r="H5931" s="5">
        <v>144124.51999999999</v>
      </c>
    </row>
    <row r="5932" spans="1:8" x14ac:dyDescent="0.25">
      <c r="A5932" s="4"/>
      <c r="B5932" s="4"/>
      <c r="C5932" s="4"/>
      <c r="D5932" s="4"/>
      <c r="E5932" s="4">
        <v>1200074220</v>
      </c>
      <c r="F5932" s="4" t="s">
        <v>3287</v>
      </c>
      <c r="G5932" s="5">
        <v>293000</v>
      </c>
      <c r="H5932" s="5">
        <v>127088.13</v>
      </c>
    </row>
    <row r="5933" spans="1:8" x14ac:dyDescent="0.25">
      <c r="A5933" s="4"/>
      <c r="B5933" s="4"/>
      <c r="C5933" s="4"/>
      <c r="D5933" s="4"/>
      <c r="E5933" s="4">
        <v>1200070700</v>
      </c>
      <c r="F5933" s="4" t="s">
        <v>4798</v>
      </c>
      <c r="G5933" s="5">
        <v>116421.24</v>
      </c>
      <c r="H5933" s="5">
        <v>48589.95</v>
      </c>
    </row>
    <row r="5934" spans="1:8" x14ac:dyDescent="0.25">
      <c r="A5934" s="4"/>
      <c r="B5934" s="4"/>
      <c r="C5934" s="4"/>
      <c r="D5934" s="4"/>
      <c r="E5934" s="4">
        <v>1200070160</v>
      </c>
      <c r="F5934" s="4" t="s">
        <v>4799</v>
      </c>
      <c r="G5934" s="5">
        <v>114607.2</v>
      </c>
      <c r="H5934" s="5">
        <v>46119.1</v>
      </c>
    </row>
    <row r="5935" spans="1:8" x14ac:dyDescent="0.25">
      <c r="A5935" s="4"/>
      <c r="B5935" s="4"/>
      <c r="C5935" s="4"/>
      <c r="D5935" s="4"/>
      <c r="E5935" s="4">
        <v>1200070110</v>
      </c>
      <c r="F5935" s="4" t="s">
        <v>4800</v>
      </c>
      <c r="G5935" s="5">
        <v>100000</v>
      </c>
      <c r="H5935" s="5">
        <v>40540.339999999997</v>
      </c>
    </row>
    <row r="5936" spans="1:8" x14ac:dyDescent="0.25">
      <c r="A5936" s="4"/>
      <c r="B5936" s="4"/>
      <c r="C5936" s="4"/>
      <c r="D5936" s="4"/>
      <c r="E5936" s="4">
        <v>1200070640</v>
      </c>
      <c r="F5936" s="4" t="s">
        <v>4801</v>
      </c>
      <c r="G5936" s="5">
        <v>86879.76</v>
      </c>
      <c r="H5936" s="5">
        <v>34995.230000000003</v>
      </c>
    </row>
    <row r="5937" spans="1:8" x14ac:dyDescent="0.25">
      <c r="A5937" s="4"/>
      <c r="B5937" s="4"/>
      <c r="C5937" s="4"/>
      <c r="D5937" s="4"/>
      <c r="E5937" s="4">
        <v>1200070240</v>
      </c>
      <c r="F5937" s="4" t="s">
        <v>4802</v>
      </c>
      <c r="G5937" s="5">
        <v>77670.87</v>
      </c>
      <c r="H5937" s="5">
        <v>32103.599999999999</v>
      </c>
    </row>
    <row r="5938" spans="1:8" x14ac:dyDescent="0.25">
      <c r="A5938" s="4"/>
      <c r="B5938" s="4"/>
      <c r="C5938" s="4"/>
      <c r="D5938" s="4"/>
      <c r="E5938" s="4">
        <v>1200074660</v>
      </c>
      <c r="F5938" s="4" t="s">
        <v>4803</v>
      </c>
      <c r="G5938" s="5">
        <v>54576.87</v>
      </c>
      <c r="H5938" s="5">
        <v>23764.92</v>
      </c>
    </row>
    <row r="5939" spans="1:8" x14ac:dyDescent="0.25">
      <c r="A5939" s="4"/>
      <c r="B5939" s="4"/>
      <c r="C5939" s="4"/>
      <c r="D5939" s="4"/>
      <c r="E5939" s="4">
        <v>1200070270</v>
      </c>
      <c r="F5939" s="4" t="s">
        <v>4804</v>
      </c>
      <c r="G5939" s="5">
        <v>52110</v>
      </c>
      <c r="H5939" s="5">
        <v>20698.98</v>
      </c>
    </row>
    <row r="5940" spans="1:8" x14ac:dyDescent="0.25">
      <c r="A5940" s="4"/>
      <c r="B5940" s="4"/>
      <c r="C5940" s="4"/>
      <c r="D5940" s="4"/>
      <c r="E5940" s="4">
        <v>1200070260</v>
      </c>
      <c r="F5940" s="4" t="s">
        <v>4805</v>
      </c>
      <c r="G5940" s="5">
        <v>40891.379999999997</v>
      </c>
      <c r="H5940" s="5">
        <v>16556.2</v>
      </c>
    </row>
    <row r="5941" spans="1:8" x14ac:dyDescent="0.25">
      <c r="A5941" s="4"/>
      <c r="B5941" s="4"/>
      <c r="C5941" s="4"/>
      <c r="D5941" s="4"/>
      <c r="E5941" s="4">
        <v>1200070250</v>
      </c>
      <c r="F5941" s="4" t="s">
        <v>4806</v>
      </c>
      <c r="G5941" s="5">
        <v>18744.62</v>
      </c>
      <c r="H5941" s="5">
        <v>7555.18</v>
      </c>
    </row>
    <row r="5942" spans="1:8" x14ac:dyDescent="0.25">
      <c r="A5942" s="4"/>
      <c r="B5942" s="4"/>
      <c r="C5942" s="4"/>
      <c r="D5942" s="4"/>
      <c r="E5942" s="4">
        <v>1200070230</v>
      </c>
      <c r="F5942" s="4" t="s">
        <v>4807</v>
      </c>
      <c r="G5942" s="5">
        <v>7153.66</v>
      </c>
      <c r="H5942" s="5">
        <v>2818.33</v>
      </c>
    </row>
    <row r="5943" spans="1:8" x14ac:dyDescent="0.25">
      <c r="A5943" s="4"/>
      <c r="B5943" s="4"/>
      <c r="C5943" s="4"/>
      <c r="D5943" s="4"/>
      <c r="E5943" s="4">
        <v>1200070220</v>
      </c>
      <c r="F5943" s="4" t="s">
        <v>4808</v>
      </c>
      <c r="G5943" s="5">
        <v>7052.55</v>
      </c>
      <c r="H5943" s="5">
        <v>2778.49</v>
      </c>
    </row>
    <row r="5944" spans="1:8" x14ac:dyDescent="0.25">
      <c r="A5944" s="4"/>
      <c r="B5944" s="4"/>
      <c r="C5944" s="4"/>
      <c r="D5944" s="4">
        <v>2013</v>
      </c>
      <c r="E5944" s="4">
        <v>1200082210</v>
      </c>
      <c r="F5944" s="4" t="s">
        <v>2238</v>
      </c>
      <c r="G5944" s="5">
        <v>305000</v>
      </c>
      <c r="H5944" s="5">
        <v>150707.79999999999</v>
      </c>
    </row>
    <row r="5945" spans="1:8" x14ac:dyDescent="0.25">
      <c r="A5945" s="4"/>
      <c r="B5945" s="4"/>
      <c r="C5945" s="4"/>
      <c r="D5945" s="4"/>
      <c r="E5945" s="4">
        <v>1200080820</v>
      </c>
      <c r="F5945" s="4" t="s">
        <v>4809</v>
      </c>
      <c r="G5945" s="5">
        <v>251235.24</v>
      </c>
      <c r="H5945" s="5">
        <v>116779.6</v>
      </c>
    </row>
    <row r="5946" spans="1:8" x14ac:dyDescent="0.25">
      <c r="A5946" s="4"/>
      <c r="B5946" s="4"/>
      <c r="C5946" s="4"/>
      <c r="D5946" s="4"/>
      <c r="E5946" s="4">
        <v>1200080770</v>
      </c>
      <c r="F5946" s="4" t="s">
        <v>4810</v>
      </c>
      <c r="G5946" s="5">
        <v>225088.84</v>
      </c>
      <c r="H5946" s="5">
        <v>104626.21</v>
      </c>
    </row>
    <row r="5947" spans="1:8" x14ac:dyDescent="0.25">
      <c r="A5947" s="4"/>
      <c r="B5947" s="4"/>
      <c r="C5947" s="4"/>
      <c r="D5947" s="4"/>
      <c r="E5947" s="4">
        <v>1200080780</v>
      </c>
      <c r="F5947" s="4" t="s">
        <v>4811</v>
      </c>
      <c r="G5947" s="5">
        <v>225088.84</v>
      </c>
      <c r="H5947" s="5">
        <v>104626.21</v>
      </c>
    </row>
    <row r="5948" spans="1:8" x14ac:dyDescent="0.25">
      <c r="A5948" s="4"/>
      <c r="B5948" s="4"/>
      <c r="C5948" s="4"/>
      <c r="D5948" s="4"/>
      <c r="E5948" s="4">
        <v>1200080800</v>
      </c>
      <c r="F5948" s="4" t="s">
        <v>4812</v>
      </c>
      <c r="G5948" s="5">
        <v>225087.84</v>
      </c>
      <c r="H5948" s="5">
        <v>104625.75</v>
      </c>
    </row>
    <row r="5949" spans="1:8" x14ac:dyDescent="0.25">
      <c r="A5949" s="4"/>
      <c r="B5949" s="4"/>
      <c r="C5949" s="4"/>
      <c r="D5949" s="4"/>
      <c r="E5949" s="4">
        <v>1200080810</v>
      </c>
      <c r="F5949" s="4" t="s">
        <v>4813</v>
      </c>
      <c r="G5949" s="5">
        <v>225087.84</v>
      </c>
      <c r="H5949" s="5">
        <v>104625.75</v>
      </c>
    </row>
    <row r="5950" spans="1:8" x14ac:dyDescent="0.25">
      <c r="A5950" s="4"/>
      <c r="B5950" s="4"/>
      <c r="C5950" s="4"/>
      <c r="D5950" s="4"/>
      <c r="E5950" s="4">
        <v>1200080790</v>
      </c>
      <c r="F5950" s="4" t="s">
        <v>4814</v>
      </c>
      <c r="G5950" s="5">
        <v>225087.84</v>
      </c>
      <c r="H5950" s="5">
        <v>104625.75</v>
      </c>
    </row>
    <row r="5951" spans="1:8" x14ac:dyDescent="0.25">
      <c r="A5951" s="4"/>
      <c r="B5951" s="4"/>
      <c r="C5951" s="4"/>
      <c r="D5951" s="4"/>
      <c r="E5951" s="4">
        <v>1200077310</v>
      </c>
      <c r="F5951" s="4" t="s">
        <v>4815</v>
      </c>
      <c r="G5951" s="5">
        <v>30572.3</v>
      </c>
      <c r="H5951" s="5">
        <v>14151.01</v>
      </c>
    </row>
    <row r="5952" spans="1:8" x14ac:dyDescent="0.25">
      <c r="A5952" s="4"/>
      <c r="B5952" s="4"/>
      <c r="C5952" s="4"/>
      <c r="D5952" s="4"/>
      <c r="E5952" s="4">
        <v>1200077320</v>
      </c>
      <c r="F5952" s="4" t="s">
        <v>4816</v>
      </c>
      <c r="G5952" s="5">
        <v>29480</v>
      </c>
      <c r="H5952" s="5">
        <v>13622.41</v>
      </c>
    </row>
    <row r="5953" spans="1:8" x14ac:dyDescent="0.25">
      <c r="A5953" s="4"/>
      <c r="B5953" s="4"/>
      <c r="C5953" s="4"/>
      <c r="D5953" s="4">
        <v>2014</v>
      </c>
      <c r="E5953" s="4">
        <v>1200092570</v>
      </c>
      <c r="F5953" s="4" t="s">
        <v>4817</v>
      </c>
      <c r="G5953" s="5">
        <v>13813858.93</v>
      </c>
      <c r="H5953" s="5">
        <v>7788166.9699999997</v>
      </c>
    </row>
    <row r="5954" spans="1:8" x14ac:dyDescent="0.25">
      <c r="A5954" s="4"/>
      <c r="B5954" s="4"/>
      <c r="C5954" s="4"/>
      <c r="D5954" s="4"/>
      <c r="E5954" s="4">
        <v>1200087960</v>
      </c>
      <c r="F5954" s="4" t="s">
        <v>4818</v>
      </c>
      <c r="G5954" s="5">
        <v>9654259.5299999993</v>
      </c>
      <c r="H5954" s="5">
        <v>5064695.42</v>
      </c>
    </row>
    <row r="5955" spans="1:8" x14ac:dyDescent="0.25">
      <c r="A5955" s="4"/>
      <c r="B5955" s="4"/>
      <c r="C5955" s="4"/>
      <c r="D5955" s="4"/>
      <c r="E5955" s="4">
        <v>1200092600</v>
      </c>
      <c r="F5955" s="4" t="s">
        <v>4819</v>
      </c>
      <c r="G5955" s="5">
        <v>3112925.1</v>
      </c>
      <c r="H5955" s="5">
        <v>1731323.04</v>
      </c>
    </row>
    <row r="5956" spans="1:8" x14ac:dyDescent="0.25">
      <c r="A5956" s="4"/>
      <c r="B5956" s="4"/>
      <c r="C5956" s="4"/>
      <c r="D5956" s="4"/>
      <c r="E5956" s="4">
        <v>1200087930</v>
      </c>
      <c r="F5956" s="4" t="s">
        <v>4820</v>
      </c>
      <c r="G5956" s="5">
        <v>2594183.9300000002</v>
      </c>
      <c r="H5956" s="5">
        <v>1353311.09</v>
      </c>
    </row>
    <row r="5957" spans="1:8" x14ac:dyDescent="0.25">
      <c r="A5957" s="4"/>
      <c r="B5957" s="4"/>
      <c r="C5957" s="4"/>
      <c r="D5957" s="4"/>
      <c r="E5957" s="4">
        <v>1200087940</v>
      </c>
      <c r="F5957" s="4" t="s">
        <v>4821</v>
      </c>
      <c r="G5957" s="5">
        <v>1282136.19</v>
      </c>
      <c r="H5957" s="5">
        <v>668853.56000000006</v>
      </c>
    </row>
    <row r="5958" spans="1:8" x14ac:dyDescent="0.25">
      <c r="A5958" s="4"/>
      <c r="B5958" s="4"/>
      <c r="C5958" s="4"/>
      <c r="D5958" s="4"/>
      <c r="E5958" s="4">
        <v>1200093750</v>
      </c>
      <c r="F5958" s="4" t="s">
        <v>4822</v>
      </c>
      <c r="G5958" s="5">
        <v>1100000</v>
      </c>
      <c r="H5958" s="5">
        <v>612383.57999999996</v>
      </c>
    </row>
    <row r="5959" spans="1:8" x14ac:dyDescent="0.25">
      <c r="A5959" s="4"/>
      <c r="B5959" s="4"/>
      <c r="C5959" s="4"/>
      <c r="D5959" s="4"/>
      <c r="E5959" s="4">
        <v>1200080091</v>
      </c>
      <c r="F5959" s="4" t="s">
        <v>4823</v>
      </c>
      <c r="G5959" s="5">
        <v>1024481</v>
      </c>
      <c r="H5959" s="5">
        <v>517636.03</v>
      </c>
    </row>
    <row r="5960" spans="1:8" x14ac:dyDescent="0.25">
      <c r="A5960" s="4"/>
      <c r="B5960" s="4"/>
      <c r="C5960" s="4"/>
      <c r="D5960" s="4"/>
      <c r="E5960" s="4">
        <v>1200088010</v>
      </c>
      <c r="F5960" s="4" t="s">
        <v>4824</v>
      </c>
      <c r="G5960" s="5">
        <v>735687.5</v>
      </c>
      <c r="H5960" s="5">
        <v>383787.03</v>
      </c>
    </row>
    <row r="5961" spans="1:8" x14ac:dyDescent="0.25">
      <c r="A5961" s="4"/>
      <c r="B5961" s="4"/>
      <c r="C5961" s="4"/>
      <c r="D5961" s="4"/>
      <c r="E5961" s="4">
        <v>1200087950</v>
      </c>
      <c r="F5961" s="4" t="s">
        <v>4825</v>
      </c>
      <c r="G5961" s="5">
        <v>556182</v>
      </c>
      <c r="H5961" s="5">
        <v>290144.15000000002</v>
      </c>
    </row>
    <row r="5962" spans="1:8" x14ac:dyDescent="0.25">
      <c r="A5962" s="4"/>
      <c r="B5962" s="4"/>
      <c r="C5962" s="4"/>
      <c r="D5962" s="4"/>
      <c r="E5962" s="4">
        <v>1200084310</v>
      </c>
      <c r="F5962" s="4" t="s">
        <v>4826</v>
      </c>
      <c r="G5962" s="5">
        <v>463505</v>
      </c>
      <c r="H5962" s="5">
        <v>243308.4</v>
      </c>
    </row>
    <row r="5963" spans="1:8" x14ac:dyDescent="0.25">
      <c r="A5963" s="4"/>
      <c r="B5963" s="4"/>
      <c r="C5963" s="4"/>
      <c r="D5963" s="4"/>
      <c r="E5963" s="4">
        <v>1200086850</v>
      </c>
      <c r="F5963" s="4" t="s">
        <v>4827</v>
      </c>
      <c r="G5963" s="5">
        <v>172877.5</v>
      </c>
      <c r="H5963" s="5">
        <v>92601.58</v>
      </c>
    </row>
    <row r="5964" spans="1:8" x14ac:dyDescent="0.25">
      <c r="A5964" s="4"/>
      <c r="B5964" s="4"/>
      <c r="C5964" s="4"/>
      <c r="D5964" s="4"/>
      <c r="E5964" s="4">
        <v>1200093690</v>
      </c>
      <c r="F5964" s="4" t="s">
        <v>4828</v>
      </c>
      <c r="G5964" s="5">
        <v>144954</v>
      </c>
      <c r="H5964" s="5">
        <v>80194.64</v>
      </c>
    </row>
    <row r="5965" spans="1:8" x14ac:dyDescent="0.25">
      <c r="A5965" s="4"/>
      <c r="B5965" s="4"/>
      <c r="C5965" s="4"/>
      <c r="D5965" s="4"/>
      <c r="E5965" s="4">
        <v>1200086860</v>
      </c>
      <c r="F5965" s="4" t="s">
        <v>4829</v>
      </c>
      <c r="G5965" s="5">
        <v>123955</v>
      </c>
      <c r="H5965" s="5">
        <v>65837.61</v>
      </c>
    </row>
    <row r="5966" spans="1:8" x14ac:dyDescent="0.25">
      <c r="A5966" s="4"/>
      <c r="B5966" s="4"/>
      <c r="C5966" s="4"/>
      <c r="D5966" s="4"/>
      <c r="E5966" s="4">
        <v>1200095120</v>
      </c>
      <c r="F5966" s="4" t="s">
        <v>2251</v>
      </c>
      <c r="G5966" s="5">
        <v>101000</v>
      </c>
      <c r="H5966" s="5">
        <v>57537.73</v>
      </c>
    </row>
    <row r="5967" spans="1:8" x14ac:dyDescent="0.25">
      <c r="A5967" s="4"/>
      <c r="B5967" s="4"/>
      <c r="C5967" s="4"/>
      <c r="D5967" s="4"/>
      <c r="E5967" s="4">
        <v>1200093940</v>
      </c>
      <c r="F5967" s="4" t="s">
        <v>4830</v>
      </c>
      <c r="G5967" s="5">
        <v>89812</v>
      </c>
      <c r="H5967" s="5">
        <v>49999.43</v>
      </c>
    </row>
    <row r="5968" spans="1:8" x14ac:dyDescent="0.25">
      <c r="A5968" s="4"/>
      <c r="B5968" s="4"/>
      <c r="C5968" s="4"/>
      <c r="D5968" s="4"/>
      <c r="E5968" s="4">
        <v>1200088020</v>
      </c>
      <c r="F5968" s="4" t="s">
        <v>4831</v>
      </c>
      <c r="G5968" s="5">
        <v>83987.38</v>
      </c>
      <c r="H5968" s="5">
        <v>43813.81</v>
      </c>
    </row>
    <row r="5969" spans="1:8" x14ac:dyDescent="0.25">
      <c r="A5969" s="4"/>
      <c r="B5969" s="4"/>
      <c r="C5969" s="4"/>
      <c r="D5969" s="4"/>
      <c r="E5969" s="4">
        <v>1200091610</v>
      </c>
      <c r="F5969" s="4" t="s">
        <v>4832</v>
      </c>
      <c r="G5969" s="5">
        <v>71093.5</v>
      </c>
      <c r="H5969" s="5">
        <v>38422.94</v>
      </c>
    </row>
    <row r="5970" spans="1:8" x14ac:dyDescent="0.25">
      <c r="A5970" s="4"/>
      <c r="B5970" s="4"/>
      <c r="C5970" s="4"/>
      <c r="D5970" s="4"/>
      <c r="E5970" s="4">
        <v>1200096170</v>
      </c>
      <c r="F5970" s="4" t="s">
        <v>4833</v>
      </c>
      <c r="G5970" s="5">
        <v>57828.08</v>
      </c>
      <c r="H5970" s="5">
        <v>33038.559999999998</v>
      </c>
    </row>
    <row r="5971" spans="1:8" x14ac:dyDescent="0.25">
      <c r="A5971" s="4"/>
      <c r="B5971" s="4"/>
      <c r="C5971" s="4"/>
      <c r="D5971" s="4"/>
      <c r="E5971" s="4">
        <v>1200088030</v>
      </c>
      <c r="F5971" s="4" t="s">
        <v>4834</v>
      </c>
      <c r="G5971" s="5">
        <v>40200</v>
      </c>
      <c r="H5971" s="5">
        <v>20971.169999999998</v>
      </c>
    </row>
    <row r="5972" spans="1:8" x14ac:dyDescent="0.25">
      <c r="A5972" s="4"/>
      <c r="B5972" s="4"/>
      <c r="C5972" s="4"/>
      <c r="D5972" s="4"/>
      <c r="E5972" s="4">
        <v>1200087970</v>
      </c>
      <c r="F5972" s="4" t="s">
        <v>4835</v>
      </c>
      <c r="G5972" s="5">
        <v>38760</v>
      </c>
      <c r="H5972" s="5">
        <v>20219.990000000002</v>
      </c>
    </row>
    <row r="5973" spans="1:8" x14ac:dyDescent="0.25">
      <c r="A5973" s="4"/>
      <c r="B5973" s="4"/>
      <c r="C5973" s="4"/>
      <c r="D5973" s="4"/>
      <c r="E5973" s="4">
        <v>1200088000</v>
      </c>
      <c r="F5973" s="4" t="s">
        <v>4836</v>
      </c>
      <c r="G5973" s="5">
        <v>34935</v>
      </c>
      <c r="H5973" s="5">
        <v>18224.57</v>
      </c>
    </row>
    <row r="5974" spans="1:8" x14ac:dyDescent="0.25">
      <c r="A5974" s="4"/>
      <c r="B5974" s="4"/>
      <c r="C5974" s="4"/>
      <c r="D5974" s="4"/>
      <c r="E5974" s="4">
        <v>1200087980</v>
      </c>
      <c r="F5974" s="4" t="s">
        <v>4837</v>
      </c>
      <c r="G5974" s="5">
        <v>33660</v>
      </c>
      <c r="H5974" s="5">
        <v>17559.46</v>
      </c>
    </row>
    <row r="5975" spans="1:8" x14ac:dyDescent="0.25">
      <c r="A5975" s="4"/>
      <c r="B5975" s="4"/>
      <c r="C5975" s="4"/>
      <c r="D5975" s="4"/>
      <c r="E5975" s="4">
        <v>1200088040</v>
      </c>
      <c r="F5975" s="4" t="s">
        <v>4838</v>
      </c>
      <c r="G5975" s="5">
        <v>33574.9</v>
      </c>
      <c r="H5975" s="5">
        <v>17515.04</v>
      </c>
    </row>
    <row r="5976" spans="1:8" x14ac:dyDescent="0.25">
      <c r="A5976" s="4"/>
      <c r="B5976" s="4"/>
      <c r="C5976" s="4"/>
      <c r="D5976" s="4"/>
      <c r="E5976" s="4">
        <v>1200087990</v>
      </c>
      <c r="F5976" s="4" t="s">
        <v>4839</v>
      </c>
      <c r="G5976" s="5">
        <v>23545</v>
      </c>
      <c r="H5976" s="5">
        <v>12282.74</v>
      </c>
    </row>
    <row r="5977" spans="1:8" x14ac:dyDescent="0.25">
      <c r="A5977" s="4"/>
      <c r="B5977" s="4"/>
      <c r="C5977" s="4"/>
      <c r="D5977" s="4"/>
      <c r="E5977" s="4">
        <v>1200091010</v>
      </c>
      <c r="F5977" s="4" t="s">
        <v>4840</v>
      </c>
      <c r="G5977" s="5">
        <v>8250</v>
      </c>
      <c r="H5977" s="5">
        <v>4392.46</v>
      </c>
    </row>
    <row r="5978" spans="1:8" x14ac:dyDescent="0.25">
      <c r="A5978" s="4"/>
      <c r="B5978" s="4"/>
      <c r="C5978" s="4"/>
      <c r="D5978" s="4">
        <v>2015</v>
      </c>
      <c r="E5978" s="4">
        <v>1200097070</v>
      </c>
      <c r="F5978" s="4" t="s">
        <v>4841</v>
      </c>
      <c r="G5978" s="5">
        <v>4343192.97</v>
      </c>
      <c r="H5978" s="5">
        <v>2604201.34</v>
      </c>
    </row>
    <row r="5979" spans="1:8" x14ac:dyDescent="0.25">
      <c r="A5979" s="4"/>
      <c r="B5979" s="4"/>
      <c r="C5979" s="4"/>
      <c r="D5979" s="4"/>
      <c r="E5979" s="4">
        <v>1200092700</v>
      </c>
      <c r="F5979" s="4" t="s">
        <v>4842</v>
      </c>
      <c r="G5979" s="5">
        <v>4139226</v>
      </c>
      <c r="H5979" s="5">
        <v>2406663.25</v>
      </c>
    </row>
    <row r="5980" spans="1:8" x14ac:dyDescent="0.25">
      <c r="A5980" s="4"/>
      <c r="B5980" s="4"/>
      <c r="C5980" s="4"/>
      <c r="D5980" s="4"/>
      <c r="E5980" s="4">
        <v>1200099750</v>
      </c>
      <c r="F5980" s="4" t="s">
        <v>4843</v>
      </c>
      <c r="G5980" s="5">
        <v>2892232.02</v>
      </c>
      <c r="H5980" s="5">
        <v>1686909.91</v>
      </c>
    </row>
    <row r="5981" spans="1:8" x14ac:dyDescent="0.25">
      <c r="A5981" s="4"/>
      <c r="B5981" s="4"/>
      <c r="C5981" s="4"/>
      <c r="D5981" s="4"/>
      <c r="E5981" s="4">
        <v>1200099820</v>
      </c>
      <c r="F5981" s="4" t="s">
        <v>4844</v>
      </c>
      <c r="G5981" s="5">
        <v>2184886.7999999998</v>
      </c>
      <c r="H5981" s="5">
        <v>1274218</v>
      </c>
    </row>
    <row r="5982" spans="1:8" x14ac:dyDescent="0.25">
      <c r="A5982" s="4"/>
      <c r="B5982" s="4"/>
      <c r="C5982" s="4"/>
      <c r="D5982" s="4"/>
      <c r="E5982" s="4">
        <v>1200096430</v>
      </c>
      <c r="F5982" s="4" t="s">
        <v>4845</v>
      </c>
      <c r="G5982" s="5">
        <v>1988120.2</v>
      </c>
      <c r="H5982" s="5">
        <v>1400601.59</v>
      </c>
    </row>
    <row r="5983" spans="1:8" x14ac:dyDescent="0.25">
      <c r="A5983" s="4"/>
      <c r="B5983" s="4"/>
      <c r="C5983" s="4"/>
      <c r="D5983" s="4"/>
      <c r="E5983" s="4">
        <v>1200102991</v>
      </c>
      <c r="F5983" s="4" t="s">
        <v>4846</v>
      </c>
      <c r="G5983" s="5">
        <v>1752234.37</v>
      </c>
      <c r="H5983" s="5">
        <v>1114801.83</v>
      </c>
    </row>
    <row r="5984" spans="1:8" x14ac:dyDescent="0.25">
      <c r="A5984" s="4"/>
      <c r="B5984" s="4"/>
      <c r="C5984" s="4"/>
      <c r="D5984" s="4"/>
      <c r="E5984" s="4">
        <v>1200096450</v>
      </c>
      <c r="F5984" s="4" t="s">
        <v>4847</v>
      </c>
      <c r="G5984" s="5">
        <v>1615000</v>
      </c>
      <c r="H5984" s="5">
        <v>1137743.8600000001</v>
      </c>
    </row>
    <row r="5985" spans="1:8" x14ac:dyDescent="0.25">
      <c r="A5985" s="4"/>
      <c r="B5985" s="4"/>
      <c r="C5985" s="4"/>
      <c r="D5985" s="4"/>
      <c r="E5985" s="4">
        <v>1200099770</v>
      </c>
      <c r="F5985" s="4" t="s">
        <v>4848</v>
      </c>
      <c r="G5985" s="5">
        <v>1284482.54</v>
      </c>
      <c r="H5985" s="5">
        <v>749105.52</v>
      </c>
    </row>
    <row r="5986" spans="1:8" x14ac:dyDescent="0.25">
      <c r="A5986" s="4"/>
      <c r="B5986" s="4"/>
      <c r="C5986" s="4"/>
      <c r="D5986" s="4"/>
      <c r="E5986" s="4">
        <v>1200099710</v>
      </c>
      <c r="F5986" s="4" t="s">
        <v>4849</v>
      </c>
      <c r="G5986" s="5">
        <v>1226300.7</v>
      </c>
      <c r="H5986" s="5">
        <v>715174.08</v>
      </c>
    </row>
    <row r="5987" spans="1:8" x14ac:dyDescent="0.25">
      <c r="A5987" s="4"/>
      <c r="B5987" s="4"/>
      <c r="C5987" s="4"/>
      <c r="D5987" s="4"/>
      <c r="E5987" s="4">
        <v>1200099830</v>
      </c>
      <c r="F5987" s="4" t="s">
        <v>4850</v>
      </c>
      <c r="G5987" s="5">
        <v>1091749.3999999999</v>
      </c>
      <c r="H5987" s="5">
        <v>636704.29</v>
      </c>
    </row>
    <row r="5988" spans="1:8" x14ac:dyDescent="0.25">
      <c r="A5988" s="4"/>
      <c r="B5988" s="4"/>
      <c r="C5988" s="4"/>
      <c r="D5988" s="4"/>
      <c r="E5988" s="4">
        <v>1200099730</v>
      </c>
      <c r="F5988" s="4" t="s">
        <v>4851</v>
      </c>
      <c r="G5988" s="5">
        <v>1024421.48</v>
      </c>
      <c r="H5988" s="5">
        <v>597438.81999999995</v>
      </c>
    </row>
    <row r="5989" spans="1:8" x14ac:dyDescent="0.25">
      <c r="A5989" s="4"/>
      <c r="B5989" s="4"/>
      <c r="C5989" s="4"/>
      <c r="D5989" s="4"/>
      <c r="E5989" s="4">
        <v>1200096440</v>
      </c>
      <c r="F5989" s="4" t="s">
        <v>4852</v>
      </c>
      <c r="G5989" s="5">
        <v>893693.9</v>
      </c>
      <c r="H5989" s="5">
        <v>629594.25</v>
      </c>
    </row>
    <row r="5990" spans="1:8" x14ac:dyDescent="0.25">
      <c r="A5990" s="4"/>
      <c r="B5990" s="4"/>
      <c r="C5990" s="4"/>
      <c r="D5990" s="4"/>
      <c r="E5990" s="4">
        <v>1200096460</v>
      </c>
      <c r="F5990" s="4" t="s">
        <v>4853</v>
      </c>
      <c r="G5990" s="5">
        <v>819880.58</v>
      </c>
      <c r="H5990" s="5">
        <v>577593.86</v>
      </c>
    </row>
    <row r="5991" spans="1:8" x14ac:dyDescent="0.25">
      <c r="A5991" s="4"/>
      <c r="B5991" s="4"/>
      <c r="C5991" s="4"/>
      <c r="D5991" s="4"/>
      <c r="E5991" s="4">
        <v>1200098600</v>
      </c>
      <c r="F5991" s="4" t="s">
        <v>4854</v>
      </c>
      <c r="G5991" s="5">
        <v>734612</v>
      </c>
      <c r="H5991" s="5">
        <v>432358.93</v>
      </c>
    </row>
    <row r="5992" spans="1:8" x14ac:dyDescent="0.25">
      <c r="A5992" s="4"/>
      <c r="B5992" s="4"/>
      <c r="C5992" s="4"/>
      <c r="D5992" s="4"/>
      <c r="E5992" s="4">
        <v>1200097300</v>
      </c>
      <c r="F5992" s="4" t="s">
        <v>4855</v>
      </c>
      <c r="G5992" s="5">
        <v>708000</v>
      </c>
      <c r="H5992" s="5">
        <v>416006.57</v>
      </c>
    </row>
    <row r="5993" spans="1:8" x14ac:dyDescent="0.25">
      <c r="A5993" s="4"/>
      <c r="B5993" s="4"/>
      <c r="C5993" s="4"/>
      <c r="D5993" s="4"/>
      <c r="E5993" s="4">
        <v>1200099780</v>
      </c>
      <c r="F5993" s="4" t="s">
        <v>4856</v>
      </c>
      <c r="G5993" s="5">
        <v>687552.52</v>
      </c>
      <c r="H5993" s="5">
        <v>400978.15</v>
      </c>
    </row>
    <row r="5994" spans="1:8" x14ac:dyDescent="0.25">
      <c r="A5994" s="4"/>
      <c r="B5994" s="4"/>
      <c r="C5994" s="4"/>
      <c r="D5994" s="4"/>
      <c r="E5994" s="4">
        <v>1200097060</v>
      </c>
      <c r="F5994" s="4" t="s">
        <v>4857</v>
      </c>
      <c r="G5994" s="5">
        <v>514349.95</v>
      </c>
      <c r="H5994" s="5">
        <v>313278.71000000002</v>
      </c>
    </row>
    <row r="5995" spans="1:8" x14ac:dyDescent="0.25">
      <c r="A5995" s="4"/>
      <c r="B5995" s="4"/>
      <c r="C5995" s="4"/>
      <c r="D5995" s="4"/>
      <c r="E5995" s="4">
        <v>1200099720</v>
      </c>
      <c r="F5995" s="4" t="s">
        <v>4858</v>
      </c>
      <c r="G5995" s="5">
        <v>500133.75</v>
      </c>
      <c r="H5995" s="5">
        <v>291676.15999999997</v>
      </c>
    </row>
    <row r="5996" spans="1:8" x14ac:dyDescent="0.25">
      <c r="A5996" s="4"/>
      <c r="B5996" s="4"/>
      <c r="C5996" s="4"/>
      <c r="D5996" s="4"/>
      <c r="E5996" s="4">
        <v>1200092230</v>
      </c>
      <c r="F5996" s="4" t="s">
        <v>4859</v>
      </c>
      <c r="G5996" s="5">
        <v>403387.5</v>
      </c>
      <c r="H5996" s="5">
        <v>233043.78</v>
      </c>
    </row>
    <row r="5997" spans="1:8" x14ac:dyDescent="0.25">
      <c r="A5997" s="4"/>
      <c r="B5997" s="4"/>
      <c r="C5997" s="4"/>
      <c r="D5997" s="4"/>
      <c r="E5997" s="4">
        <v>1200097310</v>
      </c>
      <c r="F5997" s="4" t="s">
        <v>4860</v>
      </c>
      <c r="G5997" s="5">
        <v>340000</v>
      </c>
      <c r="H5997" s="5">
        <v>199777.17</v>
      </c>
    </row>
    <row r="5998" spans="1:8" x14ac:dyDescent="0.25">
      <c r="A5998" s="4"/>
      <c r="B5998" s="4"/>
      <c r="C5998" s="4"/>
      <c r="D5998" s="4"/>
      <c r="E5998" s="4">
        <v>1200099840</v>
      </c>
      <c r="F5998" s="4" t="s">
        <v>4861</v>
      </c>
      <c r="G5998" s="5">
        <v>336005</v>
      </c>
      <c r="H5998" s="5">
        <v>198258.86</v>
      </c>
    </row>
    <row r="5999" spans="1:8" x14ac:dyDescent="0.25">
      <c r="A5999" s="4"/>
      <c r="B5999" s="4"/>
      <c r="C5999" s="4"/>
      <c r="D5999" s="4"/>
      <c r="E5999" s="4">
        <v>1200099760</v>
      </c>
      <c r="F5999" s="4" t="s">
        <v>4862</v>
      </c>
      <c r="G5999" s="5">
        <v>274843.7</v>
      </c>
      <c r="H5999" s="5">
        <v>160287.85999999999</v>
      </c>
    </row>
    <row r="6000" spans="1:8" x14ac:dyDescent="0.25">
      <c r="A6000" s="4"/>
      <c r="B6000" s="4"/>
      <c r="C6000" s="4"/>
      <c r="D6000" s="4"/>
      <c r="E6000" s="4">
        <v>1200099800</v>
      </c>
      <c r="F6000" s="4" t="s">
        <v>4863</v>
      </c>
      <c r="G6000" s="5">
        <v>229562.2</v>
      </c>
      <c r="H6000" s="5">
        <v>133879.82999999999</v>
      </c>
    </row>
    <row r="6001" spans="1:8" x14ac:dyDescent="0.25">
      <c r="A6001" s="4"/>
      <c r="B6001" s="4"/>
      <c r="C6001" s="4"/>
      <c r="D6001" s="4"/>
      <c r="E6001" s="4">
        <v>1200099860</v>
      </c>
      <c r="F6001" s="4" t="s">
        <v>4864</v>
      </c>
      <c r="G6001" s="5">
        <v>197934</v>
      </c>
      <c r="H6001" s="5">
        <v>115434.39</v>
      </c>
    </row>
    <row r="6002" spans="1:8" x14ac:dyDescent="0.25">
      <c r="A6002" s="4"/>
      <c r="B6002" s="4"/>
      <c r="C6002" s="4"/>
      <c r="D6002" s="4"/>
      <c r="E6002" s="4">
        <v>1200095140</v>
      </c>
      <c r="F6002" s="4" t="s">
        <v>4865</v>
      </c>
      <c r="G6002" s="5">
        <v>191250</v>
      </c>
      <c r="H6002" s="5">
        <v>110348.62</v>
      </c>
    </row>
    <row r="6003" spans="1:8" x14ac:dyDescent="0.25">
      <c r="A6003" s="4"/>
      <c r="B6003" s="4"/>
      <c r="C6003" s="4"/>
      <c r="D6003" s="4"/>
      <c r="E6003" s="4">
        <v>1200095150</v>
      </c>
      <c r="F6003" s="4" t="s">
        <v>4865</v>
      </c>
      <c r="G6003" s="5">
        <v>191250</v>
      </c>
      <c r="H6003" s="5">
        <v>110348.62</v>
      </c>
    </row>
    <row r="6004" spans="1:8" x14ac:dyDescent="0.25">
      <c r="A6004" s="4"/>
      <c r="B6004" s="4"/>
      <c r="C6004" s="4"/>
      <c r="D6004" s="4"/>
      <c r="E6004" s="4">
        <v>1200099740</v>
      </c>
      <c r="F6004" s="4" t="s">
        <v>4866</v>
      </c>
      <c r="G6004" s="5">
        <v>190548.8</v>
      </c>
      <c r="H6004" s="5">
        <v>111127.37</v>
      </c>
    </row>
    <row r="6005" spans="1:8" x14ac:dyDescent="0.25">
      <c r="A6005" s="4"/>
      <c r="B6005" s="4"/>
      <c r="C6005" s="4"/>
      <c r="D6005" s="4"/>
      <c r="E6005" s="4">
        <v>1200097050</v>
      </c>
      <c r="F6005" s="4" t="s">
        <v>4867</v>
      </c>
      <c r="G6005" s="5">
        <v>134946.68</v>
      </c>
      <c r="H6005" s="5">
        <v>82192.91</v>
      </c>
    </row>
    <row r="6006" spans="1:8" x14ac:dyDescent="0.25">
      <c r="A6006" s="4"/>
      <c r="B6006" s="4"/>
      <c r="C6006" s="4"/>
      <c r="D6006" s="4"/>
      <c r="E6006" s="4">
        <v>1200099880</v>
      </c>
      <c r="F6006" s="4" t="s">
        <v>4868</v>
      </c>
      <c r="G6006" s="5">
        <v>129200</v>
      </c>
      <c r="H6006" s="5">
        <v>75348.990000000005</v>
      </c>
    </row>
    <row r="6007" spans="1:8" x14ac:dyDescent="0.25">
      <c r="A6007" s="4"/>
      <c r="B6007" s="4"/>
      <c r="C6007" s="4"/>
      <c r="D6007" s="4"/>
      <c r="E6007" s="4">
        <v>1200099850</v>
      </c>
      <c r="F6007" s="4" t="s">
        <v>4869</v>
      </c>
      <c r="G6007" s="5">
        <v>123025</v>
      </c>
      <c r="H6007" s="5">
        <v>71747.710000000006</v>
      </c>
    </row>
    <row r="6008" spans="1:8" x14ac:dyDescent="0.25">
      <c r="A6008" s="4"/>
      <c r="B6008" s="4"/>
      <c r="C6008" s="4"/>
      <c r="D6008" s="4"/>
      <c r="E6008" s="4">
        <v>1200099380</v>
      </c>
      <c r="F6008" s="4" t="s">
        <v>4870</v>
      </c>
      <c r="G6008" s="5">
        <v>115805</v>
      </c>
      <c r="H6008" s="5">
        <v>68741.22</v>
      </c>
    </row>
    <row r="6009" spans="1:8" x14ac:dyDescent="0.25">
      <c r="A6009" s="4"/>
      <c r="B6009" s="4"/>
      <c r="C6009" s="4"/>
      <c r="D6009" s="4"/>
      <c r="E6009" s="4">
        <v>1200099700</v>
      </c>
      <c r="F6009" s="4" t="s">
        <v>4871</v>
      </c>
      <c r="G6009" s="5">
        <v>110559.24</v>
      </c>
      <c r="H6009" s="5">
        <v>64477.72</v>
      </c>
    </row>
    <row r="6010" spans="1:8" x14ac:dyDescent="0.25">
      <c r="A6010" s="4"/>
      <c r="B6010" s="4"/>
      <c r="C6010" s="4"/>
      <c r="D6010" s="4"/>
      <c r="E6010" s="4">
        <v>1200102840</v>
      </c>
      <c r="F6010" s="4" t="s">
        <v>4872</v>
      </c>
      <c r="G6010" s="5">
        <v>94500</v>
      </c>
      <c r="H6010" s="5">
        <v>58315.14</v>
      </c>
    </row>
    <row r="6011" spans="1:8" x14ac:dyDescent="0.25">
      <c r="A6011" s="4"/>
      <c r="B6011" s="4"/>
      <c r="C6011" s="4"/>
      <c r="D6011" s="4"/>
      <c r="E6011" s="4">
        <v>1200105150</v>
      </c>
      <c r="F6011" s="4" t="s">
        <v>4873</v>
      </c>
      <c r="G6011" s="5">
        <v>78000</v>
      </c>
      <c r="H6011" s="5">
        <v>49241.35</v>
      </c>
    </row>
    <row r="6012" spans="1:8" x14ac:dyDescent="0.25">
      <c r="A6012" s="4"/>
      <c r="B6012" s="4"/>
      <c r="C6012" s="4"/>
      <c r="D6012" s="4"/>
      <c r="E6012" s="4">
        <v>1200099790</v>
      </c>
      <c r="F6012" s="4" t="s">
        <v>4874</v>
      </c>
      <c r="G6012" s="5">
        <v>60510</v>
      </c>
      <c r="H6012" s="5">
        <v>35289.21</v>
      </c>
    </row>
    <row r="6013" spans="1:8" x14ac:dyDescent="0.25">
      <c r="A6013" s="4"/>
      <c r="B6013" s="4"/>
      <c r="C6013" s="4"/>
      <c r="D6013" s="4"/>
      <c r="E6013" s="4">
        <v>1200098930</v>
      </c>
      <c r="F6013" s="4" t="s">
        <v>4875</v>
      </c>
      <c r="G6013" s="5">
        <v>57038</v>
      </c>
      <c r="H6013" s="5">
        <v>39816.21</v>
      </c>
    </row>
    <row r="6014" spans="1:8" x14ac:dyDescent="0.25">
      <c r="A6014" s="4"/>
      <c r="B6014" s="4"/>
      <c r="C6014" s="4"/>
      <c r="D6014" s="4"/>
      <c r="E6014" s="4">
        <v>1200099890</v>
      </c>
      <c r="F6014" s="4" t="s">
        <v>4876</v>
      </c>
      <c r="G6014" s="5">
        <v>41285</v>
      </c>
      <c r="H6014" s="5">
        <v>24995.35</v>
      </c>
    </row>
    <row r="6015" spans="1:8" x14ac:dyDescent="0.25">
      <c r="A6015" s="4"/>
      <c r="B6015" s="4"/>
      <c r="C6015" s="4"/>
      <c r="D6015" s="4"/>
      <c r="E6015" s="4">
        <v>1200100810</v>
      </c>
      <c r="F6015" s="4" t="s">
        <v>4877</v>
      </c>
      <c r="G6015" s="5">
        <v>26666.67</v>
      </c>
      <c r="H6015" s="5">
        <v>16023.46</v>
      </c>
    </row>
    <row r="6016" spans="1:8" x14ac:dyDescent="0.25">
      <c r="A6016" s="4"/>
      <c r="B6016" s="4"/>
      <c r="C6016" s="4"/>
      <c r="D6016" s="4"/>
      <c r="E6016" s="4">
        <v>1200102700</v>
      </c>
      <c r="F6016" s="4" t="s">
        <v>4878</v>
      </c>
      <c r="G6016" s="5">
        <v>25965.7</v>
      </c>
      <c r="H6016" s="5">
        <v>16108.33</v>
      </c>
    </row>
    <row r="6017" spans="1:8" x14ac:dyDescent="0.25">
      <c r="A6017" s="4"/>
      <c r="B6017" s="4"/>
      <c r="C6017" s="4"/>
      <c r="D6017" s="4"/>
      <c r="E6017" s="4">
        <v>1200099870</v>
      </c>
      <c r="F6017" s="4" t="s">
        <v>4879</v>
      </c>
      <c r="G6017" s="5">
        <v>23545</v>
      </c>
      <c r="H6017" s="5">
        <v>13731.36</v>
      </c>
    </row>
    <row r="6018" spans="1:8" x14ac:dyDescent="0.25">
      <c r="A6018" s="4"/>
      <c r="B6018" s="4"/>
      <c r="C6018" s="4"/>
      <c r="D6018" s="4"/>
      <c r="E6018" s="4">
        <v>1200099810</v>
      </c>
      <c r="F6018" s="4" t="s">
        <v>4880</v>
      </c>
      <c r="G6018" s="5">
        <v>16985</v>
      </c>
      <c r="H6018" s="5">
        <v>9905.61</v>
      </c>
    </row>
    <row r="6019" spans="1:8" x14ac:dyDescent="0.25">
      <c r="A6019" s="4"/>
      <c r="B6019" s="4"/>
      <c r="C6019" s="4"/>
      <c r="D6019" s="4"/>
      <c r="E6019" s="4">
        <v>1200102850</v>
      </c>
      <c r="F6019" s="4" t="s">
        <v>4881</v>
      </c>
      <c r="G6019" s="5">
        <v>9338</v>
      </c>
      <c r="H6019" s="5">
        <v>5830.45</v>
      </c>
    </row>
    <row r="6020" spans="1:8" x14ac:dyDescent="0.25">
      <c r="A6020" s="4"/>
      <c r="B6020" s="4"/>
      <c r="C6020" s="4"/>
      <c r="D6020" s="4">
        <v>2016</v>
      </c>
      <c r="E6020" s="4">
        <v>1200120180</v>
      </c>
      <c r="F6020" s="4" t="s">
        <v>4882</v>
      </c>
      <c r="G6020" s="5">
        <v>8933859.5800000001</v>
      </c>
      <c r="H6020" s="5">
        <v>5871485.0899999999</v>
      </c>
    </row>
    <row r="6021" spans="1:8" x14ac:dyDescent="0.25">
      <c r="A6021" s="4"/>
      <c r="B6021" s="4"/>
      <c r="C6021" s="4"/>
      <c r="D6021" s="4"/>
      <c r="E6021" s="4">
        <v>1200120270</v>
      </c>
      <c r="F6021" s="4" t="s">
        <v>4883</v>
      </c>
      <c r="G6021" s="5">
        <v>7355280</v>
      </c>
      <c r="H6021" s="5">
        <v>4806833.4000000004</v>
      </c>
    </row>
    <row r="6022" spans="1:8" x14ac:dyDescent="0.25">
      <c r="A6022" s="4"/>
      <c r="B6022" s="4"/>
      <c r="C6022" s="4"/>
      <c r="D6022" s="4"/>
      <c r="E6022" s="4">
        <v>1200122790</v>
      </c>
      <c r="F6022" s="4" t="s">
        <v>2165</v>
      </c>
      <c r="G6022" s="5">
        <v>1824364</v>
      </c>
      <c r="H6022" s="5">
        <v>1254626.32</v>
      </c>
    </row>
    <row r="6023" spans="1:8" x14ac:dyDescent="0.25">
      <c r="A6023" s="4"/>
      <c r="B6023" s="4"/>
      <c r="C6023" s="4"/>
      <c r="D6023" s="4"/>
      <c r="E6023" s="4">
        <v>1200120450</v>
      </c>
      <c r="F6023" s="4" t="s">
        <v>4884</v>
      </c>
      <c r="G6023" s="5">
        <v>1743357</v>
      </c>
      <c r="H6023" s="5">
        <v>1149343.8899999999</v>
      </c>
    </row>
    <row r="6024" spans="1:8" x14ac:dyDescent="0.25">
      <c r="A6024" s="4"/>
      <c r="B6024" s="4"/>
      <c r="C6024" s="4"/>
      <c r="D6024" s="4"/>
      <c r="E6024" s="4">
        <v>1200120340</v>
      </c>
      <c r="F6024" s="4" t="s">
        <v>4885</v>
      </c>
      <c r="G6024" s="5">
        <v>1624905.54</v>
      </c>
      <c r="H6024" s="5">
        <v>1061910.6399999999</v>
      </c>
    </row>
    <row r="6025" spans="1:8" x14ac:dyDescent="0.25">
      <c r="A6025" s="4"/>
      <c r="B6025" s="4"/>
      <c r="C6025" s="4"/>
      <c r="D6025" s="4"/>
      <c r="E6025" s="4">
        <v>1200120500</v>
      </c>
      <c r="F6025" s="4" t="s">
        <v>4886</v>
      </c>
      <c r="G6025" s="5">
        <v>1618273</v>
      </c>
      <c r="H6025" s="5">
        <v>1060523.81</v>
      </c>
    </row>
    <row r="6026" spans="1:8" x14ac:dyDescent="0.25">
      <c r="A6026" s="4"/>
      <c r="B6026" s="4"/>
      <c r="C6026" s="4"/>
      <c r="D6026" s="4"/>
      <c r="E6026" s="4">
        <v>1200120890</v>
      </c>
      <c r="F6026" s="4" t="s">
        <v>4887</v>
      </c>
      <c r="G6026" s="5">
        <v>1156613.8</v>
      </c>
      <c r="H6026" s="5">
        <v>755871.94</v>
      </c>
    </row>
    <row r="6027" spans="1:8" x14ac:dyDescent="0.25">
      <c r="A6027" s="4"/>
      <c r="B6027" s="4"/>
      <c r="C6027" s="4"/>
      <c r="D6027" s="4"/>
      <c r="E6027" s="4">
        <v>1200121910</v>
      </c>
      <c r="F6027" s="4" t="s">
        <v>4888</v>
      </c>
      <c r="G6027" s="5">
        <v>986688</v>
      </c>
      <c r="H6027" s="5">
        <v>659413.93999999994</v>
      </c>
    </row>
    <row r="6028" spans="1:8" x14ac:dyDescent="0.25">
      <c r="A6028" s="4"/>
      <c r="B6028" s="4"/>
      <c r="C6028" s="4"/>
      <c r="D6028" s="4"/>
      <c r="E6028" s="4">
        <v>1200124550</v>
      </c>
      <c r="F6028" s="4" t="s">
        <v>4889</v>
      </c>
      <c r="G6028" s="5">
        <v>910310.53</v>
      </c>
      <c r="H6028" s="5">
        <v>676850.31</v>
      </c>
    </row>
    <row r="6029" spans="1:8" x14ac:dyDescent="0.25">
      <c r="A6029" s="4"/>
      <c r="B6029" s="4"/>
      <c r="C6029" s="4"/>
      <c r="D6029" s="4"/>
      <c r="E6029" s="4">
        <v>1200120370</v>
      </c>
      <c r="F6029" s="4" t="s">
        <v>4817</v>
      </c>
      <c r="G6029" s="5">
        <v>814356.15</v>
      </c>
      <c r="H6029" s="5">
        <v>532199.23</v>
      </c>
    </row>
    <row r="6030" spans="1:8" x14ac:dyDescent="0.25">
      <c r="A6030" s="4"/>
      <c r="B6030" s="4"/>
      <c r="C6030" s="4"/>
      <c r="D6030" s="4"/>
      <c r="E6030" s="4">
        <v>1200120300</v>
      </c>
      <c r="F6030" s="4" t="s">
        <v>4890</v>
      </c>
      <c r="G6030" s="5">
        <v>663402.02</v>
      </c>
      <c r="H6030" s="5">
        <v>433547.47</v>
      </c>
    </row>
    <row r="6031" spans="1:8" x14ac:dyDescent="0.25">
      <c r="A6031" s="4"/>
      <c r="B6031" s="4"/>
      <c r="C6031" s="4"/>
      <c r="D6031" s="4"/>
      <c r="E6031" s="4">
        <v>1200120210</v>
      </c>
      <c r="F6031" s="4" t="s">
        <v>4891</v>
      </c>
      <c r="G6031" s="5">
        <v>569430</v>
      </c>
      <c r="H6031" s="5">
        <v>372134.74</v>
      </c>
    </row>
    <row r="6032" spans="1:8" x14ac:dyDescent="0.25">
      <c r="A6032" s="4"/>
      <c r="B6032" s="4"/>
      <c r="C6032" s="4"/>
      <c r="D6032" s="4"/>
      <c r="E6032" s="4">
        <v>1200120380</v>
      </c>
      <c r="F6032" s="4" t="s">
        <v>4892</v>
      </c>
      <c r="G6032" s="5">
        <v>514093</v>
      </c>
      <c r="H6032" s="5">
        <v>335970.8</v>
      </c>
    </row>
    <row r="6033" spans="1:8" x14ac:dyDescent="0.25">
      <c r="A6033" s="4"/>
      <c r="B6033" s="4"/>
      <c r="C6033" s="4"/>
      <c r="D6033" s="4"/>
      <c r="E6033" s="4">
        <v>1200120230</v>
      </c>
      <c r="F6033" s="4" t="s">
        <v>4893</v>
      </c>
      <c r="G6033" s="5">
        <v>457757.8</v>
      </c>
      <c r="H6033" s="5">
        <v>299154.53000000003</v>
      </c>
    </row>
    <row r="6034" spans="1:8" x14ac:dyDescent="0.25">
      <c r="A6034" s="4"/>
      <c r="B6034" s="4"/>
      <c r="C6034" s="4"/>
      <c r="D6034" s="4"/>
      <c r="E6034" s="4">
        <v>1200120280</v>
      </c>
      <c r="F6034" s="4" t="s">
        <v>4894</v>
      </c>
      <c r="G6034" s="5">
        <v>450487</v>
      </c>
      <c r="H6034" s="5">
        <v>294402.92</v>
      </c>
    </row>
    <row r="6035" spans="1:8" x14ac:dyDescent="0.25">
      <c r="A6035" s="4"/>
      <c r="B6035" s="4"/>
      <c r="C6035" s="4"/>
      <c r="D6035" s="4"/>
      <c r="E6035" s="4">
        <v>1200120240</v>
      </c>
      <c r="F6035" s="4" t="s">
        <v>4893</v>
      </c>
      <c r="G6035" s="5">
        <v>415277.8</v>
      </c>
      <c r="H6035" s="5">
        <v>271392.94</v>
      </c>
    </row>
    <row r="6036" spans="1:8" x14ac:dyDescent="0.25">
      <c r="A6036" s="4"/>
      <c r="B6036" s="4"/>
      <c r="C6036" s="4"/>
      <c r="D6036" s="4"/>
      <c r="E6036" s="4">
        <v>1200103040</v>
      </c>
      <c r="F6036" s="4" t="s">
        <v>3287</v>
      </c>
      <c r="G6036" s="5">
        <v>405000</v>
      </c>
      <c r="H6036" s="5">
        <v>261135.22</v>
      </c>
    </row>
    <row r="6037" spans="1:8" x14ac:dyDescent="0.25">
      <c r="A6037" s="4"/>
      <c r="B6037" s="4"/>
      <c r="C6037" s="4"/>
      <c r="D6037" s="4"/>
      <c r="E6037" s="4">
        <v>1200115900</v>
      </c>
      <c r="F6037" s="4" t="s">
        <v>4895</v>
      </c>
      <c r="G6037" s="5">
        <v>399375.01</v>
      </c>
      <c r="H6037" s="5">
        <v>261727.59</v>
      </c>
    </row>
    <row r="6038" spans="1:8" x14ac:dyDescent="0.25">
      <c r="A6038" s="4"/>
      <c r="B6038" s="4"/>
      <c r="C6038" s="4"/>
      <c r="D6038" s="4"/>
      <c r="E6038" s="4">
        <v>1200120350</v>
      </c>
      <c r="F6038" s="4" t="s">
        <v>4896</v>
      </c>
      <c r="G6038" s="5">
        <v>303993</v>
      </c>
      <c r="H6038" s="5">
        <v>198665.96</v>
      </c>
    </row>
    <row r="6039" spans="1:8" x14ac:dyDescent="0.25">
      <c r="A6039" s="4"/>
      <c r="B6039" s="4"/>
      <c r="C6039" s="4"/>
      <c r="D6039" s="4"/>
      <c r="E6039" s="4">
        <v>1200120360</v>
      </c>
      <c r="F6039" s="4" t="s">
        <v>4897</v>
      </c>
      <c r="G6039" s="5">
        <v>284715</v>
      </c>
      <c r="H6039" s="5">
        <v>186067.36</v>
      </c>
    </row>
    <row r="6040" spans="1:8" x14ac:dyDescent="0.25">
      <c r="A6040" s="4"/>
      <c r="B6040" s="4"/>
      <c r="C6040" s="4"/>
      <c r="D6040" s="4"/>
      <c r="E6040" s="4">
        <v>1200120490</v>
      </c>
      <c r="F6040" s="4" t="s">
        <v>4898</v>
      </c>
      <c r="G6040" s="5">
        <v>251822</v>
      </c>
      <c r="H6040" s="5">
        <v>164571.09</v>
      </c>
    </row>
    <row r="6041" spans="1:8" x14ac:dyDescent="0.25">
      <c r="A6041" s="4"/>
      <c r="B6041" s="4"/>
      <c r="C6041" s="4"/>
      <c r="D6041" s="4"/>
      <c r="E6041" s="4">
        <v>1200120900</v>
      </c>
      <c r="F6041" s="4" t="s">
        <v>4899</v>
      </c>
      <c r="G6041" s="5">
        <v>233551.08</v>
      </c>
      <c r="H6041" s="5">
        <v>152630.66</v>
      </c>
    </row>
    <row r="6042" spans="1:8" x14ac:dyDescent="0.25">
      <c r="A6042" s="4"/>
      <c r="B6042" s="4"/>
      <c r="C6042" s="4"/>
      <c r="D6042" s="4"/>
      <c r="E6042" s="4">
        <v>1200120320</v>
      </c>
      <c r="F6042" s="4" t="s">
        <v>4900</v>
      </c>
      <c r="G6042" s="5">
        <v>224261.65</v>
      </c>
      <c r="H6042" s="5">
        <v>146559.79999999999</v>
      </c>
    </row>
    <row r="6043" spans="1:8" x14ac:dyDescent="0.25">
      <c r="A6043" s="4"/>
      <c r="B6043" s="4"/>
      <c r="C6043" s="4"/>
      <c r="D6043" s="4"/>
      <c r="E6043" s="4">
        <v>1200115510</v>
      </c>
      <c r="F6043" s="4" t="s">
        <v>2135</v>
      </c>
      <c r="G6043" s="5">
        <v>202204.72</v>
      </c>
      <c r="H6043" s="5">
        <v>132513.47</v>
      </c>
    </row>
    <row r="6044" spans="1:8" x14ac:dyDescent="0.25">
      <c r="A6044" s="4"/>
      <c r="B6044" s="4"/>
      <c r="C6044" s="4"/>
      <c r="D6044" s="4"/>
      <c r="E6044" s="4">
        <v>1200106250</v>
      </c>
      <c r="F6044" s="4" t="s">
        <v>4901</v>
      </c>
      <c r="G6044" s="5">
        <v>198171</v>
      </c>
      <c r="H6044" s="5">
        <v>128823.17</v>
      </c>
    </row>
    <row r="6045" spans="1:8" x14ac:dyDescent="0.25">
      <c r="A6045" s="4"/>
      <c r="B6045" s="4"/>
      <c r="C6045" s="4"/>
      <c r="D6045" s="4"/>
      <c r="E6045" s="4">
        <v>1200120260</v>
      </c>
      <c r="F6045" s="4" t="s">
        <v>4902</v>
      </c>
      <c r="G6045" s="5">
        <v>169655</v>
      </c>
      <c r="H6045" s="5">
        <v>110873.2</v>
      </c>
    </row>
    <row r="6046" spans="1:8" x14ac:dyDescent="0.25">
      <c r="A6046" s="4"/>
      <c r="B6046" s="4"/>
      <c r="C6046" s="4"/>
      <c r="D6046" s="4"/>
      <c r="E6046" s="4">
        <v>1200120330</v>
      </c>
      <c r="F6046" s="4" t="s">
        <v>4903</v>
      </c>
      <c r="G6046" s="5">
        <v>160174.85</v>
      </c>
      <c r="H6046" s="5">
        <v>104677.72</v>
      </c>
    </row>
    <row r="6047" spans="1:8" x14ac:dyDescent="0.25">
      <c r="A6047" s="4"/>
      <c r="B6047" s="4"/>
      <c r="C6047" s="4"/>
      <c r="D6047" s="4"/>
      <c r="E6047" s="4">
        <v>1200120420</v>
      </c>
      <c r="F6047" s="4" t="s">
        <v>4217</v>
      </c>
      <c r="G6047" s="5">
        <v>138014</v>
      </c>
      <c r="H6047" s="5">
        <v>90195.13</v>
      </c>
    </row>
    <row r="6048" spans="1:8" x14ac:dyDescent="0.25">
      <c r="A6048" s="4"/>
      <c r="B6048" s="4"/>
      <c r="C6048" s="4"/>
      <c r="D6048" s="4"/>
      <c r="E6048" s="4">
        <v>1200122460</v>
      </c>
      <c r="F6048" s="4" t="s">
        <v>4904</v>
      </c>
      <c r="G6048" s="5">
        <v>133000</v>
      </c>
      <c r="H6048" s="5">
        <v>88520.89</v>
      </c>
    </row>
    <row r="6049" spans="1:8" x14ac:dyDescent="0.25">
      <c r="A6049" s="4"/>
      <c r="B6049" s="4"/>
      <c r="C6049" s="4"/>
      <c r="D6049" s="4"/>
      <c r="E6049" s="4">
        <v>1200106090</v>
      </c>
      <c r="F6049" s="4" t="s">
        <v>4905</v>
      </c>
      <c r="G6049" s="5">
        <v>132523</v>
      </c>
      <c r="H6049" s="5">
        <v>87307.839999999997</v>
      </c>
    </row>
    <row r="6050" spans="1:8" x14ac:dyDescent="0.25">
      <c r="A6050" s="4"/>
      <c r="B6050" s="4"/>
      <c r="C6050" s="4"/>
      <c r="D6050" s="4"/>
      <c r="E6050" s="4">
        <v>1200108200</v>
      </c>
      <c r="F6050" s="4" t="s">
        <v>4906</v>
      </c>
      <c r="G6050" s="5">
        <v>106467</v>
      </c>
      <c r="H6050" s="5">
        <v>69190.61</v>
      </c>
    </row>
    <row r="6051" spans="1:8" x14ac:dyDescent="0.25">
      <c r="A6051" s="4"/>
      <c r="B6051" s="4"/>
      <c r="C6051" s="4"/>
      <c r="D6051" s="4"/>
      <c r="E6051" s="4">
        <v>1200120200</v>
      </c>
      <c r="F6051" s="4" t="s">
        <v>4907</v>
      </c>
      <c r="G6051" s="5">
        <v>94163</v>
      </c>
      <c r="H6051" s="5">
        <v>61537.56</v>
      </c>
    </row>
    <row r="6052" spans="1:8" x14ac:dyDescent="0.25">
      <c r="A6052" s="4"/>
      <c r="B6052" s="4"/>
      <c r="C6052" s="4"/>
      <c r="D6052" s="4"/>
      <c r="E6052" s="4">
        <v>1200120290</v>
      </c>
      <c r="F6052" s="4" t="s">
        <v>4908</v>
      </c>
      <c r="G6052" s="5">
        <v>93762</v>
      </c>
      <c r="H6052" s="5">
        <v>61275.49</v>
      </c>
    </row>
    <row r="6053" spans="1:8" x14ac:dyDescent="0.25">
      <c r="A6053" s="4"/>
      <c r="B6053" s="4"/>
      <c r="C6053" s="4"/>
      <c r="D6053" s="4"/>
      <c r="E6053" s="4">
        <v>1200124540</v>
      </c>
      <c r="F6053" s="4" t="s">
        <v>4909</v>
      </c>
      <c r="G6053" s="5">
        <v>90982.6</v>
      </c>
      <c r="H6053" s="5">
        <v>61984.47</v>
      </c>
    </row>
    <row r="6054" spans="1:8" x14ac:dyDescent="0.25">
      <c r="A6054" s="4"/>
      <c r="B6054" s="4"/>
      <c r="C6054" s="4"/>
      <c r="D6054" s="4"/>
      <c r="E6054" s="4">
        <v>1200120310</v>
      </c>
      <c r="F6054" s="4" t="s">
        <v>4910</v>
      </c>
      <c r="G6054" s="5">
        <v>81925</v>
      </c>
      <c r="H6054" s="5">
        <v>53539.73</v>
      </c>
    </row>
    <row r="6055" spans="1:8" x14ac:dyDescent="0.25">
      <c r="A6055" s="4"/>
      <c r="B6055" s="4"/>
      <c r="C6055" s="4"/>
      <c r="D6055" s="4"/>
      <c r="E6055" s="4">
        <v>1200120220</v>
      </c>
      <c r="F6055" s="4" t="s">
        <v>4911</v>
      </c>
      <c r="G6055" s="5">
        <v>63912</v>
      </c>
      <c r="H6055" s="5">
        <v>41767.86</v>
      </c>
    </row>
    <row r="6056" spans="1:8" x14ac:dyDescent="0.25">
      <c r="A6056" s="4"/>
      <c r="B6056" s="4"/>
      <c r="C6056" s="4"/>
      <c r="D6056" s="4"/>
      <c r="E6056" s="4">
        <v>1200107890</v>
      </c>
      <c r="F6056" s="4" t="s">
        <v>4912</v>
      </c>
      <c r="G6056" s="5">
        <v>50000</v>
      </c>
      <c r="H6056" s="5">
        <v>32457.49</v>
      </c>
    </row>
    <row r="6057" spans="1:8" x14ac:dyDescent="0.25">
      <c r="A6057" s="4"/>
      <c r="B6057" s="4"/>
      <c r="C6057" s="4"/>
      <c r="D6057" s="4"/>
      <c r="E6057" s="4">
        <v>1200120390</v>
      </c>
      <c r="F6057" s="4" t="s">
        <v>4913</v>
      </c>
      <c r="G6057" s="5">
        <v>47460</v>
      </c>
      <c r="H6057" s="5">
        <v>31016.13</v>
      </c>
    </row>
    <row r="6058" spans="1:8" x14ac:dyDescent="0.25">
      <c r="A6058" s="4"/>
      <c r="B6058" s="4"/>
      <c r="C6058" s="4"/>
      <c r="D6058" s="4"/>
      <c r="E6058" s="4">
        <v>1200120920</v>
      </c>
      <c r="F6058" s="4" t="s">
        <v>4914</v>
      </c>
      <c r="G6058" s="5">
        <v>46831.199999999997</v>
      </c>
      <c r="H6058" s="5">
        <v>30605.200000000001</v>
      </c>
    </row>
    <row r="6059" spans="1:8" x14ac:dyDescent="0.25">
      <c r="A6059" s="4"/>
      <c r="B6059" s="4"/>
      <c r="C6059" s="4"/>
      <c r="D6059" s="4"/>
      <c r="E6059" s="4">
        <v>1200125090</v>
      </c>
      <c r="F6059" s="4" t="s">
        <v>4915</v>
      </c>
      <c r="G6059" s="5">
        <v>44186</v>
      </c>
      <c r="H6059" s="5">
        <v>30708.26</v>
      </c>
    </row>
    <row r="6060" spans="1:8" x14ac:dyDescent="0.25">
      <c r="A6060" s="4"/>
      <c r="B6060" s="4"/>
      <c r="C6060" s="4"/>
      <c r="D6060" s="4"/>
      <c r="E6060" s="4">
        <v>1200125110</v>
      </c>
      <c r="F6060" s="4" t="s">
        <v>4916</v>
      </c>
      <c r="G6060" s="5">
        <v>42680</v>
      </c>
      <c r="H6060" s="5">
        <v>29911.1</v>
      </c>
    </row>
    <row r="6061" spans="1:8" x14ac:dyDescent="0.25">
      <c r="A6061" s="4"/>
      <c r="B6061" s="4"/>
      <c r="C6061" s="4"/>
      <c r="D6061" s="4"/>
      <c r="E6061" s="4">
        <v>1200106070</v>
      </c>
      <c r="F6061" s="4" t="s">
        <v>4917</v>
      </c>
      <c r="G6061" s="5">
        <v>42019</v>
      </c>
      <c r="H6061" s="5">
        <v>27069.96</v>
      </c>
    </row>
    <row r="6062" spans="1:8" x14ac:dyDescent="0.25">
      <c r="A6062" s="4"/>
      <c r="B6062" s="4"/>
      <c r="C6062" s="4"/>
      <c r="D6062" s="4"/>
      <c r="E6062" s="4">
        <v>1200120410</v>
      </c>
      <c r="F6062" s="4" t="s">
        <v>4918</v>
      </c>
      <c r="G6062" s="5">
        <v>41549</v>
      </c>
      <c r="H6062" s="5">
        <v>27153.18</v>
      </c>
    </row>
    <row r="6063" spans="1:8" x14ac:dyDescent="0.25">
      <c r="A6063" s="4"/>
      <c r="B6063" s="4"/>
      <c r="C6063" s="4"/>
      <c r="D6063" s="4"/>
      <c r="E6063" s="4">
        <v>1200108150</v>
      </c>
      <c r="F6063" s="4" t="s">
        <v>4919</v>
      </c>
      <c r="G6063" s="5">
        <v>36000</v>
      </c>
      <c r="H6063" s="5">
        <v>23218.560000000001</v>
      </c>
    </row>
    <row r="6064" spans="1:8" x14ac:dyDescent="0.25">
      <c r="A6064" s="4"/>
      <c r="B6064" s="4"/>
      <c r="C6064" s="4"/>
      <c r="D6064" s="4"/>
      <c r="E6064" s="4">
        <v>1200120440</v>
      </c>
      <c r="F6064" s="4" t="s">
        <v>4920</v>
      </c>
      <c r="G6064" s="5">
        <v>31657</v>
      </c>
      <c r="H6064" s="5">
        <v>20688.509999999998</v>
      </c>
    </row>
    <row r="6065" spans="1:8" x14ac:dyDescent="0.25">
      <c r="A6065" s="4"/>
      <c r="B6065" s="4"/>
      <c r="C6065" s="4"/>
      <c r="D6065" s="4"/>
      <c r="E6065" s="4">
        <v>1200115890</v>
      </c>
      <c r="F6065" s="4" t="s">
        <v>2161</v>
      </c>
      <c r="G6065" s="5">
        <v>28684</v>
      </c>
      <c r="H6065" s="5">
        <v>18714.259999999998</v>
      </c>
    </row>
    <row r="6066" spans="1:8" x14ac:dyDescent="0.25">
      <c r="A6066" s="4"/>
      <c r="B6066" s="4"/>
      <c r="C6066" s="4"/>
      <c r="D6066" s="4"/>
      <c r="E6066" s="4">
        <v>1200106060</v>
      </c>
      <c r="F6066" s="4" t="s">
        <v>4921</v>
      </c>
      <c r="G6066" s="5">
        <v>23119</v>
      </c>
      <c r="H6066" s="5">
        <v>14915.06</v>
      </c>
    </row>
    <row r="6067" spans="1:8" x14ac:dyDescent="0.25">
      <c r="A6067" s="4"/>
      <c r="B6067" s="4"/>
      <c r="C6067" s="4"/>
      <c r="D6067" s="4"/>
      <c r="E6067" s="4">
        <v>1200120910</v>
      </c>
      <c r="F6067" s="4" t="s">
        <v>4922</v>
      </c>
      <c r="G6067" s="5">
        <v>18999.5</v>
      </c>
      <c r="H6067" s="5">
        <v>12416.6</v>
      </c>
    </row>
    <row r="6068" spans="1:8" x14ac:dyDescent="0.25">
      <c r="A6068" s="4"/>
      <c r="B6068" s="4"/>
      <c r="C6068" s="4"/>
      <c r="D6068" s="4"/>
      <c r="E6068" s="4">
        <v>1200126580</v>
      </c>
      <c r="F6068" s="4" t="s">
        <v>4923</v>
      </c>
      <c r="G6068" s="5">
        <v>16019</v>
      </c>
      <c r="H6068" s="5">
        <v>11299.62</v>
      </c>
    </row>
    <row r="6069" spans="1:8" x14ac:dyDescent="0.25">
      <c r="A6069" s="4"/>
      <c r="B6069" s="4"/>
      <c r="C6069" s="4"/>
      <c r="D6069" s="4"/>
      <c r="E6069" s="4">
        <v>1200120400</v>
      </c>
      <c r="F6069" s="4" t="s">
        <v>4924</v>
      </c>
      <c r="G6069" s="5">
        <v>14407.5</v>
      </c>
      <c r="H6069" s="5">
        <v>9415.61</v>
      </c>
    </row>
    <row r="6070" spans="1:8" x14ac:dyDescent="0.25">
      <c r="A6070" s="4"/>
      <c r="B6070" s="4"/>
      <c r="C6070" s="4"/>
      <c r="D6070" s="4"/>
      <c r="E6070" s="4">
        <v>1200105560</v>
      </c>
      <c r="F6070" s="4" t="s">
        <v>4925</v>
      </c>
      <c r="G6070" s="5">
        <v>11290</v>
      </c>
      <c r="H6070" s="5">
        <v>7250.73</v>
      </c>
    </row>
    <row r="6071" spans="1:8" x14ac:dyDescent="0.25">
      <c r="A6071" s="4"/>
      <c r="B6071" s="4"/>
      <c r="C6071" s="4"/>
      <c r="D6071" s="4">
        <v>2017</v>
      </c>
      <c r="E6071" s="4">
        <v>1200131900</v>
      </c>
      <c r="F6071" s="4" t="s">
        <v>4926</v>
      </c>
      <c r="G6071" s="5">
        <v>6219286</v>
      </c>
      <c r="H6071" s="5">
        <v>4538090.87</v>
      </c>
    </row>
    <row r="6072" spans="1:8" x14ac:dyDescent="0.25">
      <c r="A6072" s="4"/>
      <c r="B6072" s="4"/>
      <c r="C6072" s="4"/>
      <c r="D6072" s="4"/>
      <c r="E6072" s="4">
        <v>1200131870</v>
      </c>
      <c r="F6072" s="4" t="s">
        <v>4927</v>
      </c>
      <c r="G6072" s="5">
        <v>4626139.28</v>
      </c>
      <c r="H6072" s="5">
        <v>3375603</v>
      </c>
    </row>
    <row r="6073" spans="1:8" x14ac:dyDescent="0.25">
      <c r="A6073" s="4"/>
      <c r="B6073" s="4"/>
      <c r="C6073" s="4"/>
      <c r="D6073" s="4"/>
      <c r="E6073" s="4">
        <v>1200131910</v>
      </c>
      <c r="F6073" s="4" t="s">
        <v>4928</v>
      </c>
      <c r="G6073" s="5">
        <v>2327012.5</v>
      </c>
      <c r="H6073" s="5">
        <v>1697975.32</v>
      </c>
    </row>
    <row r="6074" spans="1:8" x14ac:dyDescent="0.25">
      <c r="A6074" s="4"/>
      <c r="B6074" s="4"/>
      <c r="C6074" s="4"/>
      <c r="D6074" s="4"/>
      <c r="E6074" s="4">
        <v>1200131890</v>
      </c>
      <c r="F6074" s="4" t="s">
        <v>4929</v>
      </c>
      <c r="G6074" s="5">
        <v>1306518</v>
      </c>
      <c r="H6074" s="5">
        <v>953340.53</v>
      </c>
    </row>
    <row r="6075" spans="1:8" x14ac:dyDescent="0.25">
      <c r="A6075" s="4"/>
      <c r="B6075" s="4"/>
      <c r="C6075" s="4"/>
      <c r="D6075" s="4"/>
      <c r="E6075" s="4">
        <v>1200077930</v>
      </c>
      <c r="F6075" s="4" t="s">
        <v>4930</v>
      </c>
      <c r="G6075" s="5">
        <v>1293271</v>
      </c>
      <c r="H6075" s="5">
        <v>233761.58</v>
      </c>
    </row>
    <row r="6076" spans="1:8" x14ac:dyDescent="0.25">
      <c r="A6076" s="4"/>
      <c r="B6076" s="4"/>
      <c r="C6076" s="4"/>
      <c r="D6076" s="4"/>
      <c r="E6076" s="4">
        <v>1200136500</v>
      </c>
      <c r="F6076" s="4" t="s">
        <v>4931</v>
      </c>
      <c r="G6076" s="5">
        <v>1062670.24</v>
      </c>
      <c r="H6076" s="5">
        <v>821842.03</v>
      </c>
    </row>
    <row r="6077" spans="1:8" x14ac:dyDescent="0.25">
      <c r="A6077" s="4"/>
      <c r="B6077" s="4"/>
      <c r="C6077" s="4"/>
      <c r="D6077" s="4"/>
      <c r="E6077" s="4">
        <v>1200132540</v>
      </c>
      <c r="F6077" s="4" t="s">
        <v>3929</v>
      </c>
      <c r="G6077" s="5">
        <v>1020718</v>
      </c>
      <c r="H6077" s="5">
        <v>591337.28</v>
      </c>
    </row>
    <row r="6078" spans="1:8" x14ac:dyDescent="0.25">
      <c r="A6078" s="4"/>
      <c r="B6078" s="4"/>
      <c r="C6078" s="4"/>
      <c r="D6078" s="4"/>
      <c r="E6078" s="4">
        <v>1200128290</v>
      </c>
      <c r="F6078" s="4" t="s">
        <v>4932</v>
      </c>
      <c r="G6078" s="5">
        <v>720000</v>
      </c>
      <c r="H6078" s="5">
        <v>516164.38</v>
      </c>
    </row>
    <row r="6079" spans="1:8" x14ac:dyDescent="0.25">
      <c r="A6079" s="4"/>
      <c r="B6079" s="4"/>
      <c r="C6079" s="4"/>
      <c r="D6079" s="4"/>
      <c r="E6079" s="4">
        <v>1200131990</v>
      </c>
      <c r="F6079" s="4" t="s">
        <v>4933</v>
      </c>
      <c r="G6079" s="5">
        <v>628005.64</v>
      </c>
      <c r="H6079" s="5">
        <v>458243.39</v>
      </c>
    </row>
    <row r="6080" spans="1:8" x14ac:dyDescent="0.25">
      <c r="A6080" s="4"/>
      <c r="B6080" s="4"/>
      <c r="C6080" s="4"/>
      <c r="D6080" s="4"/>
      <c r="E6080" s="4">
        <v>1200131920</v>
      </c>
      <c r="F6080" s="4" t="s">
        <v>4934</v>
      </c>
      <c r="G6080" s="5">
        <v>468512.5</v>
      </c>
      <c r="H6080" s="5">
        <v>341864.36</v>
      </c>
    </row>
    <row r="6081" spans="1:8" x14ac:dyDescent="0.25">
      <c r="A6081" s="4"/>
      <c r="B6081" s="4"/>
      <c r="C6081" s="4"/>
      <c r="D6081" s="4"/>
      <c r="E6081" s="4">
        <v>1200123790</v>
      </c>
      <c r="F6081" s="4" t="s">
        <v>4935</v>
      </c>
      <c r="G6081" s="5">
        <v>321104.25</v>
      </c>
      <c r="H6081" s="5">
        <v>233247.79</v>
      </c>
    </row>
    <row r="6082" spans="1:8" x14ac:dyDescent="0.25">
      <c r="A6082" s="4"/>
      <c r="B6082" s="4"/>
      <c r="C6082" s="4"/>
      <c r="D6082" s="4"/>
      <c r="E6082" s="4">
        <v>1200131940</v>
      </c>
      <c r="F6082" s="4" t="s">
        <v>4936</v>
      </c>
      <c r="G6082" s="5">
        <v>318795.75</v>
      </c>
      <c r="H6082" s="5">
        <v>232619</v>
      </c>
    </row>
    <row r="6083" spans="1:8" x14ac:dyDescent="0.25">
      <c r="A6083" s="4"/>
      <c r="B6083" s="4"/>
      <c r="C6083" s="4"/>
      <c r="D6083" s="4"/>
      <c r="E6083" s="4">
        <v>1200123780</v>
      </c>
      <c r="F6083" s="4" t="s">
        <v>4935</v>
      </c>
      <c r="G6083" s="5">
        <v>275181.75</v>
      </c>
      <c r="H6083" s="5">
        <v>199890.01</v>
      </c>
    </row>
    <row r="6084" spans="1:8" x14ac:dyDescent="0.25">
      <c r="A6084" s="4"/>
      <c r="B6084" s="4"/>
      <c r="C6084" s="4"/>
      <c r="D6084" s="4"/>
      <c r="E6084" s="4">
        <v>1200123760</v>
      </c>
      <c r="F6084" s="4" t="s">
        <v>4935</v>
      </c>
      <c r="G6084" s="5">
        <v>275181.75</v>
      </c>
      <c r="H6084" s="5">
        <v>199890.01</v>
      </c>
    </row>
    <row r="6085" spans="1:8" x14ac:dyDescent="0.25">
      <c r="A6085" s="4"/>
      <c r="B6085" s="4"/>
      <c r="C6085" s="4"/>
      <c r="D6085" s="4"/>
      <c r="E6085" s="4">
        <v>1200123750</v>
      </c>
      <c r="F6085" s="4" t="s">
        <v>4935</v>
      </c>
      <c r="G6085" s="5">
        <v>275181.75</v>
      </c>
      <c r="H6085" s="5">
        <v>199890.01</v>
      </c>
    </row>
    <row r="6086" spans="1:8" x14ac:dyDescent="0.25">
      <c r="A6086" s="4"/>
      <c r="B6086" s="4"/>
      <c r="C6086" s="4"/>
      <c r="D6086" s="4"/>
      <c r="E6086" s="4">
        <v>1200123770</v>
      </c>
      <c r="F6086" s="4" t="s">
        <v>4935</v>
      </c>
      <c r="G6086" s="5">
        <v>275181.75</v>
      </c>
      <c r="H6086" s="5">
        <v>199890.01</v>
      </c>
    </row>
    <row r="6087" spans="1:8" x14ac:dyDescent="0.25">
      <c r="A6087" s="4"/>
      <c r="B6087" s="4"/>
      <c r="C6087" s="4"/>
      <c r="D6087" s="4"/>
      <c r="E6087" s="4">
        <v>1200131950</v>
      </c>
      <c r="F6087" s="4" t="s">
        <v>4937</v>
      </c>
      <c r="G6087" s="5">
        <v>238000</v>
      </c>
      <c r="H6087" s="5">
        <v>173663.91</v>
      </c>
    </row>
    <row r="6088" spans="1:8" x14ac:dyDescent="0.25">
      <c r="A6088" s="4"/>
      <c r="B6088" s="4"/>
      <c r="C6088" s="4"/>
      <c r="D6088" s="4"/>
      <c r="E6088" s="4">
        <v>1200131960</v>
      </c>
      <c r="F6088" s="4" t="s">
        <v>4938</v>
      </c>
      <c r="G6088" s="5">
        <v>236400</v>
      </c>
      <c r="H6088" s="5">
        <v>172496.44</v>
      </c>
    </row>
    <row r="6089" spans="1:8" x14ac:dyDescent="0.25">
      <c r="A6089" s="4"/>
      <c r="B6089" s="4"/>
      <c r="C6089" s="4"/>
      <c r="D6089" s="4"/>
      <c r="E6089" s="4">
        <v>1200131980</v>
      </c>
      <c r="F6089" s="4" t="s">
        <v>4939</v>
      </c>
      <c r="G6089" s="5">
        <v>220984</v>
      </c>
      <c r="H6089" s="5">
        <v>161247.67999999999</v>
      </c>
    </row>
    <row r="6090" spans="1:8" x14ac:dyDescent="0.25">
      <c r="A6090" s="4"/>
      <c r="B6090" s="4"/>
      <c r="C6090" s="4"/>
      <c r="D6090" s="4"/>
      <c r="E6090" s="4">
        <v>1200125570</v>
      </c>
      <c r="F6090" s="4" t="s">
        <v>949</v>
      </c>
      <c r="G6090" s="5">
        <v>149221</v>
      </c>
      <c r="H6090" s="5">
        <v>106348.92</v>
      </c>
    </row>
    <row r="6091" spans="1:8" x14ac:dyDescent="0.25">
      <c r="A6091" s="4"/>
      <c r="B6091" s="4"/>
      <c r="C6091" s="4"/>
      <c r="D6091" s="4"/>
      <c r="E6091" s="4">
        <v>1200131930</v>
      </c>
      <c r="F6091" s="4" t="s">
        <v>4940</v>
      </c>
      <c r="G6091" s="5">
        <v>113252</v>
      </c>
      <c r="H6091" s="5">
        <v>82637.78</v>
      </c>
    </row>
    <row r="6092" spans="1:8" x14ac:dyDescent="0.25">
      <c r="A6092" s="4"/>
      <c r="B6092" s="4"/>
      <c r="C6092" s="4"/>
      <c r="D6092" s="4"/>
      <c r="E6092" s="4">
        <v>1200131970</v>
      </c>
      <c r="F6092" s="4" t="s">
        <v>4941</v>
      </c>
      <c r="G6092" s="5">
        <v>56810</v>
      </c>
      <c r="H6092" s="5">
        <v>41453.160000000003</v>
      </c>
    </row>
    <row r="6093" spans="1:8" x14ac:dyDescent="0.25">
      <c r="A6093" s="4"/>
      <c r="B6093" s="4"/>
      <c r="C6093" s="4"/>
      <c r="D6093" s="4"/>
      <c r="E6093" s="4">
        <v>1200132000</v>
      </c>
      <c r="F6093" s="4" t="s">
        <v>4942</v>
      </c>
      <c r="G6093" s="5">
        <v>44454.5</v>
      </c>
      <c r="H6093" s="5">
        <v>32437.59</v>
      </c>
    </row>
    <row r="6094" spans="1:8" x14ac:dyDescent="0.25">
      <c r="A6094" s="4"/>
      <c r="B6094" s="4"/>
      <c r="C6094" s="4"/>
      <c r="D6094" s="4">
        <v>2018</v>
      </c>
      <c r="E6094" s="4">
        <v>1200141950</v>
      </c>
      <c r="F6094" s="4" t="s">
        <v>4943</v>
      </c>
      <c r="G6094" s="5">
        <v>46585327.039999999</v>
      </c>
      <c r="H6094" s="5">
        <v>37268261.619999997</v>
      </c>
    </row>
    <row r="6095" spans="1:8" x14ac:dyDescent="0.25">
      <c r="A6095" s="4"/>
      <c r="B6095" s="4"/>
      <c r="C6095" s="4"/>
      <c r="D6095" s="4"/>
      <c r="E6095" s="4">
        <v>1200141940</v>
      </c>
      <c r="F6095" s="4" t="s">
        <v>4944</v>
      </c>
      <c r="G6095" s="5">
        <v>2347467.16</v>
      </c>
      <c r="H6095" s="5">
        <v>1877973.73</v>
      </c>
    </row>
    <row r="6096" spans="1:8" x14ac:dyDescent="0.25">
      <c r="A6096" s="4"/>
      <c r="B6096" s="4"/>
      <c r="C6096" s="4"/>
      <c r="D6096" s="4"/>
      <c r="E6096" s="4">
        <v>1200141400</v>
      </c>
      <c r="F6096" s="4" t="s">
        <v>4890</v>
      </c>
      <c r="G6096" s="5">
        <v>625007</v>
      </c>
      <c r="H6096" s="5">
        <v>517336.35</v>
      </c>
    </row>
    <row r="6097" spans="1:8" x14ac:dyDescent="0.25">
      <c r="A6097" s="4"/>
      <c r="B6097" s="4"/>
      <c r="C6097" s="4"/>
      <c r="D6097" s="4"/>
      <c r="E6097" s="4">
        <v>1200142580</v>
      </c>
      <c r="F6097" s="4" t="s">
        <v>4043</v>
      </c>
      <c r="G6097" s="5">
        <v>564305</v>
      </c>
      <c r="H6097" s="5">
        <v>461235.62</v>
      </c>
    </row>
    <row r="6098" spans="1:8" x14ac:dyDescent="0.25">
      <c r="A6098" s="4"/>
      <c r="B6098" s="4"/>
      <c r="C6098" s="4"/>
      <c r="D6098" s="4"/>
      <c r="E6098" s="4">
        <v>1200140880</v>
      </c>
      <c r="F6098" s="4" t="s">
        <v>4945</v>
      </c>
      <c r="G6098" s="5">
        <v>406404</v>
      </c>
      <c r="H6098" s="5">
        <v>331284.21000000002</v>
      </c>
    </row>
    <row r="6099" spans="1:8" x14ac:dyDescent="0.25">
      <c r="A6099" s="4"/>
      <c r="B6099" s="4"/>
      <c r="C6099" s="4"/>
      <c r="D6099" s="4"/>
      <c r="E6099" s="4">
        <v>1200140890</v>
      </c>
      <c r="F6099" s="4" t="s">
        <v>4946</v>
      </c>
      <c r="G6099" s="5">
        <v>340710</v>
      </c>
      <c r="H6099" s="5">
        <v>277733.12</v>
      </c>
    </row>
    <row r="6100" spans="1:8" x14ac:dyDescent="0.25">
      <c r="A6100" s="4"/>
      <c r="B6100" s="4"/>
      <c r="C6100" s="4"/>
      <c r="D6100" s="4"/>
      <c r="E6100" s="4">
        <v>1200142590</v>
      </c>
      <c r="F6100" s="4" t="s">
        <v>4947</v>
      </c>
      <c r="G6100" s="5">
        <v>134645</v>
      </c>
      <c r="H6100" s="5">
        <v>110052.32</v>
      </c>
    </row>
    <row r="6101" spans="1:8" x14ac:dyDescent="0.25">
      <c r="A6101" s="4"/>
      <c r="B6101" s="4"/>
      <c r="C6101" s="4"/>
      <c r="D6101" s="4"/>
      <c r="E6101" s="4">
        <v>1200139900</v>
      </c>
      <c r="F6101" s="4" t="s">
        <v>4948</v>
      </c>
      <c r="G6101" s="5">
        <v>14110</v>
      </c>
      <c r="H6101" s="5">
        <v>11187.48</v>
      </c>
    </row>
    <row r="6102" spans="1:8" x14ac:dyDescent="0.25">
      <c r="A6102" s="4"/>
      <c r="B6102" s="4"/>
      <c r="C6102" s="4"/>
      <c r="D6102" s="4">
        <v>2019</v>
      </c>
      <c r="E6102" s="4">
        <v>1200161330</v>
      </c>
      <c r="F6102" s="4" t="s">
        <v>4949</v>
      </c>
      <c r="G6102" s="5">
        <v>5224571.9800000004</v>
      </c>
      <c r="H6102" s="5">
        <v>4673406.17</v>
      </c>
    </row>
    <row r="6103" spans="1:8" x14ac:dyDescent="0.25">
      <c r="A6103" s="4"/>
      <c r="B6103" s="4"/>
      <c r="C6103" s="4"/>
      <c r="D6103" s="4"/>
      <c r="E6103" s="4">
        <v>1200161310</v>
      </c>
      <c r="F6103" s="4" t="s">
        <v>4950</v>
      </c>
      <c r="G6103" s="5">
        <v>4258652.09</v>
      </c>
      <c r="H6103" s="5">
        <v>3809385.91</v>
      </c>
    </row>
    <row r="6104" spans="1:8" x14ac:dyDescent="0.25">
      <c r="A6104" s="4"/>
      <c r="B6104" s="4"/>
      <c r="C6104" s="4"/>
      <c r="D6104" s="4"/>
      <c r="E6104" s="4">
        <v>1200161470</v>
      </c>
      <c r="F6104" s="4" t="s">
        <v>4951</v>
      </c>
      <c r="G6104" s="5">
        <v>3563419.7</v>
      </c>
      <c r="H6104" s="5">
        <v>3190093.32</v>
      </c>
    </row>
    <row r="6105" spans="1:8" x14ac:dyDescent="0.25">
      <c r="A6105" s="4"/>
      <c r="B6105" s="4"/>
      <c r="C6105" s="4"/>
      <c r="D6105" s="4"/>
      <c r="E6105" s="4">
        <v>1200161490</v>
      </c>
      <c r="F6105" s="4" t="s">
        <v>4952</v>
      </c>
      <c r="G6105" s="5">
        <v>619798.55000000005</v>
      </c>
      <c r="H6105" s="5">
        <v>554864.54</v>
      </c>
    </row>
    <row r="6106" spans="1:8" x14ac:dyDescent="0.25">
      <c r="A6106" s="4"/>
      <c r="B6106" s="4"/>
      <c r="C6106" s="4"/>
      <c r="D6106" s="4"/>
      <c r="E6106" s="4">
        <v>1200161370</v>
      </c>
      <c r="F6106" s="4" t="s">
        <v>4953</v>
      </c>
      <c r="G6106" s="5">
        <v>614960.29</v>
      </c>
      <c r="H6106" s="5">
        <v>550085.11</v>
      </c>
    </row>
    <row r="6107" spans="1:8" x14ac:dyDescent="0.25">
      <c r="A6107" s="4"/>
      <c r="B6107" s="4"/>
      <c r="C6107" s="4"/>
      <c r="D6107" s="4"/>
      <c r="E6107" s="4">
        <v>1200161350</v>
      </c>
      <c r="F6107" s="4" t="s">
        <v>4954</v>
      </c>
      <c r="G6107" s="5">
        <v>607219.27</v>
      </c>
      <c r="H6107" s="5">
        <v>543160.72</v>
      </c>
    </row>
    <row r="6108" spans="1:8" x14ac:dyDescent="0.25">
      <c r="A6108" s="4"/>
      <c r="B6108" s="4"/>
      <c r="C6108" s="4"/>
      <c r="D6108" s="4"/>
      <c r="E6108" s="4">
        <v>1200148760</v>
      </c>
      <c r="F6108" s="4" t="s">
        <v>4955</v>
      </c>
      <c r="G6108" s="5">
        <v>493920</v>
      </c>
      <c r="H6108" s="5">
        <v>421088.26</v>
      </c>
    </row>
    <row r="6109" spans="1:8" x14ac:dyDescent="0.25">
      <c r="A6109" s="4"/>
      <c r="B6109" s="4"/>
      <c r="C6109" s="4"/>
      <c r="D6109" s="4"/>
      <c r="E6109" s="4">
        <v>1200161300</v>
      </c>
      <c r="F6109" s="4" t="s">
        <v>4951</v>
      </c>
      <c r="G6109" s="5">
        <v>311357.93</v>
      </c>
      <c r="H6109" s="5">
        <v>278511.25</v>
      </c>
    </row>
    <row r="6110" spans="1:8" x14ac:dyDescent="0.25">
      <c r="A6110" s="4"/>
      <c r="B6110" s="4"/>
      <c r="C6110" s="4"/>
      <c r="D6110" s="4"/>
      <c r="E6110" s="4">
        <v>1200141010</v>
      </c>
      <c r="F6110" s="4" t="s">
        <v>4956</v>
      </c>
      <c r="G6110" s="5">
        <v>276378</v>
      </c>
      <c r="H6110" s="5">
        <v>234126.24</v>
      </c>
    </row>
    <row r="6111" spans="1:8" x14ac:dyDescent="0.25">
      <c r="A6111" s="4"/>
      <c r="B6111" s="4"/>
      <c r="C6111" s="4"/>
      <c r="D6111" s="4"/>
      <c r="E6111" s="4">
        <v>1200144590</v>
      </c>
      <c r="F6111" s="4" t="s">
        <v>2169</v>
      </c>
      <c r="G6111" s="5">
        <v>223200</v>
      </c>
      <c r="H6111" s="5">
        <v>189318.7</v>
      </c>
    </row>
    <row r="6112" spans="1:8" x14ac:dyDescent="0.25">
      <c r="A6112" s="4"/>
      <c r="B6112" s="4"/>
      <c r="C6112" s="4"/>
      <c r="D6112" s="4"/>
      <c r="E6112" s="4">
        <v>1200161380</v>
      </c>
      <c r="F6112" s="4" t="s">
        <v>3497</v>
      </c>
      <c r="G6112" s="5">
        <v>161968.07999999999</v>
      </c>
      <c r="H6112" s="5">
        <v>144881.26999999999</v>
      </c>
    </row>
    <row r="6113" spans="1:8" x14ac:dyDescent="0.25">
      <c r="A6113" s="4"/>
      <c r="B6113" s="4"/>
      <c r="C6113" s="4"/>
      <c r="D6113" s="4"/>
      <c r="E6113" s="4">
        <v>1200161360</v>
      </c>
      <c r="F6113" s="4" t="s">
        <v>4957</v>
      </c>
      <c r="G6113" s="5">
        <v>94753.05</v>
      </c>
      <c r="H6113" s="5">
        <v>84757.08</v>
      </c>
    </row>
    <row r="6114" spans="1:8" x14ac:dyDescent="0.25">
      <c r="A6114" s="4"/>
      <c r="B6114" s="4"/>
      <c r="C6114" s="4"/>
      <c r="D6114" s="4"/>
      <c r="E6114" s="4">
        <v>1200158530</v>
      </c>
      <c r="F6114" s="4" t="s">
        <v>4958</v>
      </c>
      <c r="G6114" s="5">
        <v>33060</v>
      </c>
      <c r="H6114" s="5">
        <v>21727.599999999999</v>
      </c>
    </row>
    <row r="6115" spans="1:8" x14ac:dyDescent="0.25">
      <c r="A6115" s="4"/>
      <c r="B6115" s="4"/>
      <c r="C6115" s="4"/>
      <c r="D6115" s="4">
        <v>2020</v>
      </c>
      <c r="E6115" s="4">
        <v>1200164460</v>
      </c>
      <c r="F6115" s="4" t="s">
        <v>4959</v>
      </c>
      <c r="G6115" s="5">
        <v>464678.39</v>
      </c>
      <c r="H6115" s="5">
        <v>425983.35</v>
      </c>
    </row>
    <row r="6116" spans="1:8" x14ac:dyDescent="0.25">
      <c r="A6116" s="6"/>
      <c r="B6116" s="6"/>
      <c r="C6116" s="6" t="s">
        <v>2326</v>
      </c>
      <c r="D6116" s="6"/>
      <c r="E6116" s="6"/>
      <c r="F6116" s="6"/>
      <c r="G6116" s="7">
        <f>SUM(G5865:G6115)</f>
        <v>235436647.63000008</v>
      </c>
      <c r="H6116" s="7">
        <f>SUM(H5865:H6115)</f>
        <v>140111471.34</v>
      </c>
    </row>
    <row r="6117" spans="1:8" x14ac:dyDescent="0.25">
      <c r="A6117" s="8"/>
      <c r="B6117" s="8" t="s">
        <v>2327</v>
      </c>
      <c r="C6117" s="8"/>
      <c r="D6117" s="8"/>
      <c r="E6117" s="8"/>
      <c r="F6117" s="8"/>
      <c r="G6117" s="9">
        <f>G6116+G5864+G5758+G5755+G5578+G5272+G5268+G5084</f>
        <v>1479176115.9399998</v>
      </c>
      <c r="H6117" s="9">
        <f>H6116+H5864+H5758+H5755+H5578+H5272+H5268+H5084</f>
        <v>814877898.46999979</v>
      </c>
    </row>
    <row r="6118" spans="1:8" x14ac:dyDescent="0.25">
      <c r="A6118" s="4"/>
      <c r="B6118" s="4" t="s">
        <v>2328</v>
      </c>
      <c r="C6118" s="4" t="s">
        <v>2329</v>
      </c>
      <c r="D6118" s="4">
        <v>2007</v>
      </c>
      <c r="E6118" s="4">
        <v>1300000880</v>
      </c>
      <c r="F6118" s="4" t="s">
        <v>2340</v>
      </c>
      <c r="G6118" s="5">
        <v>545628.31999999995</v>
      </c>
      <c r="H6118" s="5">
        <v>1</v>
      </c>
    </row>
    <row r="6119" spans="1:8" x14ac:dyDescent="0.25">
      <c r="A6119" s="4"/>
      <c r="B6119" s="4"/>
      <c r="C6119" s="4"/>
      <c r="D6119" s="4">
        <v>2008</v>
      </c>
      <c r="E6119" s="4">
        <v>1300000990</v>
      </c>
      <c r="F6119" s="4" t="s">
        <v>4960</v>
      </c>
      <c r="G6119" s="5">
        <v>37500</v>
      </c>
      <c r="H6119" s="5">
        <v>1</v>
      </c>
    </row>
    <row r="6120" spans="1:8" x14ac:dyDescent="0.25">
      <c r="A6120" s="4"/>
      <c r="B6120" s="4"/>
      <c r="C6120" s="4"/>
      <c r="D6120" s="4"/>
      <c r="E6120" s="4">
        <v>1300001020</v>
      </c>
      <c r="F6120" s="4" t="s">
        <v>2340</v>
      </c>
      <c r="G6120" s="5">
        <v>32310</v>
      </c>
      <c r="H6120" s="5">
        <v>1</v>
      </c>
    </row>
    <row r="6121" spans="1:8" x14ac:dyDescent="0.25">
      <c r="A6121" s="4"/>
      <c r="B6121" s="4"/>
      <c r="C6121" s="4"/>
      <c r="D6121" s="4">
        <v>2009</v>
      </c>
      <c r="E6121" s="4">
        <v>1300001060</v>
      </c>
      <c r="F6121" s="4" t="s">
        <v>4961</v>
      </c>
      <c r="G6121" s="5">
        <v>335630.59</v>
      </c>
      <c r="H6121" s="5">
        <v>1</v>
      </c>
    </row>
    <row r="6122" spans="1:8" x14ac:dyDescent="0.25">
      <c r="A6122" s="4"/>
      <c r="B6122" s="4"/>
      <c r="C6122" s="4"/>
      <c r="D6122" s="4"/>
      <c r="E6122" s="4">
        <v>1300001490</v>
      </c>
      <c r="F6122" s="4" t="s">
        <v>4962</v>
      </c>
      <c r="G6122" s="5">
        <v>33000</v>
      </c>
      <c r="H6122" s="5">
        <v>1</v>
      </c>
    </row>
    <row r="6123" spans="1:8" x14ac:dyDescent="0.25">
      <c r="A6123" s="4"/>
      <c r="B6123" s="4"/>
      <c r="C6123" s="4"/>
      <c r="D6123" s="4">
        <v>2010</v>
      </c>
      <c r="E6123" s="4">
        <v>1300002310</v>
      </c>
      <c r="F6123" s="4" t="s">
        <v>2340</v>
      </c>
      <c r="G6123" s="5">
        <v>2638930.81</v>
      </c>
      <c r="H6123" s="5">
        <v>1</v>
      </c>
    </row>
    <row r="6124" spans="1:8" x14ac:dyDescent="0.25">
      <c r="A6124" s="4"/>
      <c r="B6124" s="4"/>
      <c r="C6124" s="4"/>
      <c r="D6124" s="4"/>
      <c r="E6124" s="4">
        <v>1300002320</v>
      </c>
      <c r="F6124" s="4" t="s">
        <v>4963</v>
      </c>
      <c r="G6124" s="5">
        <v>723517.01</v>
      </c>
      <c r="H6124" s="5">
        <v>1</v>
      </c>
    </row>
    <row r="6125" spans="1:8" x14ac:dyDescent="0.25">
      <c r="A6125" s="4"/>
      <c r="B6125" s="4"/>
      <c r="C6125" s="4"/>
      <c r="D6125" s="4"/>
      <c r="E6125" s="4">
        <v>1300002350</v>
      </c>
      <c r="F6125" s="4" t="s">
        <v>4964</v>
      </c>
      <c r="G6125" s="5">
        <v>457276.59</v>
      </c>
      <c r="H6125" s="5">
        <v>1</v>
      </c>
    </row>
    <row r="6126" spans="1:8" x14ac:dyDescent="0.25">
      <c r="A6126" s="4"/>
      <c r="B6126" s="4"/>
      <c r="C6126" s="4"/>
      <c r="D6126" s="4"/>
      <c r="E6126" s="4">
        <v>1300002340</v>
      </c>
      <c r="F6126" s="4" t="s">
        <v>4965</v>
      </c>
      <c r="G6126" s="5">
        <v>58101.03</v>
      </c>
      <c r="H6126" s="5">
        <v>1</v>
      </c>
    </row>
    <row r="6127" spans="1:8" x14ac:dyDescent="0.25">
      <c r="A6127" s="4"/>
      <c r="B6127" s="4"/>
      <c r="C6127" s="4"/>
      <c r="D6127" s="4">
        <v>2011</v>
      </c>
      <c r="E6127" s="4">
        <v>1300002850</v>
      </c>
      <c r="F6127" s="4" t="s">
        <v>2340</v>
      </c>
      <c r="G6127" s="5">
        <v>719054</v>
      </c>
      <c r="H6127" s="5">
        <v>1</v>
      </c>
    </row>
    <row r="6128" spans="1:8" x14ac:dyDescent="0.25">
      <c r="A6128" s="4"/>
      <c r="B6128" s="4"/>
      <c r="C6128" s="4"/>
      <c r="D6128" s="4"/>
      <c r="E6128" s="4">
        <v>1300003310</v>
      </c>
      <c r="F6128" s="4" t="s">
        <v>4966</v>
      </c>
      <c r="G6128" s="5">
        <v>28500</v>
      </c>
      <c r="H6128" s="5">
        <v>1410.35</v>
      </c>
    </row>
    <row r="6129" spans="1:8" x14ac:dyDescent="0.25">
      <c r="A6129" s="4"/>
      <c r="B6129" s="4"/>
      <c r="C6129" s="4"/>
      <c r="D6129" s="4">
        <v>2012</v>
      </c>
      <c r="E6129" s="4">
        <v>1300003560</v>
      </c>
      <c r="F6129" s="4" t="s">
        <v>4967</v>
      </c>
      <c r="G6129" s="5">
        <v>560000</v>
      </c>
      <c r="H6129" s="5">
        <v>68716.36</v>
      </c>
    </row>
    <row r="6130" spans="1:8" x14ac:dyDescent="0.25">
      <c r="A6130" s="4"/>
      <c r="B6130" s="4"/>
      <c r="C6130" s="4"/>
      <c r="D6130" s="4"/>
      <c r="E6130" s="4">
        <v>1300003570</v>
      </c>
      <c r="F6130" s="4" t="s">
        <v>4968</v>
      </c>
      <c r="G6130" s="5">
        <v>479667.9</v>
      </c>
      <c r="H6130" s="5">
        <v>38632.339999999997</v>
      </c>
    </row>
    <row r="6131" spans="1:8" x14ac:dyDescent="0.25">
      <c r="A6131" s="4"/>
      <c r="B6131" s="4"/>
      <c r="C6131" s="4"/>
      <c r="D6131" s="4"/>
      <c r="E6131" s="4">
        <v>1300003630</v>
      </c>
      <c r="F6131" s="4" t="s">
        <v>4969</v>
      </c>
      <c r="G6131" s="5">
        <v>54000</v>
      </c>
      <c r="H6131" s="5">
        <v>6886.23</v>
      </c>
    </row>
    <row r="6132" spans="1:8" x14ac:dyDescent="0.25">
      <c r="A6132" s="4"/>
      <c r="B6132" s="4"/>
      <c r="C6132" s="4"/>
      <c r="D6132" s="4">
        <v>2013</v>
      </c>
      <c r="E6132" s="4">
        <v>1300004190</v>
      </c>
      <c r="F6132" s="4" t="s">
        <v>4970</v>
      </c>
      <c r="G6132" s="5">
        <v>292137</v>
      </c>
      <c r="H6132" s="5">
        <v>73122.960000000006</v>
      </c>
    </row>
    <row r="6133" spans="1:8" x14ac:dyDescent="0.25">
      <c r="A6133" s="4"/>
      <c r="B6133" s="4"/>
      <c r="C6133" s="4"/>
      <c r="D6133" s="4">
        <v>2014</v>
      </c>
      <c r="E6133" s="4">
        <v>1300005150</v>
      </c>
      <c r="F6133" s="4" t="s">
        <v>4971</v>
      </c>
      <c r="G6133" s="5">
        <v>1095188</v>
      </c>
      <c r="H6133" s="5">
        <v>309683.15999999997</v>
      </c>
    </row>
    <row r="6134" spans="1:8" x14ac:dyDescent="0.25">
      <c r="A6134" s="4"/>
      <c r="B6134" s="4"/>
      <c r="C6134" s="4"/>
      <c r="D6134" s="4"/>
      <c r="E6134" s="4">
        <v>1300005480</v>
      </c>
      <c r="F6134" s="4" t="s">
        <v>4972</v>
      </c>
      <c r="G6134" s="5">
        <v>838066.38</v>
      </c>
      <c r="H6134" s="5">
        <v>281498.45</v>
      </c>
    </row>
    <row r="6135" spans="1:8" x14ac:dyDescent="0.25">
      <c r="A6135" s="4"/>
      <c r="B6135" s="4"/>
      <c r="C6135" s="4"/>
      <c r="D6135" s="4"/>
      <c r="E6135" s="4">
        <v>1300005180</v>
      </c>
      <c r="F6135" s="4" t="s">
        <v>4973</v>
      </c>
      <c r="G6135" s="5">
        <v>162922</v>
      </c>
      <c r="H6135" s="5">
        <v>46068.98</v>
      </c>
    </row>
    <row r="6136" spans="1:8" x14ac:dyDescent="0.25">
      <c r="A6136" s="4"/>
      <c r="B6136" s="4"/>
      <c r="C6136" s="4"/>
      <c r="D6136" s="4"/>
      <c r="E6136" s="4">
        <v>1300005580</v>
      </c>
      <c r="F6136" s="4" t="s">
        <v>4974</v>
      </c>
      <c r="G6136" s="5">
        <v>126907.35</v>
      </c>
      <c r="H6136" s="5">
        <v>43982.91</v>
      </c>
    </row>
    <row r="6137" spans="1:8" x14ac:dyDescent="0.25">
      <c r="A6137" s="4"/>
      <c r="B6137" s="4"/>
      <c r="C6137" s="4"/>
      <c r="D6137" s="4"/>
      <c r="E6137" s="4">
        <v>1300005040</v>
      </c>
      <c r="F6137" s="4" t="s">
        <v>4975</v>
      </c>
      <c r="G6137" s="5">
        <v>80360</v>
      </c>
      <c r="H6137" s="5">
        <v>23139.279999999999</v>
      </c>
    </row>
    <row r="6138" spans="1:8" x14ac:dyDescent="0.25">
      <c r="A6138" s="4"/>
      <c r="B6138" s="4"/>
      <c r="C6138" s="4"/>
      <c r="D6138" s="4"/>
      <c r="E6138" s="4">
        <v>1300005170</v>
      </c>
      <c r="F6138" s="4" t="s">
        <v>4976</v>
      </c>
      <c r="G6138" s="5">
        <v>34021.5</v>
      </c>
      <c r="H6138" s="5">
        <v>9620.16</v>
      </c>
    </row>
    <row r="6139" spans="1:8" x14ac:dyDescent="0.25">
      <c r="A6139" s="4"/>
      <c r="B6139" s="4"/>
      <c r="C6139" s="4"/>
      <c r="D6139" s="4"/>
      <c r="E6139" s="4">
        <v>1300005190</v>
      </c>
      <c r="F6139" s="4" t="s">
        <v>4977</v>
      </c>
      <c r="G6139" s="5">
        <v>18000</v>
      </c>
      <c r="H6139" s="5">
        <v>5089.8100000000004</v>
      </c>
    </row>
    <row r="6140" spans="1:8" x14ac:dyDescent="0.25">
      <c r="A6140" s="4"/>
      <c r="B6140" s="4"/>
      <c r="C6140" s="4"/>
      <c r="D6140" s="4">
        <v>2015</v>
      </c>
      <c r="E6140" s="4">
        <v>1300005840</v>
      </c>
      <c r="F6140" s="4" t="s">
        <v>4978</v>
      </c>
      <c r="G6140" s="5">
        <v>3457667.52</v>
      </c>
      <c r="H6140" s="5">
        <v>1295966.78</v>
      </c>
    </row>
    <row r="6141" spans="1:8" x14ac:dyDescent="0.25">
      <c r="A6141" s="4"/>
      <c r="B6141" s="4"/>
      <c r="C6141" s="4"/>
      <c r="D6141" s="4"/>
      <c r="E6141" s="4">
        <v>1300005870</v>
      </c>
      <c r="F6141" s="4" t="s">
        <v>4979</v>
      </c>
      <c r="G6141" s="5">
        <v>2350192.37</v>
      </c>
      <c r="H6141" s="5">
        <v>880839.2</v>
      </c>
    </row>
    <row r="6142" spans="1:8" x14ac:dyDescent="0.25">
      <c r="A6142" s="4"/>
      <c r="B6142" s="4"/>
      <c r="C6142" s="4"/>
      <c r="D6142" s="4"/>
      <c r="E6142" s="4">
        <v>1300005860</v>
      </c>
      <c r="F6142" s="4" t="s">
        <v>4980</v>
      </c>
      <c r="G6142" s="5">
        <v>2045986.88</v>
      </c>
      <c r="H6142" s="5">
        <v>766824.65</v>
      </c>
    </row>
    <row r="6143" spans="1:8" x14ac:dyDescent="0.25">
      <c r="A6143" s="4"/>
      <c r="B6143" s="4"/>
      <c r="C6143" s="4"/>
      <c r="D6143" s="4"/>
      <c r="E6143" s="4">
        <v>1300005900</v>
      </c>
      <c r="F6143" s="4" t="s">
        <v>4981</v>
      </c>
      <c r="G6143" s="5">
        <v>1010000</v>
      </c>
      <c r="H6143" s="5">
        <v>378542.47</v>
      </c>
    </row>
    <row r="6144" spans="1:8" x14ac:dyDescent="0.25">
      <c r="A6144" s="4"/>
      <c r="B6144" s="4"/>
      <c r="C6144" s="4"/>
      <c r="D6144" s="4"/>
      <c r="E6144" s="4">
        <v>1300005850</v>
      </c>
      <c r="F6144" s="4" t="s">
        <v>4982</v>
      </c>
      <c r="G6144" s="5">
        <v>179120</v>
      </c>
      <c r="H6144" s="5">
        <v>67133.2</v>
      </c>
    </row>
    <row r="6145" spans="1:8" x14ac:dyDescent="0.25">
      <c r="A6145" s="4"/>
      <c r="B6145" s="4"/>
      <c r="C6145" s="4"/>
      <c r="D6145" s="4"/>
      <c r="E6145" s="4">
        <v>1300006160</v>
      </c>
      <c r="F6145" s="4" t="s">
        <v>4983</v>
      </c>
      <c r="G6145" s="5">
        <v>107250</v>
      </c>
      <c r="H6145" s="5">
        <v>45825.43</v>
      </c>
    </row>
    <row r="6146" spans="1:8" x14ac:dyDescent="0.25">
      <c r="A6146" s="4"/>
      <c r="B6146" s="4"/>
      <c r="C6146" s="4"/>
      <c r="D6146" s="4"/>
      <c r="E6146" s="4">
        <v>1300005890</v>
      </c>
      <c r="F6146" s="4" t="s">
        <v>4984</v>
      </c>
      <c r="G6146" s="5">
        <v>48000</v>
      </c>
      <c r="H6146" s="5">
        <v>17990.14</v>
      </c>
    </row>
    <row r="6147" spans="1:8" x14ac:dyDescent="0.25">
      <c r="A6147" s="4"/>
      <c r="B6147" s="4"/>
      <c r="C6147" s="4"/>
      <c r="D6147" s="4"/>
      <c r="E6147" s="4">
        <v>1300005910</v>
      </c>
      <c r="F6147" s="4" t="s">
        <v>4985</v>
      </c>
      <c r="G6147" s="5">
        <v>42000</v>
      </c>
      <c r="H6147" s="5">
        <v>15741.37</v>
      </c>
    </row>
    <row r="6148" spans="1:8" x14ac:dyDescent="0.25">
      <c r="A6148" s="4"/>
      <c r="B6148" s="4"/>
      <c r="C6148" s="4"/>
      <c r="D6148" s="4"/>
      <c r="E6148" s="4">
        <v>1300005880</v>
      </c>
      <c r="F6148" s="4" t="s">
        <v>4986</v>
      </c>
      <c r="G6148" s="5">
        <v>18000</v>
      </c>
      <c r="H6148" s="5">
        <v>6746.3</v>
      </c>
    </row>
    <row r="6149" spans="1:8" x14ac:dyDescent="0.25">
      <c r="A6149" s="4"/>
      <c r="B6149" s="4"/>
      <c r="C6149" s="4"/>
      <c r="D6149" s="4">
        <v>2016</v>
      </c>
      <c r="E6149" s="4">
        <v>1300007330</v>
      </c>
      <c r="F6149" s="4" t="s">
        <v>4987</v>
      </c>
      <c r="G6149" s="5">
        <v>6561252.9299999997</v>
      </c>
      <c r="H6149" s="5">
        <v>3151253.05</v>
      </c>
    </row>
    <row r="6150" spans="1:8" x14ac:dyDescent="0.25">
      <c r="A6150" s="4"/>
      <c r="B6150" s="4"/>
      <c r="C6150" s="4"/>
      <c r="D6150" s="4"/>
      <c r="E6150" s="4">
        <v>1300007460</v>
      </c>
      <c r="F6150" s="4" t="s">
        <v>4988</v>
      </c>
      <c r="G6150" s="5">
        <v>2287287.2999999998</v>
      </c>
      <c r="H6150" s="5">
        <v>1098543.3899999999</v>
      </c>
    </row>
    <row r="6151" spans="1:8" x14ac:dyDescent="0.25">
      <c r="A6151" s="4"/>
      <c r="B6151" s="4"/>
      <c r="C6151" s="4"/>
      <c r="D6151" s="4"/>
      <c r="E6151" s="4">
        <v>1300007570</v>
      </c>
      <c r="F6151" s="4" t="s">
        <v>4989</v>
      </c>
      <c r="G6151" s="5">
        <v>1545279.25</v>
      </c>
      <c r="H6151" s="5">
        <v>806508.74</v>
      </c>
    </row>
    <row r="6152" spans="1:8" x14ac:dyDescent="0.25">
      <c r="A6152" s="4"/>
      <c r="B6152" s="4"/>
      <c r="C6152" s="4"/>
      <c r="D6152" s="4"/>
      <c r="E6152" s="4">
        <v>1300007520</v>
      </c>
      <c r="F6152" s="4" t="s">
        <v>4990</v>
      </c>
      <c r="G6152" s="5">
        <v>1438640</v>
      </c>
      <c r="H6152" s="5">
        <v>718139.74</v>
      </c>
    </row>
    <row r="6153" spans="1:8" x14ac:dyDescent="0.25">
      <c r="A6153" s="4"/>
      <c r="B6153" s="4"/>
      <c r="C6153" s="4"/>
      <c r="D6153" s="4"/>
      <c r="E6153" s="4">
        <v>1300007560</v>
      </c>
      <c r="F6153" s="4" t="s">
        <v>4991</v>
      </c>
      <c r="G6153" s="5">
        <v>197190</v>
      </c>
      <c r="H6153" s="5">
        <v>102916.98</v>
      </c>
    </row>
    <row r="6154" spans="1:8" x14ac:dyDescent="0.25">
      <c r="A6154" s="4"/>
      <c r="B6154" s="4"/>
      <c r="C6154" s="4"/>
      <c r="D6154" s="4"/>
      <c r="E6154" s="4">
        <v>1300007390</v>
      </c>
      <c r="F6154" s="4" t="s">
        <v>4992</v>
      </c>
      <c r="G6154" s="5">
        <v>193900</v>
      </c>
      <c r="H6154" s="5">
        <v>93126.720000000001</v>
      </c>
    </row>
    <row r="6155" spans="1:8" x14ac:dyDescent="0.25">
      <c r="A6155" s="4"/>
      <c r="B6155" s="4"/>
      <c r="C6155" s="4"/>
      <c r="D6155" s="4"/>
      <c r="E6155" s="4">
        <v>1300007350</v>
      </c>
      <c r="F6155" s="4" t="s">
        <v>4993</v>
      </c>
      <c r="G6155" s="5">
        <v>185884</v>
      </c>
      <c r="H6155" s="5">
        <v>89276.78</v>
      </c>
    </row>
    <row r="6156" spans="1:8" x14ac:dyDescent="0.25">
      <c r="A6156" s="4"/>
      <c r="B6156" s="4"/>
      <c r="C6156" s="4"/>
      <c r="D6156" s="4"/>
      <c r="E6156" s="4">
        <v>1300007600</v>
      </c>
      <c r="F6156" s="4" t="s">
        <v>4994</v>
      </c>
      <c r="G6156" s="5">
        <v>174000</v>
      </c>
      <c r="H6156" s="5">
        <v>94436.7</v>
      </c>
    </row>
    <row r="6157" spans="1:8" x14ac:dyDescent="0.25">
      <c r="A6157" s="4"/>
      <c r="B6157" s="4"/>
      <c r="C6157" s="4"/>
      <c r="D6157" s="4"/>
      <c r="E6157" s="4">
        <v>1300007470</v>
      </c>
      <c r="F6157" s="4" t="s">
        <v>2384</v>
      </c>
      <c r="G6157" s="5">
        <v>124600</v>
      </c>
      <c r="H6157" s="5">
        <v>59843.15</v>
      </c>
    </row>
    <row r="6158" spans="1:8" x14ac:dyDescent="0.25">
      <c r="A6158" s="4"/>
      <c r="B6158" s="4"/>
      <c r="C6158" s="4"/>
      <c r="D6158" s="4"/>
      <c r="E6158" s="4">
        <v>1300007400</v>
      </c>
      <c r="F6158" s="4" t="s">
        <v>4995</v>
      </c>
      <c r="G6158" s="5">
        <v>105600</v>
      </c>
      <c r="H6158" s="5">
        <v>50717.8</v>
      </c>
    </row>
    <row r="6159" spans="1:8" x14ac:dyDescent="0.25">
      <c r="A6159" s="4"/>
      <c r="B6159" s="4"/>
      <c r="C6159" s="4"/>
      <c r="D6159" s="4"/>
      <c r="E6159" s="4">
        <v>1300006890</v>
      </c>
      <c r="F6159" s="4" t="s">
        <v>2383</v>
      </c>
      <c r="G6159" s="5">
        <v>89635.5</v>
      </c>
      <c r="H6159" s="5">
        <v>43131.01</v>
      </c>
    </row>
    <row r="6160" spans="1:8" x14ac:dyDescent="0.25">
      <c r="A6160" s="4"/>
      <c r="B6160" s="4"/>
      <c r="C6160" s="4"/>
      <c r="D6160" s="4"/>
      <c r="E6160" s="4">
        <v>1300007440</v>
      </c>
      <c r="F6160" s="4" t="s">
        <v>4996</v>
      </c>
      <c r="G6160" s="5">
        <v>45241.89</v>
      </c>
      <c r="H6160" s="5">
        <v>21728.87</v>
      </c>
    </row>
    <row r="6161" spans="1:8" x14ac:dyDescent="0.25">
      <c r="A6161" s="4"/>
      <c r="B6161" s="4"/>
      <c r="C6161" s="4"/>
      <c r="D6161" s="4"/>
      <c r="E6161" s="4">
        <v>1300007430</v>
      </c>
      <c r="F6161" s="4" t="s">
        <v>4997</v>
      </c>
      <c r="G6161" s="5">
        <v>36401.519999999997</v>
      </c>
      <c r="H6161" s="5">
        <v>17483.02</v>
      </c>
    </row>
    <row r="6162" spans="1:8" x14ac:dyDescent="0.25">
      <c r="A6162" s="4"/>
      <c r="B6162" s="4"/>
      <c r="C6162" s="4"/>
      <c r="D6162" s="4"/>
      <c r="E6162" s="4">
        <v>1300007420</v>
      </c>
      <c r="F6162" s="4" t="s">
        <v>4998</v>
      </c>
      <c r="G6162" s="5">
        <v>19870.830000000002</v>
      </c>
      <c r="H6162" s="5">
        <v>9543.6200000000008</v>
      </c>
    </row>
    <row r="6163" spans="1:8" x14ac:dyDescent="0.25">
      <c r="A6163" s="4"/>
      <c r="B6163" s="4"/>
      <c r="C6163" s="4"/>
      <c r="D6163" s="4"/>
      <c r="E6163" s="4">
        <v>1300007410</v>
      </c>
      <c r="F6163" s="4" t="s">
        <v>4999</v>
      </c>
      <c r="G6163" s="5">
        <v>18145.759999999998</v>
      </c>
      <c r="H6163" s="5">
        <v>8715.06</v>
      </c>
    </row>
    <row r="6164" spans="1:8" x14ac:dyDescent="0.25">
      <c r="A6164" s="4"/>
      <c r="B6164" s="4"/>
      <c r="C6164" s="4"/>
      <c r="D6164" s="4"/>
      <c r="E6164" s="4">
        <v>1300007450</v>
      </c>
      <c r="F6164" s="4" t="s">
        <v>5000</v>
      </c>
      <c r="G6164" s="5">
        <v>18145</v>
      </c>
      <c r="H6164" s="5">
        <v>8714.7199999999993</v>
      </c>
    </row>
    <row r="6165" spans="1:8" x14ac:dyDescent="0.25">
      <c r="A6165" s="4"/>
      <c r="B6165" s="4"/>
      <c r="C6165" s="4"/>
      <c r="D6165" s="4">
        <v>2017</v>
      </c>
      <c r="E6165" s="4">
        <v>1300008060</v>
      </c>
      <c r="F6165" s="4" t="s">
        <v>5001</v>
      </c>
      <c r="G6165" s="5">
        <v>3774100.28</v>
      </c>
      <c r="H6165" s="5">
        <v>2243780.16</v>
      </c>
    </row>
    <row r="6166" spans="1:8" x14ac:dyDescent="0.25">
      <c r="A6166" s="4"/>
      <c r="B6166" s="4"/>
      <c r="C6166" s="4"/>
      <c r="D6166" s="4"/>
      <c r="E6166" s="4">
        <v>1300008320</v>
      </c>
      <c r="F6166" s="4" t="s">
        <v>5002</v>
      </c>
      <c r="G6166" s="5">
        <v>2400047.12</v>
      </c>
      <c r="H6166" s="5">
        <v>1653412.41</v>
      </c>
    </row>
    <row r="6167" spans="1:8" x14ac:dyDescent="0.25">
      <c r="A6167" s="4"/>
      <c r="B6167" s="4"/>
      <c r="C6167" s="4"/>
      <c r="D6167" s="4"/>
      <c r="E6167" s="4">
        <v>1300008240</v>
      </c>
      <c r="F6167" s="4" t="s">
        <v>3567</v>
      </c>
      <c r="G6167" s="5">
        <v>1115180</v>
      </c>
      <c r="H6167" s="5">
        <v>748472.23</v>
      </c>
    </row>
    <row r="6168" spans="1:8" x14ac:dyDescent="0.25">
      <c r="A6168" s="4"/>
      <c r="B6168" s="4"/>
      <c r="C6168" s="4"/>
      <c r="D6168" s="4"/>
      <c r="E6168" s="4">
        <v>1300008080</v>
      </c>
      <c r="F6168" s="4" t="s">
        <v>5003</v>
      </c>
      <c r="G6168" s="5">
        <v>810000</v>
      </c>
      <c r="H6168" s="5">
        <v>481561.64</v>
      </c>
    </row>
    <row r="6169" spans="1:8" x14ac:dyDescent="0.25">
      <c r="A6169" s="4"/>
      <c r="B6169" s="4"/>
      <c r="C6169" s="4"/>
      <c r="D6169" s="4"/>
      <c r="E6169" s="4">
        <v>1300008330</v>
      </c>
      <c r="F6169" s="4" t="s">
        <v>5004</v>
      </c>
      <c r="G6169" s="5">
        <v>734137</v>
      </c>
      <c r="H6169" s="5">
        <v>474674.88</v>
      </c>
    </row>
    <row r="6170" spans="1:8" x14ac:dyDescent="0.25">
      <c r="A6170" s="4"/>
      <c r="B6170" s="4"/>
      <c r="C6170" s="4"/>
      <c r="D6170" s="4"/>
      <c r="E6170" s="4">
        <v>1300008180</v>
      </c>
      <c r="F6170" s="4" t="s">
        <v>5005</v>
      </c>
      <c r="G6170" s="5">
        <v>546000</v>
      </c>
      <c r="H6170" s="5">
        <v>357517.81</v>
      </c>
    </row>
    <row r="6171" spans="1:8" x14ac:dyDescent="0.25">
      <c r="A6171" s="4"/>
      <c r="B6171" s="4"/>
      <c r="C6171" s="4"/>
      <c r="D6171" s="4"/>
      <c r="E6171" s="4">
        <v>1300008070</v>
      </c>
      <c r="F6171" s="4" t="s">
        <v>5006</v>
      </c>
      <c r="G6171" s="5">
        <v>320850</v>
      </c>
      <c r="H6171" s="5">
        <v>190751.92</v>
      </c>
    </row>
    <row r="6172" spans="1:8" x14ac:dyDescent="0.25">
      <c r="A6172" s="4"/>
      <c r="B6172" s="4"/>
      <c r="C6172" s="4"/>
      <c r="D6172" s="4"/>
      <c r="E6172" s="4">
        <v>1300007660</v>
      </c>
      <c r="F6172" s="4" t="s">
        <v>5007</v>
      </c>
      <c r="G6172" s="5">
        <v>265000</v>
      </c>
      <c r="H6172" s="5">
        <v>148109.57999999999</v>
      </c>
    </row>
    <row r="6173" spans="1:8" x14ac:dyDescent="0.25">
      <c r="A6173" s="4"/>
      <c r="B6173" s="4"/>
      <c r="C6173" s="4"/>
      <c r="D6173" s="4"/>
      <c r="E6173" s="4">
        <v>1300008100</v>
      </c>
      <c r="F6173" s="4" t="s">
        <v>5008</v>
      </c>
      <c r="G6173" s="5">
        <v>74830</v>
      </c>
      <c r="H6173" s="5">
        <v>44487.98</v>
      </c>
    </row>
    <row r="6174" spans="1:8" x14ac:dyDescent="0.25">
      <c r="A6174" s="4"/>
      <c r="B6174" s="4"/>
      <c r="C6174" s="4"/>
      <c r="D6174" s="4"/>
      <c r="E6174" s="4">
        <v>1300008090</v>
      </c>
      <c r="F6174" s="4" t="s">
        <v>5009</v>
      </c>
      <c r="G6174" s="5">
        <v>45000</v>
      </c>
      <c r="H6174" s="5">
        <v>26753.43</v>
      </c>
    </row>
    <row r="6175" spans="1:8" x14ac:dyDescent="0.25">
      <c r="A6175" s="4"/>
      <c r="B6175" s="4"/>
      <c r="C6175" s="4"/>
      <c r="D6175" s="4"/>
      <c r="E6175" s="4">
        <v>1300008140</v>
      </c>
      <c r="F6175" s="4" t="s">
        <v>5010</v>
      </c>
      <c r="G6175" s="5">
        <v>7950</v>
      </c>
      <c r="H6175" s="5">
        <v>5053.1499999999996</v>
      </c>
    </row>
    <row r="6176" spans="1:8" x14ac:dyDescent="0.25">
      <c r="A6176" s="4"/>
      <c r="B6176" s="4"/>
      <c r="C6176" s="4"/>
      <c r="D6176" s="4">
        <v>2018</v>
      </c>
      <c r="E6176" s="4">
        <v>1300008640</v>
      </c>
      <c r="F6176" s="4" t="s">
        <v>2466</v>
      </c>
      <c r="G6176" s="5">
        <v>1512538.15</v>
      </c>
      <c r="H6176" s="5">
        <v>1020652.44</v>
      </c>
    </row>
    <row r="6177" spans="1:8" x14ac:dyDescent="0.25">
      <c r="A6177" s="4"/>
      <c r="B6177" s="4"/>
      <c r="C6177" s="4"/>
      <c r="D6177" s="4"/>
      <c r="E6177" s="4">
        <v>1300008650</v>
      </c>
      <c r="F6177" s="4" t="s">
        <v>5011</v>
      </c>
      <c r="G6177" s="5">
        <v>295000</v>
      </c>
      <c r="H6177" s="5">
        <v>199064.38</v>
      </c>
    </row>
    <row r="6178" spans="1:8" x14ac:dyDescent="0.25">
      <c r="A6178" s="4"/>
      <c r="B6178" s="4"/>
      <c r="C6178" s="4"/>
      <c r="D6178" s="4"/>
      <c r="E6178" s="4">
        <v>1300008450</v>
      </c>
      <c r="F6178" s="4" t="s">
        <v>5012</v>
      </c>
      <c r="G6178" s="5">
        <v>32100</v>
      </c>
      <c r="H6178" s="5">
        <v>21704.880000000001</v>
      </c>
    </row>
    <row r="6179" spans="1:8" x14ac:dyDescent="0.25">
      <c r="A6179" s="4"/>
      <c r="B6179" s="4"/>
      <c r="C6179" s="4"/>
      <c r="D6179" s="4"/>
      <c r="E6179" s="4">
        <v>1300009220</v>
      </c>
      <c r="F6179" s="4" t="s">
        <v>5013</v>
      </c>
      <c r="G6179" s="5">
        <v>14565</v>
      </c>
      <c r="H6179" s="5">
        <v>11160.85</v>
      </c>
    </row>
    <row r="6180" spans="1:8" x14ac:dyDescent="0.25">
      <c r="A6180" s="4"/>
      <c r="B6180" s="4"/>
      <c r="C6180" s="4"/>
      <c r="D6180" s="4"/>
      <c r="E6180" s="4">
        <v>1300008260</v>
      </c>
      <c r="F6180" s="4" t="s">
        <v>5014</v>
      </c>
      <c r="G6180" s="5">
        <v>7050</v>
      </c>
      <c r="H6180" s="5">
        <v>4651.07</v>
      </c>
    </row>
    <row r="6181" spans="1:8" x14ac:dyDescent="0.25">
      <c r="A6181" s="4"/>
      <c r="B6181" s="4"/>
      <c r="C6181" s="4"/>
      <c r="D6181" s="4">
        <v>2019</v>
      </c>
      <c r="E6181" s="4">
        <v>1300009760</v>
      </c>
      <c r="F6181" s="4" t="s">
        <v>5015</v>
      </c>
      <c r="G6181" s="5">
        <v>2732225.55</v>
      </c>
      <c r="H6181" s="5">
        <v>2299871.66</v>
      </c>
    </row>
    <row r="6182" spans="1:8" x14ac:dyDescent="0.25">
      <c r="A6182" s="4"/>
      <c r="B6182" s="4"/>
      <c r="C6182" s="4"/>
      <c r="D6182" s="4"/>
      <c r="E6182" s="4">
        <v>1300009770</v>
      </c>
      <c r="F6182" s="4" t="s">
        <v>5016</v>
      </c>
      <c r="G6182" s="5">
        <v>726077.04</v>
      </c>
      <c r="H6182" s="5">
        <v>611180.88</v>
      </c>
    </row>
    <row r="6183" spans="1:8" x14ac:dyDescent="0.25">
      <c r="A6183" s="4"/>
      <c r="B6183" s="4"/>
      <c r="C6183" s="4"/>
      <c r="D6183" s="4"/>
      <c r="E6183" s="4">
        <v>1300009780</v>
      </c>
      <c r="F6183" s="4" t="s">
        <v>5016</v>
      </c>
      <c r="G6183" s="5">
        <v>726077.04</v>
      </c>
      <c r="H6183" s="5">
        <v>611180.88</v>
      </c>
    </row>
    <row r="6184" spans="1:8" x14ac:dyDescent="0.25">
      <c r="A6184" s="4"/>
      <c r="B6184" s="4"/>
      <c r="C6184" s="4"/>
      <c r="D6184" s="4"/>
      <c r="E6184" s="4">
        <v>1300009750</v>
      </c>
      <c r="F6184" s="4" t="s">
        <v>5015</v>
      </c>
      <c r="G6184" s="5">
        <v>457497.12</v>
      </c>
      <c r="H6184" s="5">
        <v>385101.69</v>
      </c>
    </row>
    <row r="6185" spans="1:8" x14ac:dyDescent="0.25">
      <c r="A6185" s="4"/>
      <c r="B6185" s="4"/>
      <c r="C6185" s="4"/>
      <c r="D6185" s="4"/>
      <c r="E6185" s="4">
        <v>1300009820</v>
      </c>
      <c r="F6185" s="4" t="s">
        <v>5017</v>
      </c>
      <c r="G6185" s="5">
        <v>182981.29</v>
      </c>
      <c r="H6185" s="5">
        <v>154225.88</v>
      </c>
    </row>
    <row r="6186" spans="1:8" x14ac:dyDescent="0.25">
      <c r="A6186" s="4"/>
      <c r="B6186" s="4"/>
      <c r="C6186" s="4"/>
      <c r="D6186" s="4"/>
      <c r="E6186" s="4">
        <v>1300009800</v>
      </c>
      <c r="F6186" s="4" t="s">
        <v>2469</v>
      </c>
      <c r="G6186" s="5">
        <v>98539.03</v>
      </c>
      <c r="H6186" s="5">
        <v>82945.98</v>
      </c>
    </row>
    <row r="6187" spans="1:8" x14ac:dyDescent="0.25">
      <c r="A6187" s="4"/>
      <c r="B6187" s="4"/>
      <c r="C6187" s="4"/>
      <c r="D6187" s="4"/>
      <c r="E6187" s="4">
        <v>1300009830</v>
      </c>
      <c r="F6187" s="4" t="s">
        <v>5018</v>
      </c>
      <c r="G6187" s="5">
        <v>55314.78</v>
      </c>
      <c r="H6187" s="5">
        <v>46622.09</v>
      </c>
    </row>
    <row r="6188" spans="1:8" x14ac:dyDescent="0.25">
      <c r="A6188" s="4"/>
      <c r="B6188" s="4"/>
      <c r="C6188" s="4"/>
      <c r="D6188" s="4"/>
      <c r="E6188" s="4">
        <v>1300009790</v>
      </c>
      <c r="F6188" s="4" t="s">
        <v>5019</v>
      </c>
      <c r="G6188" s="5">
        <v>43564.62</v>
      </c>
      <c r="H6188" s="5">
        <v>36670.85</v>
      </c>
    </row>
    <row r="6189" spans="1:8" x14ac:dyDescent="0.25">
      <c r="A6189" s="4"/>
      <c r="B6189" s="4"/>
      <c r="C6189" s="4"/>
      <c r="D6189" s="4">
        <v>2020</v>
      </c>
      <c r="E6189" s="4">
        <v>1300010050</v>
      </c>
      <c r="F6189" s="4" t="s">
        <v>5020</v>
      </c>
      <c r="G6189" s="5">
        <v>105417.95</v>
      </c>
      <c r="H6189" s="5">
        <v>92250.29</v>
      </c>
    </row>
    <row r="6190" spans="1:8" x14ac:dyDescent="0.25">
      <c r="A6190" s="6"/>
      <c r="B6190" s="6"/>
      <c r="C6190" s="6" t="s">
        <v>2477</v>
      </c>
      <c r="D6190" s="6"/>
      <c r="E6190" s="6"/>
      <c r="F6190" s="6"/>
      <c r="G6190" s="7">
        <f>SUM(G6118:G6189)</f>
        <v>48732051.199999988</v>
      </c>
      <c r="H6190" s="7">
        <f>SUM(H6118:H6189)</f>
        <v>22709408.890000001</v>
      </c>
    </row>
    <row r="6191" spans="1:8" x14ac:dyDescent="0.25">
      <c r="A6191" s="8"/>
      <c r="B6191" s="8" t="s">
        <v>2478</v>
      </c>
      <c r="C6191" s="8"/>
      <c r="D6191" s="8"/>
      <c r="E6191" s="8"/>
      <c r="F6191" s="8"/>
      <c r="G6191" s="9">
        <f>G6190</f>
        <v>48732051.199999988</v>
      </c>
      <c r="H6191" s="9">
        <f>H6190</f>
        <v>22709408.890000001</v>
      </c>
    </row>
    <row r="6192" spans="1:8" x14ac:dyDescent="0.25">
      <c r="A6192" s="4"/>
      <c r="B6192" s="4" t="s">
        <v>2479</v>
      </c>
      <c r="C6192" s="4" t="s">
        <v>2480</v>
      </c>
      <c r="D6192" s="4">
        <v>2006</v>
      </c>
      <c r="E6192" s="4">
        <v>1700001470</v>
      </c>
      <c r="F6192" s="4" t="s">
        <v>2481</v>
      </c>
      <c r="G6192" s="5">
        <v>21236170.510000002</v>
      </c>
      <c r="H6192" s="5">
        <v>80885.59</v>
      </c>
    </row>
    <row r="6193" spans="1:8" x14ac:dyDescent="0.25">
      <c r="A6193" s="4"/>
      <c r="B6193" s="4"/>
      <c r="C6193" s="4"/>
      <c r="D6193" s="4"/>
      <c r="E6193" s="4">
        <v>1700001390</v>
      </c>
      <c r="F6193" s="4" t="s">
        <v>5021</v>
      </c>
      <c r="G6193" s="5">
        <v>445227.63</v>
      </c>
      <c r="H6193" s="5">
        <v>298.92</v>
      </c>
    </row>
    <row r="6194" spans="1:8" x14ac:dyDescent="0.25">
      <c r="A6194" s="4"/>
      <c r="B6194" s="4"/>
      <c r="C6194" s="4"/>
      <c r="D6194" s="4"/>
      <c r="E6194" s="4">
        <v>1700001410</v>
      </c>
      <c r="F6194" s="4" t="s">
        <v>5022</v>
      </c>
      <c r="G6194" s="5">
        <v>372221.82</v>
      </c>
      <c r="H6194" s="5">
        <v>249.87</v>
      </c>
    </row>
    <row r="6195" spans="1:8" x14ac:dyDescent="0.25">
      <c r="A6195" s="4"/>
      <c r="B6195" s="4"/>
      <c r="C6195" s="4"/>
      <c r="D6195" s="4"/>
      <c r="E6195" s="4">
        <v>1700001400</v>
      </c>
      <c r="F6195" s="4" t="s">
        <v>5023</v>
      </c>
      <c r="G6195" s="5">
        <v>328346.39</v>
      </c>
      <c r="H6195" s="5">
        <v>220.45</v>
      </c>
    </row>
    <row r="6196" spans="1:8" x14ac:dyDescent="0.25">
      <c r="A6196" s="4"/>
      <c r="B6196" s="4"/>
      <c r="C6196" s="4"/>
      <c r="D6196" s="4"/>
      <c r="E6196" s="4">
        <v>1700001420</v>
      </c>
      <c r="F6196" s="4" t="s">
        <v>5024</v>
      </c>
      <c r="G6196" s="5">
        <v>258936.92</v>
      </c>
      <c r="H6196" s="5">
        <v>173.91</v>
      </c>
    </row>
    <row r="6197" spans="1:8" x14ac:dyDescent="0.25">
      <c r="A6197" s="4"/>
      <c r="B6197" s="4"/>
      <c r="C6197" s="4"/>
      <c r="D6197" s="4"/>
      <c r="E6197" s="4">
        <v>1700001350</v>
      </c>
      <c r="F6197" s="4" t="s">
        <v>5021</v>
      </c>
      <c r="G6197" s="5">
        <v>222613.82</v>
      </c>
      <c r="H6197" s="5">
        <v>149.47</v>
      </c>
    </row>
    <row r="6198" spans="1:8" x14ac:dyDescent="0.25">
      <c r="A6198" s="4"/>
      <c r="B6198" s="4"/>
      <c r="C6198" s="4"/>
      <c r="D6198" s="4"/>
      <c r="E6198" s="4">
        <v>1700001360</v>
      </c>
      <c r="F6198" s="4" t="s">
        <v>5023</v>
      </c>
      <c r="G6198" s="5">
        <v>164173.20000000001</v>
      </c>
      <c r="H6198" s="5">
        <v>110.24</v>
      </c>
    </row>
    <row r="6199" spans="1:8" x14ac:dyDescent="0.25">
      <c r="A6199" s="4"/>
      <c r="B6199" s="4"/>
      <c r="C6199" s="4"/>
      <c r="D6199" s="4"/>
      <c r="E6199" s="4">
        <v>1700001460</v>
      </c>
      <c r="F6199" s="4" t="s">
        <v>5025</v>
      </c>
      <c r="G6199" s="5">
        <v>137964.82999999999</v>
      </c>
      <c r="H6199" s="5">
        <v>92.6</v>
      </c>
    </row>
    <row r="6200" spans="1:8" x14ac:dyDescent="0.25">
      <c r="A6200" s="4"/>
      <c r="B6200" s="4"/>
      <c r="C6200" s="4"/>
      <c r="D6200" s="4"/>
      <c r="E6200" s="4">
        <v>1700001450</v>
      </c>
      <c r="F6200" s="4" t="s">
        <v>5026</v>
      </c>
      <c r="G6200" s="5">
        <v>137560.24</v>
      </c>
      <c r="H6200" s="5">
        <v>92.37</v>
      </c>
    </row>
    <row r="6201" spans="1:8" x14ac:dyDescent="0.25">
      <c r="A6201" s="4"/>
      <c r="B6201" s="4"/>
      <c r="C6201" s="4"/>
      <c r="D6201" s="4"/>
      <c r="E6201" s="4">
        <v>1700001320</v>
      </c>
      <c r="F6201" s="4" t="s">
        <v>5027</v>
      </c>
      <c r="G6201" s="5">
        <v>81600</v>
      </c>
      <c r="H6201" s="5">
        <v>2460.88</v>
      </c>
    </row>
    <row r="6202" spans="1:8" x14ac:dyDescent="0.25">
      <c r="A6202" s="4"/>
      <c r="B6202" s="4"/>
      <c r="C6202" s="4"/>
      <c r="D6202" s="4"/>
      <c r="E6202" s="4">
        <v>1700001430</v>
      </c>
      <c r="F6202" s="4" t="s">
        <v>5028</v>
      </c>
      <c r="G6202" s="5">
        <v>71207.649999999994</v>
      </c>
      <c r="H6202" s="5">
        <v>47.84</v>
      </c>
    </row>
    <row r="6203" spans="1:8" x14ac:dyDescent="0.25">
      <c r="A6203" s="4"/>
      <c r="B6203" s="4"/>
      <c r="C6203" s="4"/>
      <c r="D6203" s="4"/>
      <c r="E6203" s="4">
        <v>1700001440</v>
      </c>
      <c r="F6203" s="4" t="s">
        <v>5029</v>
      </c>
      <c r="G6203" s="5">
        <v>44504.78</v>
      </c>
      <c r="H6203" s="5">
        <v>29.84</v>
      </c>
    </row>
    <row r="6204" spans="1:8" x14ac:dyDescent="0.25">
      <c r="A6204" s="4"/>
      <c r="B6204" s="4"/>
      <c r="C6204" s="4"/>
      <c r="D6204" s="4"/>
      <c r="E6204" s="4">
        <v>1700001370</v>
      </c>
      <c r="F6204" s="4" t="s">
        <v>5030</v>
      </c>
      <c r="G6204" s="5">
        <v>40324.03</v>
      </c>
      <c r="H6204" s="5">
        <v>27.05</v>
      </c>
    </row>
    <row r="6205" spans="1:8" x14ac:dyDescent="0.25">
      <c r="A6205" s="4"/>
      <c r="B6205" s="4"/>
      <c r="C6205" s="4"/>
      <c r="D6205" s="4"/>
      <c r="E6205" s="4">
        <v>1700001380</v>
      </c>
      <c r="F6205" s="4" t="s">
        <v>5031</v>
      </c>
      <c r="G6205" s="5">
        <v>39245.129999999997</v>
      </c>
      <c r="H6205" s="5">
        <v>26.35</v>
      </c>
    </row>
    <row r="6206" spans="1:8" x14ac:dyDescent="0.25">
      <c r="A6206" s="4"/>
      <c r="B6206" s="4"/>
      <c r="C6206" s="4"/>
      <c r="D6206" s="4">
        <v>2007</v>
      </c>
      <c r="E6206" s="4">
        <v>1700001340</v>
      </c>
      <c r="F6206" s="4" t="s">
        <v>5032</v>
      </c>
      <c r="G6206" s="5">
        <v>34320</v>
      </c>
      <c r="H6206" s="5">
        <v>1608.97</v>
      </c>
    </row>
    <row r="6207" spans="1:8" x14ac:dyDescent="0.25">
      <c r="A6207" s="4"/>
      <c r="B6207" s="4"/>
      <c r="C6207" s="4"/>
      <c r="D6207" s="4"/>
      <c r="E6207" s="4">
        <v>1700001330</v>
      </c>
      <c r="F6207" s="4" t="s">
        <v>5033</v>
      </c>
      <c r="G6207" s="5">
        <v>6545</v>
      </c>
      <c r="H6207" s="5">
        <v>1</v>
      </c>
    </row>
    <row r="6208" spans="1:8" x14ac:dyDescent="0.25">
      <c r="A6208" s="4"/>
      <c r="B6208" s="4"/>
      <c r="C6208" s="4"/>
      <c r="D6208" s="4">
        <v>2008</v>
      </c>
      <c r="E6208" s="4">
        <v>1700001500</v>
      </c>
      <c r="F6208" s="4" t="s">
        <v>5034</v>
      </c>
      <c r="G6208" s="5">
        <v>778304.07</v>
      </c>
      <c r="H6208" s="5">
        <v>135720.85999999999</v>
      </c>
    </row>
    <row r="6209" spans="1:8" x14ac:dyDescent="0.25">
      <c r="A6209" s="4"/>
      <c r="B6209" s="4"/>
      <c r="C6209" s="4"/>
      <c r="D6209" s="4"/>
      <c r="E6209" s="4">
        <v>1700001501</v>
      </c>
      <c r="F6209" s="4" t="s">
        <v>5035</v>
      </c>
      <c r="G6209" s="5">
        <v>191968</v>
      </c>
      <c r="H6209" s="5">
        <v>33475.42</v>
      </c>
    </row>
    <row r="6210" spans="1:8" x14ac:dyDescent="0.25">
      <c r="A6210" s="4"/>
      <c r="B6210" s="4"/>
      <c r="C6210" s="4"/>
      <c r="D6210" s="4"/>
      <c r="E6210" s="4">
        <v>1700001502</v>
      </c>
      <c r="F6210" s="4" t="s">
        <v>5036</v>
      </c>
      <c r="G6210" s="5">
        <v>33588</v>
      </c>
      <c r="H6210" s="5">
        <v>5857.05</v>
      </c>
    </row>
    <row r="6211" spans="1:8" x14ac:dyDescent="0.25">
      <c r="A6211" s="4"/>
      <c r="B6211" s="4"/>
      <c r="C6211" s="4"/>
      <c r="D6211" s="4">
        <v>2010</v>
      </c>
      <c r="E6211" s="4">
        <v>1700002920</v>
      </c>
      <c r="F6211" s="4" t="s">
        <v>5037</v>
      </c>
      <c r="G6211" s="5">
        <v>16884040.25</v>
      </c>
      <c r="H6211" s="5">
        <v>5103688.24</v>
      </c>
    </row>
    <row r="6212" spans="1:8" x14ac:dyDescent="0.25">
      <c r="A6212" s="4"/>
      <c r="B6212" s="4"/>
      <c r="C6212" s="4"/>
      <c r="D6212" s="4"/>
      <c r="E6212" s="4">
        <v>1700002921</v>
      </c>
      <c r="F6212" s="4" t="s">
        <v>5038</v>
      </c>
      <c r="G6212" s="5">
        <v>1155464.8799999999</v>
      </c>
      <c r="H6212" s="5">
        <v>771863.42</v>
      </c>
    </row>
    <row r="6213" spans="1:8" x14ac:dyDescent="0.25">
      <c r="A6213" s="4"/>
      <c r="B6213" s="4"/>
      <c r="C6213" s="4"/>
      <c r="D6213" s="4">
        <v>2011</v>
      </c>
      <c r="E6213" s="4">
        <v>1700003440</v>
      </c>
      <c r="F6213" s="4" t="s">
        <v>5039</v>
      </c>
      <c r="G6213" s="5">
        <v>80525</v>
      </c>
      <c r="H6213" s="5">
        <v>28150.36</v>
      </c>
    </row>
    <row r="6214" spans="1:8" x14ac:dyDescent="0.25">
      <c r="A6214" s="4"/>
      <c r="B6214" s="4"/>
      <c r="C6214" s="4"/>
      <c r="D6214" s="4"/>
      <c r="E6214" s="4">
        <v>1700003430</v>
      </c>
      <c r="F6214" s="4" t="s">
        <v>5039</v>
      </c>
      <c r="G6214" s="5">
        <v>72250</v>
      </c>
      <c r="H6214" s="5">
        <v>25257.58</v>
      </c>
    </row>
    <row r="6215" spans="1:8" x14ac:dyDescent="0.25">
      <c r="A6215" s="4"/>
      <c r="B6215" s="4"/>
      <c r="C6215" s="4"/>
      <c r="D6215" s="4"/>
      <c r="E6215" s="4">
        <v>1700003510</v>
      </c>
      <c r="F6215" s="4" t="s">
        <v>5040</v>
      </c>
      <c r="G6215" s="5">
        <v>38945</v>
      </c>
      <c r="H6215" s="5">
        <v>13614.58</v>
      </c>
    </row>
    <row r="6216" spans="1:8" x14ac:dyDescent="0.25">
      <c r="A6216" s="4"/>
      <c r="B6216" s="4"/>
      <c r="C6216" s="4"/>
      <c r="D6216" s="4"/>
      <c r="E6216" s="4">
        <v>1700003490</v>
      </c>
      <c r="F6216" s="4" t="s">
        <v>5041</v>
      </c>
      <c r="G6216" s="5">
        <v>29100</v>
      </c>
      <c r="H6216" s="5">
        <v>10172.959999999999</v>
      </c>
    </row>
    <row r="6217" spans="1:8" x14ac:dyDescent="0.25">
      <c r="A6217" s="4"/>
      <c r="B6217" s="4"/>
      <c r="C6217" s="4"/>
      <c r="D6217" s="4"/>
      <c r="E6217" s="4">
        <v>1700003500</v>
      </c>
      <c r="F6217" s="4" t="s">
        <v>5040</v>
      </c>
      <c r="G6217" s="5">
        <v>28445</v>
      </c>
      <c r="H6217" s="5">
        <v>9943.93</v>
      </c>
    </row>
    <row r="6218" spans="1:8" x14ac:dyDescent="0.25">
      <c r="A6218" s="4"/>
      <c r="B6218" s="4"/>
      <c r="C6218" s="4"/>
      <c r="D6218" s="4"/>
      <c r="E6218" s="4">
        <v>1700003460</v>
      </c>
      <c r="F6218" s="4" t="s">
        <v>5042</v>
      </c>
      <c r="G6218" s="5">
        <v>20445</v>
      </c>
      <c r="H6218" s="5">
        <v>7147.26</v>
      </c>
    </row>
    <row r="6219" spans="1:8" x14ac:dyDescent="0.25">
      <c r="A6219" s="4"/>
      <c r="B6219" s="4"/>
      <c r="C6219" s="4"/>
      <c r="D6219" s="4"/>
      <c r="E6219" s="4">
        <v>1700003480</v>
      </c>
      <c r="F6219" s="4" t="s">
        <v>5042</v>
      </c>
      <c r="G6219" s="5">
        <v>20445</v>
      </c>
      <c r="H6219" s="5">
        <v>7147.26</v>
      </c>
    </row>
    <row r="6220" spans="1:8" x14ac:dyDescent="0.25">
      <c r="A6220" s="4"/>
      <c r="B6220" s="4"/>
      <c r="C6220" s="4"/>
      <c r="D6220" s="4"/>
      <c r="E6220" s="4">
        <v>1700003470</v>
      </c>
      <c r="F6220" s="4" t="s">
        <v>5042</v>
      </c>
      <c r="G6220" s="5">
        <v>20445</v>
      </c>
      <c r="H6220" s="5">
        <v>7147.26</v>
      </c>
    </row>
    <row r="6221" spans="1:8" x14ac:dyDescent="0.25">
      <c r="A6221" s="4"/>
      <c r="B6221" s="4"/>
      <c r="C6221" s="4"/>
      <c r="D6221" s="4">
        <v>2013</v>
      </c>
      <c r="E6221" s="4">
        <v>1700004990</v>
      </c>
      <c r="F6221" s="4" t="s">
        <v>5043</v>
      </c>
      <c r="G6221" s="5">
        <v>37000</v>
      </c>
      <c r="H6221" s="5">
        <v>18181.5</v>
      </c>
    </row>
    <row r="6222" spans="1:8" x14ac:dyDescent="0.25">
      <c r="A6222" s="4"/>
      <c r="B6222" s="4"/>
      <c r="C6222" s="4"/>
      <c r="D6222" s="4">
        <v>2014</v>
      </c>
      <c r="E6222" s="4">
        <v>1700006160</v>
      </c>
      <c r="F6222" s="4" t="s">
        <v>5044</v>
      </c>
      <c r="G6222" s="5">
        <v>26165.78</v>
      </c>
      <c r="H6222" s="5">
        <v>6376.09</v>
      </c>
    </row>
    <row r="6223" spans="1:8" x14ac:dyDescent="0.25">
      <c r="A6223" s="4"/>
      <c r="B6223" s="4"/>
      <c r="C6223" s="4"/>
      <c r="D6223" s="4">
        <v>2015</v>
      </c>
      <c r="E6223" s="4">
        <v>1700007250</v>
      </c>
      <c r="F6223" s="4" t="s">
        <v>5045</v>
      </c>
      <c r="G6223" s="5">
        <v>3295134.34</v>
      </c>
      <c r="H6223" s="5">
        <v>1921710.33</v>
      </c>
    </row>
    <row r="6224" spans="1:8" x14ac:dyDescent="0.25">
      <c r="A6224" s="4"/>
      <c r="B6224" s="4"/>
      <c r="C6224" s="4"/>
      <c r="D6224" s="4"/>
      <c r="E6224" s="4">
        <v>1700007270</v>
      </c>
      <c r="F6224" s="4" t="s">
        <v>5046</v>
      </c>
      <c r="G6224" s="5">
        <v>1105131.96</v>
      </c>
      <c r="H6224" s="5">
        <v>645564.31999999995</v>
      </c>
    </row>
    <row r="6225" spans="1:8" x14ac:dyDescent="0.25">
      <c r="A6225" s="4"/>
      <c r="B6225" s="4"/>
      <c r="C6225" s="4"/>
      <c r="D6225" s="4"/>
      <c r="E6225" s="4">
        <v>1700007410</v>
      </c>
      <c r="F6225" s="4" t="s">
        <v>5047</v>
      </c>
      <c r="G6225" s="5">
        <v>1020412.55</v>
      </c>
      <c r="H6225" s="5">
        <v>595100.89</v>
      </c>
    </row>
    <row r="6226" spans="1:8" x14ac:dyDescent="0.25">
      <c r="A6226" s="4"/>
      <c r="B6226" s="4"/>
      <c r="C6226" s="4"/>
      <c r="D6226" s="4"/>
      <c r="E6226" s="4">
        <v>1700007380</v>
      </c>
      <c r="F6226" s="4" t="s">
        <v>5048</v>
      </c>
      <c r="G6226" s="5">
        <v>406497</v>
      </c>
      <c r="H6226" s="5">
        <v>237067.56</v>
      </c>
    </row>
    <row r="6227" spans="1:8" x14ac:dyDescent="0.25">
      <c r="A6227" s="4"/>
      <c r="B6227" s="4"/>
      <c r="C6227" s="4"/>
      <c r="D6227" s="4"/>
      <c r="E6227" s="4">
        <v>1700007710</v>
      </c>
      <c r="F6227" s="4" t="s">
        <v>5049</v>
      </c>
      <c r="G6227" s="5">
        <v>312938</v>
      </c>
      <c r="H6227" s="5">
        <v>191800.4</v>
      </c>
    </row>
    <row r="6228" spans="1:8" x14ac:dyDescent="0.25">
      <c r="A6228" s="4"/>
      <c r="B6228" s="4"/>
      <c r="C6228" s="4"/>
      <c r="D6228" s="4"/>
      <c r="E6228" s="4">
        <v>1700007260</v>
      </c>
      <c r="F6228" s="4" t="s">
        <v>5050</v>
      </c>
      <c r="G6228" s="5">
        <v>281496.8</v>
      </c>
      <c r="H6228" s="5">
        <v>164167.93</v>
      </c>
    </row>
    <row r="6229" spans="1:8" x14ac:dyDescent="0.25">
      <c r="A6229" s="4"/>
      <c r="B6229" s="4"/>
      <c r="C6229" s="4"/>
      <c r="D6229" s="4"/>
      <c r="E6229" s="4">
        <v>1700007390</v>
      </c>
      <c r="F6229" s="4" t="s">
        <v>5047</v>
      </c>
      <c r="G6229" s="5">
        <v>214750.23</v>
      </c>
      <c r="H6229" s="5">
        <v>125241.56</v>
      </c>
    </row>
    <row r="6230" spans="1:8" x14ac:dyDescent="0.25">
      <c r="A6230" s="4"/>
      <c r="B6230" s="4"/>
      <c r="C6230" s="4"/>
      <c r="D6230" s="4"/>
      <c r="E6230" s="4">
        <v>1700007400</v>
      </c>
      <c r="F6230" s="4" t="s">
        <v>5047</v>
      </c>
      <c r="G6230" s="5">
        <v>182970.23</v>
      </c>
      <c r="H6230" s="5">
        <v>106707.54</v>
      </c>
    </row>
    <row r="6231" spans="1:8" x14ac:dyDescent="0.25">
      <c r="A6231" s="4"/>
      <c r="B6231" s="4"/>
      <c r="C6231" s="4"/>
      <c r="D6231" s="4"/>
      <c r="E6231" s="4">
        <v>1700007500</v>
      </c>
      <c r="F6231" s="4" t="s">
        <v>5051</v>
      </c>
      <c r="G6231" s="5">
        <v>177066</v>
      </c>
      <c r="H6231" s="5">
        <v>103264.24</v>
      </c>
    </row>
    <row r="6232" spans="1:8" x14ac:dyDescent="0.25">
      <c r="A6232" s="4"/>
      <c r="B6232" s="4"/>
      <c r="C6232" s="4"/>
      <c r="D6232" s="4"/>
      <c r="E6232" s="4">
        <v>1700007280</v>
      </c>
      <c r="F6232" s="4" t="s">
        <v>5046</v>
      </c>
      <c r="G6232" s="5">
        <v>165850.23000000001</v>
      </c>
      <c r="H6232" s="5">
        <v>96723.26</v>
      </c>
    </row>
    <row r="6233" spans="1:8" x14ac:dyDescent="0.25">
      <c r="A6233" s="4"/>
      <c r="B6233" s="4"/>
      <c r="C6233" s="4"/>
      <c r="D6233" s="4"/>
      <c r="E6233" s="4">
        <v>1700007370</v>
      </c>
      <c r="F6233" s="4" t="s">
        <v>5052</v>
      </c>
      <c r="G6233" s="5">
        <v>164241</v>
      </c>
      <c r="H6233" s="5">
        <v>95784.75</v>
      </c>
    </row>
    <row r="6234" spans="1:8" x14ac:dyDescent="0.25">
      <c r="A6234" s="4"/>
      <c r="B6234" s="4"/>
      <c r="C6234" s="4"/>
      <c r="D6234" s="4"/>
      <c r="E6234" s="4">
        <v>1700007290</v>
      </c>
      <c r="F6234" s="4" t="s">
        <v>5053</v>
      </c>
      <c r="G6234" s="5">
        <v>135848.57999999999</v>
      </c>
      <c r="H6234" s="5">
        <v>79226.41</v>
      </c>
    </row>
    <row r="6235" spans="1:8" x14ac:dyDescent="0.25">
      <c r="A6235" s="4"/>
      <c r="B6235" s="4"/>
      <c r="C6235" s="4"/>
      <c r="D6235" s="4"/>
      <c r="E6235" s="4">
        <v>1700007420</v>
      </c>
      <c r="F6235" s="4" t="s">
        <v>5054</v>
      </c>
      <c r="G6235" s="5">
        <v>125848.58</v>
      </c>
      <c r="H6235" s="5">
        <v>73394.399999999994</v>
      </c>
    </row>
    <row r="6236" spans="1:8" x14ac:dyDescent="0.25">
      <c r="A6236" s="4"/>
      <c r="B6236" s="4"/>
      <c r="C6236" s="4"/>
      <c r="D6236" s="4"/>
      <c r="E6236" s="4">
        <v>1700007530</v>
      </c>
      <c r="F6236" s="4" t="s">
        <v>5055</v>
      </c>
      <c r="G6236" s="5">
        <v>110630</v>
      </c>
      <c r="H6236" s="5">
        <v>64519.03</v>
      </c>
    </row>
    <row r="6237" spans="1:8" x14ac:dyDescent="0.25">
      <c r="A6237" s="4"/>
      <c r="B6237" s="4"/>
      <c r="C6237" s="4"/>
      <c r="D6237" s="4"/>
      <c r="E6237" s="4">
        <v>1700007520</v>
      </c>
      <c r="F6237" s="4" t="s">
        <v>5055</v>
      </c>
      <c r="G6237" s="5">
        <v>105740</v>
      </c>
      <c r="H6237" s="5">
        <v>61667.199999999997</v>
      </c>
    </row>
    <row r="6238" spans="1:8" x14ac:dyDescent="0.25">
      <c r="A6238" s="4"/>
      <c r="B6238" s="4"/>
      <c r="C6238" s="4"/>
      <c r="D6238" s="4"/>
      <c r="E6238" s="4">
        <v>1700007300</v>
      </c>
      <c r="F6238" s="4" t="s">
        <v>5056</v>
      </c>
      <c r="G6238" s="5">
        <v>99895.63</v>
      </c>
      <c r="H6238" s="5">
        <v>58258.76</v>
      </c>
    </row>
    <row r="6239" spans="1:8" x14ac:dyDescent="0.25">
      <c r="A6239" s="4"/>
      <c r="B6239" s="4"/>
      <c r="C6239" s="4"/>
      <c r="D6239" s="4"/>
      <c r="E6239" s="4">
        <v>1700007570</v>
      </c>
      <c r="F6239" s="4" t="s">
        <v>5057</v>
      </c>
      <c r="G6239" s="5">
        <v>99000</v>
      </c>
      <c r="H6239" s="5">
        <v>57736.44</v>
      </c>
    </row>
    <row r="6240" spans="1:8" x14ac:dyDescent="0.25">
      <c r="A6240" s="4"/>
      <c r="B6240" s="4"/>
      <c r="C6240" s="4"/>
      <c r="D6240" s="4"/>
      <c r="E6240" s="4">
        <v>1700007580</v>
      </c>
      <c r="F6240" s="4" t="s">
        <v>5057</v>
      </c>
      <c r="G6240" s="5">
        <v>99000</v>
      </c>
      <c r="H6240" s="5">
        <v>57736.44</v>
      </c>
    </row>
    <row r="6241" spans="1:8" x14ac:dyDescent="0.25">
      <c r="A6241" s="4"/>
      <c r="B6241" s="4"/>
      <c r="C6241" s="4"/>
      <c r="D6241" s="4"/>
      <c r="E6241" s="4">
        <v>1700007430</v>
      </c>
      <c r="F6241" s="4" t="s">
        <v>5058</v>
      </c>
      <c r="G6241" s="5">
        <v>97616.35</v>
      </c>
      <c r="H6241" s="5">
        <v>56929.48</v>
      </c>
    </row>
    <row r="6242" spans="1:8" x14ac:dyDescent="0.25">
      <c r="A6242" s="4"/>
      <c r="B6242" s="4"/>
      <c r="C6242" s="4"/>
      <c r="D6242" s="4"/>
      <c r="E6242" s="4">
        <v>1700007450</v>
      </c>
      <c r="F6242" s="4" t="s">
        <v>5059</v>
      </c>
      <c r="G6242" s="5">
        <v>83895.63</v>
      </c>
      <c r="H6242" s="5">
        <v>48927.63</v>
      </c>
    </row>
    <row r="6243" spans="1:8" x14ac:dyDescent="0.25">
      <c r="A6243" s="4"/>
      <c r="B6243" s="4"/>
      <c r="C6243" s="4"/>
      <c r="D6243" s="4"/>
      <c r="E6243" s="4">
        <v>1700007310</v>
      </c>
      <c r="F6243" s="4" t="s">
        <v>5056</v>
      </c>
      <c r="G6243" s="5">
        <v>83895.63</v>
      </c>
      <c r="H6243" s="5">
        <v>48927.63</v>
      </c>
    </row>
    <row r="6244" spans="1:8" x14ac:dyDescent="0.25">
      <c r="A6244" s="4"/>
      <c r="B6244" s="4"/>
      <c r="C6244" s="4"/>
      <c r="D6244" s="4"/>
      <c r="E6244" s="4">
        <v>1700007320</v>
      </c>
      <c r="F6244" s="4" t="s">
        <v>5056</v>
      </c>
      <c r="G6244" s="5">
        <v>83895.63</v>
      </c>
      <c r="H6244" s="5">
        <v>48927.63</v>
      </c>
    </row>
    <row r="6245" spans="1:8" x14ac:dyDescent="0.25">
      <c r="A6245" s="4"/>
      <c r="B6245" s="4"/>
      <c r="C6245" s="4"/>
      <c r="D6245" s="4"/>
      <c r="E6245" s="4">
        <v>1700007440</v>
      </c>
      <c r="F6245" s="4" t="s">
        <v>5059</v>
      </c>
      <c r="G6245" s="5">
        <v>83895.63</v>
      </c>
      <c r="H6245" s="5">
        <v>48927.63</v>
      </c>
    </row>
    <row r="6246" spans="1:8" x14ac:dyDescent="0.25">
      <c r="A6246" s="4"/>
      <c r="B6246" s="4"/>
      <c r="C6246" s="4"/>
      <c r="D6246" s="4"/>
      <c r="E6246" s="4">
        <v>1700007550</v>
      </c>
      <c r="F6246" s="4" t="s">
        <v>5060</v>
      </c>
      <c r="G6246" s="5">
        <v>80000</v>
      </c>
      <c r="H6246" s="5">
        <v>46655.73</v>
      </c>
    </row>
    <row r="6247" spans="1:8" x14ac:dyDescent="0.25">
      <c r="A6247" s="4"/>
      <c r="B6247" s="4"/>
      <c r="C6247" s="4"/>
      <c r="D6247" s="4"/>
      <c r="E6247" s="4">
        <v>1700007540</v>
      </c>
      <c r="F6247" s="4" t="s">
        <v>5061</v>
      </c>
      <c r="G6247" s="5">
        <v>77325</v>
      </c>
      <c r="H6247" s="5">
        <v>45095.66</v>
      </c>
    </row>
    <row r="6248" spans="1:8" x14ac:dyDescent="0.25">
      <c r="A6248" s="4"/>
      <c r="B6248" s="4"/>
      <c r="C6248" s="4"/>
      <c r="D6248" s="4"/>
      <c r="E6248" s="4">
        <v>1700007330</v>
      </c>
      <c r="F6248" s="4" t="s">
        <v>5062</v>
      </c>
      <c r="G6248" s="5">
        <v>41462</v>
      </c>
      <c r="H6248" s="5">
        <v>24180.51</v>
      </c>
    </row>
    <row r="6249" spans="1:8" x14ac:dyDescent="0.25">
      <c r="A6249" s="4"/>
      <c r="B6249" s="4"/>
      <c r="C6249" s="4"/>
      <c r="D6249" s="4"/>
      <c r="E6249" s="4">
        <v>1700007460</v>
      </c>
      <c r="F6249" s="4" t="s">
        <v>5063</v>
      </c>
      <c r="G6249" s="5">
        <v>33505.879999999997</v>
      </c>
      <c r="H6249" s="5">
        <v>19540.48</v>
      </c>
    </row>
    <row r="6250" spans="1:8" x14ac:dyDescent="0.25">
      <c r="A6250" s="4"/>
      <c r="B6250" s="4"/>
      <c r="C6250" s="4"/>
      <c r="D6250" s="4"/>
      <c r="E6250" s="4">
        <v>1700007470</v>
      </c>
      <c r="F6250" s="4" t="s">
        <v>5063</v>
      </c>
      <c r="G6250" s="5">
        <v>30245.15</v>
      </c>
      <c r="H6250" s="5">
        <v>17638.88</v>
      </c>
    </row>
    <row r="6251" spans="1:8" x14ac:dyDescent="0.25">
      <c r="A6251" s="4"/>
      <c r="B6251" s="4"/>
      <c r="C6251" s="4"/>
      <c r="D6251" s="4"/>
      <c r="E6251" s="4">
        <v>1700007480</v>
      </c>
      <c r="F6251" s="4" t="s">
        <v>5063</v>
      </c>
      <c r="G6251" s="5">
        <v>30245.15</v>
      </c>
      <c r="H6251" s="5">
        <v>17638.88</v>
      </c>
    </row>
    <row r="6252" spans="1:8" x14ac:dyDescent="0.25">
      <c r="A6252" s="4"/>
      <c r="B6252" s="4"/>
      <c r="C6252" s="4"/>
      <c r="D6252" s="4"/>
      <c r="E6252" s="4">
        <v>1700007490</v>
      </c>
      <c r="F6252" s="4" t="s">
        <v>5064</v>
      </c>
      <c r="G6252" s="5">
        <v>30245.15</v>
      </c>
      <c r="H6252" s="5">
        <v>17638.88</v>
      </c>
    </row>
    <row r="6253" spans="1:8" x14ac:dyDescent="0.25">
      <c r="A6253" s="4"/>
      <c r="B6253" s="4"/>
      <c r="C6253" s="4"/>
      <c r="D6253" s="4">
        <v>2016</v>
      </c>
      <c r="E6253" s="4">
        <v>1700008950</v>
      </c>
      <c r="F6253" s="4" t="s">
        <v>5065</v>
      </c>
      <c r="G6253" s="5">
        <v>7058389.96</v>
      </c>
      <c r="H6253" s="5">
        <v>4634611.0999999996</v>
      </c>
    </row>
    <row r="6254" spans="1:8" x14ac:dyDescent="0.25">
      <c r="A6254" s="4"/>
      <c r="B6254" s="4"/>
      <c r="C6254" s="4"/>
      <c r="D6254" s="4"/>
      <c r="E6254" s="4">
        <v>1700009640</v>
      </c>
      <c r="F6254" s="4" t="s">
        <v>5066</v>
      </c>
      <c r="G6254" s="5">
        <v>1738781.53</v>
      </c>
      <c r="H6254" s="5">
        <v>1184594.53</v>
      </c>
    </row>
    <row r="6255" spans="1:8" x14ac:dyDescent="0.25">
      <c r="A6255" s="4"/>
      <c r="B6255" s="4"/>
      <c r="C6255" s="4"/>
      <c r="D6255" s="4"/>
      <c r="E6255" s="4">
        <v>1700008960</v>
      </c>
      <c r="F6255" s="4" t="s">
        <v>5065</v>
      </c>
      <c r="G6255" s="5">
        <v>1418085.74</v>
      </c>
      <c r="H6255" s="5">
        <v>926749.49</v>
      </c>
    </row>
    <row r="6256" spans="1:8" x14ac:dyDescent="0.25">
      <c r="A6256" s="4"/>
      <c r="B6256" s="4"/>
      <c r="C6256" s="4"/>
      <c r="D6256" s="4"/>
      <c r="E6256" s="4">
        <v>1700007910</v>
      </c>
      <c r="F6256" s="4" t="s">
        <v>5067</v>
      </c>
      <c r="G6256" s="5">
        <v>997602.62</v>
      </c>
      <c r="H6256" s="5">
        <v>644504.51</v>
      </c>
    </row>
    <row r="6257" spans="1:8" x14ac:dyDescent="0.25">
      <c r="A6257" s="4"/>
      <c r="B6257" s="4"/>
      <c r="C6257" s="4"/>
      <c r="D6257" s="4"/>
      <c r="E6257" s="4">
        <v>1700009090</v>
      </c>
      <c r="F6257" s="4" t="s">
        <v>5068</v>
      </c>
      <c r="G6257" s="5">
        <v>976467.3</v>
      </c>
      <c r="H6257" s="5">
        <v>655895.81999999995</v>
      </c>
    </row>
    <row r="6258" spans="1:8" x14ac:dyDescent="0.25">
      <c r="A6258" s="4"/>
      <c r="B6258" s="4"/>
      <c r="C6258" s="4"/>
      <c r="D6258" s="4"/>
      <c r="E6258" s="4">
        <v>1700008000</v>
      </c>
      <c r="F6258" s="4" t="s">
        <v>5069</v>
      </c>
      <c r="G6258" s="5">
        <v>850890.38</v>
      </c>
      <c r="H6258" s="5">
        <v>568578.78</v>
      </c>
    </row>
    <row r="6259" spans="1:8" x14ac:dyDescent="0.25">
      <c r="A6259" s="4"/>
      <c r="B6259" s="4"/>
      <c r="C6259" s="4"/>
      <c r="D6259" s="4"/>
      <c r="E6259" s="4">
        <v>1700008990</v>
      </c>
      <c r="F6259" s="4" t="s">
        <v>5070</v>
      </c>
      <c r="G6259" s="5">
        <v>670802.06000000006</v>
      </c>
      <c r="H6259" s="5">
        <v>438383.53</v>
      </c>
    </row>
    <row r="6260" spans="1:8" x14ac:dyDescent="0.25">
      <c r="A6260" s="4"/>
      <c r="B6260" s="4"/>
      <c r="C6260" s="4"/>
      <c r="D6260" s="4"/>
      <c r="E6260" s="4">
        <v>1700009050</v>
      </c>
      <c r="F6260" s="4" t="s">
        <v>5065</v>
      </c>
      <c r="G6260" s="5">
        <v>630799.03</v>
      </c>
      <c r="H6260" s="5">
        <v>420076.12</v>
      </c>
    </row>
    <row r="6261" spans="1:8" x14ac:dyDescent="0.25">
      <c r="A6261" s="4"/>
      <c r="B6261" s="4"/>
      <c r="C6261" s="4"/>
      <c r="D6261" s="4"/>
      <c r="E6261" s="4">
        <v>1700009220</v>
      </c>
      <c r="F6261" s="4" t="s">
        <v>5071</v>
      </c>
      <c r="G6261" s="5">
        <v>514764.6</v>
      </c>
      <c r="H6261" s="5">
        <v>336409.71</v>
      </c>
    </row>
    <row r="6262" spans="1:8" x14ac:dyDescent="0.25">
      <c r="A6262" s="4"/>
      <c r="B6262" s="4"/>
      <c r="C6262" s="4"/>
      <c r="D6262" s="4"/>
      <c r="E6262" s="4">
        <v>1700009130</v>
      </c>
      <c r="F6262" s="4" t="s">
        <v>5072</v>
      </c>
      <c r="G6262" s="5">
        <v>452179</v>
      </c>
      <c r="H6262" s="5">
        <v>295508.65999999997</v>
      </c>
    </row>
    <row r="6263" spans="1:8" x14ac:dyDescent="0.25">
      <c r="A6263" s="4"/>
      <c r="B6263" s="4"/>
      <c r="C6263" s="4"/>
      <c r="D6263" s="4"/>
      <c r="E6263" s="4">
        <v>1700009140</v>
      </c>
      <c r="F6263" s="4" t="s">
        <v>5073</v>
      </c>
      <c r="G6263" s="5">
        <v>437936.4</v>
      </c>
      <c r="H6263" s="5">
        <v>286200.84000000003</v>
      </c>
    </row>
    <row r="6264" spans="1:8" x14ac:dyDescent="0.25">
      <c r="A6264" s="4"/>
      <c r="B6264" s="4"/>
      <c r="C6264" s="4"/>
      <c r="D6264" s="4"/>
      <c r="E6264" s="4">
        <v>1700009650</v>
      </c>
      <c r="F6264" s="4" t="s">
        <v>5074</v>
      </c>
      <c r="G6264" s="5">
        <v>396173.96</v>
      </c>
      <c r="H6264" s="5">
        <v>269904.78999999998</v>
      </c>
    </row>
    <row r="6265" spans="1:8" x14ac:dyDescent="0.25">
      <c r="A6265" s="4"/>
      <c r="B6265" s="4"/>
      <c r="C6265" s="4"/>
      <c r="D6265" s="4"/>
      <c r="E6265" s="4">
        <v>1700009070</v>
      </c>
      <c r="F6265" s="4" t="s">
        <v>5075</v>
      </c>
      <c r="G6265" s="5">
        <v>389755.43</v>
      </c>
      <c r="H6265" s="5">
        <v>254713.52</v>
      </c>
    </row>
    <row r="6266" spans="1:8" x14ac:dyDescent="0.25">
      <c r="A6266" s="4"/>
      <c r="B6266" s="4"/>
      <c r="C6266" s="4"/>
      <c r="D6266" s="4"/>
      <c r="E6266" s="4">
        <v>1700009210</v>
      </c>
      <c r="F6266" s="4" t="s">
        <v>5071</v>
      </c>
      <c r="G6266" s="5">
        <v>340050</v>
      </c>
      <c r="H6266" s="5">
        <v>222229.98</v>
      </c>
    </row>
    <row r="6267" spans="1:8" x14ac:dyDescent="0.25">
      <c r="A6267" s="4"/>
      <c r="B6267" s="4"/>
      <c r="C6267" s="4"/>
      <c r="D6267" s="4"/>
      <c r="E6267" s="4">
        <v>1700009150</v>
      </c>
      <c r="F6267" s="4" t="s">
        <v>5073</v>
      </c>
      <c r="G6267" s="5">
        <v>333675</v>
      </c>
      <c r="H6267" s="5">
        <v>218063.77</v>
      </c>
    </row>
    <row r="6268" spans="1:8" x14ac:dyDescent="0.25">
      <c r="A6268" s="4"/>
      <c r="B6268" s="4"/>
      <c r="C6268" s="4"/>
      <c r="D6268" s="4"/>
      <c r="E6268" s="4">
        <v>1700009190</v>
      </c>
      <c r="F6268" s="4" t="s">
        <v>5071</v>
      </c>
      <c r="G6268" s="5">
        <v>306691.48</v>
      </c>
      <c r="H6268" s="5">
        <v>200429.46</v>
      </c>
    </row>
    <row r="6269" spans="1:8" x14ac:dyDescent="0.25">
      <c r="A6269" s="4"/>
      <c r="B6269" s="4"/>
      <c r="C6269" s="4"/>
      <c r="D6269" s="4"/>
      <c r="E6269" s="4">
        <v>1700009200</v>
      </c>
      <c r="F6269" s="4" t="s">
        <v>5071</v>
      </c>
      <c r="G6269" s="5">
        <v>300652.86</v>
      </c>
      <c r="H6269" s="5">
        <v>196483.12</v>
      </c>
    </row>
    <row r="6270" spans="1:8" x14ac:dyDescent="0.25">
      <c r="A6270" s="4"/>
      <c r="B6270" s="4"/>
      <c r="C6270" s="4"/>
      <c r="D6270" s="4"/>
      <c r="E6270" s="4">
        <v>1700009170</v>
      </c>
      <c r="F6270" s="4" t="s">
        <v>5076</v>
      </c>
      <c r="G6270" s="5">
        <v>283341</v>
      </c>
      <c r="H6270" s="5">
        <v>185169.42</v>
      </c>
    </row>
    <row r="6271" spans="1:8" x14ac:dyDescent="0.25">
      <c r="A6271" s="4"/>
      <c r="B6271" s="4"/>
      <c r="C6271" s="4"/>
      <c r="D6271" s="4"/>
      <c r="E6271" s="4">
        <v>1700009120</v>
      </c>
      <c r="F6271" s="4" t="s">
        <v>5077</v>
      </c>
      <c r="G6271" s="5">
        <v>265678.21999999997</v>
      </c>
      <c r="H6271" s="5">
        <v>173626.43</v>
      </c>
    </row>
    <row r="6272" spans="1:8" x14ac:dyDescent="0.25">
      <c r="A6272" s="4"/>
      <c r="B6272" s="4"/>
      <c r="C6272" s="4"/>
      <c r="D6272" s="4"/>
      <c r="E6272" s="4">
        <v>1700009180</v>
      </c>
      <c r="F6272" s="4" t="s">
        <v>5071</v>
      </c>
      <c r="G6272" s="5">
        <v>165237.38</v>
      </c>
      <c r="H6272" s="5">
        <v>107986.15</v>
      </c>
    </row>
    <row r="6273" spans="1:8" x14ac:dyDescent="0.25">
      <c r="A6273" s="4"/>
      <c r="B6273" s="4"/>
      <c r="C6273" s="4"/>
      <c r="D6273" s="4"/>
      <c r="E6273" s="4">
        <v>1700009080</v>
      </c>
      <c r="F6273" s="4" t="s">
        <v>5078</v>
      </c>
      <c r="G6273" s="5">
        <v>142482.67000000001</v>
      </c>
      <c r="H6273" s="5">
        <v>93115.51</v>
      </c>
    </row>
    <row r="6274" spans="1:8" x14ac:dyDescent="0.25">
      <c r="A6274" s="4"/>
      <c r="B6274" s="4"/>
      <c r="C6274" s="4"/>
      <c r="D6274" s="4"/>
      <c r="E6274" s="4">
        <v>1700009160</v>
      </c>
      <c r="F6274" s="4" t="s">
        <v>5076</v>
      </c>
      <c r="G6274" s="5">
        <v>131540</v>
      </c>
      <c r="H6274" s="5">
        <v>85964.23</v>
      </c>
    </row>
    <row r="6275" spans="1:8" x14ac:dyDescent="0.25">
      <c r="A6275" s="4"/>
      <c r="B6275" s="4"/>
      <c r="C6275" s="4"/>
      <c r="D6275" s="4"/>
      <c r="E6275" s="4">
        <v>1700009110</v>
      </c>
      <c r="F6275" s="4" t="s">
        <v>5079</v>
      </c>
      <c r="G6275" s="5">
        <v>61250</v>
      </c>
      <c r="H6275" s="5">
        <v>40028.21</v>
      </c>
    </row>
    <row r="6276" spans="1:8" x14ac:dyDescent="0.25">
      <c r="A6276" s="4"/>
      <c r="B6276" s="4"/>
      <c r="C6276" s="4"/>
      <c r="D6276" s="4"/>
      <c r="E6276" s="4">
        <v>1700009660</v>
      </c>
      <c r="F6276" s="4" t="s">
        <v>5080</v>
      </c>
      <c r="G6276" s="5">
        <v>60000</v>
      </c>
      <c r="H6276" s="5">
        <v>40876.720000000001</v>
      </c>
    </row>
    <row r="6277" spans="1:8" x14ac:dyDescent="0.25">
      <c r="A6277" s="4"/>
      <c r="B6277" s="4"/>
      <c r="C6277" s="4"/>
      <c r="D6277" s="4"/>
      <c r="E6277" s="4">
        <v>1700009100</v>
      </c>
      <c r="F6277" s="4" t="s">
        <v>5081</v>
      </c>
      <c r="G6277" s="5">
        <v>54135</v>
      </c>
      <c r="H6277" s="5">
        <v>35378.379999999997</v>
      </c>
    </row>
    <row r="6278" spans="1:8" x14ac:dyDescent="0.25">
      <c r="A6278" s="4"/>
      <c r="B6278" s="4"/>
      <c r="C6278" s="4"/>
      <c r="D6278" s="4"/>
      <c r="E6278" s="4">
        <v>1700008340</v>
      </c>
      <c r="F6278" s="4" t="s">
        <v>5082</v>
      </c>
      <c r="G6278" s="5">
        <v>21328.2</v>
      </c>
      <c r="H6278" s="5">
        <v>13860.74</v>
      </c>
    </row>
    <row r="6279" spans="1:8" x14ac:dyDescent="0.25">
      <c r="A6279" s="4"/>
      <c r="B6279" s="4"/>
      <c r="C6279" s="4"/>
      <c r="D6279" s="4">
        <v>2017</v>
      </c>
      <c r="E6279" s="4">
        <v>1700010680</v>
      </c>
      <c r="F6279" s="4" t="s">
        <v>5083</v>
      </c>
      <c r="G6279" s="5">
        <v>5361037.01</v>
      </c>
      <c r="H6279" s="5">
        <v>3946258.84</v>
      </c>
    </row>
    <row r="6280" spans="1:8" x14ac:dyDescent="0.25">
      <c r="A6280" s="4"/>
      <c r="B6280" s="4"/>
      <c r="C6280" s="4"/>
      <c r="D6280" s="4"/>
      <c r="E6280" s="4">
        <v>1700011030</v>
      </c>
      <c r="F6280" s="4" t="s">
        <v>5084</v>
      </c>
      <c r="G6280" s="5">
        <v>475647</v>
      </c>
      <c r="H6280" s="5">
        <v>363576.74</v>
      </c>
    </row>
    <row r="6281" spans="1:8" x14ac:dyDescent="0.25">
      <c r="A6281" s="4"/>
      <c r="B6281" s="4"/>
      <c r="C6281" s="4"/>
      <c r="D6281" s="4"/>
      <c r="E6281" s="4">
        <v>1700011040</v>
      </c>
      <c r="F6281" s="4" t="s">
        <v>5085</v>
      </c>
      <c r="G6281" s="5">
        <v>399370</v>
      </c>
      <c r="H6281" s="5">
        <v>305271.86</v>
      </c>
    </row>
    <row r="6282" spans="1:8" x14ac:dyDescent="0.25">
      <c r="A6282" s="4"/>
      <c r="B6282" s="4"/>
      <c r="C6282" s="4"/>
      <c r="D6282" s="4"/>
      <c r="E6282" s="4">
        <v>1700010090</v>
      </c>
      <c r="F6282" s="4" t="s">
        <v>5086</v>
      </c>
      <c r="G6282" s="5">
        <v>324459</v>
      </c>
      <c r="H6282" s="5">
        <v>237521.76</v>
      </c>
    </row>
    <row r="6283" spans="1:8" x14ac:dyDescent="0.25">
      <c r="A6283" s="4"/>
      <c r="B6283" s="4"/>
      <c r="C6283" s="4"/>
      <c r="D6283" s="4"/>
      <c r="E6283" s="4">
        <v>1700011090</v>
      </c>
      <c r="F6283" s="4" t="s">
        <v>5087</v>
      </c>
      <c r="G6283" s="5">
        <v>234872.85</v>
      </c>
      <c r="H6283" s="5">
        <v>179532.94</v>
      </c>
    </row>
    <row r="6284" spans="1:8" x14ac:dyDescent="0.25">
      <c r="A6284" s="4"/>
      <c r="B6284" s="4"/>
      <c r="C6284" s="4"/>
      <c r="D6284" s="4"/>
      <c r="E6284" s="4">
        <v>1700011020</v>
      </c>
      <c r="F6284" s="4" t="s">
        <v>5088</v>
      </c>
      <c r="G6284" s="5">
        <v>226723</v>
      </c>
      <c r="H6284" s="5">
        <v>173303.32</v>
      </c>
    </row>
    <row r="6285" spans="1:8" x14ac:dyDescent="0.25">
      <c r="A6285" s="4"/>
      <c r="B6285" s="4"/>
      <c r="C6285" s="4"/>
      <c r="D6285" s="4"/>
      <c r="E6285" s="4">
        <v>1700010690</v>
      </c>
      <c r="F6285" s="4" t="s">
        <v>5089</v>
      </c>
      <c r="G6285" s="5">
        <v>204935</v>
      </c>
      <c r="H6285" s="5">
        <v>149537.06</v>
      </c>
    </row>
    <row r="6286" spans="1:8" x14ac:dyDescent="0.25">
      <c r="A6286" s="4"/>
      <c r="B6286" s="4"/>
      <c r="C6286" s="4"/>
      <c r="D6286" s="4"/>
      <c r="E6286" s="4">
        <v>1700010040</v>
      </c>
      <c r="F6286" s="4" t="s">
        <v>5090</v>
      </c>
      <c r="G6286" s="5">
        <v>202300</v>
      </c>
      <c r="H6286" s="5">
        <v>148501.14000000001</v>
      </c>
    </row>
    <row r="6287" spans="1:8" x14ac:dyDescent="0.25">
      <c r="A6287" s="4"/>
      <c r="B6287" s="4"/>
      <c r="C6287" s="4"/>
      <c r="D6287" s="4"/>
      <c r="E6287" s="4">
        <v>1700011070</v>
      </c>
      <c r="F6287" s="4" t="s">
        <v>5091</v>
      </c>
      <c r="G6287" s="5">
        <v>129208</v>
      </c>
      <c r="H6287" s="5">
        <v>98764.46</v>
      </c>
    </row>
    <row r="6288" spans="1:8" x14ac:dyDescent="0.25">
      <c r="A6288" s="4"/>
      <c r="B6288" s="4"/>
      <c r="C6288" s="4"/>
      <c r="D6288" s="4"/>
      <c r="E6288" s="4">
        <v>1700011110</v>
      </c>
      <c r="F6288" s="4" t="s">
        <v>5092</v>
      </c>
      <c r="G6288" s="5">
        <v>126461.92</v>
      </c>
      <c r="H6288" s="5">
        <v>96665.43</v>
      </c>
    </row>
    <row r="6289" spans="1:8" x14ac:dyDescent="0.25">
      <c r="A6289" s="4"/>
      <c r="B6289" s="4"/>
      <c r="C6289" s="4"/>
      <c r="D6289" s="4"/>
      <c r="E6289" s="4">
        <v>1700010700</v>
      </c>
      <c r="F6289" s="4" t="s">
        <v>5093</v>
      </c>
      <c r="G6289" s="5">
        <v>112390</v>
      </c>
      <c r="H6289" s="5">
        <v>82008.759999999995</v>
      </c>
    </row>
    <row r="6290" spans="1:8" x14ac:dyDescent="0.25">
      <c r="A6290" s="4"/>
      <c r="B6290" s="4"/>
      <c r="C6290" s="4"/>
      <c r="D6290" s="4"/>
      <c r="E6290" s="4">
        <v>1700011100</v>
      </c>
      <c r="F6290" s="4" t="s">
        <v>5094</v>
      </c>
      <c r="G6290" s="5">
        <v>83485.95</v>
      </c>
      <c r="H6290" s="5">
        <v>63815.29</v>
      </c>
    </row>
    <row r="6291" spans="1:8" x14ac:dyDescent="0.25">
      <c r="A6291" s="4"/>
      <c r="B6291" s="4"/>
      <c r="C6291" s="4"/>
      <c r="D6291" s="4"/>
      <c r="E6291" s="4">
        <v>1700009550</v>
      </c>
      <c r="F6291" s="4" t="s">
        <v>5095</v>
      </c>
      <c r="G6291" s="5">
        <v>78710</v>
      </c>
      <c r="H6291" s="5">
        <v>55765.51</v>
      </c>
    </row>
    <row r="6292" spans="1:8" x14ac:dyDescent="0.25">
      <c r="A6292" s="4"/>
      <c r="B6292" s="4"/>
      <c r="C6292" s="4"/>
      <c r="D6292" s="4"/>
      <c r="E6292" s="4">
        <v>1700011120</v>
      </c>
      <c r="F6292" s="4" t="s">
        <v>5096</v>
      </c>
      <c r="G6292" s="5">
        <v>73427.960000000006</v>
      </c>
      <c r="H6292" s="5">
        <v>56127.12</v>
      </c>
    </row>
    <row r="6293" spans="1:8" x14ac:dyDescent="0.25">
      <c r="A6293" s="4"/>
      <c r="B6293" s="4"/>
      <c r="C6293" s="4"/>
      <c r="D6293" s="4"/>
      <c r="E6293" s="4">
        <v>1700011050</v>
      </c>
      <c r="F6293" s="4" t="s">
        <v>5097</v>
      </c>
      <c r="G6293" s="5">
        <v>70418</v>
      </c>
      <c r="H6293" s="5">
        <v>53826.37</v>
      </c>
    </row>
    <row r="6294" spans="1:8" x14ac:dyDescent="0.25">
      <c r="A6294" s="4"/>
      <c r="B6294" s="4"/>
      <c r="C6294" s="4"/>
      <c r="D6294" s="4"/>
      <c r="E6294" s="4">
        <v>1700011060</v>
      </c>
      <c r="F6294" s="4" t="s">
        <v>5098</v>
      </c>
      <c r="G6294" s="5">
        <v>62746</v>
      </c>
      <c r="H6294" s="5">
        <v>47962.01</v>
      </c>
    </row>
    <row r="6295" spans="1:8" x14ac:dyDescent="0.25">
      <c r="A6295" s="4"/>
      <c r="B6295" s="4"/>
      <c r="C6295" s="4"/>
      <c r="D6295" s="4"/>
      <c r="E6295" s="4">
        <v>1700010710</v>
      </c>
      <c r="F6295" s="4" t="s">
        <v>5099</v>
      </c>
      <c r="G6295" s="5">
        <v>31125</v>
      </c>
      <c r="H6295" s="5">
        <v>23501.51</v>
      </c>
    </row>
    <row r="6296" spans="1:8" x14ac:dyDescent="0.25">
      <c r="A6296" s="4"/>
      <c r="B6296" s="4"/>
      <c r="C6296" s="4"/>
      <c r="D6296" s="4"/>
      <c r="E6296" s="4">
        <v>1700010720</v>
      </c>
      <c r="F6296" s="4" t="s">
        <v>5099</v>
      </c>
      <c r="G6296" s="5">
        <v>28125</v>
      </c>
      <c r="H6296" s="5">
        <v>21236.3</v>
      </c>
    </row>
    <row r="6297" spans="1:8" x14ac:dyDescent="0.25">
      <c r="A6297" s="4"/>
      <c r="B6297" s="4"/>
      <c r="C6297" s="4"/>
      <c r="D6297" s="4"/>
      <c r="E6297" s="4">
        <v>1700010660</v>
      </c>
      <c r="F6297" s="4" t="s">
        <v>5100</v>
      </c>
      <c r="G6297" s="5">
        <v>14500</v>
      </c>
      <c r="H6297" s="5">
        <v>10895.52</v>
      </c>
    </row>
    <row r="6298" spans="1:8" x14ac:dyDescent="0.25">
      <c r="A6298" s="4"/>
      <c r="B6298" s="4"/>
      <c r="C6298" s="4"/>
      <c r="D6298" s="4"/>
      <c r="E6298" s="4">
        <v>1700009850</v>
      </c>
      <c r="F6298" s="4" t="s">
        <v>5101</v>
      </c>
      <c r="G6298" s="5">
        <v>13400</v>
      </c>
      <c r="H6298" s="5">
        <v>9603.9599999999991</v>
      </c>
    </row>
    <row r="6299" spans="1:8" x14ac:dyDescent="0.25">
      <c r="A6299" s="4"/>
      <c r="B6299" s="4"/>
      <c r="C6299" s="4"/>
      <c r="D6299" s="4"/>
      <c r="E6299" s="4">
        <v>1700009830</v>
      </c>
      <c r="F6299" s="4" t="s">
        <v>5101</v>
      </c>
      <c r="G6299" s="5">
        <v>13400</v>
      </c>
      <c r="H6299" s="5">
        <v>9603.9599999999991</v>
      </c>
    </row>
    <row r="6300" spans="1:8" x14ac:dyDescent="0.25">
      <c r="A6300" s="4"/>
      <c r="B6300" s="4"/>
      <c r="C6300" s="4"/>
      <c r="D6300" s="4"/>
      <c r="E6300" s="4">
        <v>1700009840</v>
      </c>
      <c r="F6300" s="4" t="s">
        <v>5101</v>
      </c>
      <c r="G6300" s="5">
        <v>13400</v>
      </c>
      <c r="H6300" s="5">
        <v>9603.9599999999991</v>
      </c>
    </row>
    <row r="6301" spans="1:8" x14ac:dyDescent="0.25">
      <c r="A6301" s="4"/>
      <c r="B6301" s="4"/>
      <c r="C6301" s="4"/>
      <c r="D6301" s="4"/>
      <c r="E6301" s="4">
        <v>1700011080</v>
      </c>
      <c r="F6301" s="4" t="s">
        <v>5102</v>
      </c>
      <c r="G6301" s="5">
        <v>12586.9</v>
      </c>
      <c r="H6301" s="5">
        <v>9621.2099999999991</v>
      </c>
    </row>
    <row r="6302" spans="1:8" x14ac:dyDescent="0.25">
      <c r="A6302" s="4"/>
      <c r="B6302" s="4"/>
      <c r="C6302" s="4"/>
      <c r="D6302" s="4"/>
      <c r="E6302" s="4">
        <v>1700010730</v>
      </c>
      <c r="F6302" s="4" t="s">
        <v>5103</v>
      </c>
      <c r="G6302" s="5">
        <v>11500</v>
      </c>
      <c r="H6302" s="5">
        <v>8683.2800000000007</v>
      </c>
    </row>
    <row r="6303" spans="1:8" x14ac:dyDescent="0.25">
      <c r="A6303" s="4"/>
      <c r="B6303" s="4"/>
      <c r="C6303" s="4"/>
      <c r="D6303" s="4">
        <v>2018</v>
      </c>
      <c r="E6303" s="4">
        <v>1700010820</v>
      </c>
      <c r="F6303" s="4" t="s">
        <v>5104</v>
      </c>
      <c r="G6303" s="5">
        <v>2341429.94</v>
      </c>
      <c r="H6303" s="5">
        <v>1890677.95</v>
      </c>
    </row>
    <row r="6304" spans="1:8" x14ac:dyDescent="0.25">
      <c r="A6304" s="4"/>
      <c r="B6304" s="4"/>
      <c r="C6304" s="4"/>
      <c r="D6304" s="4"/>
      <c r="E6304" s="4">
        <v>1700012240</v>
      </c>
      <c r="F6304" s="4" t="s">
        <v>5105</v>
      </c>
      <c r="G6304" s="5">
        <v>1597050.1</v>
      </c>
      <c r="H6304" s="5">
        <v>1344985.65</v>
      </c>
    </row>
    <row r="6305" spans="1:8" x14ac:dyDescent="0.25">
      <c r="A6305" s="4"/>
      <c r="B6305" s="4"/>
      <c r="C6305" s="4"/>
      <c r="D6305" s="4"/>
      <c r="E6305" s="4">
        <v>1700012110</v>
      </c>
      <c r="F6305" s="4" t="s">
        <v>5106</v>
      </c>
      <c r="G6305" s="5">
        <v>653746</v>
      </c>
      <c r="H6305" s="5">
        <v>544848.02</v>
      </c>
    </row>
    <row r="6306" spans="1:8" x14ac:dyDescent="0.25">
      <c r="A6306" s="4"/>
      <c r="B6306" s="4"/>
      <c r="C6306" s="4"/>
      <c r="D6306" s="4"/>
      <c r="E6306" s="4">
        <v>1700010850</v>
      </c>
      <c r="F6306" s="4" t="s">
        <v>2035</v>
      </c>
      <c r="G6306" s="5">
        <v>327600</v>
      </c>
      <c r="H6306" s="5">
        <v>255617.77</v>
      </c>
    </row>
    <row r="6307" spans="1:8" x14ac:dyDescent="0.25">
      <c r="A6307" s="4"/>
      <c r="B6307" s="4"/>
      <c r="C6307" s="4"/>
      <c r="D6307" s="4"/>
      <c r="E6307" s="4">
        <v>1700012100</v>
      </c>
      <c r="F6307" s="4" t="s">
        <v>5107</v>
      </c>
      <c r="G6307" s="5">
        <v>134750.88</v>
      </c>
      <c r="H6307" s="5">
        <v>113547.33</v>
      </c>
    </row>
    <row r="6308" spans="1:8" x14ac:dyDescent="0.25">
      <c r="A6308" s="4"/>
      <c r="B6308" s="4"/>
      <c r="C6308" s="4"/>
      <c r="D6308" s="4"/>
      <c r="E6308" s="4">
        <v>1700012090</v>
      </c>
      <c r="F6308" s="4" t="s">
        <v>5108</v>
      </c>
      <c r="G6308" s="5">
        <v>50738</v>
      </c>
      <c r="H6308" s="5">
        <v>42008.3</v>
      </c>
    </row>
    <row r="6309" spans="1:8" x14ac:dyDescent="0.25">
      <c r="A6309" s="4"/>
      <c r="B6309" s="4"/>
      <c r="C6309" s="4"/>
      <c r="D6309" s="4"/>
      <c r="E6309" s="4">
        <v>1700012080</v>
      </c>
      <c r="F6309" s="4" t="s">
        <v>5108</v>
      </c>
      <c r="G6309" s="5">
        <v>50524</v>
      </c>
      <c r="H6309" s="5">
        <v>41831.089999999997</v>
      </c>
    </row>
    <row r="6310" spans="1:8" x14ac:dyDescent="0.25">
      <c r="A6310" s="4"/>
      <c r="B6310" s="4"/>
      <c r="C6310" s="4"/>
      <c r="D6310" s="4"/>
      <c r="E6310" s="4">
        <v>1700012190</v>
      </c>
      <c r="F6310" s="4" t="s">
        <v>5109</v>
      </c>
      <c r="G6310" s="5">
        <v>47249</v>
      </c>
      <c r="H6310" s="5">
        <v>39136.85</v>
      </c>
    </row>
    <row r="6311" spans="1:8" x14ac:dyDescent="0.25">
      <c r="A6311" s="4"/>
      <c r="B6311" s="4"/>
      <c r="C6311" s="4"/>
      <c r="D6311" s="4"/>
      <c r="E6311" s="4">
        <v>1700012180</v>
      </c>
      <c r="F6311" s="4" t="s">
        <v>5109</v>
      </c>
      <c r="G6311" s="5">
        <v>47118</v>
      </c>
      <c r="H6311" s="5">
        <v>39028.339999999997</v>
      </c>
    </row>
    <row r="6312" spans="1:8" x14ac:dyDescent="0.25">
      <c r="A6312" s="4"/>
      <c r="B6312" s="4"/>
      <c r="C6312" s="4"/>
      <c r="D6312" s="4">
        <v>2019</v>
      </c>
      <c r="E6312" s="4">
        <v>1700015530</v>
      </c>
      <c r="F6312" s="4" t="s">
        <v>5110</v>
      </c>
      <c r="G6312" s="5">
        <v>8833603.6300000008</v>
      </c>
      <c r="H6312" s="5">
        <v>7901703.2999999998</v>
      </c>
    </row>
    <row r="6313" spans="1:8" x14ac:dyDescent="0.25">
      <c r="A6313" s="4"/>
      <c r="B6313" s="4"/>
      <c r="C6313" s="4"/>
      <c r="D6313" s="4"/>
      <c r="E6313" s="4">
        <v>1700015630</v>
      </c>
      <c r="F6313" s="4" t="s">
        <v>5110</v>
      </c>
      <c r="G6313" s="5">
        <v>6218716.9400000004</v>
      </c>
      <c r="H6313" s="5">
        <v>5567204.8200000003</v>
      </c>
    </row>
    <row r="6314" spans="1:8" x14ac:dyDescent="0.25">
      <c r="A6314" s="4"/>
      <c r="B6314" s="4"/>
      <c r="C6314" s="4"/>
      <c r="D6314" s="4"/>
      <c r="E6314" s="4">
        <v>1700015640</v>
      </c>
      <c r="F6314" s="4" t="s">
        <v>5111</v>
      </c>
      <c r="G6314" s="5">
        <v>634852.13</v>
      </c>
      <c r="H6314" s="5">
        <v>568341</v>
      </c>
    </row>
    <row r="6315" spans="1:8" x14ac:dyDescent="0.25">
      <c r="A6315" s="4"/>
      <c r="B6315" s="4"/>
      <c r="C6315" s="4"/>
      <c r="D6315" s="4"/>
      <c r="E6315" s="4">
        <v>1700015280</v>
      </c>
      <c r="F6315" s="4" t="s">
        <v>5112</v>
      </c>
      <c r="G6315" s="5">
        <v>521863</v>
      </c>
      <c r="H6315" s="5">
        <v>461485.91</v>
      </c>
    </row>
    <row r="6316" spans="1:8" x14ac:dyDescent="0.25">
      <c r="A6316" s="4"/>
      <c r="B6316" s="4"/>
      <c r="C6316" s="4"/>
      <c r="D6316" s="4"/>
      <c r="E6316" s="4">
        <v>1700015570</v>
      </c>
      <c r="F6316" s="4" t="s">
        <v>5113</v>
      </c>
      <c r="G6316" s="5">
        <v>386046.87</v>
      </c>
      <c r="H6316" s="5">
        <v>345320.88</v>
      </c>
    </row>
    <row r="6317" spans="1:8" x14ac:dyDescent="0.25">
      <c r="A6317" s="4"/>
      <c r="B6317" s="4"/>
      <c r="C6317" s="4"/>
      <c r="D6317" s="4"/>
      <c r="E6317" s="4">
        <v>1700015560</v>
      </c>
      <c r="F6317" s="4" t="s">
        <v>5114</v>
      </c>
      <c r="G6317" s="5">
        <v>370013.01</v>
      </c>
      <c r="H6317" s="5">
        <v>330978.52</v>
      </c>
    </row>
    <row r="6318" spans="1:8" x14ac:dyDescent="0.25">
      <c r="A6318" s="4"/>
      <c r="B6318" s="4"/>
      <c r="C6318" s="4"/>
      <c r="D6318" s="4"/>
      <c r="E6318" s="4">
        <v>1700015550</v>
      </c>
      <c r="F6318" s="4" t="s">
        <v>5115</v>
      </c>
      <c r="G6318" s="5">
        <v>315793.73</v>
      </c>
      <c r="H6318" s="5">
        <v>282479.09000000003</v>
      </c>
    </row>
    <row r="6319" spans="1:8" x14ac:dyDescent="0.25">
      <c r="A6319" s="4"/>
      <c r="B6319" s="4"/>
      <c r="C6319" s="4"/>
      <c r="D6319" s="4"/>
      <c r="E6319" s="4">
        <v>1700015590</v>
      </c>
      <c r="F6319" s="4" t="s">
        <v>5116</v>
      </c>
      <c r="G6319" s="5">
        <v>181268.25</v>
      </c>
      <c r="H6319" s="5">
        <v>162145.37</v>
      </c>
    </row>
    <row r="6320" spans="1:8" x14ac:dyDescent="0.25">
      <c r="A6320" s="4"/>
      <c r="B6320" s="4"/>
      <c r="C6320" s="4"/>
      <c r="D6320" s="4"/>
      <c r="E6320" s="4">
        <v>1700015580</v>
      </c>
      <c r="F6320" s="4" t="s">
        <v>5117</v>
      </c>
      <c r="G6320" s="5">
        <v>119819.31</v>
      </c>
      <c r="H6320" s="5">
        <v>107178.99</v>
      </c>
    </row>
    <row r="6321" spans="1:8" x14ac:dyDescent="0.25">
      <c r="A6321" s="4"/>
      <c r="B6321" s="4"/>
      <c r="C6321" s="4"/>
      <c r="D6321" s="4"/>
      <c r="E6321" s="4">
        <v>1700015600</v>
      </c>
      <c r="F6321" s="4" t="s">
        <v>5118</v>
      </c>
      <c r="G6321" s="5">
        <v>78176.72</v>
      </c>
      <c r="H6321" s="5">
        <v>69929.47</v>
      </c>
    </row>
    <row r="6322" spans="1:8" x14ac:dyDescent="0.25">
      <c r="A6322" s="4"/>
      <c r="B6322" s="4"/>
      <c r="C6322" s="4"/>
      <c r="D6322" s="4"/>
      <c r="E6322" s="4">
        <v>1700015650</v>
      </c>
      <c r="F6322" s="4" t="s">
        <v>5119</v>
      </c>
      <c r="G6322" s="5">
        <v>63943.88</v>
      </c>
      <c r="H6322" s="5">
        <v>57244.71</v>
      </c>
    </row>
    <row r="6323" spans="1:8" x14ac:dyDescent="0.25">
      <c r="A6323" s="4"/>
      <c r="B6323" s="4"/>
      <c r="C6323" s="4"/>
      <c r="D6323" s="4"/>
      <c r="E6323" s="4">
        <v>1700015610</v>
      </c>
      <c r="F6323" s="4" t="s">
        <v>5120</v>
      </c>
      <c r="G6323" s="5">
        <v>61724.85</v>
      </c>
      <c r="H6323" s="5">
        <v>55213.19</v>
      </c>
    </row>
    <row r="6324" spans="1:8" x14ac:dyDescent="0.25">
      <c r="A6324" s="4"/>
      <c r="B6324" s="4"/>
      <c r="C6324" s="4"/>
      <c r="D6324" s="4"/>
      <c r="E6324" s="4">
        <v>1700015620</v>
      </c>
      <c r="F6324" s="4" t="s">
        <v>5121</v>
      </c>
      <c r="G6324" s="5">
        <v>50812.95</v>
      </c>
      <c r="H6324" s="5">
        <v>45452.44</v>
      </c>
    </row>
    <row r="6325" spans="1:8" x14ac:dyDescent="0.25">
      <c r="A6325" s="4"/>
      <c r="B6325" s="4"/>
      <c r="C6325" s="4"/>
      <c r="D6325" s="4"/>
      <c r="E6325" s="4">
        <v>1700012550</v>
      </c>
      <c r="F6325" s="4" t="s">
        <v>5122</v>
      </c>
      <c r="G6325" s="5">
        <v>22000</v>
      </c>
      <c r="H6325" s="5">
        <v>19703.16</v>
      </c>
    </row>
    <row r="6326" spans="1:8" x14ac:dyDescent="0.25">
      <c r="A6326" s="4"/>
      <c r="B6326" s="4"/>
      <c r="C6326" s="4"/>
      <c r="D6326" s="4"/>
      <c r="E6326" s="4">
        <v>1700015540</v>
      </c>
      <c r="F6326" s="4" t="s">
        <v>5123</v>
      </c>
      <c r="G6326" s="5">
        <v>19148.73</v>
      </c>
      <c r="H6326" s="5">
        <v>17128.63</v>
      </c>
    </row>
    <row r="6327" spans="1:8" x14ac:dyDescent="0.25">
      <c r="A6327" s="4"/>
      <c r="B6327" s="4"/>
      <c r="C6327" s="4"/>
      <c r="D6327" s="4">
        <v>2020</v>
      </c>
      <c r="E6327" s="4">
        <v>1700016380</v>
      </c>
      <c r="F6327" s="4" t="s">
        <v>5124</v>
      </c>
      <c r="G6327" s="5">
        <v>1538415.37</v>
      </c>
      <c r="H6327" s="5">
        <v>1423493.83</v>
      </c>
    </row>
    <row r="6328" spans="1:8" x14ac:dyDescent="0.25">
      <c r="A6328" s="4"/>
      <c r="B6328" s="4"/>
      <c r="C6328" s="4"/>
      <c r="D6328" s="4"/>
      <c r="E6328" s="4">
        <v>1700016390</v>
      </c>
      <c r="F6328" s="4" t="s">
        <v>5125</v>
      </c>
      <c r="G6328" s="5">
        <v>277925.49</v>
      </c>
      <c r="H6328" s="5">
        <v>254781.88</v>
      </c>
    </row>
    <row r="6329" spans="1:8" x14ac:dyDescent="0.25">
      <c r="A6329" s="6"/>
      <c r="B6329" s="6"/>
      <c r="C6329" s="6" t="s">
        <v>2634</v>
      </c>
      <c r="D6329" s="6"/>
      <c r="E6329" s="6"/>
      <c r="F6329" s="6"/>
      <c r="G6329" s="7">
        <f>SUM(G6192:G6328)</f>
        <v>104144020.44999999</v>
      </c>
      <c r="H6329" s="7">
        <f>SUM(H6192:H6328)</f>
        <v>52118917.920000024</v>
      </c>
    </row>
    <row r="6330" spans="1:8" x14ac:dyDescent="0.25">
      <c r="A6330" s="4"/>
      <c r="B6330" s="4"/>
      <c r="C6330" s="4" t="s">
        <v>1811</v>
      </c>
      <c r="D6330" s="4">
        <v>2017</v>
      </c>
      <c r="E6330" s="4">
        <v>1700010750</v>
      </c>
      <c r="F6330" s="4" t="s">
        <v>5126</v>
      </c>
      <c r="G6330" s="5">
        <v>2128899.09</v>
      </c>
      <c r="H6330" s="5">
        <v>1</v>
      </c>
    </row>
    <row r="6331" spans="1:8" x14ac:dyDescent="0.25">
      <c r="A6331" s="6"/>
      <c r="B6331" s="6"/>
      <c r="C6331" s="6" t="s">
        <v>2078</v>
      </c>
      <c r="D6331" s="6"/>
      <c r="E6331" s="6"/>
      <c r="F6331" s="6"/>
      <c r="G6331" s="7">
        <f>SUM(G6330)</f>
        <v>2128899.09</v>
      </c>
      <c r="H6331" s="7">
        <f>SUM(H6330)</f>
        <v>1</v>
      </c>
    </row>
    <row r="6332" spans="1:8" x14ac:dyDescent="0.25">
      <c r="A6332" s="8"/>
      <c r="B6332" s="8" t="s">
        <v>2637</v>
      </c>
      <c r="C6332" s="8"/>
      <c r="D6332" s="8"/>
      <c r="E6332" s="8"/>
      <c r="F6332" s="8"/>
      <c r="G6332" s="9">
        <f>G6331+G6329</f>
        <v>106272919.53999999</v>
      </c>
      <c r="H6332" s="9">
        <f>SUM(H6331,H6329,H6190)</f>
        <v>74828327.810000032</v>
      </c>
    </row>
    <row r="6333" spans="1:8" x14ac:dyDescent="0.25">
      <c r="A6333" s="10" t="s">
        <v>5127</v>
      </c>
      <c r="B6333" s="10"/>
      <c r="C6333" s="10"/>
      <c r="D6333" s="10"/>
      <c r="E6333" s="10"/>
      <c r="F6333" s="10"/>
      <c r="G6333" s="11">
        <f>G6332++G6191+G6117</f>
        <v>1634181086.6799998</v>
      </c>
      <c r="H6333" s="11">
        <v>889706226.28000081</v>
      </c>
    </row>
    <row r="6334" spans="1:8" x14ac:dyDescent="0.25">
      <c r="A6334" s="3" t="s">
        <v>5128</v>
      </c>
      <c r="B6334" s="3" t="s">
        <v>9</v>
      </c>
      <c r="C6334" s="3" t="s">
        <v>1089</v>
      </c>
      <c r="D6334" s="4">
        <v>2014</v>
      </c>
      <c r="E6334" s="4">
        <v>1200087020</v>
      </c>
      <c r="F6334" s="4" t="s">
        <v>5129</v>
      </c>
      <c r="G6334" s="5">
        <v>1753000</v>
      </c>
      <c r="H6334" s="5">
        <v>1</v>
      </c>
    </row>
    <row r="6335" spans="1:8" x14ac:dyDescent="0.25">
      <c r="A6335" s="6"/>
      <c r="B6335" s="6"/>
      <c r="C6335" s="6" t="s">
        <v>1099</v>
      </c>
      <c r="D6335" s="6"/>
      <c r="E6335" s="6"/>
      <c r="F6335" s="6"/>
      <c r="G6335" s="7">
        <f>SUM(G6334)</f>
        <v>1753000</v>
      </c>
      <c r="H6335" s="7">
        <f>SUM(H6334)</f>
        <v>1</v>
      </c>
    </row>
    <row r="6336" spans="1:8" x14ac:dyDescent="0.25">
      <c r="A6336" s="4"/>
      <c r="B6336" s="4"/>
      <c r="C6336" s="4" t="s">
        <v>2079</v>
      </c>
      <c r="D6336" s="4">
        <v>2014</v>
      </c>
      <c r="E6336" s="4">
        <v>1200087060</v>
      </c>
      <c r="F6336" s="4" t="s">
        <v>5130</v>
      </c>
      <c r="G6336" s="5">
        <v>12531300.5</v>
      </c>
      <c r="H6336" s="5">
        <v>1</v>
      </c>
    </row>
    <row r="6337" spans="1:8" x14ac:dyDescent="0.25">
      <c r="A6337" s="4"/>
      <c r="B6337" s="4"/>
      <c r="C6337" s="4"/>
      <c r="D6337" s="4"/>
      <c r="E6337" s="4">
        <v>1200087070</v>
      </c>
      <c r="F6337" s="4" t="s">
        <v>5131</v>
      </c>
      <c r="G6337" s="5">
        <v>9764900</v>
      </c>
      <c r="H6337" s="5">
        <v>1274840.96</v>
      </c>
    </row>
    <row r="6338" spans="1:8" x14ac:dyDescent="0.25">
      <c r="A6338" s="4"/>
      <c r="B6338" s="4"/>
      <c r="C6338" s="4"/>
      <c r="D6338" s="4"/>
      <c r="E6338" s="4">
        <v>1200087050</v>
      </c>
      <c r="F6338" s="4" t="s">
        <v>5132</v>
      </c>
      <c r="G6338" s="5">
        <v>4356700</v>
      </c>
      <c r="H6338" s="5">
        <v>785849.45</v>
      </c>
    </row>
    <row r="6339" spans="1:8" x14ac:dyDescent="0.25">
      <c r="A6339" s="4"/>
      <c r="B6339" s="4"/>
      <c r="C6339" s="4"/>
      <c r="D6339" s="4"/>
      <c r="E6339" s="4">
        <v>1200087460</v>
      </c>
      <c r="F6339" s="4" t="s">
        <v>5133</v>
      </c>
      <c r="G6339" s="5">
        <v>3917900</v>
      </c>
      <c r="H6339" s="5">
        <v>933726.36</v>
      </c>
    </row>
    <row r="6340" spans="1:8" x14ac:dyDescent="0.25">
      <c r="A6340" s="4"/>
      <c r="B6340" s="4"/>
      <c r="C6340" s="4"/>
      <c r="D6340" s="4"/>
      <c r="E6340" s="4">
        <v>1200087470</v>
      </c>
      <c r="F6340" s="4" t="s">
        <v>5134</v>
      </c>
      <c r="G6340" s="5">
        <v>1998500</v>
      </c>
      <c r="H6340" s="5">
        <v>476288.87</v>
      </c>
    </row>
    <row r="6341" spans="1:8" x14ac:dyDescent="0.25">
      <c r="A6341" s="4"/>
      <c r="B6341" s="4"/>
      <c r="C6341" s="4"/>
      <c r="D6341" s="4"/>
      <c r="E6341" s="4">
        <v>1200087340</v>
      </c>
      <c r="F6341" s="4" t="s">
        <v>5135</v>
      </c>
      <c r="G6341" s="5">
        <v>1571400</v>
      </c>
      <c r="H6341" s="5">
        <v>363907.95</v>
      </c>
    </row>
    <row r="6342" spans="1:8" x14ac:dyDescent="0.25">
      <c r="A6342" s="4"/>
      <c r="B6342" s="4"/>
      <c r="C6342" s="4"/>
      <c r="D6342" s="4"/>
      <c r="E6342" s="4">
        <v>1200087030</v>
      </c>
      <c r="F6342" s="4" t="s">
        <v>5136</v>
      </c>
      <c r="G6342" s="5">
        <v>1442500</v>
      </c>
      <c r="H6342" s="5">
        <v>188323.31</v>
      </c>
    </row>
    <row r="6343" spans="1:8" x14ac:dyDescent="0.25">
      <c r="A6343" s="4"/>
      <c r="B6343" s="4"/>
      <c r="C6343" s="4"/>
      <c r="D6343" s="4"/>
      <c r="E6343" s="4">
        <v>1200087570</v>
      </c>
      <c r="F6343" s="4" t="s">
        <v>5137</v>
      </c>
      <c r="G6343" s="5">
        <v>907500</v>
      </c>
      <c r="H6343" s="5">
        <v>393561.95</v>
      </c>
    </row>
    <row r="6344" spans="1:8" x14ac:dyDescent="0.25">
      <c r="A6344" s="4"/>
      <c r="B6344" s="4"/>
      <c r="C6344" s="4"/>
      <c r="D6344" s="4"/>
      <c r="E6344" s="4">
        <v>1200087220</v>
      </c>
      <c r="F6344" s="4" t="s">
        <v>5138</v>
      </c>
      <c r="G6344" s="5">
        <v>530700</v>
      </c>
      <c r="H6344" s="5">
        <v>107767.03999999999</v>
      </c>
    </row>
    <row r="6345" spans="1:8" x14ac:dyDescent="0.25">
      <c r="A6345" s="4"/>
      <c r="B6345" s="4"/>
      <c r="C6345" s="4"/>
      <c r="D6345" s="4"/>
      <c r="E6345" s="4">
        <v>1200087670</v>
      </c>
      <c r="F6345" s="4" t="s">
        <v>5139</v>
      </c>
      <c r="G6345" s="5">
        <v>402100</v>
      </c>
      <c r="H6345" s="5">
        <v>204321.82</v>
      </c>
    </row>
    <row r="6346" spans="1:8" x14ac:dyDescent="0.25">
      <c r="A6346" s="4"/>
      <c r="B6346" s="4"/>
      <c r="C6346" s="4"/>
      <c r="D6346" s="4"/>
      <c r="E6346" s="4">
        <v>1200087620</v>
      </c>
      <c r="F6346" s="4" t="s">
        <v>5140</v>
      </c>
      <c r="G6346" s="5">
        <v>356000</v>
      </c>
      <c r="H6346" s="5">
        <v>165669.18</v>
      </c>
    </row>
    <row r="6347" spans="1:8" x14ac:dyDescent="0.25">
      <c r="A6347" s="4"/>
      <c r="B6347" s="4"/>
      <c r="C6347" s="4"/>
      <c r="D6347" s="4"/>
      <c r="E6347" s="4">
        <v>1200087520</v>
      </c>
      <c r="F6347" s="4" t="s">
        <v>5141</v>
      </c>
      <c r="G6347" s="5">
        <v>348800</v>
      </c>
      <c r="H6347" s="5">
        <v>131275.29999999999</v>
      </c>
    </row>
    <row r="6348" spans="1:8" x14ac:dyDescent="0.25">
      <c r="A6348" s="4"/>
      <c r="B6348" s="4"/>
      <c r="C6348" s="4"/>
      <c r="D6348" s="4"/>
      <c r="E6348" s="4">
        <v>1200087330</v>
      </c>
      <c r="F6348" s="4" t="s">
        <v>5142</v>
      </c>
      <c r="G6348" s="5">
        <v>342400</v>
      </c>
      <c r="H6348" s="5">
        <v>88323.92</v>
      </c>
    </row>
    <row r="6349" spans="1:8" x14ac:dyDescent="0.25">
      <c r="A6349" s="4"/>
      <c r="B6349" s="4"/>
      <c r="C6349" s="4"/>
      <c r="D6349" s="4"/>
      <c r="E6349" s="4">
        <v>1200087640</v>
      </c>
      <c r="F6349" s="4" t="s">
        <v>5143</v>
      </c>
      <c r="G6349" s="5">
        <v>329800</v>
      </c>
      <c r="H6349" s="5">
        <v>160820.4</v>
      </c>
    </row>
    <row r="6350" spans="1:8" x14ac:dyDescent="0.25">
      <c r="A6350" s="4"/>
      <c r="B6350" s="4"/>
      <c r="C6350" s="4"/>
      <c r="D6350" s="4"/>
      <c r="E6350" s="4">
        <v>1200087090</v>
      </c>
      <c r="F6350" s="4" t="s">
        <v>5144</v>
      </c>
      <c r="G6350" s="5">
        <v>241300</v>
      </c>
      <c r="H6350" s="5">
        <v>1</v>
      </c>
    </row>
    <row r="6351" spans="1:8" x14ac:dyDescent="0.25">
      <c r="A6351" s="4"/>
      <c r="B6351" s="4"/>
      <c r="C6351" s="4"/>
      <c r="D6351" s="4"/>
      <c r="E6351" s="4">
        <v>1200087580</v>
      </c>
      <c r="F6351" s="4" t="s">
        <v>5145</v>
      </c>
      <c r="G6351" s="5">
        <v>205997.5</v>
      </c>
      <c r="H6351" s="5">
        <v>89336.41</v>
      </c>
    </row>
    <row r="6352" spans="1:8" x14ac:dyDescent="0.25">
      <c r="A6352" s="4"/>
      <c r="B6352" s="4"/>
      <c r="C6352" s="4"/>
      <c r="D6352" s="4"/>
      <c r="E6352" s="4">
        <v>1200087400</v>
      </c>
      <c r="F6352" s="4" t="s">
        <v>5146</v>
      </c>
      <c r="G6352" s="5">
        <v>185800</v>
      </c>
      <c r="H6352" s="5">
        <v>44280.45</v>
      </c>
    </row>
    <row r="6353" spans="1:8" x14ac:dyDescent="0.25">
      <c r="A6353" s="4"/>
      <c r="B6353" s="4"/>
      <c r="C6353" s="4"/>
      <c r="D6353" s="4"/>
      <c r="E6353" s="4">
        <v>1200087040</v>
      </c>
      <c r="F6353" s="4" t="s">
        <v>5147</v>
      </c>
      <c r="G6353" s="5">
        <v>168700</v>
      </c>
      <c r="H6353" s="5">
        <v>17456.63</v>
      </c>
    </row>
    <row r="6354" spans="1:8" x14ac:dyDescent="0.25">
      <c r="A6354" s="4"/>
      <c r="B6354" s="4"/>
      <c r="C6354" s="4"/>
      <c r="D6354" s="4"/>
      <c r="E6354" s="4">
        <v>1200087410</v>
      </c>
      <c r="F6354" s="4" t="s">
        <v>5148</v>
      </c>
      <c r="G6354" s="5">
        <v>161900</v>
      </c>
      <c r="H6354" s="5">
        <v>38584.5</v>
      </c>
    </row>
    <row r="6355" spans="1:8" x14ac:dyDescent="0.25">
      <c r="A6355" s="4"/>
      <c r="B6355" s="4"/>
      <c r="C6355" s="4"/>
      <c r="D6355" s="4"/>
      <c r="E6355" s="4">
        <v>1200087370</v>
      </c>
      <c r="F6355" s="4" t="s">
        <v>5149</v>
      </c>
      <c r="G6355" s="5">
        <v>151800</v>
      </c>
      <c r="H6355" s="5">
        <v>36177.49</v>
      </c>
    </row>
    <row r="6356" spans="1:8" x14ac:dyDescent="0.25">
      <c r="A6356" s="4"/>
      <c r="B6356" s="4"/>
      <c r="C6356" s="4"/>
      <c r="D6356" s="4"/>
      <c r="E6356" s="4">
        <v>1200087590</v>
      </c>
      <c r="F6356" s="4" t="s">
        <v>5150</v>
      </c>
      <c r="G6356" s="5">
        <v>139098</v>
      </c>
      <c r="H6356" s="5">
        <v>62829.18</v>
      </c>
    </row>
    <row r="6357" spans="1:8" x14ac:dyDescent="0.25">
      <c r="A6357" s="4"/>
      <c r="B6357" s="4"/>
      <c r="C6357" s="4"/>
      <c r="D6357" s="4"/>
      <c r="E6357" s="4">
        <v>1200087550</v>
      </c>
      <c r="F6357" s="4" t="s">
        <v>5151</v>
      </c>
      <c r="G6357" s="5">
        <v>130300</v>
      </c>
      <c r="H6357" s="5">
        <v>56026.52</v>
      </c>
    </row>
    <row r="6358" spans="1:8" x14ac:dyDescent="0.25">
      <c r="A6358" s="4"/>
      <c r="B6358" s="4"/>
      <c r="C6358" s="4"/>
      <c r="D6358" s="4"/>
      <c r="E6358" s="4">
        <v>1200087140</v>
      </c>
      <c r="F6358" s="4" t="s">
        <v>5152</v>
      </c>
      <c r="G6358" s="5">
        <v>121800</v>
      </c>
      <c r="H6358" s="5">
        <v>20992.21</v>
      </c>
    </row>
    <row r="6359" spans="1:8" x14ac:dyDescent="0.25">
      <c r="A6359" s="4"/>
      <c r="B6359" s="4"/>
      <c r="C6359" s="4"/>
      <c r="D6359" s="4"/>
      <c r="E6359" s="4">
        <v>1200087320</v>
      </c>
      <c r="F6359" s="4" t="s">
        <v>5153</v>
      </c>
      <c r="G6359" s="5">
        <v>108400</v>
      </c>
      <c r="H6359" s="5">
        <v>24339.18</v>
      </c>
    </row>
    <row r="6360" spans="1:8" x14ac:dyDescent="0.25">
      <c r="A6360" s="4"/>
      <c r="B6360" s="4"/>
      <c r="C6360" s="4"/>
      <c r="D6360" s="4"/>
      <c r="E6360" s="4">
        <v>1200087450</v>
      </c>
      <c r="F6360" s="4" t="s">
        <v>5154</v>
      </c>
      <c r="G6360" s="5">
        <v>95800</v>
      </c>
      <c r="H6360" s="5">
        <v>22831.35</v>
      </c>
    </row>
    <row r="6361" spans="1:8" x14ac:dyDescent="0.25">
      <c r="A6361" s="4"/>
      <c r="B6361" s="4"/>
      <c r="C6361" s="4"/>
      <c r="D6361" s="4"/>
      <c r="E6361" s="4">
        <v>1200087390</v>
      </c>
      <c r="F6361" s="4" t="s">
        <v>5155</v>
      </c>
      <c r="G6361" s="5">
        <v>87500</v>
      </c>
      <c r="H6361" s="5">
        <v>20853.28</v>
      </c>
    </row>
    <row r="6362" spans="1:8" x14ac:dyDescent="0.25">
      <c r="A6362" s="4"/>
      <c r="B6362" s="4"/>
      <c r="C6362" s="4"/>
      <c r="D6362" s="4"/>
      <c r="E6362" s="4">
        <v>1200087560</v>
      </c>
      <c r="F6362" s="4" t="s">
        <v>5156</v>
      </c>
      <c r="G6362" s="5">
        <v>86700</v>
      </c>
      <c r="H6362" s="5">
        <v>37926.620000000003</v>
      </c>
    </row>
    <row r="6363" spans="1:8" x14ac:dyDescent="0.25">
      <c r="A6363" s="4"/>
      <c r="B6363" s="4"/>
      <c r="C6363" s="4"/>
      <c r="D6363" s="4"/>
      <c r="E6363" s="4">
        <v>1200087120</v>
      </c>
      <c r="F6363" s="4" t="s">
        <v>5157</v>
      </c>
      <c r="G6363" s="5">
        <v>84000</v>
      </c>
      <c r="H6363" s="5">
        <v>1</v>
      </c>
    </row>
    <row r="6364" spans="1:8" x14ac:dyDescent="0.25">
      <c r="A6364" s="4"/>
      <c r="B6364" s="4"/>
      <c r="C6364" s="4"/>
      <c r="D6364" s="4"/>
      <c r="E6364" s="4">
        <v>1200087630</v>
      </c>
      <c r="F6364" s="4" t="s">
        <v>5158</v>
      </c>
      <c r="G6364" s="5">
        <v>54300</v>
      </c>
      <c r="H6364" s="5">
        <v>25974.33</v>
      </c>
    </row>
    <row r="6365" spans="1:8" x14ac:dyDescent="0.25">
      <c r="A6365" s="4"/>
      <c r="B6365" s="4"/>
      <c r="C6365" s="4"/>
      <c r="D6365" s="4"/>
      <c r="E6365" s="4">
        <v>1200087650</v>
      </c>
      <c r="F6365" s="4" t="s">
        <v>5159</v>
      </c>
      <c r="G6365" s="5">
        <v>54200</v>
      </c>
      <c r="H6365" s="5">
        <v>26429.53</v>
      </c>
    </row>
    <row r="6366" spans="1:8" x14ac:dyDescent="0.25">
      <c r="A6366" s="4"/>
      <c r="B6366" s="4"/>
      <c r="C6366" s="4"/>
      <c r="D6366" s="4"/>
      <c r="E6366" s="4">
        <v>1200087660</v>
      </c>
      <c r="F6366" s="4" t="s">
        <v>5160</v>
      </c>
      <c r="G6366" s="5">
        <v>51600</v>
      </c>
      <c r="H6366" s="5">
        <v>26219.86</v>
      </c>
    </row>
    <row r="6367" spans="1:8" x14ac:dyDescent="0.25">
      <c r="A6367" s="4"/>
      <c r="B6367" s="4"/>
      <c r="C6367" s="4"/>
      <c r="D6367" s="4"/>
      <c r="E6367" s="4">
        <v>1200087500</v>
      </c>
      <c r="F6367" s="4" t="s">
        <v>5161</v>
      </c>
      <c r="G6367" s="5">
        <v>51500</v>
      </c>
      <c r="H6367" s="5">
        <v>17140.22</v>
      </c>
    </row>
    <row r="6368" spans="1:8" x14ac:dyDescent="0.25">
      <c r="A6368" s="4"/>
      <c r="B6368" s="4"/>
      <c r="C6368" s="4"/>
      <c r="D6368" s="4"/>
      <c r="E6368" s="4">
        <v>1200087530</v>
      </c>
      <c r="F6368" s="4" t="s">
        <v>5162</v>
      </c>
      <c r="G6368" s="5">
        <v>48600</v>
      </c>
      <c r="H6368" s="5">
        <v>19549.650000000001</v>
      </c>
    </row>
    <row r="6369" spans="1:8" x14ac:dyDescent="0.25">
      <c r="A6369" s="4"/>
      <c r="B6369" s="4"/>
      <c r="C6369" s="4"/>
      <c r="D6369" s="4"/>
      <c r="E6369" s="4">
        <v>1200087440</v>
      </c>
      <c r="F6369" s="4" t="s">
        <v>5163</v>
      </c>
      <c r="G6369" s="5">
        <v>47900</v>
      </c>
      <c r="H6369" s="5">
        <v>11415.67</v>
      </c>
    </row>
    <row r="6370" spans="1:8" x14ac:dyDescent="0.25">
      <c r="A6370" s="4"/>
      <c r="B6370" s="4"/>
      <c r="C6370" s="4"/>
      <c r="D6370" s="4"/>
      <c r="E6370" s="4">
        <v>1200087360</v>
      </c>
      <c r="F6370" s="4" t="s">
        <v>5164</v>
      </c>
      <c r="G6370" s="5">
        <v>44600</v>
      </c>
      <c r="H6370" s="5">
        <v>10629.2</v>
      </c>
    </row>
    <row r="6371" spans="1:8" x14ac:dyDescent="0.25">
      <c r="A6371" s="4"/>
      <c r="B6371" s="4"/>
      <c r="C6371" s="4"/>
      <c r="D6371" s="4"/>
      <c r="E6371" s="4">
        <v>1200087130</v>
      </c>
      <c r="F6371" s="4" t="s">
        <v>5165</v>
      </c>
      <c r="G6371" s="5">
        <v>44600</v>
      </c>
      <c r="H6371" s="5">
        <v>1</v>
      </c>
    </row>
    <row r="6372" spans="1:8" x14ac:dyDescent="0.25">
      <c r="A6372" s="4"/>
      <c r="B6372" s="4"/>
      <c r="C6372" s="4"/>
      <c r="D6372" s="4"/>
      <c r="E6372" s="4">
        <v>1200087380</v>
      </c>
      <c r="F6372" s="4" t="s">
        <v>5166</v>
      </c>
      <c r="G6372" s="5">
        <v>43500</v>
      </c>
      <c r="H6372" s="5">
        <v>10367.06</v>
      </c>
    </row>
    <row r="6373" spans="1:8" x14ac:dyDescent="0.25">
      <c r="A6373" s="4"/>
      <c r="B6373" s="4"/>
      <c r="C6373" s="4"/>
      <c r="D6373" s="4"/>
      <c r="E6373" s="4">
        <v>1200087540</v>
      </c>
      <c r="F6373" s="4" t="s">
        <v>5167</v>
      </c>
      <c r="G6373" s="5">
        <v>39600</v>
      </c>
      <c r="H6373" s="5">
        <v>16254.23</v>
      </c>
    </row>
    <row r="6374" spans="1:8" x14ac:dyDescent="0.25">
      <c r="A6374" s="4"/>
      <c r="B6374" s="4"/>
      <c r="C6374" s="4"/>
      <c r="D6374" s="4"/>
      <c r="E6374" s="4">
        <v>1200087680</v>
      </c>
      <c r="F6374" s="4" t="s">
        <v>5168</v>
      </c>
      <c r="G6374" s="5">
        <v>39600</v>
      </c>
      <c r="H6374" s="5">
        <v>20122.2</v>
      </c>
    </row>
    <row r="6375" spans="1:8" x14ac:dyDescent="0.25">
      <c r="A6375" s="4"/>
      <c r="B6375" s="4"/>
      <c r="C6375" s="4"/>
      <c r="D6375" s="4"/>
      <c r="E6375" s="4">
        <v>1200087610</v>
      </c>
      <c r="F6375" s="4" t="s">
        <v>5169</v>
      </c>
      <c r="G6375" s="5">
        <v>38900</v>
      </c>
      <c r="H6375" s="5">
        <v>17570.73</v>
      </c>
    </row>
    <row r="6376" spans="1:8" x14ac:dyDescent="0.25">
      <c r="A6376" s="4"/>
      <c r="B6376" s="4"/>
      <c r="C6376" s="4"/>
      <c r="D6376" s="4"/>
      <c r="E6376" s="4">
        <v>1200087490</v>
      </c>
      <c r="F6376" s="4" t="s">
        <v>5170</v>
      </c>
      <c r="G6376" s="5">
        <v>36900</v>
      </c>
      <c r="H6376" s="5">
        <v>8794.1200000000008</v>
      </c>
    </row>
    <row r="6377" spans="1:8" x14ac:dyDescent="0.25">
      <c r="A6377" s="4"/>
      <c r="B6377" s="4"/>
      <c r="C6377" s="4"/>
      <c r="D6377" s="4"/>
      <c r="E6377" s="4">
        <v>1200087310</v>
      </c>
      <c r="F6377" s="4" t="s">
        <v>5171</v>
      </c>
      <c r="G6377" s="5">
        <v>33700</v>
      </c>
      <c r="H6377" s="5">
        <v>7332.58</v>
      </c>
    </row>
    <row r="6378" spans="1:8" x14ac:dyDescent="0.25">
      <c r="A6378" s="4"/>
      <c r="B6378" s="4"/>
      <c r="C6378" s="4"/>
      <c r="D6378" s="4"/>
      <c r="E6378" s="4">
        <v>1200087350</v>
      </c>
      <c r="F6378" s="4" t="s">
        <v>5172</v>
      </c>
      <c r="G6378" s="5">
        <v>28600</v>
      </c>
      <c r="H6378" s="5">
        <v>7195.63</v>
      </c>
    </row>
    <row r="6379" spans="1:8" x14ac:dyDescent="0.25">
      <c r="A6379" s="4"/>
      <c r="B6379" s="4"/>
      <c r="C6379" s="4"/>
      <c r="D6379" s="4"/>
      <c r="E6379" s="4">
        <v>1200087510</v>
      </c>
      <c r="F6379" s="4" t="s">
        <v>5173</v>
      </c>
      <c r="G6379" s="5">
        <v>27000</v>
      </c>
      <c r="H6379" s="5">
        <v>9394.07</v>
      </c>
    </row>
    <row r="6380" spans="1:8" x14ac:dyDescent="0.25">
      <c r="A6380" s="4"/>
      <c r="B6380" s="4"/>
      <c r="C6380" s="4"/>
      <c r="D6380" s="4"/>
      <c r="E6380" s="4">
        <v>1200087100</v>
      </c>
      <c r="F6380" s="4" t="s">
        <v>5174</v>
      </c>
      <c r="G6380" s="5">
        <v>26800</v>
      </c>
      <c r="H6380" s="5">
        <v>1</v>
      </c>
    </row>
    <row r="6381" spans="1:8" x14ac:dyDescent="0.25">
      <c r="A6381" s="4"/>
      <c r="B6381" s="4"/>
      <c r="C6381" s="4"/>
      <c r="D6381" s="4"/>
      <c r="E6381" s="4">
        <v>1200087420</v>
      </c>
      <c r="F6381" s="4" t="s">
        <v>5175</v>
      </c>
      <c r="G6381" s="5">
        <v>20600</v>
      </c>
      <c r="H6381" s="5">
        <v>4909.4799999999996</v>
      </c>
    </row>
    <row r="6382" spans="1:8" x14ac:dyDescent="0.25">
      <c r="A6382" s="4"/>
      <c r="B6382" s="4"/>
      <c r="C6382" s="4"/>
      <c r="D6382" s="4"/>
      <c r="E6382" s="4">
        <v>1200087280</v>
      </c>
      <c r="F6382" s="4" t="s">
        <v>5176</v>
      </c>
      <c r="G6382" s="5">
        <v>18600</v>
      </c>
      <c r="H6382" s="5">
        <v>4047.06</v>
      </c>
    </row>
    <row r="6383" spans="1:8" x14ac:dyDescent="0.25">
      <c r="A6383" s="4"/>
      <c r="B6383" s="4"/>
      <c r="C6383" s="4"/>
      <c r="D6383" s="4"/>
      <c r="E6383" s="4">
        <v>1200087600</v>
      </c>
      <c r="F6383" s="4" t="s">
        <v>5177</v>
      </c>
      <c r="G6383" s="5">
        <v>16800</v>
      </c>
      <c r="H6383" s="5">
        <v>7588.38</v>
      </c>
    </row>
    <row r="6384" spans="1:8" x14ac:dyDescent="0.25">
      <c r="A6384" s="4"/>
      <c r="B6384" s="4"/>
      <c r="C6384" s="4"/>
      <c r="D6384" s="4"/>
      <c r="E6384" s="4">
        <v>1200087270</v>
      </c>
      <c r="F6384" s="4" t="s">
        <v>5178</v>
      </c>
      <c r="G6384" s="5">
        <v>12400</v>
      </c>
      <c r="H6384" s="5">
        <v>2518</v>
      </c>
    </row>
    <row r="6385" spans="1:8" x14ac:dyDescent="0.25">
      <c r="A6385" s="4"/>
      <c r="B6385" s="4"/>
      <c r="C6385" s="4"/>
      <c r="D6385" s="4"/>
      <c r="E6385" s="4">
        <v>1200087300</v>
      </c>
      <c r="F6385" s="4" t="s">
        <v>5179</v>
      </c>
      <c r="G6385" s="5">
        <v>10700</v>
      </c>
      <c r="H6385" s="5">
        <v>2328.1799999999998</v>
      </c>
    </row>
    <row r="6386" spans="1:8" x14ac:dyDescent="0.25">
      <c r="A6386" s="4"/>
      <c r="B6386" s="4"/>
      <c r="C6386" s="4"/>
      <c r="D6386" s="4"/>
      <c r="E6386" s="4">
        <v>1200087290</v>
      </c>
      <c r="F6386" s="4" t="s">
        <v>5180</v>
      </c>
      <c r="G6386" s="5">
        <v>9200</v>
      </c>
      <c r="H6386" s="5">
        <v>2001.75</v>
      </c>
    </row>
    <row r="6387" spans="1:8" x14ac:dyDescent="0.25">
      <c r="A6387" s="4"/>
      <c r="B6387" s="4"/>
      <c r="C6387" s="4"/>
      <c r="D6387" s="4"/>
      <c r="E6387" s="4">
        <v>1200087110</v>
      </c>
      <c r="F6387" s="4" t="s">
        <v>5181</v>
      </c>
      <c r="G6387" s="5">
        <v>7850</v>
      </c>
      <c r="H6387" s="5">
        <v>1024.8499999999999</v>
      </c>
    </row>
    <row r="6388" spans="1:8" x14ac:dyDescent="0.25">
      <c r="A6388" s="4"/>
      <c r="B6388" s="4"/>
      <c r="C6388" s="4"/>
      <c r="D6388" s="4"/>
      <c r="E6388" s="4">
        <v>1200087690</v>
      </c>
      <c r="F6388" s="4" t="s">
        <v>5182</v>
      </c>
      <c r="G6388" s="5">
        <v>7800</v>
      </c>
      <c r="H6388" s="5">
        <v>3963.45</v>
      </c>
    </row>
    <row r="6389" spans="1:8" x14ac:dyDescent="0.25">
      <c r="A6389" s="6"/>
      <c r="B6389" s="6"/>
      <c r="C6389" s="6" t="s">
        <v>2326</v>
      </c>
      <c r="D6389" s="6"/>
      <c r="E6389" s="6"/>
      <c r="F6389" s="6"/>
      <c r="G6389" s="7">
        <f>SUM(G6336:G6388)</f>
        <v>41585446</v>
      </c>
      <c r="H6389" s="7">
        <f>SUM(H6336:H6388)</f>
        <v>6009085.5600000015</v>
      </c>
    </row>
    <row r="6390" spans="1:8" x14ac:dyDescent="0.25">
      <c r="A6390" s="8"/>
      <c r="B6390" s="8" t="s">
        <v>2327</v>
      </c>
      <c r="C6390" s="8"/>
      <c r="D6390" s="8"/>
      <c r="E6390" s="8"/>
      <c r="F6390" s="8"/>
      <c r="G6390" s="9">
        <f>G6389+G6335</f>
        <v>43338446</v>
      </c>
      <c r="H6390" s="9">
        <f>H6389+H6335</f>
        <v>6009086.5600000015</v>
      </c>
    </row>
    <row r="6391" spans="1:8" x14ac:dyDescent="0.25">
      <c r="A6391" s="4"/>
      <c r="B6391" s="4" t="s">
        <v>2328</v>
      </c>
      <c r="C6391" s="4" t="s">
        <v>2329</v>
      </c>
      <c r="D6391" s="4">
        <v>2014</v>
      </c>
      <c r="E6391" s="4">
        <v>1300004700</v>
      </c>
      <c r="F6391" s="4" t="s">
        <v>5183</v>
      </c>
      <c r="G6391" s="5">
        <v>28720200</v>
      </c>
      <c r="H6391" s="5">
        <v>1</v>
      </c>
    </row>
    <row r="6392" spans="1:8" x14ac:dyDescent="0.25">
      <c r="A6392" s="4"/>
      <c r="B6392" s="4"/>
      <c r="C6392" s="4"/>
      <c r="D6392" s="4"/>
      <c r="E6392" s="4">
        <v>1300004810</v>
      </c>
      <c r="F6392" s="4" t="s">
        <v>5184</v>
      </c>
      <c r="G6392" s="5">
        <v>5161800</v>
      </c>
      <c r="H6392" s="5">
        <v>1</v>
      </c>
    </row>
    <row r="6393" spans="1:8" x14ac:dyDescent="0.25">
      <c r="A6393" s="4"/>
      <c r="B6393" s="4"/>
      <c r="C6393" s="4"/>
      <c r="D6393" s="4"/>
      <c r="E6393" s="4">
        <v>1300004740</v>
      </c>
      <c r="F6393" s="4" t="s">
        <v>5185</v>
      </c>
      <c r="G6393" s="5">
        <v>2145000</v>
      </c>
      <c r="H6393" s="5">
        <v>1</v>
      </c>
    </row>
    <row r="6394" spans="1:8" x14ac:dyDescent="0.25">
      <c r="A6394" s="4"/>
      <c r="B6394" s="4"/>
      <c r="C6394" s="4"/>
      <c r="D6394" s="4"/>
      <c r="E6394" s="4">
        <v>1300004720</v>
      </c>
      <c r="F6394" s="4" t="s">
        <v>5186</v>
      </c>
      <c r="G6394" s="5">
        <v>2008800</v>
      </c>
      <c r="H6394" s="5">
        <v>1</v>
      </c>
    </row>
    <row r="6395" spans="1:8" x14ac:dyDescent="0.25">
      <c r="A6395" s="4"/>
      <c r="B6395" s="4"/>
      <c r="C6395" s="4"/>
      <c r="D6395" s="4"/>
      <c r="E6395" s="4">
        <v>1300004790</v>
      </c>
      <c r="F6395" s="4" t="s">
        <v>5187</v>
      </c>
      <c r="G6395" s="5">
        <v>1968700</v>
      </c>
      <c r="H6395" s="5">
        <v>1</v>
      </c>
    </row>
    <row r="6396" spans="1:8" x14ac:dyDescent="0.25">
      <c r="A6396" s="4"/>
      <c r="B6396" s="4"/>
      <c r="C6396" s="4"/>
      <c r="D6396" s="4"/>
      <c r="E6396" s="4">
        <v>1300004760</v>
      </c>
      <c r="F6396" s="4" t="s">
        <v>5188</v>
      </c>
      <c r="G6396" s="5">
        <v>1477600</v>
      </c>
      <c r="H6396" s="5">
        <v>1</v>
      </c>
    </row>
    <row r="6397" spans="1:8" x14ac:dyDescent="0.25">
      <c r="A6397" s="4"/>
      <c r="B6397" s="4"/>
      <c r="C6397" s="4"/>
      <c r="D6397" s="4"/>
      <c r="E6397" s="4">
        <v>1300004780</v>
      </c>
      <c r="F6397" s="4" t="s">
        <v>5189</v>
      </c>
      <c r="G6397" s="5">
        <v>1264500</v>
      </c>
      <c r="H6397" s="5">
        <v>1</v>
      </c>
    </row>
    <row r="6398" spans="1:8" x14ac:dyDescent="0.25">
      <c r="A6398" s="4"/>
      <c r="B6398" s="4"/>
      <c r="C6398" s="4"/>
      <c r="D6398" s="4"/>
      <c r="E6398" s="4">
        <v>1300004730</v>
      </c>
      <c r="F6398" s="4" t="s">
        <v>5190</v>
      </c>
      <c r="G6398" s="5">
        <v>804800.25</v>
      </c>
      <c r="H6398" s="5">
        <v>1</v>
      </c>
    </row>
    <row r="6399" spans="1:8" x14ac:dyDescent="0.25">
      <c r="A6399" s="4"/>
      <c r="B6399" s="4"/>
      <c r="C6399" s="4"/>
      <c r="D6399" s="4"/>
      <c r="E6399" s="4">
        <v>1300004960</v>
      </c>
      <c r="F6399" s="4" t="s">
        <v>5191</v>
      </c>
      <c r="G6399" s="5">
        <v>744800</v>
      </c>
      <c r="H6399" s="5">
        <v>97367.01</v>
      </c>
    </row>
    <row r="6400" spans="1:8" x14ac:dyDescent="0.25">
      <c r="A6400" s="4"/>
      <c r="B6400" s="4"/>
      <c r="C6400" s="4"/>
      <c r="D6400" s="4"/>
      <c r="E6400" s="4">
        <v>1300004690</v>
      </c>
      <c r="F6400" s="4" t="s">
        <v>5192</v>
      </c>
      <c r="G6400" s="5">
        <v>741600</v>
      </c>
      <c r="H6400" s="5">
        <v>1</v>
      </c>
    </row>
    <row r="6401" spans="1:8" x14ac:dyDescent="0.25">
      <c r="A6401" s="4"/>
      <c r="B6401" s="4"/>
      <c r="C6401" s="4"/>
      <c r="D6401" s="4"/>
      <c r="E6401" s="4">
        <v>1300004510</v>
      </c>
      <c r="F6401" s="4" t="s">
        <v>5193</v>
      </c>
      <c r="G6401" s="5">
        <v>674000</v>
      </c>
      <c r="H6401" s="5">
        <v>1</v>
      </c>
    </row>
    <row r="6402" spans="1:8" x14ac:dyDescent="0.25">
      <c r="A6402" s="4"/>
      <c r="B6402" s="4"/>
      <c r="C6402" s="4"/>
      <c r="D6402" s="4"/>
      <c r="E6402" s="4">
        <v>1300004750</v>
      </c>
      <c r="F6402" s="4" t="s">
        <v>5194</v>
      </c>
      <c r="G6402" s="5">
        <v>578500</v>
      </c>
      <c r="H6402" s="5">
        <v>1</v>
      </c>
    </row>
    <row r="6403" spans="1:8" x14ac:dyDescent="0.25">
      <c r="A6403" s="4"/>
      <c r="B6403" s="4"/>
      <c r="C6403" s="4"/>
      <c r="D6403" s="4"/>
      <c r="E6403" s="4">
        <v>1300004830</v>
      </c>
      <c r="F6403" s="4" t="s">
        <v>5195</v>
      </c>
      <c r="G6403" s="5">
        <v>532300</v>
      </c>
      <c r="H6403" s="5">
        <v>1</v>
      </c>
    </row>
    <row r="6404" spans="1:8" x14ac:dyDescent="0.25">
      <c r="A6404" s="4"/>
      <c r="B6404" s="4"/>
      <c r="C6404" s="4"/>
      <c r="D6404" s="4"/>
      <c r="E6404" s="4">
        <v>1300004970</v>
      </c>
      <c r="F6404" s="4" t="s">
        <v>5196</v>
      </c>
      <c r="G6404" s="5">
        <v>445400</v>
      </c>
      <c r="H6404" s="5">
        <v>76833.53</v>
      </c>
    </row>
    <row r="6405" spans="1:8" x14ac:dyDescent="0.25">
      <c r="A6405" s="4"/>
      <c r="B6405" s="4"/>
      <c r="C6405" s="4"/>
      <c r="D6405" s="4"/>
      <c r="E6405" s="4">
        <v>1300004610</v>
      </c>
      <c r="F6405" s="4" t="s">
        <v>5197</v>
      </c>
      <c r="G6405" s="5">
        <v>417600</v>
      </c>
      <c r="H6405" s="5">
        <v>1</v>
      </c>
    </row>
    <row r="6406" spans="1:8" x14ac:dyDescent="0.25">
      <c r="A6406" s="4"/>
      <c r="B6406" s="4"/>
      <c r="C6406" s="4"/>
      <c r="D6406" s="4"/>
      <c r="E6406" s="4">
        <v>1300004820</v>
      </c>
      <c r="F6406" s="4" t="s">
        <v>5198</v>
      </c>
      <c r="G6406" s="5">
        <v>390900</v>
      </c>
      <c r="H6406" s="5">
        <v>1</v>
      </c>
    </row>
    <row r="6407" spans="1:8" x14ac:dyDescent="0.25">
      <c r="A6407" s="4"/>
      <c r="B6407" s="4"/>
      <c r="C6407" s="4"/>
      <c r="D6407" s="4"/>
      <c r="E6407" s="4">
        <v>1300004680</v>
      </c>
      <c r="F6407" s="4" t="s">
        <v>5199</v>
      </c>
      <c r="G6407" s="5">
        <v>384000</v>
      </c>
      <c r="H6407" s="5">
        <v>1</v>
      </c>
    </row>
    <row r="6408" spans="1:8" x14ac:dyDescent="0.25">
      <c r="A6408" s="4"/>
      <c r="B6408" s="4"/>
      <c r="C6408" s="4"/>
      <c r="D6408" s="4"/>
      <c r="E6408" s="4">
        <v>1300004850</v>
      </c>
      <c r="F6408" s="4" t="s">
        <v>5200</v>
      </c>
      <c r="G6408" s="5">
        <v>366800</v>
      </c>
      <c r="H6408" s="5">
        <v>1</v>
      </c>
    </row>
    <row r="6409" spans="1:8" x14ac:dyDescent="0.25">
      <c r="A6409" s="4"/>
      <c r="B6409" s="4"/>
      <c r="C6409" s="4"/>
      <c r="D6409" s="4"/>
      <c r="E6409" s="4">
        <v>1300004530</v>
      </c>
      <c r="F6409" s="4" t="s">
        <v>5201</v>
      </c>
      <c r="G6409" s="5">
        <v>341900</v>
      </c>
      <c r="H6409" s="5">
        <v>1</v>
      </c>
    </row>
    <row r="6410" spans="1:8" x14ac:dyDescent="0.25">
      <c r="A6410" s="4"/>
      <c r="B6410" s="4"/>
      <c r="C6410" s="4"/>
      <c r="D6410" s="4"/>
      <c r="E6410" s="4">
        <v>1300004550</v>
      </c>
      <c r="F6410" s="4" t="s">
        <v>5202</v>
      </c>
      <c r="G6410" s="5">
        <v>320500</v>
      </c>
      <c r="H6410" s="5">
        <v>1</v>
      </c>
    </row>
    <row r="6411" spans="1:8" x14ac:dyDescent="0.25">
      <c r="A6411" s="4"/>
      <c r="B6411" s="4"/>
      <c r="C6411" s="4"/>
      <c r="D6411" s="4"/>
      <c r="E6411" s="4">
        <v>1300004560</v>
      </c>
      <c r="F6411" s="4" t="s">
        <v>5203</v>
      </c>
      <c r="G6411" s="5">
        <v>318400</v>
      </c>
      <c r="H6411" s="5">
        <v>1</v>
      </c>
    </row>
    <row r="6412" spans="1:8" x14ac:dyDescent="0.25">
      <c r="A6412" s="4"/>
      <c r="B6412" s="4"/>
      <c r="C6412" s="4"/>
      <c r="D6412" s="4"/>
      <c r="E6412" s="4">
        <v>1300004770</v>
      </c>
      <c r="F6412" s="4" t="s">
        <v>5204</v>
      </c>
      <c r="G6412" s="5">
        <v>295000</v>
      </c>
      <c r="H6412" s="5">
        <v>1</v>
      </c>
    </row>
    <row r="6413" spans="1:8" x14ac:dyDescent="0.25">
      <c r="A6413" s="4"/>
      <c r="B6413" s="4"/>
      <c r="C6413" s="4"/>
      <c r="D6413" s="4"/>
      <c r="E6413" s="4">
        <v>1300004630</v>
      </c>
      <c r="F6413" s="4" t="s">
        <v>5205</v>
      </c>
      <c r="G6413" s="5">
        <v>294900</v>
      </c>
      <c r="H6413" s="5">
        <v>1</v>
      </c>
    </row>
    <row r="6414" spans="1:8" x14ac:dyDescent="0.25">
      <c r="A6414" s="4"/>
      <c r="B6414" s="4"/>
      <c r="C6414" s="4"/>
      <c r="D6414" s="4"/>
      <c r="E6414" s="4">
        <v>1300004670</v>
      </c>
      <c r="F6414" s="4" t="s">
        <v>5206</v>
      </c>
      <c r="G6414" s="5">
        <v>253900</v>
      </c>
      <c r="H6414" s="5">
        <v>1</v>
      </c>
    </row>
    <row r="6415" spans="1:8" x14ac:dyDescent="0.25">
      <c r="A6415" s="4"/>
      <c r="B6415" s="4"/>
      <c r="C6415" s="4"/>
      <c r="D6415" s="4"/>
      <c r="E6415" s="4">
        <v>1300004880</v>
      </c>
      <c r="F6415" s="4" t="s">
        <v>5207</v>
      </c>
      <c r="G6415" s="5">
        <v>233625</v>
      </c>
      <c r="H6415" s="5">
        <v>1</v>
      </c>
    </row>
    <row r="6416" spans="1:8" x14ac:dyDescent="0.25">
      <c r="A6416" s="4"/>
      <c r="B6416" s="4"/>
      <c r="C6416" s="4"/>
      <c r="D6416" s="4"/>
      <c r="E6416" s="4">
        <v>1300004860</v>
      </c>
      <c r="F6416" s="4" t="s">
        <v>5208</v>
      </c>
      <c r="G6416" s="5">
        <v>214100</v>
      </c>
      <c r="H6416" s="5">
        <v>1</v>
      </c>
    </row>
    <row r="6417" spans="1:8" x14ac:dyDescent="0.25">
      <c r="A6417" s="4"/>
      <c r="B6417" s="4"/>
      <c r="C6417" s="4"/>
      <c r="D6417" s="4"/>
      <c r="E6417" s="4">
        <v>1300004570</v>
      </c>
      <c r="F6417" s="4" t="s">
        <v>5209</v>
      </c>
      <c r="G6417" s="5">
        <v>177800</v>
      </c>
      <c r="H6417" s="5">
        <v>1</v>
      </c>
    </row>
    <row r="6418" spans="1:8" x14ac:dyDescent="0.25">
      <c r="A6418" s="4"/>
      <c r="B6418" s="4"/>
      <c r="C6418" s="4"/>
      <c r="D6418" s="4"/>
      <c r="E6418" s="4">
        <v>1300004580</v>
      </c>
      <c r="F6418" s="4" t="s">
        <v>5210</v>
      </c>
      <c r="G6418" s="5">
        <v>173000</v>
      </c>
      <c r="H6418" s="5">
        <v>1</v>
      </c>
    </row>
    <row r="6419" spans="1:8" x14ac:dyDescent="0.25">
      <c r="A6419" s="4"/>
      <c r="B6419" s="4"/>
      <c r="C6419" s="4"/>
      <c r="D6419" s="4"/>
      <c r="E6419" s="4">
        <v>1300004840</v>
      </c>
      <c r="F6419" s="4" t="s">
        <v>5211</v>
      </c>
      <c r="G6419" s="5">
        <v>169200</v>
      </c>
      <c r="H6419" s="5">
        <v>1</v>
      </c>
    </row>
    <row r="6420" spans="1:8" x14ac:dyDescent="0.25">
      <c r="A6420" s="4"/>
      <c r="B6420" s="4"/>
      <c r="C6420" s="4"/>
      <c r="D6420" s="4"/>
      <c r="E6420" s="4">
        <v>1300004600</v>
      </c>
      <c r="F6420" s="4" t="s">
        <v>5212</v>
      </c>
      <c r="G6420" s="5">
        <v>155600</v>
      </c>
      <c r="H6420" s="5">
        <v>1</v>
      </c>
    </row>
    <row r="6421" spans="1:8" x14ac:dyDescent="0.25">
      <c r="A6421" s="4"/>
      <c r="B6421" s="4"/>
      <c r="C6421" s="4"/>
      <c r="D6421" s="4"/>
      <c r="E6421" s="4">
        <v>1300004590</v>
      </c>
      <c r="F6421" s="4" t="s">
        <v>5213</v>
      </c>
      <c r="G6421" s="5">
        <v>150900</v>
      </c>
      <c r="H6421" s="5">
        <v>1</v>
      </c>
    </row>
    <row r="6422" spans="1:8" x14ac:dyDescent="0.25">
      <c r="A6422" s="4"/>
      <c r="B6422" s="4"/>
      <c r="C6422" s="4"/>
      <c r="D6422" s="4"/>
      <c r="E6422" s="4">
        <v>1300004520</v>
      </c>
      <c r="F6422" s="4" t="s">
        <v>5214</v>
      </c>
      <c r="G6422" s="5">
        <v>105500</v>
      </c>
      <c r="H6422" s="5">
        <v>1</v>
      </c>
    </row>
    <row r="6423" spans="1:8" x14ac:dyDescent="0.25">
      <c r="A6423" s="4"/>
      <c r="B6423" s="4"/>
      <c r="C6423" s="4"/>
      <c r="D6423" s="4"/>
      <c r="E6423" s="4">
        <v>1300004540</v>
      </c>
      <c r="F6423" s="4" t="s">
        <v>5215</v>
      </c>
      <c r="G6423" s="5">
        <v>101700</v>
      </c>
      <c r="H6423" s="5">
        <v>1</v>
      </c>
    </row>
    <row r="6424" spans="1:8" x14ac:dyDescent="0.25">
      <c r="A6424" s="4"/>
      <c r="B6424" s="4"/>
      <c r="C6424" s="4"/>
      <c r="D6424" s="4"/>
      <c r="E6424" s="4">
        <v>1300004920</v>
      </c>
      <c r="F6424" s="4" t="s">
        <v>5216</v>
      </c>
      <c r="G6424" s="5">
        <v>96900</v>
      </c>
      <c r="H6424" s="5">
        <v>1</v>
      </c>
    </row>
    <row r="6425" spans="1:8" x14ac:dyDescent="0.25">
      <c r="A6425" s="4"/>
      <c r="B6425" s="4"/>
      <c r="C6425" s="4"/>
      <c r="D6425" s="4"/>
      <c r="E6425" s="4">
        <v>1300004800</v>
      </c>
      <c r="F6425" s="4" t="s">
        <v>5217</v>
      </c>
      <c r="G6425" s="5">
        <v>66900</v>
      </c>
      <c r="H6425" s="5">
        <v>1</v>
      </c>
    </row>
    <row r="6426" spans="1:8" x14ac:dyDescent="0.25">
      <c r="A6426" s="4"/>
      <c r="B6426" s="4"/>
      <c r="C6426" s="4"/>
      <c r="D6426" s="4"/>
      <c r="E6426" s="4">
        <v>1300004620</v>
      </c>
      <c r="F6426" s="4" t="s">
        <v>5218</v>
      </c>
      <c r="G6426" s="5">
        <v>66400</v>
      </c>
      <c r="H6426" s="5">
        <v>1</v>
      </c>
    </row>
    <row r="6427" spans="1:8" x14ac:dyDescent="0.25">
      <c r="A6427" s="4"/>
      <c r="B6427" s="4"/>
      <c r="C6427" s="4"/>
      <c r="D6427" s="4"/>
      <c r="E6427" s="4">
        <v>1300005000</v>
      </c>
      <c r="F6427" s="4" t="s">
        <v>5219</v>
      </c>
      <c r="G6427" s="5">
        <v>59400</v>
      </c>
      <c r="H6427" s="5">
        <v>10723.58</v>
      </c>
    </row>
    <row r="6428" spans="1:8" x14ac:dyDescent="0.25">
      <c r="A6428" s="4"/>
      <c r="B6428" s="4"/>
      <c r="C6428" s="4"/>
      <c r="D6428" s="4"/>
      <c r="E6428" s="4">
        <v>1300004990</v>
      </c>
      <c r="F6428" s="4" t="s">
        <v>5220</v>
      </c>
      <c r="G6428" s="5">
        <v>59400</v>
      </c>
      <c r="H6428" s="5">
        <v>10723.58</v>
      </c>
    </row>
    <row r="6429" spans="1:8" x14ac:dyDescent="0.25">
      <c r="A6429" s="4"/>
      <c r="B6429" s="4"/>
      <c r="C6429" s="4"/>
      <c r="D6429" s="4"/>
      <c r="E6429" s="4">
        <v>1300004980</v>
      </c>
      <c r="F6429" s="4" t="s">
        <v>5221</v>
      </c>
      <c r="G6429" s="5">
        <v>59300</v>
      </c>
      <c r="H6429" s="5">
        <v>10229.51</v>
      </c>
    </row>
    <row r="6430" spans="1:8" x14ac:dyDescent="0.25">
      <c r="A6430" s="4"/>
      <c r="B6430" s="4"/>
      <c r="C6430" s="4"/>
      <c r="D6430" s="4"/>
      <c r="E6430" s="4">
        <v>1300004660</v>
      </c>
      <c r="F6430" s="4" t="s">
        <v>5222</v>
      </c>
      <c r="G6430" s="5">
        <v>58400</v>
      </c>
      <c r="H6430" s="5">
        <v>1</v>
      </c>
    </row>
    <row r="6431" spans="1:8" x14ac:dyDescent="0.25">
      <c r="A6431" s="4"/>
      <c r="B6431" s="4"/>
      <c r="C6431" s="4"/>
      <c r="D6431" s="4"/>
      <c r="E6431" s="4">
        <v>1300005020</v>
      </c>
      <c r="F6431" s="4" t="s">
        <v>5223</v>
      </c>
      <c r="G6431" s="5">
        <v>55800</v>
      </c>
      <c r="H6431" s="5">
        <v>13685.7</v>
      </c>
    </row>
    <row r="6432" spans="1:8" x14ac:dyDescent="0.25">
      <c r="A6432" s="4"/>
      <c r="B6432" s="4"/>
      <c r="C6432" s="4"/>
      <c r="D6432" s="4"/>
      <c r="E6432" s="4">
        <v>1300004930</v>
      </c>
      <c r="F6432" s="4" t="s">
        <v>5224</v>
      </c>
      <c r="G6432" s="5">
        <v>37300</v>
      </c>
      <c r="H6432" s="5">
        <v>1</v>
      </c>
    </row>
    <row r="6433" spans="1:8" x14ac:dyDescent="0.25">
      <c r="A6433" s="4"/>
      <c r="B6433" s="4"/>
      <c r="C6433" s="4"/>
      <c r="D6433" s="4"/>
      <c r="E6433" s="4">
        <v>1300005010</v>
      </c>
      <c r="F6433" s="4" t="s">
        <v>5225</v>
      </c>
      <c r="G6433" s="5">
        <v>35900</v>
      </c>
      <c r="H6433" s="5">
        <v>6481.06</v>
      </c>
    </row>
    <row r="6434" spans="1:8" x14ac:dyDescent="0.25">
      <c r="A6434" s="4"/>
      <c r="B6434" s="4"/>
      <c r="C6434" s="4"/>
      <c r="D6434" s="4"/>
      <c r="E6434" s="4">
        <v>1300004900</v>
      </c>
      <c r="F6434" s="4" t="s">
        <v>5226</v>
      </c>
      <c r="G6434" s="5">
        <v>34600</v>
      </c>
      <c r="H6434" s="5">
        <v>1</v>
      </c>
    </row>
    <row r="6435" spans="1:8" x14ac:dyDescent="0.25">
      <c r="A6435" s="4"/>
      <c r="B6435" s="4"/>
      <c r="C6435" s="4"/>
      <c r="D6435" s="4"/>
      <c r="E6435" s="4">
        <v>1300004890</v>
      </c>
      <c r="F6435" s="4" t="s">
        <v>5227</v>
      </c>
      <c r="G6435" s="5">
        <v>34600</v>
      </c>
      <c r="H6435" s="5">
        <v>1</v>
      </c>
    </row>
    <row r="6436" spans="1:8" x14ac:dyDescent="0.25">
      <c r="A6436" s="4"/>
      <c r="B6436" s="4"/>
      <c r="C6436" s="4"/>
      <c r="D6436" s="4"/>
      <c r="E6436" s="4">
        <v>1300005030</v>
      </c>
      <c r="F6436" s="4" t="s">
        <v>5228</v>
      </c>
      <c r="G6436" s="5">
        <v>26400</v>
      </c>
      <c r="H6436" s="5">
        <v>6645.73</v>
      </c>
    </row>
    <row r="6437" spans="1:8" x14ac:dyDescent="0.25">
      <c r="A6437" s="4"/>
      <c r="B6437" s="4"/>
      <c r="C6437" s="4"/>
      <c r="D6437" s="4"/>
      <c r="E6437" s="4">
        <v>1300004940</v>
      </c>
      <c r="F6437" s="4" t="s">
        <v>5229</v>
      </c>
      <c r="G6437" s="5">
        <v>25200</v>
      </c>
      <c r="H6437" s="5">
        <v>1111.33</v>
      </c>
    </row>
    <row r="6438" spans="1:8" x14ac:dyDescent="0.25">
      <c r="A6438" s="4"/>
      <c r="B6438" s="4"/>
      <c r="C6438" s="4"/>
      <c r="D6438" s="4"/>
      <c r="E6438" s="4">
        <v>1300004950</v>
      </c>
      <c r="F6438" s="4" t="s">
        <v>5230</v>
      </c>
      <c r="G6438" s="5">
        <v>25200</v>
      </c>
      <c r="H6438" s="5">
        <v>1111.33</v>
      </c>
    </row>
    <row r="6439" spans="1:8" x14ac:dyDescent="0.25">
      <c r="A6439" s="4"/>
      <c r="B6439" s="4"/>
      <c r="C6439" s="4"/>
      <c r="D6439" s="4"/>
      <c r="E6439" s="4">
        <v>1300004910</v>
      </c>
      <c r="F6439" s="4" t="s">
        <v>5231</v>
      </c>
      <c r="G6439" s="5">
        <v>20000</v>
      </c>
      <c r="H6439" s="5">
        <v>1</v>
      </c>
    </row>
    <row r="6440" spans="1:8" x14ac:dyDescent="0.25">
      <c r="A6440" s="4"/>
      <c r="B6440" s="4"/>
      <c r="C6440" s="4"/>
      <c r="D6440" s="4"/>
      <c r="E6440" s="4">
        <v>1300004640</v>
      </c>
      <c r="F6440" s="4" t="s">
        <v>5232</v>
      </c>
      <c r="G6440" s="5">
        <v>15100</v>
      </c>
      <c r="H6440" s="5">
        <v>1</v>
      </c>
    </row>
    <row r="6441" spans="1:8" x14ac:dyDescent="0.25">
      <c r="A6441" s="6"/>
      <c r="B6441" s="6"/>
      <c r="C6441" s="6" t="s">
        <v>2477</v>
      </c>
      <c r="D6441" s="6"/>
      <c r="E6441" s="6"/>
      <c r="F6441" s="6"/>
      <c r="G6441" s="7">
        <f>SUM(G6391:G6440)</f>
        <v>52910125.25</v>
      </c>
      <c r="H6441" s="7">
        <f>SUM(H6391:H6440)</f>
        <v>234952.35999999996</v>
      </c>
    </row>
    <row r="6442" spans="1:8" x14ac:dyDescent="0.25">
      <c r="A6442" s="8"/>
      <c r="B6442" s="8" t="s">
        <v>2478</v>
      </c>
      <c r="C6442" s="8"/>
      <c r="D6442" s="8"/>
      <c r="E6442" s="8"/>
      <c r="F6442" s="8"/>
      <c r="G6442" s="9">
        <f>SUM(G6441)</f>
        <v>52910125.25</v>
      </c>
      <c r="H6442" s="9">
        <f>SUM(H6441)</f>
        <v>234952.35999999996</v>
      </c>
    </row>
    <row r="6443" spans="1:8" x14ac:dyDescent="0.25">
      <c r="A6443" s="4"/>
      <c r="B6443" s="4" t="s">
        <v>2479</v>
      </c>
      <c r="C6443" s="4" t="s">
        <v>2480</v>
      </c>
      <c r="D6443" s="4">
        <v>2014</v>
      </c>
      <c r="E6443" s="4">
        <v>1700005750</v>
      </c>
      <c r="F6443" s="4" t="s">
        <v>5233</v>
      </c>
      <c r="G6443" s="5">
        <v>51613995</v>
      </c>
      <c r="H6443" s="5">
        <v>1</v>
      </c>
    </row>
    <row r="6444" spans="1:8" x14ac:dyDescent="0.25">
      <c r="A6444" s="4"/>
      <c r="B6444" s="4"/>
      <c r="C6444" s="4"/>
      <c r="D6444" s="4"/>
      <c r="E6444" s="4">
        <v>1700005950</v>
      </c>
      <c r="F6444" s="4" t="s">
        <v>2481</v>
      </c>
      <c r="G6444" s="5">
        <v>14479724.17</v>
      </c>
      <c r="H6444" s="5">
        <v>3450853.67</v>
      </c>
    </row>
    <row r="6445" spans="1:8" x14ac:dyDescent="0.25">
      <c r="A6445" s="4"/>
      <c r="B6445" s="4"/>
      <c r="C6445" s="4"/>
      <c r="D6445" s="4"/>
      <c r="E6445" s="4">
        <v>1700005930</v>
      </c>
      <c r="F6445" s="4" t="s">
        <v>5234</v>
      </c>
      <c r="G6445" s="5">
        <v>7070100</v>
      </c>
      <c r="H6445" s="5">
        <v>1</v>
      </c>
    </row>
    <row r="6446" spans="1:8" x14ac:dyDescent="0.25">
      <c r="A6446" s="4"/>
      <c r="B6446" s="4"/>
      <c r="C6446" s="4"/>
      <c r="D6446" s="4"/>
      <c r="E6446" s="4">
        <v>1700005940</v>
      </c>
      <c r="F6446" s="4" t="s">
        <v>5235</v>
      </c>
      <c r="G6446" s="5">
        <v>2674602</v>
      </c>
      <c r="H6446" s="5">
        <v>562395.62</v>
      </c>
    </row>
    <row r="6447" spans="1:8" x14ac:dyDescent="0.25">
      <c r="A6447" s="4"/>
      <c r="B6447" s="4"/>
      <c r="C6447" s="4"/>
      <c r="D6447" s="4"/>
      <c r="E6447" s="4">
        <v>1700005910</v>
      </c>
      <c r="F6447" s="4" t="s">
        <v>5236</v>
      </c>
      <c r="G6447" s="5">
        <v>1208499</v>
      </c>
      <c r="H6447" s="5">
        <v>157773.66</v>
      </c>
    </row>
    <row r="6448" spans="1:8" x14ac:dyDescent="0.25">
      <c r="A6448" s="4"/>
      <c r="B6448" s="4"/>
      <c r="C6448" s="4"/>
      <c r="D6448" s="4"/>
      <c r="E6448" s="4">
        <v>1700005900</v>
      </c>
      <c r="F6448" s="4" t="s">
        <v>5237</v>
      </c>
      <c r="G6448" s="5">
        <v>717898</v>
      </c>
      <c r="H6448" s="5">
        <v>1</v>
      </c>
    </row>
    <row r="6449" spans="1:8" x14ac:dyDescent="0.25">
      <c r="A6449" s="4"/>
      <c r="B6449" s="4"/>
      <c r="C6449" s="4"/>
      <c r="D6449" s="4"/>
      <c r="E6449" s="4">
        <v>1700005850</v>
      </c>
      <c r="F6449" s="4" t="s">
        <v>5238</v>
      </c>
      <c r="G6449" s="5">
        <v>648600</v>
      </c>
      <c r="H6449" s="5">
        <v>1</v>
      </c>
    </row>
    <row r="6450" spans="1:8" x14ac:dyDescent="0.25">
      <c r="A6450" s="4"/>
      <c r="B6450" s="4"/>
      <c r="C6450" s="4"/>
      <c r="D6450" s="4"/>
      <c r="E6450" s="4">
        <v>1700005840</v>
      </c>
      <c r="F6450" s="4" t="s">
        <v>5239</v>
      </c>
      <c r="G6450" s="5">
        <v>536100</v>
      </c>
      <c r="H6450" s="5">
        <v>1</v>
      </c>
    </row>
    <row r="6451" spans="1:8" x14ac:dyDescent="0.25">
      <c r="A6451" s="4"/>
      <c r="B6451" s="4"/>
      <c r="C6451" s="4"/>
      <c r="D6451" s="4"/>
      <c r="E6451" s="4">
        <v>1700005980</v>
      </c>
      <c r="F6451" s="4" t="s">
        <v>5240</v>
      </c>
      <c r="G6451" s="5">
        <v>472100</v>
      </c>
      <c r="H6451" s="5">
        <v>136239.76999999999</v>
      </c>
    </row>
    <row r="6452" spans="1:8" x14ac:dyDescent="0.25">
      <c r="A6452" s="4"/>
      <c r="B6452" s="4"/>
      <c r="C6452" s="4"/>
      <c r="D6452" s="4"/>
      <c r="E6452" s="4">
        <v>1700005960</v>
      </c>
      <c r="F6452" s="4" t="s">
        <v>5241</v>
      </c>
      <c r="G6452" s="5">
        <v>369498</v>
      </c>
      <c r="H6452" s="5">
        <v>110913.65</v>
      </c>
    </row>
    <row r="6453" spans="1:8" x14ac:dyDescent="0.25">
      <c r="A6453" s="4"/>
      <c r="B6453" s="4"/>
      <c r="C6453" s="4"/>
      <c r="D6453" s="4"/>
      <c r="E6453" s="4">
        <v>1700006030</v>
      </c>
      <c r="F6453" s="4" t="s">
        <v>5242</v>
      </c>
      <c r="G6453" s="5">
        <v>357400</v>
      </c>
      <c r="H6453" s="5">
        <v>170961.61</v>
      </c>
    </row>
    <row r="6454" spans="1:8" x14ac:dyDescent="0.25">
      <c r="A6454" s="4"/>
      <c r="B6454" s="4"/>
      <c r="C6454" s="4"/>
      <c r="D6454" s="4"/>
      <c r="E6454" s="4">
        <v>1700005870</v>
      </c>
      <c r="F6454" s="4" t="s">
        <v>5243</v>
      </c>
      <c r="G6454" s="5">
        <v>232200</v>
      </c>
      <c r="H6454" s="5">
        <v>24027.439999999999</v>
      </c>
    </row>
    <row r="6455" spans="1:8" x14ac:dyDescent="0.25">
      <c r="A6455" s="4"/>
      <c r="B6455" s="4"/>
      <c r="C6455" s="4"/>
      <c r="D6455" s="4"/>
      <c r="E6455" s="4">
        <v>1700006020</v>
      </c>
      <c r="F6455" s="4" t="s">
        <v>5244</v>
      </c>
      <c r="G6455" s="5">
        <v>210104</v>
      </c>
      <c r="H6455" s="5">
        <v>97077.71</v>
      </c>
    </row>
    <row r="6456" spans="1:8" x14ac:dyDescent="0.25">
      <c r="A6456" s="4"/>
      <c r="B6456" s="4"/>
      <c r="C6456" s="4"/>
      <c r="D6456" s="4"/>
      <c r="E6456" s="4">
        <v>1700005970</v>
      </c>
      <c r="F6456" s="4" t="s">
        <v>5245</v>
      </c>
      <c r="G6456" s="5">
        <v>205200</v>
      </c>
      <c r="H6456" s="5">
        <v>59217.11</v>
      </c>
    </row>
    <row r="6457" spans="1:8" x14ac:dyDescent="0.25">
      <c r="A6457" s="4"/>
      <c r="B6457" s="4"/>
      <c r="C6457" s="4"/>
      <c r="D6457" s="4"/>
      <c r="E6457" s="4">
        <v>1700005820</v>
      </c>
      <c r="F6457" s="4" t="s">
        <v>5246</v>
      </c>
      <c r="G6457" s="5">
        <v>143800</v>
      </c>
      <c r="H6457" s="5">
        <v>21260.91</v>
      </c>
    </row>
    <row r="6458" spans="1:8" x14ac:dyDescent="0.25">
      <c r="A6458" s="4"/>
      <c r="B6458" s="4"/>
      <c r="C6458" s="4"/>
      <c r="D6458" s="4"/>
      <c r="E6458" s="4">
        <v>1700005880</v>
      </c>
      <c r="F6458" s="4" t="s">
        <v>5247</v>
      </c>
      <c r="G6458" s="5">
        <v>134600</v>
      </c>
      <c r="H6458" s="5">
        <v>17572.46</v>
      </c>
    </row>
    <row r="6459" spans="1:8" x14ac:dyDescent="0.25">
      <c r="A6459" s="4"/>
      <c r="B6459" s="4"/>
      <c r="C6459" s="4"/>
      <c r="D6459" s="4"/>
      <c r="E6459" s="4">
        <v>1700005770</v>
      </c>
      <c r="F6459" s="4" t="s">
        <v>5248</v>
      </c>
      <c r="G6459" s="5">
        <v>114100</v>
      </c>
      <c r="H6459" s="5">
        <v>14896.15</v>
      </c>
    </row>
    <row r="6460" spans="1:8" x14ac:dyDescent="0.25">
      <c r="A6460" s="4"/>
      <c r="B6460" s="4"/>
      <c r="C6460" s="4"/>
      <c r="D6460" s="4"/>
      <c r="E6460" s="4">
        <v>1700005830</v>
      </c>
      <c r="F6460" s="4" t="s">
        <v>5249</v>
      </c>
      <c r="G6460" s="5">
        <v>108500</v>
      </c>
      <c r="H6460" s="5">
        <v>1</v>
      </c>
    </row>
    <row r="6461" spans="1:8" x14ac:dyDescent="0.25">
      <c r="A6461" s="4"/>
      <c r="B6461" s="4"/>
      <c r="C6461" s="4"/>
      <c r="D6461" s="4"/>
      <c r="E6461" s="4">
        <v>1700006000</v>
      </c>
      <c r="F6461" s="4" t="s">
        <v>5250</v>
      </c>
      <c r="G6461" s="5">
        <v>95300</v>
      </c>
      <c r="H6461" s="5">
        <v>33618.22</v>
      </c>
    </row>
    <row r="6462" spans="1:8" x14ac:dyDescent="0.25">
      <c r="A6462" s="4"/>
      <c r="B6462" s="4"/>
      <c r="C6462" s="4"/>
      <c r="D6462" s="4"/>
      <c r="E6462" s="4">
        <v>1700005810</v>
      </c>
      <c r="F6462" s="4" t="s">
        <v>5251</v>
      </c>
      <c r="G6462" s="5">
        <v>89100</v>
      </c>
      <c r="H6462" s="5">
        <v>11632.29</v>
      </c>
    </row>
    <row r="6463" spans="1:8" x14ac:dyDescent="0.25">
      <c r="A6463" s="4"/>
      <c r="B6463" s="4"/>
      <c r="C6463" s="4"/>
      <c r="D6463" s="4"/>
      <c r="E6463" s="4">
        <v>1700006010</v>
      </c>
      <c r="F6463" s="4" t="s">
        <v>5252</v>
      </c>
      <c r="G6463" s="5">
        <v>87600</v>
      </c>
      <c r="H6463" s="5">
        <v>32161.81</v>
      </c>
    </row>
    <row r="6464" spans="1:8" x14ac:dyDescent="0.25">
      <c r="A6464" s="4"/>
      <c r="B6464" s="4"/>
      <c r="C6464" s="4"/>
      <c r="D6464" s="4"/>
      <c r="E6464" s="4">
        <v>1700005890</v>
      </c>
      <c r="F6464" s="4" t="s">
        <v>5253</v>
      </c>
      <c r="G6464" s="5">
        <v>82000</v>
      </c>
      <c r="H6464" s="5">
        <v>14132.67</v>
      </c>
    </row>
    <row r="6465" spans="1:8" x14ac:dyDescent="0.25">
      <c r="A6465" s="4"/>
      <c r="B6465" s="4"/>
      <c r="C6465" s="4"/>
      <c r="D6465" s="4"/>
      <c r="E6465" s="4">
        <v>1700005760</v>
      </c>
      <c r="F6465" s="4" t="s">
        <v>5254</v>
      </c>
      <c r="G6465" s="5">
        <v>72700</v>
      </c>
      <c r="H6465" s="5">
        <v>9491.26</v>
      </c>
    </row>
    <row r="6466" spans="1:8" x14ac:dyDescent="0.25">
      <c r="A6466" s="4"/>
      <c r="B6466" s="4"/>
      <c r="C6466" s="4"/>
      <c r="D6466" s="4"/>
      <c r="E6466" s="4">
        <v>1700005920</v>
      </c>
      <c r="F6466" s="4" t="s">
        <v>5255</v>
      </c>
      <c r="G6466" s="5">
        <v>62700</v>
      </c>
      <c r="H6466" s="5">
        <v>1</v>
      </c>
    </row>
    <row r="6467" spans="1:8" x14ac:dyDescent="0.25">
      <c r="A6467" s="4"/>
      <c r="B6467" s="4"/>
      <c r="C6467" s="4"/>
      <c r="D6467" s="4"/>
      <c r="E6467" s="4">
        <v>1700005740</v>
      </c>
      <c r="F6467" s="4" t="s">
        <v>5256</v>
      </c>
      <c r="G6467" s="5">
        <v>53901</v>
      </c>
      <c r="H6467" s="5">
        <v>7036.94</v>
      </c>
    </row>
    <row r="6468" spans="1:8" x14ac:dyDescent="0.25">
      <c r="A6468" s="4"/>
      <c r="B6468" s="4"/>
      <c r="C6468" s="4"/>
      <c r="D6468" s="4"/>
      <c r="E6468" s="4">
        <v>1700005800</v>
      </c>
      <c r="F6468" s="4" t="s">
        <v>5257</v>
      </c>
      <c r="G6468" s="5">
        <v>40500</v>
      </c>
      <c r="H6468" s="5">
        <v>5287.4</v>
      </c>
    </row>
    <row r="6469" spans="1:8" x14ac:dyDescent="0.25">
      <c r="A6469" s="4"/>
      <c r="B6469" s="4"/>
      <c r="C6469" s="4"/>
      <c r="D6469" s="4"/>
      <c r="E6469" s="4">
        <v>1700005730</v>
      </c>
      <c r="F6469" s="4" t="s">
        <v>5258</v>
      </c>
      <c r="G6469" s="5">
        <v>35400</v>
      </c>
      <c r="H6469" s="5">
        <v>6101.16</v>
      </c>
    </row>
    <row r="6470" spans="1:8" x14ac:dyDescent="0.25">
      <c r="A6470" s="4"/>
      <c r="B6470" s="4"/>
      <c r="C6470" s="4"/>
      <c r="D6470" s="4"/>
      <c r="E6470" s="4">
        <v>1700005790</v>
      </c>
      <c r="F6470" s="4" t="s">
        <v>5259</v>
      </c>
      <c r="G6470" s="5">
        <v>31100</v>
      </c>
      <c r="H6470" s="5">
        <v>4060.21</v>
      </c>
    </row>
    <row r="6471" spans="1:8" x14ac:dyDescent="0.25">
      <c r="A6471" s="4"/>
      <c r="B6471" s="4"/>
      <c r="C6471" s="4"/>
      <c r="D6471" s="4"/>
      <c r="E6471" s="4">
        <v>1700005670</v>
      </c>
      <c r="F6471" s="4" t="s">
        <v>5260</v>
      </c>
      <c r="G6471" s="5">
        <v>29200</v>
      </c>
      <c r="H6471" s="5">
        <v>3812.15</v>
      </c>
    </row>
    <row r="6472" spans="1:8" x14ac:dyDescent="0.25">
      <c r="A6472" s="4"/>
      <c r="B6472" s="4"/>
      <c r="C6472" s="4"/>
      <c r="D6472" s="4"/>
      <c r="E6472" s="4">
        <v>1700005780</v>
      </c>
      <c r="F6472" s="4" t="s">
        <v>5261</v>
      </c>
      <c r="G6472" s="5">
        <v>28900</v>
      </c>
      <c r="H6472" s="5">
        <v>3773</v>
      </c>
    </row>
    <row r="6473" spans="1:8" x14ac:dyDescent="0.25">
      <c r="A6473" s="4"/>
      <c r="B6473" s="4"/>
      <c r="C6473" s="4"/>
      <c r="D6473" s="4"/>
      <c r="E6473" s="4">
        <v>1700005990</v>
      </c>
      <c r="F6473" s="4" t="s">
        <v>5262</v>
      </c>
      <c r="G6473" s="5">
        <v>21800</v>
      </c>
      <c r="H6473" s="5">
        <v>6420.52</v>
      </c>
    </row>
    <row r="6474" spans="1:8" x14ac:dyDescent="0.25">
      <c r="A6474" s="4"/>
      <c r="B6474" s="4"/>
      <c r="C6474" s="4"/>
      <c r="D6474" s="4"/>
      <c r="E6474" s="4">
        <v>1700005720</v>
      </c>
      <c r="F6474" s="4" t="s">
        <v>5263</v>
      </c>
      <c r="G6474" s="5">
        <v>18300</v>
      </c>
      <c r="H6474" s="5">
        <v>2705.64</v>
      </c>
    </row>
    <row r="6475" spans="1:8" x14ac:dyDescent="0.25">
      <c r="A6475" s="4"/>
      <c r="B6475" s="4"/>
      <c r="C6475" s="4"/>
      <c r="D6475" s="4"/>
      <c r="E6475" s="4">
        <v>1700005700</v>
      </c>
      <c r="F6475" s="4" t="s">
        <v>5264</v>
      </c>
      <c r="G6475" s="5">
        <v>16800</v>
      </c>
      <c r="H6475" s="5">
        <v>2626.83</v>
      </c>
    </row>
    <row r="6476" spans="1:8" x14ac:dyDescent="0.25">
      <c r="A6476" s="4"/>
      <c r="B6476" s="4"/>
      <c r="C6476" s="4"/>
      <c r="D6476" s="4"/>
      <c r="E6476" s="4">
        <v>1700005860</v>
      </c>
      <c r="F6476" s="4" t="s">
        <v>5265</v>
      </c>
      <c r="G6476" s="5">
        <v>16000</v>
      </c>
      <c r="H6476" s="5">
        <v>1</v>
      </c>
    </row>
    <row r="6477" spans="1:8" x14ac:dyDescent="0.25">
      <c r="A6477" s="4"/>
      <c r="B6477" s="4"/>
      <c r="C6477" s="4"/>
      <c r="D6477" s="4"/>
      <c r="E6477" s="4">
        <v>1700005690</v>
      </c>
      <c r="F6477" s="4" t="s">
        <v>5266</v>
      </c>
      <c r="G6477" s="5">
        <v>14600</v>
      </c>
      <c r="H6477" s="5">
        <v>1906.11</v>
      </c>
    </row>
    <row r="6478" spans="1:8" x14ac:dyDescent="0.25">
      <c r="A6478" s="4"/>
      <c r="B6478" s="4"/>
      <c r="C6478" s="4"/>
      <c r="D6478" s="4"/>
      <c r="E6478" s="4">
        <v>1700005680</v>
      </c>
      <c r="F6478" s="4" t="s">
        <v>5267</v>
      </c>
      <c r="G6478" s="5">
        <v>14600</v>
      </c>
      <c r="H6478" s="5">
        <v>1906.11</v>
      </c>
    </row>
    <row r="6479" spans="1:8" x14ac:dyDescent="0.25">
      <c r="A6479" s="4"/>
      <c r="B6479" s="4"/>
      <c r="C6479" s="4"/>
      <c r="D6479" s="4"/>
      <c r="E6479" s="4">
        <v>1700005710</v>
      </c>
      <c r="F6479" s="4" t="s">
        <v>5268</v>
      </c>
      <c r="G6479" s="5">
        <v>12700</v>
      </c>
      <c r="H6479" s="5">
        <v>2188.83</v>
      </c>
    </row>
    <row r="6480" spans="1:8" x14ac:dyDescent="0.25">
      <c r="A6480" s="6"/>
      <c r="B6480" s="6"/>
      <c r="C6480" s="6" t="s">
        <v>2634</v>
      </c>
      <c r="D6480" s="6"/>
      <c r="E6480" s="6"/>
      <c r="F6480" s="6"/>
      <c r="G6480" s="7">
        <f>SUM(G6443:G6479)</f>
        <v>82120221.170000002</v>
      </c>
      <c r="H6480" s="7">
        <f>SUM(H6443:H6479)</f>
        <v>4972058.910000002</v>
      </c>
    </row>
    <row r="6481" spans="1:8" x14ac:dyDescent="0.25">
      <c r="A6481" s="8"/>
      <c r="B6481" s="8" t="s">
        <v>2637</v>
      </c>
      <c r="C6481" s="8"/>
      <c r="D6481" s="8"/>
      <c r="E6481" s="8"/>
      <c r="F6481" s="8"/>
      <c r="G6481" s="9">
        <f>SUM(G6480)</f>
        <v>82120221.170000002</v>
      </c>
      <c r="H6481" s="9">
        <f>SUM(H6480)</f>
        <v>4972058.910000002</v>
      </c>
    </row>
    <row r="6482" spans="1:8" x14ac:dyDescent="0.25">
      <c r="A6482" s="10" t="s">
        <v>5269</v>
      </c>
      <c r="B6482" s="10"/>
      <c r="C6482" s="10"/>
      <c r="D6482" s="10"/>
      <c r="E6482" s="10"/>
      <c r="F6482" s="10"/>
      <c r="G6482" s="11">
        <f>G6481+G6442+G6390</f>
        <v>178368792.42000002</v>
      </c>
      <c r="H6482" s="11">
        <f>H6481+H6442+H6390</f>
        <v>11216097.830000004</v>
      </c>
    </row>
    <row r="6483" spans="1:8" x14ac:dyDescent="0.25">
      <c r="A6483" s="3" t="s">
        <v>5270</v>
      </c>
      <c r="B6483" s="3" t="s">
        <v>9</v>
      </c>
      <c r="C6483" s="3" t="s">
        <v>10</v>
      </c>
      <c r="D6483" s="4">
        <v>2018</v>
      </c>
      <c r="E6483" s="4">
        <v>1200148860</v>
      </c>
      <c r="F6483" s="4" t="s">
        <v>5271</v>
      </c>
      <c r="G6483" s="5">
        <v>3020190</v>
      </c>
      <c r="H6483" s="5">
        <v>1892890.53</v>
      </c>
    </row>
    <row r="6484" spans="1:8" x14ac:dyDescent="0.25">
      <c r="A6484" s="4"/>
      <c r="B6484" s="4"/>
      <c r="C6484" s="4"/>
      <c r="D6484" s="4"/>
      <c r="E6484" s="4">
        <v>1200143940</v>
      </c>
      <c r="F6484" s="4" t="s">
        <v>5272</v>
      </c>
      <c r="G6484" s="5">
        <v>1527700</v>
      </c>
      <c r="H6484" s="5">
        <v>1096069</v>
      </c>
    </row>
    <row r="6485" spans="1:8" x14ac:dyDescent="0.25">
      <c r="A6485" s="4"/>
      <c r="B6485" s="4"/>
      <c r="C6485" s="4"/>
      <c r="D6485" s="4"/>
      <c r="E6485" s="4">
        <v>1200143950</v>
      </c>
      <c r="F6485" s="4" t="s">
        <v>5273</v>
      </c>
      <c r="G6485" s="5">
        <v>1327786</v>
      </c>
      <c r="H6485" s="5">
        <v>857820.57</v>
      </c>
    </row>
    <row r="6486" spans="1:8" x14ac:dyDescent="0.25">
      <c r="A6486" s="4"/>
      <c r="B6486" s="4"/>
      <c r="C6486" s="4"/>
      <c r="D6486" s="4"/>
      <c r="E6486" s="4">
        <v>1200143960</v>
      </c>
      <c r="F6486" s="4" t="s">
        <v>5274</v>
      </c>
      <c r="G6486" s="5">
        <v>1300000</v>
      </c>
      <c r="H6486" s="5">
        <v>810492.66</v>
      </c>
    </row>
    <row r="6487" spans="1:8" x14ac:dyDescent="0.25">
      <c r="A6487" s="4"/>
      <c r="B6487" s="4"/>
      <c r="C6487" s="4"/>
      <c r="D6487" s="4"/>
      <c r="E6487" s="4">
        <v>1200143970</v>
      </c>
      <c r="F6487" s="4" t="s">
        <v>5275</v>
      </c>
      <c r="G6487" s="5">
        <v>1300000</v>
      </c>
      <c r="H6487" s="5">
        <v>810492.66</v>
      </c>
    </row>
    <row r="6488" spans="1:8" x14ac:dyDescent="0.25">
      <c r="A6488" s="4"/>
      <c r="B6488" s="4"/>
      <c r="C6488" s="4"/>
      <c r="D6488" s="4"/>
      <c r="E6488" s="4">
        <v>1200146520</v>
      </c>
      <c r="F6488" s="4" t="s">
        <v>5276</v>
      </c>
      <c r="G6488" s="5">
        <v>670830</v>
      </c>
      <c r="H6488" s="5">
        <v>438401.8</v>
      </c>
    </row>
    <row r="6489" spans="1:8" x14ac:dyDescent="0.25">
      <c r="A6489" s="4"/>
      <c r="B6489" s="4"/>
      <c r="C6489" s="4"/>
      <c r="D6489" s="4"/>
      <c r="E6489" s="4">
        <v>1200146510</v>
      </c>
      <c r="F6489" s="4" t="s">
        <v>5277</v>
      </c>
      <c r="G6489" s="5">
        <v>456990</v>
      </c>
      <c r="H6489" s="5">
        <v>298652.77</v>
      </c>
    </row>
    <row r="6490" spans="1:8" x14ac:dyDescent="0.25">
      <c r="A6490" s="4"/>
      <c r="B6490" s="4"/>
      <c r="C6490" s="4"/>
      <c r="D6490" s="4"/>
      <c r="E6490" s="4">
        <v>1200148870</v>
      </c>
      <c r="F6490" s="4" t="s">
        <v>5278</v>
      </c>
      <c r="G6490" s="5">
        <v>385000</v>
      </c>
      <c r="H6490" s="5">
        <v>222420.98</v>
      </c>
    </row>
    <row r="6491" spans="1:8" x14ac:dyDescent="0.25">
      <c r="A6491" s="4"/>
      <c r="B6491" s="4"/>
      <c r="C6491" s="4"/>
      <c r="D6491" s="4"/>
      <c r="E6491" s="4">
        <v>1200137820</v>
      </c>
      <c r="F6491" s="4" t="s">
        <v>2844</v>
      </c>
      <c r="G6491" s="5">
        <v>320000</v>
      </c>
      <c r="H6491" s="5">
        <v>257519.64</v>
      </c>
    </row>
    <row r="6492" spans="1:8" x14ac:dyDescent="0.25">
      <c r="A6492" s="4"/>
      <c r="B6492" s="4"/>
      <c r="C6492" s="4"/>
      <c r="D6492" s="4"/>
      <c r="E6492" s="4">
        <v>1200139350</v>
      </c>
      <c r="F6492" s="4" t="s">
        <v>5279</v>
      </c>
      <c r="G6492" s="5">
        <v>297598</v>
      </c>
      <c r="H6492" s="5">
        <v>77677.990000000005</v>
      </c>
    </row>
    <row r="6493" spans="1:8" x14ac:dyDescent="0.25">
      <c r="A6493" s="4"/>
      <c r="B6493" s="4"/>
      <c r="C6493" s="4"/>
      <c r="D6493" s="4"/>
      <c r="E6493" s="4">
        <v>1200137830</v>
      </c>
      <c r="F6493" s="4" t="s">
        <v>2845</v>
      </c>
      <c r="G6493" s="5">
        <v>190000</v>
      </c>
      <c r="H6493" s="5">
        <v>152902.28</v>
      </c>
    </row>
    <row r="6494" spans="1:8" x14ac:dyDescent="0.25">
      <c r="A6494" s="4"/>
      <c r="B6494" s="4"/>
      <c r="C6494" s="4"/>
      <c r="D6494" s="4"/>
      <c r="E6494" s="4">
        <v>1200141610</v>
      </c>
      <c r="F6494" s="4" t="s">
        <v>5280</v>
      </c>
      <c r="G6494" s="5">
        <v>145200</v>
      </c>
      <c r="H6494" s="5">
        <v>117326.91</v>
      </c>
    </row>
    <row r="6495" spans="1:8" x14ac:dyDescent="0.25">
      <c r="A6495" s="4"/>
      <c r="B6495" s="4"/>
      <c r="C6495" s="4"/>
      <c r="D6495" s="4"/>
      <c r="E6495" s="4">
        <v>1200143590</v>
      </c>
      <c r="F6495" s="4" t="s">
        <v>5281</v>
      </c>
      <c r="G6495" s="5">
        <v>78000</v>
      </c>
      <c r="H6495" s="5">
        <v>64266.3</v>
      </c>
    </row>
    <row r="6496" spans="1:8" x14ac:dyDescent="0.25">
      <c r="A6496" s="4"/>
      <c r="B6496" s="4"/>
      <c r="C6496" s="4"/>
      <c r="D6496" s="4"/>
      <c r="E6496" s="4">
        <v>1200146940</v>
      </c>
      <c r="F6496" s="4" t="s">
        <v>5282</v>
      </c>
      <c r="G6496" s="5">
        <v>40644.5</v>
      </c>
      <c r="H6496" s="5">
        <v>31721.279999999999</v>
      </c>
    </row>
    <row r="6497" spans="1:8" x14ac:dyDescent="0.25">
      <c r="A6497" s="4"/>
      <c r="B6497" s="4"/>
      <c r="C6497" s="4"/>
      <c r="D6497" s="4"/>
      <c r="E6497" s="4">
        <v>1200146950</v>
      </c>
      <c r="F6497" s="4" t="s">
        <v>5282</v>
      </c>
      <c r="G6497" s="5">
        <v>40644.5</v>
      </c>
      <c r="H6497" s="5">
        <v>31721.279999999999</v>
      </c>
    </row>
    <row r="6498" spans="1:8" x14ac:dyDescent="0.25">
      <c r="A6498" s="4"/>
      <c r="B6498" s="4"/>
      <c r="C6498" s="4"/>
      <c r="D6498" s="4"/>
      <c r="E6498" s="4">
        <v>1200144060</v>
      </c>
      <c r="F6498" s="4" t="s">
        <v>5283</v>
      </c>
      <c r="G6498" s="5">
        <v>32000</v>
      </c>
      <c r="H6498" s="5">
        <v>23040.01</v>
      </c>
    </row>
    <row r="6499" spans="1:8" x14ac:dyDescent="0.25">
      <c r="A6499" s="4"/>
      <c r="B6499" s="4"/>
      <c r="C6499" s="4"/>
      <c r="D6499" s="4"/>
      <c r="E6499" s="4">
        <v>1200148880</v>
      </c>
      <c r="F6499" s="4" t="s">
        <v>5284</v>
      </c>
      <c r="G6499" s="5">
        <v>13536</v>
      </c>
      <c r="H6499" s="5">
        <v>1451.87</v>
      </c>
    </row>
    <row r="6500" spans="1:8" x14ac:dyDescent="0.25">
      <c r="A6500" s="4"/>
      <c r="B6500" s="4"/>
      <c r="C6500" s="4"/>
      <c r="D6500" s="4">
        <v>2019</v>
      </c>
      <c r="E6500" s="4">
        <v>1200158950</v>
      </c>
      <c r="F6500" s="4" t="s">
        <v>5285</v>
      </c>
      <c r="G6500" s="5">
        <v>630000</v>
      </c>
      <c r="H6500" s="5">
        <v>530350.68000000005</v>
      </c>
    </row>
    <row r="6501" spans="1:8" x14ac:dyDescent="0.25">
      <c r="A6501" s="4"/>
      <c r="B6501" s="4"/>
      <c r="C6501" s="4"/>
      <c r="D6501" s="4"/>
      <c r="E6501" s="4">
        <v>1200158280</v>
      </c>
      <c r="F6501" s="4" t="s">
        <v>5286</v>
      </c>
      <c r="G6501" s="5">
        <v>340000</v>
      </c>
      <c r="H6501" s="5">
        <v>297071.61</v>
      </c>
    </row>
    <row r="6502" spans="1:8" x14ac:dyDescent="0.25">
      <c r="A6502" s="4"/>
      <c r="B6502" s="4"/>
      <c r="C6502" s="4"/>
      <c r="D6502" s="4"/>
      <c r="E6502" s="4">
        <v>1200146060</v>
      </c>
      <c r="F6502" s="4" t="s">
        <v>5287</v>
      </c>
      <c r="G6502" s="5">
        <v>282000</v>
      </c>
      <c r="H6502" s="5">
        <v>241155.07</v>
      </c>
    </row>
    <row r="6503" spans="1:8" x14ac:dyDescent="0.25">
      <c r="A6503" s="4"/>
      <c r="B6503" s="4"/>
      <c r="C6503" s="4"/>
      <c r="D6503" s="4"/>
      <c r="E6503" s="4">
        <v>1200150970</v>
      </c>
      <c r="F6503" s="4" t="s">
        <v>5288</v>
      </c>
      <c r="G6503" s="5">
        <v>63340</v>
      </c>
      <c r="H6503" s="5">
        <v>54638.91</v>
      </c>
    </row>
    <row r="6504" spans="1:8" x14ac:dyDescent="0.25">
      <c r="A6504" s="4"/>
      <c r="B6504" s="4"/>
      <c r="C6504" s="4"/>
      <c r="D6504" s="4">
        <v>2020</v>
      </c>
      <c r="E6504" s="4">
        <v>1200168010</v>
      </c>
      <c r="F6504" s="4" t="s">
        <v>5289</v>
      </c>
      <c r="G6504" s="5">
        <v>101696496.70999999</v>
      </c>
      <c r="H6504" s="5">
        <v>97591487.430000007</v>
      </c>
    </row>
    <row r="6505" spans="1:8" x14ac:dyDescent="0.25">
      <c r="A6505" s="4"/>
      <c r="B6505" s="4"/>
      <c r="C6505" s="4"/>
      <c r="D6505" s="4"/>
      <c r="E6505" s="4">
        <v>1200168040</v>
      </c>
      <c r="F6505" s="4" t="s">
        <v>5290</v>
      </c>
      <c r="G6505" s="5">
        <v>56014744.25</v>
      </c>
      <c r="H6505" s="5">
        <v>53753692.479999997</v>
      </c>
    </row>
    <row r="6506" spans="1:8" x14ac:dyDescent="0.25">
      <c r="A6506" s="4"/>
      <c r="B6506" s="4"/>
      <c r="C6506" s="4"/>
      <c r="D6506" s="4"/>
      <c r="E6506" s="4">
        <v>1200167510</v>
      </c>
      <c r="F6506" s="4" t="s">
        <v>5291</v>
      </c>
      <c r="G6506" s="5">
        <v>27986828</v>
      </c>
      <c r="H6506" s="5">
        <v>26857131.379999999</v>
      </c>
    </row>
    <row r="6507" spans="1:8" x14ac:dyDescent="0.25">
      <c r="A6507" s="4"/>
      <c r="B6507" s="4"/>
      <c r="C6507" s="4"/>
      <c r="D6507" s="4"/>
      <c r="E6507" s="4">
        <v>1200168050</v>
      </c>
      <c r="F6507" s="4" t="s">
        <v>5292</v>
      </c>
      <c r="G6507" s="5">
        <v>19702756.530000001</v>
      </c>
      <c r="H6507" s="5">
        <v>18907448.91</v>
      </c>
    </row>
    <row r="6508" spans="1:8" x14ac:dyDescent="0.25">
      <c r="A6508" s="4"/>
      <c r="B6508" s="4"/>
      <c r="C6508" s="4"/>
      <c r="D6508" s="4"/>
      <c r="E6508" s="4">
        <v>1200167640</v>
      </c>
      <c r="F6508" s="4" t="s">
        <v>5293</v>
      </c>
      <c r="G6508" s="5">
        <v>19243327.079999998</v>
      </c>
      <c r="H6508" s="5">
        <v>18466564.469999999</v>
      </c>
    </row>
    <row r="6509" spans="1:8" x14ac:dyDescent="0.25">
      <c r="A6509" s="4"/>
      <c r="B6509" s="4"/>
      <c r="C6509" s="4"/>
      <c r="D6509" s="4"/>
      <c r="E6509" s="4">
        <v>1200168180</v>
      </c>
      <c r="F6509" s="4" t="s">
        <v>5294</v>
      </c>
      <c r="G6509" s="5">
        <v>16083275</v>
      </c>
      <c r="H6509" s="5">
        <v>15434068.83</v>
      </c>
    </row>
    <row r="6510" spans="1:8" x14ac:dyDescent="0.25">
      <c r="A6510" s="4"/>
      <c r="B6510" s="4"/>
      <c r="C6510" s="4"/>
      <c r="D6510" s="4"/>
      <c r="E6510" s="4">
        <v>1200168060</v>
      </c>
      <c r="F6510" s="4" t="s">
        <v>2830</v>
      </c>
      <c r="G6510" s="5">
        <v>10956289.01</v>
      </c>
      <c r="H6510" s="5">
        <v>10514035.15</v>
      </c>
    </row>
    <row r="6511" spans="1:8" x14ac:dyDescent="0.25">
      <c r="A6511" s="4"/>
      <c r="B6511" s="4"/>
      <c r="C6511" s="4"/>
      <c r="D6511" s="4"/>
      <c r="E6511" s="4">
        <v>1200167820</v>
      </c>
      <c r="F6511" s="4" t="s">
        <v>5295</v>
      </c>
      <c r="G6511" s="5">
        <v>10197543</v>
      </c>
      <c r="H6511" s="5">
        <v>9785916.1500000004</v>
      </c>
    </row>
    <row r="6512" spans="1:8" x14ac:dyDescent="0.25">
      <c r="A6512" s="4"/>
      <c r="B6512" s="4"/>
      <c r="C6512" s="4"/>
      <c r="D6512" s="4"/>
      <c r="E6512" s="4">
        <v>1200167810</v>
      </c>
      <c r="F6512" s="4" t="s">
        <v>5295</v>
      </c>
      <c r="G6512" s="5">
        <v>10197543</v>
      </c>
      <c r="H6512" s="5">
        <v>9785916.1500000004</v>
      </c>
    </row>
    <row r="6513" spans="1:8" x14ac:dyDescent="0.25">
      <c r="A6513" s="4"/>
      <c r="B6513" s="4"/>
      <c r="C6513" s="4"/>
      <c r="D6513" s="4"/>
      <c r="E6513" s="4">
        <v>1200167520</v>
      </c>
      <c r="F6513" s="4" t="s">
        <v>5296</v>
      </c>
      <c r="G6513" s="5">
        <v>9957194.4600000009</v>
      </c>
      <c r="H6513" s="5">
        <v>9555269.3599999994</v>
      </c>
    </row>
    <row r="6514" spans="1:8" x14ac:dyDescent="0.25">
      <c r="A6514" s="4"/>
      <c r="B6514" s="4"/>
      <c r="C6514" s="4"/>
      <c r="D6514" s="4"/>
      <c r="E6514" s="4">
        <v>1200168540</v>
      </c>
      <c r="F6514" s="4" t="s">
        <v>5297</v>
      </c>
      <c r="G6514" s="5">
        <v>9335778</v>
      </c>
      <c r="H6514" s="5">
        <v>8958936.5500000007</v>
      </c>
    </row>
    <row r="6515" spans="1:8" x14ac:dyDescent="0.25">
      <c r="A6515" s="4"/>
      <c r="B6515" s="4"/>
      <c r="C6515" s="4"/>
      <c r="D6515" s="4"/>
      <c r="E6515" s="4">
        <v>1200168030</v>
      </c>
      <c r="F6515" s="4" t="s">
        <v>5298</v>
      </c>
      <c r="G6515" s="5">
        <v>7300749.1299999999</v>
      </c>
      <c r="H6515" s="5">
        <v>7006052.2199999997</v>
      </c>
    </row>
    <row r="6516" spans="1:8" x14ac:dyDescent="0.25">
      <c r="A6516" s="4"/>
      <c r="B6516" s="4"/>
      <c r="C6516" s="4"/>
      <c r="D6516" s="4"/>
      <c r="E6516" s="4">
        <v>1200167670</v>
      </c>
      <c r="F6516" s="4" t="s">
        <v>5299</v>
      </c>
      <c r="G6516" s="5">
        <v>7212903</v>
      </c>
      <c r="H6516" s="5">
        <v>6921752.0300000003</v>
      </c>
    </row>
    <row r="6517" spans="1:8" x14ac:dyDescent="0.25">
      <c r="A6517" s="4"/>
      <c r="B6517" s="4"/>
      <c r="C6517" s="4"/>
      <c r="D6517" s="4"/>
      <c r="E6517" s="4">
        <v>1200168230</v>
      </c>
      <c r="F6517" s="4" t="s">
        <v>5300</v>
      </c>
      <c r="G6517" s="5">
        <v>5601467</v>
      </c>
      <c r="H6517" s="5">
        <v>5375362.1200000001</v>
      </c>
    </row>
    <row r="6518" spans="1:8" x14ac:dyDescent="0.25">
      <c r="A6518" s="4"/>
      <c r="B6518" s="4"/>
      <c r="C6518" s="4"/>
      <c r="D6518" s="4"/>
      <c r="E6518" s="4">
        <v>1200167540</v>
      </c>
      <c r="F6518" s="4" t="s">
        <v>5301</v>
      </c>
      <c r="G6518" s="5">
        <v>4966634</v>
      </c>
      <c r="H6518" s="5">
        <v>4766154.3499999996</v>
      </c>
    </row>
    <row r="6519" spans="1:8" x14ac:dyDescent="0.25">
      <c r="A6519" s="4"/>
      <c r="B6519" s="4"/>
      <c r="C6519" s="4"/>
      <c r="D6519" s="4"/>
      <c r="E6519" s="4">
        <v>1200167650</v>
      </c>
      <c r="F6519" s="4" t="s">
        <v>5302</v>
      </c>
      <c r="G6519" s="5">
        <v>3803610</v>
      </c>
      <c r="H6519" s="5">
        <v>3650076.15</v>
      </c>
    </row>
    <row r="6520" spans="1:8" x14ac:dyDescent="0.25">
      <c r="A6520" s="4"/>
      <c r="B6520" s="4"/>
      <c r="C6520" s="4"/>
      <c r="D6520" s="4"/>
      <c r="E6520" s="4">
        <v>1200167530</v>
      </c>
      <c r="F6520" s="4" t="s">
        <v>5303</v>
      </c>
      <c r="G6520" s="5">
        <v>3574853</v>
      </c>
      <c r="H6520" s="5">
        <v>3430553</v>
      </c>
    </row>
    <row r="6521" spans="1:8" x14ac:dyDescent="0.25">
      <c r="A6521" s="4"/>
      <c r="B6521" s="4"/>
      <c r="C6521" s="4"/>
      <c r="D6521" s="4"/>
      <c r="E6521" s="4">
        <v>1200167560</v>
      </c>
      <c r="F6521" s="4" t="s">
        <v>3773</v>
      </c>
      <c r="G6521" s="5">
        <v>3482964</v>
      </c>
      <c r="H6521" s="5">
        <v>3342373.12</v>
      </c>
    </row>
    <row r="6522" spans="1:8" x14ac:dyDescent="0.25">
      <c r="A6522" s="4"/>
      <c r="B6522" s="4"/>
      <c r="C6522" s="4"/>
      <c r="D6522" s="4"/>
      <c r="E6522" s="4">
        <v>1200168020</v>
      </c>
      <c r="F6522" s="4" t="s">
        <v>5304</v>
      </c>
      <c r="G6522" s="5">
        <v>3127688.38</v>
      </c>
      <c r="H6522" s="5">
        <v>3001438.31</v>
      </c>
    </row>
    <row r="6523" spans="1:8" x14ac:dyDescent="0.25">
      <c r="A6523" s="4"/>
      <c r="B6523" s="4"/>
      <c r="C6523" s="4"/>
      <c r="D6523" s="4"/>
      <c r="E6523" s="4">
        <v>1200167550</v>
      </c>
      <c r="F6523" s="4" t="s">
        <v>3488</v>
      </c>
      <c r="G6523" s="5">
        <v>2875420</v>
      </c>
      <c r="H6523" s="5">
        <v>2759352.82</v>
      </c>
    </row>
    <row r="6524" spans="1:8" x14ac:dyDescent="0.25">
      <c r="A6524" s="4"/>
      <c r="B6524" s="4"/>
      <c r="C6524" s="4"/>
      <c r="D6524" s="4"/>
      <c r="E6524" s="4">
        <v>1200168090</v>
      </c>
      <c r="F6524" s="4" t="s">
        <v>5305</v>
      </c>
      <c r="G6524" s="5">
        <v>2075825</v>
      </c>
      <c r="H6524" s="5">
        <v>1992033.71</v>
      </c>
    </row>
    <row r="6525" spans="1:8" x14ac:dyDescent="0.25">
      <c r="A6525" s="4"/>
      <c r="B6525" s="4"/>
      <c r="C6525" s="4"/>
      <c r="D6525" s="4"/>
      <c r="E6525" s="4">
        <v>1200167660</v>
      </c>
      <c r="F6525" s="4" t="s">
        <v>5306</v>
      </c>
      <c r="G6525" s="5">
        <v>1640984.39</v>
      </c>
      <c r="H6525" s="5">
        <v>1574745.57</v>
      </c>
    </row>
    <row r="6526" spans="1:8" x14ac:dyDescent="0.25">
      <c r="A6526" s="4"/>
      <c r="B6526" s="4"/>
      <c r="C6526" s="4"/>
      <c r="D6526" s="4"/>
      <c r="E6526" s="4">
        <v>1200168070</v>
      </c>
      <c r="F6526" s="4" t="s">
        <v>5307</v>
      </c>
      <c r="G6526" s="5">
        <v>1521708</v>
      </c>
      <c r="H6526" s="5">
        <v>1460283.8</v>
      </c>
    </row>
    <row r="6527" spans="1:8" x14ac:dyDescent="0.25">
      <c r="A6527" s="4"/>
      <c r="B6527" s="4"/>
      <c r="C6527" s="4"/>
      <c r="D6527" s="4"/>
      <c r="E6527" s="4">
        <v>1200167740</v>
      </c>
      <c r="F6527" s="4" t="s">
        <v>5308</v>
      </c>
      <c r="G6527" s="5">
        <v>1286755</v>
      </c>
      <c r="H6527" s="5">
        <v>1234814.75</v>
      </c>
    </row>
    <row r="6528" spans="1:8" x14ac:dyDescent="0.25">
      <c r="A6528" s="4"/>
      <c r="B6528" s="4"/>
      <c r="C6528" s="4"/>
      <c r="D6528" s="4"/>
      <c r="E6528" s="4">
        <v>1200168110</v>
      </c>
      <c r="F6528" s="4" t="s">
        <v>5309</v>
      </c>
      <c r="G6528" s="5">
        <v>1149019</v>
      </c>
      <c r="H6528" s="5">
        <v>1102638.5</v>
      </c>
    </row>
    <row r="6529" spans="1:8" x14ac:dyDescent="0.25">
      <c r="A6529" s="4"/>
      <c r="B6529" s="4"/>
      <c r="C6529" s="4"/>
      <c r="D6529" s="4"/>
      <c r="E6529" s="4">
        <v>1200168120</v>
      </c>
      <c r="F6529" s="4" t="s">
        <v>5310</v>
      </c>
      <c r="G6529" s="5">
        <v>1091432.1000000001</v>
      </c>
      <c r="H6529" s="5">
        <v>1047376.12</v>
      </c>
    </row>
    <row r="6530" spans="1:8" x14ac:dyDescent="0.25">
      <c r="A6530" s="4"/>
      <c r="B6530" s="4"/>
      <c r="C6530" s="4"/>
      <c r="D6530" s="4"/>
      <c r="E6530" s="4">
        <v>1200167960</v>
      </c>
      <c r="F6530" s="4" t="s">
        <v>5311</v>
      </c>
      <c r="G6530" s="5">
        <v>1057966</v>
      </c>
      <c r="H6530" s="5">
        <v>1015260.89</v>
      </c>
    </row>
    <row r="6531" spans="1:8" x14ac:dyDescent="0.25">
      <c r="A6531" s="4"/>
      <c r="B6531" s="4"/>
      <c r="C6531" s="4"/>
      <c r="D6531" s="4"/>
      <c r="E6531" s="4">
        <v>1200168210</v>
      </c>
      <c r="F6531" s="4" t="s">
        <v>5312</v>
      </c>
      <c r="G6531" s="5">
        <v>1005392</v>
      </c>
      <c r="H6531" s="5">
        <v>964809.05</v>
      </c>
    </row>
    <row r="6532" spans="1:8" x14ac:dyDescent="0.25">
      <c r="A6532" s="4"/>
      <c r="B6532" s="4"/>
      <c r="C6532" s="4"/>
      <c r="D6532" s="4"/>
      <c r="E6532" s="4">
        <v>1200168200</v>
      </c>
      <c r="F6532" s="4" t="s">
        <v>5312</v>
      </c>
      <c r="G6532" s="5">
        <v>1005392</v>
      </c>
      <c r="H6532" s="5">
        <v>964809.05</v>
      </c>
    </row>
    <row r="6533" spans="1:8" x14ac:dyDescent="0.25">
      <c r="A6533" s="4"/>
      <c r="B6533" s="4"/>
      <c r="C6533" s="4"/>
      <c r="D6533" s="4"/>
      <c r="E6533" s="4">
        <v>1200168460</v>
      </c>
      <c r="F6533" s="4" t="s">
        <v>5313</v>
      </c>
      <c r="G6533" s="5">
        <v>982779.25</v>
      </c>
      <c r="H6533" s="5">
        <v>943109.07</v>
      </c>
    </row>
    <row r="6534" spans="1:8" x14ac:dyDescent="0.25">
      <c r="A6534" s="4"/>
      <c r="B6534" s="4"/>
      <c r="C6534" s="4"/>
      <c r="D6534" s="4"/>
      <c r="E6534" s="4">
        <v>1200168150</v>
      </c>
      <c r="F6534" s="4" t="s">
        <v>5314</v>
      </c>
      <c r="G6534" s="5">
        <v>970203.5</v>
      </c>
      <c r="H6534" s="5">
        <v>931040.95</v>
      </c>
    </row>
    <row r="6535" spans="1:8" x14ac:dyDescent="0.25">
      <c r="A6535" s="4"/>
      <c r="B6535" s="4"/>
      <c r="C6535" s="4"/>
      <c r="D6535" s="4"/>
      <c r="E6535" s="4">
        <v>1200168130</v>
      </c>
      <c r="F6535" s="4" t="s">
        <v>5310</v>
      </c>
      <c r="G6535" s="5">
        <v>962625.1</v>
      </c>
      <c r="H6535" s="5">
        <v>923768.45</v>
      </c>
    </row>
    <row r="6536" spans="1:8" x14ac:dyDescent="0.25">
      <c r="A6536" s="4"/>
      <c r="B6536" s="4"/>
      <c r="C6536" s="4"/>
      <c r="D6536" s="4"/>
      <c r="E6536" s="4">
        <v>1200168140</v>
      </c>
      <c r="F6536" s="4" t="s">
        <v>5314</v>
      </c>
      <c r="G6536" s="5">
        <v>936098</v>
      </c>
      <c r="H6536" s="5">
        <v>898312.12</v>
      </c>
    </row>
    <row r="6537" spans="1:8" x14ac:dyDescent="0.25">
      <c r="A6537" s="4"/>
      <c r="B6537" s="4"/>
      <c r="C6537" s="4"/>
      <c r="D6537" s="4"/>
      <c r="E6537" s="4">
        <v>1200167720</v>
      </c>
      <c r="F6537" s="4" t="s">
        <v>5315</v>
      </c>
      <c r="G6537" s="5">
        <v>924443</v>
      </c>
      <c r="H6537" s="5">
        <v>887127.58</v>
      </c>
    </row>
    <row r="6538" spans="1:8" x14ac:dyDescent="0.25">
      <c r="A6538" s="4"/>
      <c r="B6538" s="4"/>
      <c r="C6538" s="4"/>
      <c r="D6538" s="4"/>
      <c r="E6538" s="4">
        <v>1200167710</v>
      </c>
      <c r="F6538" s="4" t="s">
        <v>5315</v>
      </c>
      <c r="G6538" s="5">
        <v>891712</v>
      </c>
      <c r="H6538" s="5">
        <v>855717.78</v>
      </c>
    </row>
    <row r="6539" spans="1:8" x14ac:dyDescent="0.25">
      <c r="A6539" s="4"/>
      <c r="B6539" s="4"/>
      <c r="C6539" s="4"/>
      <c r="D6539" s="4"/>
      <c r="E6539" s="4">
        <v>1200168100</v>
      </c>
      <c r="F6539" s="4" t="s">
        <v>5316</v>
      </c>
      <c r="G6539" s="5">
        <v>852829</v>
      </c>
      <c r="H6539" s="5">
        <v>818404.3</v>
      </c>
    </row>
    <row r="6540" spans="1:8" x14ac:dyDescent="0.25">
      <c r="A6540" s="4"/>
      <c r="B6540" s="4"/>
      <c r="C6540" s="4"/>
      <c r="D6540" s="4"/>
      <c r="E6540" s="4">
        <v>1200167630</v>
      </c>
      <c r="F6540" s="4" t="s">
        <v>5317</v>
      </c>
      <c r="G6540" s="5">
        <v>825857</v>
      </c>
      <c r="H6540" s="5">
        <v>792521.04</v>
      </c>
    </row>
    <row r="6541" spans="1:8" x14ac:dyDescent="0.25">
      <c r="A6541" s="4"/>
      <c r="B6541" s="4"/>
      <c r="C6541" s="4"/>
      <c r="D6541" s="4"/>
      <c r="E6541" s="4">
        <v>1200168160</v>
      </c>
      <c r="F6541" s="4" t="s">
        <v>5318</v>
      </c>
      <c r="G6541" s="5">
        <v>732200</v>
      </c>
      <c r="H6541" s="5">
        <v>702644.53</v>
      </c>
    </row>
    <row r="6542" spans="1:8" x14ac:dyDescent="0.25">
      <c r="A6542" s="4"/>
      <c r="B6542" s="4"/>
      <c r="C6542" s="4"/>
      <c r="D6542" s="4"/>
      <c r="E6542" s="4">
        <v>1200167900</v>
      </c>
      <c r="F6542" s="4" t="s">
        <v>5319</v>
      </c>
      <c r="G6542" s="5">
        <v>729283.25</v>
      </c>
      <c r="H6542" s="5">
        <v>699845.51</v>
      </c>
    </row>
    <row r="6543" spans="1:8" x14ac:dyDescent="0.25">
      <c r="A6543" s="4"/>
      <c r="B6543" s="4"/>
      <c r="C6543" s="4"/>
      <c r="D6543" s="4"/>
      <c r="E6543" s="4">
        <v>1200167770</v>
      </c>
      <c r="F6543" s="4" t="s">
        <v>5320</v>
      </c>
      <c r="G6543" s="5">
        <v>717152.77</v>
      </c>
      <c r="H6543" s="5">
        <v>688204.68</v>
      </c>
    </row>
    <row r="6544" spans="1:8" x14ac:dyDescent="0.25">
      <c r="A6544" s="4"/>
      <c r="B6544" s="4"/>
      <c r="C6544" s="4"/>
      <c r="D6544" s="4"/>
      <c r="E6544" s="4">
        <v>1200168340</v>
      </c>
      <c r="F6544" s="4" t="s">
        <v>5321</v>
      </c>
      <c r="G6544" s="5">
        <v>660867.15</v>
      </c>
      <c r="H6544" s="5">
        <v>634191.05000000005</v>
      </c>
    </row>
    <row r="6545" spans="1:8" x14ac:dyDescent="0.25">
      <c r="A6545" s="4"/>
      <c r="B6545" s="4"/>
      <c r="C6545" s="4"/>
      <c r="D6545" s="4"/>
      <c r="E6545" s="4">
        <v>1200167980</v>
      </c>
      <c r="F6545" s="4" t="s">
        <v>5311</v>
      </c>
      <c r="G6545" s="5">
        <v>646536</v>
      </c>
      <c r="H6545" s="5">
        <v>620438.39</v>
      </c>
    </row>
    <row r="6546" spans="1:8" x14ac:dyDescent="0.25">
      <c r="A6546" s="4"/>
      <c r="B6546" s="4"/>
      <c r="C6546" s="4"/>
      <c r="D6546" s="4"/>
      <c r="E6546" s="4">
        <v>1200167970</v>
      </c>
      <c r="F6546" s="4" t="s">
        <v>5311</v>
      </c>
      <c r="G6546" s="5">
        <v>630531</v>
      </c>
      <c r="H6546" s="5">
        <v>605079.43000000005</v>
      </c>
    </row>
    <row r="6547" spans="1:8" x14ac:dyDescent="0.25">
      <c r="A6547" s="4"/>
      <c r="B6547" s="4"/>
      <c r="C6547" s="4"/>
      <c r="D6547" s="4"/>
      <c r="E6547" s="4">
        <v>1200167940</v>
      </c>
      <c r="F6547" s="4" t="s">
        <v>5322</v>
      </c>
      <c r="G6547" s="5">
        <v>609599.5</v>
      </c>
      <c r="H6547" s="5">
        <v>584992.84</v>
      </c>
    </row>
    <row r="6548" spans="1:8" x14ac:dyDescent="0.25">
      <c r="A6548" s="4"/>
      <c r="B6548" s="4"/>
      <c r="C6548" s="4"/>
      <c r="D6548" s="4"/>
      <c r="E6548" s="4">
        <v>1200167790</v>
      </c>
      <c r="F6548" s="4" t="s">
        <v>5323</v>
      </c>
      <c r="G6548" s="5">
        <v>576818.06000000006</v>
      </c>
      <c r="H6548" s="5">
        <v>553534.63</v>
      </c>
    </row>
    <row r="6549" spans="1:8" x14ac:dyDescent="0.25">
      <c r="A6549" s="4"/>
      <c r="B6549" s="4"/>
      <c r="C6549" s="4"/>
      <c r="D6549" s="4"/>
      <c r="E6549" s="4">
        <v>1200168420</v>
      </c>
      <c r="F6549" s="4" t="s">
        <v>5324</v>
      </c>
      <c r="G6549" s="5">
        <v>567768.5</v>
      </c>
      <c r="H6549" s="5">
        <v>544850.36</v>
      </c>
    </row>
    <row r="6550" spans="1:8" x14ac:dyDescent="0.25">
      <c r="A6550" s="4"/>
      <c r="B6550" s="4"/>
      <c r="C6550" s="4"/>
      <c r="D6550" s="4"/>
      <c r="E6550" s="4">
        <v>1200167880</v>
      </c>
      <c r="F6550" s="4" t="s">
        <v>5325</v>
      </c>
      <c r="G6550" s="5">
        <v>536328</v>
      </c>
      <c r="H6550" s="5">
        <v>514678.96</v>
      </c>
    </row>
    <row r="6551" spans="1:8" x14ac:dyDescent="0.25">
      <c r="A6551" s="4"/>
      <c r="B6551" s="4"/>
      <c r="C6551" s="4"/>
      <c r="D6551" s="4"/>
      <c r="E6551" s="4">
        <v>1200167690</v>
      </c>
      <c r="F6551" s="4" t="s">
        <v>5326</v>
      </c>
      <c r="G6551" s="5">
        <v>513073.6</v>
      </c>
      <c r="H6551" s="5">
        <v>492363.23</v>
      </c>
    </row>
    <row r="6552" spans="1:8" x14ac:dyDescent="0.25">
      <c r="A6552" s="4"/>
      <c r="B6552" s="4"/>
      <c r="C6552" s="4"/>
      <c r="D6552" s="4"/>
      <c r="E6552" s="4">
        <v>1200167700</v>
      </c>
      <c r="F6552" s="4" t="s">
        <v>5326</v>
      </c>
      <c r="G6552" s="5">
        <v>513073.6</v>
      </c>
      <c r="H6552" s="5">
        <v>492363.23</v>
      </c>
    </row>
    <row r="6553" spans="1:8" x14ac:dyDescent="0.25">
      <c r="A6553" s="4"/>
      <c r="B6553" s="4"/>
      <c r="C6553" s="4"/>
      <c r="D6553" s="4"/>
      <c r="E6553" s="4">
        <v>1200168530</v>
      </c>
      <c r="F6553" s="4" t="s">
        <v>5327</v>
      </c>
      <c r="G6553" s="5">
        <v>507507</v>
      </c>
      <c r="H6553" s="5">
        <v>487021.33</v>
      </c>
    </row>
    <row r="6554" spans="1:8" x14ac:dyDescent="0.25">
      <c r="A6554" s="4"/>
      <c r="B6554" s="4"/>
      <c r="C6554" s="4"/>
      <c r="D6554" s="4"/>
      <c r="E6554" s="4">
        <v>1200167570</v>
      </c>
      <c r="F6554" s="4" t="s">
        <v>5328</v>
      </c>
      <c r="G6554" s="5">
        <v>465353</v>
      </c>
      <c r="H6554" s="5">
        <v>451264.91</v>
      </c>
    </row>
    <row r="6555" spans="1:8" x14ac:dyDescent="0.25">
      <c r="A6555" s="4"/>
      <c r="B6555" s="4"/>
      <c r="C6555" s="4"/>
      <c r="D6555" s="4"/>
      <c r="E6555" s="4">
        <v>1200167760</v>
      </c>
      <c r="F6555" s="4" t="s">
        <v>5329</v>
      </c>
      <c r="G6555" s="5">
        <v>438740.86</v>
      </c>
      <c r="H6555" s="5">
        <v>421030.96</v>
      </c>
    </row>
    <row r="6556" spans="1:8" x14ac:dyDescent="0.25">
      <c r="A6556" s="4"/>
      <c r="B6556" s="4"/>
      <c r="C6556" s="4"/>
      <c r="D6556" s="4"/>
      <c r="E6556" s="4">
        <v>1200167910</v>
      </c>
      <c r="F6556" s="4" t="s">
        <v>5330</v>
      </c>
      <c r="G6556" s="5">
        <v>420862.5</v>
      </c>
      <c r="H6556" s="5">
        <v>403874.26</v>
      </c>
    </row>
    <row r="6557" spans="1:8" x14ac:dyDescent="0.25">
      <c r="A6557" s="4"/>
      <c r="B6557" s="4"/>
      <c r="C6557" s="4"/>
      <c r="D6557" s="4"/>
      <c r="E6557" s="4">
        <v>1200167800</v>
      </c>
      <c r="F6557" s="4" t="s">
        <v>5331</v>
      </c>
      <c r="G6557" s="5">
        <v>409338</v>
      </c>
      <c r="H6557" s="5">
        <v>392814.95</v>
      </c>
    </row>
    <row r="6558" spans="1:8" x14ac:dyDescent="0.25">
      <c r="A6558" s="4"/>
      <c r="B6558" s="4"/>
      <c r="C6558" s="4"/>
      <c r="D6558" s="4"/>
      <c r="E6558" s="4">
        <v>1200168000</v>
      </c>
      <c r="F6558" s="4" t="s">
        <v>5332</v>
      </c>
      <c r="G6558" s="5">
        <v>392533</v>
      </c>
      <c r="H6558" s="5">
        <v>380649.47</v>
      </c>
    </row>
    <row r="6559" spans="1:8" x14ac:dyDescent="0.25">
      <c r="A6559" s="4"/>
      <c r="B6559" s="4"/>
      <c r="C6559" s="4"/>
      <c r="D6559" s="4"/>
      <c r="E6559" s="4">
        <v>1200167950</v>
      </c>
      <c r="F6559" s="4" t="s">
        <v>5322</v>
      </c>
      <c r="G6559" s="5">
        <v>389760</v>
      </c>
      <c r="H6559" s="5">
        <v>374027.22</v>
      </c>
    </row>
    <row r="6560" spans="1:8" x14ac:dyDescent="0.25">
      <c r="A6560" s="4"/>
      <c r="B6560" s="4"/>
      <c r="C6560" s="4"/>
      <c r="D6560" s="4"/>
      <c r="E6560" s="4">
        <v>1200168430</v>
      </c>
      <c r="F6560" s="4" t="s">
        <v>5324</v>
      </c>
      <c r="G6560" s="5">
        <v>368216</v>
      </c>
      <c r="H6560" s="5">
        <v>353352.85</v>
      </c>
    </row>
    <row r="6561" spans="1:8" x14ac:dyDescent="0.25">
      <c r="A6561" s="4"/>
      <c r="B6561" s="4"/>
      <c r="C6561" s="4"/>
      <c r="D6561" s="4"/>
      <c r="E6561" s="4">
        <v>1200168410</v>
      </c>
      <c r="F6561" s="4" t="s">
        <v>5333</v>
      </c>
      <c r="G6561" s="5">
        <v>359281.76</v>
      </c>
      <c r="H6561" s="5">
        <v>344779.24</v>
      </c>
    </row>
    <row r="6562" spans="1:8" x14ac:dyDescent="0.25">
      <c r="A6562" s="4"/>
      <c r="B6562" s="4"/>
      <c r="C6562" s="4"/>
      <c r="D6562" s="4"/>
      <c r="E6562" s="4">
        <v>1200168190</v>
      </c>
      <c r="F6562" s="4" t="s">
        <v>5334</v>
      </c>
      <c r="G6562" s="5">
        <v>334292</v>
      </c>
      <c r="H6562" s="5">
        <v>320798.21000000002</v>
      </c>
    </row>
    <row r="6563" spans="1:8" x14ac:dyDescent="0.25">
      <c r="A6563" s="4"/>
      <c r="B6563" s="4"/>
      <c r="C6563" s="4"/>
      <c r="D6563" s="4"/>
      <c r="E6563" s="4">
        <v>1200167990</v>
      </c>
      <c r="F6563" s="4" t="s">
        <v>5335</v>
      </c>
      <c r="G6563" s="5">
        <v>294436</v>
      </c>
      <c r="H6563" s="5">
        <v>282551.01</v>
      </c>
    </row>
    <row r="6564" spans="1:8" x14ac:dyDescent="0.25">
      <c r="A6564" s="4"/>
      <c r="B6564" s="4"/>
      <c r="C6564" s="4"/>
      <c r="D6564" s="4"/>
      <c r="E6564" s="4">
        <v>1200167890</v>
      </c>
      <c r="F6564" s="4" t="s">
        <v>5336</v>
      </c>
      <c r="G6564" s="5">
        <v>294436</v>
      </c>
      <c r="H6564" s="5">
        <v>282551.01</v>
      </c>
    </row>
    <row r="6565" spans="1:8" x14ac:dyDescent="0.25">
      <c r="A6565" s="4"/>
      <c r="B6565" s="4"/>
      <c r="C6565" s="4"/>
      <c r="D6565" s="4"/>
      <c r="E6565" s="4">
        <v>1200168080</v>
      </c>
      <c r="F6565" s="4" t="s">
        <v>5337</v>
      </c>
      <c r="G6565" s="5">
        <v>294436</v>
      </c>
      <c r="H6565" s="5">
        <v>282551.01</v>
      </c>
    </row>
    <row r="6566" spans="1:8" x14ac:dyDescent="0.25">
      <c r="A6566" s="4"/>
      <c r="B6566" s="4"/>
      <c r="C6566" s="4"/>
      <c r="D6566" s="4"/>
      <c r="E6566" s="4">
        <v>1200168350</v>
      </c>
      <c r="F6566" s="4" t="s">
        <v>5338</v>
      </c>
      <c r="G6566" s="5">
        <v>293481</v>
      </c>
      <c r="H6566" s="5">
        <v>281634.56</v>
      </c>
    </row>
    <row r="6567" spans="1:8" x14ac:dyDescent="0.25">
      <c r="A6567" s="4"/>
      <c r="B6567" s="4"/>
      <c r="C6567" s="4"/>
      <c r="D6567" s="4"/>
      <c r="E6567" s="4">
        <v>1200167860</v>
      </c>
      <c r="F6567" s="4" t="s">
        <v>5339</v>
      </c>
      <c r="G6567" s="5">
        <v>270440</v>
      </c>
      <c r="H6567" s="5">
        <v>259523.61</v>
      </c>
    </row>
    <row r="6568" spans="1:8" x14ac:dyDescent="0.25">
      <c r="A6568" s="4"/>
      <c r="B6568" s="4"/>
      <c r="C6568" s="4"/>
      <c r="D6568" s="4"/>
      <c r="E6568" s="4">
        <v>1200167850</v>
      </c>
      <c r="F6568" s="4" t="s">
        <v>5339</v>
      </c>
      <c r="G6568" s="5">
        <v>270440</v>
      </c>
      <c r="H6568" s="5">
        <v>259523.61</v>
      </c>
    </row>
    <row r="6569" spans="1:8" x14ac:dyDescent="0.25">
      <c r="A6569" s="4"/>
      <c r="B6569" s="4"/>
      <c r="C6569" s="4"/>
      <c r="D6569" s="4"/>
      <c r="E6569" s="4">
        <v>1200167600</v>
      </c>
      <c r="F6569" s="4" t="s">
        <v>5340</v>
      </c>
      <c r="G6569" s="5">
        <v>270440</v>
      </c>
      <c r="H6569" s="5">
        <v>259523.61</v>
      </c>
    </row>
    <row r="6570" spans="1:8" x14ac:dyDescent="0.25">
      <c r="A6570" s="4"/>
      <c r="B6570" s="4"/>
      <c r="C6570" s="4"/>
      <c r="D6570" s="4"/>
      <c r="E6570" s="4">
        <v>1200167580</v>
      </c>
      <c r="F6570" s="4" t="s">
        <v>5341</v>
      </c>
      <c r="G6570" s="5">
        <v>257129</v>
      </c>
      <c r="H6570" s="5">
        <v>246749.91</v>
      </c>
    </row>
    <row r="6571" spans="1:8" x14ac:dyDescent="0.25">
      <c r="A6571" s="4"/>
      <c r="B6571" s="4"/>
      <c r="C6571" s="4"/>
      <c r="D6571" s="4"/>
      <c r="E6571" s="4">
        <v>1200168520</v>
      </c>
      <c r="F6571" s="4" t="s">
        <v>5342</v>
      </c>
      <c r="G6571" s="5">
        <v>251347</v>
      </c>
      <c r="H6571" s="5">
        <v>241201.3</v>
      </c>
    </row>
    <row r="6572" spans="1:8" x14ac:dyDescent="0.25">
      <c r="A6572" s="4"/>
      <c r="B6572" s="4"/>
      <c r="C6572" s="4"/>
      <c r="D6572" s="4"/>
      <c r="E6572" s="4">
        <v>1200168500</v>
      </c>
      <c r="F6572" s="4" t="s">
        <v>5343</v>
      </c>
      <c r="G6572" s="5">
        <v>226631</v>
      </c>
      <c r="H6572" s="5">
        <v>217482.97</v>
      </c>
    </row>
    <row r="6573" spans="1:8" x14ac:dyDescent="0.25">
      <c r="A6573" s="4"/>
      <c r="B6573" s="4"/>
      <c r="C6573" s="4"/>
      <c r="D6573" s="4"/>
      <c r="E6573" s="4">
        <v>1200167780</v>
      </c>
      <c r="F6573" s="4" t="s">
        <v>5344</v>
      </c>
      <c r="G6573" s="5">
        <v>222293.93</v>
      </c>
      <c r="H6573" s="5">
        <v>213320.97</v>
      </c>
    </row>
    <row r="6574" spans="1:8" x14ac:dyDescent="0.25">
      <c r="A6574" s="4"/>
      <c r="B6574" s="4"/>
      <c r="C6574" s="4"/>
      <c r="D6574" s="4"/>
      <c r="E6574" s="4">
        <v>1200167920</v>
      </c>
      <c r="F6574" s="4" t="s">
        <v>5330</v>
      </c>
      <c r="G6574" s="5">
        <v>201023</v>
      </c>
      <c r="H6574" s="5">
        <v>192908.65</v>
      </c>
    </row>
    <row r="6575" spans="1:8" x14ac:dyDescent="0.25">
      <c r="A6575" s="4"/>
      <c r="B6575" s="4"/>
      <c r="C6575" s="4"/>
      <c r="D6575" s="4"/>
      <c r="E6575" s="4">
        <v>1200167930</v>
      </c>
      <c r="F6575" s="4" t="s">
        <v>5330</v>
      </c>
      <c r="G6575" s="5">
        <v>201023</v>
      </c>
      <c r="H6575" s="5">
        <v>192908.65</v>
      </c>
    </row>
    <row r="6576" spans="1:8" x14ac:dyDescent="0.25">
      <c r="A6576" s="4"/>
      <c r="B6576" s="4"/>
      <c r="C6576" s="4"/>
      <c r="D6576" s="4"/>
      <c r="E6576" s="4">
        <v>1200167590</v>
      </c>
      <c r="F6576" s="4" t="s">
        <v>5345</v>
      </c>
      <c r="G6576" s="5">
        <v>191046</v>
      </c>
      <c r="H6576" s="5">
        <v>183334.37</v>
      </c>
    </row>
    <row r="6577" spans="1:8" x14ac:dyDescent="0.25">
      <c r="A6577" s="4"/>
      <c r="B6577" s="4"/>
      <c r="C6577" s="4"/>
      <c r="D6577" s="4"/>
      <c r="E6577" s="4">
        <v>1200167840</v>
      </c>
      <c r="F6577" s="4" t="s">
        <v>5346</v>
      </c>
      <c r="G6577" s="5">
        <v>191046</v>
      </c>
      <c r="H6577" s="5">
        <v>183334.37</v>
      </c>
    </row>
    <row r="6578" spans="1:8" x14ac:dyDescent="0.25">
      <c r="A6578" s="4"/>
      <c r="B6578" s="4"/>
      <c r="C6578" s="4"/>
      <c r="D6578" s="4"/>
      <c r="E6578" s="4">
        <v>1200167830</v>
      </c>
      <c r="F6578" s="4" t="s">
        <v>5346</v>
      </c>
      <c r="G6578" s="5">
        <v>191046</v>
      </c>
      <c r="H6578" s="5">
        <v>183334.37</v>
      </c>
    </row>
    <row r="6579" spans="1:8" x14ac:dyDescent="0.25">
      <c r="A6579" s="4"/>
      <c r="B6579" s="4"/>
      <c r="C6579" s="4"/>
      <c r="D6579" s="4"/>
      <c r="E6579" s="4">
        <v>1200168220</v>
      </c>
      <c r="F6579" s="4" t="s">
        <v>5347</v>
      </c>
      <c r="G6579" s="5">
        <v>165459</v>
      </c>
      <c r="H6579" s="5">
        <v>158780.20000000001</v>
      </c>
    </row>
    <row r="6580" spans="1:8" x14ac:dyDescent="0.25">
      <c r="A6580" s="4"/>
      <c r="B6580" s="4"/>
      <c r="C6580" s="4"/>
      <c r="D6580" s="4"/>
      <c r="E6580" s="4">
        <v>1200167620</v>
      </c>
      <c r="F6580" s="4" t="s">
        <v>5348</v>
      </c>
      <c r="G6580" s="5">
        <v>163677</v>
      </c>
      <c r="H6580" s="5">
        <v>157070.13</v>
      </c>
    </row>
    <row r="6581" spans="1:8" x14ac:dyDescent="0.25">
      <c r="A6581" s="4"/>
      <c r="B6581" s="4"/>
      <c r="C6581" s="4"/>
      <c r="D6581" s="4"/>
      <c r="E6581" s="4">
        <v>1200167610</v>
      </c>
      <c r="F6581" s="4" t="s">
        <v>5349</v>
      </c>
      <c r="G6581" s="5">
        <v>160808</v>
      </c>
      <c r="H6581" s="5">
        <v>154316.94</v>
      </c>
    </row>
    <row r="6582" spans="1:8" x14ac:dyDescent="0.25">
      <c r="A6582" s="4"/>
      <c r="B6582" s="4"/>
      <c r="C6582" s="4"/>
      <c r="D6582" s="4"/>
      <c r="E6582" s="4">
        <v>1200167870</v>
      </c>
      <c r="F6582" s="4" t="s">
        <v>5350</v>
      </c>
      <c r="G6582" s="5">
        <v>160808</v>
      </c>
      <c r="H6582" s="5">
        <v>154316.94</v>
      </c>
    </row>
    <row r="6583" spans="1:8" x14ac:dyDescent="0.25">
      <c r="A6583" s="4"/>
      <c r="B6583" s="4"/>
      <c r="C6583" s="4"/>
      <c r="D6583" s="4"/>
      <c r="E6583" s="4">
        <v>1200168170</v>
      </c>
      <c r="F6583" s="4" t="s">
        <v>5351</v>
      </c>
      <c r="G6583" s="5">
        <v>136446</v>
      </c>
      <c r="H6583" s="5">
        <v>130938.32</v>
      </c>
    </row>
    <row r="6584" spans="1:8" x14ac:dyDescent="0.25">
      <c r="A6584" s="4"/>
      <c r="B6584" s="4"/>
      <c r="C6584" s="4"/>
      <c r="D6584" s="4"/>
      <c r="E6584" s="4">
        <v>1200168450</v>
      </c>
      <c r="F6584" s="4" t="s">
        <v>5352</v>
      </c>
      <c r="G6584" s="5">
        <v>126217</v>
      </c>
      <c r="H6584" s="5">
        <v>121122.22</v>
      </c>
    </row>
    <row r="6585" spans="1:8" x14ac:dyDescent="0.25">
      <c r="A6585" s="4"/>
      <c r="B6585" s="4"/>
      <c r="C6585" s="4"/>
      <c r="D6585" s="4"/>
      <c r="E6585" s="4">
        <v>1200168390</v>
      </c>
      <c r="F6585" s="4" t="s">
        <v>5353</v>
      </c>
      <c r="G6585" s="5">
        <v>119210</v>
      </c>
      <c r="H6585" s="5">
        <v>114398.06</v>
      </c>
    </row>
    <row r="6586" spans="1:8" x14ac:dyDescent="0.25">
      <c r="A6586" s="4"/>
      <c r="B6586" s="4"/>
      <c r="C6586" s="4"/>
      <c r="D6586" s="4"/>
      <c r="E6586" s="4">
        <v>1200168370</v>
      </c>
      <c r="F6586" s="4" t="s">
        <v>5354</v>
      </c>
      <c r="G6586" s="5">
        <v>114902</v>
      </c>
      <c r="H6586" s="5">
        <v>110263.94</v>
      </c>
    </row>
    <row r="6587" spans="1:8" x14ac:dyDescent="0.25">
      <c r="A6587" s="4"/>
      <c r="B6587" s="4"/>
      <c r="C6587" s="4"/>
      <c r="D6587" s="4"/>
      <c r="E6587" s="4">
        <v>1200168360</v>
      </c>
      <c r="F6587" s="4" t="s">
        <v>5354</v>
      </c>
      <c r="G6587" s="5">
        <v>114902</v>
      </c>
      <c r="H6587" s="5">
        <v>110263.94</v>
      </c>
    </row>
    <row r="6588" spans="1:8" x14ac:dyDescent="0.25">
      <c r="A6588" s="4"/>
      <c r="B6588" s="4"/>
      <c r="C6588" s="4"/>
      <c r="D6588" s="4"/>
      <c r="E6588" s="4">
        <v>1200167730</v>
      </c>
      <c r="F6588" s="4" t="s">
        <v>5355</v>
      </c>
      <c r="G6588" s="5">
        <v>70206</v>
      </c>
      <c r="H6588" s="5">
        <v>67372.12</v>
      </c>
    </row>
    <row r="6589" spans="1:8" x14ac:dyDescent="0.25">
      <c r="A6589" s="4"/>
      <c r="B6589" s="4"/>
      <c r="C6589" s="4"/>
      <c r="D6589" s="4"/>
      <c r="E6589" s="4">
        <v>1200168440</v>
      </c>
      <c r="F6589" s="4" t="s">
        <v>5352</v>
      </c>
      <c r="G6589" s="5">
        <v>64816</v>
      </c>
      <c r="H6589" s="5">
        <v>62199.68</v>
      </c>
    </row>
    <row r="6590" spans="1:8" x14ac:dyDescent="0.25">
      <c r="A6590" s="4"/>
      <c r="B6590" s="4"/>
      <c r="C6590" s="4"/>
      <c r="D6590" s="4"/>
      <c r="E6590" s="4">
        <v>1200167680</v>
      </c>
      <c r="F6590" s="4" t="s">
        <v>5356</v>
      </c>
      <c r="G6590" s="5">
        <v>40216</v>
      </c>
      <c r="H6590" s="5">
        <v>38592.67</v>
      </c>
    </row>
    <row r="6591" spans="1:8" x14ac:dyDescent="0.25">
      <c r="A6591" s="4"/>
      <c r="B6591" s="4"/>
      <c r="C6591" s="4"/>
      <c r="D6591" s="4"/>
      <c r="E6591" s="4">
        <v>1200168260</v>
      </c>
      <c r="F6591" s="4" t="s">
        <v>5357</v>
      </c>
      <c r="G6591" s="5">
        <v>35906</v>
      </c>
      <c r="H6591" s="5">
        <v>34456.639999999999</v>
      </c>
    </row>
    <row r="6592" spans="1:8" x14ac:dyDescent="0.25">
      <c r="A6592" s="4"/>
      <c r="B6592" s="4"/>
      <c r="C6592" s="4"/>
      <c r="D6592" s="4"/>
      <c r="E6592" s="4">
        <v>1200168270</v>
      </c>
      <c r="F6592" s="4" t="s">
        <v>5357</v>
      </c>
      <c r="G6592" s="5">
        <v>35906</v>
      </c>
      <c r="H6592" s="5">
        <v>34456.639999999999</v>
      </c>
    </row>
    <row r="6593" spans="1:8" x14ac:dyDescent="0.25">
      <c r="A6593" s="4"/>
      <c r="B6593" s="4"/>
      <c r="C6593" s="4"/>
      <c r="D6593" s="4"/>
      <c r="E6593" s="4">
        <v>1200168250</v>
      </c>
      <c r="F6593" s="4" t="s">
        <v>5357</v>
      </c>
      <c r="G6593" s="5">
        <v>35906</v>
      </c>
      <c r="H6593" s="5">
        <v>34456.639999999999</v>
      </c>
    </row>
    <row r="6594" spans="1:8" x14ac:dyDescent="0.25">
      <c r="A6594" s="4"/>
      <c r="B6594" s="4"/>
      <c r="C6594" s="4"/>
      <c r="D6594" s="4"/>
      <c r="E6594" s="4">
        <v>1200168310</v>
      </c>
      <c r="F6594" s="4" t="s">
        <v>5357</v>
      </c>
      <c r="G6594" s="5">
        <v>35906</v>
      </c>
      <c r="H6594" s="5">
        <v>34456.639999999999</v>
      </c>
    </row>
    <row r="6595" spans="1:8" x14ac:dyDescent="0.25">
      <c r="A6595" s="4"/>
      <c r="B6595" s="4"/>
      <c r="C6595" s="4"/>
      <c r="D6595" s="4"/>
      <c r="E6595" s="4">
        <v>1200168320</v>
      </c>
      <c r="F6595" s="4" t="s">
        <v>5357</v>
      </c>
      <c r="G6595" s="5">
        <v>35906</v>
      </c>
      <c r="H6595" s="5">
        <v>34456.639999999999</v>
      </c>
    </row>
    <row r="6596" spans="1:8" x14ac:dyDescent="0.25">
      <c r="A6596" s="4"/>
      <c r="B6596" s="4"/>
      <c r="C6596" s="4"/>
      <c r="D6596" s="4"/>
      <c r="E6596" s="4">
        <v>1200168330</v>
      </c>
      <c r="F6596" s="4" t="s">
        <v>5357</v>
      </c>
      <c r="G6596" s="5">
        <v>35906</v>
      </c>
      <c r="H6596" s="5">
        <v>34456.639999999999</v>
      </c>
    </row>
    <row r="6597" spans="1:8" x14ac:dyDescent="0.25">
      <c r="A6597" s="4"/>
      <c r="B6597" s="4"/>
      <c r="C6597" s="4"/>
      <c r="D6597" s="4"/>
      <c r="E6597" s="4">
        <v>1200168280</v>
      </c>
      <c r="F6597" s="4" t="s">
        <v>5357</v>
      </c>
      <c r="G6597" s="5">
        <v>35906</v>
      </c>
      <c r="H6597" s="5">
        <v>34456.639999999999</v>
      </c>
    </row>
    <row r="6598" spans="1:8" x14ac:dyDescent="0.25">
      <c r="A6598" s="4"/>
      <c r="B6598" s="4"/>
      <c r="C6598" s="4"/>
      <c r="D6598" s="4"/>
      <c r="E6598" s="4">
        <v>1200168240</v>
      </c>
      <c r="F6598" s="4" t="s">
        <v>5357</v>
      </c>
      <c r="G6598" s="5">
        <v>35906</v>
      </c>
      <c r="H6598" s="5">
        <v>34456.639999999999</v>
      </c>
    </row>
    <row r="6599" spans="1:8" x14ac:dyDescent="0.25">
      <c r="A6599" s="4"/>
      <c r="B6599" s="4"/>
      <c r="C6599" s="4"/>
      <c r="D6599" s="4"/>
      <c r="E6599" s="4">
        <v>1200168290</v>
      </c>
      <c r="F6599" s="4" t="s">
        <v>5357</v>
      </c>
      <c r="G6599" s="5">
        <v>35906</v>
      </c>
      <c r="H6599" s="5">
        <v>34456.639999999999</v>
      </c>
    </row>
    <row r="6600" spans="1:8" x14ac:dyDescent="0.25">
      <c r="A6600" s="4"/>
      <c r="B6600" s="4"/>
      <c r="C6600" s="4"/>
      <c r="D6600" s="4"/>
      <c r="E6600" s="4">
        <v>1200168300</v>
      </c>
      <c r="F6600" s="4" t="s">
        <v>5357</v>
      </c>
      <c r="G6600" s="5">
        <v>35906</v>
      </c>
      <c r="H6600" s="5">
        <v>34456.639999999999</v>
      </c>
    </row>
    <row r="6601" spans="1:8" x14ac:dyDescent="0.25">
      <c r="A6601" s="4"/>
      <c r="B6601" s="4"/>
      <c r="C6601" s="4"/>
      <c r="D6601" s="4"/>
      <c r="E6601" s="4">
        <v>1200168510</v>
      </c>
      <c r="F6601" s="4" t="s">
        <v>5358</v>
      </c>
      <c r="G6601" s="5">
        <v>30506</v>
      </c>
      <c r="H6601" s="5">
        <v>29274.62</v>
      </c>
    </row>
    <row r="6602" spans="1:8" x14ac:dyDescent="0.25">
      <c r="A6602" s="4"/>
      <c r="B6602" s="4"/>
      <c r="C6602" s="4"/>
      <c r="D6602" s="4"/>
      <c r="E6602" s="4">
        <v>1200168380</v>
      </c>
      <c r="F6602" s="4" t="s">
        <v>5359</v>
      </c>
      <c r="G6602" s="5">
        <v>22442</v>
      </c>
      <c r="H6602" s="5">
        <v>21536.12</v>
      </c>
    </row>
    <row r="6603" spans="1:8" x14ac:dyDescent="0.25">
      <c r="A6603" s="4"/>
      <c r="B6603" s="4"/>
      <c r="C6603" s="4"/>
      <c r="D6603" s="4"/>
      <c r="E6603" s="4">
        <v>1200168490</v>
      </c>
      <c r="F6603" s="4" t="s">
        <v>5360</v>
      </c>
      <c r="G6603" s="5">
        <v>19440.240000000002</v>
      </c>
      <c r="H6603" s="5">
        <v>18655.53</v>
      </c>
    </row>
    <row r="6604" spans="1:8" x14ac:dyDescent="0.25">
      <c r="A6604" s="4"/>
      <c r="B6604" s="4"/>
      <c r="C6604" s="4"/>
      <c r="D6604" s="4"/>
      <c r="E6604" s="4">
        <v>1200168470</v>
      </c>
      <c r="F6604" s="4" t="s">
        <v>5361</v>
      </c>
      <c r="G6604" s="5">
        <v>12117</v>
      </c>
      <c r="H6604" s="5">
        <v>11627.9</v>
      </c>
    </row>
    <row r="6605" spans="1:8" x14ac:dyDescent="0.25">
      <c r="A6605" s="4"/>
      <c r="B6605" s="4"/>
      <c r="C6605" s="4"/>
      <c r="D6605" s="4"/>
      <c r="E6605" s="4">
        <v>1200168480</v>
      </c>
      <c r="F6605" s="4" t="s">
        <v>5362</v>
      </c>
      <c r="G6605" s="5">
        <v>6571</v>
      </c>
      <c r="H6605" s="5">
        <v>6305.76</v>
      </c>
    </row>
    <row r="6606" spans="1:8" x14ac:dyDescent="0.25">
      <c r="A6606" s="4"/>
      <c r="B6606" s="4"/>
      <c r="C6606" s="4"/>
      <c r="D6606" s="4">
        <v>2021</v>
      </c>
      <c r="E6606" s="4">
        <v>1200173020</v>
      </c>
      <c r="F6606" s="4" t="s">
        <v>5363</v>
      </c>
      <c r="G6606" s="5">
        <v>46726252.359999999</v>
      </c>
      <c r="H6606" s="5">
        <v>44840133.32</v>
      </c>
    </row>
    <row r="6607" spans="1:8" x14ac:dyDescent="0.25">
      <c r="A6607" s="4"/>
      <c r="B6607" s="4"/>
      <c r="C6607" s="4"/>
      <c r="D6607" s="4"/>
      <c r="E6607" s="4">
        <v>1200170150</v>
      </c>
      <c r="F6607" s="4" t="s">
        <v>5364</v>
      </c>
      <c r="G6607" s="5">
        <v>13549995.460000001</v>
      </c>
      <c r="H6607" s="5">
        <v>9231321.1099999994</v>
      </c>
    </row>
    <row r="6608" spans="1:8" x14ac:dyDescent="0.25">
      <c r="A6608" s="4"/>
      <c r="B6608" s="4"/>
      <c r="C6608" s="4"/>
      <c r="D6608" s="4"/>
      <c r="E6608" s="4">
        <v>1200173030</v>
      </c>
      <c r="F6608" s="4" t="s">
        <v>5365</v>
      </c>
      <c r="G6608" s="5">
        <v>4071264</v>
      </c>
      <c r="H6608" s="5">
        <v>3906926.22</v>
      </c>
    </row>
    <row r="6609" spans="1:8" x14ac:dyDescent="0.25">
      <c r="A6609" s="4"/>
      <c r="B6609" s="4"/>
      <c r="C6609" s="4"/>
      <c r="D6609" s="4"/>
      <c r="E6609" s="4">
        <v>1200166940</v>
      </c>
      <c r="F6609" s="4" t="s">
        <v>5366</v>
      </c>
      <c r="G6609" s="5">
        <v>1434970</v>
      </c>
      <c r="H6609" s="5">
        <v>1431824.86</v>
      </c>
    </row>
    <row r="6610" spans="1:8" x14ac:dyDescent="0.25">
      <c r="A6610" s="4"/>
      <c r="B6610" s="4"/>
      <c r="C6610" s="4"/>
      <c r="D6610" s="4"/>
      <c r="E6610" s="4">
        <v>1200169680</v>
      </c>
      <c r="F6610" s="4" t="s">
        <v>5367</v>
      </c>
      <c r="G6610" s="5">
        <v>426741.68</v>
      </c>
      <c r="H6610" s="5">
        <v>420973.85</v>
      </c>
    </row>
    <row r="6611" spans="1:8" x14ac:dyDescent="0.25">
      <c r="A6611" s="4"/>
      <c r="B6611" s="4"/>
      <c r="C6611" s="4"/>
      <c r="D6611" s="4"/>
      <c r="E6611" s="4">
        <v>1200169610</v>
      </c>
      <c r="F6611" s="4" t="s">
        <v>5367</v>
      </c>
      <c r="G6611" s="5">
        <v>397261.68</v>
      </c>
      <c r="H6611" s="5">
        <v>391892.3</v>
      </c>
    </row>
    <row r="6612" spans="1:8" x14ac:dyDescent="0.25">
      <c r="A6612" s="6"/>
      <c r="B6612" s="6"/>
      <c r="C6612" s="6" t="s">
        <v>846</v>
      </c>
      <c r="D6612" s="6"/>
      <c r="E6612" s="6"/>
      <c r="F6612" s="6"/>
      <c r="G6612" s="7">
        <f>SUM(G6483:G6611)</f>
        <v>448894640.79000002</v>
      </c>
      <c r="H6612" s="7">
        <f>SUM(H6483:H6611)</f>
        <v>423438345.88</v>
      </c>
    </row>
    <row r="6613" spans="1:8" x14ac:dyDescent="0.25">
      <c r="A6613" s="4"/>
      <c r="B6613" s="4"/>
      <c r="C6613" s="4" t="s">
        <v>847</v>
      </c>
      <c r="D6613" s="4">
        <v>2018</v>
      </c>
      <c r="E6613" s="4">
        <v>1200146500</v>
      </c>
      <c r="F6613" s="4" t="s">
        <v>5368</v>
      </c>
      <c r="G6613" s="5">
        <v>165112</v>
      </c>
      <c r="H6613" s="5">
        <v>12883.15</v>
      </c>
    </row>
    <row r="6614" spans="1:8" x14ac:dyDescent="0.25">
      <c r="A6614" s="4"/>
      <c r="B6614" s="4"/>
      <c r="C6614" s="4"/>
      <c r="D6614" s="4"/>
      <c r="E6614" s="4">
        <v>1200143650</v>
      </c>
      <c r="F6614" s="4" t="s">
        <v>5369</v>
      </c>
      <c r="G6614" s="5">
        <v>77041.86</v>
      </c>
      <c r="H6614" s="5">
        <v>62716.99</v>
      </c>
    </row>
    <row r="6615" spans="1:8" x14ac:dyDescent="0.25">
      <c r="A6615" s="4"/>
      <c r="B6615" s="4"/>
      <c r="C6615" s="4"/>
      <c r="D6615" s="4">
        <v>2019</v>
      </c>
      <c r="E6615" s="4">
        <v>1200148700</v>
      </c>
      <c r="F6615" s="4" t="s">
        <v>5370</v>
      </c>
      <c r="G6615" s="5">
        <v>58485</v>
      </c>
      <c r="H6615" s="5">
        <v>49373.1</v>
      </c>
    </row>
    <row r="6616" spans="1:8" x14ac:dyDescent="0.25">
      <c r="A6616" s="4"/>
      <c r="B6616" s="4"/>
      <c r="C6616" s="4"/>
      <c r="D6616" s="4">
        <v>2020</v>
      </c>
      <c r="E6616" s="4">
        <v>1200169350</v>
      </c>
      <c r="F6616" s="4" t="s">
        <v>5311</v>
      </c>
      <c r="G6616" s="5">
        <v>488334</v>
      </c>
      <c r="H6616" s="5">
        <v>468622.25</v>
      </c>
    </row>
    <row r="6617" spans="1:8" x14ac:dyDescent="0.25">
      <c r="A6617" s="4"/>
      <c r="B6617" s="4"/>
      <c r="C6617" s="4"/>
      <c r="D6617" s="4"/>
      <c r="E6617" s="4">
        <v>1200169390</v>
      </c>
      <c r="F6617" s="4" t="s">
        <v>5371</v>
      </c>
      <c r="G6617" s="5">
        <v>269985</v>
      </c>
      <c r="H6617" s="5">
        <v>259086.98</v>
      </c>
    </row>
    <row r="6618" spans="1:8" x14ac:dyDescent="0.25">
      <c r="A6618" s="4"/>
      <c r="B6618" s="4"/>
      <c r="C6618" s="4"/>
      <c r="D6618" s="4"/>
      <c r="E6618" s="4">
        <v>1200169380</v>
      </c>
      <c r="F6618" s="4" t="s">
        <v>5372</v>
      </c>
      <c r="G6618" s="5">
        <v>84604</v>
      </c>
      <c r="H6618" s="5">
        <v>81188.929999999993</v>
      </c>
    </row>
    <row r="6619" spans="1:8" x14ac:dyDescent="0.25">
      <c r="A6619" s="4"/>
      <c r="B6619" s="4"/>
      <c r="C6619" s="4"/>
      <c r="D6619" s="4"/>
      <c r="E6619" s="4">
        <v>1200169370</v>
      </c>
      <c r="F6619" s="4" t="s">
        <v>5373</v>
      </c>
      <c r="G6619" s="5">
        <v>75896</v>
      </c>
      <c r="H6619" s="5">
        <v>72832.429999999993</v>
      </c>
    </row>
    <row r="6620" spans="1:8" x14ac:dyDescent="0.25">
      <c r="A6620" s="4"/>
      <c r="B6620" s="4"/>
      <c r="C6620" s="4"/>
      <c r="D6620" s="4"/>
      <c r="E6620" s="4">
        <v>1200169360</v>
      </c>
      <c r="F6620" s="4" t="s">
        <v>5374</v>
      </c>
      <c r="G6620" s="5">
        <v>68869</v>
      </c>
      <c r="H6620" s="5">
        <v>66089.08</v>
      </c>
    </row>
    <row r="6621" spans="1:8" x14ac:dyDescent="0.25">
      <c r="A6621" s="6"/>
      <c r="B6621" s="6"/>
      <c r="C6621" s="6" t="s">
        <v>1088</v>
      </c>
      <c r="D6621" s="6"/>
      <c r="E6621" s="6"/>
      <c r="F6621" s="6"/>
      <c r="G6621" s="7">
        <f>SUM(G6613:G6620)</f>
        <v>1288326.8599999999</v>
      </c>
      <c r="H6621" s="7">
        <f>SUM(H6613:H6620)</f>
        <v>1072792.9099999999</v>
      </c>
    </row>
    <row r="6622" spans="1:8" x14ac:dyDescent="0.25">
      <c r="A6622" s="4"/>
      <c r="B6622" s="4"/>
      <c r="C6622" s="4" t="s">
        <v>1498</v>
      </c>
      <c r="D6622" s="4">
        <v>2018</v>
      </c>
      <c r="E6622" s="4">
        <v>1200142890</v>
      </c>
      <c r="F6622" s="4" t="s">
        <v>1691</v>
      </c>
      <c r="G6622" s="5">
        <v>60000</v>
      </c>
      <c r="H6622" s="5">
        <v>48843.839999999997</v>
      </c>
    </row>
    <row r="6623" spans="1:8" x14ac:dyDescent="0.25">
      <c r="A6623" s="4"/>
      <c r="B6623" s="4"/>
      <c r="C6623" s="4"/>
      <c r="D6623" s="4"/>
      <c r="E6623" s="4">
        <v>1200142880</v>
      </c>
      <c r="F6623" s="4" t="s">
        <v>1691</v>
      </c>
      <c r="G6623" s="5">
        <v>60000</v>
      </c>
      <c r="H6623" s="5">
        <v>48843.839999999997</v>
      </c>
    </row>
    <row r="6624" spans="1:8" x14ac:dyDescent="0.25">
      <c r="A6624" s="4"/>
      <c r="B6624" s="4"/>
      <c r="C6624" s="4"/>
      <c r="D6624" s="4">
        <v>2019</v>
      </c>
      <c r="E6624" s="4">
        <v>1200148600</v>
      </c>
      <c r="F6624" s="4" t="s">
        <v>5375</v>
      </c>
      <c r="G6624" s="5">
        <v>1260000</v>
      </c>
      <c r="H6624" s="5">
        <v>1061391.77</v>
      </c>
    </row>
    <row r="6625" spans="1:8" x14ac:dyDescent="0.25">
      <c r="A6625" s="4"/>
      <c r="B6625" s="4"/>
      <c r="C6625" s="4"/>
      <c r="D6625" s="4"/>
      <c r="E6625" s="4">
        <v>1200144540</v>
      </c>
      <c r="F6625" s="4" t="s">
        <v>5376</v>
      </c>
      <c r="G6625" s="5">
        <v>750000</v>
      </c>
      <c r="H6625" s="5">
        <v>635890.42000000004</v>
      </c>
    </row>
    <row r="6626" spans="1:8" x14ac:dyDescent="0.25">
      <c r="A6626" s="4"/>
      <c r="B6626" s="4"/>
      <c r="C6626" s="4"/>
      <c r="D6626" s="4"/>
      <c r="E6626" s="4">
        <v>1200146310</v>
      </c>
      <c r="F6626" s="4" t="s">
        <v>5377</v>
      </c>
      <c r="G6626" s="5">
        <v>542991</v>
      </c>
      <c r="H6626" s="5">
        <v>456409.97</v>
      </c>
    </row>
    <row r="6627" spans="1:8" x14ac:dyDescent="0.25">
      <c r="A6627" s="4"/>
      <c r="B6627" s="4"/>
      <c r="C6627" s="4"/>
      <c r="D6627" s="4"/>
      <c r="E6627" s="4">
        <v>1200159510</v>
      </c>
      <c r="F6627" s="4" t="s">
        <v>5378</v>
      </c>
      <c r="G6627" s="5">
        <v>78240.75</v>
      </c>
      <c r="H6627" s="5">
        <v>1</v>
      </c>
    </row>
    <row r="6628" spans="1:8" x14ac:dyDescent="0.25">
      <c r="A6628" s="4"/>
      <c r="B6628" s="4"/>
      <c r="C6628" s="4"/>
      <c r="D6628" s="4"/>
      <c r="E6628" s="4">
        <v>1200160090</v>
      </c>
      <c r="F6628" s="4" t="s">
        <v>5379</v>
      </c>
      <c r="G6628" s="5">
        <v>43200</v>
      </c>
      <c r="H6628" s="5">
        <v>38540.32</v>
      </c>
    </row>
    <row r="6629" spans="1:8" x14ac:dyDescent="0.25">
      <c r="A6629" s="4"/>
      <c r="B6629" s="4"/>
      <c r="C6629" s="4"/>
      <c r="D6629" s="4"/>
      <c r="E6629" s="4">
        <v>1200149760</v>
      </c>
      <c r="F6629" s="4" t="s">
        <v>5380</v>
      </c>
      <c r="G6629" s="5">
        <v>25000</v>
      </c>
      <c r="H6629" s="5">
        <v>21356.16</v>
      </c>
    </row>
    <row r="6630" spans="1:8" x14ac:dyDescent="0.25">
      <c r="A6630" s="4"/>
      <c r="B6630" s="4"/>
      <c r="C6630" s="4"/>
      <c r="D6630" s="4"/>
      <c r="E6630" s="4">
        <v>1200144220</v>
      </c>
      <c r="F6630" s="4" t="s">
        <v>5381</v>
      </c>
      <c r="G6630" s="5">
        <v>18246</v>
      </c>
      <c r="H6630" s="5">
        <v>15363.3</v>
      </c>
    </row>
    <row r="6631" spans="1:8" x14ac:dyDescent="0.25">
      <c r="A6631" s="4"/>
      <c r="B6631" s="4"/>
      <c r="C6631" s="4"/>
      <c r="D6631" s="4">
        <v>2020</v>
      </c>
      <c r="E6631" s="4">
        <v>1200169240</v>
      </c>
      <c r="F6631" s="4" t="s">
        <v>5382</v>
      </c>
      <c r="G6631" s="5">
        <v>3419696</v>
      </c>
      <c r="H6631" s="5">
        <v>3281658.96</v>
      </c>
    </row>
    <row r="6632" spans="1:8" x14ac:dyDescent="0.25">
      <c r="A6632" s="4"/>
      <c r="B6632" s="4"/>
      <c r="C6632" s="4"/>
      <c r="D6632" s="4"/>
      <c r="E6632" s="4">
        <v>1200169180</v>
      </c>
      <c r="F6632" s="4" t="s">
        <v>1552</v>
      </c>
      <c r="G6632" s="5">
        <v>2230201</v>
      </c>
      <c r="H6632" s="5">
        <v>2140178.2799999998</v>
      </c>
    </row>
    <row r="6633" spans="1:8" x14ac:dyDescent="0.25">
      <c r="A6633" s="4"/>
      <c r="B6633" s="4"/>
      <c r="C6633" s="4"/>
      <c r="D6633" s="4"/>
      <c r="E6633" s="4">
        <v>1200169290</v>
      </c>
      <c r="F6633" s="4" t="s">
        <v>5383</v>
      </c>
      <c r="G6633" s="5">
        <v>849487</v>
      </c>
      <c r="H6633" s="5">
        <v>815197.21</v>
      </c>
    </row>
    <row r="6634" spans="1:8" x14ac:dyDescent="0.25">
      <c r="A6634" s="4"/>
      <c r="B6634" s="4"/>
      <c r="C6634" s="4"/>
      <c r="D6634" s="4"/>
      <c r="E6634" s="4">
        <v>1200169170</v>
      </c>
      <c r="F6634" s="4" t="s">
        <v>5384</v>
      </c>
      <c r="G6634" s="5">
        <v>524868</v>
      </c>
      <c r="H6634" s="5">
        <v>503681.55</v>
      </c>
    </row>
    <row r="6635" spans="1:8" x14ac:dyDescent="0.25">
      <c r="A6635" s="4"/>
      <c r="B6635" s="4"/>
      <c r="C6635" s="4"/>
      <c r="D6635" s="4"/>
      <c r="E6635" s="4">
        <v>1200169230</v>
      </c>
      <c r="F6635" s="4" t="s">
        <v>5385</v>
      </c>
      <c r="G6635" s="5">
        <v>466789</v>
      </c>
      <c r="H6635" s="5">
        <v>447946.93</v>
      </c>
    </row>
    <row r="6636" spans="1:8" x14ac:dyDescent="0.25">
      <c r="A6636" s="4"/>
      <c r="B6636" s="4"/>
      <c r="C6636" s="4"/>
      <c r="D6636" s="4"/>
      <c r="E6636" s="4">
        <v>1200169340</v>
      </c>
      <c r="F6636" s="4" t="s">
        <v>5386</v>
      </c>
      <c r="G6636" s="5">
        <v>421920</v>
      </c>
      <c r="H6636" s="5">
        <v>404889.08</v>
      </c>
    </row>
    <row r="6637" spans="1:8" x14ac:dyDescent="0.25">
      <c r="A6637" s="4"/>
      <c r="B6637" s="4"/>
      <c r="C6637" s="4"/>
      <c r="D6637" s="4"/>
      <c r="E6637" s="4">
        <v>1200169190</v>
      </c>
      <c r="F6637" s="4" t="s">
        <v>5387</v>
      </c>
      <c r="G6637" s="5">
        <v>394975</v>
      </c>
      <c r="H6637" s="5">
        <v>379031.72</v>
      </c>
    </row>
    <row r="6638" spans="1:8" x14ac:dyDescent="0.25">
      <c r="A6638" s="4"/>
      <c r="B6638" s="4"/>
      <c r="C6638" s="4"/>
      <c r="D6638" s="4"/>
      <c r="E6638" s="4">
        <v>1200169280</v>
      </c>
      <c r="F6638" s="4" t="s">
        <v>5388</v>
      </c>
      <c r="G6638" s="5">
        <v>167125</v>
      </c>
      <c r="H6638" s="5">
        <v>160378.95000000001</v>
      </c>
    </row>
    <row r="6639" spans="1:8" x14ac:dyDescent="0.25">
      <c r="A6639" s="4"/>
      <c r="B6639" s="4"/>
      <c r="C6639" s="4"/>
      <c r="D6639" s="4"/>
      <c r="E6639" s="4">
        <v>1200169260</v>
      </c>
      <c r="F6639" s="4" t="s">
        <v>5389</v>
      </c>
      <c r="G6639" s="5">
        <v>129265</v>
      </c>
      <c r="H6639" s="5">
        <v>124047.18</v>
      </c>
    </row>
    <row r="6640" spans="1:8" x14ac:dyDescent="0.25">
      <c r="A6640" s="4"/>
      <c r="B6640" s="4"/>
      <c r="C6640" s="4"/>
      <c r="D6640" s="4"/>
      <c r="E6640" s="4">
        <v>1200169270</v>
      </c>
      <c r="F6640" s="4" t="s">
        <v>5390</v>
      </c>
      <c r="G6640" s="5">
        <v>124684.02</v>
      </c>
      <c r="H6640" s="5">
        <v>119651.12</v>
      </c>
    </row>
    <row r="6641" spans="1:8" x14ac:dyDescent="0.25">
      <c r="A6641" s="4"/>
      <c r="B6641" s="4"/>
      <c r="C6641" s="4"/>
      <c r="D6641" s="4"/>
      <c r="E6641" s="4">
        <v>1200169310</v>
      </c>
      <c r="F6641" s="4" t="s">
        <v>5391</v>
      </c>
      <c r="G6641" s="5">
        <v>86176</v>
      </c>
      <c r="H6641" s="5">
        <v>82697.48</v>
      </c>
    </row>
    <row r="6642" spans="1:8" x14ac:dyDescent="0.25">
      <c r="A6642" s="4"/>
      <c r="B6642" s="4"/>
      <c r="C6642" s="4"/>
      <c r="D6642" s="4"/>
      <c r="E6642" s="4">
        <v>1200169300</v>
      </c>
      <c r="F6642" s="4" t="s">
        <v>5392</v>
      </c>
      <c r="G6642" s="5">
        <v>79175</v>
      </c>
      <c r="H6642" s="5">
        <v>75979.08</v>
      </c>
    </row>
    <row r="6643" spans="1:8" x14ac:dyDescent="0.25">
      <c r="A6643" s="4"/>
      <c r="B6643" s="4"/>
      <c r="C6643" s="4"/>
      <c r="D6643" s="4"/>
      <c r="E6643" s="4">
        <v>1200169220</v>
      </c>
      <c r="F6643" s="4" t="s">
        <v>5393</v>
      </c>
      <c r="G6643" s="5">
        <v>62459.040000000001</v>
      </c>
      <c r="H6643" s="5">
        <v>59937.86</v>
      </c>
    </row>
    <row r="6644" spans="1:8" x14ac:dyDescent="0.25">
      <c r="A6644" s="4"/>
      <c r="B6644" s="4"/>
      <c r="C6644" s="4"/>
      <c r="D6644" s="4"/>
      <c r="E6644" s="4">
        <v>1200169200</v>
      </c>
      <c r="F6644" s="4" t="s">
        <v>5394</v>
      </c>
      <c r="G6644" s="5">
        <v>61223.02</v>
      </c>
      <c r="H6644" s="5">
        <v>58751.73</v>
      </c>
    </row>
    <row r="6645" spans="1:8" x14ac:dyDescent="0.25">
      <c r="A6645" s="4"/>
      <c r="B6645" s="4"/>
      <c r="C6645" s="4"/>
      <c r="D6645" s="4"/>
      <c r="E6645" s="4">
        <v>1200169210</v>
      </c>
      <c r="F6645" s="4" t="s">
        <v>5394</v>
      </c>
      <c r="G6645" s="5">
        <v>61223.02</v>
      </c>
      <c r="H6645" s="5">
        <v>58751.73</v>
      </c>
    </row>
    <row r="6646" spans="1:8" x14ac:dyDescent="0.25">
      <c r="A6646" s="4"/>
      <c r="B6646" s="4"/>
      <c r="C6646" s="4"/>
      <c r="D6646" s="4"/>
      <c r="E6646" s="4">
        <v>1200169320</v>
      </c>
      <c r="F6646" s="4" t="s">
        <v>5395</v>
      </c>
      <c r="G6646" s="5">
        <v>40216</v>
      </c>
      <c r="H6646" s="5">
        <v>38592.67</v>
      </c>
    </row>
    <row r="6647" spans="1:8" x14ac:dyDescent="0.25">
      <c r="A6647" s="4"/>
      <c r="B6647" s="4"/>
      <c r="C6647" s="4"/>
      <c r="D6647" s="4"/>
      <c r="E6647" s="4">
        <v>1200169330</v>
      </c>
      <c r="F6647" s="4" t="s">
        <v>5396</v>
      </c>
      <c r="G6647" s="5">
        <v>15260</v>
      </c>
      <c r="H6647" s="5">
        <v>14644.03</v>
      </c>
    </row>
    <row r="6648" spans="1:8" x14ac:dyDescent="0.25">
      <c r="A6648" s="4"/>
      <c r="B6648" s="4"/>
      <c r="C6648" s="4"/>
      <c r="D6648" s="4">
        <v>2021</v>
      </c>
      <c r="E6648" s="4">
        <v>1200172990</v>
      </c>
      <c r="F6648" s="4" t="s">
        <v>5397</v>
      </c>
      <c r="G6648" s="5">
        <v>672495</v>
      </c>
      <c r="H6648" s="5">
        <v>645349.54</v>
      </c>
    </row>
    <row r="6649" spans="1:8" x14ac:dyDescent="0.25">
      <c r="A6649" s="4"/>
      <c r="B6649" s="4"/>
      <c r="C6649" s="4"/>
      <c r="D6649" s="4"/>
      <c r="E6649" s="4">
        <v>1200172980</v>
      </c>
      <c r="F6649" s="4" t="s">
        <v>5398</v>
      </c>
      <c r="G6649" s="5">
        <v>285810</v>
      </c>
      <c r="H6649" s="5">
        <v>274273.19</v>
      </c>
    </row>
    <row r="6650" spans="1:8" x14ac:dyDescent="0.25">
      <c r="A6650" s="4"/>
      <c r="B6650" s="4"/>
      <c r="C6650" s="4"/>
      <c r="D6650" s="4"/>
      <c r="E6650" s="4">
        <v>1200172960</v>
      </c>
      <c r="F6650" s="4" t="s">
        <v>5399</v>
      </c>
      <c r="G6650" s="5">
        <v>246581</v>
      </c>
      <c r="H6650" s="5">
        <v>236627.68</v>
      </c>
    </row>
    <row r="6651" spans="1:8" x14ac:dyDescent="0.25">
      <c r="A6651" s="4"/>
      <c r="B6651" s="4"/>
      <c r="C6651" s="4"/>
      <c r="D6651" s="4"/>
      <c r="E6651" s="4">
        <v>1200172970</v>
      </c>
      <c r="F6651" s="4" t="s">
        <v>5400</v>
      </c>
      <c r="G6651" s="5">
        <v>235373</v>
      </c>
      <c r="H6651" s="5">
        <v>225872.1</v>
      </c>
    </row>
    <row r="6652" spans="1:8" x14ac:dyDescent="0.25">
      <c r="A6652" s="6"/>
      <c r="B6652" s="6"/>
      <c r="C6652" s="6" t="s">
        <v>1786</v>
      </c>
      <c r="D6652" s="6"/>
      <c r="E6652" s="6"/>
      <c r="F6652" s="6"/>
      <c r="G6652" s="7">
        <f>SUM(G6622:G6651)</f>
        <v>13412678.849999998</v>
      </c>
      <c r="H6652" s="7">
        <f>SUM(H6622:H6651)</f>
        <v>12474778.689999998</v>
      </c>
    </row>
    <row r="6653" spans="1:8" x14ac:dyDescent="0.25">
      <c r="A6653" s="4"/>
      <c r="B6653" s="4"/>
      <c r="C6653" s="4" t="s">
        <v>1811</v>
      </c>
      <c r="D6653" s="4">
        <v>2018</v>
      </c>
      <c r="E6653" s="4">
        <v>1200144420</v>
      </c>
      <c r="F6653" s="4" t="s">
        <v>5401</v>
      </c>
      <c r="G6653" s="5">
        <v>715000</v>
      </c>
      <c r="H6653" s="5">
        <v>118840.19</v>
      </c>
    </row>
    <row r="6654" spans="1:8" x14ac:dyDescent="0.25">
      <c r="A6654" s="4"/>
      <c r="B6654" s="4"/>
      <c r="C6654" s="4"/>
      <c r="D6654" s="4"/>
      <c r="E6654" s="4">
        <v>1200144430</v>
      </c>
      <c r="F6654" s="4" t="s">
        <v>5402</v>
      </c>
      <c r="G6654" s="5">
        <v>671000</v>
      </c>
      <c r="H6654" s="5">
        <v>111526.93</v>
      </c>
    </row>
    <row r="6655" spans="1:8" x14ac:dyDescent="0.25">
      <c r="A6655" s="4"/>
      <c r="B6655" s="4"/>
      <c r="C6655" s="4"/>
      <c r="D6655" s="4"/>
      <c r="E6655" s="4">
        <v>1200141180</v>
      </c>
      <c r="F6655" s="4" t="s">
        <v>5403</v>
      </c>
      <c r="G6655" s="5">
        <v>350000</v>
      </c>
      <c r="H6655" s="5">
        <v>15342.45</v>
      </c>
    </row>
    <row r="6656" spans="1:8" x14ac:dyDescent="0.25">
      <c r="A6656" s="4"/>
      <c r="B6656" s="4"/>
      <c r="C6656" s="4"/>
      <c r="D6656" s="4"/>
      <c r="E6656" s="4">
        <v>1200143060</v>
      </c>
      <c r="F6656" s="4" t="s">
        <v>5404</v>
      </c>
      <c r="G6656" s="5">
        <v>250000</v>
      </c>
      <c r="H6656" s="5">
        <v>43835.63</v>
      </c>
    </row>
    <row r="6657" spans="1:8" x14ac:dyDescent="0.25">
      <c r="A6657" s="4"/>
      <c r="B6657" s="4"/>
      <c r="C6657" s="4"/>
      <c r="D6657" s="4"/>
      <c r="E6657" s="4">
        <v>1200142900</v>
      </c>
      <c r="F6657" s="4" t="s">
        <v>5405</v>
      </c>
      <c r="G6657" s="5">
        <v>17200</v>
      </c>
      <c r="H6657" s="5">
        <v>1335.17</v>
      </c>
    </row>
    <row r="6658" spans="1:8" x14ac:dyDescent="0.25">
      <c r="A6658" s="4"/>
      <c r="B6658" s="4"/>
      <c r="C6658" s="4"/>
      <c r="D6658" s="4"/>
      <c r="E6658" s="4">
        <v>1200142870</v>
      </c>
      <c r="F6658" s="4" t="s">
        <v>5406</v>
      </c>
      <c r="G6658" s="5">
        <v>14500</v>
      </c>
      <c r="H6658" s="5">
        <v>1019.65</v>
      </c>
    </row>
    <row r="6659" spans="1:8" x14ac:dyDescent="0.25">
      <c r="A6659" s="4"/>
      <c r="B6659" s="4"/>
      <c r="C6659" s="4"/>
      <c r="D6659" s="4">
        <v>2021</v>
      </c>
      <c r="E6659" s="4">
        <v>1200169720</v>
      </c>
      <c r="F6659" s="4" t="s">
        <v>5407</v>
      </c>
      <c r="G6659" s="5">
        <v>228600</v>
      </c>
      <c r="H6659" s="5">
        <v>218122.19</v>
      </c>
    </row>
    <row r="6660" spans="1:8" x14ac:dyDescent="0.25">
      <c r="A6660" s="4"/>
      <c r="B6660" s="4"/>
      <c r="C6660" s="4"/>
      <c r="D6660" s="4"/>
      <c r="E6660" s="4">
        <v>1200169470</v>
      </c>
      <c r="F6660" s="4" t="s">
        <v>5408</v>
      </c>
      <c r="G6660" s="5">
        <v>134901</v>
      </c>
      <c r="H6660" s="5">
        <v>119624.54</v>
      </c>
    </row>
    <row r="6661" spans="1:8" x14ac:dyDescent="0.25">
      <c r="A6661" s="6"/>
      <c r="B6661" s="6"/>
      <c r="C6661" s="6" t="s">
        <v>2078</v>
      </c>
      <c r="D6661" s="6"/>
      <c r="E6661" s="6"/>
      <c r="F6661" s="6"/>
      <c r="G6661" s="7">
        <f>SUM(G6653:G6660)</f>
        <v>2381201</v>
      </c>
      <c r="H6661" s="7">
        <f>SUM(H6653:H6660)</f>
        <v>629646.75</v>
      </c>
    </row>
    <row r="6662" spans="1:8" x14ac:dyDescent="0.25">
      <c r="A6662" s="4"/>
      <c r="B6662" s="4"/>
      <c r="C6662" s="4" t="s">
        <v>2079</v>
      </c>
      <c r="D6662" s="4">
        <v>2018</v>
      </c>
      <c r="E6662" s="4">
        <v>1200143070</v>
      </c>
      <c r="F6662" s="4" t="s">
        <v>5409</v>
      </c>
      <c r="G6662" s="5">
        <v>595000</v>
      </c>
      <c r="H6662" s="5">
        <v>490453.88</v>
      </c>
    </row>
    <row r="6663" spans="1:8" x14ac:dyDescent="0.25">
      <c r="A6663" s="4"/>
      <c r="B6663" s="4"/>
      <c r="C6663" s="4"/>
      <c r="D6663" s="4"/>
      <c r="E6663" s="4">
        <v>1200142850</v>
      </c>
      <c r="F6663" s="4" t="s">
        <v>5410</v>
      </c>
      <c r="G6663" s="5">
        <v>228500</v>
      </c>
      <c r="H6663" s="5">
        <v>185638</v>
      </c>
    </row>
    <row r="6664" spans="1:8" x14ac:dyDescent="0.25">
      <c r="A6664" s="4"/>
      <c r="B6664" s="4"/>
      <c r="C6664" s="4"/>
      <c r="D6664" s="4"/>
      <c r="E6664" s="4">
        <v>1200142780</v>
      </c>
      <c r="F6664" s="4" t="s">
        <v>5411</v>
      </c>
      <c r="G6664" s="5">
        <v>187428</v>
      </c>
      <c r="H6664" s="5">
        <v>153263.03</v>
      </c>
    </row>
    <row r="6665" spans="1:8" x14ac:dyDescent="0.25">
      <c r="A6665" s="4"/>
      <c r="B6665" s="4"/>
      <c r="C6665" s="4"/>
      <c r="D6665" s="4"/>
      <c r="E6665" s="4">
        <v>1200143980</v>
      </c>
      <c r="F6665" s="4" t="s">
        <v>5412</v>
      </c>
      <c r="G6665" s="5">
        <v>178628</v>
      </c>
      <c r="H6665" s="5">
        <v>146491.29</v>
      </c>
    </row>
    <row r="6666" spans="1:8" x14ac:dyDescent="0.25">
      <c r="A6666" s="4"/>
      <c r="B6666" s="4"/>
      <c r="C6666" s="4"/>
      <c r="D6666" s="4"/>
      <c r="E6666" s="4">
        <v>1200142860</v>
      </c>
      <c r="F6666" s="4" t="s">
        <v>5413</v>
      </c>
      <c r="G6666" s="5">
        <v>61300</v>
      </c>
      <c r="H6666" s="5">
        <v>49801.34</v>
      </c>
    </row>
    <row r="6667" spans="1:8" x14ac:dyDescent="0.25">
      <c r="A6667" s="4"/>
      <c r="B6667" s="4"/>
      <c r="C6667" s="4"/>
      <c r="D6667" s="4">
        <v>2019</v>
      </c>
      <c r="E6667" s="4">
        <v>1200144990</v>
      </c>
      <c r="F6667" s="4" t="s">
        <v>5414</v>
      </c>
      <c r="G6667" s="5">
        <v>12000</v>
      </c>
      <c r="H6667" s="5">
        <v>10104.11</v>
      </c>
    </row>
    <row r="6668" spans="1:8" x14ac:dyDescent="0.25">
      <c r="A6668" s="4"/>
      <c r="B6668" s="4"/>
      <c r="C6668" s="4"/>
      <c r="D6668" s="4">
        <v>2020</v>
      </c>
      <c r="E6668" s="4">
        <v>1200168580</v>
      </c>
      <c r="F6668" s="4" t="s">
        <v>5415</v>
      </c>
      <c r="G6668" s="5">
        <v>64794657.390000001</v>
      </c>
      <c r="H6668" s="5">
        <v>62179201.810000002</v>
      </c>
    </row>
    <row r="6669" spans="1:8" x14ac:dyDescent="0.25">
      <c r="A6669" s="4"/>
      <c r="B6669" s="4"/>
      <c r="C6669" s="4"/>
      <c r="D6669" s="4"/>
      <c r="E6669" s="4">
        <v>1200168880</v>
      </c>
      <c r="F6669" s="4" t="s">
        <v>5416</v>
      </c>
      <c r="G6669" s="5">
        <v>13344248.9</v>
      </c>
      <c r="H6669" s="5">
        <v>12805604.33</v>
      </c>
    </row>
    <row r="6670" spans="1:8" x14ac:dyDescent="0.25">
      <c r="A6670" s="4"/>
      <c r="B6670" s="4"/>
      <c r="C6670" s="4"/>
      <c r="D6670" s="4"/>
      <c r="E6670" s="4">
        <v>1200168610</v>
      </c>
      <c r="F6670" s="4" t="s">
        <v>5417</v>
      </c>
      <c r="G6670" s="5">
        <v>10106052</v>
      </c>
      <c r="H6670" s="5">
        <v>9698118.2100000009</v>
      </c>
    </row>
    <row r="6671" spans="1:8" x14ac:dyDescent="0.25">
      <c r="A6671" s="4"/>
      <c r="B6671" s="4"/>
      <c r="C6671" s="4"/>
      <c r="D6671" s="4"/>
      <c r="E6671" s="4">
        <v>1200168650</v>
      </c>
      <c r="F6671" s="4" t="s">
        <v>5418</v>
      </c>
      <c r="G6671" s="5">
        <v>9277264</v>
      </c>
      <c r="H6671" s="5">
        <v>8902784.4900000002</v>
      </c>
    </row>
    <row r="6672" spans="1:8" x14ac:dyDescent="0.25">
      <c r="A6672" s="4"/>
      <c r="B6672" s="4"/>
      <c r="C6672" s="4"/>
      <c r="D6672" s="4"/>
      <c r="E6672" s="4">
        <v>1200168710</v>
      </c>
      <c r="F6672" s="4" t="s">
        <v>5419</v>
      </c>
      <c r="G6672" s="5">
        <v>3979181.8</v>
      </c>
      <c r="H6672" s="5">
        <v>3818560.95</v>
      </c>
    </row>
    <row r="6673" spans="1:8" x14ac:dyDescent="0.25">
      <c r="A6673" s="4"/>
      <c r="B6673" s="4"/>
      <c r="C6673" s="4"/>
      <c r="D6673" s="4"/>
      <c r="E6673" s="4">
        <v>1200168670</v>
      </c>
      <c r="F6673" s="4" t="s">
        <v>5420</v>
      </c>
      <c r="G6673" s="5">
        <v>3588696</v>
      </c>
      <c r="H6673" s="5">
        <v>3443837.23</v>
      </c>
    </row>
    <row r="6674" spans="1:8" x14ac:dyDescent="0.25">
      <c r="A6674" s="4"/>
      <c r="B6674" s="4"/>
      <c r="C6674" s="4"/>
      <c r="D6674" s="4"/>
      <c r="E6674" s="4">
        <v>1200168600</v>
      </c>
      <c r="F6674" s="4" t="s">
        <v>5421</v>
      </c>
      <c r="G6674" s="5">
        <v>2944360</v>
      </c>
      <c r="H6674" s="5">
        <v>2825510.04</v>
      </c>
    </row>
    <row r="6675" spans="1:8" x14ac:dyDescent="0.25">
      <c r="A6675" s="4"/>
      <c r="B6675" s="4"/>
      <c r="C6675" s="4"/>
      <c r="D6675" s="4"/>
      <c r="E6675" s="4">
        <v>1200169010</v>
      </c>
      <c r="F6675" s="4" t="s">
        <v>5422</v>
      </c>
      <c r="G6675" s="5">
        <v>2829278</v>
      </c>
      <c r="H6675" s="5">
        <v>2715073.35</v>
      </c>
    </row>
    <row r="6676" spans="1:8" x14ac:dyDescent="0.25">
      <c r="A6676" s="4"/>
      <c r="B6676" s="4"/>
      <c r="C6676" s="4"/>
      <c r="D6676" s="4"/>
      <c r="E6676" s="4">
        <v>1200169050</v>
      </c>
      <c r="F6676" s="4" t="s">
        <v>5423</v>
      </c>
      <c r="G6676" s="5">
        <v>2250569</v>
      </c>
      <c r="H6676" s="5">
        <v>2159724.12</v>
      </c>
    </row>
    <row r="6677" spans="1:8" x14ac:dyDescent="0.25">
      <c r="A6677" s="4"/>
      <c r="B6677" s="4"/>
      <c r="C6677" s="4"/>
      <c r="D6677" s="4"/>
      <c r="E6677" s="4">
        <v>1200168640</v>
      </c>
      <c r="F6677" s="4" t="s">
        <v>4890</v>
      </c>
      <c r="G6677" s="5">
        <v>1220104.98</v>
      </c>
      <c r="H6677" s="5">
        <v>1170855.08</v>
      </c>
    </row>
    <row r="6678" spans="1:8" x14ac:dyDescent="0.25">
      <c r="A6678" s="4"/>
      <c r="B6678" s="4"/>
      <c r="C6678" s="4"/>
      <c r="D6678" s="4"/>
      <c r="E6678" s="4">
        <v>1200168810</v>
      </c>
      <c r="F6678" s="4" t="s">
        <v>5424</v>
      </c>
      <c r="G6678" s="5">
        <v>1130799.7</v>
      </c>
      <c r="H6678" s="5">
        <v>1087651.68</v>
      </c>
    </row>
    <row r="6679" spans="1:8" x14ac:dyDescent="0.25">
      <c r="A6679" s="4"/>
      <c r="B6679" s="4"/>
      <c r="C6679" s="4"/>
      <c r="D6679" s="4"/>
      <c r="E6679" s="4">
        <v>1200168590</v>
      </c>
      <c r="F6679" s="4" t="s">
        <v>5425</v>
      </c>
      <c r="G6679" s="5">
        <v>898092.22</v>
      </c>
      <c r="H6679" s="5">
        <v>870903.4</v>
      </c>
    </row>
    <row r="6680" spans="1:8" x14ac:dyDescent="0.25">
      <c r="A6680" s="4"/>
      <c r="B6680" s="4"/>
      <c r="C6680" s="4"/>
      <c r="D6680" s="4"/>
      <c r="E6680" s="4">
        <v>1200168660</v>
      </c>
      <c r="F6680" s="4" t="s">
        <v>5426</v>
      </c>
      <c r="G6680" s="5">
        <v>617598</v>
      </c>
      <c r="H6680" s="5">
        <v>592668.47</v>
      </c>
    </row>
    <row r="6681" spans="1:8" x14ac:dyDescent="0.25">
      <c r="A6681" s="4"/>
      <c r="B6681" s="4"/>
      <c r="C6681" s="4"/>
      <c r="D6681" s="4"/>
      <c r="E6681" s="4">
        <v>1200168630</v>
      </c>
      <c r="F6681" s="4" t="s">
        <v>5427</v>
      </c>
      <c r="G6681" s="5">
        <v>614726</v>
      </c>
      <c r="H6681" s="5">
        <v>589912.4</v>
      </c>
    </row>
    <row r="6682" spans="1:8" x14ac:dyDescent="0.25">
      <c r="A6682" s="4"/>
      <c r="B6682" s="4"/>
      <c r="C6682" s="4"/>
      <c r="D6682" s="4"/>
      <c r="E6682" s="4">
        <v>1200168620</v>
      </c>
      <c r="F6682" s="4" t="s">
        <v>5296</v>
      </c>
      <c r="G6682" s="5">
        <v>614726</v>
      </c>
      <c r="H6682" s="5">
        <v>589912.4</v>
      </c>
    </row>
    <row r="6683" spans="1:8" x14ac:dyDescent="0.25">
      <c r="A6683" s="4"/>
      <c r="B6683" s="4"/>
      <c r="C6683" s="4"/>
      <c r="D6683" s="4"/>
      <c r="E6683" s="4">
        <v>1200168990</v>
      </c>
      <c r="F6683" s="4" t="s">
        <v>5428</v>
      </c>
      <c r="G6683" s="5">
        <v>594531</v>
      </c>
      <c r="H6683" s="5">
        <v>570532.57999999996</v>
      </c>
    </row>
    <row r="6684" spans="1:8" x14ac:dyDescent="0.25">
      <c r="A6684" s="4"/>
      <c r="B6684" s="4"/>
      <c r="C6684" s="4"/>
      <c r="D6684" s="4"/>
      <c r="E6684" s="4">
        <v>1200169020</v>
      </c>
      <c r="F6684" s="4" t="s">
        <v>4890</v>
      </c>
      <c r="G6684" s="5">
        <v>587071</v>
      </c>
      <c r="H6684" s="5">
        <v>563373.71</v>
      </c>
    </row>
    <row r="6685" spans="1:8" x14ac:dyDescent="0.25">
      <c r="A6685" s="4"/>
      <c r="B6685" s="4"/>
      <c r="C6685" s="4"/>
      <c r="D6685" s="4"/>
      <c r="E6685" s="4">
        <v>1200169040</v>
      </c>
      <c r="F6685" s="4" t="s">
        <v>5429</v>
      </c>
      <c r="G6685" s="5">
        <v>577380</v>
      </c>
      <c r="H6685" s="5">
        <v>554073.88</v>
      </c>
    </row>
    <row r="6686" spans="1:8" x14ac:dyDescent="0.25">
      <c r="A6686" s="4"/>
      <c r="B6686" s="4"/>
      <c r="C6686" s="4"/>
      <c r="D6686" s="4"/>
      <c r="E6686" s="4">
        <v>1200168550</v>
      </c>
      <c r="F6686" s="4" t="s">
        <v>5430</v>
      </c>
      <c r="G6686" s="5">
        <v>556505</v>
      </c>
      <c r="H6686" s="5">
        <v>534041.51</v>
      </c>
    </row>
    <row r="6687" spans="1:8" x14ac:dyDescent="0.25">
      <c r="A6687" s="4"/>
      <c r="B6687" s="4"/>
      <c r="C6687" s="4"/>
      <c r="D6687" s="4"/>
      <c r="E6687" s="4">
        <v>1200169000</v>
      </c>
      <c r="F6687" s="4" t="s">
        <v>5431</v>
      </c>
      <c r="G6687" s="5">
        <v>340397</v>
      </c>
      <c r="H6687" s="5">
        <v>326656.78000000003</v>
      </c>
    </row>
    <row r="6688" spans="1:8" x14ac:dyDescent="0.25">
      <c r="A6688" s="4"/>
      <c r="B6688" s="4"/>
      <c r="C6688" s="4"/>
      <c r="D6688" s="4"/>
      <c r="E6688" s="4">
        <v>1200168800</v>
      </c>
      <c r="F6688" s="4" t="s">
        <v>5432</v>
      </c>
      <c r="G6688" s="5">
        <v>323024</v>
      </c>
      <c r="H6688" s="5">
        <v>309985.03999999998</v>
      </c>
    </row>
    <row r="6689" spans="1:8" x14ac:dyDescent="0.25">
      <c r="A6689" s="4"/>
      <c r="B6689" s="4"/>
      <c r="C6689" s="4"/>
      <c r="D6689" s="4"/>
      <c r="E6689" s="4">
        <v>1200168560</v>
      </c>
      <c r="F6689" s="4" t="s">
        <v>5433</v>
      </c>
      <c r="G6689" s="5">
        <v>298774</v>
      </c>
      <c r="H6689" s="5">
        <v>286713.90000000002</v>
      </c>
    </row>
    <row r="6690" spans="1:8" x14ac:dyDescent="0.25">
      <c r="A6690" s="4"/>
      <c r="B6690" s="4"/>
      <c r="C6690" s="4"/>
      <c r="D6690" s="4"/>
      <c r="E6690" s="4">
        <v>1200169140</v>
      </c>
      <c r="F6690" s="4" t="s">
        <v>5434</v>
      </c>
      <c r="G6690" s="5">
        <v>252784</v>
      </c>
      <c r="H6690" s="5">
        <v>242580.3</v>
      </c>
    </row>
    <row r="6691" spans="1:8" x14ac:dyDescent="0.25">
      <c r="A6691" s="4"/>
      <c r="B6691" s="4"/>
      <c r="C6691" s="4"/>
      <c r="D6691" s="4"/>
      <c r="E6691" s="4">
        <v>1200168680</v>
      </c>
      <c r="F6691" s="4" t="s">
        <v>5435</v>
      </c>
      <c r="G6691" s="5">
        <v>218313</v>
      </c>
      <c r="H6691" s="5">
        <v>211703.8</v>
      </c>
    </row>
    <row r="6692" spans="1:8" x14ac:dyDescent="0.25">
      <c r="A6692" s="4"/>
      <c r="B6692" s="4"/>
      <c r="C6692" s="4"/>
      <c r="D6692" s="4"/>
      <c r="E6692" s="4">
        <v>1200169060</v>
      </c>
      <c r="F6692" s="4" t="s">
        <v>5436</v>
      </c>
      <c r="G6692" s="5">
        <v>215625</v>
      </c>
      <c r="H6692" s="5">
        <v>206921.23</v>
      </c>
    </row>
    <row r="6693" spans="1:8" x14ac:dyDescent="0.25">
      <c r="A6693" s="4"/>
      <c r="B6693" s="4"/>
      <c r="C6693" s="4"/>
      <c r="D6693" s="4"/>
      <c r="E6693" s="4">
        <v>1200168910</v>
      </c>
      <c r="F6693" s="4" t="s">
        <v>5437</v>
      </c>
      <c r="G6693" s="5">
        <v>212878</v>
      </c>
      <c r="H6693" s="5">
        <v>204285.12</v>
      </c>
    </row>
    <row r="6694" spans="1:8" x14ac:dyDescent="0.25">
      <c r="A6694" s="4"/>
      <c r="B6694" s="4"/>
      <c r="C6694" s="4"/>
      <c r="D6694" s="4"/>
      <c r="E6694" s="4">
        <v>1200168920</v>
      </c>
      <c r="F6694" s="4" t="s">
        <v>5437</v>
      </c>
      <c r="G6694" s="5">
        <v>212878</v>
      </c>
      <c r="H6694" s="5">
        <v>204285.12</v>
      </c>
    </row>
    <row r="6695" spans="1:8" x14ac:dyDescent="0.25">
      <c r="A6695" s="4"/>
      <c r="B6695" s="4"/>
      <c r="C6695" s="4"/>
      <c r="D6695" s="4"/>
      <c r="E6695" s="4">
        <v>1200168900</v>
      </c>
      <c r="F6695" s="4" t="s">
        <v>5437</v>
      </c>
      <c r="G6695" s="5">
        <v>212878</v>
      </c>
      <c r="H6695" s="5">
        <v>204285.12</v>
      </c>
    </row>
    <row r="6696" spans="1:8" x14ac:dyDescent="0.25">
      <c r="A6696" s="4"/>
      <c r="B6696" s="4"/>
      <c r="C6696" s="4"/>
      <c r="D6696" s="4"/>
      <c r="E6696" s="4">
        <v>1200168700</v>
      </c>
      <c r="F6696" s="4" t="s">
        <v>5438</v>
      </c>
      <c r="G6696" s="5">
        <v>193966</v>
      </c>
      <c r="H6696" s="5">
        <v>186136.51</v>
      </c>
    </row>
    <row r="6697" spans="1:8" x14ac:dyDescent="0.25">
      <c r="A6697" s="4"/>
      <c r="B6697" s="4"/>
      <c r="C6697" s="4"/>
      <c r="D6697" s="4"/>
      <c r="E6697" s="4">
        <v>1200168970</v>
      </c>
      <c r="F6697" s="4" t="s">
        <v>5439</v>
      </c>
      <c r="G6697" s="5">
        <v>191786</v>
      </c>
      <c r="H6697" s="5">
        <v>184044.5</v>
      </c>
    </row>
    <row r="6698" spans="1:8" x14ac:dyDescent="0.25">
      <c r="A6698" s="4"/>
      <c r="B6698" s="4"/>
      <c r="C6698" s="4"/>
      <c r="D6698" s="4"/>
      <c r="E6698" s="4">
        <v>1200168930</v>
      </c>
      <c r="F6698" s="4" t="s">
        <v>5439</v>
      </c>
      <c r="G6698" s="5">
        <v>191786</v>
      </c>
      <c r="H6698" s="5">
        <v>184044.5</v>
      </c>
    </row>
    <row r="6699" spans="1:8" x14ac:dyDescent="0.25">
      <c r="A6699" s="4"/>
      <c r="B6699" s="4"/>
      <c r="C6699" s="4"/>
      <c r="D6699" s="4"/>
      <c r="E6699" s="4">
        <v>1200168950</v>
      </c>
      <c r="F6699" s="4" t="s">
        <v>5439</v>
      </c>
      <c r="G6699" s="5">
        <v>191786</v>
      </c>
      <c r="H6699" s="5">
        <v>184044.5</v>
      </c>
    </row>
    <row r="6700" spans="1:8" x14ac:dyDescent="0.25">
      <c r="A6700" s="4"/>
      <c r="B6700" s="4"/>
      <c r="C6700" s="4"/>
      <c r="D6700" s="4"/>
      <c r="E6700" s="4">
        <v>1200168940</v>
      </c>
      <c r="F6700" s="4" t="s">
        <v>5439</v>
      </c>
      <c r="G6700" s="5">
        <v>191786</v>
      </c>
      <c r="H6700" s="5">
        <v>184044.5</v>
      </c>
    </row>
    <row r="6701" spans="1:8" x14ac:dyDescent="0.25">
      <c r="A6701" s="4"/>
      <c r="B6701" s="4"/>
      <c r="C6701" s="4"/>
      <c r="D6701" s="4"/>
      <c r="E6701" s="4">
        <v>1200168960</v>
      </c>
      <c r="F6701" s="4" t="s">
        <v>5439</v>
      </c>
      <c r="G6701" s="5">
        <v>191786</v>
      </c>
      <c r="H6701" s="5">
        <v>184044.5</v>
      </c>
    </row>
    <row r="6702" spans="1:8" x14ac:dyDescent="0.25">
      <c r="A6702" s="4"/>
      <c r="B6702" s="4"/>
      <c r="C6702" s="4"/>
      <c r="D6702" s="4"/>
      <c r="E6702" s="4">
        <v>1200169030</v>
      </c>
      <c r="F6702" s="4" t="s">
        <v>5440</v>
      </c>
      <c r="G6702" s="5">
        <v>168044</v>
      </c>
      <c r="H6702" s="5">
        <v>161260.85999999999</v>
      </c>
    </row>
    <row r="6703" spans="1:8" x14ac:dyDescent="0.25">
      <c r="A6703" s="4"/>
      <c r="B6703" s="4"/>
      <c r="C6703" s="4"/>
      <c r="D6703" s="4"/>
      <c r="E6703" s="4">
        <v>1200168850</v>
      </c>
      <c r="F6703" s="4" t="s">
        <v>5441</v>
      </c>
      <c r="G6703" s="5">
        <v>165326</v>
      </c>
      <c r="H6703" s="5">
        <v>158652.57</v>
      </c>
    </row>
    <row r="6704" spans="1:8" x14ac:dyDescent="0.25">
      <c r="A6704" s="4"/>
      <c r="B6704" s="4"/>
      <c r="C6704" s="4"/>
      <c r="D6704" s="4"/>
      <c r="E6704" s="4">
        <v>1200168870</v>
      </c>
      <c r="F6704" s="4" t="s">
        <v>5441</v>
      </c>
      <c r="G6704" s="5">
        <v>165326</v>
      </c>
      <c r="H6704" s="5">
        <v>158652.57</v>
      </c>
    </row>
    <row r="6705" spans="1:8" x14ac:dyDescent="0.25">
      <c r="A6705" s="4"/>
      <c r="B6705" s="4"/>
      <c r="C6705" s="4"/>
      <c r="D6705" s="4"/>
      <c r="E6705" s="4">
        <v>1200168860</v>
      </c>
      <c r="F6705" s="4" t="s">
        <v>5441</v>
      </c>
      <c r="G6705" s="5">
        <v>165326</v>
      </c>
      <c r="H6705" s="5">
        <v>158652.57</v>
      </c>
    </row>
    <row r="6706" spans="1:8" x14ac:dyDescent="0.25">
      <c r="A6706" s="4"/>
      <c r="B6706" s="4"/>
      <c r="C6706" s="4"/>
      <c r="D6706" s="4"/>
      <c r="E6706" s="4">
        <v>1200168820</v>
      </c>
      <c r="F6706" s="4" t="s">
        <v>5442</v>
      </c>
      <c r="G6706" s="5">
        <v>152245</v>
      </c>
      <c r="H6706" s="5">
        <v>146099.57999999999</v>
      </c>
    </row>
    <row r="6707" spans="1:8" x14ac:dyDescent="0.25">
      <c r="A6707" s="4"/>
      <c r="B6707" s="4"/>
      <c r="C6707" s="4"/>
      <c r="D6707" s="4"/>
      <c r="E6707" s="4">
        <v>1200168720</v>
      </c>
      <c r="F6707" s="4" t="s">
        <v>5443</v>
      </c>
      <c r="G6707" s="5">
        <v>151261</v>
      </c>
      <c r="H6707" s="5">
        <v>145155.31</v>
      </c>
    </row>
    <row r="6708" spans="1:8" x14ac:dyDescent="0.25">
      <c r="A6708" s="4"/>
      <c r="B6708" s="4"/>
      <c r="C6708" s="4"/>
      <c r="D6708" s="4"/>
      <c r="E6708" s="4">
        <v>1200168830</v>
      </c>
      <c r="F6708" s="4" t="s">
        <v>266</v>
      </c>
      <c r="G6708" s="5">
        <v>151240</v>
      </c>
      <c r="H6708" s="5">
        <v>145135.15</v>
      </c>
    </row>
    <row r="6709" spans="1:8" x14ac:dyDescent="0.25">
      <c r="A6709" s="4"/>
      <c r="B6709" s="4"/>
      <c r="C6709" s="4"/>
      <c r="D6709" s="4"/>
      <c r="E6709" s="4">
        <v>1200168980</v>
      </c>
      <c r="F6709" s="4" t="s">
        <v>5444</v>
      </c>
      <c r="G6709" s="5">
        <v>95892</v>
      </c>
      <c r="H6709" s="5">
        <v>92021.29</v>
      </c>
    </row>
    <row r="6710" spans="1:8" x14ac:dyDescent="0.25">
      <c r="A6710" s="4"/>
      <c r="B6710" s="4"/>
      <c r="C6710" s="4"/>
      <c r="D6710" s="4"/>
      <c r="E6710" s="4">
        <v>1200168790</v>
      </c>
      <c r="F6710" s="4" t="s">
        <v>5445</v>
      </c>
      <c r="G6710" s="5">
        <v>77559</v>
      </c>
      <c r="H6710" s="5">
        <v>74428.31</v>
      </c>
    </row>
    <row r="6711" spans="1:8" x14ac:dyDescent="0.25">
      <c r="A6711" s="4"/>
      <c r="B6711" s="4"/>
      <c r="C6711" s="4"/>
      <c r="D6711" s="4"/>
      <c r="E6711" s="4">
        <v>1200168780</v>
      </c>
      <c r="F6711" s="4" t="s">
        <v>5446</v>
      </c>
      <c r="G6711" s="5">
        <v>76068</v>
      </c>
      <c r="H6711" s="5">
        <v>72997.490000000005</v>
      </c>
    </row>
    <row r="6712" spans="1:8" x14ac:dyDescent="0.25">
      <c r="A6712" s="4"/>
      <c r="B6712" s="4"/>
      <c r="C6712" s="4"/>
      <c r="D6712" s="4"/>
      <c r="E6712" s="4">
        <v>1200168740</v>
      </c>
      <c r="F6712" s="4" t="s">
        <v>5447</v>
      </c>
      <c r="G6712" s="5">
        <v>70753.56</v>
      </c>
      <c r="H6712" s="5">
        <v>67897.58</v>
      </c>
    </row>
    <row r="6713" spans="1:8" x14ac:dyDescent="0.25">
      <c r="A6713" s="4"/>
      <c r="B6713" s="4"/>
      <c r="C6713" s="4"/>
      <c r="D6713" s="4"/>
      <c r="E6713" s="4">
        <v>1200168690</v>
      </c>
      <c r="F6713" s="4" t="s">
        <v>5448</v>
      </c>
      <c r="G6713" s="5">
        <v>60323</v>
      </c>
      <c r="H6713" s="5">
        <v>58496.78</v>
      </c>
    </row>
    <row r="6714" spans="1:8" x14ac:dyDescent="0.25">
      <c r="A6714" s="4"/>
      <c r="B6714" s="4"/>
      <c r="C6714" s="4"/>
      <c r="D6714" s="4"/>
      <c r="E6714" s="4">
        <v>1200169080</v>
      </c>
      <c r="F6714" s="4" t="s">
        <v>5449</v>
      </c>
      <c r="G6714" s="5">
        <v>50712</v>
      </c>
      <c r="H6714" s="5">
        <v>48665</v>
      </c>
    </row>
    <row r="6715" spans="1:8" x14ac:dyDescent="0.25">
      <c r="A6715" s="4"/>
      <c r="B6715" s="4"/>
      <c r="C6715" s="4"/>
      <c r="D6715" s="4"/>
      <c r="E6715" s="4">
        <v>1200169150</v>
      </c>
      <c r="F6715" s="4" t="s">
        <v>5450</v>
      </c>
      <c r="G6715" s="5">
        <v>43088</v>
      </c>
      <c r="H6715" s="5">
        <v>41348.74</v>
      </c>
    </row>
    <row r="6716" spans="1:8" x14ac:dyDescent="0.25">
      <c r="A6716" s="4"/>
      <c r="B6716" s="4"/>
      <c r="C6716" s="4"/>
      <c r="D6716" s="4"/>
      <c r="E6716" s="4">
        <v>1200169160</v>
      </c>
      <c r="F6716" s="4" t="s">
        <v>5450</v>
      </c>
      <c r="G6716" s="5">
        <v>43088</v>
      </c>
      <c r="H6716" s="5">
        <v>41348.74</v>
      </c>
    </row>
    <row r="6717" spans="1:8" x14ac:dyDescent="0.25">
      <c r="A6717" s="4"/>
      <c r="B6717" s="4"/>
      <c r="C6717" s="4"/>
      <c r="D6717" s="4"/>
      <c r="E6717" s="4">
        <v>1200169100</v>
      </c>
      <c r="F6717" s="4" t="s">
        <v>5442</v>
      </c>
      <c r="G6717" s="5">
        <v>38061</v>
      </c>
      <c r="H6717" s="5">
        <v>36524.660000000003</v>
      </c>
    </row>
    <row r="6718" spans="1:8" x14ac:dyDescent="0.25">
      <c r="A6718" s="4"/>
      <c r="B6718" s="4"/>
      <c r="C6718" s="4"/>
      <c r="D6718" s="4"/>
      <c r="E6718" s="4">
        <v>1200169110</v>
      </c>
      <c r="F6718" s="4" t="s">
        <v>5442</v>
      </c>
      <c r="G6718" s="5">
        <v>38061</v>
      </c>
      <c r="H6718" s="5">
        <v>36524.660000000003</v>
      </c>
    </row>
    <row r="6719" spans="1:8" x14ac:dyDescent="0.25">
      <c r="A6719" s="4"/>
      <c r="B6719" s="4"/>
      <c r="C6719" s="4"/>
      <c r="D6719" s="4"/>
      <c r="E6719" s="4">
        <v>1200169070</v>
      </c>
      <c r="F6719" s="4" t="s">
        <v>5442</v>
      </c>
      <c r="G6719" s="5">
        <v>38061</v>
      </c>
      <c r="H6719" s="5">
        <v>36524.660000000003</v>
      </c>
    </row>
    <row r="6720" spans="1:8" x14ac:dyDescent="0.25">
      <c r="A6720" s="4"/>
      <c r="B6720" s="4"/>
      <c r="C6720" s="4"/>
      <c r="D6720" s="4"/>
      <c r="E6720" s="4">
        <v>1200169090</v>
      </c>
      <c r="F6720" s="4" t="s">
        <v>5442</v>
      </c>
      <c r="G6720" s="5">
        <v>38061</v>
      </c>
      <c r="H6720" s="5">
        <v>36524.660000000003</v>
      </c>
    </row>
    <row r="6721" spans="1:8" x14ac:dyDescent="0.25">
      <c r="A6721" s="4"/>
      <c r="B6721" s="4"/>
      <c r="C6721" s="4"/>
      <c r="D6721" s="4"/>
      <c r="E6721" s="4">
        <v>1200168760</v>
      </c>
      <c r="F6721" s="4" t="s">
        <v>5451</v>
      </c>
      <c r="G6721" s="5">
        <v>34471</v>
      </c>
      <c r="H6721" s="5">
        <v>33079.57</v>
      </c>
    </row>
    <row r="6722" spans="1:8" x14ac:dyDescent="0.25">
      <c r="A6722" s="4"/>
      <c r="B6722" s="4"/>
      <c r="C6722" s="4"/>
      <c r="D6722" s="4"/>
      <c r="E6722" s="4">
        <v>1200168750</v>
      </c>
      <c r="F6722" s="4" t="s">
        <v>5452</v>
      </c>
      <c r="G6722" s="5">
        <v>33609</v>
      </c>
      <c r="H6722" s="5">
        <v>32252.36</v>
      </c>
    </row>
    <row r="6723" spans="1:8" x14ac:dyDescent="0.25">
      <c r="A6723" s="4"/>
      <c r="B6723" s="4"/>
      <c r="C6723" s="4"/>
      <c r="D6723" s="4"/>
      <c r="E6723" s="4">
        <v>1200168770</v>
      </c>
      <c r="F6723" s="4" t="s">
        <v>5453</v>
      </c>
      <c r="G6723" s="5">
        <v>28238</v>
      </c>
      <c r="H6723" s="5">
        <v>27098.16</v>
      </c>
    </row>
    <row r="6724" spans="1:8" x14ac:dyDescent="0.25">
      <c r="A6724" s="4"/>
      <c r="B6724" s="4"/>
      <c r="C6724" s="4"/>
      <c r="D6724" s="4"/>
      <c r="E6724" s="4">
        <v>1200169120</v>
      </c>
      <c r="F6724" s="4" t="s">
        <v>5454</v>
      </c>
      <c r="G6724" s="5">
        <v>28238</v>
      </c>
      <c r="H6724" s="5">
        <v>27098.16</v>
      </c>
    </row>
    <row r="6725" spans="1:8" x14ac:dyDescent="0.25">
      <c r="A6725" s="4"/>
      <c r="B6725" s="4"/>
      <c r="C6725" s="4"/>
      <c r="D6725" s="4"/>
      <c r="E6725" s="4">
        <v>1200169130</v>
      </c>
      <c r="F6725" s="4" t="s">
        <v>5455</v>
      </c>
      <c r="G6725" s="5">
        <v>25356</v>
      </c>
      <c r="H6725" s="5">
        <v>24332.49</v>
      </c>
    </row>
    <row r="6726" spans="1:8" x14ac:dyDescent="0.25">
      <c r="A6726" s="4"/>
      <c r="B6726" s="4"/>
      <c r="C6726" s="4"/>
      <c r="D6726" s="4"/>
      <c r="E6726" s="4">
        <v>1200168840</v>
      </c>
      <c r="F6726" s="4" t="s">
        <v>2205</v>
      </c>
      <c r="G6726" s="5">
        <v>25207</v>
      </c>
      <c r="H6726" s="5">
        <v>24189.51</v>
      </c>
    </row>
    <row r="6727" spans="1:8" x14ac:dyDescent="0.25">
      <c r="A6727" s="6"/>
      <c r="B6727" s="6"/>
      <c r="C6727" s="6" t="s">
        <v>2326</v>
      </c>
      <c r="D6727" s="6"/>
      <c r="E6727" s="6"/>
      <c r="F6727" s="6"/>
      <c r="G6727" s="7">
        <f>SUM(G6662:G6726)</f>
        <v>127192758.55000001</v>
      </c>
      <c r="H6727" s="7">
        <f>SUM(H6662:H6726)</f>
        <v>121896828.14</v>
      </c>
    </row>
    <row r="6728" spans="1:8" x14ac:dyDescent="0.25">
      <c r="A6728" s="8"/>
      <c r="B6728" s="8" t="s">
        <v>2327</v>
      </c>
      <c r="C6728" s="8"/>
      <c r="D6728" s="8"/>
      <c r="E6728" s="8"/>
      <c r="F6728" s="8"/>
      <c r="G6728" s="9">
        <f>G6727+G6661+G6652+G6621+G6612</f>
        <v>593169606.05000007</v>
      </c>
      <c r="H6728" s="9">
        <f>H6727+H6661+H6652+H6621+H6612</f>
        <v>559512392.37</v>
      </c>
    </row>
    <row r="6729" spans="1:8" x14ac:dyDescent="0.25">
      <c r="A6729" s="4"/>
      <c r="B6729" s="4" t="s">
        <v>2328</v>
      </c>
      <c r="C6729" s="4" t="s">
        <v>2329</v>
      </c>
      <c r="D6729" s="4">
        <v>2020</v>
      </c>
      <c r="E6729" s="4">
        <v>1300010150</v>
      </c>
      <c r="F6729" s="4" t="s">
        <v>5456</v>
      </c>
      <c r="G6729" s="5">
        <v>15114597.1</v>
      </c>
      <c r="H6729" s="5">
        <v>14199439.300000001</v>
      </c>
    </row>
    <row r="6730" spans="1:8" x14ac:dyDescent="0.25">
      <c r="A6730" s="4"/>
      <c r="B6730" s="4"/>
      <c r="C6730" s="4"/>
      <c r="D6730" s="4"/>
      <c r="E6730" s="4">
        <v>1300010280</v>
      </c>
      <c r="F6730" s="4" t="s">
        <v>2383</v>
      </c>
      <c r="G6730" s="5">
        <v>7549204.6699999999</v>
      </c>
      <c r="H6730" s="5">
        <v>7092115.8399999999</v>
      </c>
    </row>
    <row r="6731" spans="1:8" x14ac:dyDescent="0.25">
      <c r="A6731" s="4"/>
      <c r="B6731" s="4"/>
      <c r="C6731" s="4"/>
      <c r="D6731" s="4"/>
      <c r="E6731" s="4">
        <v>1300010190</v>
      </c>
      <c r="F6731" s="4" t="s">
        <v>5457</v>
      </c>
      <c r="G6731" s="5">
        <v>3303429</v>
      </c>
      <c r="H6731" s="5">
        <v>3103413.16</v>
      </c>
    </row>
    <row r="6732" spans="1:8" x14ac:dyDescent="0.25">
      <c r="A6732" s="4"/>
      <c r="B6732" s="4"/>
      <c r="C6732" s="4"/>
      <c r="D6732" s="4"/>
      <c r="E6732" s="4">
        <v>1300010270</v>
      </c>
      <c r="F6732" s="4" t="s">
        <v>5458</v>
      </c>
      <c r="G6732" s="5">
        <v>1213651</v>
      </c>
      <c r="H6732" s="5">
        <v>1140166.93</v>
      </c>
    </row>
    <row r="6733" spans="1:8" x14ac:dyDescent="0.25">
      <c r="A6733" s="4"/>
      <c r="B6733" s="4"/>
      <c r="C6733" s="4"/>
      <c r="D6733" s="4"/>
      <c r="E6733" s="4">
        <v>1300010200</v>
      </c>
      <c r="F6733" s="4" t="s">
        <v>5459</v>
      </c>
      <c r="G6733" s="5">
        <v>1105931</v>
      </c>
      <c r="H6733" s="5">
        <v>1038969.15</v>
      </c>
    </row>
    <row r="6734" spans="1:8" x14ac:dyDescent="0.25">
      <c r="A6734" s="4"/>
      <c r="B6734" s="4"/>
      <c r="C6734" s="4"/>
      <c r="D6734" s="4"/>
      <c r="E6734" s="4">
        <v>1300010160</v>
      </c>
      <c r="F6734" s="4" t="s">
        <v>5460</v>
      </c>
      <c r="G6734" s="5">
        <v>962304</v>
      </c>
      <c r="H6734" s="5">
        <v>904038.47</v>
      </c>
    </row>
    <row r="6735" spans="1:8" x14ac:dyDescent="0.25">
      <c r="A6735" s="4"/>
      <c r="B6735" s="4"/>
      <c r="C6735" s="4"/>
      <c r="D6735" s="4"/>
      <c r="E6735" s="4">
        <v>1300010170</v>
      </c>
      <c r="F6735" s="4" t="s">
        <v>5460</v>
      </c>
      <c r="G6735" s="5">
        <v>962304</v>
      </c>
      <c r="H6735" s="5">
        <v>904038.47</v>
      </c>
    </row>
    <row r="6736" spans="1:8" x14ac:dyDescent="0.25">
      <c r="A6736" s="4"/>
      <c r="B6736" s="4"/>
      <c r="C6736" s="4"/>
      <c r="D6736" s="4"/>
      <c r="E6736" s="4">
        <v>1300010220</v>
      </c>
      <c r="F6736" s="4" t="s">
        <v>5461</v>
      </c>
      <c r="G6736" s="5">
        <v>962304</v>
      </c>
      <c r="H6736" s="5">
        <v>904038.47</v>
      </c>
    </row>
    <row r="6737" spans="1:8" x14ac:dyDescent="0.25">
      <c r="A6737" s="4"/>
      <c r="B6737" s="4"/>
      <c r="C6737" s="4"/>
      <c r="D6737" s="4"/>
      <c r="E6737" s="4">
        <v>1300010210</v>
      </c>
      <c r="F6737" s="4" t="s">
        <v>5462</v>
      </c>
      <c r="G6737" s="5">
        <v>946504</v>
      </c>
      <c r="H6737" s="5">
        <v>889195.12</v>
      </c>
    </row>
    <row r="6738" spans="1:8" x14ac:dyDescent="0.25">
      <c r="A6738" s="4"/>
      <c r="B6738" s="4"/>
      <c r="C6738" s="4"/>
      <c r="D6738" s="4"/>
      <c r="E6738" s="4">
        <v>1300010230</v>
      </c>
      <c r="F6738" s="4" t="s">
        <v>5463</v>
      </c>
      <c r="G6738" s="5">
        <v>571636</v>
      </c>
      <c r="H6738" s="5">
        <v>537024.61</v>
      </c>
    </row>
    <row r="6739" spans="1:8" x14ac:dyDescent="0.25">
      <c r="A6739" s="4"/>
      <c r="B6739" s="4"/>
      <c r="C6739" s="4"/>
      <c r="D6739" s="4"/>
      <c r="E6739" s="4">
        <v>1300010260</v>
      </c>
      <c r="F6739" s="4" t="s">
        <v>5464</v>
      </c>
      <c r="G6739" s="5">
        <v>341833</v>
      </c>
      <c r="H6739" s="5">
        <v>321135.71000000002</v>
      </c>
    </row>
    <row r="6740" spans="1:8" x14ac:dyDescent="0.25">
      <c r="A6740" s="4"/>
      <c r="B6740" s="4"/>
      <c r="C6740" s="4"/>
      <c r="D6740" s="4"/>
      <c r="E6740" s="4">
        <v>1300010300</v>
      </c>
      <c r="F6740" s="4" t="s">
        <v>5465</v>
      </c>
      <c r="G6740" s="5">
        <v>330343</v>
      </c>
      <c r="H6740" s="5">
        <v>310341.40999999997</v>
      </c>
    </row>
    <row r="6741" spans="1:8" x14ac:dyDescent="0.25">
      <c r="A6741" s="4"/>
      <c r="B6741" s="4"/>
      <c r="C6741" s="4"/>
      <c r="D6741" s="4"/>
      <c r="E6741" s="4">
        <v>1300010290</v>
      </c>
      <c r="F6741" s="4" t="s">
        <v>5466</v>
      </c>
      <c r="G6741" s="5">
        <v>258529</v>
      </c>
      <c r="H6741" s="5">
        <v>242875.6</v>
      </c>
    </row>
    <row r="6742" spans="1:8" x14ac:dyDescent="0.25">
      <c r="A6742" s="4"/>
      <c r="B6742" s="4"/>
      <c r="C6742" s="4"/>
      <c r="D6742" s="4"/>
      <c r="E6742" s="4">
        <v>1300010180</v>
      </c>
      <c r="F6742" s="4" t="s">
        <v>5467</v>
      </c>
      <c r="G6742" s="5">
        <v>183843</v>
      </c>
      <c r="H6742" s="5">
        <v>172711.69</v>
      </c>
    </row>
    <row r="6743" spans="1:8" x14ac:dyDescent="0.25">
      <c r="A6743" s="4"/>
      <c r="B6743" s="4"/>
      <c r="C6743" s="4"/>
      <c r="D6743" s="4"/>
      <c r="E6743" s="4">
        <v>1300010250</v>
      </c>
      <c r="F6743" s="4" t="s">
        <v>5468</v>
      </c>
      <c r="G6743" s="5">
        <v>172353</v>
      </c>
      <c r="H6743" s="5">
        <v>161917.38</v>
      </c>
    </row>
    <row r="6744" spans="1:8" x14ac:dyDescent="0.25">
      <c r="A6744" s="4"/>
      <c r="B6744" s="4"/>
      <c r="C6744" s="4"/>
      <c r="D6744" s="4"/>
      <c r="E6744" s="4">
        <v>1300010240</v>
      </c>
      <c r="F6744" s="4" t="s">
        <v>5469</v>
      </c>
      <c r="G6744" s="5">
        <v>143627</v>
      </c>
      <c r="H6744" s="5">
        <v>134930.68</v>
      </c>
    </row>
    <row r="6745" spans="1:8" x14ac:dyDescent="0.25">
      <c r="A6745" s="6"/>
      <c r="B6745" s="6"/>
      <c r="C6745" s="6" t="s">
        <v>2477</v>
      </c>
      <c r="D6745" s="6"/>
      <c r="E6745" s="6"/>
      <c r="F6745" s="6"/>
      <c r="G6745" s="7">
        <f>SUM(G6729:G6744)</f>
        <v>34122392.769999996</v>
      </c>
      <c r="H6745" s="7">
        <f>SUM(H6729:H6744)</f>
        <v>32056351.989999998</v>
      </c>
    </row>
    <row r="6746" spans="1:8" x14ac:dyDescent="0.25">
      <c r="A6746" s="8"/>
      <c r="B6746" s="8" t="s">
        <v>2478</v>
      </c>
      <c r="C6746" s="8"/>
      <c r="D6746" s="8"/>
      <c r="E6746" s="8"/>
      <c r="F6746" s="8"/>
      <c r="G6746" s="9">
        <f>SUM(G6745)</f>
        <v>34122392.769999996</v>
      </c>
      <c r="H6746" s="9">
        <f>SUM(H6745)</f>
        <v>32056351.989999998</v>
      </c>
    </row>
    <row r="6747" spans="1:8" x14ac:dyDescent="0.25">
      <c r="A6747" s="4"/>
      <c r="B6747" s="4" t="s">
        <v>2479</v>
      </c>
      <c r="C6747" s="4" t="s">
        <v>2480</v>
      </c>
      <c r="D6747" s="4">
        <v>2020</v>
      </c>
      <c r="E6747" s="4">
        <v>1700016550</v>
      </c>
      <c r="F6747" s="4" t="s">
        <v>2503</v>
      </c>
      <c r="G6747" s="5">
        <v>33468363.550000001</v>
      </c>
      <c r="H6747" s="5">
        <v>32117403.120000001</v>
      </c>
    </row>
    <row r="6748" spans="1:8" x14ac:dyDescent="0.25">
      <c r="A6748" s="4"/>
      <c r="B6748" s="4"/>
      <c r="C6748" s="4"/>
      <c r="D6748" s="4"/>
      <c r="E6748" s="4">
        <v>1700016920</v>
      </c>
      <c r="F6748" s="4" t="s">
        <v>5470</v>
      </c>
      <c r="G6748" s="5">
        <v>14193074.98</v>
      </c>
      <c r="H6748" s="5">
        <v>13620167.300000001</v>
      </c>
    </row>
    <row r="6749" spans="1:8" x14ac:dyDescent="0.25">
      <c r="A6749" s="4"/>
      <c r="B6749" s="4"/>
      <c r="C6749" s="4"/>
      <c r="D6749" s="4"/>
      <c r="E6749" s="4">
        <v>1700016960</v>
      </c>
      <c r="F6749" s="4" t="s">
        <v>5471</v>
      </c>
      <c r="G6749" s="5">
        <v>11237419.890000001</v>
      </c>
      <c r="H6749" s="5">
        <v>10783818.1</v>
      </c>
    </row>
    <row r="6750" spans="1:8" x14ac:dyDescent="0.25">
      <c r="A6750" s="4"/>
      <c r="B6750" s="4"/>
      <c r="C6750" s="4"/>
      <c r="D6750" s="4"/>
      <c r="E6750" s="4">
        <v>1700016560</v>
      </c>
      <c r="F6750" s="4" t="s">
        <v>5472</v>
      </c>
      <c r="G6750" s="5">
        <v>4584521.2</v>
      </c>
      <c r="H6750" s="5">
        <v>4399465.6399999997</v>
      </c>
    </row>
    <row r="6751" spans="1:8" x14ac:dyDescent="0.25">
      <c r="A6751" s="4"/>
      <c r="B6751" s="4"/>
      <c r="C6751" s="4"/>
      <c r="D6751" s="4"/>
      <c r="E6751" s="4">
        <v>1700016830</v>
      </c>
      <c r="F6751" s="4" t="s">
        <v>5473</v>
      </c>
      <c r="G6751" s="5">
        <v>4394998</v>
      </c>
      <c r="H6751" s="5">
        <v>4217592.5999999996</v>
      </c>
    </row>
    <row r="6752" spans="1:8" x14ac:dyDescent="0.25">
      <c r="A6752" s="4"/>
      <c r="B6752" s="4"/>
      <c r="C6752" s="4"/>
      <c r="D6752" s="4"/>
      <c r="E6752" s="4">
        <v>1700016840</v>
      </c>
      <c r="F6752" s="4" t="s">
        <v>5474</v>
      </c>
      <c r="G6752" s="5">
        <v>918497</v>
      </c>
      <c r="H6752" s="5">
        <v>881421.6</v>
      </c>
    </row>
    <row r="6753" spans="1:8" x14ac:dyDescent="0.25">
      <c r="A6753" s="4"/>
      <c r="B6753" s="4"/>
      <c r="C6753" s="4"/>
      <c r="D6753" s="4"/>
      <c r="E6753" s="4">
        <v>1700016740</v>
      </c>
      <c r="F6753" s="4" t="s">
        <v>5475</v>
      </c>
      <c r="G6753" s="5">
        <v>807171</v>
      </c>
      <c r="H6753" s="5">
        <v>774589.3</v>
      </c>
    </row>
    <row r="6754" spans="1:8" x14ac:dyDescent="0.25">
      <c r="A6754" s="4"/>
      <c r="B6754" s="4"/>
      <c r="C6754" s="4"/>
      <c r="D6754" s="4"/>
      <c r="E6754" s="4">
        <v>1700017050</v>
      </c>
      <c r="F6754" s="4" t="s">
        <v>5476</v>
      </c>
      <c r="G6754" s="5">
        <v>760049</v>
      </c>
      <c r="H6754" s="5">
        <v>729369.39</v>
      </c>
    </row>
    <row r="6755" spans="1:8" x14ac:dyDescent="0.25">
      <c r="A6755" s="4"/>
      <c r="B6755" s="4"/>
      <c r="C6755" s="4"/>
      <c r="D6755" s="4"/>
      <c r="E6755" s="4">
        <v>1700017010</v>
      </c>
      <c r="F6755" s="4" t="s">
        <v>5477</v>
      </c>
      <c r="G6755" s="5">
        <v>659817</v>
      </c>
      <c r="H6755" s="5">
        <v>633183.29</v>
      </c>
    </row>
    <row r="6756" spans="1:8" x14ac:dyDescent="0.25">
      <c r="A6756" s="4"/>
      <c r="B6756" s="4"/>
      <c r="C6756" s="4"/>
      <c r="D6756" s="4"/>
      <c r="E6756" s="4">
        <v>1700017020</v>
      </c>
      <c r="F6756" s="4" t="s">
        <v>5478</v>
      </c>
      <c r="G6756" s="5">
        <v>619251</v>
      </c>
      <c r="H6756" s="5">
        <v>594254.75</v>
      </c>
    </row>
    <row r="6757" spans="1:8" x14ac:dyDescent="0.25">
      <c r="A6757" s="4"/>
      <c r="B6757" s="4"/>
      <c r="C6757" s="4"/>
      <c r="D6757" s="4"/>
      <c r="E6757" s="4">
        <v>1700016720</v>
      </c>
      <c r="F6757" s="4" t="s">
        <v>5479</v>
      </c>
      <c r="G6757" s="5">
        <v>616735</v>
      </c>
      <c r="H6757" s="5">
        <v>591840.30000000005</v>
      </c>
    </row>
    <row r="6758" spans="1:8" x14ac:dyDescent="0.25">
      <c r="A6758" s="4"/>
      <c r="B6758" s="4"/>
      <c r="C6758" s="4"/>
      <c r="D6758" s="4"/>
      <c r="E6758" s="4">
        <v>1700017070</v>
      </c>
      <c r="F6758" s="4" t="s">
        <v>5480</v>
      </c>
      <c r="G6758" s="5">
        <v>601730</v>
      </c>
      <c r="H6758" s="5">
        <v>577440.99</v>
      </c>
    </row>
    <row r="6759" spans="1:8" x14ac:dyDescent="0.25">
      <c r="A6759" s="4"/>
      <c r="B6759" s="4"/>
      <c r="C6759" s="4"/>
      <c r="D6759" s="4"/>
      <c r="E6759" s="4">
        <v>1700016570</v>
      </c>
      <c r="F6759" s="4" t="s">
        <v>5481</v>
      </c>
      <c r="G6759" s="5">
        <v>580126</v>
      </c>
      <c r="H6759" s="5">
        <v>556709.05000000005</v>
      </c>
    </row>
    <row r="6760" spans="1:8" x14ac:dyDescent="0.25">
      <c r="A6760" s="4"/>
      <c r="B6760" s="4"/>
      <c r="C6760" s="4"/>
      <c r="D6760" s="4"/>
      <c r="E6760" s="4">
        <v>1700017140</v>
      </c>
      <c r="F6760" s="4" t="s">
        <v>5482</v>
      </c>
      <c r="G6760" s="5">
        <v>562301</v>
      </c>
      <c r="H6760" s="5">
        <v>539603.55000000005</v>
      </c>
    </row>
    <row r="6761" spans="1:8" x14ac:dyDescent="0.25">
      <c r="A6761" s="4"/>
      <c r="B6761" s="4"/>
      <c r="C6761" s="4"/>
      <c r="D6761" s="4"/>
      <c r="E6761" s="4">
        <v>1700016690</v>
      </c>
      <c r="F6761" s="4" t="s">
        <v>5483</v>
      </c>
      <c r="G6761" s="5">
        <v>560348</v>
      </c>
      <c r="H6761" s="5">
        <v>537729.38</v>
      </c>
    </row>
    <row r="6762" spans="1:8" x14ac:dyDescent="0.25">
      <c r="A6762" s="4"/>
      <c r="B6762" s="4"/>
      <c r="C6762" s="4"/>
      <c r="D6762" s="4"/>
      <c r="E6762" s="4">
        <v>1700016710</v>
      </c>
      <c r="F6762" s="4" t="s">
        <v>5484</v>
      </c>
      <c r="G6762" s="5">
        <v>529726</v>
      </c>
      <c r="H6762" s="5">
        <v>508343.45</v>
      </c>
    </row>
    <row r="6763" spans="1:8" x14ac:dyDescent="0.25">
      <c r="A6763" s="4"/>
      <c r="B6763" s="4"/>
      <c r="C6763" s="4"/>
      <c r="D6763" s="4"/>
      <c r="E6763" s="4">
        <v>1700016760</v>
      </c>
      <c r="F6763" s="4" t="s">
        <v>5485</v>
      </c>
      <c r="G6763" s="5">
        <v>527816</v>
      </c>
      <c r="H6763" s="5">
        <v>506510.55</v>
      </c>
    </row>
    <row r="6764" spans="1:8" x14ac:dyDescent="0.25">
      <c r="A6764" s="4"/>
      <c r="B6764" s="4"/>
      <c r="C6764" s="4"/>
      <c r="D6764" s="4"/>
      <c r="E6764" s="4">
        <v>1700017030</v>
      </c>
      <c r="F6764" s="4" t="s">
        <v>5486</v>
      </c>
      <c r="G6764" s="5">
        <v>492586</v>
      </c>
      <c r="H6764" s="5">
        <v>472702.62</v>
      </c>
    </row>
    <row r="6765" spans="1:8" x14ac:dyDescent="0.25">
      <c r="A6765" s="4"/>
      <c r="B6765" s="4"/>
      <c r="C6765" s="4"/>
      <c r="D6765" s="4"/>
      <c r="E6765" s="4">
        <v>1700016580</v>
      </c>
      <c r="F6765" s="4" t="s">
        <v>5487</v>
      </c>
      <c r="G6765" s="5">
        <v>448362</v>
      </c>
      <c r="H6765" s="5">
        <v>430263.73</v>
      </c>
    </row>
    <row r="6766" spans="1:8" x14ac:dyDescent="0.25">
      <c r="A6766" s="4"/>
      <c r="B6766" s="4"/>
      <c r="C6766" s="4"/>
      <c r="D6766" s="4"/>
      <c r="E6766" s="4">
        <v>1700017000</v>
      </c>
      <c r="F6766" s="4" t="s">
        <v>5488</v>
      </c>
      <c r="G6766" s="5">
        <v>441997</v>
      </c>
      <c r="H6766" s="5">
        <v>424155.66</v>
      </c>
    </row>
    <row r="6767" spans="1:8" x14ac:dyDescent="0.25">
      <c r="A6767" s="4"/>
      <c r="B6767" s="4"/>
      <c r="C6767" s="4"/>
      <c r="D6767" s="4"/>
      <c r="E6767" s="4">
        <v>1700017080</v>
      </c>
      <c r="F6767" s="4" t="s">
        <v>5489</v>
      </c>
      <c r="G6767" s="5">
        <v>437313</v>
      </c>
      <c r="H6767" s="5">
        <v>419660.73</v>
      </c>
    </row>
    <row r="6768" spans="1:8" x14ac:dyDescent="0.25">
      <c r="A6768" s="4"/>
      <c r="B6768" s="4"/>
      <c r="C6768" s="4"/>
      <c r="D6768" s="4"/>
      <c r="E6768" s="4">
        <v>1700016630</v>
      </c>
      <c r="F6768" s="4" t="s">
        <v>5490</v>
      </c>
      <c r="G6768" s="5">
        <v>415787</v>
      </c>
      <c r="H6768" s="5">
        <v>399003.64</v>
      </c>
    </row>
    <row r="6769" spans="1:8" x14ac:dyDescent="0.25">
      <c r="A6769" s="4"/>
      <c r="B6769" s="4"/>
      <c r="C6769" s="4"/>
      <c r="D6769" s="4"/>
      <c r="E6769" s="4">
        <v>1700016600</v>
      </c>
      <c r="F6769" s="4" t="s">
        <v>5491</v>
      </c>
      <c r="G6769" s="5">
        <v>412756</v>
      </c>
      <c r="H6769" s="5">
        <v>396094.98</v>
      </c>
    </row>
    <row r="6770" spans="1:8" x14ac:dyDescent="0.25">
      <c r="A6770" s="4"/>
      <c r="B6770" s="4"/>
      <c r="C6770" s="4"/>
      <c r="D6770" s="4"/>
      <c r="E6770" s="4">
        <v>1700016660</v>
      </c>
      <c r="F6770" s="4" t="s">
        <v>5492</v>
      </c>
      <c r="G6770" s="5">
        <v>405316</v>
      </c>
      <c r="H6770" s="5">
        <v>388955.3</v>
      </c>
    </row>
    <row r="6771" spans="1:8" x14ac:dyDescent="0.25">
      <c r="A6771" s="4"/>
      <c r="B6771" s="4"/>
      <c r="C6771" s="4"/>
      <c r="D6771" s="4"/>
      <c r="E6771" s="4">
        <v>1700017090</v>
      </c>
      <c r="F6771" s="4" t="s">
        <v>5493</v>
      </c>
      <c r="G6771" s="5">
        <v>392174</v>
      </c>
      <c r="H6771" s="5">
        <v>376343.78</v>
      </c>
    </row>
    <row r="6772" spans="1:8" x14ac:dyDescent="0.25">
      <c r="A6772" s="4"/>
      <c r="B6772" s="4"/>
      <c r="C6772" s="4"/>
      <c r="D6772" s="4"/>
      <c r="E6772" s="4">
        <v>1700016730</v>
      </c>
      <c r="F6772" s="4" t="s">
        <v>5494</v>
      </c>
      <c r="G6772" s="5">
        <v>391485</v>
      </c>
      <c r="H6772" s="5">
        <v>375682.59</v>
      </c>
    </row>
    <row r="6773" spans="1:8" x14ac:dyDescent="0.25">
      <c r="A6773" s="4"/>
      <c r="B6773" s="4"/>
      <c r="C6773" s="4"/>
      <c r="D6773" s="4"/>
      <c r="E6773" s="4">
        <v>1700016860</v>
      </c>
      <c r="F6773" s="4" t="s">
        <v>5495</v>
      </c>
      <c r="G6773" s="5">
        <v>385950.4</v>
      </c>
      <c r="H6773" s="5">
        <v>370371.39</v>
      </c>
    </row>
    <row r="6774" spans="1:8" x14ac:dyDescent="0.25">
      <c r="A6774" s="4"/>
      <c r="B6774" s="4"/>
      <c r="C6774" s="4"/>
      <c r="D6774" s="4"/>
      <c r="E6774" s="4">
        <v>1700017040</v>
      </c>
      <c r="F6774" s="4" t="s">
        <v>5496</v>
      </c>
      <c r="G6774" s="5">
        <v>363903</v>
      </c>
      <c r="H6774" s="5">
        <v>349213.95</v>
      </c>
    </row>
    <row r="6775" spans="1:8" x14ac:dyDescent="0.25">
      <c r="A6775" s="4"/>
      <c r="B6775" s="4"/>
      <c r="C6775" s="4"/>
      <c r="D6775" s="4"/>
      <c r="E6775" s="4">
        <v>1700017060</v>
      </c>
      <c r="F6775" s="4" t="s">
        <v>5497</v>
      </c>
      <c r="G6775" s="5">
        <v>355610</v>
      </c>
      <c r="H6775" s="5">
        <v>341255.69</v>
      </c>
    </row>
    <row r="6776" spans="1:8" x14ac:dyDescent="0.25">
      <c r="A6776" s="4"/>
      <c r="B6776" s="4"/>
      <c r="C6776" s="4"/>
      <c r="D6776" s="4"/>
      <c r="E6776" s="4">
        <v>1700016750</v>
      </c>
      <c r="F6776" s="4" t="s">
        <v>5498</v>
      </c>
      <c r="G6776" s="5">
        <v>350465</v>
      </c>
      <c r="H6776" s="5">
        <v>336318.38</v>
      </c>
    </row>
    <row r="6777" spans="1:8" x14ac:dyDescent="0.25">
      <c r="A6777" s="4"/>
      <c r="B6777" s="4"/>
      <c r="C6777" s="4"/>
      <c r="D6777" s="4"/>
      <c r="E6777" s="4">
        <v>1700016670</v>
      </c>
      <c r="F6777" s="4" t="s">
        <v>5499</v>
      </c>
      <c r="G6777" s="5">
        <v>343341</v>
      </c>
      <c r="H6777" s="5">
        <v>329481.94</v>
      </c>
    </row>
    <row r="6778" spans="1:8" x14ac:dyDescent="0.25">
      <c r="A6778" s="4"/>
      <c r="B6778" s="4"/>
      <c r="C6778" s="4"/>
      <c r="D6778" s="4"/>
      <c r="E6778" s="4">
        <v>1700016620</v>
      </c>
      <c r="F6778" s="4" t="s">
        <v>5500</v>
      </c>
      <c r="G6778" s="5">
        <v>342924</v>
      </c>
      <c r="H6778" s="5">
        <v>329081.77</v>
      </c>
    </row>
    <row r="6779" spans="1:8" x14ac:dyDescent="0.25">
      <c r="A6779" s="4"/>
      <c r="B6779" s="4"/>
      <c r="C6779" s="4"/>
      <c r="D6779" s="4"/>
      <c r="E6779" s="4">
        <v>1700016700</v>
      </c>
      <c r="F6779" s="4" t="s">
        <v>5501</v>
      </c>
      <c r="G6779" s="5">
        <v>338443</v>
      </c>
      <c r="H6779" s="5">
        <v>324781.65000000002</v>
      </c>
    </row>
    <row r="6780" spans="1:8" x14ac:dyDescent="0.25">
      <c r="A6780" s="4"/>
      <c r="B6780" s="4"/>
      <c r="C6780" s="4"/>
      <c r="D6780" s="4"/>
      <c r="E6780" s="4">
        <v>1700016590</v>
      </c>
      <c r="F6780" s="4" t="s">
        <v>5502</v>
      </c>
      <c r="G6780" s="5">
        <v>330056</v>
      </c>
      <c r="H6780" s="5">
        <v>316733.19</v>
      </c>
    </row>
    <row r="6781" spans="1:8" x14ac:dyDescent="0.25">
      <c r="A6781" s="4"/>
      <c r="B6781" s="4"/>
      <c r="C6781" s="4"/>
      <c r="D6781" s="4"/>
      <c r="E6781" s="4">
        <v>1700016970</v>
      </c>
      <c r="F6781" s="4" t="s">
        <v>5503</v>
      </c>
      <c r="G6781" s="5">
        <v>321724</v>
      </c>
      <c r="H6781" s="5">
        <v>308737.52</v>
      </c>
    </row>
    <row r="6782" spans="1:8" x14ac:dyDescent="0.25">
      <c r="A6782" s="4"/>
      <c r="B6782" s="4"/>
      <c r="C6782" s="4"/>
      <c r="D6782" s="4"/>
      <c r="E6782" s="4">
        <v>1700016820</v>
      </c>
      <c r="F6782" s="4" t="s">
        <v>5504</v>
      </c>
      <c r="G6782" s="5">
        <v>315980</v>
      </c>
      <c r="H6782" s="5">
        <v>303225.37</v>
      </c>
    </row>
    <row r="6783" spans="1:8" x14ac:dyDescent="0.25">
      <c r="A6783" s="4"/>
      <c r="B6783" s="4"/>
      <c r="C6783" s="4"/>
      <c r="D6783" s="4"/>
      <c r="E6783" s="4">
        <v>1700016810</v>
      </c>
      <c r="F6783" s="4" t="s">
        <v>5505</v>
      </c>
      <c r="G6783" s="5">
        <v>256461</v>
      </c>
      <c r="H6783" s="5">
        <v>246108.88</v>
      </c>
    </row>
    <row r="6784" spans="1:8" x14ac:dyDescent="0.25">
      <c r="A6784" s="4"/>
      <c r="B6784" s="4"/>
      <c r="C6784" s="4"/>
      <c r="D6784" s="4"/>
      <c r="E6784" s="4">
        <v>1700016910</v>
      </c>
      <c r="F6784" s="4" t="s">
        <v>5506</v>
      </c>
      <c r="G6784" s="5">
        <v>256461</v>
      </c>
      <c r="H6784" s="5">
        <v>246108.88</v>
      </c>
    </row>
    <row r="6785" spans="1:8" x14ac:dyDescent="0.25">
      <c r="A6785" s="4"/>
      <c r="B6785" s="4"/>
      <c r="C6785" s="4"/>
      <c r="D6785" s="4"/>
      <c r="E6785" s="4">
        <v>1700016980</v>
      </c>
      <c r="F6785" s="4" t="s">
        <v>5507</v>
      </c>
      <c r="G6785" s="5">
        <v>243162</v>
      </c>
      <c r="H6785" s="5">
        <v>233346.7</v>
      </c>
    </row>
    <row r="6786" spans="1:8" x14ac:dyDescent="0.25">
      <c r="A6786" s="4"/>
      <c r="B6786" s="4"/>
      <c r="C6786" s="4"/>
      <c r="D6786" s="4"/>
      <c r="E6786" s="4">
        <v>1700016680</v>
      </c>
      <c r="F6786" s="4" t="s">
        <v>5508</v>
      </c>
      <c r="G6786" s="5">
        <v>227391</v>
      </c>
      <c r="H6786" s="5">
        <v>218212.29</v>
      </c>
    </row>
    <row r="6787" spans="1:8" x14ac:dyDescent="0.25">
      <c r="A6787" s="4"/>
      <c r="B6787" s="4"/>
      <c r="C6787" s="4"/>
      <c r="D6787" s="4"/>
      <c r="E6787" s="4">
        <v>1700016650</v>
      </c>
      <c r="F6787" s="4" t="s">
        <v>5509</v>
      </c>
      <c r="G6787" s="5">
        <v>225998</v>
      </c>
      <c r="H6787" s="5">
        <v>216875.51999999999</v>
      </c>
    </row>
    <row r="6788" spans="1:8" x14ac:dyDescent="0.25">
      <c r="A6788" s="4"/>
      <c r="B6788" s="4"/>
      <c r="C6788" s="4"/>
      <c r="D6788" s="4"/>
      <c r="E6788" s="4">
        <v>1700017110</v>
      </c>
      <c r="F6788" s="4" t="s">
        <v>5510</v>
      </c>
      <c r="G6788" s="5">
        <v>201053</v>
      </c>
      <c r="H6788" s="5">
        <v>192937.44</v>
      </c>
    </row>
    <row r="6789" spans="1:8" x14ac:dyDescent="0.25">
      <c r="A6789" s="4"/>
      <c r="B6789" s="4"/>
      <c r="C6789" s="4"/>
      <c r="D6789" s="4"/>
      <c r="E6789" s="4">
        <v>1700017130</v>
      </c>
      <c r="F6789" s="4" t="s">
        <v>5511</v>
      </c>
      <c r="G6789" s="5">
        <v>201053</v>
      </c>
      <c r="H6789" s="5">
        <v>192937.44</v>
      </c>
    </row>
    <row r="6790" spans="1:8" x14ac:dyDescent="0.25">
      <c r="A6790" s="4"/>
      <c r="B6790" s="4"/>
      <c r="C6790" s="4"/>
      <c r="D6790" s="4"/>
      <c r="E6790" s="4">
        <v>1700016640</v>
      </c>
      <c r="F6790" s="4" t="s">
        <v>5512</v>
      </c>
      <c r="G6790" s="5">
        <v>194787</v>
      </c>
      <c r="H6790" s="5">
        <v>186924.36</v>
      </c>
    </row>
    <row r="6791" spans="1:8" x14ac:dyDescent="0.25">
      <c r="A6791" s="4"/>
      <c r="B6791" s="4"/>
      <c r="C6791" s="4"/>
      <c r="D6791" s="4"/>
      <c r="E6791" s="4">
        <v>1700016940</v>
      </c>
      <c r="F6791" s="4" t="s">
        <v>5513</v>
      </c>
      <c r="G6791" s="5">
        <v>193318</v>
      </c>
      <c r="H6791" s="5">
        <v>185514.66</v>
      </c>
    </row>
    <row r="6792" spans="1:8" x14ac:dyDescent="0.25">
      <c r="A6792" s="4"/>
      <c r="B6792" s="4"/>
      <c r="C6792" s="4"/>
      <c r="D6792" s="4"/>
      <c r="E6792" s="4">
        <v>1700016990</v>
      </c>
      <c r="F6792" s="4" t="s">
        <v>5514</v>
      </c>
      <c r="G6792" s="5">
        <v>190857</v>
      </c>
      <c r="H6792" s="5">
        <v>183153</v>
      </c>
    </row>
    <row r="6793" spans="1:8" x14ac:dyDescent="0.25">
      <c r="A6793" s="4"/>
      <c r="B6793" s="4"/>
      <c r="C6793" s="4"/>
      <c r="D6793" s="4"/>
      <c r="E6793" s="4">
        <v>1700016930</v>
      </c>
      <c r="F6793" s="4" t="s">
        <v>5515</v>
      </c>
      <c r="G6793" s="5">
        <v>173566</v>
      </c>
      <c r="H6793" s="5">
        <v>166559.96</v>
      </c>
    </row>
    <row r="6794" spans="1:8" x14ac:dyDescent="0.25">
      <c r="A6794" s="4"/>
      <c r="B6794" s="4"/>
      <c r="C6794" s="4"/>
      <c r="D6794" s="4"/>
      <c r="E6794" s="4">
        <v>1700016950</v>
      </c>
      <c r="F6794" s="4" t="s">
        <v>5516</v>
      </c>
      <c r="G6794" s="5">
        <v>171291</v>
      </c>
      <c r="H6794" s="5">
        <v>164376.79</v>
      </c>
    </row>
    <row r="6795" spans="1:8" x14ac:dyDescent="0.25">
      <c r="A6795" s="4"/>
      <c r="B6795" s="4"/>
      <c r="C6795" s="4"/>
      <c r="D6795" s="4"/>
      <c r="E6795" s="4">
        <v>1700017150</v>
      </c>
      <c r="F6795" s="4" t="s">
        <v>5517</v>
      </c>
      <c r="G6795" s="5">
        <v>141516</v>
      </c>
      <c r="H6795" s="5">
        <v>135803.66</v>
      </c>
    </row>
    <row r="6796" spans="1:8" x14ac:dyDescent="0.25">
      <c r="A6796" s="4"/>
      <c r="B6796" s="4"/>
      <c r="C6796" s="4"/>
      <c r="D6796" s="4"/>
      <c r="E6796" s="4">
        <v>1700016890</v>
      </c>
      <c r="F6796" s="4" t="s">
        <v>5518</v>
      </c>
      <c r="G6796" s="5">
        <v>82945.240000000005</v>
      </c>
      <c r="H6796" s="5">
        <v>79597.13</v>
      </c>
    </row>
    <row r="6797" spans="1:8" x14ac:dyDescent="0.25">
      <c r="A6797" s="4"/>
      <c r="B6797" s="4"/>
      <c r="C6797" s="4"/>
      <c r="D6797" s="4"/>
      <c r="E6797" s="4">
        <v>1700016850</v>
      </c>
      <c r="F6797" s="4" t="s">
        <v>5519</v>
      </c>
      <c r="G6797" s="5">
        <v>79271</v>
      </c>
      <c r="H6797" s="5">
        <v>76071.199999999997</v>
      </c>
    </row>
    <row r="6798" spans="1:8" x14ac:dyDescent="0.25">
      <c r="A6798" s="4"/>
      <c r="B6798" s="4"/>
      <c r="C6798" s="4"/>
      <c r="D6798" s="4"/>
      <c r="E6798" s="4">
        <v>1700016790</v>
      </c>
      <c r="F6798" s="4" t="s">
        <v>5520</v>
      </c>
      <c r="G6798" s="5">
        <v>73164</v>
      </c>
      <c r="H6798" s="5">
        <v>70210.710000000006</v>
      </c>
    </row>
    <row r="6799" spans="1:8" x14ac:dyDescent="0.25">
      <c r="A6799" s="4"/>
      <c r="B6799" s="4"/>
      <c r="C6799" s="4"/>
      <c r="D6799" s="4"/>
      <c r="E6799" s="4">
        <v>1700016770</v>
      </c>
      <c r="F6799" s="4" t="s">
        <v>5521</v>
      </c>
      <c r="G6799" s="5">
        <v>72129</v>
      </c>
      <c r="H6799" s="5">
        <v>69217.490000000005</v>
      </c>
    </row>
    <row r="6800" spans="1:8" x14ac:dyDescent="0.25">
      <c r="A6800" s="4"/>
      <c r="B6800" s="4"/>
      <c r="C6800" s="4"/>
      <c r="D6800" s="4"/>
      <c r="E6800" s="4">
        <v>1700016780</v>
      </c>
      <c r="F6800" s="4" t="s">
        <v>5522</v>
      </c>
      <c r="G6800" s="5">
        <v>72129</v>
      </c>
      <c r="H6800" s="5">
        <v>69217.490000000005</v>
      </c>
    </row>
    <row r="6801" spans="1:8" x14ac:dyDescent="0.25">
      <c r="A6801" s="4"/>
      <c r="B6801" s="4"/>
      <c r="C6801" s="4"/>
      <c r="D6801" s="4"/>
      <c r="E6801" s="4">
        <v>1700016800</v>
      </c>
      <c r="F6801" s="4" t="s">
        <v>5523</v>
      </c>
      <c r="G6801" s="5">
        <v>72129</v>
      </c>
      <c r="H6801" s="5">
        <v>69217.490000000005</v>
      </c>
    </row>
    <row r="6802" spans="1:8" x14ac:dyDescent="0.25">
      <c r="A6802" s="4"/>
      <c r="B6802" s="4"/>
      <c r="C6802" s="4"/>
      <c r="D6802" s="4"/>
      <c r="E6802" s="4">
        <v>1700017100</v>
      </c>
      <c r="F6802" s="4" t="s">
        <v>5524</v>
      </c>
      <c r="G6802" s="5">
        <v>67072</v>
      </c>
      <c r="H6802" s="5">
        <v>64364.62</v>
      </c>
    </row>
    <row r="6803" spans="1:8" x14ac:dyDescent="0.25">
      <c r="A6803" s="4"/>
      <c r="B6803" s="4"/>
      <c r="C6803" s="4"/>
      <c r="D6803" s="4"/>
      <c r="E6803" s="4">
        <v>1700017120</v>
      </c>
      <c r="F6803" s="4" t="s">
        <v>5525</v>
      </c>
      <c r="G6803" s="5">
        <v>67072</v>
      </c>
      <c r="H6803" s="5">
        <v>64364.62</v>
      </c>
    </row>
    <row r="6804" spans="1:8" x14ac:dyDescent="0.25">
      <c r="A6804" s="4"/>
      <c r="B6804" s="4"/>
      <c r="C6804" s="4"/>
      <c r="D6804" s="4"/>
      <c r="E6804" s="4">
        <v>1700016900</v>
      </c>
      <c r="F6804" s="4" t="s">
        <v>5526</v>
      </c>
      <c r="G6804" s="5">
        <v>40396</v>
      </c>
      <c r="H6804" s="5">
        <v>38765.410000000003</v>
      </c>
    </row>
    <row r="6805" spans="1:8" x14ac:dyDescent="0.25">
      <c r="A6805" s="4"/>
      <c r="B6805" s="4"/>
      <c r="C6805" s="4"/>
      <c r="D6805" s="4"/>
      <c r="E6805" s="4">
        <v>1700017170</v>
      </c>
      <c r="F6805" s="4" t="s">
        <v>5527</v>
      </c>
      <c r="G6805" s="5">
        <v>25411</v>
      </c>
      <c r="H6805" s="5">
        <v>24385.279999999999</v>
      </c>
    </row>
    <row r="6806" spans="1:8" x14ac:dyDescent="0.25">
      <c r="A6806" s="4"/>
      <c r="B6806" s="4"/>
      <c r="C6806" s="4"/>
      <c r="D6806" s="4"/>
      <c r="E6806" s="4">
        <v>1700016870</v>
      </c>
      <c r="F6806" s="4" t="s">
        <v>5495</v>
      </c>
      <c r="G6806" s="5">
        <v>20571</v>
      </c>
      <c r="H6806" s="5">
        <v>19740.650000000001</v>
      </c>
    </row>
    <row r="6807" spans="1:8" x14ac:dyDescent="0.25">
      <c r="A6807" s="4"/>
      <c r="B6807" s="4"/>
      <c r="C6807" s="4"/>
      <c r="D6807" s="4"/>
      <c r="E6807" s="4">
        <v>1700016880</v>
      </c>
      <c r="F6807" s="4" t="s">
        <v>5528</v>
      </c>
      <c r="G6807" s="5">
        <v>20205</v>
      </c>
      <c r="H6807" s="5">
        <v>19389.41</v>
      </c>
    </row>
    <row r="6808" spans="1:8" x14ac:dyDescent="0.25">
      <c r="A6808" s="4"/>
      <c r="B6808" s="4"/>
      <c r="C6808" s="4"/>
      <c r="D6808" s="4"/>
      <c r="E6808" s="4">
        <v>1700017160</v>
      </c>
      <c r="F6808" s="4" t="s">
        <v>5529</v>
      </c>
      <c r="G6808" s="5">
        <v>13466</v>
      </c>
      <c r="H6808" s="5">
        <v>12922.44</v>
      </c>
    </row>
    <row r="6809" spans="1:8" x14ac:dyDescent="0.25">
      <c r="A6809" s="6"/>
      <c r="B6809" s="6"/>
      <c r="C6809" s="6" t="s">
        <v>2634</v>
      </c>
      <c r="D6809" s="6"/>
      <c r="E6809" s="6"/>
      <c r="F6809" s="6"/>
      <c r="G6809" s="7">
        <f>SUM(G6747:G6808)</f>
        <v>86290991.260000005</v>
      </c>
      <c r="H6809" s="7">
        <f>SUM(H6747:H6808)</f>
        <v>82807829.759999961</v>
      </c>
    </row>
    <row r="6810" spans="1:8" x14ac:dyDescent="0.25">
      <c r="A6810" s="8"/>
      <c r="B6810" s="8" t="s">
        <v>2637</v>
      </c>
      <c r="C6810" s="8"/>
      <c r="D6810" s="8"/>
      <c r="E6810" s="8"/>
      <c r="F6810" s="8"/>
      <c r="G6810" s="9">
        <f>SUM(G6809)</f>
        <v>86290991.260000005</v>
      </c>
      <c r="H6810" s="9">
        <f>SUM(H6809)</f>
        <v>82807829.759999961</v>
      </c>
    </row>
    <row r="6811" spans="1:8" x14ac:dyDescent="0.25">
      <c r="A6811" s="10" t="s">
        <v>5530</v>
      </c>
      <c r="B6811" s="10"/>
      <c r="C6811" s="10"/>
      <c r="D6811" s="10"/>
      <c r="E6811" s="10"/>
      <c r="F6811" s="10"/>
      <c r="G6811" s="11">
        <f>G6810+G6746+G6728</f>
        <v>713582990.08000004</v>
      </c>
      <c r="H6811" s="11">
        <f>H6810+H6746+H6728</f>
        <v>674376574.12</v>
      </c>
    </row>
    <row r="6812" spans="1:8" x14ac:dyDescent="0.25">
      <c r="A6812" s="3" t="s">
        <v>5531</v>
      </c>
      <c r="B6812" s="3" t="s">
        <v>9</v>
      </c>
      <c r="C6812" s="3" t="s">
        <v>10</v>
      </c>
      <c r="D6812" s="4">
        <v>2008</v>
      </c>
      <c r="E6812" s="4">
        <v>1200034010</v>
      </c>
      <c r="F6812" s="4" t="s">
        <v>5532</v>
      </c>
      <c r="G6812" s="5">
        <v>2394688</v>
      </c>
      <c r="H6812" s="5">
        <v>438454.58</v>
      </c>
    </row>
    <row r="6813" spans="1:8" x14ac:dyDescent="0.25">
      <c r="A6813" s="4"/>
      <c r="B6813" s="4"/>
      <c r="C6813" s="4"/>
      <c r="D6813" s="4">
        <v>2009</v>
      </c>
      <c r="E6813" s="4">
        <v>1200037910</v>
      </c>
      <c r="F6813" s="4" t="s">
        <v>5533</v>
      </c>
      <c r="G6813" s="5">
        <v>265125.52</v>
      </c>
      <c r="H6813" s="5">
        <v>45132.92</v>
      </c>
    </row>
    <row r="6814" spans="1:8" x14ac:dyDescent="0.25">
      <c r="A6814" s="4"/>
      <c r="B6814" s="4"/>
      <c r="C6814" s="4"/>
      <c r="D6814" s="4">
        <v>2010</v>
      </c>
      <c r="E6814" s="4">
        <v>1200047390</v>
      </c>
      <c r="F6814" s="4" t="s">
        <v>5534</v>
      </c>
      <c r="G6814" s="5">
        <v>166546.4</v>
      </c>
      <c r="H6814" s="5">
        <v>49693.24</v>
      </c>
    </row>
    <row r="6815" spans="1:8" x14ac:dyDescent="0.25">
      <c r="A6815" s="4"/>
      <c r="B6815" s="4"/>
      <c r="C6815" s="4"/>
      <c r="D6815" s="4">
        <v>2013</v>
      </c>
      <c r="E6815" s="4">
        <v>1200083070</v>
      </c>
      <c r="F6815" s="4" t="s">
        <v>5535</v>
      </c>
      <c r="G6815" s="5">
        <v>322021.33</v>
      </c>
      <c r="H6815" s="5">
        <v>161742.76999999999</v>
      </c>
    </row>
    <row r="6816" spans="1:8" x14ac:dyDescent="0.25">
      <c r="A6816" s="4"/>
      <c r="B6816" s="4"/>
      <c r="C6816" s="4"/>
      <c r="D6816" s="4">
        <v>2014</v>
      </c>
      <c r="E6816" s="4">
        <v>1200089020</v>
      </c>
      <c r="F6816" s="4" t="s">
        <v>5536</v>
      </c>
      <c r="G6816" s="5">
        <v>278750.84000000003</v>
      </c>
      <c r="H6816" s="5">
        <v>72617.62</v>
      </c>
    </row>
    <row r="6817" spans="1:8" x14ac:dyDescent="0.25">
      <c r="A6817" s="4"/>
      <c r="B6817" s="4"/>
      <c r="C6817" s="4"/>
      <c r="D6817" s="4"/>
      <c r="E6817" s="4">
        <v>1200091040</v>
      </c>
      <c r="F6817" s="4" t="s">
        <v>5537</v>
      </c>
      <c r="G6817" s="5">
        <v>278252</v>
      </c>
      <c r="H6817" s="5">
        <v>152060.29</v>
      </c>
    </row>
    <row r="6818" spans="1:8" x14ac:dyDescent="0.25">
      <c r="A6818" s="4"/>
      <c r="B6818" s="4"/>
      <c r="C6818" s="4"/>
      <c r="D6818" s="4">
        <v>2015</v>
      </c>
      <c r="E6818" s="4">
        <v>1200105990</v>
      </c>
      <c r="F6818" s="4" t="s">
        <v>272</v>
      </c>
      <c r="G6818" s="5">
        <v>2440465.3199999998</v>
      </c>
      <c r="H6818" s="5">
        <v>1457027.42</v>
      </c>
    </row>
    <row r="6819" spans="1:8" x14ac:dyDescent="0.25">
      <c r="A6819" s="4"/>
      <c r="B6819" s="4"/>
      <c r="C6819" s="4"/>
      <c r="D6819" s="4"/>
      <c r="E6819" s="4">
        <v>1200107980</v>
      </c>
      <c r="F6819" s="4" t="s">
        <v>5538</v>
      </c>
      <c r="G6819" s="5">
        <v>1653148.14</v>
      </c>
      <c r="H6819" s="5">
        <v>1</v>
      </c>
    </row>
    <row r="6820" spans="1:8" x14ac:dyDescent="0.25">
      <c r="A6820" s="4"/>
      <c r="B6820" s="4"/>
      <c r="C6820" s="4"/>
      <c r="D6820" s="4"/>
      <c r="E6820" s="4">
        <v>1200107990</v>
      </c>
      <c r="F6820" s="4" t="s">
        <v>5539</v>
      </c>
      <c r="G6820" s="5">
        <v>1653148.14</v>
      </c>
      <c r="H6820" s="5">
        <v>142093.62</v>
      </c>
    </row>
    <row r="6821" spans="1:8" x14ac:dyDescent="0.25">
      <c r="A6821" s="4"/>
      <c r="B6821" s="4"/>
      <c r="C6821" s="4"/>
      <c r="D6821" s="4"/>
      <c r="E6821" s="4">
        <v>1200107970</v>
      </c>
      <c r="F6821" s="4" t="s">
        <v>5540</v>
      </c>
      <c r="G6821" s="5">
        <v>1185116.1200000001</v>
      </c>
      <c r="H6821" s="5">
        <v>250849.43</v>
      </c>
    </row>
    <row r="6822" spans="1:8" x14ac:dyDescent="0.25">
      <c r="A6822" s="6"/>
      <c r="B6822" s="6"/>
      <c r="C6822" s="6" t="s">
        <v>846</v>
      </c>
      <c r="D6822" s="6"/>
      <c r="E6822" s="6"/>
      <c r="F6822" s="6"/>
      <c r="G6822" s="7">
        <f>SUM(G6812:G6821)</f>
        <v>10637261.809999999</v>
      </c>
      <c r="H6822" s="7">
        <f>SUM(H6812:H6821)</f>
        <v>2769672.89</v>
      </c>
    </row>
    <row r="6823" spans="1:8" x14ac:dyDescent="0.25">
      <c r="A6823" s="4"/>
      <c r="B6823" s="4"/>
      <c r="C6823" s="4" t="s">
        <v>847</v>
      </c>
      <c r="D6823" s="4">
        <v>2006</v>
      </c>
      <c r="E6823" s="4">
        <v>1200030400</v>
      </c>
      <c r="F6823" s="4" t="s">
        <v>5541</v>
      </c>
      <c r="G6823" s="5">
        <v>351646</v>
      </c>
      <c r="H6823" s="5">
        <v>1</v>
      </c>
    </row>
    <row r="6824" spans="1:8" x14ac:dyDescent="0.25">
      <c r="A6824" s="4"/>
      <c r="B6824" s="4"/>
      <c r="C6824" s="4"/>
      <c r="D6824" s="4">
        <v>2007</v>
      </c>
      <c r="E6824" s="4">
        <v>1200009330</v>
      </c>
      <c r="F6824" s="4" t="s">
        <v>5542</v>
      </c>
      <c r="G6824" s="5">
        <v>42000</v>
      </c>
      <c r="H6824" s="5">
        <v>13392.88</v>
      </c>
    </row>
    <row r="6825" spans="1:8" x14ac:dyDescent="0.25">
      <c r="A6825" s="4"/>
      <c r="B6825" s="4"/>
      <c r="C6825" s="4"/>
      <c r="D6825" s="4"/>
      <c r="E6825" s="4">
        <v>1200009320</v>
      </c>
      <c r="F6825" s="4" t="s">
        <v>5543</v>
      </c>
      <c r="G6825" s="5">
        <v>20811</v>
      </c>
      <c r="H6825" s="5">
        <v>1556.31</v>
      </c>
    </row>
    <row r="6826" spans="1:8" x14ac:dyDescent="0.25">
      <c r="A6826" s="4"/>
      <c r="B6826" s="4"/>
      <c r="C6826" s="4"/>
      <c r="D6826" s="4">
        <v>2009</v>
      </c>
      <c r="E6826" s="4">
        <v>1200034880</v>
      </c>
      <c r="F6826" s="4" t="s">
        <v>5544</v>
      </c>
      <c r="G6826" s="5">
        <v>224720</v>
      </c>
      <c r="H6826" s="5">
        <v>46732.639999999999</v>
      </c>
    </row>
    <row r="6827" spans="1:8" x14ac:dyDescent="0.25">
      <c r="A6827" s="4"/>
      <c r="B6827" s="4"/>
      <c r="C6827" s="4"/>
      <c r="D6827" s="4">
        <v>2010</v>
      </c>
      <c r="E6827" s="4">
        <v>1200045150</v>
      </c>
      <c r="F6827" s="4" t="s">
        <v>4206</v>
      </c>
      <c r="G6827" s="5">
        <v>163106.67000000001</v>
      </c>
      <c r="H6827" s="5">
        <v>45111.39</v>
      </c>
    </row>
    <row r="6828" spans="1:8" x14ac:dyDescent="0.25">
      <c r="A6828" s="4"/>
      <c r="B6828" s="4"/>
      <c r="C6828" s="4"/>
      <c r="D6828" s="4"/>
      <c r="E6828" s="4">
        <v>1200055980</v>
      </c>
      <c r="F6828" s="4" t="s">
        <v>5545</v>
      </c>
      <c r="G6828" s="5">
        <v>34468.14</v>
      </c>
      <c r="H6828" s="5">
        <v>10230.58</v>
      </c>
    </row>
    <row r="6829" spans="1:8" x14ac:dyDescent="0.25">
      <c r="A6829" s="4"/>
      <c r="B6829" s="4"/>
      <c r="C6829" s="4"/>
      <c r="D6829" s="4">
        <v>2014</v>
      </c>
      <c r="E6829" s="4">
        <v>1200092830</v>
      </c>
      <c r="F6829" s="4" t="s">
        <v>5546</v>
      </c>
      <c r="G6829" s="5">
        <v>16123.22</v>
      </c>
      <c r="H6829" s="5">
        <v>8869.9699999999993</v>
      </c>
    </row>
    <row r="6830" spans="1:8" x14ac:dyDescent="0.25">
      <c r="A6830" s="4"/>
      <c r="B6830" s="4"/>
      <c r="C6830" s="4"/>
      <c r="D6830" s="4">
        <v>2015</v>
      </c>
      <c r="E6830" s="4">
        <v>1200098550</v>
      </c>
      <c r="F6830" s="4" t="s">
        <v>5547</v>
      </c>
      <c r="G6830" s="5">
        <v>80000</v>
      </c>
      <c r="H6830" s="5">
        <v>46641.120000000003</v>
      </c>
    </row>
    <row r="6831" spans="1:8" x14ac:dyDescent="0.25">
      <c r="A6831" s="4"/>
      <c r="B6831" s="4"/>
      <c r="C6831" s="4"/>
      <c r="D6831" s="4"/>
      <c r="E6831" s="4">
        <v>1200097030</v>
      </c>
      <c r="F6831" s="4" t="s">
        <v>5548</v>
      </c>
      <c r="G6831" s="5">
        <v>36800</v>
      </c>
      <c r="H6831" s="5">
        <v>21797.37</v>
      </c>
    </row>
    <row r="6832" spans="1:8" x14ac:dyDescent="0.25">
      <c r="A6832" s="4"/>
      <c r="B6832" s="4"/>
      <c r="C6832" s="4"/>
      <c r="D6832" s="4">
        <v>2017</v>
      </c>
      <c r="E6832" s="4">
        <v>1200132030</v>
      </c>
      <c r="F6832" s="4" t="s">
        <v>5549</v>
      </c>
      <c r="G6832" s="5">
        <v>239403.39</v>
      </c>
      <c r="H6832" s="5">
        <v>32350.78</v>
      </c>
    </row>
    <row r="6833" spans="1:8" x14ac:dyDescent="0.25">
      <c r="A6833" s="6"/>
      <c r="B6833" s="6"/>
      <c r="C6833" s="6" t="s">
        <v>1088</v>
      </c>
      <c r="D6833" s="6"/>
      <c r="E6833" s="6"/>
      <c r="F6833" s="6"/>
      <c r="G6833" s="7">
        <f>SUM(G6823:G6832)</f>
        <v>1209078.42</v>
      </c>
      <c r="H6833" s="7">
        <f>SUM(H6823:H6832)</f>
        <v>226684.04</v>
      </c>
    </row>
    <row r="6834" spans="1:8" x14ac:dyDescent="0.25">
      <c r="A6834" s="4"/>
      <c r="B6834" s="4"/>
      <c r="C6834" s="4" t="s">
        <v>1089</v>
      </c>
      <c r="D6834" s="4">
        <v>2006</v>
      </c>
      <c r="E6834" s="4">
        <v>1200009450</v>
      </c>
      <c r="F6834" s="4" t="s">
        <v>5550</v>
      </c>
      <c r="G6834" s="5">
        <v>1242832.07</v>
      </c>
      <c r="H6834" s="5">
        <v>1</v>
      </c>
    </row>
    <row r="6835" spans="1:8" x14ac:dyDescent="0.25">
      <c r="A6835" s="6"/>
      <c r="B6835" s="6"/>
      <c r="C6835" s="6" t="s">
        <v>1099</v>
      </c>
      <c r="D6835" s="6"/>
      <c r="E6835" s="6"/>
      <c r="F6835" s="6"/>
      <c r="G6835" s="7">
        <f>SUM(G6834)</f>
        <v>1242832.07</v>
      </c>
      <c r="H6835" s="7">
        <f>SUM(H6834)</f>
        <v>1</v>
      </c>
    </row>
    <row r="6836" spans="1:8" x14ac:dyDescent="0.25">
      <c r="A6836" s="4"/>
      <c r="B6836" s="4"/>
      <c r="C6836" s="4" t="s">
        <v>1100</v>
      </c>
      <c r="D6836" s="4">
        <v>2008</v>
      </c>
      <c r="E6836" s="4">
        <v>1200033770</v>
      </c>
      <c r="F6836" s="4" t="s">
        <v>5551</v>
      </c>
      <c r="G6836" s="5">
        <v>2658198.9</v>
      </c>
      <c r="H6836" s="5">
        <v>1</v>
      </c>
    </row>
    <row r="6837" spans="1:8" x14ac:dyDescent="0.25">
      <c r="A6837" s="4"/>
      <c r="B6837" s="4"/>
      <c r="C6837" s="4"/>
      <c r="D6837" s="4"/>
      <c r="E6837" s="4">
        <v>1200033780</v>
      </c>
      <c r="F6837" s="4" t="s">
        <v>5552</v>
      </c>
      <c r="G6837" s="5">
        <v>617801.94999999995</v>
      </c>
      <c r="H6837" s="5">
        <v>1</v>
      </c>
    </row>
    <row r="6838" spans="1:8" x14ac:dyDescent="0.25">
      <c r="A6838" s="4"/>
      <c r="B6838" s="4"/>
      <c r="C6838" s="4"/>
      <c r="D6838" s="4"/>
      <c r="E6838" s="4">
        <v>1200033250</v>
      </c>
      <c r="F6838" s="4" t="s">
        <v>5553</v>
      </c>
      <c r="G6838" s="5">
        <v>286216.02</v>
      </c>
      <c r="H6838" s="5">
        <v>1</v>
      </c>
    </row>
    <row r="6839" spans="1:8" x14ac:dyDescent="0.25">
      <c r="A6839" s="4"/>
      <c r="B6839" s="4"/>
      <c r="C6839" s="4"/>
      <c r="D6839" s="4"/>
      <c r="E6839" s="4">
        <v>1200032600</v>
      </c>
      <c r="F6839" s="4" t="s">
        <v>5554</v>
      </c>
      <c r="G6839" s="5">
        <v>165600</v>
      </c>
      <c r="H6839" s="5">
        <v>1</v>
      </c>
    </row>
    <row r="6840" spans="1:8" x14ac:dyDescent="0.25">
      <c r="A6840" s="4"/>
      <c r="B6840" s="4"/>
      <c r="C6840" s="4"/>
      <c r="D6840" s="4"/>
      <c r="E6840" s="4">
        <v>1200032880</v>
      </c>
      <c r="F6840" s="4" t="s">
        <v>5555</v>
      </c>
      <c r="G6840" s="5">
        <v>72609.69</v>
      </c>
      <c r="H6840" s="5">
        <v>1</v>
      </c>
    </row>
    <row r="6841" spans="1:8" x14ac:dyDescent="0.25">
      <c r="A6841" s="4"/>
      <c r="B6841" s="4"/>
      <c r="C6841" s="4"/>
      <c r="D6841" s="4"/>
      <c r="E6841" s="4">
        <v>1200032610</v>
      </c>
      <c r="F6841" s="4" t="s">
        <v>5556</v>
      </c>
      <c r="G6841" s="5">
        <v>71153.05</v>
      </c>
      <c r="H6841" s="5">
        <v>1</v>
      </c>
    </row>
    <row r="6842" spans="1:8" x14ac:dyDescent="0.25">
      <c r="A6842" s="4"/>
      <c r="B6842" s="4"/>
      <c r="C6842" s="4"/>
      <c r="D6842" s="4"/>
      <c r="E6842" s="4">
        <v>1200032870</v>
      </c>
      <c r="F6842" s="4" t="s">
        <v>1683</v>
      </c>
      <c r="G6842" s="5">
        <v>58050</v>
      </c>
      <c r="H6842" s="5">
        <v>1</v>
      </c>
    </row>
    <row r="6843" spans="1:8" x14ac:dyDescent="0.25">
      <c r="A6843" s="4"/>
      <c r="B6843" s="4"/>
      <c r="C6843" s="4"/>
      <c r="D6843" s="4"/>
      <c r="E6843" s="4">
        <v>1200032860</v>
      </c>
      <c r="F6843" s="4" t="s">
        <v>5557</v>
      </c>
      <c r="G6843" s="5">
        <v>9300</v>
      </c>
      <c r="H6843" s="5">
        <v>1</v>
      </c>
    </row>
    <row r="6844" spans="1:8" x14ac:dyDescent="0.25">
      <c r="A6844" s="4"/>
      <c r="B6844" s="4"/>
      <c r="C6844" s="4"/>
      <c r="D6844" s="4"/>
      <c r="E6844" s="4">
        <v>1200032590</v>
      </c>
      <c r="F6844" s="4" t="s">
        <v>5558</v>
      </c>
      <c r="G6844" s="5">
        <v>9172</v>
      </c>
      <c r="H6844" s="5">
        <v>1</v>
      </c>
    </row>
    <row r="6845" spans="1:8" x14ac:dyDescent="0.25">
      <c r="A6845" s="4"/>
      <c r="B6845" s="4"/>
      <c r="C6845" s="4"/>
      <c r="D6845" s="4">
        <v>2009</v>
      </c>
      <c r="E6845" s="4">
        <v>1200034090</v>
      </c>
      <c r="F6845" s="4" t="s">
        <v>5559</v>
      </c>
      <c r="G6845" s="5">
        <v>2082669.9</v>
      </c>
      <c r="H6845" s="5">
        <v>1</v>
      </c>
    </row>
    <row r="6846" spans="1:8" x14ac:dyDescent="0.25">
      <c r="A6846" s="4"/>
      <c r="B6846" s="4"/>
      <c r="C6846" s="4"/>
      <c r="D6846" s="4"/>
      <c r="E6846" s="4">
        <v>1200042710</v>
      </c>
      <c r="F6846" s="4" t="s">
        <v>5560</v>
      </c>
      <c r="G6846" s="5">
        <v>1649223.46</v>
      </c>
      <c r="H6846" s="5">
        <v>1</v>
      </c>
    </row>
    <row r="6847" spans="1:8" x14ac:dyDescent="0.25">
      <c r="A6847" s="4"/>
      <c r="B6847" s="4"/>
      <c r="C6847" s="4"/>
      <c r="D6847" s="4"/>
      <c r="E6847" s="4">
        <v>1200042720</v>
      </c>
      <c r="F6847" s="4" t="s">
        <v>5560</v>
      </c>
      <c r="G6847" s="5">
        <v>1417169.03</v>
      </c>
      <c r="H6847" s="5">
        <v>1</v>
      </c>
    </row>
    <row r="6848" spans="1:8" x14ac:dyDescent="0.25">
      <c r="A6848" s="4"/>
      <c r="B6848" s="4"/>
      <c r="C6848" s="4"/>
      <c r="D6848" s="4"/>
      <c r="E6848" s="4">
        <v>1200039750</v>
      </c>
      <c r="F6848" s="4" t="s">
        <v>5561</v>
      </c>
      <c r="G6848" s="5">
        <v>10219.02</v>
      </c>
      <c r="H6848" s="5">
        <v>1</v>
      </c>
    </row>
    <row r="6849" spans="1:8" x14ac:dyDescent="0.25">
      <c r="A6849" s="4"/>
      <c r="B6849" s="4"/>
      <c r="C6849" s="4"/>
      <c r="D6849" s="4">
        <v>2010</v>
      </c>
      <c r="E6849" s="4">
        <v>1200056390</v>
      </c>
      <c r="F6849" s="4" t="s">
        <v>5562</v>
      </c>
      <c r="G6849" s="5">
        <v>919607.58</v>
      </c>
      <c r="H6849" s="5">
        <v>1</v>
      </c>
    </row>
    <row r="6850" spans="1:8" x14ac:dyDescent="0.25">
      <c r="A6850" s="4"/>
      <c r="B6850" s="4"/>
      <c r="C6850" s="4"/>
      <c r="D6850" s="4"/>
      <c r="E6850" s="4">
        <v>1200055990</v>
      </c>
      <c r="F6850" s="4" t="s">
        <v>5563</v>
      </c>
      <c r="G6850" s="5">
        <v>72518.960000000006</v>
      </c>
      <c r="H6850" s="5">
        <v>1</v>
      </c>
    </row>
    <row r="6851" spans="1:8" x14ac:dyDescent="0.25">
      <c r="A6851" s="4"/>
      <c r="B6851" s="4"/>
      <c r="C6851" s="4"/>
      <c r="D6851" s="4"/>
      <c r="E6851" s="4">
        <v>1200048330</v>
      </c>
      <c r="F6851" s="4" t="s">
        <v>5564</v>
      </c>
      <c r="G6851" s="5">
        <v>14630.01</v>
      </c>
      <c r="H6851" s="5">
        <v>1</v>
      </c>
    </row>
    <row r="6852" spans="1:8" x14ac:dyDescent="0.25">
      <c r="A6852" s="4"/>
      <c r="B6852" s="4"/>
      <c r="C6852" s="4"/>
      <c r="D6852" s="4"/>
      <c r="E6852" s="4">
        <v>1200047790</v>
      </c>
      <c r="F6852" s="4" t="s">
        <v>5565</v>
      </c>
      <c r="G6852" s="5">
        <v>13440</v>
      </c>
      <c r="H6852" s="5">
        <v>1</v>
      </c>
    </row>
    <row r="6853" spans="1:8" x14ac:dyDescent="0.25">
      <c r="A6853" s="4"/>
      <c r="B6853" s="4"/>
      <c r="C6853" s="4"/>
      <c r="D6853" s="4"/>
      <c r="E6853" s="4">
        <v>1200047780</v>
      </c>
      <c r="F6853" s="4" t="s">
        <v>5565</v>
      </c>
      <c r="G6853" s="5">
        <v>13440</v>
      </c>
      <c r="H6853" s="5">
        <v>1</v>
      </c>
    </row>
    <row r="6854" spans="1:8" x14ac:dyDescent="0.25">
      <c r="A6854" s="4"/>
      <c r="B6854" s="4"/>
      <c r="C6854" s="4"/>
      <c r="D6854" s="4"/>
      <c r="E6854" s="4">
        <v>1200048340</v>
      </c>
      <c r="F6854" s="4" t="s">
        <v>5566</v>
      </c>
      <c r="G6854" s="5">
        <v>8250.1</v>
      </c>
      <c r="H6854" s="5">
        <v>1</v>
      </c>
    </row>
    <row r="6855" spans="1:8" x14ac:dyDescent="0.25">
      <c r="A6855" s="4"/>
      <c r="B6855" s="4"/>
      <c r="C6855" s="4"/>
      <c r="D6855" s="4"/>
      <c r="E6855" s="4">
        <v>1200048350</v>
      </c>
      <c r="F6855" s="4" t="s">
        <v>5567</v>
      </c>
      <c r="G6855" s="5">
        <v>3375</v>
      </c>
      <c r="H6855" s="5">
        <v>1</v>
      </c>
    </row>
    <row r="6856" spans="1:8" x14ac:dyDescent="0.25">
      <c r="A6856" s="4"/>
      <c r="B6856" s="4"/>
      <c r="C6856" s="4"/>
      <c r="D6856" s="4">
        <v>2011</v>
      </c>
      <c r="E6856" s="4">
        <v>1200064120</v>
      </c>
      <c r="F6856" s="4" t="s">
        <v>5568</v>
      </c>
      <c r="G6856" s="5">
        <v>1417169.03</v>
      </c>
      <c r="H6856" s="5">
        <v>39104.980000000003</v>
      </c>
    </row>
    <row r="6857" spans="1:8" x14ac:dyDescent="0.25">
      <c r="A6857" s="4"/>
      <c r="B6857" s="4"/>
      <c r="C6857" s="4"/>
      <c r="D6857" s="4"/>
      <c r="E6857" s="4">
        <v>1200061340</v>
      </c>
      <c r="F6857" s="4" t="s">
        <v>5569</v>
      </c>
      <c r="G6857" s="5">
        <v>1081499</v>
      </c>
      <c r="H6857" s="5">
        <v>15585.52</v>
      </c>
    </row>
    <row r="6858" spans="1:8" x14ac:dyDescent="0.25">
      <c r="A6858" s="4"/>
      <c r="B6858" s="4"/>
      <c r="C6858" s="4"/>
      <c r="D6858" s="4">
        <v>2012</v>
      </c>
      <c r="E6858" s="4">
        <v>1200069490</v>
      </c>
      <c r="F6858" s="4" t="s">
        <v>5570</v>
      </c>
      <c r="G6858" s="5">
        <v>388159.4</v>
      </c>
      <c r="H6858" s="5">
        <v>23198.3</v>
      </c>
    </row>
    <row r="6859" spans="1:8" x14ac:dyDescent="0.25">
      <c r="A6859" s="4"/>
      <c r="B6859" s="4"/>
      <c r="C6859" s="4"/>
      <c r="D6859" s="4">
        <v>2013</v>
      </c>
      <c r="E6859" s="4">
        <v>1200078010</v>
      </c>
      <c r="F6859" s="4" t="s">
        <v>5571</v>
      </c>
      <c r="G6859" s="5">
        <v>1964287.72</v>
      </c>
      <c r="H6859" s="5">
        <v>275218.84000000003</v>
      </c>
    </row>
    <row r="6860" spans="1:8" x14ac:dyDescent="0.25">
      <c r="A6860" s="4"/>
      <c r="B6860" s="4"/>
      <c r="C6860" s="4"/>
      <c r="D6860" s="4">
        <v>2014</v>
      </c>
      <c r="E6860" s="4">
        <v>1200095300</v>
      </c>
      <c r="F6860" s="4" t="s">
        <v>5572</v>
      </c>
      <c r="G6860" s="5">
        <v>10021852</v>
      </c>
      <c r="H6860" s="5">
        <v>3555698.17</v>
      </c>
    </row>
    <row r="6861" spans="1:8" x14ac:dyDescent="0.25">
      <c r="A6861" s="4"/>
      <c r="B6861" s="4"/>
      <c r="C6861" s="4"/>
      <c r="D6861" s="4"/>
      <c r="E6861" s="4">
        <v>1200084240</v>
      </c>
      <c r="F6861" s="4" t="s">
        <v>5573</v>
      </c>
      <c r="G6861" s="5">
        <v>6469861</v>
      </c>
      <c r="H6861" s="5">
        <v>1951593.69</v>
      </c>
    </row>
    <row r="6862" spans="1:8" x14ac:dyDescent="0.25">
      <c r="A6862" s="4"/>
      <c r="B6862" s="4"/>
      <c r="C6862" s="4"/>
      <c r="D6862" s="4"/>
      <c r="E6862" s="4">
        <v>1200086260</v>
      </c>
      <c r="F6862" s="4" t="s">
        <v>5574</v>
      </c>
      <c r="G6862" s="5">
        <v>1638087</v>
      </c>
      <c r="H6862" s="5">
        <v>476616</v>
      </c>
    </row>
    <row r="6863" spans="1:8" x14ac:dyDescent="0.25">
      <c r="A6863" s="4"/>
      <c r="B6863" s="4"/>
      <c r="C6863" s="4"/>
      <c r="D6863" s="4"/>
      <c r="E6863" s="4">
        <v>1200083180</v>
      </c>
      <c r="F6863" s="4" t="s">
        <v>5575</v>
      </c>
      <c r="G6863" s="5">
        <v>212750.22</v>
      </c>
      <c r="H6863" s="5">
        <v>62367.89</v>
      </c>
    </row>
    <row r="6864" spans="1:8" x14ac:dyDescent="0.25">
      <c r="A6864" s="4"/>
      <c r="B6864" s="4"/>
      <c r="C6864" s="4"/>
      <c r="D6864" s="4"/>
      <c r="E6864" s="4">
        <v>1200089810</v>
      </c>
      <c r="F6864" s="4" t="s">
        <v>5576</v>
      </c>
      <c r="G6864" s="5">
        <v>49036</v>
      </c>
      <c r="H6864" s="5">
        <v>1</v>
      </c>
    </row>
    <row r="6865" spans="1:8" x14ac:dyDescent="0.25">
      <c r="A6865" s="4"/>
      <c r="B6865" s="4"/>
      <c r="C6865" s="4"/>
      <c r="D6865" s="4">
        <v>2015</v>
      </c>
      <c r="E6865" s="4">
        <v>1200102110</v>
      </c>
      <c r="F6865" s="4" t="s">
        <v>5577</v>
      </c>
      <c r="G6865" s="5">
        <v>4781906</v>
      </c>
      <c r="H6865" s="5">
        <v>2070634.38</v>
      </c>
    </row>
    <row r="6866" spans="1:8" x14ac:dyDescent="0.25">
      <c r="A6866" s="4"/>
      <c r="B6866" s="4"/>
      <c r="C6866" s="4"/>
      <c r="D6866" s="4"/>
      <c r="E6866" s="4">
        <v>1200096360</v>
      </c>
      <c r="F6866" s="4" t="s">
        <v>5578</v>
      </c>
      <c r="G6866" s="5">
        <v>2828085.8</v>
      </c>
      <c r="H6866" s="5">
        <v>1035156.88</v>
      </c>
    </row>
    <row r="6867" spans="1:8" x14ac:dyDescent="0.25">
      <c r="A6867" s="4"/>
      <c r="B6867" s="4"/>
      <c r="C6867" s="4"/>
      <c r="D6867" s="4"/>
      <c r="E6867" s="4">
        <v>1200102120</v>
      </c>
      <c r="F6867" s="4" t="s">
        <v>5579</v>
      </c>
      <c r="G6867" s="5">
        <v>799925</v>
      </c>
      <c r="H6867" s="5">
        <v>346379.08</v>
      </c>
    </row>
    <row r="6868" spans="1:8" x14ac:dyDescent="0.25">
      <c r="A6868" s="4"/>
      <c r="B6868" s="4"/>
      <c r="C6868" s="4"/>
      <c r="D6868" s="4"/>
      <c r="E6868" s="4">
        <v>1200098050</v>
      </c>
      <c r="F6868" s="4" t="s">
        <v>1359</v>
      </c>
      <c r="G6868" s="5">
        <v>724193.92</v>
      </c>
      <c r="H6868" s="5">
        <v>290633.84000000003</v>
      </c>
    </row>
    <row r="6869" spans="1:8" x14ac:dyDescent="0.25">
      <c r="A6869" s="4"/>
      <c r="B6869" s="4"/>
      <c r="C6869" s="4"/>
      <c r="D6869" s="4"/>
      <c r="E6869" s="4">
        <v>1200105570</v>
      </c>
      <c r="F6869" s="4" t="s">
        <v>5580</v>
      </c>
      <c r="G6869" s="5">
        <v>342289.78</v>
      </c>
      <c r="H6869" s="5">
        <v>155230.57</v>
      </c>
    </row>
    <row r="6870" spans="1:8" x14ac:dyDescent="0.25">
      <c r="A6870" s="4"/>
      <c r="B6870" s="4"/>
      <c r="C6870" s="4"/>
      <c r="D6870" s="4"/>
      <c r="E6870" s="4">
        <v>1200102340</v>
      </c>
      <c r="F6870" s="4" t="s">
        <v>5581</v>
      </c>
      <c r="G6870" s="5">
        <v>221924.89</v>
      </c>
      <c r="H6870" s="5">
        <v>97127.47</v>
      </c>
    </row>
    <row r="6871" spans="1:8" x14ac:dyDescent="0.25">
      <c r="A6871" s="4"/>
      <c r="B6871" s="4"/>
      <c r="C6871" s="4"/>
      <c r="D6871" s="4"/>
      <c r="E6871" s="4">
        <v>1200102330</v>
      </c>
      <c r="F6871" s="4" t="s">
        <v>5582</v>
      </c>
      <c r="G6871" s="5">
        <v>207900</v>
      </c>
      <c r="H6871" s="5">
        <v>90989.36</v>
      </c>
    </row>
    <row r="6872" spans="1:8" x14ac:dyDescent="0.25">
      <c r="A6872" s="4"/>
      <c r="B6872" s="4"/>
      <c r="C6872" s="4"/>
      <c r="D6872" s="4"/>
      <c r="E6872" s="4">
        <v>1200098560</v>
      </c>
      <c r="F6872" s="4" t="s">
        <v>5583</v>
      </c>
      <c r="G6872" s="5">
        <v>165880</v>
      </c>
      <c r="H6872" s="5">
        <v>62125.47</v>
      </c>
    </row>
    <row r="6873" spans="1:8" x14ac:dyDescent="0.25">
      <c r="A6873" s="4"/>
      <c r="B6873" s="4"/>
      <c r="C6873" s="4"/>
      <c r="D6873" s="4"/>
      <c r="E6873" s="4">
        <v>1200105550</v>
      </c>
      <c r="F6873" s="4" t="s">
        <v>5584</v>
      </c>
      <c r="G6873" s="5">
        <v>18200</v>
      </c>
      <c r="H6873" s="5">
        <v>8298.57</v>
      </c>
    </row>
    <row r="6874" spans="1:8" x14ac:dyDescent="0.25">
      <c r="A6874" s="4"/>
      <c r="B6874" s="4"/>
      <c r="C6874" s="4"/>
      <c r="D6874" s="4">
        <v>2016</v>
      </c>
      <c r="E6874" s="4">
        <v>1200117030</v>
      </c>
      <c r="F6874" s="4" t="s">
        <v>5585</v>
      </c>
      <c r="G6874" s="5">
        <v>2476867.64</v>
      </c>
      <c r="H6874" s="5">
        <v>1185535.03</v>
      </c>
    </row>
    <row r="6875" spans="1:8" x14ac:dyDescent="0.25">
      <c r="A6875" s="4"/>
      <c r="B6875" s="4"/>
      <c r="C6875" s="4"/>
      <c r="D6875" s="4"/>
      <c r="E6875" s="4">
        <v>1200117120</v>
      </c>
      <c r="F6875" s="4" t="s">
        <v>5586</v>
      </c>
      <c r="G6875" s="5">
        <v>1366999.99</v>
      </c>
      <c r="H6875" s="5">
        <v>660280.74</v>
      </c>
    </row>
    <row r="6876" spans="1:8" x14ac:dyDescent="0.25">
      <c r="A6876" s="4"/>
      <c r="B6876" s="4"/>
      <c r="C6876" s="4"/>
      <c r="D6876" s="4"/>
      <c r="E6876" s="4">
        <v>1200116880</v>
      </c>
      <c r="F6876" s="4" t="s">
        <v>5587</v>
      </c>
      <c r="G6876" s="5">
        <v>1261776.3</v>
      </c>
      <c r="H6876" s="5">
        <v>603940.22</v>
      </c>
    </row>
    <row r="6877" spans="1:8" x14ac:dyDescent="0.25">
      <c r="A6877" s="4"/>
      <c r="B6877" s="4"/>
      <c r="C6877" s="4"/>
      <c r="D6877" s="4"/>
      <c r="E6877" s="4">
        <v>1200116940</v>
      </c>
      <c r="F6877" s="4" t="s">
        <v>5588</v>
      </c>
      <c r="G6877" s="5">
        <v>561108.11</v>
      </c>
      <c r="H6877" s="5">
        <v>269406.93</v>
      </c>
    </row>
    <row r="6878" spans="1:8" x14ac:dyDescent="0.25">
      <c r="A6878" s="4"/>
      <c r="B6878" s="4"/>
      <c r="C6878" s="4"/>
      <c r="D6878" s="4"/>
      <c r="E6878" s="4">
        <v>1200117040</v>
      </c>
      <c r="F6878" s="4" t="s">
        <v>5589</v>
      </c>
      <c r="G6878" s="5">
        <v>330707.03000000003</v>
      </c>
      <c r="H6878" s="5">
        <v>158290.57999999999</v>
      </c>
    </row>
    <row r="6879" spans="1:8" x14ac:dyDescent="0.25">
      <c r="A6879" s="4"/>
      <c r="B6879" s="4"/>
      <c r="C6879" s="4"/>
      <c r="D6879" s="4"/>
      <c r="E6879" s="4">
        <v>1200117110</v>
      </c>
      <c r="F6879" s="4" t="s">
        <v>5590</v>
      </c>
      <c r="G6879" s="5">
        <v>319839.37</v>
      </c>
      <c r="H6879" s="5">
        <v>153088.82</v>
      </c>
    </row>
    <row r="6880" spans="1:8" x14ac:dyDescent="0.25">
      <c r="A6880" s="4"/>
      <c r="B6880" s="4"/>
      <c r="C6880" s="4"/>
      <c r="D6880" s="4"/>
      <c r="E6880" s="4">
        <v>1200116970</v>
      </c>
      <c r="F6880" s="4" t="s">
        <v>5591</v>
      </c>
      <c r="G6880" s="5">
        <v>198575</v>
      </c>
      <c r="H6880" s="5">
        <v>95372.04</v>
      </c>
    </row>
    <row r="6881" spans="1:8" x14ac:dyDescent="0.25">
      <c r="A6881" s="4"/>
      <c r="B6881" s="4"/>
      <c r="C6881" s="4"/>
      <c r="D6881" s="4"/>
      <c r="E6881" s="4">
        <v>1200117100</v>
      </c>
      <c r="F6881" s="4" t="s">
        <v>5592</v>
      </c>
      <c r="G6881" s="5">
        <v>180000</v>
      </c>
      <c r="H6881" s="5">
        <v>86155.71</v>
      </c>
    </row>
    <row r="6882" spans="1:8" x14ac:dyDescent="0.25">
      <c r="A6882" s="4"/>
      <c r="B6882" s="4"/>
      <c r="C6882" s="4"/>
      <c r="D6882" s="4"/>
      <c r="E6882" s="4">
        <v>1200116920</v>
      </c>
      <c r="F6882" s="4" t="s">
        <v>5593</v>
      </c>
      <c r="G6882" s="5">
        <v>175697.32</v>
      </c>
      <c r="H6882" s="5">
        <v>84096.28</v>
      </c>
    </row>
    <row r="6883" spans="1:8" x14ac:dyDescent="0.25">
      <c r="A6883" s="4"/>
      <c r="B6883" s="4"/>
      <c r="C6883" s="4"/>
      <c r="D6883" s="4"/>
      <c r="E6883" s="4">
        <v>1200117140</v>
      </c>
      <c r="F6883" s="4" t="s">
        <v>5594</v>
      </c>
      <c r="G6883" s="5">
        <v>168378.43</v>
      </c>
      <c r="H6883" s="5">
        <v>80593.14</v>
      </c>
    </row>
    <row r="6884" spans="1:8" x14ac:dyDescent="0.25">
      <c r="A6884" s="4"/>
      <c r="B6884" s="4"/>
      <c r="C6884" s="4"/>
      <c r="D6884" s="4"/>
      <c r="E6884" s="4">
        <v>1200116930</v>
      </c>
      <c r="F6884" s="4" t="s">
        <v>5595</v>
      </c>
      <c r="G6884" s="5">
        <v>109392</v>
      </c>
      <c r="H6884" s="5">
        <v>52359.7</v>
      </c>
    </row>
    <row r="6885" spans="1:8" x14ac:dyDescent="0.25">
      <c r="A6885" s="4"/>
      <c r="B6885" s="4"/>
      <c r="C6885" s="4"/>
      <c r="D6885" s="4"/>
      <c r="E6885" s="4">
        <v>1200117010</v>
      </c>
      <c r="F6885" s="4" t="s">
        <v>5596</v>
      </c>
      <c r="G6885" s="5">
        <v>102336</v>
      </c>
      <c r="H6885" s="5">
        <v>48982.400000000001</v>
      </c>
    </row>
    <row r="6886" spans="1:8" x14ac:dyDescent="0.25">
      <c r="A6886" s="4"/>
      <c r="B6886" s="4"/>
      <c r="C6886" s="4"/>
      <c r="D6886" s="4"/>
      <c r="E6886" s="4">
        <v>1200116890</v>
      </c>
      <c r="F6886" s="4" t="s">
        <v>5597</v>
      </c>
      <c r="G6886" s="5">
        <v>99878</v>
      </c>
      <c r="H6886" s="5">
        <v>47805.9</v>
      </c>
    </row>
    <row r="6887" spans="1:8" x14ac:dyDescent="0.25">
      <c r="A6887" s="4"/>
      <c r="B6887" s="4"/>
      <c r="C6887" s="4"/>
      <c r="D6887" s="4"/>
      <c r="E6887" s="4">
        <v>1200117200</v>
      </c>
      <c r="F6887" s="4" t="s">
        <v>5598</v>
      </c>
      <c r="G6887" s="5">
        <v>78300</v>
      </c>
      <c r="H6887" s="5">
        <v>37477.730000000003</v>
      </c>
    </row>
    <row r="6888" spans="1:8" x14ac:dyDescent="0.25">
      <c r="A6888" s="4"/>
      <c r="B6888" s="4"/>
      <c r="C6888" s="4"/>
      <c r="D6888" s="4"/>
      <c r="E6888" s="4">
        <v>1200117020</v>
      </c>
      <c r="F6888" s="4" t="s">
        <v>5599</v>
      </c>
      <c r="G6888" s="5">
        <v>66377.78</v>
      </c>
      <c r="H6888" s="5">
        <v>31771.24</v>
      </c>
    </row>
    <row r="6889" spans="1:8" x14ac:dyDescent="0.25">
      <c r="A6889" s="4"/>
      <c r="B6889" s="4"/>
      <c r="C6889" s="4"/>
      <c r="D6889" s="4"/>
      <c r="E6889" s="4">
        <v>1200117130</v>
      </c>
      <c r="F6889" s="4" t="s">
        <v>5600</v>
      </c>
      <c r="G6889" s="5">
        <v>65325.33</v>
      </c>
      <c r="H6889" s="5">
        <v>31267.52</v>
      </c>
    </row>
    <row r="6890" spans="1:8" x14ac:dyDescent="0.25">
      <c r="A6890" s="4"/>
      <c r="B6890" s="4"/>
      <c r="C6890" s="4"/>
      <c r="D6890" s="4"/>
      <c r="E6890" s="4">
        <v>1200116960</v>
      </c>
      <c r="F6890" s="4" t="s">
        <v>5601</v>
      </c>
      <c r="G6890" s="5">
        <v>55000.11</v>
      </c>
      <c r="H6890" s="5">
        <v>26415.58</v>
      </c>
    </row>
    <row r="6891" spans="1:8" x14ac:dyDescent="0.25">
      <c r="A6891" s="4"/>
      <c r="B6891" s="4"/>
      <c r="C6891" s="4"/>
      <c r="D6891" s="4"/>
      <c r="E6891" s="4">
        <v>1200117190</v>
      </c>
      <c r="F6891" s="4" t="s">
        <v>5602</v>
      </c>
      <c r="G6891" s="5">
        <v>53000.44</v>
      </c>
      <c r="H6891" s="5">
        <v>25368.3</v>
      </c>
    </row>
    <row r="6892" spans="1:8" x14ac:dyDescent="0.25">
      <c r="A6892" s="4"/>
      <c r="B6892" s="4"/>
      <c r="C6892" s="4"/>
      <c r="D6892" s="4"/>
      <c r="E6892" s="4">
        <v>1200116900</v>
      </c>
      <c r="F6892" s="4" t="s">
        <v>5603</v>
      </c>
      <c r="G6892" s="5">
        <v>48102</v>
      </c>
      <c r="H6892" s="5">
        <v>23023.68</v>
      </c>
    </row>
    <row r="6893" spans="1:8" x14ac:dyDescent="0.25">
      <c r="A6893" s="4"/>
      <c r="B6893" s="4"/>
      <c r="C6893" s="4"/>
      <c r="D6893" s="4"/>
      <c r="E6893" s="4">
        <v>1200117000</v>
      </c>
      <c r="F6893" s="4" t="s">
        <v>5604</v>
      </c>
      <c r="G6893" s="5">
        <v>47400</v>
      </c>
      <c r="H6893" s="5">
        <v>22687.68</v>
      </c>
    </row>
    <row r="6894" spans="1:8" x14ac:dyDescent="0.25">
      <c r="A6894" s="4"/>
      <c r="B6894" s="4"/>
      <c r="C6894" s="4"/>
      <c r="D6894" s="4"/>
      <c r="E6894" s="4">
        <v>1200117170</v>
      </c>
      <c r="F6894" s="4" t="s">
        <v>5605</v>
      </c>
      <c r="G6894" s="5">
        <v>34000</v>
      </c>
      <c r="H6894" s="5">
        <v>16273.86</v>
      </c>
    </row>
    <row r="6895" spans="1:8" x14ac:dyDescent="0.25">
      <c r="A6895" s="4"/>
      <c r="B6895" s="4"/>
      <c r="C6895" s="4"/>
      <c r="D6895" s="4"/>
      <c r="E6895" s="4">
        <v>1200116910</v>
      </c>
      <c r="F6895" s="4" t="s">
        <v>5606</v>
      </c>
      <c r="G6895" s="5">
        <v>29701.11</v>
      </c>
      <c r="H6895" s="5">
        <v>14216.23</v>
      </c>
    </row>
    <row r="6896" spans="1:8" x14ac:dyDescent="0.25">
      <c r="A6896" s="4"/>
      <c r="B6896" s="4"/>
      <c r="C6896" s="4"/>
      <c r="D6896" s="4"/>
      <c r="E6896" s="4">
        <v>1200117160</v>
      </c>
      <c r="F6896" s="4" t="s">
        <v>5607</v>
      </c>
      <c r="G6896" s="5">
        <v>16800</v>
      </c>
      <c r="H6896" s="5">
        <v>8041.2</v>
      </c>
    </row>
    <row r="6897" spans="1:8" x14ac:dyDescent="0.25">
      <c r="A6897" s="4"/>
      <c r="B6897" s="4"/>
      <c r="C6897" s="4"/>
      <c r="D6897" s="4"/>
      <c r="E6897" s="4">
        <v>1200116950</v>
      </c>
      <c r="F6897" s="4" t="s">
        <v>5608</v>
      </c>
      <c r="G6897" s="5">
        <v>10654.66</v>
      </c>
      <c r="H6897" s="5">
        <v>5099.76</v>
      </c>
    </row>
    <row r="6898" spans="1:8" x14ac:dyDescent="0.25">
      <c r="A6898" s="4"/>
      <c r="B6898" s="4"/>
      <c r="C6898" s="4"/>
      <c r="D6898" s="4"/>
      <c r="E6898" s="4">
        <v>1200116980</v>
      </c>
      <c r="F6898" s="4" t="s">
        <v>5609</v>
      </c>
      <c r="G6898" s="5">
        <v>9720.44</v>
      </c>
      <c r="H6898" s="5">
        <v>4652.6400000000003</v>
      </c>
    </row>
    <row r="6899" spans="1:8" x14ac:dyDescent="0.25">
      <c r="A6899" s="4"/>
      <c r="B6899" s="4"/>
      <c r="C6899" s="4"/>
      <c r="D6899" s="4">
        <v>2019</v>
      </c>
      <c r="E6899" s="4">
        <v>1200160580</v>
      </c>
      <c r="F6899" s="4" t="s">
        <v>5610</v>
      </c>
      <c r="G6899" s="5">
        <v>154660.96</v>
      </c>
      <c r="H6899" s="5">
        <v>66632.37</v>
      </c>
    </row>
    <row r="6900" spans="1:8" x14ac:dyDescent="0.25">
      <c r="A6900" s="4"/>
      <c r="B6900" s="4"/>
      <c r="C6900" s="4"/>
      <c r="D6900" s="4"/>
      <c r="E6900" s="4">
        <v>1200160590</v>
      </c>
      <c r="F6900" s="4" t="s">
        <v>5611</v>
      </c>
      <c r="G6900" s="5">
        <v>150376</v>
      </c>
      <c r="H6900" s="5">
        <v>64786.29</v>
      </c>
    </row>
    <row r="6901" spans="1:8" x14ac:dyDescent="0.25">
      <c r="A6901" s="6"/>
      <c r="B6901" s="6"/>
      <c r="C6901" s="6" t="s">
        <v>1497</v>
      </c>
      <c r="D6901" s="6"/>
      <c r="E6901" s="6"/>
      <c r="F6901" s="6"/>
      <c r="G6901" s="7">
        <f>SUM(G6836:G6900)</f>
        <v>51656625.449999988</v>
      </c>
      <c r="H6901" s="7">
        <f>SUM(H6836:H6900)</f>
        <v>14459601.58</v>
      </c>
    </row>
    <row r="6902" spans="1:8" x14ac:dyDescent="0.25">
      <c r="A6902" s="4"/>
      <c r="B6902" s="4"/>
      <c r="C6902" s="4" t="s">
        <v>1498</v>
      </c>
      <c r="D6902" s="4">
        <v>2006</v>
      </c>
      <c r="E6902" s="4">
        <v>1200009290</v>
      </c>
      <c r="F6902" s="4" t="s">
        <v>5612</v>
      </c>
      <c r="G6902" s="5">
        <v>455504.22</v>
      </c>
      <c r="H6902" s="5">
        <v>1</v>
      </c>
    </row>
    <row r="6903" spans="1:8" x14ac:dyDescent="0.25">
      <c r="A6903" s="4"/>
      <c r="B6903" s="4"/>
      <c r="C6903" s="4"/>
      <c r="D6903" s="4"/>
      <c r="E6903" s="4">
        <v>1200030380</v>
      </c>
      <c r="F6903" s="4" t="s">
        <v>5613</v>
      </c>
      <c r="G6903" s="5">
        <v>180406</v>
      </c>
      <c r="H6903" s="5">
        <v>1</v>
      </c>
    </row>
    <row r="6904" spans="1:8" x14ac:dyDescent="0.25">
      <c r="A6904" s="4"/>
      <c r="B6904" s="4"/>
      <c r="C6904" s="4"/>
      <c r="D6904" s="4"/>
      <c r="E6904" s="4">
        <v>1200009310</v>
      </c>
      <c r="F6904" s="4" t="s">
        <v>5614</v>
      </c>
      <c r="G6904" s="5">
        <v>29930</v>
      </c>
      <c r="H6904" s="5">
        <v>1</v>
      </c>
    </row>
    <row r="6905" spans="1:8" x14ac:dyDescent="0.25">
      <c r="A6905" s="4"/>
      <c r="B6905" s="4"/>
      <c r="C6905" s="4"/>
      <c r="D6905" s="4"/>
      <c r="E6905" s="4">
        <v>1200009270</v>
      </c>
      <c r="F6905" s="4" t="s">
        <v>5615</v>
      </c>
      <c r="G6905" s="5">
        <v>25000</v>
      </c>
      <c r="H6905" s="5">
        <v>687.23</v>
      </c>
    </row>
    <row r="6906" spans="1:8" x14ac:dyDescent="0.25">
      <c r="A6906" s="4"/>
      <c r="B6906" s="4"/>
      <c r="C6906" s="4"/>
      <c r="D6906" s="4"/>
      <c r="E6906" s="4">
        <v>1200030390</v>
      </c>
      <c r="F6906" s="4" t="s">
        <v>5616</v>
      </c>
      <c r="G6906" s="5">
        <v>2660</v>
      </c>
      <c r="H6906" s="5">
        <v>1</v>
      </c>
    </row>
    <row r="6907" spans="1:8" x14ac:dyDescent="0.25">
      <c r="A6907" s="4"/>
      <c r="B6907" s="4"/>
      <c r="C6907" s="4"/>
      <c r="D6907" s="4">
        <v>2007</v>
      </c>
      <c r="E6907" s="4">
        <v>1200009280</v>
      </c>
      <c r="F6907" s="4" t="s">
        <v>1532</v>
      </c>
      <c r="G6907" s="5">
        <v>631609</v>
      </c>
      <c r="H6907" s="5">
        <v>32661.439999999999</v>
      </c>
    </row>
    <row r="6908" spans="1:8" x14ac:dyDescent="0.25">
      <c r="A6908" s="4"/>
      <c r="B6908" s="4"/>
      <c r="C6908" s="4"/>
      <c r="D6908" s="4"/>
      <c r="E6908" s="4">
        <v>1200009300</v>
      </c>
      <c r="F6908" s="4" t="s">
        <v>5617</v>
      </c>
      <c r="G6908" s="5">
        <v>8100</v>
      </c>
      <c r="H6908" s="5">
        <v>454.71</v>
      </c>
    </row>
    <row r="6909" spans="1:8" x14ac:dyDescent="0.25">
      <c r="A6909" s="4"/>
      <c r="B6909" s="4"/>
      <c r="C6909" s="4"/>
      <c r="D6909" s="4">
        <v>2009</v>
      </c>
      <c r="E6909" s="4">
        <v>1200043510</v>
      </c>
      <c r="F6909" s="4" t="s">
        <v>5618</v>
      </c>
      <c r="G6909" s="5">
        <v>13699</v>
      </c>
      <c r="H6909" s="5">
        <v>3503.05</v>
      </c>
    </row>
    <row r="6910" spans="1:8" x14ac:dyDescent="0.25">
      <c r="A6910" s="4"/>
      <c r="B6910" s="4"/>
      <c r="C6910" s="4"/>
      <c r="D6910" s="4">
        <v>2010</v>
      </c>
      <c r="E6910" s="4">
        <v>1200056000</v>
      </c>
      <c r="F6910" s="4" t="s">
        <v>5619</v>
      </c>
      <c r="G6910" s="5">
        <v>314856.57</v>
      </c>
      <c r="H6910" s="5">
        <v>93453.51</v>
      </c>
    </row>
    <row r="6911" spans="1:8" x14ac:dyDescent="0.25">
      <c r="A6911" s="4"/>
      <c r="B6911" s="4"/>
      <c r="C6911" s="4"/>
      <c r="D6911" s="4"/>
      <c r="E6911" s="4">
        <v>1200056010</v>
      </c>
      <c r="F6911" s="4" t="s">
        <v>5620</v>
      </c>
      <c r="G6911" s="5">
        <v>66214.94</v>
      </c>
      <c r="H6911" s="5">
        <v>19653.439999999999</v>
      </c>
    </row>
    <row r="6912" spans="1:8" x14ac:dyDescent="0.25">
      <c r="A6912" s="4"/>
      <c r="B6912" s="4"/>
      <c r="C6912" s="4"/>
      <c r="D6912" s="4"/>
      <c r="E6912" s="4">
        <v>1200056020</v>
      </c>
      <c r="F6912" s="4" t="s">
        <v>5621</v>
      </c>
      <c r="G6912" s="5">
        <v>27211.62</v>
      </c>
      <c r="H6912" s="5">
        <v>8076.74</v>
      </c>
    </row>
    <row r="6913" spans="1:8" x14ac:dyDescent="0.25">
      <c r="A6913" s="4"/>
      <c r="B6913" s="4"/>
      <c r="C6913" s="4"/>
      <c r="D6913" s="4">
        <v>2011</v>
      </c>
      <c r="E6913" s="4">
        <v>1200065340</v>
      </c>
      <c r="F6913" s="4" t="s">
        <v>5622</v>
      </c>
      <c r="G6913" s="5">
        <v>7500</v>
      </c>
      <c r="H6913" s="5">
        <v>2062.85</v>
      </c>
    </row>
    <row r="6914" spans="1:8" x14ac:dyDescent="0.25">
      <c r="A6914" s="4"/>
      <c r="B6914" s="4"/>
      <c r="C6914" s="4"/>
      <c r="D6914" s="4">
        <v>2013</v>
      </c>
      <c r="E6914" s="4">
        <v>1200083320</v>
      </c>
      <c r="F6914" s="4" t="s">
        <v>5623</v>
      </c>
      <c r="G6914" s="5">
        <v>17228.650000000001</v>
      </c>
      <c r="H6914" s="5">
        <v>1</v>
      </c>
    </row>
    <row r="6915" spans="1:8" x14ac:dyDescent="0.25">
      <c r="A6915" s="4"/>
      <c r="B6915" s="4"/>
      <c r="C6915" s="4"/>
      <c r="D6915" s="4">
        <v>2014</v>
      </c>
      <c r="E6915" s="4">
        <v>1200088060</v>
      </c>
      <c r="F6915" s="4" t="s">
        <v>5624</v>
      </c>
      <c r="G6915" s="5">
        <v>993866.78</v>
      </c>
      <c r="H6915" s="5">
        <v>533692.82999999996</v>
      </c>
    </row>
    <row r="6916" spans="1:8" x14ac:dyDescent="0.25">
      <c r="A6916" s="4"/>
      <c r="B6916" s="4"/>
      <c r="C6916" s="4"/>
      <c r="D6916" s="4"/>
      <c r="E6916" s="4">
        <v>1200092590</v>
      </c>
      <c r="F6916" s="4" t="s">
        <v>5625</v>
      </c>
      <c r="G6916" s="5">
        <v>136000</v>
      </c>
      <c r="H6916" s="5">
        <v>75365.09</v>
      </c>
    </row>
    <row r="6917" spans="1:8" x14ac:dyDescent="0.25">
      <c r="A6917" s="4"/>
      <c r="B6917" s="4"/>
      <c r="C6917" s="4"/>
      <c r="D6917" s="4"/>
      <c r="E6917" s="4">
        <v>1200088950</v>
      </c>
      <c r="F6917" s="4" t="s">
        <v>5626</v>
      </c>
      <c r="G6917" s="5">
        <v>133900</v>
      </c>
      <c r="H6917" s="5">
        <v>38354.800000000003</v>
      </c>
    </row>
    <row r="6918" spans="1:8" x14ac:dyDescent="0.25">
      <c r="A6918" s="4"/>
      <c r="B6918" s="4"/>
      <c r="C6918" s="4"/>
      <c r="D6918" s="4"/>
      <c r="E6918" s="4">
        <v>1200088840</v>
      </c>
      <c r="F6918" s="4" t="s">
        <v>5627</v>
      </c>
      <c r="G6918" s="5">
        <v>125329.83</v>
      </c>
      <c r="H6918" s="5">
        <v>1</v>
      </c>
    </row>
    <row r="6919" spans="1:8" x14ac:dyDescent="0.25">
      <c r="A6919" s="4"/>
      <c r="B6919" s="4"/>
      <c r="C6919" s="4"/>
      <c r="D6919" s="4"/>
      <c r="E6919" s="4">
        <v>1200090870</v>
      </c>
      <c r="F6919" s="4" t="s">
        <v>5628</v>
      </c>
      <c r="G6919" s="5">
        <v>87000</v>
      </c>
      <c r="H6919" s="5">
        <v>47019.72</v>
      </c>
    </row>
    <row r="6920" spans="1:8" x14ac:dyDescent="0.25">
      <c r="A6920" s="4"/>
      <c r="B6920" s="4"/>
      <c r="C6920" s="4"/>
      <c r="D6920" s="4"/>
      <c r="E6920" s="4">
        <v>1200089040</v>
      </c>
      <c r="F6920" s="4" t="s">
        <v>5629</v>
      </c>
      <c r="G6920" s="5">
        <v>51685.93</v>
      </c>
      <c r="H6920" s="5">
        <v>1</v>
      </c>
    </row>
    <row r="6921" spans="1:8" x14ac:dyDescent="0.25">
      <c r="A6921" s="4"/>
      <c r="B6921" s="4"/>
      <c r="C6921" s="4"/>
      <c r="D6921" s="4"/>
      <c r="E6921" s="4">
        <v>1200089050</v>
      </c>
      <c r="F6921" s="4" t="s">
        <v>5630</v>
      </c>
      <c r="G6921" s="5">
        <v>40405.5</v>
      </c>
      <c r="H6921" s="5">
        <v>1</v>
      </c>
    </row>
    <row r="6922" spans="1:8" x14ac:dyDescent="0.25">
      <c r="A6922" s="4"/>
      <c r="B6922" s="4"/>
      <c r="C6922" s="4"/>
      <c r="D6922" s="4"/>
      <c r="E6922" s="4">
        <v>1200092650</v>
      </c>
      <c r="F6922" s="4" t="s">
        <v>5631</v>
      </c>
      <c r="G6922" s="5">
        <v>12570.59</v>
      </c>
      <c r="H6922" s="5">
        <v>7053.3</v>
      </c>
    </row>
    <row r="6923" spans="1:8" x14ac:dyDescent="0.25">
      <c r="A6923" s="4"/>
      <c r="B6923" s="4"/>
      <c r="C6923" s="4"/>
      <c r="D6923" s="4"/>
      <c r="E6923" s="4">
        <v>1200088830</v>
      </c>
      <c r="F6923" s="4" t="s">
        <v>5632</v>
      </c>
      <c r="G6923" s="5">
        <v>5356.65</v>
      </c>
      <c r="H6923" s="5">
        <v>1</v>
      </c>
    </row>
    <row r="6924" spans="1:8" x14ac:dyDescent="0.25">
      <c r="A6924" s="4"/>
      <c r="B6924" s="4"/>
      <c r="C6924" s="4"/>
      <c r="D6924" s="4">
        <v>2015</v>
      </c>
      <c r="E6924" s="4">
        <v>1200096950</v>
      </c>
      <c r="F6924" s="4" t="s">
        <v>5633</v>
      </c>
      <c r="G6924" s="5">
        <v>500000</v>
      </c>
      <c r="H6924" s="5">
        <v>287305.95</v>
      </c>
    </row>
    <row r="6925" spans="1:8" x14ac:dyDescent="0.25">
      <c r="A6925" s="4"/>
      <c r="B6925" s="4"/>
      <c r="C6925" s="4"/>
      <c r="D6925" s="4"/>
      <c r="E6925" s="4">
        <v>1200097040</v>
      </c>
      <c r="F6925" s="4" t="s">
        <v>5634</v>
      </c>
      <c r="G6925" s="5">
        <v>63657</v>
      </c>
      <c r="H6925" s="5">
        <v>37525.82</v>
      </c>
    </row>
    <row r="6926" spans="1:8" x14ac:dyDescent="0.25">
      <c r="A6926" s="4"/>
      <c r="B6926" s="4"/>
      <c r="C6926" s="4"/>
      <c r="D6926" s="4"/>
      <c r="E6926" s="4">
        <v>1200098700</v>
      </c>
      <c r="F6926" s="4" t="s">
        <v>5635</v>
      </c>
      <c r="G6926" s="5">
        <v>39150.22</v>
      </c>
      <c r="H6926" s="5">
        <v>23346.35</v>
      </c>
    </row>
    <row r="6927" spans="1:8" x14ac:dyDescent="0.25">
      <c r="A6927" s="4"/>
      <c r="B6927" s="4"/>
      <c r="C6927" s="4"/>
      <c r="D6927" s="4"/>
      <c r="E6927" s="4">
        <v>1200104760</v>
      </c>
      <c r="F6927" s="4" t="s">
        <v>5636</v>
      </c>
      <c r="G6927" s="5">
        <v>18200</v>
      </c>
      <c r="H6927" s="5">
        <v>11363.69</v>
      </c>
    </row>
    <row r="6928" spans="1:8" x14ac:dyDescent="0.25">
      <c r="A6928" s="4"/>
      <c r="B6928" s="4"/>
      <c r="C6928" s="4"/>
      <c r="D6928" s="4"/>
      <c r="E6928" s="4">
        <v>1200104750</v>
      </c>
      <c r="F6928" s="4" t="s">
        <v>5637</v>
      </c>
      <c r="G6928" s="5">
        <v>16800</v>
      </c>
      <c r="H6928" s="5">
        <v>10489.54</v>
      </c>
    </row>
    <row r="6929" spans="1:8" x14ac:dyDescent="0.25">
      <c r="A6929" s="4"/>
      <c r="B6929" s="4"/>
      <c r="C6929" s="4"/>
      <c r="D6929" s="4"/>
      <c r="E6929" s="4">
        <v>1200096970</v>
      </c>
      <c r="F6929" s="4" t="s">
        <v>5638</v>
      </c>
      <c r="G6929" s="5">
        <v>5500</v>
      </c>
      <c r="H6929" s="5">
        <v>3160.34</v>
      </c>
    </row>
    <row r="6930" spans="1:8" x14ac:dyDescent="0.25">
      <c r="A6930" s="4"/>
      <c r="B6930" s="4"/>
      <c r="C6930" s="4"/>
      <c r="D6930" s="4">
        <v>2016</v>
      </c>
      <c r="E6930" s="4">
        <v>1200122940</v>
      </c>
      <c r="F6930" s="4" t="s">
        <v>2251</v>
      </c>
      <c r="G6930" s="5">
        <v>510400</v>
      </c>
      <c r="H6930" s="5">
        <v>347444.88</v>
      </c>
    </row>
    <row r="6931" spans="1:8" x14ac:dyDescent="0.25">
      <c r="A6931" s="4"/>
      <c r="B6931" s="4"/>
      <c r="C6931" s="4"/>
      <c r="D6931" s="4"/>
      <c r="E6931" s="4">
        <v>1200106590</v>
      </c>
      <c r="F6931" s="4" t="s">
        <v>5639</v>
      </c>
      <c r="G6931" s="5">
        <v>130293.44</v>
      </c>
      <c r="H6931" s="5">
        <v>73963.83</v>
      </c>
    </row>
    <row r="6932" spans="1:8" x14ac:dyDescent="0.25">
      <c r="A6932" s="4"/>
      <c r="B6932" s="4"/>
      <c r="C6932" s="4"/>
      <c r="D6932" s="4"/>
      <c r="E6932" s="4">
        <v>1200125050</v>
      </c>
      <c r="F6932" s="4" t="s">
        <v>5640</v>
      </c>
      <c r="G6932" s="5">
        <v>90400</v>
      </c>
      <c r="H6932" s="5">
        <v>62611.27</v>
      </c>
    </row>
    <row r="6933" spans="1:8" x14ac:dyDescent="0.25">
      <c r="A6933" s="4"/>
      <c r="B6933" s="4"/>
      <c r="C6933" s="4"/>
      <c r="D6933" s="4"/>
      <c r="E6933" s="4">
        <v>1200126350</v>
      </c>
      <c r="F6933" s="4" t="s">
        <v>5641</v>
      </c>
      <c r="G6933" s="5">
        <v>59000</v>
      </c>
      <c r="H6933" s="5">
        <v>40798.92</v>
      </c>
    </row>
    <row r="6934" spans="1:8" x14ac:dyDescent="0.25">
      <c r="A6934" s="4"/>
      <c r="B6934" s="4"/>
      <c r="C6934" s="4"/>
      <c r="D6934" s="4"/>
      <c r="E6934" s="4">
        <v>1200109630</v>
      </c>
      <c r="F6934" s="4" t="s">
        <v>5642</v>
      </c>
      <c r="G6934" s="5">
        <v>18200</v>
      </c>
      <c r="H6934" s="5">
        <v>11877.53</v>
      </c>
    </row>
    <row r="6935" spans="1:8" x14ac:dyDescent="0.25">
      <c r="A6935" s="4"/>
      <c r="B6935" s="4"/>
      <c r="C6935" s="4"/>
      <c r="D6935" s="4"/>
      <c r="E6935" s="4">
        <v>1200122930</v>
      </c>
      <c r="F6935" s="4" t="s">
        <v>5643</v>
      </c>
      <c r="G6935" s="5">
        <v>15086.22</v>
      </c>
      <c r="H6935" s="5">
        <v>10151.17</v>
      </c>
    </row>
    <row r="6936" spans="1:8" x14ac:dyDescent="0.25">
      <c r="A6936" s="4"/>
      <c r="B6936" s="4"/>
      <c r="C6936" s="4"/>
      <c r="D6936" s="4">
        <v>2017</v>
      </c>
      <c r="E6936" s="4">
        <v>1200129280</v>
      </c>
      <c r="F6936" s="4" t="s">
        <v>5644</v>
      </c>
      <c r="G6936" s="5">
        <v>41799</v>
      </c>
      <c r="H6936" s="5">
        <v>30179.26</v>
      </c>
    </row>
    <row r="6937" spans="1:8" x14ac:dyDescent="0.25">
      <c r="A6937" s="4"/>
      <c r="B6937" s="4"/>
      <c r="C6937" s="4"/>
      <c r="D6937" s="4"/>
      <c r="E6937" s="4">
        <v>1200129270</v>
      </c>
      <c r="F6937" s="4" t="s">
        <v>5645</v>
      </c>
      <c r="G6937" s="5">
        <v>14265.2</v>
      </c>
      <c r="H6937" s="5">
        <v>10299.61</v>
      </c>
    </row>
    <row r="6938" spans="1:8" x14ac:dyDescent="0.25">
      <c r="A6938" s="4"/>
      <c r="B6938" s="4"/>
      <c r="C6938" s="4"/>
      <c r="D6938" s="4"/>
      <c r="E6938" s="4">
        <v>1200129850</v>
      </c>
      <c r="F6938" s="4" t="s">
        <v>5646</v>
      </c>
      <c r="G6938" s="5">
        <v>11779.74</v>
      </c>
      <c r="H6938" s="5">
        <v>8700.8700000000008</v>
      </c>
    </row>
    <row r="6939" spans="1:8" x14ac:dyDescent="0.25">
      <c r="A6939" s="6"/>
      <c r="B6939" s="6"/>
      <c r="C6939" s="6" t="s">
        <v>1786</v>
      </c>
      <c r="D6939" s="6"/>
      <c r="E6939" s="6"/>
      <c r="F6939" s="6"/>
      <c r="G6939" s="7">
        <f>SUM(G6902:G6938)</f>
        <v>4900566.1000000006</v>
      </c>
      <c r="H6939" s="7">
        <f>SUM(H6902:H6938)</f>
        <v>1831266.7400000005</v>
      </c>
    </row>
    <row r="6940" spans="1:8" x14ac:dyDescent="0.25">
      <c r="A6940" s="4"/>
      <c r="B6940" s="4"/>
      <c r="C6940" s="4" t="s">
        <v>3309</v>
      </c>
      <c r="D6940" s="4">
        <v>2006</v>
      </c>
      <c r="E6940" s="4">
        <v>1200009610</v>
      </c>
      <c r="F6940" s="4" t="s">
        <v>5647</v>
      </c>
      <c r="G6940" s="5">
        <v>2522395.2200000002</v>
      </c>
      <c r="H6940" s="5">
        <v>1</v>
      </c>
    </row>
    <row r="6941" spans="1:8" x14ac:dyDescent="0.25">
      <c r="A6941" s="4"/>
      <c r="B6941" s="4"/>
      <c r="C6941" s="4"/>
      <c r="D6941" s="4"/>
      <c r="E6941" s="4">
        <v>1200010090</v>
      </c>
      <c r="F6941" s="4" t="s">
        <v>5648</v>
      </c>
      <c r="G6941" s="5">
        <v>1719322.62</v>
      </c>
      <c r="H6941" s="5">
        <v>1</v>
      </c>
    </row>
    <row r="6942" spans="1:8" x14ac:dyDescent="0.25">
      <c r="A6942" s="4"/>
      <c r="B6942" s="4"/>
      <c r="C6942" s="4"/>
      <c r="D6942" s="4"/>
      <c r="E6942" s="4">
        <v>1200010710</v>
      </c>
      <c r="F6942" s="4" t="s">
        <v>5649</v>
      </c>
      <c r="G6942" s="5">
        <v>1708172.85</v>
      </c>
      <c r="H6942" s="5">
        <v>1</v>
      </c>
    </row>
    <row r="6943" spans="1:8" x14ac:dyDescent="0.25">
      <c r="A6943" s="4"/>
      <c r="B6943" s="4"/>
      <c r="C6943" s="4"/>
      <c r="D6943" s="4"/>
      <c r="E6943" s="4">
        <v>1200010530</v>
      </c>
      <c r="F6943" s="4" t="s">
        <v>5650</v>
      </c>
      <c r="G6943" s="5">
        <v>1340857.52</v>
      </c>
      <c r="H6943" s="5">
        <v>1</v>
      </c>
    </row>
    <row r="6944" spans="1:8" x14ac:dyDescent="0.25">
      <c r="A6944" s="4"/>
      <c r="B6944" s="4"/>
      <c r="C6944" s="4"/>
      <c r="D6944" s="4"/>
      <c r="E6944" s="4">
        <v>1200010510</v>
      </c>
      <c r="F6944" s="4" t="s">
        <v>5651</v>
      </c>
      <c r="G6944" s="5">
        <v>1291723.98</v>
      </c>
      <c r="H6944" s="5">
        <v>1</v>
      </c>
    </row>
    <row r="6945" spans="1:8" x14ac:dyDescent="0.25">
      <c r="A6945" s="4"/>
      <c r="B6945" s="4"/>
      <c r="C6945" s="4"/>
      <c r="D6945" s="4"/>
      <c r="E6945" s="4">
        <v>1200010540</v>
      </c>
      <c r="F6945" s="4" t="s">
        <v>5652</v>
      </c>
      <c r="G6945" s="5">
        <v>1287685.5900000001</v>
      </c>
      <c r="H6945" s="5">
        <v>1</v>
      </c>
    </row>
    <row r="6946" spans="1:8" x14ac:dyDescent="0.25">
      <c r="A6946" s="4"/>
      <c r="B6946" s="4"/>
      <c r="C6946" s="4"/>
      <c r="D6946" s="4"/>
      <c r="E6946" s="4">
        <v>1200010100</v>
      </c>
      <c r="F6946" s="4" t="s">
        <v>5653</v>
      </c>
      <c r="G6946" s="5">
        <v>1225380.57</v>
      </c>
      <c r="H6946" s="5">
        <v>1</v>
      </c>
    </row>
    <row r="6947" spans="1:8" x14ac:dyDescent="0.25">
      <c r="A6947" s="4"/>
      <c r="B6947" s="4"/>
      <c r="C6947" s="4"/>
      <c r="D6947" s="4"/>
      <c r="E6947" s="4">
        <v>1200009840</v>
      </c>
      <c r="F6947" s="4" t="s">
        <v>5654</v>
      </c>
      <c r="G6947" s="5">
        <v>1044883.65</v>
      </c>
      <c r="H6947" s="5">
        <v>1</v>
      </c>
    </row>
    <row r="6948" spans="1:8" x14ac:dyDescent="0.25">
      <c r="A6948" s="4"/>
      <c r="B6948" s="4"/>
      <c r="C6948" s="4"/>
      <c r="D6948" s="4"/>
      <c r="E6948" s="4">
        <v>1200010520</v>
      </c>
      <c r="F6948" s="4" t="s">
        <v>5655</v>
      </c>
      <c r="G6948" s="5">
        <v>1007554.64</v>
      </c>
      <c r="H6948" s="5">
        <v>1</v>
      </c>
    </row>
    <row r="6949" spans="1:8" x14ac:dyDescent="0.25">
      <c r="A6949" s="4"/>
      <c r="B6949" s="4"/>
      <c r="C6949" s="4"/>
      <c r="D6949" s="4"/>
      <c r="E6949" s="4">
        <v>1200010660</v>
      </c>
      <c r="F6949" s="4" t="s">
        <v>5656</v>
      </c>
      <c r="G6949" s="5">
        <v>946657.5</v>
      </c>
      <c r="H6949" s="5">
        <v>1</v>
      </c>
    </row>
    <row r="6950" spans="1:8" x14ac:dyDescent="0.25">
      <c r="A6950" s="4"/>
      <c r="B6950" s="4"/>
      <c r="C6950" s="4"/>
      <c r="D6950" s="4"/>
      <c r="E6950" s="4">
        <v>1200009860</v>
      </c>
      <c r="F6950" s="4" t="s">
        <v>5657</v>
      </c>
      <c r="G6950" s="5">
        <v>577310.19999999995</v>
      </c>
      <c r="H6950" s="5">
        <v>1</v>
      </c>
    </row>
    <row r="6951" spans="1:8" x14ac:dyDescent="0.25">
      <c r="A6951" s="4"/>
      <c r="B6951" s="4"/>
      <c r="C6951" s="4"/>
      <c r="D6951" s="4"/>
      <c r="E6951" s="4">
        <v>1200009630</v>
      </c>
      <c r="F6951" s="4" t="s">
        <v>5658</v>
      </c>
      <c r="G6951" s="5">
        <v>571476</v>
      </c>
      <c r="H6951" s="5">
        <v>1</v>
      </c>
    </row>
    <row r="6952" spans="1:8" x14ac:dyDescent="0.25">
      <c r="A6952" s="4"/>
      <c r="B6952" s="4"/>
      <c r="C6952" s="4"/>
      <c r="D6952" s="4"/>
      <c r="E6952" s="4">
        <v>1200010010</v>
      </c>
      <c r="F6952" s="4" t="s">
        <v>5659</v>
      </c>
      <c r="G6952" s="5">
        <v>565600</v>
      </c>
      <c r="H6952" s="5">
        <v>1</v>
      </c>
    </row>
    <row r="6953" spans="1:8" x14ac:dyDescent="0.25">
      <c r="A6953" s="4"/>
      <c r="B6953" s="4"/>
      <c r="C6953" s="4"/>
      <c r="D6953" s="4"/>
      <c r="E6953" s="4">
        <v>1200010000</v>
      </c>
      <c r="F6953" s="4" t="s">
        <v>5660</v>
      </c>
      <c r="G6953" s="5">
        <v>521600</v>
      </c>
      <c r="H6953" s="5">
        <v>1</v>
      </c>
    </row>
    <row r="6954" spans="1:8" x14ac:dyDescent="0.25">
      <c r="A6954" s="4"/>
      <c r="B6954" s="4"/>
      <c r="C6954" s="4"/>
      <c r="D6954" s="4"/>
      <c r="E6954" s="4">
        <v>1200009600</v>
      </c>
      <c r="F6954" s="4" t="s">
        <v>5661</v>
      </c>
      <c r="G6954" s="5">
        <v>508015</v>
      </c>
      <c r="H6954" s="5">
        <v>1</v>
      </c>
    </row>
    <row r="6955" spans="1:8" x14ac:dyDescent="0.25">
      <c r="A6955" s="4"/>
      <c r="B6955" s="4"/>
      <c r="C6955" s="4"/>
      <c r="D6955" s="4"/>
      <c r="E6955" s="4">
        <v>1200009990</v>
      </c>
      <c r="F6955" s="4" t="s">
        <v>5662</v>
      </c>
      <c r="G6955" s="5">
        <v>486400</v>
      </c>
      <c r="H6955" s="5">
        <v>1</v>
      </c>
    </row>
    <row r="6956" spans="1:8" x14ac:dyDescent="0.25">
      <c r="A6956" s="4"/>
      <c r="B6956" s="4"/>
      <c r="C6956" s="4"/>
      <c r="D6956" s="4"/>
      <c r="E6956" s="4">
        <v>1200010770</v>
      </c>
      <c r="F6956" s="4" t="s">
        <v>5663</v>
      </c>
      <c r="G6956" s="5">
        <v>399844</v>
      </c>
      <c r="H6956" s="5">
        <v>1</v>
      </c>
    </row>
    <row r="6957" spans="1:8" x14ac:dyDescent="0.25">
      <c r="A6957" s="4"/>
      <c r="B6957" s="4"/>
      <c r="C6957" s="4"/>
      <c r="D6957" s="4"/>
      <c r="E6957" s="4">
        <v>1200009540</v>
      </c>
      <c r="F6957" s="4" t="s">
        <v>5664</v>
      </c>
      <c r="G6957" s="5">
        <v>386915.5</v>
      </c>
      <c r="H6957" s="5">
        <v>1</v>
      </c>
    </row>
    <row r="6958" spans="1:8" x14ac:dyDescent="0.25">
      <c r="A6958" s="4"/>
      <c r="B6958" s="4"/>
      <c r="C6958" s="4"/>
      <c r="D6958" s="4"/>
      <c r="E6958" s="4">
        <v>1200009530</v>
      </c>
      <c r="F6958" s="4" t="s">
        <v>5664</v>
      </c>
      <c r="G6958" s="5">
        <v>346018.4</v>
      </c>
      <c r="H6958" s="5">
        <v>1</v>
      </c>
    </row>
    <row r="6959" spans="1:8" x14ac:dyDescent="0.25">
      <c r="A6959" s="4"/>
      <c r="B6959" s="4"/>
      <c r="C6959" s="4"/>
      <c r="D6959" s="4"/>
      <c r="E6959" s="4">
        <v>1200009700</v>
      </c>
      <c r="F6959" s="4" t="s">
        <v>5665</v>
      </c>
      <c r="G6959" s="5">
        <v>341640</v>
      </c>
      <c r="H6959" s="5">
        <v>1</v>
      </c>
    </row>
    <row r="6960" spans="1:8" x14ac:dyDescent="0.25">
      <c r="A6960" s="4"/>
      <c r="B6960" s="4"/>
      <c r="C6960" s="4"/>
      <c r="D6960" s="4"/>
      <c r="E6960" s="4">
        <v>1200009650</v>
      </c>
      <c r="F6960" s="4" t="s">
        <v>5666</v>
      </c>
      <c r="G6960" s="5">
        <v>334600</v>
      </c>
      <c r="H6960" s="5">
        <v>1</v>
      </c>
    </row>
    <row r="6961" spans="1:8" x14ac:dyDescent="0.25">
      <c r="A6961" s="4"/>
      <c r="B6961" s="4"/>
      <c r="C6961" s="4"/>
      <c r="D6961" s="4"/>
      <c r="E6961" s="4">
        <v>1200009820</v>
      </c>
      <c r="F6961" s="4" t="s">
        <v>5667</v>
      </c>
      <c r="G6961" s="5">
        <v>272844</v>
      </c>
      <c r="H6961" s="5">
        <v>1</v>
      </c>
    </row>
    <row r="6962" spans="1:8" x14ac:dyDescent="0.25">
      <c r="A6962" s="4"/>
      <c r="B6962" s="4"/>
      <c r="C6962" s="4"/>
      <c r="D6962" s="4"/>
      <c r="E6962" s="4">
        <v>1200009660</v>
      </c>
      <c r="F6962" s="4" t="s">
        <v>5668</v>
      </c>
      <c r="G6962" s="5">
        <v>245000</v>
      </c>
      <c r="H6962" s="5">
        <v>1</v>
      </c>
    </row>
    <row r="6963" spans="1:8" x14ac:dyDescent="0.25">
      <c r="A6963" s="4"/>
      <c r="B6963" s="4"/>
      <c r="C6963" s="4"/>
      <c r="D6963" s="4"/>
      <c r="E6963" s="4">
        <v>1200010560</v>
      </c>
      <c r="F6963" s="4" t="s">
        <v>5669</v>
      </c>
      <c r="G6963" s="5">
        <v>238591.84</v>
      </c>
      <c r="H6963" s="5">
        <v>1</v>
      </c>
    </row>
    <row r="6964" spans="1:8" x14ac:dyDescent="0.25">
      <c r="A6964" s="4"/>
      <c r="B6964" s="4"/>
      <c r="C6964" s="4"/>
      <c r="D6964" s="4"/>
      <c r="E6964" s="4">
        <v>1200009870</v>
      </c>
      <c r="F6964" s="4" t="s">
        <v>5670</v>
      </c>
      <c r="G6964" s="5">
        <v>235623.8</v>
      </c>
      <c r="H6964" s="5">
        <v>1</v>
      </c>
    </row>
    <row r="6965" spans="1:8" x14ac:dyDescent="0.25">
      <c r="A6965" s="4"/>
      <c r="B6965" s="4"/>
      <c r="C6965" s="4"/>
      <c r="D6965" s="4"/>
      <c r="E6965" s="4">
        <v>1200010230</v>
      </c>
      <c r="F6965" s="4" t="s">
        <v>5671</v>
      </c>
      <c r="G6965" s="5">
        <v>226500</v>
      </c>
      <c r="H6965" s="5">
        <v>1</v>
      </c>
    </row>
    <row r="6966" spans="1:8" x14ac:dyDescent="0.25">
      <c r="A6966" s="4"/>
      <c r="B6966" s="4"/>
      <c r="C6966" s="4"/>
      <c r="D6966" s="4"/>
      <c r="E6966" s="4">
        <v>1200010020</v>
      </c>
      <c r="F6966" s="4" t="s">
        <v>5672</v>
      </c>
      <c r="G6966" s="5">
        <v>225000</v>
      </c>
      <c r="H6966" s="5">
        <v>1</v>
      </c>
    </row>
    <row r="6967" spans="1:8" x14ac:dyDescent="0.25">
      <c r="A6967" s="4"/>
      <c r="B6967" s="4"/>
      <c r="C6967" s="4"/>
      <c r="D6967" s="4"/>
      <c r="E6967" s="4">
        <v>1200010150</v>
      </c>
      <c r="F6967" s="4" t="s">
        <v>5673</v>
      </c>
      <c r="G6967" s="5">
        <v>222943</v>
      </c>
      <c r="H6967" s="5">
        <v>1</v>
      </c>
    </row>
    <row r="6968" spans="1:8" x14ac:dyDescent="0.25">
      <c r="A6968" s="4"/>
      <c r="B6968" s="4"/>
      <c r="C6968" s="4"/>
      <c r="D6968" s="4"/>
      <c r="E6968" s="4">
        <v>1200010630</v>
      </c>
      <c r="F6968" s="4" t="s">
        <v>5674</v>
      </c>
      <c r="G6968" s="5">
        <v>216681.18</v>
      </c>
      <c r="H6968" s="5">
        <v>1</v>
      </c>
    </row>
    <row r="6969" spans="1:8" x14ac:dyDescent="0.25">
      <c r="A6969" s="4"/>
      <c r="B6969" s="4"/>
      <c r="C6969" s="4"/>
      <c r="D6969" s="4"/>
      <c r="E6969" s="4">
        <v>1200009810</v>
      </c>
      <c r="F6969" s="4" t="s">
        <v>5675</v>
      </c>
      <c r="G6969" s="5">
        <v>205581</v>
      </c>
      <c r="H6969" s="5">
        <v>1</v>
      </c>
    </row>
    <row r="6970" spans="1:8" x14ac:dyDescent="0.25">
      <c r="A6970" s="4"/>
      <c r="B6970" s="4"/>
      <c r="C6970" s="4"/>
      <c r="D6970" s="4"/>
      <c r="E6970" s="4">
        <v>1200009500</v>
      </c>
      <c r="F6970" s="4" t="s">
        <v>5676</v>
      </c>
      <c r="G6970" s="5">
        <v>201273.9</v>
      </c>
      <c r="H6970" s="5">
        <v>1</v>
      </c>
    </row>
    <row r="6971" spans="1:8" x14ac:dyDescent="0.25">
      <c r="A6971" s="4"/>
      <c r="B6971" s="4"/>
      <c r="C6971" s="4"/>
      <c r="D6971" s="4"/>
      <c r="E6971" s="4">
        <v>1200009510</v>
      </c>
      <c r="F6971" s="4" t="s">
        <v>5677</v>
      </c>
      <c r="G6971" s="5">
        <v>197950.25</v>
      </c>
      <c r="H6971" s="5">
        <v>1</v>
      </c>
    </row>
    <row r="6972" spans="1:8" x14ac:dyDescent="0.25">
      <c r="A6972" s="4"/>
      <c r="B6972" s="4"/>
      <c r="C6972" s="4"/>
      <c r="D6972" s="4"/>
      <c r="E6972" s="4">
        <v>1200009970</v>
      </c>
      <c r="F6972" s="4" t="s">
        <v>5678</v>
      </c>
      <c r="G6972" s="5">
        <v>197600</v>
      </c>
      <c r="H6972" s="5">
        <v>1</v>
      </c>
    </row>
    <row r="6973" spans="1:8" x14ac:dyDescent="0.25">
      <c r="A6973" s="4"/>
      <c r="B6973" s="4"/>
      <c r="C6973" s="4"/>
      <c r="D6973" s="4"/>
      <c r="E6973" s="4">
        <v>1200009520</v>
      </c>
      <c r="F6973" s="4" t="s">
        <v>5677</v>
      </c>
      <c r="G6973" s="5">
        <v>195035.8</v>
      </c>
      <c r="H6973" s="5">
        <v>1</v>
      </c>
    </row>
    <row r="6974" spans="1:8" x14ac:dyDescent="0.25">
      <c r="A6974" s="4"/>
      <c r="B6974" s="4"/>
      <c r="C6974" s="4"/>
      <c r="D6974" s="4"/>
      <c r="E6974" s="4">
        <v>1200010640</v>
      </c>
      <c r="F6974" s="4" t="s">
        <v>5679</v>
      </c>
      <c r="G6974" s="5">
        <v>187374.4</v>
      </c>
      <c r="H6974" s="5">
        <v>1</v>
      </c>
    </row>
    <row r="6975" spans="1:8" x14ac:dyDescent="0.25">
      <c r="A6975" s="4"/>
      <c r="B6975" s="4"/>
      <c r="C6975" s="4"/>
      <c r="D6975" s="4"/>
      <c r="E6975" s="4">
        <v>1200030410</v>
      </c>
      <c r="F6975" s="4" t="s">
        <v>5680</v>
      </c>
      <c r="G6975" s="5">
        <v>185719.62</v>
      </c>
      <c r="H6975" s="5">
        <v>1</v>
      </c>
    </row>
    <row r="6976" spans="1:8" x14ac:dyDescent="0.25">
      <c r="A6976" s="4"/>
      <c r="B6976" s="4"/>
      <c r="C6976" s="4"/>
      <c r="D6976" s="4"/>
      <c r="E6976" s="4">
        <v>1200009690</v>
      </c>
      <c r="F6976" s="4" t="s">
        <v>5665</v>
      </c>
      <c r="G6976" s="5">
        <v>161865</v>
      </c>
      <c r="H6976" s="5">
        <v>1</v>
      </c>
    </row>
    <row r="6977" spans="1:8" x14ac:dyDescent="0.25">
      <c r="A6977" s="4"/>
      <c r="B6977" s="4"/>
      <c r="C6977" s="4"/>
      <c r="D6977" s="4"/>
      <c r="E6977" s="4">
        <v>1200009710</v>
      </c>
      <c r="F6977" s="4" t="s">
        <v>5665</v>
      </c>
      <c r="G6977" s="5">
        <v>148932</v>
      </c>
      <c r="H6977" s="5">
        <v>1</v>
      </c>
    </row>
    <row r="6978" spans="1:8" x14ac:dyDescent="0.25">
      <c r="A6978" s="4"/>
      <c r="B6978" s="4"/>
      <c r="C6978" s="4"/>
      <c r="D6978" s="4"/>
      <c r="E6978" s="4">
        <v>1200009560</v>
      </c>
      <c r="F6978" s="4" t="s">
        <v>5681</v>
      </c>
      <c r="G6978" s="5">
        <v>140000</v>
      </c>
      <c r="H6978" s="5">
        <v>1</v>
      </c>
    </row>
    <row r="6979" spans="1:8" x14ac:dyDescent="0.25">
      <c r="A6979" s="4"/>
      <c r="B6979" s="4"/>
      <c r="C6979" s="4"/>
      <c r="D6979" s="4"/>
      <c r="E6979" s="4">
        <v>1200009670</v>
      </c>
      <c r="F6979" s="4" t="s">
        <v>5682</v>
      </c>
      <c r="G6979" s="5">
        <v>119574</v>
      </c>
      <c r="H6979" s="5">
        <v>1</v>
      </c>
    </row>
    <row r="6980" spans="1:8" x14ac:dyDescent="0.25">
      <c r="A6980" s="4"/>
      <c r="B6980" s="4"/>
      <c r="C6980" s="4"/>
      <c r="D6980" s="4"/>
      <c r="E6980" s="4">
        <v>1200010310</v>
      </c>
      <c r="F6980" s="4" t="s">
        <v>4081</v>
      </c>
      <c r="G6980" s="5">
        <v>106167.36</v>
      </c>
      <c r="H6980" s="5">
        <v>1</v>
      </c>
    </row>
    <row r="6981" spans="1:8" x14ac:dyDescent="0.25">
      <c r="A6981" s="4"/>
      <c r="B6981" s="4"/>
      <c r="C6981" s="4"/>
      <c r="D6981" s="4"/>
      <c r="E6981" s="4">
        <v>1200009960</v>
      </c>
      <c r="F6981" s="4" t="s">
        <v>5683</v>
      </c>
      <c r="G6981" s="5">
        <v>97500</v>
      </c>
      <c r="H6981" s="5">
        <v>1</v>
      </c>
    </row>
    <row r="6982" spans="1:8" x14ac:dyDescent="0.25">
      <c r="A6982" s="4"/>
      <c r="B6982" s="4"/>
      <c r="C6982" s="4"/>
      <c r="D6982" s="4"/>
      <c r="E6982" s="4">
        <v>1200010320</v>
      </c>
      <c r="F6982" s="4" t="s">
        <v>5684</v>
      </c>
      <c r="G6982" s="5">
        <v>96757</v>
      </c>
      <c r="H6982" s="5">
        <v>1</v>
      </c>
    </row>
    <row r="6983" spans="1:8" x14ac:dyDescent="0.25">
      <c r="A6983" s="4"/>
      <c r="B6983" s="4"/>
      <c r="C6983" s="4"/>
      <c r="D6983" s="4"/>
      <c r="E6983" s="4">
        <v>1200009910</v>
      </c>
      <c r="F6983" s="4" t="s">
        <v>5685</v>
      </c>
      <c r="G6983" s="5">
        <v>91670</v>
      </c>
      <c r="H6983" s="5">
        <v>1</v>
      </c>
    </row>
    <row r="6984" spans="1:8" x14ac:dyDescent="0.25">
      <c r="A6984" s="4"/>
      <c r="B6984" s="4"/>
      <c r="C6984" s="4"/>
      <c r="D6984" s="4"/>
      <c r="E6984" s="4">
        <v>1200009640</v>
      </c>
      <c r="F6984" s="4" t="s">
        <v>5686</v>
      </c>
      <c r="G6984" s="5">
        <v>90228</v>
      </c>
      <c r="H6984" s="5">
        <v>1</v>
      </c>
    </row>
    <row r="6985" spans="1:8" x14ac:dyDescent="0.25">
      <c r="A6985" s="4"/>
      <c r="B6985" s="4"/>
      <c r="C6985" s="4"/>
      <c r="D6985" s="4"/>
      <c r="E6985" s="4">
        <v>1200010120</v>
      </c>
      <c r="F6985" s="4" t="s">
        <v>5687</v>
      </c>
      <c r="G6985" s="5">
        <v>90000</v>
      </c>
      <c r="H6985" s="5">
        <v>1</v>
      </c>
    </row>
    <row r="6986" spans="1:8" x14ac:dyDescent="0.25">
      <c r="A6986" s="4"/>
      <c r="B6986" s="4"/>
      <c r="C6986" s="4"/>
      <c r="D6986" s="4"/>
      <c r="E6986" s="4">
        <v>1200009550</v>
      </c>
      <c r="F6986" s="4" t="s">
        <v>5688</v>
      </c>
      <c r="G6986" s="5">
        <v>85000</v>
      </c>
      <c r="H6986" s="5">
        <v>1</v>
      </c>
    </row>
    <row r="6987" spans="1:8" x14ac:dyDescent="0.25">
      <c r="A6987" s="4"/>
      <c r="B6987" s="4"/>
      <c r="C6987" s="4"/>
      <c r="D6987" s="4"/>
      <c r="E6987" s="4">
        <v>1200009680</v>
      </c>
      <c r="F6987" s="4" t="s">
        <v>5682</v>
      </c>
      <c r="G6987" s="5">
        <v>80946</v>
      </c>
      <c r="H6987" s="5">
        <v>1</v>
      </c>
    </row>
    <row r="6988" spans="1:8" x14ac:dyDescent="0.25">
      <c r="A6988" s="4"/>
      <c r="B6988" s="4"/>
      <c r="C6988" s="4"/>
      <c r="D6988" s="4"/>
      <c r="E6988" s="4">
        <v>1200010290</v>
      </c>
      <c r="F6988" s="4" t="s">
        <v>5689</v>
      </c>
      <c r="G6988" s="5">
        <v>72000</v>
      </c>
      <c r="H6988" s="5">
        <v>1</v>
      </c>
    </row>
    <row r="6989" spans="1:8" x14ac:dyDescent="0.25">
      <c r="A6989" s="4"/>
      <c r="B6989" s="4"/>
      <c r="C6989" s="4"/>
      <c r="D6989" s="4"/>
      <c r="E6989" s="4">
        <v>1200010330</v>
      </c>
      <c r="F6989" s="4" t="s">
        <v>5684</v>
      </c>
      <c r="G6989" s="5">
        <v>69168.75</v>
      </c>
      <c r="H6989" s="5">
        <v>1</v>
      </c>
    </row>
    <row r="6990" spans="1:8" x14ac:dyDescent="0.25">
      <c r="A6990" s="4"/>
      <c r="B6990" s="4"/>
      <c r="C6990" s="4"/>
      <c r="D6990" s="4"/>
      <c r="E6990" s="4">
        <v>1200010260</v>
      </c>
      <c r="F6990" s="4" t="s">
        <v>5690</v>
      </c>
      <c r="G6990" s="5">
        <v>67050</v>
      </c>
      <c r="H6990" s="5">
        <v>1</v>
      </c>
    </row>
    <row r="6991" spans="1:8" x14ac:dyDescent="0.25">
      <c r="A6991" s="4"/>
      <c r="B6991" s="4"/>
      <c r="C6991" s="4"/>
      <c r="D6991" s="4"/>
      <c r="E6991" s="4">
        <v>1200010280</v>
      </c>
      <c r="F6991" s="4" t="s">
        <v>5689</v>
      </c>
      <c r="G6991" s="5">
        <v>64441</v>
      </c>
      <c r="H6991" s="5">
        <v>1</v>
      </c>
    </row>
    <row r="6992" spans="1:8" x14ac:dyDescent="0.25">
      <c r="A6992" s="4"/>
      <c r="B6992" s="4"/>
      <c r="C6992" s="4"/>
      <c r="D6992" s="4"/>
      <c r="E6992" s="4">
        <v>1200010060</v>
      </c>
      <c r="F6992" s="4" t="s">
        <v>1328</v>
      </c>
      <c r="G6992" s="5">
        <v>62900</v>
      </c>
      <c r="H6992" s="5">
        <v>1</v>
      </c>
    </row>
    <row r="6993" spans="1:8" x14ac:dyDescent="0.25">
      <c r="A6993" s="4"/>
      <c r="B6993" s="4"/>
      <c r="C6993" s="4"/>
      <c r="D6993" s="4"/>
      <c r="E6993" s="4">
        <v>1200009790</v>
      </c>
      <c r="F6993" s="4" t="s">
        <v>5691</v>
      </c>
      <c r="G6993" s="5">
        <v>59000</v>
      </c>
      <c r="H6993" s="5">
        <v>1</v>
      </c>
    </row>
    <row r="6994" spans="1:8" x14ac:dyDescent="0.25">
      <c r="A6994" s="4"/>
      <c r="B6994" s="4"/>
      <c r="C6994" s="4"/>
      <c r="D6994" s="4"/>
      <c r="E6994" s="4">
        <v>1200009850</v>
      </c>
      <c r="F6994" s="4" t="s">
        <v>5692</v>
      </c>
      <c r="G6994" s="5">
        <v>55030</v>
      </c>
      <c r="H6994" s="5">
        <v>1</v>
      </c>
    </row>
    <row r="6995" spans="1:8" x14ac:dyDescent="0.25">
      <c r="A6995" s="4"/>
      <c r="B6995" s="4"/>
      <c r="C6995" s="4"/>
      <c r="D6995" s="4"/>
      <c r="E6995" s="4">
        <v>1200010570</v>
      </c>
      <c r="F6995" s="4" t="s">
        <v>5647</v>
      </c>
      <c r="G6995" s="5">
        <v>53605</v>
      </c>
      <c r="H6995" s="5">
        <v>1</v>
      </c>
    </row>
    <row r="6996" spans="1:8" x14ac:dyDescent="0.25">
      <c r="A6996" s="4"/>
      <c r="B6996" s="4"/>
      <c r="C6996" s="4"/>
      <c r="D6996" s="4"/>
      <c r="E6996" s="4">
        <v>1200010200</v>
      </c>
      <c r="F6996" s="4" t="s">
        <v>5693</v>
      </c>
      <c r="G6996" s="5">
        <v>47875</v>
      </c>
      <c r="H6996" s="5">
        <v>1</v>
      </c>
    </row>
    <row r="6997" spans="1:8" x14ac:dyDescent="0.25">
      <c r="A6997" s="4"/>
      <c r="B6997" s="4"/>
      <c r="C6997" s="4"/>
      <c r="D6997" s="4"/>
      <c r="E6997" s="4">
        <v>1200009880</v>
      </c>
      <c r="F6997" s="4" t="s">
        <v>5694</v>
      </c>
      <c r="G6997" s="5">
        <v>44927.199999999997</v>
      </c>
      <c r="H6997" s="5">
        <v>1</v>
      </c>
    </row>
    <row r="6998" spans="1:8" x14ac:dyDescent="0.25">
      <c r="A6998" s="4"/>
      <c r="B6998" s="4"/>
      <c r="C6998" s="4"/>
      <c r="D6998" s="4"/>
      <c r="E6998" s="4">
        <v>1200010250</v>
      </c>
      <c r="F6998" s="4" t="s">
        <v>5690</v>
      </c>
      <c r="G6998" s="5">
        <v>43500</v>
      </c>
      <c r="H6998" s="5">
        <v>1</v>
      </c>
    </row>
    <row r="6999" spans="1:8" x14ac:dyDescent="0.25">
      <c r="A6999" s="4"/>
      <c r="B6999" s="4"/>
      <c r="C6999" s="4"/>
      <c r="D6999" s="4"/>
      <c r="E6999" s="4">
        <v>1200010590</v>
      </c>
      <c r="F6999" s="4" t="s">
        <v>4854</v>
      </c>
      <c r="G6999" s="5">
        <v>40700</v>
      </c>
      <c r="H6999" s="5">
        <v>1</v>
      </c>
    </row>
    <row r="7000" spans="1:8" x14ac:dyDescent="0.25">
      <c r="A7000" s="4"/>
      <c r="B7000" s="4"/>
      <c r="C7000" s="4"/>
      <c r="D7000" s="4"/>
      <c r="E7000" s="4">
        <v>1200010240</v>
      </c>
      <c r="F7000" s="4" t="s">
        <v>5671</v>
      </c>
      <c r="G7000" s="5">
        <v>37750</v>
      </c>
      <c r="H7000" s="5">
        <v>1</v>
      </c>
    </row>
    <row r="7001" spans="1:8" x14ac:dyDescent="0.25">
      <c r="A7001" s="4"/>
      <c r="B7001" s="4"/>
      <c r="C7001" s="4"/>
      <c r="D7001" s="4"/>
      <c r="E7001" s="4">
        <v>1200010620</v>
      </c>
      <c r="F7001" s="4" t="s">
        <v>5695</v>
      </c>
      <c r="G7001" s="5">
        <v>35150</v>
      </c>
      <c r="H7001" s="5">
        <v>1</v>
      </c>
    </row>
    <row r="7002" spans="1:8" x14ac:dyDescent="0.25">
      <c r="A7002" s="4"/>
      <c r="B7002" s="4"/>
      <c r="C7002" s="4"/>
      <c r="D7002" s="4"/>
      <c r="E7002" s="4">
        <v>1200010030</v>
      </c>
      <c r="F7002" s="4" t="s">
        <v>5696</v>
      </c>
      <c r="G7002" s="5">
        <v>22800</v>
      </c>
      <c r="H7002" s="5">
        <v>1</v>
      </c>
    </row>
    <row r="7003" spans="1:8" x14ac:dyDescent="0.25">
      <c r="A7003" s="4"/>
      <c r="B7003" s="4"/>
      <c r="C7003" s="4"/>
      <c r="D7003" s="4"/>
      <c r="E7003" s="4">
        <v>1200010130</v>
      </c>
      <c r="F7003" s="4" t="s">
        <v>5697</v>
      </c>
      <c r="G7003" s="5">
        <v>22237.5</v>
      </c>
      <c r="H7003" s="5">
        <v>1</v>
      </c>
    </row>
    <row r="7004" spans="1:8" x14ac:dyDescent="0.25">
      <c r="A7004" s="4"/>
      <c r="B7004" s="4"/>
      <c r="C7004" s="4"/>
      <c r="D7004" s="4"/>
      <c r="E7004" s="4">
        <v>1200009930</v>
      </c>
      <c r="F7004" s="4" t="s">
        <v>5698</v>
      </c>
      <c r="G7004" s="5">
        <v>15015</v>
      </c>
      <c r="H7004" s="5">
        <v>1</v>
      </c>
    </row>
    <row r="7005" spans="1:8" x14ac:dyDescent="0.25">
      <c r="A7005" s="4"/>
      <c r="B7005" s="4"/>
      <c r="C7005" s="4"/>
      <c r="D7005" s="4"/>
      <c r="E7005" s="4">
        <v>1200010690</v>
      </c>
      <c r="F7005" s="4" t="s">
        <v>5699</v>
      </c>
      <c r="G7005" s="5">
        <v>14100</v>
      </c>
      <c r="H7005" s="5">
        <v>1</v>
      </c>
    </row>
    <row r="7006" spans="1:8" x14ac:dyDescent="0.25">
      <c r="A7006" s="4"/>
      <c r="B7006" s="4"/>
      <c r="C7006" s="4"/>
      <c r="D7006" s="4"/>
      <c r="E7006" s="4">
        <v>1200010070</v>
      </c>
      <c r="F7006" s="4" t="s">
        <v>1328</v>
      </c>
      <c r="G7006" s="5">
        <v>9775</v>
      </c>
      <c r="H7006" s="5">
        <v>1</v>
      </c>
    </row>
    <row r="7007" spans="1:8" x14ac:dyDescent="0.25">
      <c r="A7007" s="4"/>
      <c r="B7007" s="4"/>
      <c r="C7007" s="4"/>
      <c r="D7007" s="4"/>
      <c r="E7007" s="4">
        <v>1200010340</v>
      </c>
      <c r="F7007" s="4" t="s">
        <v>5684</v>
      </c>
      <c r="G7007" s="5">
        <v>8500</v>
      </c>
      <c r="H7007" s="5">
        <v>1</v>
      </c>
    </row>
    <row r="7008" spans="1:8" x14ac:dyDescent="0.25">
      <c r="A7008" s="4"/>
      <c r="B7008" s="4"/>
      <c r="C7008" s="4"/>
      <c r="D7008" s="4"/>
      <c r="E7008" s="4">
        <v>1200010050</v>
      </c>
      <c r="F7008" s="4" t="s">
        <v>5700</v>
      </c>
      <c r="G7008" s="5">
        <v>8075</v>
      </c>
      <c r="H7008" s="5">
        <v>1</v>
      </c>
    </row>
    <row r="7009" spans="1:8" x14ac:dyDescent="0.25">
      <c r="A7009" s="4"/>
      <c r="B7009" s="4"/>
      <c r="C7009" s="4"/>
      <c r="D7009" s="4"/>
      <c r="E7009" s="4">
        <v>1200010040</v>
      </c>
      <c r="F7009" s="4" t="s">
        <v>5696</v>
      </c>
      <c r="G7009" s="5">
        <v>5700</v>
      </c>
      <c r="H7009" s="5">
        <v>1</v>
      </c>
    </row>
    <row r="7010" spans="1:8" x14ac:dyDescent="0.25">
      <c r="A7010" s="4"/>
      <c r="B7010" s="4"/>
      <c r="C7010" s="4"/>
      <c r="D7010" s="4"/>
      <c r="E7010" s="4">
        <v>1200009620</v>
      </c>
      <c r="F7010" s="4" t="s">
        <v>5701</v>
      </c>
      <c r="G7010" s="5">
        <v>5504.72</v>
      </c>
      <c r="H7010" s="5">
        <v>1</v>
      </c>
    </row>
    <row r="7011" spans="1:8" x14ac:dyDescent="0.25">
      <c r="A7011" s="4"/>
      <c r="B7011" s="4"/>
      <c r="C7011" s="4"/>
      <c r="D7011" s="4"/>
      <c r="E7011" s="4">
        <v>1200010580</v>
      </c>
      <c r="F7011" s="4" t="s">
        <v>5702</v>
      </c>
      <c r="G7011" s="5">
        <v>5355</v>
      </c>
      <c r="H7011" s="5">
        <v>1</v>
      </c>
    </row>
    <row r="7012" spans="1:8" x14ac:dyDescent="0.25">
      <c r="A7012" s="4"/>
      <c r="B7012" s="4"/>
      <c r="C7012" s="4"/>
      <c r="D7012" s="4">
        <v>2007</v>
      </c>
      <c r="E7012" s="4">
        <v>1200009480</v>
      </c>
      <c r="F7012" s="4" t="s">
        <v>5703</v>
      </c>
      <c r="G7012" s="5">
        <v>5821469</v>
      </c>
      <c r="H7012" s="5">
        <v>1</v>
      </c>
    </row>
    <row r="7013" spans="1:8" x14ac:dyDescent="0.25">
      <c r="A7013" s="4"/>
      <c r="B7013" s="4"/>
      <c r="C7013" s="4"/>
      <c r="D7013" s="4"/>
      <c r="E7013" s="4">
        <v>1200010550</v>
      </c>
      <c r="F7013" s="4" t="s">
        <v>5704</v>
      </c>
      <c r="G7013" s="5">
        <v>1831481</v>
      </c>
      <c r="H7013" s="5">
        <v>1</v>
      </c>
    </row>
    <row r="7014" spans="1:8" x14ac:dyDescent="0.25">
      <c r="A7014" s="4"/>
      <c r="B7014" s="4"/>
      <c r="C7014" s="4"/>
      <c r="D7014" s="4"/>
      <c r="E7014" s="4">
        <v>1200010080</v>
      </c>
      <c r="F7014" s="4" t="s">
        <v>4295</v>
      </c>
      <c r="G7014" s="5">
        <v>1547418.35</v>
      </c>
      <c r="H7014" s="5">
        <v>1</v>
      </c>
    </row>
    <row r="7015" spans="1:8" x14ac:dyDescent="0.25">
      <c r="A7015" s="4"/>
      <c r="B7015" s="4"/>
      <c r="C7015" s="4"/>
      <c r="D7015" s="4"/>
      <c r="E7015" s="4">
        <v>1200009830</v>
      </c>
      <c r="F7015" s="4" t="s">
        <v>5705</v>
      </c>
      <c r="G7015" s="5">
        <v>875664.87</v>
      </c>
      <c r="H7015" s="5">
        <v>1</v>
      </c>
    </row>
    <row r="7016" spans="1:8" x14ac:dyDescent="0.25">
      <c r="A7016" s="4"/>
      <c r="B7016" s="4"/>
      <c r="C7016" s="4"/>
      <c r="D7016" s="4"/>
      <c r="E7016" s="4">
        <v>1200009750</v>
      </c>
      <c r="F7016" s="4" t="s">
        <v>5667</v>
      </c>
      <c r="G7016" s="5">
        <v>377720</v>
      </c>
      <c r="H7016" s="5">
        <v>1</v>
      </c>
    </row>
    <row r="7017" spans="1:8" x14ac:dyDescent="0.25">
      <c r="A7017" s="4"/>
      <c r="B7017" s="4"/>
      <c r="C7017" s="4"/>
      <c r="D7017" s="4"/>
      <c r="E7017" s="4">
        <v>1200010670</v>
      </c>
      <c r="F7017" s="4" t="s">
        <v>5706</v>
      </c>
      <c r="G7017" s="5">
        <v>372687.5</v>
      </c>
      <c r="H7017" s="5">
        <v>1</v>
      </c>
    </row>
    <row r="7018" spans="1:8" x14ac:dyDescent="0.25">
      <c r="A7018" s="4"/>
      <c r="B7018" s="4"/>
      <c r="C7018" s="4"/>
      <c r="D7018" s="4"/>
      <c r="E7018" s="4">
        <v>1200009490</v>
      </c>
      <c r="F7018" s="4" t="s">
        <v>5654</v>
      </c>
      <c r="G7018" s="5">
        <v>343359.26</v>
      </c>
      <c r="H7018" s="5">
        <v>1</v>
      </c>
    </row>
    <row r="7019" spans="1:8" x14ac:dyDescent="0.25">
      <c r="A7019" s="4"/>
      <c r="B7019" s="4"/>
      <c r="C7019" s="4"/>
      <c r="D7019" s="4"/>
      <c r="E7019" s="4">
        <v>1200009740</v>
      </c>
      <c r="F7019" s="4" t="s">
        <v>5675</v>
      </c>
      <c r="G7019" s="5">
        <v>319200</v>
      </c>
      <c r="H7019" s="5">
        <v>1</v>
      </c>
    </row>
    <row r="7020" spans="1:8" x14ac:dyDescent="0.25">
      <c r="A7020" s="4"/>
      <c r="B7020" s="4"/>
      <c r="C7020" s="4"/>
      <c r="D7020" s="4"/>
      <c r="E7020" s="4">
        <v>1200010270</v>
      </c>
      <c r="F7020" s="4" t="s">
        <v>5707</v>
      </c>
      <c r="G7020" s="5">
        <v>252281</v>
      </c>
      <c r="H7020" s="5">
        <v>1</v>
      </c>
    </row>
    <row r="7021" spans="1:8" x14ac:dyDescent="0.25">
      <c r="A7021" s="4"/>
      <c r="B7021" s="4"/>
      <c r="C7021" s="4"/>
      <c r="D7021" s="4"/>
      <c r="E7021" s="4">
        <v>1200010440</v>
      </c>
      <c r="F7021" s="4" t="s">
        <v>5708</v>
      </c>
      <c r="G7021" s="5">
        <v>250325</v>
      </c>
      <c r="H7021" s="5">
        <v>1</v>
      </c>
    </row>
    <row r="7022" spans="1:8" x14ac:dyDescent="0.25">
      <c r="A7022" s="4"/>
      <c r="B7022" s="4"/>
      <c r="C7022" s="4"/>
      <c r="D7022" s="4"/>
      <c r="E7022" s="4">
        <v>1200010450</v>
      </c>
      <c r="F7022" s="4" t="s">
        <v>5709</v>
      </c>
      <c r="G7022" s="5">
        <v>193800</v>
      </c>
      <c r="H7022" s="5">
        <v>1</v>
      </c>
    </row>
    <row r="7023" spans="1:8" x14ac:dyDescent="0.25">
      <c r="A7023" s="4"/>
      <c r="B7023" s="4"/>
      <c r="C7023" s="4"/>
      <c r="D7023" s="4"/>
      <c r="E7023" s="4">
        <v>1200010600</v>
      </c>
      <c r="F7023" s="4" t="s">
        <v>5710</v>
      </c>
      <c r="G7023" s="5">
        <v>180854</v>
      </c>
      <c r="H7023" s="5">
        <v>1</v>
      </c>
    </row>
    <row r="7024" spans="1:8" x14ac:dyDescent="0.25">
      <c r="A7024" s="4"/>
      <c r="B7024" s="4"/>
      <c r="C7024" s="4"/>
      <c r="D7024" s="4"/>
      <c r="E7024" s="4">
        <v>1200010430</v>
      </c>
      <c r="F7024" s="4" t="s">
        <v>5711</v>
      </c>
      <c r="G7024" s="5">
        <v>161925</v>
      </c>
      <c r="H7024" s="5">
        <v>1</v>
      </c>
    </row>
    <row r="7025" spans="1:8" x14ac:dyDescent="0.25">
      <c r="A7025" s="4"/>
      <c r="B7025" s="4"/>
      <c r="C7025" s="4"/>
      <c r="D7025" s="4"/>
      <c r="E7025" s="4">
        <v>1200010420</v>
      </c>
      <c r="F7025" s="4" t="s">
        <v>5712</v>
      </c>
      <c r="G7025" s="5">
        <v>151725</v>
      </c>
      <c r="H7025" s="5">
        <v>1</v>
      </c>
    </row>
    <row r="7026" spans="1:8" x14ac:dyDescent="0.25">
      <c r="A7026" s="4"/>
      <c r="B7026" s="4"/>
      <c r="C7026" s="4"/>
      <c r="D7026" s="4"/>
      <c r="E7026" s="4">
        <v>1200010460</v>
      </c>
      <c r="F7026" s="4" t="s">
        <v>5713</v>
      </c>
      <c r="G7026" s="5">
        <v>134725</v>
      </c>
      <c r="H7026" s="5">
        <v>1</v>
      </c>
    </row>
    <row r="7027" spans="1:8" x14ac:dyDescent="0.25">
      <c r="A7027" s="4"/>
      <c r="B7027" s="4"/>
      <c r="C7027" s="4"/>
      <c r="D7027" s="4"/>
      <c r="E7027" s="4">
        <v>1200010790</v>
      </c>
      <c r="F7027" s="4" t="s">
        <v>5714</v>
      </c>
      <c r="G7027" s="5">
        <v>102289</v>
      </c>
      <c r="H7027" s="5">
        <v>1</v>
      </c>
    </row>
    <row r="7028" spans="1:8" x14ac:dyDescent="0.25">
      <c r="A7028" s="4"/>
      <c r="B7028" s="4"/>
      <c r="C7028" s="4"/>
      <c r="D7028" s="4"/>
      <c r="E7028" s="4">
        <v>1200009590</v>
      </c>
      <c r="F7028" s="4" t="s">
        <v>5715</v>
      </c>
      <c r="G7028" s="5">
        <v>102034</v>
      </c>
      <c r="H7028" s="5">
        <v>1</v>
      </c>
    </row>
    <row r="7029" spans="1:8" x14ac:dyDescent="0.25">
      <c r="A7029" s="4"/>
      <c r="B7029" s="4"/>
      <c r="C7029" s="4"/>
      <c r="D7029" s="4"/>
      <c r="E7029" s="4">
        <v>1200009720</v>
      </c>
      <c r="F7029" s="4" t="s">
        <v>5554</v>
      </c>
      <c r="G7029" s="5">
        <v>93582</v>
      </c>
      <c r="H7029" s="5">
        <v>1</v>
      </c>
    </row>
    <row r="7030" spans="1:8" x14ac:dyDescent="0.25">
      <c r="A7030" s="4"/>
      <c r="B7030" s="4"/>
      <c r="C7030" s="4"/>
      <c r="D7030" s="4"/>
      <c r="E7030" s="4">
        <v>1200010780</v>
      </c>
      <c r="F7030" s="4" t="s">
        <v>5716</v>
      </c>
      <c r="G7030" s="5">
        <v>80287</v>
      </c>
      <c r="H7030" s="5">
        <v>1</v>
      </c>
    </row>
    <row r="7031" spans="1:8" x14ac:dyDescent="0.25">
      <c r="A7031" s="4"/>
      <c r="B7031" s="4"/>
      <c r="C7031" s="4"/>
      <c r="D7031" s="4"/>
      <c r="E7031" s="4">
        <v>1200009760</v>
      </c>
      <c r="F7031" s="4" t="s">
        <v>5717</v>
      </c>
      <c r="G7031" s="5">
        <v>77885</v>
      </c>
      <c r="H7031" s="5">
        <v>1</v>
      </c>
    </row>
    <row r="7032" spans="1:8" x14ac:dyDescent="0.25">
      <c r="A7032" s="4"/>
      <c r="B7032" s="4"/>
      <c r="C7032" s="4"/>
      <c r="D7032" s="4"/>
      <c r="E7032" s="4">
        <v>1200010410</v>
      </c>
      <c r="F7032" s="4" t="s">
        <v>5718</v>
      </c>
      <c r="G7032" s="5">
        <v>62900</v>
      </c>
      <c r="H7032" s="5">
        <v>1</v>
      </c>
    </row>
    <row r="7033" spans="1:8" x14ac:dyDescent="0.25">
      <c r="A7033" s="4"/>
      <c r="B7033" s="4"/>
      <c r="C7033" s="4"/>
      <c r="D7033" s="4"/>
      <c r="E7033" s="4">
        <v>1200010110</v>
      </c>
      <c r="F7033" s="4" t="s">
        <v>5719</v>
      </c>
      <c r="G7033" s="5">
        <v>62000</v>
      </c>
      <c r="H7033" s="5">
        <v>1</v>
      </c>
    </row>
    <row r="7034" spans="1:8" x14ac:dyDescent="0.25">
      <c r="A7034" s="4"/>
      <c r="B7034" s="4"/>
      <c r="C7034" s="4"/>
      <c r="D7034" s="4"/>
      <c r="E7034" s="4">
        <v>1200010220</v>
      </c>
      <c r="F7034" s="4" t="s">
        <v>5720</v>
      </c>
      <c r="G7034" s="5">
        <v>41600</v>
      </c>
      <c r="H7034" s="5">
        <v>1</v>
      </c>
    </row>
    <row r="7035" spans="1:8" x14ac:dyDescent="0.25">
      <c r="A7035" s="4"/>
      <c r="B7035" s="4"/>
      <c r="C7035" s="4"/>
      <c r="D7035" s="4"/>
      <c r="E7035" s="4">
        <v>1200010210</v>
      </c>
      <c r="F7035" s="4" t="s">
        <v>5721</v>
      </c>
      <c r="G7035" s="5">
        <v>40125</v>
      </c>
      <c r="H7035" s="5">
        <v>1</v>
      </c>
    </row>
    <row r="7036" spans="1:8" x14ac:dyDescent="0.25">
      <c r="A7036" s="4"/>
      <c r="B7036" s="4"/>
      <c r="C7036" s="4"/>
      <c r="D7036" s="4"/>
      <c r="E7036" s="4">
        <v>1200009800</v>
      </c>
      <c r="F7036" s="4" t="s">
        <v>5722</v>
      </c>
      <c r="G7036" s="5">
        <v>23000</v>
      </c>
      <c r="H7036" s="5">
        <v>1</v>
      </c>
    </row>
    <row r="7037" spans="1:8" x14ac:dyDescent="0.25">
      <c r="A7037" s="4"/>
      <c r="B7037" s="4"/>
      <c r="C7037" s="4"/>
      <c r="D7037" s="4"/>
      <c r="E7037" s="4">
        <v>1200010610</v>
      </c>
      <c r="F7037" s="4" t="s">
        <v>5723</v>
      </c>
      <c r="G7037" s="5">
        <v>11216</v>
      </c>
      <c r="H7037" s="5">
        <v>1</v>
      </c>
    </row>
    <row r="7038" spans="1:8" x14ac:dyDescent="0.25">
      <c r="A7038" s="4"/>
      <c r="B7038" s="4"/>
      <c r="C7038" s="4"/>
      <c r="D7038" s="4">
        <v>2008</v>
      </c>
      <c r="E7038" s="4">
        <v>1200010680</v>
      </c>
      <c r="F7038" s="4" t="s">
        <v>5724</v>
      </c>
      <c r="G7038" s="5">
        <v>9206622</v>
      </c>
      <c r="H7038" s="5">
        <v>1</v>
      </c>
    </row>
    <row r="7039" spans="1:8" x14ac:dyDescent="0.25">
      <c r="A7039" s="4"/>
      <c r="B7039" s="4"/>
      <c r="C7039" s="4"/>
      <c r="D7039" s="4"/>
      <c r="E7039" s="4">
        <v>1200010700</v>
      </c>
      <c r="F7039" s="4" t="s">
        <v>5725</v>
      </c>
      <c r="G7039" s="5">
        <v>4708590.42</v>
      </c>
      <c r="H7039" s="5">
        <v>1</v>
      </c>
    </row>
    <row r="7040" spans="1:8" x14ac:dyDescent="0.25">
      <c r="A7040" s="4"/>
      <c r="B7040" s="4"/>
      <c r="C7040" s="4"/>
      <c r="D7040" s="4"/>
      <c r="E7040" s="4">
        <v>1200010480</v>
      </c>
      <c r="F7040" s="4" t="s">
        <v>5726</v>
      </c>
      <c r="G7040" s="5">
        <v>2695932.8</v>
      </c>
      <c r="H7040" s="5">
        <v>1</v>
      </c>
    </row>
    <row r="7041" spans="1:8" x14ac:dyDescent="0.25">
      <c r="A7041" s="4"/>
      <c r="B7041" s="4"/>
      <c r="C7041" s="4"/>
      <c r="D7041" s="4"/>
      <c r="E7041" s="4">
        <v>1200034360</v>
      </c>
      <c r="F7041" s="4" t="s">
        <v>5727</v>
      </c>
      <c r="G7041" s="5">
        <v>1684285.9</v>
      </c>
      <c r="H7041" s="5">
        <v>1</v>
      </c>
    </row>
    <row r="7042" spans="1:8" x14ac:dyDescent="0.25">
      <c r="A7042" s="4"/>
      <c r="B7042" s="4"/>
      <c r="C7042" s="4"/>
      <c r="D7042" s="4"/>
      <c r="E7042" s="4">
        <v>1200010760</v>
      </c>
      <c r="F7042" s="4" t="s">
        <v>5728</v>
      </c>
      <c r="G7042" s="5">
        <v>208968.52</v>
      </c>
      <c r="H7042" s="5">
        <v>1</v>
      </c>
    </row>
    <row r="7043" spans="1:8" x14ac:dyDescent="0.25">
      <c r="A7043" s="4"/>
      <c r="B7043" s="4"/>
      <c r="C7043" s="4"/>
      <c r="D7043" s="4"/>
      <c r="E7043" s="4">
        <v>1200009920</v>
      </c>
      <c r="F7043" s="4" t="s">
        <v>5729</v>
      </c>
      <c r="G7043" s="5">
        <v>174516.36</v>
      </c>
      <c r="H7043" s="5">
        <v>1</v>
      </c>
    </row>
    <row r="7044" spans="1:8" x14ac:dyDescent="0.25">
      <c r="A7044" s="4"/>
      <c r="B7044" s="4"/>
      <c r="C7044" s="4"/>
      <c r="D7044" s="4"/>
      <c r="E7044" s="4">
        <v>1200009730</v>
      </c>
      <c r="F7044" s="4" t="s">
        <v>5554</v>
      </c>
      <c r="G7044" s="5">
        <v>126960</v>
      </c>
      <c r="H7044" s="5">
        <v>1</v>
      </c>
    </row>
    <row r="7045" spans="1:8" x14ac:dyDescent="0.25">
      <c r="A7045" s="4"/>
      <c r="B7045" s="4"/>
      <c r="C7045" s="4"/>
      <c r="D7045" s="4"/>
      <c r="E7045" s="4">
        <v>1200009890</v>
      </c>
      <c r="F7045" s="4" t="s">
        <v>5730</v>
      </c>
      <c r="G7045" s="5">
        <v>56808.36</v>
      </c>
      <c r="H7045" s="5">
        <v>1</v>
      </c>
    </row>
    <row r="7046" spans="1:8" x14ac:dyDescent="0.25">
      <c r="A7046" s="4"/>
      <c r="B7046" s="4"/>
      <c r="C7046" s="4"/>
      <c r="D7046" s="4"/>
      <c r="E7046" s="4">
        <v>1200034200</v>
      </c>
      <c r="F7046" s="4" t="s">
        <v>5731</v>
      </c>
      <c r="G7046" s="5">
        <v>51010</v>
      </c>
      <c r="H7046" s="5">
        <v>1</v>
      </c>
    </row>
    <row r="7047" spans="1:8" x14ac:dyDescent="0.25">
      <c r="A7047" s="4"/>
      <c r="B7047" s="4"/>
      <c r="C7047" s="4"/>
      <c r="D7047" s="4"/>
      <c r="E7047" s="4">
        <v>1200034280</v>
      </c>
      <c r="F7047" s="4" t="s">
        <v>5732</v>
      </c>
      <c r="G7047" s="5">
        <v>38400</v>
      </c>
      <c r="H7047" s="5">
        <v>1</v>
      </c>
    </row>
    <row r="7048" spans="1:8" x14ac:dyDescent="0.25">
      <c r="A7048" s="4"/>
      <c r="B7048" s="4"/>
      <c r="C7048" s="4"/>
      <c r="D7048" s="4"/>
      <c r="E7048" s="4">
        <v>1200009470</v>
      </c>
      <c r="F7048" s="4" t="s">
        <v>5733</v>
      </c>
      <c r="G7048" s="5">
        <v>37698</v>
      </c>
      <c r="H7048" s="5">
        <v>1</v>
      </c>
    </row>
    <row r="7049" spans="1:8" x14ac:dyDescent="0.25">
      <c r="A7049" s="4"/>
      <c r="B7049" s="4"/>
      <c r="C7049" s="4"/>
      <c r="D7049" s="4"/>
      <c r="E7049" s="4">
        <v>1200034270</v>
      </c>
      <c r="F7049" s="4" t="s">
        <v>5734</v>
      </c>
      <c r="G7049" s="5">
        <v>36000</v>
      </c>
      <c r="H7049" s="5">
        <v>1</v>
      </c>
    </row>
    <row r="7050" spans="1:8" x14ac:dyDescent="0.25">
      <c r="A7050" s="4"/>
      <c r="B7050" s="4"/>
      <c r="C7050" s="4"/>
      <c r="D7050" s="4"/>
      <c r="E7050" s="4">
        <v>1200034300</v>
      </c>
      <c r="F7050" s="4" t="s">
        <v>5735</v>
      </c>
      <c r="G7050" s="5">
        <v>32800</v>
      </c>
      <c r="H7050" s="5">
        <v>1</v>
      </c>
    </row>
    <row r="7051" spans="1:8" x14ac:dyDescent="0.25">
      <c r="A7051" s="4"/>
      <c r="B7051" s="4"/>
      <c r="C7051" s="4"/>
      <c r="D7051" s="4"/>
      <c r="E7051" s="4">
        <v>1200034260</v>
      </c>
      <c r="F7051" s="4" t="s">
        <v>5736</v>
      </c>
      <c r="G7051" s="5">
        <v>31200</v>
      </c>
      <c r="H7051" s="5">
        <v>1</v>
      </c>
    </row>
    <row r="7052" spans="1:8" x14ac:dyDescent="0.25">
      <c r="A7052" s="4"/>
      <c r="B7052" s="4"/>
      <c r="C7052" s="4"/>
      <c r="D7052" s="4"/>
      <c r="E7052" s="4">
        <v>1200009580</v>
      </c>
      <c r="F7052" s="4" t="s">
        <v>5737</v>
      </c>
      <c r="G7052" s="5">
        <v>26004.16</v>
      </c>
      <c r="H7052" s="5">
        <v>1</v>
      </c>
    </row>
    <row r="7053" spans="1:8" x14ac:dyDescent="0.25">
      <c r="A7053" s="4"/>
      <c r="B7053" s="4"/>
      <c r="C7053" s="4"/>
      <c r="D7053" s="4"/>
      <c r="E7053" s="4">
        <v>1200034290</v>
      </c>
      <c r="F7053" s="4" t="s">
        <v>5738</v>
      </c>
      <c r="G7053" s="5">
        <v>22560</v>
      </c>
      <c r="H7053" s="5">
        <v>1</v>
      </c>
    </row>
    <row r="7054" spans="1:8" x14ac:dyDescent="0.25">
      <c r="A7054" s="4"/>
      <c r="B7054" s="4"/>
      <c r="C7054" s="4"/>
      <c r="D7054" s="4"/>
      <c r="E7054" s="4">
        <v>1200009570</v>
      </c>
      <c r="F7054" s="4" t="s">
        <v>5739</v>
      </c>
      <c r="G7054" s="5">
        <v>13725</v>
      </c>
      <c r="H7054" s="5">
        <v>1</v>
      </c>
    </row>
    <row r="7055" spans="1:8" x14ac:dyDescent="0.25">
      <c r="A7055" s="4"/>
      <c r="B7055" s="4"/>
      <c r="C7055" s="4"/>
      <c r="D7055" s="4">
        <v>2009</v>
      </c>
      <c r="E7055" s="4">
        <v>1200034540</v>
      </c>
      <c r="F7055" s="4" t="s">
        <v>5740</v>
      </c>
      <c r="G7055" s="5">
        <v>1868053.66</v>
      </c>
      <c r="H7055" s="5">
        <v>1</v>
      </c>
    </row>
    <row r="7056" spans="1:8" x14ac:dyDescent="0.25">
      <c r="A7056" s="4"/>
      <c r="B7056" s="4"/>
      <c r="C7056" s="4"/>
      <c r="D7056" s="4"/>
      <c r="E7056" s="4">
        <v>1200037920</v>
      </c>
      <c r="F7056" s="4" t="s">
        <v>4309</v>
      </c>
      <c r="G7056" s="5">
        <v>1106588</v>
      </c>
      <c r="H7056" s="5">
        <v>1</v>
      </c>
    </row>
    <row r="7057" spans="1:8" x14ac:dyDescent="0.25">
      <c r="A7057" s="4"/>
      <c r="B7057" s="4"/>
      <c r="C7057" s="4"/>
      <c r="D7057" s="4"/>
      <c r="E7057" s="4">
        <v>1200037900</v>
      </c>
      <c r="F7057" s="4" t="s">
        <v>5741</v>
      </c>
      <c r="G7057" s="5">
        <v>732384</v>
      </c>
      <c r="H7057" s="5">
        <v>1</v>
      </c>
    </row>
    <row r="7058" spans="1:8" x14ac:dyDescent="0.25">
      <c r="A7058" s="4"/>
      <c r="B7058" s="4"/>
      <c r="C7058" s="4"/>
      <c r="D7058" s="4"/>
      <c r="E7058" s="4">
        <v>1200037930</v>
      </c>
      <c r="F7058" s="4" t="s">
        <v>5742</v>
      </c>
      <c r="G7058" s="5">
        <v>405106</v>
      </c>
      <c r="H7058" s="5">
        <v>1</v>
      </c>
    </row>
    <row r="7059" spans="1:8" x14ac:dyDescent="0.25">
      <c r="A7059" s="4"/>
      <c r="B7059" s="4"/>
      <c r="C7059" s="4"/>
      <c r="D7059" s="4"/>
      <c r="E7059" s="4">
        <v>1200042590</v>
      </c>
      <c r="F7059" s="4" t="s">
        <v>5743</v>
      </c>
      <c r="G7059" s="5">
        <v>272766.26</v>
      </c>
      <c r="H7059" s="5">
        <v>1</v>
      </c>
    </row>
    <row r="7060" spans="1:8" x14ac:dyDescent="0.25">
      <c r="A7060" s="4"/>
      <c r="B7060" s="4"/>
      <c r="C7060" s="4"/>
      <c r="D7060" s="4"/>
      <c r="E7060" s="4">
        <v>1200041800</v>
      </c>
      <c r="F7060" s="4" t="s">
        <v>5744</v>
      </c>
      <c r="G7060" s="5">
        <v>136543.85999999999</v>
      </c>
      <c r="H7060" s="5">
        <v>1</v>
      </c>
    </row>
    <row r="7061" spans="1:8" x14ac:dyDescent="0.25">
      <c r="A7061" s="4"/>
      <c r="B7061" s="4"/>
      <c r="C7061" s="4"/>
      <c r="D7061" s="4"/>
      <c r="E7061" s="4">
        <v>1200041810</v>
      </c>
      <c r="F7061" s="4" t="s">
        <v>5744</v>
      </c>
      <c r="G7061" s="5">
        <v>136543.14000000001</v>
      </c>
      <c r="H7061" s="5">
        <v>1</v>
      </c>
    </row>
    <row r="7062" spans="1:8" x14ac:dyDescent="0.25">
      <c r="A7062" s="4"/>
      <c r="B7062" s="4"/>
      <c r="C7062" s="4"/>
      <c r="D7062" s="4"/>
      <c r="E7062" s="4">
        <v>1200042600</v>
      </c>
      <c r="F7062" s="4" t="s">
        <v>1269</v>
      </c>
      <c r="G7062" s="5">
        <v>115064.5</v>
      </c>
      <c r="H7062" s="5">
        <v>1</v>
      </c>
    </row>
    <row r="7063" spans="1:8" x14ac:dyDescent="0.25">
      <c r="A7063" s="4"/>
      <c r="B7063" s="4"/>
      <c r="C7063" s="4"/>
      <c r="D7063" s="4"/>
      <c r="E7063" s="4">
        <v>1200038660</v>
      </c>
      <c r="F7063" s="4" t="s">
        <v>5745</v>
      </c>
      <c r="G7063" s="5">
        <v>93824.89</v>
      </c>
      <c r="H7063" s="5">
        <v>1</v>
      </c>
    </row>
    <row r="7064" spans="1:8" x14ac:dyDescent="0.25">
      <c r="A7064" s="4"/>
      <c r="B7064" s="4"/>
      <c r="C7064" s="4"/>
      <c r="D7064" s="4"/>
      <c r="E7064" s="4">
        <v>1200043480</v>
      </c>
      <c r="F7064" s="4" t="s">
        <v>5746</v>
      </c>
      <c r="G7064" s="5">
        <v>61000</v>
      </c>
      <c r="H7064" s="5">
        <v>1</v>
      </c>
    </row>
    <row r="7065" spans="1:8" x14ac:dyDescent="0.25">
      <c r="A7065" s="4"/>
      <c r="B7065" s="4"/>
      <c r="C7065" s="4"/>
      <c r="D7065" s="4"/>
      <c r="E7065" s="4">
        <v>1200035090</v>
      </c>
      <c r="F7065" s="4" t="s">
        <v>5747</v>
      </c>
      <c r="G7065" s="5">
        <v>16622.22</v>
      </c>
      <c r="H7065" s="5">
        <v>1</v>
      </c>
    </row>
    <row r="7066" spans="1:8" x14ac:dyDescent="0.25">
      <c r="A7066" s="4"/>
      <c r="B7066" s="4"/>
      <c r="C7066" s="4"/>
      <c r="D7066" s="4"/>
      <c r="E7066" s="4">
        <v>1200042570</v>
      </c>
      <c r="F7066" s="4" t="s">
        <v>1464</v>
      </c>
      <c r="G7066" s="5">
        <v>14960</v>
      </c>
      <c r="H7066" s="5">
        <v>1</v>
      </c>
    </row>
    <row r="7067" spans="1:8" x14ac:dyDescent="0.25">
      <c r="A7067" s="4"/>
      <c r="B7067" s="4"/>
      <c r="C7067" s="4"/>
      <c r="D7067" s="4"/>
      <c r="E7067" s="4">
        <v>1200043910</v>
      </c>
      <c r="F7067" s="4" t="s">
        <v>5748</v>
      </c>
      <c r="G7067" s="5">
        <v>13249.78</v>
      </c>
      <c r="H7067" s="5">
        <v>1</v>
      </c>
    </row>
    <row r="7068" spans="1:8" x14ac:dyDescent="0.25">
      <c r="A7068" s="4"/>
      <c r="B7068" s="4"/>
      <c r="C7068" s="4"/>
      <c r="D7068" s="4"/>
      <c r="E7068" s="4">
        <v>1200042560</v>
      </c>
      <c r="F7068" s="4" t="s">
        <v>5749</v>
      </c>
      <c r="G7068" s="5">
        <v>9024.89</v>
      </c>
      <c r="H7068" s="5">
        <v>1</v>
      </c>
    </row>
    <row r="7069" spans="1:8" x14ac:dyDescent="0.25">
      <c r="A7069" s="4"/>
      <c r="B7069" s="4"/>
      <c r="C7069" s="4"/>
      <c r="D7069" s="4">
        <v>2010</v>
      </c>
      <c r="E7069" s="4">
        <v>1200046350</v>
      </c>
      <c r="F7069" s="4" t="s">
        <v>5750</v>
      </c>
      <c r="G7069" s="5">
        <v>3068718</v>
      </c>
      <c r="H7069" s="5">
        <v>1</v>
      </c>
    </row>
    <row r="7070" spans="1:8" x14ac:dyDescent="0.25">
      <c r="A7070" s="4"/>
      <c r="B7070" s="4"/>
      <c r="C7070" s="4"/>
      <c r="D7070" s="4"/>
      <c r="E7070" s="4">
        <v>1200048260</v>
      </c>
      <c r="F7070" s="4" t="s">
        <v>1245</v>
      </c>
      <c r="G7070" s="5">
        <v>2701514</v>
      </c>
      <c r="H7070" s="5">
        <v>1</v>
      </c>
    </row>
    <row r="7071" spans="1:8" x14ac:dyDescent="0.25">
      <c r="A7071" s="4"/>
      <c r="B7071" s="4"/>
      <c r="C7071" s="4"/>
      <c r="D7071" s="4"/>
      <c r="E7071" s="4">
        <v>1200048270</v>
      </c>
      <c r="F7071" s="4" t="s">
        <v>1245</v>
      </c>
      <c r="G7071" s="5">
        <v>2697796</v>
      </c>
      <c r="H7071" s="5">
        <v>1</v>
      </c>
    </row>
    <row r="7072" spans="1:8" x14ac:dyDescent="0.25">
      <c r="A7072" s="4"/>
      <c r="B7072" s="4"/>
      <c r="C7072" s="4"/>
      <c r="D7072" s="4"/>
      <c r="E7072" s="4">
        <v>1200048940</v>
      </c>
      <c r="F7072" s="4" t="s">
        <v>5751</v>
      </c>
      <c r="G7072" s="5">
        <v>2443041.11</v>
      </c>
      <c r="H7072" s="5">
        <v>1</v>
      </c>
    </row>
    <row r="7073" spans="1:8" x14ac:dyDescent="0.25">
      <c r="A7073" s="4"/>
      <c r="B7073" s="4"/>
      <c r="C7073" s="4"/>
      <c r="D7073" s="4"/>
      <c r="E7073" s="4">
        <v>1200042810</v>
      </c>
      <c r="F7073" s="4" t="s">
        <v>5752</v>
      </c>
      <c r="G7073" s="5">
        <v>1794526.9</v>
      </c>
      <c r="H7073" s="5">
        <v>1</v>
      </c>
    </row>
    <row r="7074" spans="1:8" x14ac:dyDescent="0.25">
      <c r="A7074" s="4"/>
      <c r="B7074" s="4"/>
      <c r="C7074" s="4"/>
      <c r="D7074" s="4"/>
      <c r="E7074" s="4">
        <v>1200044880</v>
      </c>
      <c r="F7074" s="4" t="s">
        <v>5753</v>
      </c>
      <c r="G7074" s="5">
        <v>1781933</v>
      </c>
      <c r="H7074" s="5">
        <v>1</v>
      </c>
    </row>
    <row r="7075" spans="1:8" x14ac:dyDescent="0.25">
      <c r="A7075" s="4"/>
      <c r="B7075" s="4"/>
      <c r="C7075" s="4"/>
      <c r="D7075" s="4"/>
      <c r="E7075" s="4">
        <v>1200044850</v>
      </c>
      <c r="F7075" s="4" t="s">
        <v>5754</v>
      </c>
      <c r="G7075" s="5">
        <v>1374139</v>
      </c>
      <c r="H7075" s="5">
        <v>1</v>
      </c>
    </row>
    <row r="7076" spans="1:8" x14ac:dyDescent="0.25">
      <c r="A7076" s="4"/>
      <c r="B7076" s="4"/>
      <c r="C7076" s="4"/>
      <c r="D7076" s="4"/>
      <c r="E7076" s="4">
        <v>1200056190</v>
      </c>
      <c r="F7076" s="4" t="s">
        <v>5755</v>
      </c>
      <c r="G7076" s="5">
        <v>1339175.28</v>
      </c>
      <c r="H7076" s="5">
        <v>1</v>
      </c>
    </row>
    <row r="7077" spans="1:8" x14ac:dyDescent="0.25">
      <c r="A7077" s="4"/>
      <c r="B7077" s="4"/>
      <c r="C7077" s="4"/>
      <c r="D7077" s="4"/>
      <c r="E7077" s="4">
        <v>1200055330</v>
      </c>
      <c r="F7077" s="4" t="s">
        <v>5756</v>
      </c>
      <c r="G7077" s="5">
        <v>1309782.1499999999</v>
      </c>
      <c r="H7077" s="5">
        <v>1</v>
      </c>
    </row>
    <row r="7078" spans="1:8" x14ac:dyDescent="0.25">
      <c r="A7078" s="4"/>
      <c r="B7078" s="4"/>
      <c r="C7078" s="4"/>
      <c r="D7078" s="4"/>
      <c r="E7078" s="4">
        <v>1200045820</v>
      </c>
      <c r="F7078" s="4" t="s">
        <v>5757</v>
      </c>
      <c r="G7078" s="5">
        <v>1293346</v>
      </c>
      <c r="H7078" s="5">
        <v>1</v>
      </c>
    </row>
    <row r="7079" spans="1:8" x14ac:dyDescent="0.25">
      <c r="A7079" s="4"/>
      <c r="B7079" s="4"/>
      <c r="C7079" s="4"/>
      <c r="D7079" s="4"/>
      <c r="E7079" s="4">
        <v>1200044870</v>
      </c>
      <c r="F7079" s="4" t="s">
        <v>5758</v>
      </c>
      <c r="G7079" s="5">
        <v>1291675</v>
      </c>
      <c r="H7079" s="5">
        <v>1</v>
      </c>
    </row>
    <row r="7080" spans="1:8" x14ac:dyDescent="0.25">
      <c r="A7080" s="4"/>
      <c r="B7080" s="4"/>
      <c r="C7080" s="4"/>
      <c r="D7080" s="4"/>
      <c r="E7080" s="4">
        <v>1200042820</v>
      </c>
      <c r="F7080" s="4" t="s">
        <v>5759</v>
      </c>
      <c r="G7080" s="5">
        <v>1180460.48</v>
      </c>
      <c r="H7080" s="5">
        <v>1</v>
      </c>
    </row>
    <row r="7081" spans="1:8" x14ac:dyDescent="0.25">
      <c r="A7081" s="4"/>
      <c r="B7081" s="4"/>
      <c r="C7081" s="4"/>
      <c r="D7081" s="4"/>
      <c r="E7081" s="4">
        <v>1200044890</v>
      </c>
      <c r="F7081" s="4" t="s">
        <v>5760</v>
      </c>
      <c r="G7081" s="5">
        <v>1112654.75</v>
      </c>
      <c r="H7081" s="5">
        <v>1</v>
      </c>
    </row>
    <row r="7082" spans="1:8" x14ac:dyDescent="0.25">
      <c r="A7082" s="4"/>
      <c r="B7082" s="4"/>
      <c r="C7082" s="4"/>
      <c r="D7082" s="4"/>
      <c r="E7082" s="4">
        <v>1200048950</v>
      </c>
      <c r="F7082" s="4" t="s">
        <v>5761</v>
      </c>
      <c r="G7082" s="5">
        <v>1037597</v>
      </c>
      <c r="H7082" s="5">
        <v>1</v>
      </c>
    </row>
    <row r="7083" spans="1:8" x14ac:dyDescent="0.25">
      <c r="A7083" s="4"/>
      <c r="B7083" s="4"/>
      <c r="C7083" s="4"/>
      <c r="D7083" s="4"/>
      <c r="E7083" s="4">
        <v>1200055340</v>
      </c>
      <c r="F7083" s="4" t="s">
        <v>5762</v>
      </c>
      <c r="G7083" s="5">
        <v>933900.09</v>
      </c>
      <c r="H7083" s="5">
        <v>1</v>
      </c>
    </row>
    <row r="7084" spans="1:8" x14ac:dyDescent="0.25">
      <c r="A7084" s="4"/>
      <c r="B7084" s="4"/>
      <c r="C7084" s="4"/>
      <c r="D7084" s="4"/>
      <c r="E7084" s="4">
        <v>1200056280</v>
      </c>
      <c r="F7084" s="4" t="s">
        <v>5763</v>
      </c>
      <c r="G7084" s="5">
        <v>912425.24</v>
      </c>
      <c r="H7084" s="5">
        <v>1</v>
      </c>
    </row>
    <row r="7085" spans="1:8" x14ac:dyDescent="0.25">
      <c r="A7085" s="4"/>
      <c r="B7085" s="4"/>
      <c r="C7085" s="4"/>
      <c r="D7085" s="4"/>
      <c r="E7085" s="4">
        <v>1200056340</v>
      </c>
      <c r="F7085" s="4" t="s">
        <v>5764</v>
      </c>
      <c r="G7085" s="5">
        <v>652151.17000000004</v>
      </c>
      <c r="H7085" s="5">
        <v>1</v>
      </c>
    </row>
    <row r="7086" spans="1:8" x14ac:dyDescent="0.25">
      <c r="A7086" s="4"/>
      <c r="B7086" s="4"/>
      <c r="C7086" s="4"/>
      <c r="D7086" s="4"/>
      <c r="E7086" s="4">
        <v>1200052591</v>
      </c>
      <c r="F7086" s="4" t="s">
        <v>3079</v>
      </c>
      <c r="G7086" s="5">
        <v>536832.35</v>
      </c>
      <c r="H7086" s="5">
        <v>1</v>
      </c>
    </row>
    <row r="7087" spans="1:8" x14ac:dyDescent="0.25">
      <c r="A7087" s="4"/>
      <c r="B7087" s="4"/>
      <c r="C7087" s="4"/>
      <c r="D7087" s="4"/>
      <c r="E7087" s="4">
        <v>1200048960</v>
      </c>
      <c r="F7087" s="4" t="s">
        <v>5765</v>
      </c>
      <c r="G7087" s="5">
        <v>462949.04</v>
      </c>
      <c r="H7087" s="5">
        <v>1</v>
      </c>
    </row>
    <row r="7088" spans="1:8" x14ac:dyDescent="0.25">
      <c r="A7088" s="4"/>
      <c r="B7088" s="4"/>
      <c r="C7088" s="4"/>
      <c r="D7088" s="4"/>
      <c r="E7088" s="4">
        <v>1200056420</v>
      </c>
      <c r="F7088" s="4" t="s">
        <v>5766</v>
      </c>
      <c r="G7088" s="5">
        <v>455681.21</v>
      </c>
      <c r="H7088" s="5">
        <v>1</v>
      </c>
    </row>
    <row r="7089" spans="1:8" x14ac:dyDescent="0.25">
      <c r="A7089" s="4"/>
      <c r="B7089" s="4"/>
      <c r="C7089" s="4"/>
      <c r="D7089" s="4"/>
      <c r="E7089" s="4">
        <v>1200052600</v>
      </c>
      <c r="F7089" s="4" t="s">
        <v>5767</v>
      </c>
      <c r="G7089" s="5">
        <v>417773.04</v>
      </c>
      <c r="H7089" s="5">
        <v>1</v>
      </c>
    </row>
    <row r="7090" spans="1:8" x14ac:dyDescent="0.25">
      <c r="A7090" s="4"/>
      <c r="B7090" s="4"/>
      <c r="C7090" s="4"/>
      <c r="D7090" s="4"/>
      <c r="E7090" s="4">
        <v>1200056240</v>
      </c>
      <c r="F7090" s="4" t="s">
        <v>5768</v>
      </c>
      <c r="G7090" s="5">
        <v>374552.74</v>
      </c>
      <c r="H7090" s="5">
        <v>1</v>
      </c>
    </row>
    <row r="7091" spans="1:8" x14ac:dyDescent="0.25">
      <c r="A7091" s="4"/>
      <c r="B7091" s="4"/>
      <c r="C7091" s="4"/>
      <c r="D7091" s="4"/>
      <c r="E7091" s="4">
        <v>1200043100</v>
      </c>
      <c r="F7091" s="4" t="s">
        <v>5769</v>
      </c>
      <c r="G7091" s="5">
        <v>363927.2</v>
      </c>
      <c r="H7091" s="5">
        <v>1</v>
      </c>
    </row>
    <row r="7092" spans="1:8" x14ac:dyDescent="0.25">
      <c r="A7092" s="4"/>
      <c r="B7092" s="4"/>
      <c r="C7092" s="4"/>
      <c r="D7092" s="4"/>
      <c r="E7092" s="4">
        <v>1200056290</v>
      </c>
      <c r="F7092" s="4" t="s">
        <v>5744</v>
      </c>
      <c r="G7092" s="5">
        <v>363438.72</v>
      </c>
      <c r="H7092" s="5">
        <v>1</v>
      </c>
    </row>
    <row r="7093" spans="1:8" x14ac:dyDescent="0.25">
      <c r="A7093" s="4"/>
      <c r="B7093" s="4"/>
      <c r="C7093" s="4"/>
      <c r="D7093" s="4"/>
      <c r="E7093" s="4">
        <v>1200048030</v>
      </c>
      <c r="F7093" s="4" t="s">
        <v>5770</v>
      </c>
      <c r="G7093" s="5">
        <v>361208</v>
      </c>
      <c r="H7093" s="5">
        <v>1</v>
      </c>
    </row>
    <row r="7094" spans="1:8" x14ac:dyDescent="0.25">
      <c r="A7094" s="4"/>
      <c r="B7094" s="4"/>
      <c r="C7094" s="4"/>
      <c r="D7094" s="4"/>
      <c r="E7094" s="4">
        <v>1200047370</v>
      </c>
      <c r="F7094" s="4" t="s">
        <v>5771</v>
      </c>
      <c r="G7094" s="5">
        <v>242981.84</v>
      </c>
      <c r="H7094" s="5">
        <v>1</v>
      </c>
    </row>
    <row r="7095" spans="1:8" x14ac:dyDescent="0.25">
      <c r="A7095" s="4"/>
      <c r="B7095" s="4"/>
      <c r="C7095" s="4"/>
      <c r="D7095" s="4"/>
      <c r="E7095" s="4">
        <v>1200048240</v>
      </c>
      <c r="F7095" s="4" t="s">
        <v>5772</v>
      </c>
      <c r="G7095" s="5">
        <v>231998.28</v>
      </c>
      <c r="H7095" s="5">
        <v>1</v>
      </c>
    </row>
    <row r="7096" spans="1:8" x14ac:dyDescent="0.25">
      <c r="A7096" s="4"/>
      <c r="B7096" s="4"/>
      <c r="C7096" s="4"/>
      <c r="D7096" s="4"/>
      <c r="E7096" s="4">
        <v>1200048250</v>
      </c>
      <c r="F7096" s="4" t="s">
        <v>5772</v>
      </c>
      <c r="G7096" s="5">
        <v>231998.28</v>
      </c>
      <c r="H7096" s="5">
        <v>1</v>
      </c>
    </row>
    <row r="7097" spans="1:8" x14ac:dyDescent="0.25">
      <c r="A7097" s="4"/>
      <c r="B7097" s="4"/>
      <c r="C7097" s="4"/>
      <c r="D7097" s="4"/>
      <c r="E7097" s="4">
        <v>1200048720</v>
      </c>
      <c r="F7097" s="4" t="s">
        <v>5773</v>
      </c>
      <c r="G7097" s="5">
        <v>196000</v>
      </c>
      <c r="H7097" s="5">
        <v>1</v>
      </c>
    </row>
    <row r="7098" spans="1:8" x14ac:dyDescent="0.25">
      <c r="A7098" s="4"/>
      <c r="B7098" s="4"/>
      <c r="C7098" s="4"/>
      <c r="D7098" s="4"/>
      <c r="E7098" s="4">
        <v>1200056260</v>
      </c>
      <c r="F7098" s="4" t="s">
        <v>5774</v>
      </c>
      <c r="G7098" s="5">
        <v>169515.91</v>
      </c>
      <c r="H7098" s="5">
        <v>1</v>
      </c>
    </row>
    <row r="7099" spans="1:8" x14ac:dyDescent="0.25">
      <c r="A7099" s="4"/>
      <c r="B7099" s="4"/>
      <c r="C7099" s="4"/>
      <c r="D7099" s="4"/>
      <c r="E7099" s="4">
        <v>1200056250</v>
      </c>
      <c r="F7099" s="4" t="s">
        <v>5774</v>
      </c>
      <c r="G7099" s="5">
        <v>169515.91</v>
      </c>
      <c r="H7099" s="5">
        <v>1</v>
      </c>
    </row>
    <row r="7100" spans="1:8" x14ac:dyDescent="0.25">
      <c r="A7100" s="4"/>
      <c r="B7100" s="4"/>
      <c r="C7100" s="4"/>
      <c r="D7100" s="4"/>
      <c r="E7100" s="4">
        <v>1200043110</v>
      </c>
      <c r="F7100" s="4" t="s">
        <v>5769</v>
      </c>
      <c r="G7100" s="5">
        <v>149688.9</v>
      </c>
      <c r="H7100" s="5">
        <v>1</v>
      </c>
    </row>
    <row r="7101" spans="1:8" x14ac:dyDescent="0.25">
      <c r="A7101" s="4"/>
      <c r="B7101" s="4"/>
      <c r="C7101" s="4"/>
      <c r="D7101" s="4"/>
      <c r="E7101" s="4">
        <v>1200054820</v>
      </c>
      <c r="F7101" s="4" t="s">
        <v>3122</v>
      </c>
      <c r="G7101" s="5">
        <v>139500.44</v>
      </c>
      <c r="H7101" s="5">
        <v>1</v>
      </c>
    </row>
    <row r="7102" spans="1:8" x14ac:dyDescent="0.25">
      <c r="A7102" s="4"/>
      <c r="B7102" s="4"/>
      <c r="C7102" s="4"/>
      <c r="D7102" s="4"/>
      <c r="E7102" s="4">
        <v>1200048740</v>
      </c>
      <c r="F7102" s="4" t="s">
        <v>5775</v>
      </c>
      <c r="G7102" s="5">
        <v>132824.89000000001</v>
      </c>
      <c r="H7102" s="5">
        <v>1</v>
      </c>
    </row>
    <row r="7103" spans="1:8" x14ac:dyDescent="0.25">
      <c r="A7103" s="4"/>
      <c r="B7103" s="4"/>
      <c r="C7103" s="4"/>
      <c r="D7103" s="4"/>
      <c r="E7103" s="4">
        <v>1200044640</v>
      </c>
      <c r="F7103" s="4" t="s">
        <v>5776</v>
      </c>
      <c r="G7103" s="5">
        <v>81887.990000000005</v>
      </c>
      <c r="H7103" s="5">
        <v>1</v>
      </c>
    </row>
    <row r="7104" spans="1:8" x14ac:dyDescent="0.25">
      <c r="A7104" s="4"/>
      <c r="B7104" s="4"/>
      <c r="C7104" s="4"/>
      <c r="D7104" s="4"/>
      <c r="E7104" s="4">
        <v>1200048010</v>
      </c>
      <c r="F7104" s="4" t="s">
        <v>5777</v>
      </c>
      <c r="G7104" s="5">
        <v>77767.56</v>
      </c>
      <c r="H7104" s="5">
        <v>1</v>
      </c>
    </row>
    <row r="7105" spans="1:8" x14ac:dyDescent="0.25">
      <c r="A7105" s="4"/>
      <c r="B7105" s="4"/>
      <c r="C7105" s="4"/>
      <c r="D7105" s="4"/>
      <c r="E7105" s="4">
        <v>1200047400</v>
      </c>
      <c r="F7105" s="4" t="s">
        <v>5778</v>
      </c>
      <c r="G7105" s="5">
        <v>49984.88</v>
      </c>
      <c r="H7105" s="5">
        <v>1</v>
      </c>
    </row>
    <row r="7106" spans="1:8" x14ac:dyDescent="0.25">
      <c r="A7106" s="4"/>
      <c r="B7106" s="4"/>
      <c r="C7106" s="4"/>
      <c r="D7106" s="4"/>
      <c r="E7106" s="4">
        <v>1200056100</v>
      </c>
      <c r="F7106" s="4" t="s">
        <v>5779</v>
      </c>
      <c r="G7106" s="5">
        <v>45296.01</v>
      </c>
      <c r="H7106" s="5">
        <v>1</v>
      </c>
    </row>
    <row r="7107" spans="1:8" x14ac:dyDescent="0.25">
      <c r="A7107" s="4"/>
      <c r="B7107" s="4"/>
      <c r="C7107" s="4"/>
      <c r="D7107" s="4"/>
      <c r="E7107" s="4">
        <v>1200056270</v>
      </c>
      <c r="F7107" s="4" t="s">
        <v>5780</v>
      </c>
      <c r="G7107" s="5">
        <v>43538.59</v>
      </c>
      <c r="H7107" s="5">
        <v>1</v>
      </c>
    </row>
    <row r="7108" spans="1:8" x14ac:dyDescent="0.25">
      <c r="A7108" s="4"/>
      <c r="B7108" s="4"/>
      <c r="C7108" s="4"/>
      <c r="D7108" s="4"/>
      <c r="E7108" s="4">
        <v>1200043920</v>
      </c>
      <c r="F7108" s="4" t="s">
        <v>5781</v>
      </c>
      <c r="G7108" s="5">
        <v>40960</v>
      </c>
      <c r="H7108" s="5">
        <v>1</v>
      </c>
    </row>
    <row r="7109" spans="1:8" x14ac:dyDescent="0.25">
      <c r="A7109" s="4"/>
      <c r="B7109" s="4"/>
      <c r="C7109" s="4"/>
      <c r="D7109" s="4"/>
      <c r="E7109" s="4">
        <v>1200056040</v>
      </c>
      <c r="F7109" s="4" t="s">
        <v>5782</v>
      </c>
      <c r="G7109" s="5">
        <v>39910.370000000003</v>
      </c>
      <c r="H7109" s="5">
        <v>1</v>
      </c>
    </row>
    <row r="7110" spans="1:8" x14ac:dyDescent="0.25">
      <c r="A7110" s="4"/>
      <c r="B7110" s="4"/>
      <c r="C7110" s="4"/>
      <c r="D7110" s="4"/>
      <c r="E7110" s="4">
        <v>1200056320</v>
      </c>
      <c r="F7110" s="4" t="s">
        <v>5783</v>
      </c>
      <c r="G7110" s="5">
        <v>28723.77</v>
      </c>
      <c r="H7110" s="5">
        <v>1</v>
      </c>
    </row>
    <row r="7111" spans="1:8" x14ac:dyDescent="0.25">
      <c r="A7111" s="4"/>
      <c r="B7111" s="4"/>
      <c r="C7111" s="4"/>
      <c r="D7111" s="4"/>
      <c r="E7111" s="4">
        <v>1200056330</v>
      </c>
      <c r="F7111" s="4" t="s">
        <v>5783</v>
      </c>
      <c r="G7111" s="5">
        <v>28723.68</v>
      </c>
      <c r="H7111" s="5">
        <v>1</v>
      </c>
    </row>
    <row r="7112" spans="1:8" x14ac:dyDescent="0.25">
      <c r="A7112" s="4"/>
      <c r="B7112" s="4"/>
      <c r="C7112" s="4"/>
      <c r="D7112" s="4"/>
      <c r="E7112" s="4">
        <v>1200056300</v>
      </c>
      <c r="F7112" s="4" t="s">
        <v>5783</v>
      </c>
      <c r="G7112" s="5">
        <v>28723.03</v>
      </c>
      <c r="H7112" s="5">
        <v>1</v>
      </c>
    </row>
    <row r="7113" spans="1:8" x14ac:dyDescent="0.25">
      <c r="A7113" s="4"/>
      <c r="B7113" s="4"/>
      <c r="C7113" s="4"/>
      <c r="D7113" s="4"/>
      <c r="E7113" s="4">
        <v>1200056310</v>
      </c>
      <c r="F7113" s="4" t="s">
        <v>5783</v>
      </c>
      <c r="G7113" s="5">
        <v>28723.02</v>
      </c>
      <c r="H7113" s="5">
        <v>1</v>
      </c>
    </row>
    <row r="7114" spans="1:8" x14ac:dyDescent="0.25">
      <c r="A7114" s="4"/>
      <c r="B7114" s="4"/>
      <c r="C7114" s="4"/>
      <c r="D7114" s="4"/>
      <c r="E7114" s="4">
        <v>1200055940</v>
      </c>
      <c r="F7114" s="4" t="s">
        <v>5784</v>
      </c>
      <c r="G7114" s="5">
        <v>24888.89</v>
      </c>
      <c r="H7114" s="5">
        <v>1</v>
      </c>
    </row>
    <row r="7115" spans="1:8" x14ac:dyDescent="0.25">
      <c r="A7115" s="4"/>
      <c r="B7115" s="4"/>
      <c r="C7115" s="4"/>
      <c r="D7115" s="4"/>
      <c r="E7115" s="4">
        <v>1200052660</v>
      </c>
      <c r="F7115" s="4" t="s">
        <v>5785</v>
      </c>
      <c r="G7115" s="5">
        <v>15600</v>
      </c>
      <c r="H7115" s="5">
        <v>1</v>
      </c>
    </row>
    <row r="7116" spans="1:8" x14ac:dyDescent="0.25">
      <c r="A7116" s="4"/>
      <c r="B7116" s="4"/>
      <c r="C7116" s="4"/>
      <c r="D7116" s="4"/>
      <c r="E7116" s="4">
        <v>1200052670</v>
      </c>
      <c r="F7116" s="4" t="s">
        <v>5785</v>
      </c>
      <c r="G7116" s="5">
        <v>15600</v>
      </c>
      <c r="H7116" s="5">
        <v>1</v>
      </c>
    </row>
    <row r="7117" spans="1:8" x14ac:dyDescent="0.25">
      <c r="A7117" s="4"/>
      <c r="B7117" s="4"/>
      <c r="C7117" s="4"/>
      <c r="D7117" s="4"/>
      <c r="E7117" s="4">
        <v>1200052680</v>
      </c>
      <c r="F7117" s="4" t="s">
        <v>5785</v>
      </c>
      <c r="G7117" s="5">
        <v>15600</v>
      </c>
      <c r="H7117" s="5">
        <v>1</v>
      </c>
    </row>
    <row r="7118" spans="1:8" x14ac:dyDescent="0.25">
      <c r="A7118" s="4"/>
      <c r="B7118" s="4"/>
      <c r="C7118" s="4"/>
      <c r="D7118" s="4"/>
      <c r="E7118" s="4">
        <v>1200056170</v>
      </c>
      <c r="F7118" s="4" t="s">
        <v>5786</v>
      </c>
      <c r="G7118" s="5">
        <v>13889.26</v>
      </c>
      <c r="H7118" s="5">
        <v>1</v>
      </c>
    </row>
    <row r="7119" spans="1:8" x14ac:dyDescent="0.25">
      <c r="A7119" s="4"/>
      <c r="B7119" s="4"/>
      <c r="C7119" s="4"/>
      <c r="D7119" s="4"/>
      <c r="E7119" s="4">
        <v>1200056160</v>
      </c>
      <c r="F7119" s="4" t="s">
        <v>5786</v>
      </c>
      <c r="G7119" s="5">
        <v>13889.26</v>
      </c>
      <c r="H7119" s="5">
        <v>1</v>
      </c>
    </row>
    <row r="7120" spans="1:8" x14ac:dyDescent="0.25">
      <c r="A7120" s="4"/>
      <c r="B7120" s="4"/>
      <c r="C7120" s="4"/>
      <c r="D7120" s="4"/>
      <c r="E7120" s="4">
        <v>1200056180</v>
      </c>
      <c r="F7120" s="4" t="s">
        <v>5786</v>
      </c>
      <c r="G7120" s="5">
        <v>13889.26</v>
      </c>
      <c r="H7120" s="5">
        <v>1</v>
      </c>
    </row>
    <row r="7121" spans="1:8" x14ac:dyDescent="0.25">
      <c r="A7121" s="4"/>
      <c r="B7121" s="4"/>
      <c r="C7121" s="4"/>
      <c r="D7121" s="4"/>
      <c r="E7121" s="4">
        <v>1200056150</v>
      </c>
      <c r="F7121" s="4" t="s">
        <v>5786</v>
      </c>
      <c r="G7121" s="5">
        <v>13889.26</v>
      </c>
      <c r="H7121" s="5">
        <v>1</v>
      </c>
    </row>
    <row r="7122" spans="1:8" x14ac:dyDescent="0.25">
      <c r="A7122" s="4"/>
      <c r="B7122" s="4"/>
      <c r="C7122" s="4"/>
      <c r="D7122" s="4"/>
      <c r="E7122" s="4">
        <v>1200056110</v>
      </c>
      <c r="F7122" s="4" t="s">
        <v>5787</v>
      </c>
      <c r="G7122" s="5">
        <v>13492.43</v>
      </c>
      <c r="H7122" s="5">
        <v>1</v>
      </c>
    </row>
    <row r="7123" spans="1:8" x14ac:dyDescent="0.25">
      <c r="A7123" s="4"/>
      <c r="B7123" s="4"/>
      <c r="C7123" s="4"/>
      <c r="D7123" s="4"/>
      <c r="E7123" s="4">
        <v>1200056120</v>
      </c>
      <c r="F7123" s="4" t="s">
        <v>5787</v>
      </c>
      <c r="G7123" s="5">
        <v>13492.43</v>
      </c>
      <c r="H7123" s="5">
        <v>1</v>
      </c>
    </row>
    <row r="7124" spans="1:8" x14ac:dyDescent="0.25">
      <c r="A7124" s="4"/>
      <c r="B7124" s="4"/>
      <c r="C7124" s="4"/>
      <c r="D7124" s="4"/>
      <c r="E7124" s="4">
        <v>1200047320</v>
      </c>
      <c r="F7124" s="4" t="s">
        <v>5788</v>
      </c>
      <c r="G7124" s="5">
        <v>8925.33</v>
      </c>
      <c r="H7124" s="5">
        <v>1</v>
      </c>
    </row>
    <row r="7125" spans="1:8" x14ac:dyDescent="0.25">
      <c r="A7125" s="4"/>
      <c r="B7125" s="4"/>
      <c r="C7125" s="4"/>
      <c r="D7125" s="4"/>
      <c r="E7125" s="4">
        <v>1200047330</v>
      </c>
      <c r="F7125" s="4" t="s">
        <v>5789</v>
      </c>
      <c r="G7125" s="5">
        <v>8640</v>
      </c>
      <c r="H7125" s="5">
        <v>1</v>
      </c>
    </row>
    <row r="7126" spans="1:8" x14ac:dyDescent="0.25">
      <c r="A7126" s="4"/>
      <c r="B7126" s="4"/>
      <c r="C7126" s="4"/>
      <c r="D7126" s="4"/>
      <c r="E7126" s="4">
        <v>1200047350</v>
      </c>
      <c r="F7126" s="4" t="s">
        <v>5790</v>
      </c>
      <c r="G7126" s="5">
        <v>3360</v>
      </c>
      <c r="H7126" s="5">
        <v>1</v>
      </c>
    </row>
    <row r="7127" spans="1:8" x14ac:dyDescent="0.25">
      <c r="A7127" s="4"/>
      <c r="B7127" s="4"/>
      <c r="C7127" s="4"/>
      <c r="D7127" s="4"/>
      <c r="E7127" s="4">
        <v>1200047340</v>
      </c>
      <c r="F7127" s="4" t="s">
        <v>5791</v>
      </c>
      <c r="G7127" s="5">
        <v>2560</v>
      </c>
      <c r="H7127" s="5">
        <v>1</v>
      </c>
    </row>
    <row r="7128" spans="1:8" x14ac:dyDescent="0.25">
      <c r="A7128" s="4"/>
      <c r="B7128" s="4"/>
      <c r="C7128" s="4"/>
      <c r="D7128" s="4">
        <v>2011</v>
      </c>
      <c r="E7128" s="4">
        <v>1200061270</v>
      </c>
      <c r="F7128" s="4" t="s">
        <v>5792</v>
      </c>
      <c r="G7128" s="5">
        <v>8828772</v>
      </c>
      <c r="H7128" s="5">
        <v>18126.7</v>
      </c>
    </row>
    <row r="7129" spans="1:8" x14ac:dyDescent="0.25">
      <c r="A7129" s="4"/>
      <c r="B7129" s="4"/>
      <c r="C7129" s="4"/>
      <c r="D7129" s="4"/>
      <c r="E7129" s="4">
        <v>1200058350</v>
      </c>
      <c r="F7129" s="4" t="s">
        <v>5740</v>
      </c>
      <c r="G7129" s="5">
        <v>2388449.7000000002</v>
      </c>
      <c r="H7129" s="5">
        <v>2734</v>
      </c>
    </row>
    <row r="7130" spans="1:8" x14ac:dyDescent="0.25">
      <c r="A7130" s="4"/>
      <c r="B7130" s="4"/>
      <c r="C7130" s="4"/>
      <c r="D7130" s="4"/>
      <c r="E7130" s="4">
        <v>1200056880</v>
      </c>
      <c r="F7130" s="4" t="s">
        <v>3055</v>
      </c>
      <c r="G7130" s="5">
        <v>2221182</v>
      </c>
      <c r="H7130" s="5">
        <v>1</v>
      </c>
    </row>
    <row r="7131" spans="1:8" x14ac:dyDescent="0.25">
      <c r="A7131" s="4"/>
      <c r="B7131" s="4"/>
      <c r="C7131" s="4"/>
      <c r="D7131" s="4"/>
      <c r="E7131" s="4">
        <v>1200057430</v>
      </c>
      <c r="F7131" s="4" t="s">
        <v>5793</v>
      </c>
      <c r="G7131" s="5">
        <v>2128485.7999999998</v>
      </c>
      <c r="H7131" s="5">
        <v>1</v>
      </c>
    </row>
    <row r="7132" spans="1:8" x14ac:dyDescent="0.25">
      <c r="A7132" s="4"/>
      <c r="B7132" s="4"/>
      <c r="C7132" s="4"/>
      <c r="D7132" s="4"/>
      <c r="E7132" s="4">
        <v>1200068580</v>
      </c>
      <c r="F7132" s="4" t="s">
        <v>5794</v>
      </c>
      <c r="G7132" s="5">
        <v>1831845</v>
      </c>
      <c r="H7132" s="5">
        <v>63892.51</v>
      </c>
    </row>
    <row r="7133" spans="1:8" x14ac:dyDescent="0.25">
      <c r="A7133" s="4"/>
      <c r="B7133" s="4"/>
      <c r="C7133" s="4"/>
      <c r="D7133" s="4"/>
      <c r="E7133" s="4">
        <v>1200068610</v>
      </c>
      <c r="F7133" s="4" t="s">
        <v>5794</v>
      </c>
      <c r="G7133" s="5">
        <v>1831844</v>
      </c>
      <c r="H7133" s="5">
        <v>63892.41</v>
      </c>
    </row>
    <row r="7134" spans="1:8" x14ac:dyDescent="0.25">
      <c r="A7134" s="4"/>
      <c r="B7134" s="4"/>
      <c r="C7134" s="4"/>
      <c r="D7134" s="4"/>
      <c r="E7134" s="4">
        <v>1200068590</v>
      </c>
      <c r="F7134" s="4" t="s">
        <v>5794</v>
      </c>
      <c r="G7134" s="5">
        <v>1831844</v>
      </c>
      <c r="H7134" s="5">
        <v>63892.41</v>
      </c>
    </row>
    <row r="7135" spans="1:8" x14ac:dyDescent="0.25">
      <c r="A7135" s="4"/>
      <c r="B7135" s="4"/>
      <c r="C7135" s="4"/>
      <c r="D7135" s="4"/>
      <c r="E7135" s="4">
        <v>1200068600</v>
      </c>
      <c r="F7135" s="4" t="s">
        <v>5794</v>
      </c>
      <c r="G7135" s="5">
        <v>1831844</v>
      </c>
      <c r="H7135" s="5">
        <v>63892.41</v>
      </c>
    </row>
    <row r="7136" spans="1:8" x14ac:dyDescent="0.25">
      <c r="A7136" s="4"/>
      <c r="B7136" s="4"/>
      <c r="C7136" s="4"/>
      <c r="D7136" s="4"/>
      <c r="E7136" s="4">
        <v>1200064100</v>
      </c>
      <c r="F7136" s="4" t="s">
        <v>5795</v>
      </c>
      <c r="G7136" s="5">
        <v>1712381.85</v>
      </c>
      <c r="H7136" s="5">
        <v>32254.82</v>
      </c>
    </row>
    <row r="7137" spans="1:8" x14ac:dyDescent="0.25">
      <c r="A7137" s="4"/>
      <c r="B7137" s="4"/>
      <c r="C7137" s="4"/>
      <c r="D7137" s="4"/>
      <c r="E7137" s="4">
        <v>1200064110</v>
      </c>
      <c r="F7137" s="4" t="s">
        <v>5796</v>
      </c>
      <c r="G7137" s="5">
        <v>1708172.85</v>
      </c>
      <c r="H7137" s="5">
        <v>32175.56</v>
      </c>
    </row>
    <row r="7138" spans="1:8" x14ac:dyDescent="0.25">
      <c r="A7138" s="4"/>
      <c r="B7138" s="4"/>
      <c r="C7138" s="4"/>
      <c r="D7138" s="4"/>
      <c r="E7138" s="4">
        <v>1200065520</v>
      </c>
      <c r="F7138" s="4" t="s">
        <v>5797</v>
      </c>
      <c r="G7138" s="5">
        <v>1674044.34</v>
      </c>
      <c r="H7138" s="5">
        <v>36485.03</v>
      </c>
    </row>
    <row r="7139" spans="1:8" x14ac:dyDescent="0.25">
      <c r="A7139" s="4"/>
      <c r="B7139" s="4"/>
      <c r="C7139" s="4"/>
      <c r="D7139" s="4"/>
      <c r="E7139" s="4">
        <v>1200058320</v>
      </c>
      <c r="F7139" s="4" t="s">
        <v>5798</v>
      </c>
      <c r="G7139" s="5">
        <v>1562207</v>
      </c>
      <c r="H7139" s="5">
        <v>1</v>
      </c>
    </row>
    <row r="7140" spans="1:8" x14ac:dyDescent="0.25">
      <c r="A7140" s="4"/>
      <c r="B7140" s="4"/>
      <c r="C7140" s="4"/>
      <c r="D7140" s="4"/>
      <c r="E7140" s="4">
        <v>1200058310</v>
      </c>
      <c r="F7140" s="4" t="s">
        <v>5798</v>
      </c>
      <c r="G7140" s="5">
        <v>1562206</v>
      </c>
      <c r="H7140" s="5">
        <v>1</v>
      </c>
    </row>
    <row r="7141" spans="1:8" x14ac:dyDescent="0.25">
      <c r="A7141" s="4"/>
      <c r="B7141" s="4"/>
      <c r="C7141" s="4"/>
      <c r="D7141" s="4"/>
      <c r="E7141" s="4">
        <v>1200066120</v>
      </c>
      <c r="F7141" s="4" t="s">
        <v>5799</v>
      </c>
      <c r="G7141" s="5">
        <v>1309782.1599999999</v>
      </c>
      <c r="H7141" s="5">
        <v>20388.63</v>
      </c>
    </row>
    <row r="7142" spans="1:8" x14ac:dyDescent="0.25">
      <c r="A7142" s="4"/>
      <c r="B7142" s="4"/>
      <c r="C7142" s="4"/>
      <c r="D7142" s="4"/>
      <c r="E7142" s="4">
        <v>1200066100</v>
      </c>
      <c r="F7142" s="4" t="s">
        <v>5800</v>
      </c>
      <c r="G7142" s="5">
        <v>1007554.63</v>
      </c>
      <c r="H7142" s="5">
        <v>18978.54</v>
      </c>
    </row>
    <row r="7143" spans="1:8" x14ac:dyDescent="0.25">
      <c r="A7143" s="4"/>
      <c r="B7143" s="4"/>
      <c r="C7143" s="4"/>
      <c r="D7143" s="4"/>
      <c r="E7143" s="4">
        <v>1200066090</v>
      </c>
      <c r="F7143" s="4" t="s">
        <v>5800</v>
      </c>
      <c r="G7143" s="5">
        <v>1007554.63</v>
      </c>
      <c r="H7143" s="5">
        <v>18978.54</v>
      </c>
    </row>
    <row r="7144" spans="1:8" x14ac:dyDescent="0.25">
      <c r="A7144" s="4"/>
      <c r="B7144" s="4"/>
      <c r="C7144" s="4"/>
      <c r="D7144" s="4"/>
      <c r="E7144" s="4">
        <v>1200061290</v>
      </c>
      <c r="F7144" s="4" t="s">
        <v>5801</v>
      </c>
      <c r="G7144" s="5">
        <v>993223</v>
      </c>
      <c r="H7144" s="5">
        <v>14184.47</v>
      </c>
    </row>
    <row r="7145" spans="1:8" x14ac:dyDescent="0.25">
      <c r="A7145" s="4"/>
      <c r="B7145" s="4"/>
      <c r="C7145" s="4"/>
      <c r="D7145" s="4"/>
      <c r="E7145" s="4">
        <v>1200065860</v>
      </c>
      <c r="F7145" s="4" t="s">
        <v>5802</v>
      </c>
      <c r="G7145" s="5">
        <v>984167.04</v>
      </c>
      <c r="H7145" s="5">
        <v>18412.919999999998</v>
      </c>
    </row>
    <row r="7146" spans="1:8" x14ac:dyDescent="0.25">
      <c r="A7146" s="4"/>
      <c r="B7146" s="4"/>
      <c r="C7146" s="4"/>
      <c r="D7146" s="4"/>
      <c r="E7146" s="4">
        <v>1200065870</v>
      </c>
      <c r="F7146" s="4" t="s">
        <v>5802</v>
      </c>
      <c r="G7146" s="5">
        <v>984167.04</v>
      </c>
      <c r="H7146" s="5">
        <v>18412.91</v>
      </c>
    </row>
    <row r="7147" spans="1:8" x14ac:dyDescent="0.25">
      <c r="A7147" s="4"/>
      <c r="B7147" s="4"/>
      <c r="C7147" s="4"/>
      <c r="D7147" s="4"/>
      <c r="E7147" s="4">
        <v>1200065820</v>
      </c>
      <c r="F7147" s="4" t="s">
        <v>5803</v>
      </c>
      <c r="G7147" s="5">
        <v>933900.07</v>
      </c>
      <c r="H7147" s="5">
        <v>17794.05</v>
      </c>
    </row>
    <row r="7148" spans="1:8" x14ac:dyDescent="0.25">
      <c r="A7148" s="4"/>
      <c r="B7148" s="4"/>
      <c r="C7148" s="4"/>
      <c r="D7148" s="4"/>
      <c r="E7148" s="4">
        <v>1200065810</v>
      </c>
      <c r="F7148" s="4" t="s">
        <v>5803</v>
      </c>
      <c r="G7148" s="5">
        <v>933900.07</v>
      </c>
      <c r="H7148" s="5">
        <v>17794.05</v>
      </c>
    </row>
    <row r="7149" spans="1:8" x14ac:dyDescent="0.25">
      <c r="A7149" s="4"/>
      <c r="B7149" s="4"/>
      <c r="C7149" s="4"/>
      <c r="D7149" s="4"/>
      <c r="E7149" s="4">
        <v>1200065830</v>
      </c>
      <c r="F7149" s="4" t="s">
        <v>5803</v>
      </c>
      <c r="G7149" s="5">
        <v>933900.07</v>
      </c>
      <c r="H7149" s="5">
        <v>17794.04</v>
      </c>
    </row>
    <row r="7150" spans="1:8" x14ac:dyDescent="0.25">
      <c r="A7150" s="4"/>
      <c r="B7150" s="4"/>
      <c r="C7150" s="4"/>
      <c r="D7150" s="4"/>
      <c r="E7150" s="4">
        <v>1200065840</v>
      </c>
      <c r="F7150" s="4" t="s">
        <v>5803</v>
      </c>
      <c r="G7150" s="5">
        <v>933900.07</v>
      </c>
      <c r="H7150" s="5">
        <v>17794.060000000001</v>
      </c>
    </row>
    <row r="7151" spans="1:8" x14ac:dyDescent="0.25">
      <c r="A7151" s="4"/>
      <c r="B7151" s="4"/>
      <c r="C7151" s="4"/>
      <c r="D7151" s="4"/>
      <c r="E7151" s="4">
        <v>1200061271</v>
      </c>
      <c r="F7151" s="4" t="s">
        <v>5804</v>
      </c>
      <c r="G7151" s="5">
        <v>586800</v>
      </c>
      <c r="H7151" s="5">
        <v>8380.27</v>
      </c>
    </row>
    <row r="7152" spans="1:8" x14ac:dyDescent="0.25">
      <c r="A7152" s="4"/>
      <c r="B7152" s="4"/>
      <c r="C7152" s="4"/>
      <c r="D7152" s="4"/>
      <c r="E7152" s="4">
        <v>1200063470</v>
      </c>
      <c r="F7152" s="4" t="s">
        <v>5805</v>
      </c>
      <c r="G7152" s="5">
        <v>576910</v>
      </c>
      <c r="H7152" s="5">
        <v>18624.46</v>
      </c>
    </row>
    <row r="7153" spans="1:8" x14ac:dyDescent="0.25">
      <c r="A7153" s="4"/>
      <c r="B7153" s="4"/>
      <c r="C7153" s="4"/>
      <c r="D7153" s="4"/>
      <c r="E7153" s="4">
        <v>1200060920</v>
      </c>
      <c r="F7153" s="4" t="s">
        <v>5806</v>
      </c>
      <c r="G7153" s="5">
        <v>377249.78</v>
      </c>
      <c r="H7153" s="5">
        <v>6464.74</v>
      </c>
    </row>
    <row r="7154" spans="1:8" x14ac:dyDescent="0.25">
      <c r="A7154" s="4"/>
      <c r="B7154" s="4"/>
      <c r="C7154" s="4"/>
      <c r="D7154" s="4"/>
      <c r="E7154" s="4">
        <v>1200064640</v>
      </c>
      <c r="F7154" s="4" t="s">
        <v>5807</v>
      </c>
      <c r="G7154" s="5">
        <v>334600</v>
      </c>
      <c r="H7154" s="5">
        <v>6711.89</v>
      </c>
    </row>
    <row r="7155" spans="1:8" x14ac:dyDescent="0.25">
      <c r="A7155" s="4"/>
      <c r="B7155" s="4"/>
      <c r="C7155" s="4"/>
      <c r="D7155" s="4"/>
      <c r="E7155" s="4">
        <v>1200066160</v>
      </c>
      <c r="F7155" s="4" t="s">
        <v>5808</v>
      </c>
      <c r="G7155" s="5">
        <v>260937.52</v>
      </c>
      <c r="H7155" s="5">
        <v>7295.55</v>
      </c>
    </row>
    <row r="7156" spans="1:8" x14ac:dyDescent="0.25">
      <c r="A7156" s="4"/>
      <c r="B7156" s="4"/>
      <c r="C7156" s="4"/>
      <c r="D7156" s="4"/>
      <c r="E7156" s="4">
        <v>1200066150</v>
      </c>
      <c r="F7156" s="4" t="s">
        <v>5808</v>
      </c>
      <c r="G7156" s="5">
        <v>260937.52</v>
      </c>
      <c r="H7156" s="5">
        <v>7295.55</v>
      </c>
    </row>
    <row r="7157" spans="1:8" x14ac:dyDescent="0.25">
      <c r="A7157" s="4"/>
      <c r="B7157" s="4"/>
      <c r="C7157" s="4"/>
      <c r="D7157" s="4"/>
      <c r="E7157" s="4">
        <v>1200066140</v>
      </c>
      <c r="F7157" s="4" t="s">
        <v>5808</v>
      </c>
      <c r="G7157" s="5">
        <v>260937.52</v>
      </c>
      <c r="H7157" s="5">
        <v>7295.55</v>
      </c>
    </row>
    <row r="7158" spans="1:8" x14ac:dyDescent="0.25">
      <c r="A7158" s="4"/>
      <c r="B7158" s="4"/>
      <c r="C7158" s="4"/>
      <c r="D7158" s="4"/>
      <c r="E7158" s="4">
        <v>1200066170</v>
      </c>
      <c r="F7158" s="4" t="s">
        <v>5808</v>
      </c>
      <c r="G7158" s="5">
        <v>260937.52</v>
      </c>
      <c r="H7158" s="5">
        <v>7295.54</v>
      </c>
    </row>
    <row r="7159" spans="1:8" x14ac:dyDescent="0.25">
      <c r="A7159" s="4"/>
      <c r="B7159" s="4"/>
      <c r="C7159" s="4"/>
      <c r="D7159" s="4"/>
      <c r="E7159" s="4">
        <v>1200066180</v>
      </c>
      <c r="F7159" s="4" t="s">
        <v>5808</v>
      </c>
      <c r="G7159" s="5">
        <v>260937.52</v>
      </c>
      <c r="H7159" s="5">
        <v>7295.55</v>
      </c>
    </row>
    <row r="7160" spans="1:8" x14ac:dyDescent="0.25">
      <c r="A7160" s="4"/>
      <c r="B7160" s="4"/>
      <c r="C7160" s="4"/>
      <c r="D7160" s="4"/>
      <c r="E7160" s="4">
        <v>1200066130</v>
      </c>
      <c r="F7160" s="4" t="s">
        <v>5808</v>
      </c>
      <c r="G7160" s="5">
        <v>260937.52</v>
      </c>
      <c r="H7160" s="5">
        <v>7295.55</v>
      </c>
    </row>
    <row r="7161" spans="1:8" x14ac:dyDescent="0.25">
      <c r="A7161" s="4"/>
      <c r="B7161" s="4"/>
      <c r="C7161" s="4"/>
      <c r="D7161" s="4"/>
      <c r="E7161" s="4">
        <v>1200066190</v>
      </c>
      <c r="F7161" s="4" t="s">
        <v>5808</v>
      </c>
      <c r="G7161" s="5">
        <v>260937.52</v>
      </c>
      <c r="H7161" s="5">
        <v>7295.54</v>
      </c>
    </row>
    <row r="7162" spans="1:8" x14ac:dyDescent="0.25">
      <c r="A7162" s="4"/>
      <c r="B7162" s="4"/>
      <c r="C7162" s="4"/>
      <c r="D7162" s="4"/>
      <c r="E7162" s="4">
        <v>1200060340</v>
      </c>
      <c r="F7162" s="4" t="s">
        <v>5809</v>
      </c>
      <c r="G7162" s="5">
        <v>245550.22</v>
      </c>
      <c r="H7162" s="5">
        <v>1</v>
      </c>
    </row>
    <row r="7163" spans="1:8" x14ac:dyDescent="0.25">
      <c r="A7163" s="4"/>
      <c r="B7163" s="4"/>
      <c r="C7163" s="4"/>
      <c r="D7163" s="4"/>
      <c r="E7163" s="4">
        <v>1200067170</v>
      </c>
      <c r="F7163" s="4" t="s">
        <v>5810</v>
      </c>
      <c r="G7163" s="5">
        <v>197950.25</v>
      </c>
      <c r="H7163" s="5">
        <v>3728.65</v>
      </c>
    </row>
    <row r="7164" spans="1:8" x14ac:dyDescent="0.25">
      <c r="A7164" s="4"/>
      <c r="B7164" s="4"/>
      <c r="C7164" s="4"/>
      <c r="D7164" s="4"/>
      <c r="E7164" s="4">
        <v>1200067190</v>
      </c>
      <c r="F7164" s="4" t="s">
        <v>5810</v>
      </c>
      <c r="G7164" s="5">
        <v>197950.25</v>
      </c>
      <c r="H7164" s="5">
        <v>3728.65</v>
      </c>
    </row>
    <row r="7165" spans="1:8" x14ac:dyDescent="0.25">
      <c r="A7165" s="4"/>
      <c r="B7165" s="4"/>
      <c r="C7165" s="4"/>
      <c r="D7165" s="4"/>
      <c r="E7165" s="4">
        <v>1200067180</v>
      </c>
      <c r="F7165" s="4" t="s">
        <v>5810</v>
      </c>
      <c r="G7165" s="5">
        <v>197950.25</v>
      </c>
      <c r="H7165" s="5">
        <v>3728.65</v>
      </c>
    </row>
    <row r="7166" spans="1:8" x14ac:dyDescent="0.25">
      <c r="A7166" s="4"/>
      <c r="B7166" s="4"/>
      <c r="C7166" s="4"/>
      <c r="D7166" s="4"/>
      <c r="E7166" s="4">
        <v>1200066220</v>
      </c>
      <c r="F7166" s="4" t="s">
        <v>5811</v>
      </c>
      <c r="G7166" s="5">
        <v>195035.78</v>
      </c>
      <c r="H7166" s="5">
        <v>4065.08</v>
      </c>
    </row>
    <row r="7167" spans="1:8" x14ac:dyDescent="0.25">
      <c r="A7167" s="4"/>
      <c r="B7167" s="4"/>
      <c r="C7167" s="4"/>
      <c r="D7167" s="4"/>
      <c r="E7167" s="4">
        <v>1200066280</v>
      </c>
      <c r="F7167" s="4" t="s">
        <v>5811</v>
      </c>
      <c r="G7167" s="5">
        <v>195035.78</v>
      </c>
      <c r="H7167" s="5">
        <v>4065.08</v>
      </c>
    </row>
    <row r="7168" spans="1:8" x14ac:dyDescent="0.25">
      <c r="A7168" s="4"/>
      <c r="B7168" s="4"/>
      <c r="C7168" s="4"/>
      <c r="D7168" s="4"/>
      <c r="E7168" s="4">
        <v>1200066270</v>
      </c>
      <c r="F7168" s="4" t="s">
        <v>5811</v>
      </c>
      <c r="G7168" s="5">
        <v>195035.78</v>
      </c>
      <c r="H7168" s="5">
        <v>4065.08</v>
      </c>
    </row>
    <row r="7169" spans="1:8" x14ac:dyDescent="0.25">
      <c r="A7169" s="4"/>
      <c r="B7169" s="4"/>
      <c r="C7169" s="4"/>
      <c r="D7169" s="4"/>
      <c r="E7169" s="4">
        <v>1200066200</v>
      </c>
      <c r="F7169" s="4" t="s">
        <v>5811</v>
      </c>
      <c r="G7169" s="5">
        <v>195035.78</v>
      </c>
      <c r="H7169" s="5">
        <v>4065.08</v>
      </c>
    </row>
    <row r="7170" spans="1:8" x14ac:dyDescent="0.25">
      <c r="A7170" s="4"/>
      <c r="B7170" s="4"/>
      <c r="C7170" s="4"/>
      <c r="D7170" s="4"/>
      <c r="E7170" s="4">
        <v>1200066290</v>
      </c>
      <c r="F7170" s="4" t="s">
        <v>5811</v>
      </c>
      <c r="G7170" s="5">
        <v>195035.78</v>
      </c>
      <c r="H7170" s="5">
        <v>4065.08</v>
      </c>
    </row>
    <row r="7171" spans="1:8" x14ac:dyDescent="0.25">
      <c r="A7171" s="4"/>
      <c r="B7171" s="4"/>
      <c r="C7171" s="4"/>
      <c r="D7171" s="4"/>
      <c r="E7171" s="4">
        <v>1200066210</v>
      </c>
      <c r="F7171" s="4" t="s">
        <v>5811</v>
      </c>
      <c r="G7171" s="5">
        <v>195035.78</v>
      </c>
      <c r="H7171" s="5">
        <v>4065.08</v>
      </c>
    </row>
    <row r="7172" spans="1:8" x14ac:dyDescent="0.25">
      <c r="A7172" s="4"/>
      <c r="B7172" s="4"/>
      <c r="C7172" s="4"/>
      <c r="D7172" s="4"/>
      <c r="E7172" s="4">
        <v>1200066260</v>
      </c>
      <c r="F7172" s="4" t="s">
        <v>5811</v>
      </c>
      <c r="G7172" s="5">
        <v>195035.78</v>
      </c>
      <c r="H7172" s="5">
        <v>4065.08</v>
      </c>
    </row>
    <row r="7173" spans="1:8" x14ac:dyDescent="0.25">
      <c r="A7173" s="4"/>
      <c r="B7173" s="4"/>
      <c r="C7173" s="4"/>
      <c r="D7173" s="4"/>
      <c r="E7173" s="4">
        <v>1200066230</v>
      </c>
      <c r="F7173" s="4" t="s">
        <v>5811</v>
      </c>
      <c r="G7173" s="5">
        <v>195035.78</v>
      </c>
      <c r="H7173" s="5">
        <v>4065.08</v>
      </c>
    </row>
    <row r="7174" spans="1:8" x14ac:dyDescent="0.25">
      <c r="A7174" s="4"/>
      <c r="B7174" s="4"/>
      <c r="C7174" s="4"/>
      <c r="D7174" s="4"/>
      <c r="E7174" s="4">
        <v>1200066250</v>
      </c>
      <c r="F7174" s="4" t="s">
        <v>5811</v>
      </c>
      <c r="G7174" s="5">
        <v>195035.78</v>
      </c>
      <c r="H7174" s="5">
        <v>4065.08</v>
      </c>
    </row>
    <row r="7175" spans="1:8" x14ac:dyDescent="0.25">
      <c r="A7175" s="4"/>
      <c r="B7175" s="4"/>
      <c r="C7175" s="4"/>
      <c r="D7175" s="4"/>
      <c r="E7175" s="4">
        <v>1200066240</v>
      </c>
      <c r="F7175" s="4" t="s">
        <v>5811</v>
      </c>
      <c r="G7175" s="5">
        <v>195035.78</v>
      </c>
      <c r="H7175" s="5">
        <v>4065.08</v>
      </c>
    </row>
    <row r="7176" spans="1:8" x14ac:dyDescent="0.25">
      <c r="A7176" s="4"/>
      <c r="B7176" s="4"/>
      <c r="C7176" s="4"/>
      <c r="D7176" s="4"/>
      <c r="E7176" s="4">
        <v>1200056450</v>
      </c>
      <c r="F7176" s="4" t="s">
        <v>5812</v>
      </c>
      <c r="G7176" s="5">
        <v>173199.24</v>
      </c>
      <c r="H7176" s="5">
        <v>1</v>
      </c>
    </row>
    <row r="7177" spans="1:8" x14ac:dyDescent="0.25">
      <c r="A7177" s="4"/>
      <c r="B7177" s="4"/>
      <c r="C7177" s="4"/>
      <c r="D7177" s="4"/>
      <c r="E7177" s="4">
        <v>1200060980</v>
      </c>
      <c r="F7177" s="4" t="s">
        <v>5813</v>
      </c>
      <c r="G7177" s="5">
        <v>154282.66</v>
      </c>
      <c r="H7177" s="5">
        <v>1</v>
      </c>
    </row>
    <row r="7178" spans="1:8" x14ac:dyDescent="0.25">
      <c r="A7178" s="4"/>
      <c r="B7178" s="4"/>
      <c r="C7178" s="4"/>
      <c r="D7178" s="4"/>
      <c r="E7178" s="4">
        <v>1200055210</v>
      </c>
      <c r="F7178" s="4" t="s">
        <v>5814</v>
      </c>
      <c r="G7178" s="5">
        <v>151113.79999999999</v>
      </c>
      <c r="H7178" s="5">
        <v>1</v>
      </c>
    </row>
    <row r="7179" spans="1:8" x14ac:dyDescent="0.25">
      <c r="A7179" s="4"/>
      <c r="B7179" s="4"/>
      <c r="C7179" s="4"/>
      <c r="D7179" s="4"/>
      <c r="E7179" s="4">
        <v>1200060960</v>
      </c>
      <c r="F7179" s="4" t="s">
        <v>5815</v>
      </c>
      <c r="G7179" s="5">
        <v>118131.3</v>
      </c>
      <c r="H7179" s="5">
        <v>12.59</v>
      </c>
    </row>
    <row r="7180" spans="1:8" x14ac:dyDescent="0.25">
      <c r="A7180" s="4"/>
      <c r="B7180" s="4"/>
      <c r="C7180" s="4"/>
      <c r="D7180" s="4"/>
      <c r="E7180" s="4">
        <v>1200063450</v>
      </c>
      <c r="F7180" s="4" t="s">
        <v>5816</v>
      </c>
      <c r="G7180" s="5">
        <v>108000</v>
      </c>
      <c r="H7180" s="5">
        <v>3696.82</v>
      </c>
    </row>
    <row r="7181" spans="1:8" x14ac:dyDescent="0.25">
      <c r="A7181" s="4"/>
      <c r="B7181" s="4"/>
      <c r="C7181" s="4"/>
      <c r="D7181" s="4"/>
      <c r="E7181" s="4">
        <v>1200065060</v>
      </c>
      <c r="F7181" s="4" t="s">
        <v>5817</v>
      </c>
      <c r="G7181" s="5">
        <v>93824.89</v>
      </c>
      <c r="H7181" s="5">
        <v>1914.75</v>
      </c>
    </row>
    <row r="7182" spans="1:8" x14ac:dyDescent="0.25">
      <c r="A7182" s="4"/>
      <c r="B7182" s="4"/>
      <c r="C7182" s="4"/>
      <c r="D7182" s="4"/>
      <c r="E7182" s="4">
        <v>1200068470</v>
      </c>
      <c r="F7182" s="4" t="s">
        <v>5818</v>
      </c>
      <c r="G7182" s="5">
        <v>68162.5</v>
      </c>
      <c r="H7182" s="5">
        <v>1283.8900000000001</v>
      </c>
    </row>
    <row r="7183" spans="1:8" x14ac:dyDescent="0.25">
      <c r="A7183" s="4"/>
      <c r="B7183" s="4"/>
      <c r="C7183" s="4"/>
      <c r="D7183" s="4"/>
      <c r="E7183" s="4">
        <v>1200069160</v>
      </c>
      <c r="F7183" s="4" t="s">
        <v>5819</v>
      </c>
      <c r="G7183" s="5">
        <v>57000</v>
      </c>
      <c r="H7183" s="5">
        <v>2665.35</v>
      </c>
    </row>
    <row r="7184" spans="1:8" x14ac:dyDescent="0.25">
      <c r="A7184" s="4"/>
      <c r="B7184" s="4"/>
      <c r="C7184" s="4"/>
      <c r="D7184" s="4"/>
      <c r="E7184" s="4">
        <v>1200060970</v>
      </c>
      <c r="F7184" s="4" t="s">
        <v>5820</v>
      </c>
      <c r="G7184" s="5">
        <v>50088</v>
      </c>
      <c r="H7184" s="5">
        <v>1</v>
      </c>
    </row>
    <row r="7185" spans="1:8" x14ac:dyDescent="0.25">
      <c r="A7185" s="4"/>
      <c r="B7185" s="4"/>
      <c r="C7185" s="4"/>
      <c r="D7185" s="4"/>
      <c r="E7185" s="4">
        <v>1200064930</v>
      </c>
      <c r="F7185" s="4" t="s">
        <v>5821</v>
      </c>
      <c r="G7185" s="5">
        <v>43400</v>
      </c>
      <c r="H7185" s="5">
        <v>720.51</v>
      </c>
    </row>
    <row r="7186" spans="1:8" x14ac:dyDescent="0.25">
      <c r="A7186" s="4"/>
      <c r="B7186" s="4"/>
      <c r="C7186" s="4"/>
      <c r="D7186" s="4"/>
      <c r="E7186" s="4">
        <v>1200068410</v>
      </c>
      <c r="F7186" s="4" t="s">
        <v>5822</v>
      </c>
      <c r="G7186" s="5">
        <v>37750</v>
      </c>
      <c r="H7186" s="5">
        <v>701.31</v>
      </c>
    </row>
    <row r="7187" spans="1:8" x14ac:dyDescent="0.25">
      <c r="A7187" s="4"/>
      <c r="B7187" s="4"/>
      <c r="C7187" s="4"/>
      <c r="D7187" s="4"/>
      <c r="E7187" s="4">
        <v>1200068400</v>
      </c>
      <c r="F7187" s="4" t="s">
        <v>5822</v>
      </c>
      <c r="G7187" s="5">
        <v>37750</v>
      </c>
      <c r="H7187" s="5">
        <v>701.33</v>
      </c>
    </row>
    <row r="7188" spans="1:8" x14ac:dyDescent="0.25">
      <c r="A7188" s="4"/>
      <c r="B7188" s="4"/>
      <c r="C7188" s="4"/>
      <c r="D7188" s="4"/>
      <c r="E7188" s="4">
        <v>1200068380</v>
      </c>
      <c r="F7188" s="4" t="s">
        <v>5822</v>
      </c>
      <c r="G7188" s="5">
        <v>37750</v>
      </c>
      <c r="H7188" s="5">
        <v>701.32</v>
      </c>
    </row>
    <row r="7189" spans="1:8" x14ac:dyDescent="0.25">
      <c r="A7189" s="4"/>
      <c r="B7189" s="4"/>
      <c r="C7189" s="4"/>
      <c r="D7189" s="4"/>
      <c r="E7189" s="4">
        <v>1200068390</v>
      </c>
      <c r="F7189" s="4" t="s">
        <v>5822</v>
      </c>
      <c r="G7189" s="5">
        <v>37750</v>
      </c>
      <c r="H7189" s="5">
        <v>701.32</v>
      </c>
    </row>
    <row r="7190" spans="1:8" x14ac:dyDescent="0.25">
      <c r="A7190" s="4"/>
      <c r="B7190" s="4"/>
      <c r="C7190" s="4"/>
      <c r="D7190" s="4"/>
      <c r="E7190" s="4">
        <v>1200068340</v>
      </c>
      <c r="F7190" s="4" t="s">
        <v>5823</v>
      </c>
      <c r="G7190" s="5">
        <v>33520.17</v>
      </c>
      <c r="H7190" s="5">
        <v>631.37</v>
      </c>
    </row>
    <row r="7191" spans="1:8" x14ac:dyDescent="0.25">
      <c r="A7191" s="4"/>
      <c r="B7191" s="4"/>
      <c r="C7191" s="4"/>
      <c r="D7191" s="4"/>
      <c r="E7191" s="4">
        <v>1200068460</v>
      </c>
      <c r="F7191" s="4" t="s">
        <v>5824</v>
      </c>
      <c r="G7191" s="5">
        <v>29737</v>
      </c>
      <c r="H7191" s="5">
        <v>560.14</v>
      </c>
    </row>
    <row r="7192" spans="1:8" x14ac:dyDescent="0.25">
      <c r="A7192" s="4"/>
      <c r="B7192" s="4"/>
      <c r="C7192" s="4"/>
      <c r="D7192" s="4"/>
      <c r="E7192" s="4">
        <v>1200068430</v>
      </c>
      <c r="F7192" s="4" t="s">
        <v>5824</v>
      </c>
      <c r="G7192" s="5">
        <v>29737</v>
      </c>
      <c r="H7192" s="5">
        <v>560.15</v>
      </c>
    </row>
    <row r="7193" spans="1:8" x14ac:dyDescent="0.25">
      <c r="A7193" s="4"/>
      <c r="B7193" s="4"/>
      <c r="C7193" s="4"/>
      <c r="D7193" s="4"/>
      <c r="E7193" s="4">
        <v>1200068420</v>
      </c>
      <c r="F7193" s="4" t="s">
        <v>5824</v>
      </c>
      <c r="G7193" s="5">
        <v>29737</v>
      </c>
      <c r="H7193" s="5">
        <v>560.14</v>
      </c>
    </row>
    <row r="7194" spans="1:8" x14ac:dyDescent="0.25">
      <c r="A7194" s="4"/>
      <c r="B7194" s="4"/>
      <c r="C7194" s="4"/>
      <c r="D7194" s="4"/>
      <c r="E7194" s="4">
        <v>1200068440</v>
      </c>
      <c r="F7194" s="4" t="s">
        <v>5824</v>
      </c>
      <c r="G7194" s="5">
        <v>29737</v>
      </c>
      <c r="H7194" s="5">
        <v>560.14</v>
      </c>
    </row>
    <row r="7195" spans="1:8" x14ac:dyDescent="0.25">
      <c r="A7195" s="4"/>
      <c r="B7195" s="4"/>
      <c r="C7195" s="4"/>
      <c r="D7195" s="4"/>
      <c r="E7195" s="4">
        <v>1200063471</v>
      </c>
      <c r="F7195" s="4" t="s">
        <v>5825</v>
      </c>
      <c r="G7195" s="5">
        <v>27596</v>
      </c>
      <c r="H7195" s="5">
        <v>458.55</v>
      </c>
    </row>
    <row r="7196" spans="1:8" x14ac:dyDescent="0.25">
      <c r="A7196" s="4"/>
      <c r="B7196" s="4"/>
      <c r="C7196" s="4"/>
      <c r="D7196" s="4"/>
      <c r="E7196" s="4">
        <v>1200060270</v>
      </c>
      <c r="F7196" s="4" t="s">
        <v>5826</v>
      </c>
      <c r="G7196" s="5">
        <v>22204.53</v>
      </c>
      <c r="H7196" s="5">
        <v>60</v>
      </c>
    </row>
    <row r="7197" spans="1:8" x14ac:dyDescent="0.25">
      <c r="A7197" s="4"/>
      <c r="B7197" s="4"/>
      <c r="C7197" s="4"/>
      <c r="D7197" s="4"/>
      <c r="E7197" s="4">
        <v>1200060280</v>
      </c>
      <c r="F7197" s="4" t="s">
        <v>5826</v>
      </c>
      <c r="G7197" s="5">
        <v>22204.53</v>
      </c>
      <c r="H7197" s="5">
        <v>60</v>
      </c>
    </row>
    <row r="7198" spans="1:8" x14ac:dyDescent="0.25">
      <c r="A7198" s="4"/>
      <c r="B7198" s="4"/>
      <c r="C7198" s="4"/>
      <c r="D7198" s="4"/>
      <c r="E7198" s="4">
        <v>1200060250</v>
      </c>
      <c r="F7198" s="4" t="s">
        <v>5827</v>
      </c>
      <c r="G7198" s="5">
        <v>19474.47</v>
      </c>
      <c r="H7198" s="5">
        <v>52.61</v>
      </c>
    </row>
    <row r="7199" spans="1:8" x14ac:dyDescent="0.25">
      <c r="A7199" s="4"/>
      <c r="B7199" s="4"/>
      <c r="C7199" s="4"/>
      <c r="D7199" s="4"/>
      <c r="E7199" s="4">
        <v>1200060260</v>
      </c>
      <c r="F7199" s="4" t="s">
        <v>5827</v>
      </c>
      <c r="G7199" s="5">
        <v>19474.47</v>
      </c>
      <c r="H7199" s="5">
        <v>52.61</v>
      </c>
    </row>
    <row r="7200" spans="1:8" x14ac:dyDescent="0.25">
      <c r="A7200" s="4"/>
      <c r="B7200" s="4"/>
      <c r="C7200" s="4"/>
      <c r="D7200" s="4"/>
      <c r="E7200" s="4">
        <v>1200061650</v>
      </c>
      <c r="F7200" s="4" t="s">
        <v>5828</v>
      </c>
      <c r="G7200" s="5">
        <v>17820.099999999999</v>
      </c>
      <c r="H7200" s="5">
        <v>582.22</v>
      </c>
    </row>
    <row r="7201" spans="1:8" x14ac:dyDescent="0.25">
      <c r="A7201" s="4"/>
      <c r="B7201" s="4"/>
      <c r="C7201" s="4"/>
      <c r="D7201" s="4"/>
      <c r="E7201" s="4">
        <v>1200060330</v>
      </c>
      <c r="F7201" s="4" t="s">
        <v>5829</v>
      </c>
      <c r="G7201" s="5">
        <v>17819.61</v>
      </c>
      <c r="H7201" s="5">
        <v>303.06</v>
      </c>
    </row>
    <row r="7202" spans="1:8" x14ac:dyDescent="0.25">
      <c r="A7202" s="4"/>
      <c r="B7202" s="4"/>
      <c r="C7202" s="4"/>
      <c r="D7202" s="4"/>
      <c r="E7202" s="4">
        <v>1200061660</v>
      </c>
      <c r="F7202" s="4" t="s">
        <v>5828</v>
      </c>
      <c r="G7202" s="5">
        <v>17819.599999999999</v>
      </c>
      <c r="H7202" s="5">
        <v>582.20000000000005</v>
      </c>
    </row>
    <row r="7203" spans="1:8" x14ac:dyDescent="0.25">
      <c r="A7203" s="4"/>
      <c r="B7203" s="4"/>
      <c r="C7203" s="4"/>
      <c r="D7203" s="4"/>
      <c r="E7203" s="4">
        <v>1200060320</v>
      </c>
      <c r="F7203" s="4" t="s">
        <v>5830</v>
      </c>
      <c r="G7203" s="5">
        <v>12300</v>
      </c>
      <c r="H7203" s="5">
        <v>1</v>
      </c>
    </row>
    <row r="7204" spans="1:8" x14ac:dyDescent="0.25">
      <c r="A7204" s="4"/>
      <c r="B7204" s="4"/>
      <c r="C7204" s="4"/>
      <c r="D7204" s="4"/>
      <c r="E7204" s="4">
        <v>1200061620</v>
      </c>
      <c r="F7204" s="4" t="s">
        <v>5831</v>
      </c>
      <c r="G7204" s="5">
        <v>12300</v>
      </c>
      <c r="H7204" s="5">
        <v>197.99</v>
      </c>
    </row>
    <row r="7205" spans="1:8" x14ac:dyDescent="0.25">
      <c r="A7205" s="4"/>
      <c r="B7205" s="4"/>
      <c r="C7205" s="4"/>
      <c r="D7205" s="4"/>
      <c r="E7205" s="4">
        <v>1200061630</v>
      </c>
      <c r="F7205" s="4" t="s">
        <v>5831</v>
      </c>
      <c r="G7205" s="5">
        <v>12300</v>
      </c>
      <c r="H7205" s="5">
        <v>197.99</v>
      </c>
    </row>
    <row r="7206" spans="1:8" x14ac:dyDescent="0.25">
      <c r="A7206" s="4"/>
      <c r="B7206" s="4"/>
      <c r="C7206" s="4"/>
      <c r="D7206" s="4"/>
      <c r="E7206" s="4">
        <v>1200060310</v>
      </c>
      <c r="F7206" s="4" t="s">
        <v>5830</v>
      </c>
      <c r="G7206" s="5">
        <v>12300</v>
      </c>
      <c r="H7206" s="5">
        <v>1</v>
      </c>
    </row>
    <row r="7207" spans="1:8" x14ac:dyDescent="0.25">
      <c r="A7207" s="4"/>
      <c r="B7207" s="4"/>
      <c r="C7207" s="4"/>
      <c r="D7207" s="4"/>
      <c r="E7207" s="4">
        <v>1200061640</v>
      </c>
      <c r="F7207" s="4" t="s">
        <v>5831</v>
      </c>
      <c r="G7207" s="5">
        <v>12300</v>
      </c>
      <c r="H7207" s="5">
        <v>197.99</v>
      </c>
    </row>
    <row r="7208" spans="1:8" x14ac:dyDescent="0.25">
      <c r="A7208" s="4"/>
      <c r="B7208" s="4"/>
      <c r="C7208" s="4"/>
      <c r="D7208" s="4">
        <v>2012</v>
      </c>
      <c r="E7208" s="4">
        <v>1200075280</v>
      </c>
      <c r="F7208" s="4" t="s">
        <v>5832</v>
      </c>
      <c r="G7208" s="5">
        <v>12067723.789999999</v>
      </c>
      <c r="H7208" s="5">
        <v>2186669.7200000002</v>
      </c>
    </row>
    <row r="7209" spans="1:8" x14ac:dyDescent="0.25">
      <c r="A7209" s="4"/>
      <c r="B7209" s="4"/>
      <c r="C7209" s="4"/>
      <c r="D7209" s="4"/>
      <c r="E7209" s="4">
        <v>1200070210</v>
      </c>
      <c r="F7209" s="4" t="s">
        <v>5833</v>
      </c>
      <c r="G7209" s="5">
        <v>9514768.4299999997</v>
      </c>
      <c r="H7209" s="5">
        <v>1152827.6499999999</v>
      </c>
    </row>
    <row r="7210" spans="1:8" x14ac:dyDescent="0.25">
      <c r="A7210" s="4"/>
      <c r="B7210" s="4"/>
      <c r="C7210" s="4"/>
      <c r="D7210" s="4"/>
      <c r="E7210" s="4">
        <v>1200073620</v>
      </c>
      <c r="F7210" s="4" t="s">
        <v>5834</v>
      </c>
      <c r="G7210" s="5">
        <v>8968158</v>
      </c>
      <c r="H7210" s="5">
        <v>1148313.24</v>
      </c>
    </row>
    <row r="7211" spans="1:8" x14ac:dyDescent="0.25">
      <c r="A7211" s="4"/>
      <c r="B7211" s="4"/>
      <c r="C7211" s="4"/>
      <c r="D7211" s="4"/>
      <c r="E7211" s="4">
        <v>1200075020</v>
      </c>
      <c r="F7211" s="4" t="s">
        <v>5835</v>
      </c>
      <c r="G7211" s="5">
        <v>3028543.25</v>
      </c>
      <c r="H7211" s="5">
        <v>423405.32</v>
      </c>
    </row>
    <row r="7212" spans="1:8" x14ac:dyDescent="0.25">
      <c r="A7212" s="4"/>
      <c r="B7212" s="4"/>
      <c r="C7212" s="4"/>
      <c r="D7212" s="4"/>
      <c r="E7212" s="4">
        <v>1200071270</v>
      </c>
      <c r="F7212" s="4" t="s">
        <v>5836</v>
      </c>
      <c r="G7212" s="5">
        <v>2960929</v>
      </c>
      <c r="H7212" s="5">
        <v>383892.58</v>
      </c>
    </row>
    <row r="7213" spans="1:8" x14ac:dyDescent="0.25">
      <c r="A7213" s="4"/>
      <c r="B7213" s="4"/>
      <c r="C7213" s="4"/>
      <c r="D7213" s="4"/>
      <c r="E7213" s="4">
        <v>1200069880</v>
      </c>
      <c r="F7213" s="4" t="s">
        <v>5837</v>
      </c>
      <c r="G7213" s="5">
        <v>2607640.98</v>
      </c>
      <c r="H7213" s="5">
        <v>174120.05</v>
      </c>
    </row>
    <row r="7214" spans="1:8" x14ac:dyDescent="0.25">
      <c r="A7214" s="4"/>
      <c r="B7214" s="4"/>
      <c r="C7214" s="4"/>
      <c r="D7214" s="4"/>
      <c r="E7214" s="4">
        <v>1200073240</v>
      </c>
      <c r="F7214" s="4" t="s">
        <v>5838</v>
      </c>
      <c r="G7214" s="5">
        <v>2078826</v>
      </c>
      <c r="H7214" s="5">
        <v>252112.21</v>
      </c>
    </row>
    <row r="7215" spans="1:8" x14ac:dyDescent="0.25">
      <c r="A7215" s="4"/>
      <c r="B7215" s="4"/>
      <c r="C7215" s="4"/>
      <c r="D7215" s="4"/>
      <c r="E7215" s="4">
        <v>1200075420</v>
      </c>
      <c r="F7215" s="4" t="s">
        <v>5839</v>
      </c>
      <c r="G7215" s="5">
        <v>1910424</v>
      </c>
      <c r="H7215" s="5">
        <v>295971.25</v>
      </c>
    </row>
    <row r="7216" spans="1:8" x14ac:dyDescent="0.25">
      <c r="A7216" s="4"/>
      <c r="B7216" s="4"/>
      <c r="C7216" s="4"/>
      <c r="D7216" s="4"/>
      <c r="E7216" s="4">
        <v>1200073600</v>
      </c>
      <c r="F7216" s="4" t="s">
        <v>5840</v>
      </c>
      <c r="G7216" s="5">
        <v>1541794</v>
      </c>
      <c r="H7216" s="5">
        <v>190393.98</v>
      </c>
    </row>
    <row r="7217" spans="1:8" x14ac:dyDescent="0.25">
      <c r="A7217" s="4"/>
      <c r="B7217" s="4"/>
      <c r="C7217" s="4"/>
      <c r="D7217" s="4"/>
      <c r="E7217" s="4">
        <v>1200069730</v>
      </c>
      <c r="F7217" s="4" t="s">
        <v>4395</v>
      </c>
      <c r="G7217" s="5">
        <v>1469706</v>
      </c>
      <c r="H7217" s="5">
        <v>96992.24</v>
      </c>
    </row>
    <row r="7218" spans="1:8" x14ac:dyDescent="0.25">
      <c r="A7218" s="4"/>
      <c r="B7218" s="4"/>
      <c r="C7218" s="4"/>
      <c r="D7218" s="4"/>
      <c r="E7218" s="4">
        <v>1200075620</v>
      </c>
      <c r="F7218" s="4" t="s">
        <v>5841</v>
      </c>
      <c r="G7218" s="5">
        <v>989343.97</v>
      </c>
      <c r="H7218" s="5">
        <v>155462.23000000001</v>
      </c>
    </row>
    <row r="7219" spans="1:8" x14ac:dyDescent="0.25">
      <c r="A7219" s="4"/>
      <c r="B7219" s="4"/>
      <c r="C7219" s="4"/>
      <c r="D7219" s="4"/>
      <c r="E7219" s="4">
        <v>1200075830</v>
      </c>
      <c r="F7219" s="4" t="s">
        <v>5842</v>
      </c>
      <c r="G7219" s="5">
        <v>577739</v>
      </c>
      <c r="H7219" s="5">
        <v>89806.62</v>
      </c>
    </row>
    <row r="7220" spans="1:8" x14ac:dyDescent="0.25">
      <c r="A7220" s="4"/>
      <c r="B7220" s="4"/>
      <c r="C7220" s="4"/>
      <c r="D7220" s="4"/>
      <c r="E7220" s="4">
        <v>1200077940</v>
      </c>
      <c r="F7220" s="4" t="s">
        <v>5843</v>
      </c>
      <c r="G7220" s="5">
        <v>365251.6</v>
      </c>
      <c r="H7220" s="5">
        <v>35728.949999999997</v>
      </c>
    </row>
    <row r="7221" spans="1:8" x14ac:dyDescent="0.25">
      <c r="A7221" s="4"/>
      <c r="B7221" s="4"/>
      <c r="C7221" s="4"/>
      <c r="D7221" s="4"/>
      <c r="E7221" s="4">
        <v>1200070690</v>
      </c>
      <c r="F7221" s="4" t="s">
        <v>5844</v>
      </c>
      <c r="G7221" s="5">
        <v>316030</v>
      </c>
      <c r="H7221" s="5">
        <v>25082.87</v>
      </c>
    </row>
    <row r="7222" spans="1:8" x14ac:dyDescent="0.25">
      <c r="A7222" s="4"/>
      <c r="B7222" s="4"/>
      <c r="C7222" s="4"/>
      <c r="D7222" s="4"/>
      <c r="E7222" s="4">
        <v>1200073780</v>
      </c>
      <c r="F7222" s="4" t="s">
        <v>1161</v>
      </c>
      <c r="G7222" s="5">
        <v>211868.79999999999</v>
      </c>
      <c r="H7222" s="5">
        <v>26742.37</v>
      </c>
    </row>
    <row r="7223" spans="1:8" x14ac:dyDescent="0.25">
      <c r="A7223" s="4"/>
      <c r="B7223" s="4"/>
      <c r="C7223" s="4"/>
      <c r="D7223" s="4"/>
      <c r="E7223" s="4">
        <v>1200073790</v>
      </c>
      <c r="F7223" s="4" t="s">
        <v>1161</v>
      </c>
      <c r="G7223" s="5">
        <v>211867.8</v>
      </c>
      <c r="H7223" s="5">
        <v>26742.240000000002</v>
      </c>
    </row>
    <row r="7224" spans="1:8" x14ac:dyDescent="0.25">
      <c r="A7224" s="4"/>
      <c r="B7224" s="4"/>
      <c r="C7224" s="4"/>
      <c r="D7224" s="4"/>
      <c r="E7224" s="4">
        <v>1200073500</v>
      </c>
      <c r="F7224" s="4" t="s">
        <v>5845</v>
      </c>
      <c r="G7224" s="5">
        <v>207347.7</v>
      </c>
      <c r="H7224" s="5">
        <v>25632.07</v>
      </c>
    </row>
    <row r="7225" spans="1:8" x14ac:dyDescent="0.25">
      <c r="A7225" s="4"/>
      <c r="B7225" s="4"/>
      <c r="C7225" s="4"/>
      <c r="D7225" s="4"/>
      <c r="E7225" s="4">
        <v>1200073420</v>
      </c>
      <c r="F7225" s="4" t="s">
        <v>5846</v>
      </c>
      <c r="G7225" s="5">
        <v>181394</v>
      </c>
      <c r="H7225" s="5">
        <v>22423.67</v>
      </c>
    </row>
    <row r="7226" spans="1:8" x14ac:dyDescent="0.25">
      <c r="A7226" s="4"/>
      <c r="B7226" s="4"/>
      <c r="C7226" s="4"/>
      <c r="D7226" s="4"/>
      <c r="E7226" s="4">
        <v>1200073350</v>
      </c>
      <c r="F7226" s="4" t="s">
        <v>5847</v>
      </c>
      <c r="G7226" s="5">
        <v>178586.1</v>
      </c>
      <c r="H7226" s="5">
        <v>21867.42</v>
      </c>
    </row>
    <row r="7227" spans="1:8" x14ac:dyDescent="0.25">
      <c r="A7227" s="4"/>
      <c r="B7227" s="4"/>
      <c r="C7227" s="4"/>
      <c r="D7227" s="4"/>
      <c r="E7227" s="4">
        <v>1200068930</v>
      </c>
      <c r="F7227" s="4" t="s">
        <v>5848</v>
      </c>
      <c r="G7227" s="5">
        <v>157500</v>
      </c>
      <c r="H7227" s="5">
        <v>9985.27</v>
      </c>
    </row>
    <row r="7228" spans="1:8" x14ac:dyDescent="0.25">
      <c r="A7228" s="4"/>
      <c r="B7228" s="4"/>
      <c r="C7228" s="4"/>
      <c r="D7228" s="4"/>
      <c r="E7228" s="4">
        <v>1200073530</v>
      </c>
      <c r="F7228" s="4" t="s">
        <v>5849</v>
      </c>
      <c r="G7228" s="5">
        <v>110000</v>
      </c>
      <c r="H7228" s="5">
        <v>10400.89</v>
      </c>
    </row>
    <row r="7229" spans="1:8" x14ac:dyDescent="0.25">
      <c r="A7229" s="4"/>
      <c r="B7229" s="4"/>
      <c r="C7229" s="4"/>
      <c r="D7229" s="4"/>
      <c r="E7229" s="4">
        <v>1200073370</v>
      </c>
      <c r="F7229" s="4" t="s">
        <v>5850</v>
      </c>
      <c r="G7229" s="5">
        <v>102506</v>
      </c>
      <c r="H7229" s="5">
        <v>12671.62</v>
      </c>
    </row>
    <row r="7230" spans="1:8" x14ac:dyDescent="0.25">
      <c r="A7230" s="4"/>
      <c r="B7230" s="4"/>
      <c r="C7230" s="4"/>
      <c r="D7230" s="4"/>
      <c r="E7230" s="4">
        <v>1200073380</v>
      </c>
      <c r="F7230" s="4" t="s">
        <v>5850</v>
      </c>
      <c r="G7230" s="5">
        <v>102505</v>
      </c>
      <c r="H7230" s="5">
        <v>12671.56</v>
      </c>
    </row>
    <row r="7231" spans="1:8" x14ac:dyDescent="0.25">
      <c r="A7231" s="4"/>
      <c r="B7231" s="4"/>
      <c r="C7231" s="4"/>
      <c r="D7231" s="4"/>
      <c r="E7231" s="4">
        <v>1200073390</v>
      </c>
      <c r="F7231" s="4" t="s">
        <v>5850</v>
      </c>
      <c r="G7231" s="5">
        <v>102505</v>
      </c>
      <c r="H7231" s="5">
        <v>12671.56</v>
      </c>
    </row>
    <row r="7232" spans="1:8" x14ac:dyDescent="0.25">
      <c r="A7232" s="4"/>
      <c r="B7232" s="4"/>
      <c r="C7232" s="4"/>
      <c r="D7232" s="4"/>
      <c r="E7232" s="4">
        <v>1200073400</v>
      </c>
      <c r="F7232" s="4" t="s">
        <v>5850</v>
      </c>
      <c r="G7232" s="5">
        <v>102505</v>
      </c>
      <c r="H7232" s="5">
        <v>12671.56</v>
      </c>
    </row>
    <row r="7233" spans="1:8" x14ac:dyDescent="0.25">
      <c r="A7233" s="4"/>
      <c r="B7233" s="4"/>
      <c r="C7233" s="4"/>
      <c r="D7233" s="4"/>
      <c r="E7233" s="4">
        <v>1200073410</v>
      </c>
      <c r="F7233" s="4" t="s">
        <v>5850</v>
      </c>
      <c r="G7233" s="5">
        <v>102505</v>
      </c>
      <c r="H7233" s="5">
        <v>12671.56</v>
      </c>
    </row>
    <row r="7234" spans="1:8" x14ac:dyDescent="0.25">
      <c r="A7234" s="4"/>
      <c r="B7234" s="4"/>
      <c r="C7234" s="4"/>
      <c r="D7234" s="4"/>
      <c r="E7234" s="4">
        <v>1200068910</v>
      </c>
      <c r="F7234" s="4" t="s">
        <v>5851</v>
      </c>
      <c r="G7234" s="5">
        <v>90000.44</v>
      </c>
      <c r="H7234" s="5">
        <v>5705.91</v>
      </c>
    </row>
    <row r="7235" spans="1:8" x14ac:dyDescent="0.25">
      <c r="A7235" s="4"/>
      <c r="B7235" s="4"/>
      <c r="C7235" s="4"/>
      <c r="D7235" s="4"/>
      <c r="E7235" s="4">
        <v>1200070120</v>
      </c>
      <c r="F7235" s="4" t="s">
        <v>1464</v>
      </c>
      <c r="G7235" s="5">
        <v>84914.67</v>
      </c>
      <c r="H7235" s="5">
        <v>5284.28</v>
      </c>
    </row>
    <row r="7236" spans="1:8" x14ac:dyDescent="0.25">
      <c r="A7236" s="4"/>
      <c r="B7236" s="4"/>
      <c r="C7236" s="4"/>
      <c r="D7236" s="4"/>
      <c r="E7236" s="4">
        <v>1200073730</v>
      </c>
      <c r="F7236" s="4" t="s">
        <v>3122</v>
      </c>
      <c r="G7236" s="5">
        <v>50345.760000000002</v>
      </c>
      <c r="H7236" s="5">
        <v>4891.3999999999996</v>
      </c>
    </row>
    <row r="7237" spans="1:8" x14ac:dyDescent="0.25">
      <c r="A7237" s="4"/>
      <c r="B7237" s="4"/>
      <c r="C7237" s="4"/>
      <c r="D7237" s="4"/>
      <c r="E7237" s="4">
        <v>1200073680</v>
      </c>
      <c r="F7237" s="4" t="s">
        <v>5852</v>
      </c>
      <c r="G7237" s="5">
        <v>44000</v>
      </c>
      <c r="H7237" s="5">
        <v>5985.33</v>
      </c>
    </row>
    <row r="7238" spans="1:8" x14ac:dyDescent="0.25">
      <c r="A7238" s="4"/>
      <c r="B7238" s="4"/>
      <c r="C7238" s="4"/>
      <c r="D7238" s="4"/>
      <c r="E7238" s="4">
        <v>1200073710</v>
      </c>
      <c r="F7238" s="4" t="s">
        <v>5853</v>
      </c>
      <c r="G7238" s="5">
        <v>37080</v>
      </c>
      <c r="H7238" s="5">
        <v>5044.05</v>
      </c>
    </row>
    <row r="7239" spans="1:8" x14ac:dyDescent="0.25">
      <c r="A7239" s="4"/>
      <c r="B7239" s="4"/>
      <c r="C7239" s="4"/>
      <c r="D7239" s="4"/>
      <c r="E7239" s="4">
        <v>1200073270</v>
      </c>
      <c r="F7239" s="4" t="s">
        <v>1269</v>
      </c>
      <c r="G7239" s="5">
        <v>32472</v>
      </c>
      <c r="H7239" s="5">
        <v>2981.57</v>
      </c>
    </row>
    <row r="7240" spans="1:8" x14ac:dyDescent="0.25">
      <c r="A7240" s="4"/>
      <c r="B7240" s="4"/>
      <c r="C7240" s="4"/>
      <c r="D7240" s="4"/>
      <c r="E7240" s="4">
        <v>1200073670</v>
      </c>
      <c r="F7240" s="4" t="s">
        <v>5854</v>
      </c>
      <c r="G7240" s="5">
        <v>26500.44</v>
      </c>
      <c r="H7240" s="5">
        <v>3320.81</v>
      </c>
    </row>
    <row r="7241" spans="1:8" x14ac:dyDescent="0.25">
      <c r="A7241" s="4"/>
      <c r="B7241" s="4"/>
      <c r="C7241" s="4"/>
      <c r="D7241" s="4"/>
      <c r="E7241" s="4">
        <v>1200073740</v>
      </c>
      <c r="F7241" s="4" t="s">
        <v>5855</v>
      </c>
      <c r="G7241" s="5">
        <v>23400</v>
      </c>
      <c r="H7241" s="5">
        <v>2273.4299999999998</v>
      </c>
    </row>
    <row r="7242" spans="1:8" x14ac:dyDescent="0.25">
      <c r="A7242" s="4"/>
      <c r="B7242" s="4"/>
      <c r="C7242" s="4"/>
      <c r="D7242" s="4"/>
      <c r="E7242" s="4">
        <v>1200068920</v>
      </c>
      <c r="F7242" s="4" t="s">
        <v>5856</v>
      </c>
      <c r="G7242" s="5">
        <v>20250</v>
      </c>
      <c r="H7242" s="5">
        <v>1283.82</v>
      </c>
    </row>
    <row r="7243" spans="1:8" x14ac:dyDescent="0.25">
      <c r="A7243" s="4"/>
      <c r="B7243" s="4"/>
      <c r="C7243" s="4"/>
      <c r="D7243" s="4"/>
      <c r="E7243" s="4">
        <v>1200075870</v>
      </c>
      <c r="F7243" s="4" t="s">
        <v>1269</v>
      </c>
      <c r="G7243" s="5">
        <v>12207.11</v>
      </c>
      <c r="H7243" s="5">
        <v>1905.47</v>
      </c>
    </row>
    <row r="7244" spans="1:8" x14ac:dyDescent="0.25">
      <c r="A7244" s="4"/>
      <c r="B7244" s="4"/>
      <c r="C7244" s="4"/>
      <c r="D7244" s="4"/>
      <c r="E7244" s="4">
        <v>1200073700</v>
      </c>
      <c r="F7244" s="4" t="s">
        <v>5857</v>
      </c>
      <c r="G7244" s="5">
        <v>9000</v>
      </c>
      <c r="H7244" s="5">
        <v>1224.28</v>
      </c>
    </row>
    <row r="7245" spans="1:8" x14ac:dyDescent="0.25">
      <c r="A7245" s="4"/>
      <c r="B7245" s="4"/>
      <c r="C7245" s="4"/>
      <c r="D7245" s="4"/>
      <c r="E7245" s="4">
        <v>1200073690</v>
      </c>
      <c r="F7245" s="4" t="s">
        <v>5858</v>
      </c>
      <c r="G7245" s="5">
        <v>5600</v>
      </c>
      <c r="H7245" s="5">
        <v>761.78</v>
      </c>
    </row>
    <row r="7246" spans="1:8" x14ac:dyDescent="0.25">
      <c r="A7246" s="4"/>
      <c r="B7246" s="4"/>
      <c r="C7246" s="4"/>
      <c r="D7246" s="4">
        <v>2013</v>
      </c>
      <c r="E7246" s="4">
        <v>1200080670</v>
      </c>
      <c r="F7246" s="4" t="s">
        <v>5859</v>
      </c>
      <c r="G7246" s="5">
        <v>3839101</v>
      </c>
      <c r="H7246" s="5">
        <v>834754.99</v>
      </c>
    </row>
    <row r="7247" spans="1:8" x14ac:dyDescent="0.25">
      <c r="A7247" s="4"/>
      <c r="B7247" s="4"/>
      <c r="C7247" s="4"/>
      <c r="D7247" s="4"/>
      <c r="E7247" s="4">
        <v>1200080660</v>
      </c>
      <c r="F7247" s="4" t="s">
        <v>1130</v>
      </c>
      <c r="G7247" s="5">
        <v>1928787</v>
      </c>
      <c r="H7247" s="5">
        <v>419385.82</v>
      </c>
    </row>
    <row r="7248" spans="1:8" x14ac:dyDescent="0.25">
      <c r="A7248" s="4"/>
      <c r="B7248" s="4"/>
      <c r="C7248" s="4"/>
      <c r="D7248" s="4"/>
      <c r="E7248" s="4">
        <v>1200082580</v>
      </c>
      <c r="F7248" s="4" t="s">
        <v>5860</v>
      </c>
      <c r="G7248" s="5">
        <v>1540000</v>
      </c>
      <c r="H7248" s="5">
        <v>359041.91</v>
      </c>
    </row>
    <row r="7249" spans="1:8" x14ac:dyDescent="0.25">
      <c r="A7249" s="4"/>
      <c r="B7249" s="4"/>
      <c r="C7249" s="4"/>
      <c r="D7249" s="4"/>
      <c r="E7249" s="4">
        <v>1200082340</v>
      </c>
      <c r="F7249" s="4" t="s">
        <v>5861</v>
      </c>
      <c r="G7249" s="5">
        <v>1244908.73</v>
      </c>
      <c r="H7249" s="5">
        <v>1</v>
      </c>
    </row>
    <row r="7250" spans="1:8" x14ac:dyDescent="0.25">
      <c r="A7250" s="4"/>
      <c r="B7250" s="4"/>
      <c r="C7250" s="4"/>
      <c r="D7250" s="4"/>
      <c r="E7250" s="4">
        <v>1200075850</v>
      </c>
      <c r="F7250" s="4" t="s">
        <v>5862</v>
      </c>
      <c r="G7250" s="5">
        <v>1175541.3999999999</v>
      </c>
      <c r="H7250" s="5">
        <v>195335.5</v>
      </c>
    </row>
    <row r="7251" spans="1:8" x14ac:dyDescent="0.25">
      <c r="A7251" s="4"/>
      <c r="B7251" s="4"/>
      <c r="C7251" s="4"/>
      <c r="D7251" s="4"/>
      <c r="E7251" s="4">
        <v>1200079820</v>
      </c>
      <c r="F7251" s="4" t="s">
        <v>5863</v>
      </c>
      <c r="G7251" s="5">
        <v>555502</v>
      </c>
      <c r="H7251" s="5">
        <v>119773.53</v>
      </c>
    </row>
    <row r="7252" spans="1:8" x14ac:dyDescent="0.25">
      <c r="A7252" s="4"/>
      <c r="B7252" s="4"/>
      <c r="C7252" s="4"/>
      <c r="D7252" s="4"/>
      <c r="E7252" s="4">
        <v>1200080550</v>
      </c>
      <c r="F7252" s="4" t="s">
        <v>5864</v>
      </c>
      <c r="G7252" s="5">
        <v>456300</v>
      </c>
      <c r="H7252" s="5">
        <v>99571.91</v>
      </c>
    </row>
    <row r="7253" spans="1:8" x14ac:dyDescent="0.25">
      <c r="A7253" s="4"/>
      <c r="B7253" s="4"/>
      <c r="C7253" s="4"/>
      <c r="D7253" s="4"/>
      <c r="E7253" s="4">
        <v>1200081520</v>
      </c>
      <c r="F7253" s="4" t="s">
        <v>5865</v>
      </c>
      <c r="G7253" s="5">
        <v>395000</v>
      </c>
      <c r="H7253" s="5">
        <v>92400.33</v>
      </c>
    </row>
    <row r="7254" spans="1:8" x14ac:dyDescent="0.25">
      <c r="A7254" s="4"/>
      <c r="B7254" s="4"/>
      <c r="C7254" s="4"/>
      <c r="D7254" s="4"/>
      <c r="E7254" s="4">
        <v>1200079870</v>
      </c>
      <c r="F7254" s="4" t="s">
        <v>5866</v>
      </c>
      <c r="G7254" s="5">
        <v>238680</v>
      </c>
      <c r="H7254" s="5">
        <v>51648.88</v>
      </c>
    </row>
    <row r="7255" spans="1:8" x14ac:dyDescent="0.25">
      <c r="A7255" s="4"/>
      <c r="B7255" s="4"/>
      <c r="C7255" s="4"/>
      <c r="D7255" s="4"/>
      <c r="E7255" s="4">
        <v>1200079860</v>
      </c>
      <c r="F7255" s="4" t="s">
        <v>5867</v>
      </c>
      <c r="G7255" s="5">
        <v>222360</v>
      </c>
      <c r="H7255" s="5">
        <v>47249.24</v>
      </c>
    </row>
    <row r="7256" spans="1:8" x14ac:dyDescent="0.25">
      <c r="A7256" s="4"/>
      <c r="B7256" s="4"/>
      <c r="C7256" s="4"/>
      <c r="D7256" s="4"/>
      <c r="E7256" s="4">
        <v>1200079850</v>
      </c>
      <c r="F7256" s="4" t="s">
        <v>5868</v>
      </c>
      <c r="G7256" s="5">
        <v>166600</v>
      </c>
      <c r="H7256" s="5">
        <v>35292.43</v>
      </c>
    </row>
    <row r="7257" spans="1:8" x14ac:dyDescent="0.25">
      <c r="A7257" s="4"/>
      <c r="B7257" s="4"/>
      <c r="C7257" s="4"/>
      <c r="D7257" s="4"/>
      <c r="E7257" s="4">
        <v>1200079880</v>
      </c>
      <c r="F7257" s="4" t="s">
        <v>5869</v>
      </c>
      <c r="G7257" s="5">
        <v>140000.31</v>
      </c>
      <c r="H7257" s="5">
        <v>28395.3</v>
      </c>
    </row>
    <row r="7258" spans="1:8" x14ac:dyDescent="0.25">
      <c r="A7258" s="4"/>
      <c r="B7258" s="4"/>
      <c r="C7258" s="4"/>
      <c r="D7258" s="4"/>
      <c r="E7258" s="4">
        <v>1200076070</v>
      </c>
      <c r="F7258" s="4" t="s">
        <v>5870</v>
      </c>
      <c r="G7258" s="5">
        <v>107181.34</v>
      </c>
      <c r="H7258" s="5">
        <v>17809.95</v>
      </c>
    </row>
    <row r="7259" spans="1:8" x14ac:dyDescent="0.25">
      <c r="A7259" s="4"/>
      <c r="B7259" s="4"/>
      <c r="C7259" s="4"/>
      <c r="D7259" s="4"/>
      <c r="E7259" s="4">
        <v>1200079890</v>
      </c>
      <c r="F7259" s="4" t="s">
        <v>5871</v>
      </c>
      <c r="G7259" s="5">
        <v>53374.8</v>
      </c>
      <c r="H7259" s="5">
        <v>10825.63</v>
      </c>
    </row>
    <row r="7260" spans="1:8" x14ac:dyDescent="0.25">
      <c r="A7260" s="4"/>
      <c r="B7260" s="4"/>
      <c r="C7260" s="4"/>
      <c r="D7260" s="4"/>
      <c r="E7260" s="4">
        <v>1200082430</v>
      </c>
      <c r="F7260" s="4" t="s">
        <v>5872</v>
      </c>
      <c r="G7260" s="5">
        <v>36888</v>
      </c>
      <c r="H7260" s="5">
        <v>8533.02</v>
      </c>
    </row>
    <row r="7261" spans="1:8" x14ac:dyDescent="0.25">
      <c r="A7261" s="4"/>
      <c r="B7261" s="4"/>
      <c r="C7261" s="4"/>
      <c r="D7261" s="4"/>
      <c r="E7261" s="4">
        <v>1200082810</v>
      </c>
      <c r="F7261" s="4" t="s">
        <v>1269</v>
      </c>
      <c r="G7261" s="5">
        <v>17575.490000000002</v>
      </c>
      <c r="H7261" s="5">
        <v>4284.84</v>
      </c>
    </row>
    <row r="7262" spans="1:8" x14ac:dyDescent="0.25">
      <c r="A7262" s="4"/>
      <c r="B7262" s="4"/>
      <c r="C7262" s="4"/>
      <c r="D7262" s="4"/>
      <c r="E7262" s="4">
        <v>1200081040</v>
      </c>
      <c r="F7262" s="4" t="s">
        <v>5873</v>
      </c>
      <c r="G7262" s="5">
        <v>12000</v>
      </c>
      <c r="H7262" s="5">
        <v>2592.02</v>
      </c>
    </row>
    <row r="7263" spans="1:8" x14ac:dyDescent="0.25">
      <c r="A7263" s="4"/>
      <c r="B7263" s="4"/>
      <c r="C7263" s="4"/>
      <c r="D7263" s="4"/>
      <c r="E7263" s="4">
        <v>1200082440</v>
      </c>
      <c r="F7263" s="4" t="s">
        <v>1328</v>
      </c>
      <c r="G7263" s="5">
        <v>8624.89</v>
      </c>
      <c r="H7263" s="5">
        <v>1997.34</v>
      </c>
    </row>
    <row r="7264" spans="1:8" x14ac:dyDescent="0.25">
      <c r="A7264" s="4"/>
      <c r="B7264" s="4"/>
      <c r="C7264" s="4"/>
      <c r="D7264" s="4">
        <v>2014</v>
      </c>
      <c r="E7264" s="4">
        <v>1200083350</v>
      </c>
      <c r="F7264" s="4" t="s">
        <v>5874</v>
      </c>
      <c r="G7264" s="5">
        <v>8484128.9499999993</v>
      </c>
      <c r="H7264" s="5">
        <v>2218967.2799999998</v>
      </c>
    </row>
    <row r="7265" spans="1:8" x14ac:dyDescent="0.25">
      <c r="A7265" s="4"/>
      <c r="B7265" s="4"/>
      <c r="C7265" s="4"/>
      <c r="D7265" s="4"/>
      <c r="E7265" s="4">
        <v>1200083060</v>
      </c>
      <c r="F7265" s="4" t="s">
        <v>5875</v>
      </c>
      <c r="G7265" s="5">
        <v>2856209</v>
      </c>
      <c r="H7265" s="5">
        <v>741919.07</v>
      </c>
    </row>
    <row r="7266" spans="1:8" x14ac:dyDescent="0.25">
      <c r="A7266" s="4"/>
      <c r="B7266" s="4"/>
      <c r="C7266" s="4"/>
      <c r="D7266" s="4"/>
      <c r="E7266" s="4">
        <v>1200083420</v>
      </c>
      <c r="F7266" s="4" t="s">
        <v>5578</v>
      </c>
      <c r="G7266" s="5">
        <v>2785425</v>
      </c>
      <c r="H7266" s="5">
        <v>730782.21</v>
      </c>
    </row>
    <row r="7267" spans="1:8" x14ac:dyDescent="0.25">
      <c r="A7267" s="4"/>
      <c r="B7267" s="4"/>
      <c r="C7267" s="4"/>
      <c r="D7267" s="4"/>
      <c r="E7267" s="4">
        <v>1200083160</v>
      </c>
      <c r="F7267" s="4" t="s">
        <v>5876</v>
      </c>
      <c r="G7267" s="5">
        <v>1998735</v>
      </c>
      <c r="H7267" s="5">
        <v>495350.79</v>
      </c>
    </row>
    <row r="7268" spans="1:8" x14ac:dyDescent="0.25">
      <c r="A7268" s="4"/>
      <c r="B7268" s="4"/>
      <c r="C7268" s="4"/>
      <c r="D7268" s="4"/>
      <c r="E7268" s="4">
        <v>1200088880</v>
      </c>
      <c r="F7268" s="4" t="s">
        <v>5877</v>
      </c>
      <c r="G7268" s="5">
        <v>1784444.41</v>
      </c>
      <c r="H7268" s="5">
        <v>1</v>
      </c>
    </row>
    <row r="7269" spans="1:8" x14ac:dyDescent="0.25">
      <c r="A7269" s="4"/>
      <c r="B7269" s="4"/>
      <c r="C7269" s="4"/>
      <c r="D7269" s="4"/>
      <c r="E7269" s="4">
        <v>1200088920</v>
      </c>
      <c r="F7269" s="4" t="s">
        <v>5878</v>
      </c>
      <c r="G7269" s="5">
        <v>1653148.14</v>
      </c>
      <c r="H7269" s="5">
        <v>252217.29</v>
      </c>
    </row>
    <row r="7270" spans="1:8" x14ac:dyDescent="0.25">
      <c r="A7270" s="4"/>
      <c r="B7270" s="4"/>
      <c r="C7270" s="4"/>
      <c r="D7270" s="4"/>
      <c r="E7270" s="4">
        <v>1200088930</v>
      </c>
      <c r="F7270" s="4" t="s">
        <v>5879</v>
      </c>
      <c r="G7270" s="5">
        <v>1653148.14</v>
      </c>
      <c r="H7270" s="5">
        <v>252217.28</v>
      </c>
    </row>
    <row r="7271" spans="1:8" x14ac:dyDescent="0.25">
      <c r="A7271" s="4"/>
      <c r="B7271" s="4"/>
      <c r="C7271" s="4"/>
      <c r="D7271" s="4"/>
      <c r="E7271" s="4">
        <v>1200089600</v>
      </c>
      <c r="F7271" s="4" t="s">
        <v>5880</v>
      </c>
      <c r="G7271" s="5">
        <v>1612013.5</v>
      </c>
      <c r="H7271" s="5">
        <v>1</v>
      </c>
    </row>
    <row r="7272" spans="1:8" x14ac:dyDescent="0.25">
      <c r="A7272" s="4"/>
      <c r="B7272" s="4"/>
      <c r="C7272" s="4"/>
      <c r="D7272" s="4"/>
      <c r="E7272" s="4">
        <v>1200089640</v>
      </c>
      <c r="F7272" s="4" t="s">
        <v>5881</v>
      </c>
      <c r="G7272" s="5">
        <v>1612013.5</v>
      </c>
      <c r="H7272" s="5">
        <v>24976.16</v>
      </c>
    </row>
    <row r="7273" spans="1:8" x14ac:dyDescent="0.25">
      <c r="A7273" s="4"/>
      <c r="B7273" s="4"/>
      <c r="C7273" s="4"/>
      <c r="D7273" s="4"/>
      <c r="E7273" s="4">
        <v>1200089420</v>
      </c>
      <c r="F7273" s="4" t="s">
        <v>5882</v>
      </c>
      <c r="G7273" s="5">
        <v>1564936.78</v>
      </c>
      <c r="H7273" s="5">
        <v>1</v>
      </c>
    </row>
    <row r="7274" spans="1:8" x14ac:dyDescent="0.25">
      <c r="A7274" s="4"/>
      <c r="B7274" s="4"/>
      <c r="C7274" s="4"/>
      <c r="D7274" s="4"/>
      <c r="E7274" s="4">
        <v>1200094050</v>
      </c>
      <c r="F7274" s="4" t="s">
        <v>5883</v>
      </c>
      <c r="G7274" s="5">
        <v>1563691</v>
      </c>
      <c r="H7274" s="5">
        <v>540223.1</v>
      </c>
    </row>
    <row r="7275" spans="1:8" x14ac:dyDescent="0.25">
      <c r="A7275" s="4"/>
      <c r="B7275" s="4"/>
      <c r="C7275" s="4"/>
      <c r="D7275" s="4"/>
      <c r="E7275" s="4">
        <v>1200083140</v>
      </c>
      <c r="F7275" s="4" t="s">
        <v>5876</v>
      </c>
      <c r="G7275" s="5">
        <v>1457796</v>
      </c>
      <c r="H7275" s="5">
        <v>361288.75</v>
      </c>
    </row>
    <row r="7276" spans="1:8" x14ac:dyDescent="0.25">
      <c r="A7276" s="4"/>
      <c r="B7276" s="4"/>
      <c r="C7276" s="4"/>
      <c r="D7276" s="4"/>
      <c r="E7276" s="4">
        <v>1200083150</v>
      </c>
      <c r="F7276" s="4" t="s">
        <v>5876</v>
      </c>
      <c r="G7276" s="5">
        <v>1457795</v>
      </c>
      <c r="H7276" s="5">
        <v>361288.48</v>
      </c>
    </row>
    <row r="7277" spans="1:8" x14ac:dyDescent="0.25">
      <c r="A7277" s="4"/>
      <c r="B7277" s="4"/>
      <c r="C7277" s="4"/>
      <c r="D7277" s="4"/>
      <c r="E7277" s="4">
        <v>1200092530</v>
      </c>
      <c r="F7277" s="4" t="s">
        <v>5884</v>
      </c>
      <c r="G7277" s="5">
        <v>1158278</v>
      </c>
      <c r="H7277" s="5">
        <v>382390.4</v>
      </c>
    </row>
    <row r="7278" spans="1:8" x14ac:dyDescent="0.25">
      <c r="A7278" s="4"/>
      <c r="B7278" s="4"/>
      <c r="C7278" s="4"/>
      <c r="D7278" s="4"/>
      <c r="E7278" s="4">
        <v>1200089190</v>
      </c>
      <c r="F7278" s="4" t="s">
        <v>5885</v>
      </c>
      <c r="G7278" s="5">
        <v>1060718.4099999999</v>
      </c>
      <c r="H7278" s="5">
        <v>1</v>
      </c>
    </row>
    <row r="7279" spans="1:8" x14ac:dyDescent="0.25">
      <c r="A7279" s="4"/>
      <c r="B7279" s="4"/>
      <c r="C7279" s="4"/>
      <c r="D7279" s="4"/>
      <c r="E7279" s="4">
        <v>1200088910</v>
      </c>
      <c r="F7279" s="4" t="s">
        <v>5886</v>
      </c>
      <c r="G7279" s="5">
        <v>991805.45</v>
      </c>
      <c r="H7279" s="5">
        <v>1</v>
      </c>
    </row>
    <row r="7280" spans="1:8" x14ac:dyDescent="0.25">
      <c r="A7280" s="4"/>
      <c r="B7280" s="4"/>
      <c r="C7280" s="4"/>
      <c r="D7280" s="4"/>
      <c r="E7280" s="4">
        <v>1200089890</v>
      </c>
      <c r="F7280" s="4" t="s">
        <v>5887</v>
      </c>
      <c r="G7280" s="5">
        <v>896418</v>
      </c>
      <c r="H7280" s="5">
        <v>31731.27</v>
      </c>
    </row>
    <row r="7281" spans="1:8" x14ac:dyDescent="0.25">
      <c r="A7281" s="4"/>
      <c r="B7281" s="4"/>
      <c r="C7281" s="4"/>
      <c r="D7281" s="4"/>
      <c r="E7281" s="4">
        <v>1200095250</v>
      </c>
      <c r="F7281" s="4" t="s">
        <v>5888</v>
      </c>
      <c r="G7281" s="5">
        <v>885179.3</v>
      </c>
      <c r="H7281" s="5">
        <v>313407.69</v>
      </c>
    </row>
    <row r="7282" spans="1:8" x14ac:dyDescent="0.25">
      <c r="A7282" s="4"/>
      <c r="B7282" s="4"/>
      <c r="C7282" s="4"/>
      <c r="D7282" s="4"/>
      <c r="E7282" s="4">
        <v>1200092560</v>
      </c>
      <c r="F7282" s="4" t="s">
        <v>5889</v>
      </c>
      <c r="G7282" s="5">
        <v>488372</v>
      </c>
      <c r="H7282" s="5">
        <v>164976.09</v>
      </c>
    </row>
    <row r="7283" spans="1:8" x14ac:dyDescent="0.25">
      <c r="A7283" s="4"/>
      <c r="B7283" s="4"/>
      <c r="C7283" s="4"/>
      <c r="D7283" s="4"/>
      <c r="E7283" s="4">
        <v>1200089090</v>
      </c>
      <c r="F7283" s="4" t="s">
        <v>5890</v>
      </c>
      <c r="G7283" s="5">
        <v>386924.25</v>
      </c>
      <c r="H7283" s="5">
        <v>1</v>
      </c>
    </row>
    <row r="7284" spans="1:8" x14ac:dyDescent="0.25">
      <c r="A7284" s="4"/>
      <c r="B7284" s="4"/>
      <c r="C7284" s="4"/>
      <c r="D7284" s="4"/>
      <c r="E7284" s="4">
        <v>1200089520</v>
      </c>
      <c r="F7284" s="4" t="s">
        <v>5891</v>
      </c>
      <c r="G7284" s="5">
        <v>383258.25</v>
      </c>
      <c r="H7284" s="5">
        <v>1</v>
      </c>
    </row>
    <row r="7285" spans="1:8" x14ac:dyDescent="0.25">
      <c r="A7285" s="4"/>
      <c r="B7285" s="4"/>
      <c r="C7285" s="4"/>
      <c r="D7285" s="4"/>
      <c r="E7285" s="4">
        <v>1200094170</v>
      </c>
      <c r="F7285" s="4" t="s">
        <v>5892</v>
      </c>
      <c r="G7285" s="5">
        <v>366000</v>
      </c>
      <c r="H7285" s="5">
        <v>127849.31</v>
      </c>
    </row>
    <row r="7286" spans="1:8" x14ac:dyDescent="0.25">
      <c r="A7286" s="4"/>
      <c r="B7286" s="4"/>
      <c r="C7286" s="4"/>
      <c r="D7286" s="4"/>
      <c r="E7286" s="4">
        <v>1200094160</v>
      </c>
      <c r="F7286" s="4" t="s">
        <v>5893</v>
      </c>
      <c r="G7286" s="5">
        <v>330000</v>
      </c>
      <c r="H7286" s="5">
        <v>115273.97</v>
      </c>
    </row>
    <row r="7287" spans="1:8" x14ac:dyDescent="0.25">
      <c r="A7287" s="4"/>
      <c r="B7287" s="4"/>
      <c r="C7287" s="4"/>
      <c r="D7287" s="4"/>
      <c r="E7287" s="4">
        <v>1200089590</v>
      </c>
      <c r="F7287" s="4" t="s">
        <v>5894</v>
      </c>
      <c r="G7287" s="5">
        <v>299071.08</v>
      </c>
      <c r="H7287" s="5">
        <v>1</v>
      </c>
    </row>
    <row r="7288" spans="1:8" x14ac:dyDescent="0.25">
      <c r="A7288" s="4"/>
      <c r="B7288" s="4"/>
      <c r="C7288" s="4"/>
      <c r="D7288" s="4"/>
      <c r="E7288" s="4">
        <v>1200088990</v>
      </c>
      <c r="F7288" s="4" t="s">
        <v>5895</v>
      </c>
      <c r="G7288" s="5">
        <v>290456.94</v>
      </c>
      <c r="H7288" s="5">
        <v>1</v>
      </c>
    </row>
    <row r="7289" spans="1:8" x14ac:dyDescent="0.25">
      <c r="A7289" s="4"/>
      <c r="B7289" s="4"/>
      <c r="C7289" s="4"/>
      <c r="D7289" s="4"/>
      <c r="E7289" s="4">
        <v>1200089000</v>
      </c>
      <c r="F7289" s="4" t="s">
        <v>5896</v>
      </c>
      <c r="G7289" s="5">
        <v>290456.94</v>
      </c>
      <c r="H7289" s="5">
        <v>1</v>
      </c>
    </row>
    <row r="7290" spans="1:8" x14ac:dyDescent="0.25">
      <c r="A7290" s="4"/>
      <c r="B7290" s="4"/>
      <c r="C7290" s="4"/>
      <c r="D7290" s="4"/>
      <c r="E7290" s="4">
        <v>1200089010</v>
      </c>
      <c r="F7290" s="4" t="s">
        <v>5897</v>
      </c>
      <c r="G7290" s="5">
        <v>290456.94</v>
      </c>
      <c r="H7290" s="5">
        <v>1</v>
      </c>
    </row>
    <row r="7291" spans="1:8" x14ac:dyDescent="0.25">
      <c r="A7291" s="4"/>
      <c r="B7291" s="4"/>
      <c r="C7291" s="4"/>
      <c r="D7291" s="4"/>
      <c r="E7291" s="4">
        <v>1200088980</v>
      </c>
      <c r="F7291" s="4" t="s">
        <v>5898</v>
      </c>
      <c r="G7291" s="5">
        <v>290456.94</v>
      </c>
      <c r="H7291" s="5">
        <v>1</v>
      </c>
    </row>
    <row r="7292" spans="1:8" x14ac:dyDescent="0.25">
      <c r="A7292" s="4"/>
      <c r="B7292" s="4"/>
      <c r="C7292" s="4"/>
      <c r="D7292" s="4"/>
      <c r="E7292" s="4">
        <v>1200094060</v>
      </c>
      <c r="F7292" s="4" t="s">
        <v>5899</v>
      </c>
      <c r="G7292" s="5">
        <v>261651.20000000001</v>
      </c>
      <c r="H7292" s="5">
        <v>91757.13</v>
      </c>
    </row>
    <row r="7293" spans="1:8" x14ac:dyDescent="0.25">
      <c r="A7293" s="4"/>
      <c r="B7293" s="4"/>
      <c r="C7293" s="4"/>
      <c r="D7293" s="4"/>
      <c r="E7293" s="4">
        <v>1200089110</v>
      </c>
      <c r="F7293" s="4" t="s">
        <v>5900</v>
      </c>
      <c r="G7293" s="5">
        <v>258426.72</v>
      </c>
      <c r="H7293" s="5">
        <v>1</v>
      </c>
    </row>
    <row r="7294" spans="1:8" x14ac:dyDescent="0.25">
      <c r="A7294" s="4"/>
      <c r="B7294" s="4"/>
      <c r="C7294" s="4"/>
      <c r="D7294" s="4"/>
      <c r="E7294" s="4">
        <v>1200089510</v>
      </c>
      <c r="F7294" s="4" t="s">
        <v>5901</v>
      </c>
      <c r="G7294" s="5">
        <v>253348.65</v>
      </c>
      <c r="H7294" s="5">
        <v>1</v>
      </c>
    </row>
    <row r="7295" spans="1:8" x14ac:dyDescent="0.25">
      <c r="A7295" s="4"/>
      <c r="B7295" s="4"/>
      <c r="C7295" s="4"/>
      <c r="D7295" s="4"/>
      <c r="E7295" s="4">
        <v>1200083190</v>
      </c>
      <c r="F7295" s="4" t="s">
        <v>5902</v>
      </c>
      <c r="G7295" s="5">
        <v>245124.89</v>
      </c>
      <c r="H7295" s="5">
        <v>63513.3</v>
      </c>
    </row>
    <row r="7296" spans="1:8" x14ac:dyDescent="0.25">
      <c r="A7296" s="4"/>
      <c r="B7296" s="4"/>
      <c r="C7296" s="4"/>
      <c r="D7296" s="4"/>
      <c r="E7296" s="4">
        <v>1200089270</v>
      </c>
      <c r="F7296" s="4" t="s">
        <v>5903</v>
      </c>
      <c r="G7296" s="5">
        <v>228106.22</v>
      </c>
      <c r="H7296" s="5">
        <v>1</v>
      </c>
    </row>
    <row r="7297" spans="1:8" x14ac:dyDescent="0.25">
      <c r="A7297" s="4"/>
      <c r="B7297" s="4"/>
      <c r="C7297" s="4"/>
      <c r="D7297" s="4"/>
      <c r="E7297" s="4">
        <v>1200089650</v>
      </c>
      <c r="F7297" s="4" t="s">
        <v>5904</v>
      </c>
      <c r="G7297" s="5">
        <v>213579.13</v>
      </c>
      <c r="H7297" s="5">
        <v>5246.57</v>
      </c>
    </row>
    <row r="7298" spans="1:8" x14ac:dyDescent="0.25">
      <c r="A7298" s="4"/>
      <c r="B7298" s="4"/>
      <c r="C7298" s="4"/>
      <c r="D7298" s="4"/>
      <c r="E7298" s="4">
        <v>1200089320</v>
      </c>
      <c r="F7298" s="4" t="s">
        <v>5905</v>
      </c>
      <c r="G7298" s="5">
        <v>213579.13</v>
      </c>
      <c r="H7298" s="5">
        <v>1</v>
      </c>
    </row>
    <row r="7299" spans="1:8" x14ac:dyDescent="0.25">
      <c r="A7299" s="4"/>
      <c r="B7299" s="4"/>
      <c r="C7299" s="4"/>
      <c r="D7299" s="4"/>
      <c r="E7299" s="4">
        <v>1200085900</v>
      </c>
      <c r="F7299" s="4" t="s">
        <v>5744</v>
      </c>
      <c r="G7299" s="5">
        <v>155412.57</v>
      </c>
      <c r="H7299" s="5">
        <v>43965.760000000002</v>
      </c>
    </row>
    <row r="7300" spans="1:8" x14ac:dyDescent="0.25">
      <c r="A7300" s="4"/>
      <c r="B7300" s="4"/>
      <c r="C7300" s="4"/>
      <c r="D7300" s="4"/>
      <c r="E7300" s="4">
        <v>1200089140</v>
      </c>
      <c r="F7300" s="4" t="s">
        <v>5906</v>
      </c>
      <c r="G7300" s="5">
        <v>149031.78</v>
      </c>
      <c r="H7300" s="5">
        <v>1</v>
      </c>
    </row>
    <row r="7301" spans="1:8" x14ac:dyDescent="0.25">
      <c r="A7301" s="4"/>
      <c r="B7301" s="4"/>
      <c r="C7301" s="4"/>
      <c r="D7301" s="4"/>
      <c r="E7301" s="4">
        <v>1200089770</v>
      </c>
      <c r="F7301" s="4" t="s">
        <v>5907</v>
      </c>
      <c r="G7301" s="5">
        <v>139554.72</v>
      </c>
      <c r="H7301" s="5">
        <v>1</v>
      </c>
    </row>
    <row r="7302" spans="1:8" x14ac:dyDescent="0.25">
      <c r="A7302" s="4"/>
      <c r="B7302" s="4"/>
      <c r="C7302" s="4"/>
      <c r="D7302" s="4"/>
      <c r="E7302" s="4">
        <v>1200089860</v>
      </c>
      <c r="F7302" s="4" t="s">
        <v>5908</v>
      </c>
      <c r="G7302" s="5">
        <v>131679.67999999999</v>
      </c>
      <c r="H7302" s="5">
        <v>34456.83</v>
      </c>
    </row>
    <row r="7303" spans="1:8" x14ac:dyDescent="0.25">
      <c r="A7303" s="4"/>
      <c r="B7303" s="4"/>
      <c r="C7303" s="4"/>
      <c r="D7303" s="4"/>
      <c r="E7303" s="4">
        <v>1200090410</v>
      </c>
      <c r="F7303" s="4" t="s">
        <v>5909</v>
      </c>
      <c r="G7303" s="5">
        <v>130458.88</v>
      </c>
      <c r="H7303" s="5">
        <v>1</v>
      </c>
    </row>
    <row r="7304" spans="1:8" x14ac:dyDescent="0.25">
      <c r="A7304" s="4"/>
      <c r="B7304" s="4"/>
      <c r="C7304" s="4"/>
      <c r="D7304" s="4"/>
      <c r="E7304" s="4">
        <v>1200089200</v>
      </c>
      <c r="F7304" s="4" t="s">
        <v>5910</v>
      </c>
      <c r="G7304" s="5">
        <v>128369.8</v>
      </c>
      <c r="H7304" s="5">
        <v>1</v>
      </c>
    </row>
    <row r="7305" spans="1:8" x14ac:dyDescent="0.25">
      <c r="A7305" s="4"/>
      <c r="B7305" s="4"/>
      <c r="C7305" s="4"/>
      <c r="D7305" s="4"/>
      <c r="E7305" s="4">
        <v>1200085810</v>
      </c>
      <c r="F7305" s="4" t="s">
        <v>5911</v>
      </c>
      <c r="G7305" s="5">
        <v>117247.55</v>
      </c>
      <c r="H7305" s="5">
        <v>33535.980000000003</v>
      </c>
    </row>
    <row r="7306" spans="1:8" x14ac:dyDescent="0.25">
      <c r="A7306" s="4"/>
      <c r="B7306" s="4"/>
      <c r="C7306" s="4"/>
      <c r="D7306" s="4"/>
      <c r="E7306" s="4">
        <v>1200089130</v>
      </c>
      <c r="F7306" s="4" t="s">
        <v>5912</v>
      </c>
      <c r="G7306" s="5">
        <v>111280.45</v>
      </c>
      <c r="H7306" s="5">
        <v>1</v>
      </c>
    </row>
    <row r="7307" spans="1:8" x14ac:dyDescent="0.25">
      <c r="A7307" s="4"/>
      <c r="B7307" s="4"/>
      <c r="C7307" s="4"/>
      <c r="D7307" s="4"/>
      <c r="E7307" s="4">
        <v>1200089660</v>
      </c>
      <c r="F7307" s="4" t="s">
        <v>5913</v>
      </c>
      <c r="G7307" s="5">
        <v>111280.43</v>
      </c>
      <c r="H7307" s="5">
        <v>2125.89</v>
      </c>
    </row>
    <row r="7308" spans="1:8" x14ac:dyDescent="0.25">
      <c r="A7308" s="4"/>
      <c r="B7308" s="4"/>
      <c r="C7308" s="4"/>
      <c r="D7308" s="4"/>
      <c r="E7308" s="4">
        <v>1200089680</v>
      </c>
      <c r="F7308" s="4" t="s">
        <v>5914</v>
      </c>
      <c r="G7308" s="5">
        <v>111280.43</v>
      </c>
      <c r="H7308" s="5">
        <v>2125.89</v>
      </c>
    </row>
    <row r="7309" spans="1:8" x14ac:dyDescent="0.25">
      <c r="A7309" s="4"/>
      <c r="B7309" s="4"/>
      <c r="C7309" s="4"/>
      <c r="D7309" s="4"/>
      <c r="E7309" s="4">
        <v>1200089670</v>
      </c>
      <c r="F7309" s="4" t="s">
        <v>5915</v>
      </c>
      <c r="G7309" s="5">
        <v>111280.43</v>
      </c>
      <c r="H7309" s="5">
        <v>2125.89</v>
      </c>
    </row>
    <row r="7310" spans="1:8" x14ac:dyDescent="0.25">
      <c r="A7310" s="4"/>
      <c r="B7310" s="4"/>
      <c r="C7310" s="4"/>
      <c r="D7310" s="4"/>
      <c r="E7310" s="4">
        <v>1200089480</v>
      </c>
      <c r="F7310" s="4" t="s">
        <v>5916</v>
      </c>
      <c r="G7310" s="5">
        <v>104518.14</v>
      </c>
      <c r="H7310" s="5">
        <v>1</v>
      </c>
    </row>
    <row r="7311" spans="1:8" x14ac:dyDescent="0.25">
      <c r="A7311" s="4"/>
      <c r="B7311" s="4"/>
      <c r="C7311" s="4"/>
      <c r="D7311" s="4"/>
      <c r="E7311" s="4">
        <v>1200089570</v>
      </c>
      <c r="F7311" s="4" t="s">
        <v>5917</v>
      </c>
      <c r="G7311" s="5">
        <v>103813.82</v>
      </c>
      <c r="H7311" s="5">
        <v>1</v>
      </c>
    </row>
    <row r="7312" spans="1:8" x14ac:dyDescent="0.25">
      <c r="A7312" s="4"/>
      <c r="B7312" s="4"/>
      <c r="C7312" s="4"/>
      <c r="D7312" s="4"/>
      <c r="E7312" s="4">
        <v>1200089210</v>
      </c>
      <c r="F7312" s="4" t="s">
        <v>5918</v>
      </c>
      <c r="G7312" s="5">
        <v>101754.85</v>
      </c>
      <c r="H7312" s="5">
        <v>1</v>
      </c>
    </row>
    <row r="7313" spans="1:8" x14ac:dyDescent="0.25">
      <c r="A7313" s="4"/>
      <c r="B7313" s="4"/>
      <c r="C7313" s="4"/>
      <c r="D7313" s="4"/>
      <c r="E7313" s="4">
        <v>1200089740</v>
      </c>
      <c r="F7313" s="4" t="s">
        <v>5919</v>
      </c>
      <c r="G7313" s="5">
        <v>94566.720000000001</v>
      </c>
      <c r="H7313" s="5">
        <v>1</v>
      </c>
    </row>
    <row r="7314" spans="1:8" x14ac:dyDescent="0.25">
      <c r="A7314" s="4"/>
      <c r="B7314" s="4"/>
      <c r="C7314" s="4"/>
      <c r="D7314" s="4"/>
      <c r="E7314" s="4">
        <v>1200089630</v>
      </c>
      <c r="F7314" s="4" t="s">
        <v>5920</v>
      </c>
      <c r="G7314" s="5">
        <v>92384.02</v>
      </c>
      <c r="H7314" s="5">
        <v>1</v>
      </c>
    </row>
    <row r="7315" spans="1:8" x14ac:dyDescent="0.25">
      <c r="A7315" s="4"/>
      <c r="B7315" s="4"/>
      <c r="C7315" s="4"/>
      <c r="D7315" s="4"/>
      <c r="E7315" s="4">
        <v>1200089900</v>
      </c>
      <c r="F7315" s="4" t="s">
        <v>5921</v>
      </c>
      <c r="G7315" s="5">
        <v>91734.98</v>
      </c>
      <c r="H7315" s="5">
        <v>13004.1</v>
      </c>
    </row>
    <row r="7316" spans="1:8" x14ac:dyDescent="0.25">
      <c r="A7316" s="4"/>
      <c r="B7316" s="4"/>
      <c r="C7316" s="4"/>
      <c r="D7316" s="4"/>
      <c r="E7316" s="4">
        <v>1200085820</v>
      </c>
      <c r="F7316" s="4" t="s">
        <v>5922</v>
      </c>
      <c r="G7316" s="5">
        <v>77500</v>
      </c>
      <c r="H7316" s="5">
        <v>19929.419999999998</v>
      </c>
    </row>
    <row r="7317" spans="1:8" x14ac:dyDescent="0.25">
      <c r="A7317" s="4"/>
      <c r="B7317" s="4"/>
      <c r="C7317" s="4"/>
      <c r="D7317" s="4"/>
      <c r="E7317" s="4">
        <v>1200089070</v>
      </c>
      <c r="F7317" s="4" t="s">
        <v>5923</v>
      </c>
      <c r="G7317" s="5">
        <v>68062.05</v>
      </c>
      <c r="H7317" s="5">
        <v>1</v>
      </c>
    </row>
    <row r="7318" spans="1:8" x14ac:dyDescent="0.25">
      <c r="A7318" s="4"/>
      <c r="B7318" s="4"/>
      <c r="C7318" s="4"/>
      <c r="D7318" s="4"/>
      <c r="E7318" s="4">
        <v>1200089870</v>
      </c>
      <c r="F7318" s="4" t="s">
        <v>5924</v>
      </c>
      <c r="G7318" s="5">
        <v>66169.440000000002</v>
      </c>
      <c r="H7318" s="5">
        <v>17616.96</v>
      </c>
    </row>
    <row r="7319" spans="1:8" x14ac:dyDescent="0.25">
      <c r="A7319" s="4"/>
      <c r="B7319" s="4"/>
      <c r="C7319" s="4"/>
      <c r="D7319" s="4"/>
      <c r="E7319" s="4">
        <v>1200089700</v>
      </c>
      <c r="F7319" s="4" t="s">
        <v>5925</v>
      </c>
      <c r="G7319" s="5">
        <v>65728.13</v>
      </c>
      <c r="H7319" s="5">
        <v>1190.78</v>
      </c>
    </row>
    <row r="7320" spans="1:8" x14ac:dyDescent="0.25">
      <c r="A7320" s="4"/>
      <c r="B7320" s="4"/>
      <c r="C7320" s="4"/>
      <c r="D7320" s="4"/>
      <c r="E7320" s="4">
        <v>1200089690</v>
      </c>
      <c r="F7320" s="4" t="s">
        <v>5926</v>
      </c>
      <c r="G7320" s="5">
        <v>65728.13</v>
      </c>
      <c r="H7320" s="5">
        <v>1190.8</v>
      </c>
    </row>
    <row r="7321" spans="1:8" x14ac:dyDescent="0.25">
      <c r="A7321" s="4"/>
      <c r="B7321" s="4"/>
      <c r="C7321" s="4"/>
      <c r="D7321" s="4"/>
      <c r="E7321" s="4">
        <v>1200089750</v>
      </c>
      <c r="F7321" s="4" t="s">
        <v>5927</v>
      </c>
      <c r="G7321" s="5">
        <v>65624.149999999994</v>
      </c>
      <c r="H7321" s="5">
        <v>1</v>
      </c>
    </row>
    <row r="7322" spans="1:8" x14ac:dyDescent="0.25">
      <c r="A7322" s="4"/>
      <c r="B7322" s="4"/>
      <c r="C7322" s="4"/>
      <c r="D7322" s="4"/>
      <c r="E7322" s="4">
        <v>1200089180</v>
      </c>
      <c r="F7322" s="4" t="s">
        <v>5928</v>
      </c>
      <c r="G7322" s="5">
        <v>64018.66</v>
      </c>
      <c r="H7322" s="5">
        <v>1</v>
      </c>
    </row>
    <row r="7323" spans="1:8" x14ac:dyDescent="0.25">
      <c r="A7323" s="4"/>
      <c r="B7323" s="4"/>
      <c r="C7323" s="4"/>
      <c r="D7323" s="4"/>
      <c r="E7323" s="4">
        <v>1200089170</v>
      </c>
      <c r="F7323" s="4" t="s">
        <v>5929</v>
      </c>
      <c r="G7323" s="5">
        <v>62387.15</v>
      </c>
      <c r="H7323" s="5">
        <v>1</v>
      </c>
    </row>
    <row r="7324" spans="1:8" x14ac:dyDescent="0.25">
      <c r="A7324" s="4"/>
      <c r="B7324" s="4"/>
      <c r="C7324" s="4"/>
      <c r="D7324" s="4"/>
      <c r="E7324" s="4">
        <v>1200089840</v>
      </c>
      <c r="F7324" s="4" t="s">
        <v>5930</v>
      </c>
      <c r="G7324" s="5">
        <v>61687.5</v>
      </c>
      <c r="H7324" s="5">
        <v>1</v>
      </c>
    </row>
    <row r="7325" spans="1:8" x14ac:dyDescent="0.25">
      <c r="A7325" s="4"/>
      <c r="B7325" s="4"/>
      <c r="C7325" s="4"/>
      <c r="D7325" s="4"/>
      <c r="E7325" s="4">
        <v>1200089450</v>
      </c>
      <c r="F7325" s="4" t="s">
        <v>5931</v>
      </c>
      <c r="G7325" s="5">
        <v>61499.67</v>
      </c>
      <c r="H7325" s="5">
        <v>1</v>
      </c>
    </row>
    <row r="7326" spans="1:8" x14ac:dyDescent="0.25">
      <c r="A7326" s="4"/>
      <c r="B7326" s="4"/>
      <c r="C7326" s="4"/>
      <c r="D7326" s="4"/>
      <c r="E7326" s="4">
        <v>1200085800</v>
      </c>
      <c r="F7326" s="4" t="s">
        <v>5932</v>
      </c>
      <c r="G7326" s="5">
        <v>61289.78</v>
      </c>
      <c r="H7326" s="5">
        <v>15920.41</v>
      </c>
    </row>
    <row r="7327" spans="1:8" x14ac:dyDescent="0.25">
      <c r="A7327" s="4"/>
      <c r="B7327" s="4"/>
      <c r="C7327" s="4"/>
      <c r="D7327" s="4"/>
      <c r="E7327" s="4">
        <v>1200089540</v>
      </c>
      <c r="F7327" s="4" t="s">
        <v>5933</v>
      </c>
      <c r="G7327" s="5">
        <v>55412.78</v>
      </c>
      <c r="H7327" s="5">
        <v>1</v>
      </c>
    </row>
    <row r="7328" spans="1:8" x14ac:dyDescent="0.25">
      <c r="A7328" s="4"/>
      <c r="B7328" s="4"/>
      <c r="C7328" s="4"/>
      <c r="D7328" s="4"/>
      <c r="E7328" s="4">
        <v>1200088870</v>
      </c>
      <c r="F7328" s="4" t="s">
        <v>5934</v>
      </c>
      <c r="G7328" s="5">
        <v>40948.629999999997</v>
      </c>
      <c r="H7328" s="5">
        <v>1</v>
      </c>
    </row>
    <row r="7329" spans="1:8" x14ac:dyDescent="0.25">
      <c r="A7329" s="4"/>
      <c r="B7329" s="4"/>
      <c r="C7329" s="4"/>
      <c r="D7329" s="4"/>
      <c r="E7329" s="4">
        <v>1200089150</v>
      </c>
      <c r="F7329" s="4" t="s">
        <v>5935</v>
      </c>
      <c r="G7329" s="5">
        <v>37429.49</v>
      </c>
      <c r="H7329" s="5">
        <v>1</v>
      </c>
    </row>
    <row r="7330" spans="1:8" x14ac:dyDescent="0.25">
      <c r="A7330" s="4"/>
      <c r="B7330" s="4"/>
      <c r="C7330" s="4"/>
      <c r="D7330" s="4"/>
      <c r="E7330" s="4">
        <v>1200089160</v>
      </c>
      <c r="F7330" s="4" t="s">
        <v>5936</v>
      </c>
      <c r="G7330" s="5">
        <v>36537.49</v>
      </c>
      <c r="H7330" s="5">
        <v>1</v>
      </c>
    </row>
    <row r="7331" spans="1:8" x14ac:dyDescent="0.25">
      <c r="A7331" s="4"/>
      <c r="B7331" s="4"/>
      <c r="C7331" s="4"/>
      <c r="D7331" s="4"/>
      <c r="E7331" s="4">
        <v>1200084220</v>
      </c>
      <c r="F7331" s="4" t="s">
        <v>5782</v>
      </c>
      <c r="G7331" s="5">
        <v>36000.44</v>
      </c>
      <c r="H7331" s="5">
        <v>9421.66</v>
      </c>
    </row>
    <row r="7332" spans="1:8" x14ac:dyDescent="0.25">
      <c r="A7332" s="4"/>
      <c r="B7332" s="4"/>
      <c r="C7332" s="4"/>
      <c r="D7332" s="4"/>
      <c r="E7332" s="4">
        <v>1200089370</v>
      </c>
      <c r="F7332" s="4" t="s">
        <v>5937</v>
      </c>
      <c r="G7332" s="5">
        <v>35316.26</v>
      </c>
      <c r="H7332" s="5">
        <v>1</v>
      </c>
    </row>
    <row r="7333" spans="1:8" x14ac:dyDescent="0.25">
      <c r="A7333" s="4"/>
      <c r="B7333" s="4"/>
      <c r="C7333" s="4"/>
      <c r="D7333" s="4"/>
      <c r="E7333" s="4">
        <v>1200089490</v>
      </c>
      <c r="F7333" s="4" t="s">
        <v>5938</v>
      </c>
      <c r="G7333" s="5">
        <v>32305.95</v>
      </c>
      <c r="H7333" s="5">
        <v>1</v>
      </c>
    </row>
    <row r="7334" spans="1:8" x14ac:dyDescent="0.25">
      <c r="A7334" s="4"/>
      <c r="B7334" s="4"/>
      <c r="C7334" s="4"/>
      <c r="D7334" s="4"/>
      <c r="E7334" s="4">
        <v>1200089730</v>
      </c>
      <c r="F7334" s="4" t="s">
        <v>5939</v>
      </c>
      <c r="G7334" s="5">
        <v>30595.85</v>
      </c>
      <c r="H7334" s="5">
        <v>1</v>
      </c>
    </row>
    <row r="7335" spans="1:8" x14ac:dyDescent="0.25">
      <c r="A7335" s="4"/>
      <c r="B7335" s="4"/>
      <c r="C7335" s="4"/>
      <c r="D7335" s="4"/>
      <c r="E7335" s="4">
        <v>1200089850</v>
      </c>
      <c r="F7335" s="4" t="s">
        <v>5940</v>
      </c>
      <c r="G7335" s="5">
        <v>29198.75</v>
      </c>
      <c r="H7335" s="5">
        <v>3632.28</v>
      </c>
    </row>
    <row r="7336" spans="1:8" x14ac:dyDescent="0.25">
      <c r="A7336" s="4"/>
      <c r="B7336" s="4"/>
      <c r="C7336" s="4"/>
      <c r="D7336" s="4"/>
      <c r="E7336" s="4">
        <v>1200092470</v>
      </c>
      <c r="F7336" s="4" t="s">
        <v>5941</v>
      </c>
      <c r="G7336" s="5">
        <v>28895.11</v>
      </c>
      <c r="H7336" s="5">
        <v>9206.86</v>
      </c>
    </row>
    <row r="7337" spans="1:8" x14ac:dyDescent="0.25">
      <c r="A7337" s="4"/>
      <c r="B7337" s="4"/>
      <c r="C7337" s="4"/>
      <c r="D7337" s="4"/>
      <c r="E7337" s="4">
        <v>1200088890</v>
      </c>
      <c r="F7337" s="4" t="s">
        <v>5942</v>
      </c>
      <c r="G7337" s="5">
        <v>28349.24</v>
      </c>
      <c r="H7337" s="5">
        <v>1</v>
      </c>
    </row>
    <row r="7338" spans="1:8" x14ac:dyDescent="0.25">
      <c r="A7338" s="4"/>
      <c r="B7338" s="4"/>
      <c r="C7338" s="4"/>
      <c r="D7338" s="4"/>
      <c r="E7338" s="4">
        <v>1200088760</v>
      </c>
      <c r="F7338" s="4" t="s">
        <v>5943</v>
      </c>
      <c r="G7338" s="5">
        <v>27500.44</v>
      </c>
      <c r="H7338" s="5">
        <v>8423.4500000000007</v>
      </c>
    </row>
    <row r="7339" spans="1:8" x14ac:dyDescent="0.25">
      <c r="A7339" s="4"/>
      <c r="B7339" s="4"/>
      <c r="C7339" s="4"/>
      <c r="D7339" s="4"/>
      <c r="E7339" s="4">
        <v>1200084230</v>
      </c>
      <c r="F7339" s="4" t="s">
        <v>5782</v>
      </c>
      <c r="G7339" s="5">
        <v>27500</v>
      </c>
      <c r="H7339" s="5">
        <v>7197.02</v>
      </c>
    </row>
    <row r="7340" spans="1:8" x14ac:dyDescent="0.25">
      <c r="A7340" s="4"/>
      <c r="B7340" s="4"/>
      <c r="C7340" s="4"/>
      <c r="D7340" s="4"/>
      <c r="E7340" s="4">
        <v>1200089250</v>
      </c>
      <c r="F7340" s="4" t="s">
        <v>5944</v>
      </c>
      <c r="G7340" s="5">
        <v>26290.1</v>
      </c>
      <c r="H7340" s="5">
        <v>1</v>
      </c>
    </row>
    <row r="7341" spans="1:8" x14ac:dyDescent="0.25">
      <c r="A7341" s="4"/>
      <c r="B7341" s="4"/>
      <c r="C7341" s="4"/>
      <c r="D7341" s="4"/>
      <c r="E7341" s="4">
        <v>1200083200</v>
      </c>
      <c r="F7341" s="4" t="s">
        <v>5945</v>
      </c>
      <c r="G7341" s="5">
        <v>25900</v>
      </c>
      <c r="H7341" s="5">
        <v>6710.87</v>
      </c>
    </row>
    <row r="7342" spans="1:8" x14ac:dyDescent="0.25">
      <c r="A7342" s="4"/>
      <c r="B7342" s="4"/>
      <c r="C7342" s="4"/>
      <c r="D7342" s="4"/>
      <c r="E7342" s="4">
        <v>1200089380</v>
      </c>
      <c r="F7342" s="4" t="s">
        <v>5946</v>
      </c>
      <c r="G7342" s="5">
        <v>24590.36</v>
      </c>
      <c r="H7342" s="5">
        <v>1</v>
      </c>
    </row>
    <row r="7343" spans="1:8" x14ac:dyDescent="0.25">
      <c r="A7343" s="4"/>
      <c r="B7343" s="4"/>
      <c r="C7343" s="4"/>
      <c r="D7343" s="4"/>
      <c r="E7343" s="4">
        <v>1200089390</v>
      </c>
      <c r="F7343" s="4" t="s">
        <v>5947</v>
      </c>
      <c r="G7343" s="5">
        <v>24119.93</v>
      </c>
      <c r="H7343" s="5">
        <v>1</v>
      </c>
    </row>
    <row r="7344" spans="1:8" x14ac:dyDescent="0.25">
      <c r="A7344" s="4"/>
      <c r="B7344" s="4"/>
      <c r="C7344" s="4"/>
      <c r="D7344" s="4"/>
      <c r="E7344" s="4">
        <v>1200089260</v>
      </c>
      <c r="F7344" s="4" t="s">
        <v>5948</v>
      </c>
      <c r="G7344" s="5">
        <v>22612.65</v>
      </c>
      <c r="H7344" s="5">
        <v>1</v>
      </c>
    </row>
    <row r="7345" spans="1:8" x14ac:dyDescent="0.25">
      <c r="A7345" s="4"/>
      <c r="B7345" s="4"/>
      <c r="C7345" s="4"/>
      <c r="D7345" s="4"/>
      <c r="E7345" s="4">
        <v>1200089330</v>
      </c>
      <c r="F7345" s="4" t="s">
        <v>5949</v>
      </c>
      <c r="G7345" s="5">
        <v>21585.43</v>
      </c>
      <c r="H7345" s="5">
        <v>1</v>
      </c>
    </row>
    <row r="7346" spans="1:8" x14ac:dyDescent="0.25">
      <c r="A7346" s="4"/>
      <c r="B7346" s="4"/>
      <c r="C7346" s="4"/>
      <c r="D7346" s="4"/>
      <c r="E7346" s="4">
        <v>1200088900</v>
      </c>
      <c r="F7346" s="4" t="s">
        <v>5950</v>
      </c>
      <c r="G7346" s="5">
        <v>20736.28</v>
      </c>
      <c r="H7346" s="5">
        <v>1</v>
      </c>
    </row>
    <row r="7347" spans="1:8" x14ac:dyDescent="0.25">
      <c r="A7347" s="4"/>
      <c r="B7347" s="4"/>
      <c r="C7347" s="4"/>
      <c r="D7347" s="4"/>
      <c r="E7347" s="4">
        <v>1200089580</v>
      </c>
      <c r="F7347" s="4" t="s">
        <v>5951</v>
      </c>
      <c r="G7347" s="5">
        <v>19635.84</v>
      </c>
      <c r="H7347" s="5">
        <v>1</v>
      </c>
    </row>
    <row r="7348" spans="1:8" x14ac:dyDescent="0.25">
      <c r="A7348" s="4"/>
      <c r="B7348" s="4"/>
      <c r="C7348" s="4"/>
      <c r="D7348" s="4"/>
      <c r="E7348" s="4">
        <v>1200089610</v>
      </c>
      <c r="F7348" s="4" t="s">
        <v>5952</v>
      </c>
      <c r="G7348" s="5">
        <v>19626.48</v>
      </c>
      <c r="H7348" s="5">
        <v>1</v>
      </c>
    </row>
    <row r="7349" spans="1:8" x14ac:dyDescent="0.25">
      <c r="A7349" s="4"/>
      <c r="B7349" s="4"/>
      <c r="C7349" s="4"/>
      <c r="D7349" s="4"/>
      <c r="E7349" s="4">
        <v>1200089560</v>
      </c>
      <c r="F7349" s="4" t="s">
        <v>5953</v>
      </c>
      <c r="G7349" s="5">
        <v>12947.25</v>
      </c>
      <c r="H7349" s="5">
        <v>1</v>
      </c>
    </row>
    <row r="7350" spans="1:8" x14ac:dyDescent="0.25">
      <c r="A7350" s="4"/>
      <c r="B7350" s="4"/>
      <c r="C7350" s="4"/>
      <c r="D7350" s="4"/>
      <c r="E7350" s="4">
        <v>1200089340</v>
      </c>
      <c r="F7350" s="4" t="s">
        <v>5954</v>
      </c>
      <c r="G7350" s="5">
        <v>11718.27</v>
      </c>
      <c r="H7350" s="5">
        <v>1</v>
      </c>
    </row>
    <row r="7351" spans="1:8" x14ac:dyDescent="0.25">
      <c r="A7351" s="4"/>
      <c r="B7351" s="4"/>
      <c r="C7351" s="4"/>
      <c r="D7351" s="4"/>
      <c r="E7351" s="4">
        <v>1200088940</v>
      </c>
      <c r="F7351" s="4" t="s">
        <v>5955</v>
      </c>
      <c r="G7351" s="5">
        <v>11532.55</v>
      </c>
      <c r="H7351" s="5">
        <v>1</v>
      </c>
    </row>
    <row r="7352" spans="1:8" x14ac:dyDescent="0.25">
      <c r="A7352" s="4"/>
      <c r="B7352" s="4"/>
      <c r="C7352" s="4"/>
      <c r="D7352" s="4"/>
      <c r="E7352" s="4">
        <v>1200089280</v>
      </c>
      <c r="F7352" s="4" t="s">
        <v>5956</v>
      </c>
      <c r="G7352" s="5">
        <v>10442.35</v>
      </c>
      <c r="H7352" s="5">
        <v>1</v>
      </c>
    </row>
    <row r="7353" spans="1:8" x14ac:dyDescent="0.25">
      <c r="A7353" s="4"/>
      <c r="B7353" s="4"/>
      <c r="C7353" s="4"/>
      <c r="D7353" s="4"/>
      <c r="E7353" s="4">
        <v>1200089500</v>
      </c>
      <c r="F7353" s="4" t="s">
        <v>5957</v>
      </c>
      <c r="G7353" s="5">
        <v>10169.459999999999</v>
      </c>
      <c r="H7353" s="5">
        <v>1</v>
      </c>
    </row>
    <row r="7354" spans="1:8" x14ac:dyDescent="0.25">
      <c r="A7354" s="4"/>
      <c r="B7354" s="4"/>
      <c r="C7354" s="4"/>
      <c r="D7354" s="4"/>
      <c r="E7354" s="4">
        <v>1200088740</v>
      </c>
      <c r="F7354" s="4" t="s">
        <v>5958</v>
      </c>
      <c r="G7354" s="5">
        <v>8881.7800000000007</v>
      </c>
      <c r="H7354" s="5">
        <v>2557.4499999999998</v>
      </c>
    </row>
    <row r="7355" spans="1:8" x14ac:dyDescent="0.25">
      <c r="A7355" s="4"/>
      <c r="B7355" s="4"/>
      <c r="C7355" s="4"/>
      <c r="D7355" s="4"/>
      <c r="E7355" s="4">
        <v>1200089760</v>
      </c>
      <c r="F7355" s="4" t="s">
        <v>5959</v>
      </c>
      <c r="G7355" s="5">
        <v>8107.39</v>
      </c>
      <c r="H7355" s="5">
        <v>1</v>
      </c>
    </row>
    <row r="7356" spans="1:8" x14ac:dyDescent="0.25">
      <c r="A7356" s="4"/>
      <c r="B7356" s="4"/>
      <c r="C7356" s="4"/>
      <c r="D7356" s="4"/>
      <c r="E7356" s="4">
        <v>1200089290</v>
      </c>
      <c r="F7356" s="4" t="s">
        <v>5960</v>
      </c>
      <c r="G7356" s="5">
        <v>6172.67</v>
      </c>
      <c r="H7356" s="5">
        <v>1</v>
      </c>
    </row>
    <row r="7357" spans="1:8" x14ac:dyDescent="0.25">
      <c r="A7357" s="4"/>
      <c r="B7357" s="4"/>
      <c r="C7357" s="4"/>
      <c r="D7357" s="4"/>
      <c r="E7357" s="4">
        <v>1200089720</v>
      </c>
      <c r="F7357" s="4" t="s">
        <v>5961</v>
      </c>
      <c r="G7357" s="5">
        <v>2021.73</v>
      </c>
      <c r="H7357" s="5">
        <v>1</v>
      </c>
    </row>
    <row r="7358" spans="1:8" x14ac:dyDescent="0.25">
      <c r="A7358" s="4"/>
      <c r="B7358" s="4"/>
      <c r="C7358" s="4"/>
      <c r="D7358" s="4"/>
      <c r="E7358" s="4">
        <v>1200089710</v>
      </c>
      <c r="F7358" s="4" t="s">
        <v>5962</v>
      </c>
      <c r="G7358" s="5">
        <v>1656.72</v>
      </c>
      <c r="H7358" s="5">
        <v>1</v>
      </c>
    </row>
    <row r="7359" spans="1:8" x14ac:dyDescent="0.25">
      <c r="A7359" s="4"/>
      <c r="B7359" s="4"/>
      <c r="C7359" s="4"/>
      <c r="D7359" s="4"/>
      <c r="E7359" s="4">
        <v>1200089830</v>
      </c>
      <c r="F7359" s="4" t="s">
        <v>5963</v>
      </c>
      <c r="G7359" s="5">
        <v>0</v>
      </c>
      <c r="H7359" s="5">
        <v>-887.82</v>
      </c>
    </row>
    <row r="7360" spans="1:8" x14ac:dyDescent="0.25">
      <c r="A7360" s="4"/>
      <c r="B7360" s="4"/>
      <c r="C7360" s="4"/>
      <c r="D7360" s="4">
        <v>2015</v>
      </c>
      <c r="E7360" s="4">
        <v>1200097340</v>
      </c>
      <c r="F7360" s="4" t="s">
        <v>5964</v>
      </c>
      <c r="G7360" s="5">
        <v>3721260.23</v>
      </c>
      <c r="H7360" s="5">
        <v>1395727.49</v>
      </c>
    </row>
    <row r="7361" spans="1:8" x14ac:dyDescent="0.25">
      <c r="A7361" s="4"/>
      <c r="B7361" s="4"/>
      <c r="C7361" s="4"/>
      <c r="D7361" s="4"/>
      <c r="E7361" s="4">
        <v>1200096930</v>
      </c>
      <c r="F7361" s="4" t="s">
        <v>5965</v>
      </c>
      <c r="G7361" s="5">
        <v>2250000</v>
      </c>
      <c r="H7361" s="5">
        <v>1026997.26</v>
      </c>
    </row>
    <row r="7362" spans="1:8" x14ac:dyDescent="0.25">
      <c r="A7362" s="4"/>
      <c r="B7362" s="4"/>
      <c r="C7362" s="4"/>
      <c r="D7362" s="4"/>
      <c r="E7362" s="4">
        <v>1200095900</v>
      </c>
      <c r="F7362" s="4" t="s">
        <v>5966</v>
      </c>
      <c r="G7362" s="5">
        <v>665000</v>
      </c>
      <c r="H7362" s="5">
        <v>251060.27</v>
      </c>
    </row>
    <row r="7363" spans="1:8" x14ac:dyDescent="0.25">
      <c r="A7363" s="4"/>
      <c r="B7363" s="4"/>
      <c r="C7363" s="4"/>
      <c r="D7363" s="4"/>
      <c r="E7363" s="4">
        <v>1200096931</v>
      </c>
      <c r="F7363" s="4" t="s">
        <v>5967</v>
      </c>
      <c r="G7363" s="5">
        <v>174427.45</v>
      </c>
      <c r="H7363" s="5">
        <v>81582.11</v>
      </c>
    </row>
    <row r="7364" spans="1:8" x14ac:dyDescent="0.25">
      <c r="A7364" s="4"/>
      <c r="B7364" s="4"/>
      <c r="C7364" s="4"/>
      <c r="D7364" s="4"/>
      <c r="E7364" s="4">
        <v>1200096630</v>
      </c>
      <c r="F7364" s="4" t="s">
        <v>5968</v>
      </c>
      <c r="G7364" s="5">
        <v>160130.39000000001</v>
      </c>
      <c r="H7364" s="5">
        <v>58392.75</v>
      </c>
    </row>
    <row r="7365" spans="1:8" x14ac:dyDescent="0.25">
      <c r="A7365" s="4"/>
      <c r="B7365" s="4"/>
      <c r="C7365" s="4"/>
      <c r="D7365" s="4"/>
      <c r="E7365" s="4">
        <v>1200096940</v>
      </c>
      <c r="F7365" s="4" t="s">
        <v>5969</v>
      </c>
      <c r="G7365" s="5">
        <v>120000</v>
      </c>
      <c r="H7365" s="5">
        <v>43430.14</v>
      </c>
    </row>
    <row r="7366" spans="1:8" x14ac:dyDescent="0.25">
      <c r="A7366" s="4"/>
      <c r="B7366" s="4"/>
      <c r="C7366" s="4"/>
      <c r="D7366" s="4"/>
      <c r="E7366" s="4">
        <v>1200096920</v>
      </c>
      <c r="F7366" s="4" t="s">
        <v>5970</v>
      </c>
      <c r="G7366" s="5">
        <v>100000</v>
      </c>
      <c r="H7366" s="5">
        <v>36191.78</v>
      </c>
    </row>
    <row r="7367" spans="1:8" x14ac:dyDescent="0.25">
      <c r="A7367" s="4"/>
      <c r="B7367" s="4"/>
      <c r="C7367" s="4"/>
      <c r="D7367" s="4"/>
      <c r="E7367" s="4">
        <v>1200096910</v>
      </c>
      <c r="F7367" s="4" t="s">
        <v>5971</v>
      </c>
      <c r="G7367" s="5">
        <v>55000.44</v>
      </c>
      <c r="H7367" s="5">
        <v>19905.66</v>
      </c>
    </row>
    <row r="7368" spans="1:8" x14ac:dyDescent="0.25">
      <c r="A7368" s="4"/>
      <c r="B7368" s="4"/>
      <c r="C7368" s="4"/>
      <c r="D7368" s="4"/>
      <c r="E7368" s="4">
        <v>1200096960</v>
      </c>
      <c r="F7368" s="4" t="s">
        <v>5972</v>
      </c>
      <c r="G7368" s="5">
        <v>19200</v>
      </c>
      <c r="H7368" s="5">
        <v>6948.82</v>
      </c>
    </row>
    <row r="7369" spans="1:8" x14ac:dyDescent="0.25">
      <c r="A7369" s="4"/>
      <c r="B7369" s="4"/>
      <c r="C7369" s="4"/>
      <c r="D7369" s="4"/>
      <c r="E7369" s="4">
        <v>1200104950</v>
      </c>
      <c r="F7369" s="4" t="s">
        <v>5973</v>
      </c>
      <c r="G7369" s="5">
        <v>15690.2</v>
      </c>
      <c r="H7369" s="5">
        <v>7149.89</v>
      </c>
    </row>
    <row r="7370" spans="1:8" x14ac:dyDescent="0.25">
      <c r="A7370" s="4"/>
      <c r="B7370" s="4"/>
      <c r="C7370" s="4"/>
      <c r="D7370" s="4"/>
      <c r="E7370" s="4">
        <v>1200105370</v>
      </c>
      <c r="F7370" s="4" t="s">
        <v>5974</v>
      </c>
      <c r="G7370" s="5">
        <v>8375.11</v>
      </c>
      <c r="H7370" s="5">
        <v>3759.27</v>
      </c>
    </row>
    <row r="7371" spans="1:8" x14ac:dyDescent="0.25">
      <c r="A7371" s="4"/>
      <c r="B7371" s="4"/>
      <c r="C7371" s="4"/>
      <c r="D7371" s="4">
        <v>2016</v>
      </c>
      <c r="E7371" s="4">
        <v>1200126120</v>
      </c>
      <c r="F7371" s="4" t="s">
        <v>5975</v>
      </c>
      <c r="G7371" s="5">
        <v>12882012.98</v>
      </c>
      <c r="H7371" s="5">
        <v>6965228.1299999999</v>
      </c>
    </row>
    <row r="7372" spans="1:8" x14ac:dyDescent="0.25">
      <c r="A7372" s="4"/>
      <c r="B7372" s="4"/>
      <c r="C7372" s="4"/>
      <c r="D7372" s="4"/>
      <c r="E7372" s="4">
        <v>1200116170</v>
      </c>
      <c r="F7372" s="4" t="s">
        <v>5976</v>
      </c>
      <c r="G7372" s="5">
        <v>3997973</v>
      </c>
      <c r="H7372" s="5">
        <v>1141339.1399999999</v>
      </c>
    </row>
    <row r="7373" spans="1:8" x14ac:dyDescent="0.25">
      <c r="A7373" s="4"/>
      <c r="B7373" s="4"/>
      <c r="C7373" s="4"/>
      <c r="D7373" s="4"/>
      <c r="E7373" s="4">
        <v>1200115600</v>
      </c>
      <c r="F7373" s="4" t="s">
        <v>5977</v>
      </c>
      <c r="G7373" s="5">
        <v>2282940</v>
      </c>
      <c r="H7373" s="5">
        <v>117578.66</v>
      </c>
    </row>
    <row r="7374" spans="1:8" x14ac:dyDescent="0.25">
      <c r="A7374" s="4"/>
      <c r="B7374" s="4"/>
      <c r="C7374" s="4"/>
      <c r="D7374" s="4"/>
      <c r="E7374" s="4">
        <v>1200122150</v>
      </c>
      <c r="F7374" s="4" t="s">
        <v>5978</v>
      </c>
      <c r="G7374" s="5">
        <v>2178861.7999999998</v>
      </c>
      <c r="H7374" s="5">
        <v>970863.24</v>
      </c>
    </row>
    <row r="7375" spans="1:8" x14ac:dyDescent="0.25">
      <c r="A7375" s="4"/>
      <c r="B7375" s="4"/>
      <c r="C7375" s="4"/>
      <c r="D7375" s="4"/>
      <c r="E7375" s="4">
        <v>1200122160</v>
      </c>
      <c r="F7375" s="4" t="s">
        <v>5979</v>
      </c>
      <c r="G7375" s="5">
        <v>2178861.7999999998</v>
      </c>
      <c r="H7375" s="5">
        <v>970863.24</v>
      </c>
    </row>
    <row r="7376" spans="1:8" x14ac:dyDescent="0.25">
      <c r="A7376" s="4"/>
      <c r="B7376" s="4"/>
      <c r="C7376" s="4"/>
      <c r="D7376" s="4"/>
      <c r="E7376" s="4">
        <v>1200106570</v>
      </c>
      <c r="F7376" s="4" t="s">
        <v>5980</v>
      </c>
      <c r="G7376" s="5">
        <v>1598017.01</v>
      </c>
      <c r="H7376" s="5">
        <v>1</v>
      </c>
    </row>
    <row r="7377" spans="1:8" x14ac:dyDescent="0.25">
      <c r="A7377" s="4"/>
      <c r="B7377" s="4"/>
      <c r="C7377" s="4"/>
      <c r="D7377" s="4"/>
      <c r="E7377" s="4">
        <v>1200122720</v>
      </c>
      <c r="F7377" s="4" t="s">
        <v>5981</v>
      </c>
      <c r="G7377" s="5">
        <v>1380000</v>
      </c>
      <c r="H7377" s="5">
        <v>734991.78</v>
      </c>
    </row>
    <row r="7378" spans="1:8" x14ac:dyDescent="0.25">
      <c r="A7378" s="4"/>
      <c r="B7378" s="4"/>
      <c r="C7378" s="4"/>
      <c r="D7378" s="4"/>
      <c r="E7378" s="4">
        <v>1200126130</v>
      </c>
      <c r="F7378" s="4" t="s">
        <v>5982</v>
      </c>
      <c r="G7378" s="5">
        <v>1128582</v>
      </c>
      <c r="H7378" s="5">
        <v>606342.28</v>
      </c>
    </row>
    <row r="7379" spans="1:8" x14ac:dyDescent="0.25">
      <c r="A7379" s="4"/>
      <c r="B7379" s="4"/>
      <c r="C7379" s="4"/>
      <c r="D7379" s="4"/>
      <c r="E7379" s="4">
        <v>1200123840</v>
      </c>
      <c r="F7379" s="4" t="s">
        <v>5983</v>
      </c>
      <c r="G7379" s="5">
        <v>1104139</v>
      </c>
      <c r="H7379" s="5">
        <v>1</v>
      </c>
    </row>
    <row r="7380" spans="1:8" x14ac:dyDescent="0.25">
      <c r="A7380" s="4"/>
      <c r="B7380" s="4"/>
      <c r="C7380" s="4"/>
      <c r="D7380" s="4"/>
      <c r="E7380" s="4">
        <v>1200126140</v>
      </c>
      <c r="F7380" s="4" t="s">
        <v>5984</v>
      </c>
      <c r="G7380" s="5">
        <v>850440</v>
      </c>
      <c r="H7380" s="5">
        <v>459550.79</v>
      </c>
    </row>
    <row r="7381" spans="1:8" x14ac:dyDescent="0.25">
      <c r="A7381" s="4"/>
      <c r="B7381" s="4"/>
      <c r="C7381" s="4"/>
      <c r="D7381" s="4"/>
      <c r="E7381" s="4">
        <v>1200117050</v>
      </c>
      <c r="F7381" s="4" t="s">
        <v>5985</v>
      </c>
      <c r="G7381" s="5">
        <v>806121.9</v>
      </c>
      <c r="H7381" s="5">
        <v>385883.67</v>
      </c>
    </row>
    <row r="7382" spans="1:8" x14ac:dyDescent="0.25">
      <c r="A7382" s="4"/>
      <c r="B7382" s="4"/>
      <c r="C7382" s="4"/>
      <c r="D7382" s="4"/>
      <c r="E7382" s="4">
        <v>1200126150</v>
      </c>
      <c r="F7382" s="4" t="s">
        <v>5986</v>
      </c>
      <c r="G7382" s="5">
        <v>662506.94999999995</v>
      </c>
      <c r="H7382" s="5">
        <v>355938.65</v>
      </c>
    </row>
    <row r="7383" spans="1:8" x14ac:dyDescent="0.25">
      <c r="A7383" s="4"/>
      <c r="B7383" s="4"/>
      <c r="C7383" s="4"/>
      <c r="D7383" s="4"/>
      <c r="E7383" s="4">
        <v>1200126170</v>
      </c>
      <c r="F7383" s="4" t="s">
        <v>5987</v>
      </c>
      <c r="G7383" s="5">
        <v>500000</v>
      </c>
      <c r="H7383" s="5">
        <v>268630.14</v>
      </c>
    </row>
    <row r="7384" spans="1:8" x14ac:dyDescent="0.25">
      <c r="A7384" s="4"/>
      <c r="B7384" s="4"/>
      <c r="C7384" s="4"/>
      <c r="D7384" s="4"/>
      <c r="E7384" s="4">
        <v>1200126160</v>
      </c>
      <c r="F7384" s="4" t="s">
        <v>5988</v>
      </c>
      <c r="G7384" s="5">
        <v>500000</v>
      </c>
      <c r="H7384" s="5">
        <v>268630.14</v>
      </c>
    </row>
    <row r="7385" spans="1:8" x14ac:dyDescent="0.25">
      <c r="A7385" s="4"/>
      <c r="B7385" s="4"/>
      <c r="C7385" s="4"/>
      <c r="D7385" s="4"/>
      <c r="E7385" s="4">
        <v>1200126180</v>
      </c>
      <c r="F7385" s="4" t="s">
        <v>5989</v>
      </c>
      <c r="G7385" s="5">
        <v>486491.85</v>
      </c>
      <c r="H7385" s="5">
        <v>261372.72</v>
      </c>
    </row>
    <row r="7386" spans="1:8" x14ac:dyDescent="0.25">
      <c r="A7386" s="4"/>
      <c r="B7386" s="4"/>
      <c r="C7386" s="4"/>
      <c r="D7386" s="4"/>
      <c r="E7386" s="4">
        <v>1200121610</v>
      </c>
      <c r="F7386" s="4" t="s">
        <v>5990</v>
      </c>
      <c r="G7386" s="5">
        <v>418642.25</v>
      </c>
      <c r="H7386" s="5">
        <v>205077.32</v>
      </c>
    </row>
    <row r="7387" spans="1:8" x14ac:dyDescent="0.25">
      <c r="A7387" s="4"/>
      <c r="B7387" s="4"/>
      <c r="C7387" s="4"/>
      <c r="D7387" s="4"/>
      <c r="E7387" s="4">
        <v>1200126190</v>
      </c>
      <c r="F7387" s="4" t="s">
        <v>5991</v>
      </c>
      <c r="G7387" s="5">
        <v>391965.62</v>
      </c>
      <c r="H7387" s="5">
        <v>210587.56</v>
      </c>
    </row>
    <row r="7388" spans="1:8" x14ac:dyDescent="0.25">
      <c r="A7388" s="4"/>
      <c r="B7388" s="4"/>
      <c r="C7388" s="4"/>
      <c r="D7388" s="4"/>
      <c r="E7388" s="4">
        <v>1200117150</v>
      </c>
      <c r="F7388" s="4" t="s">
        <v>5992</v>
      </c>
      <c r="G7388" s="5">
        <v>386625.83</v>
      </c>
      <c r="H7388" s="5">
        <v>186811.15</v>
      </c>
    </row>
    <row r="7389" spans="1:8" x14ac:dyDescent="0.25">
      <c r="A7389" s="4"/>
      <c r="B7389" s="4"/>
      <c r="C7389" s="4"/>
      <c r="D7389" s="4"/>
      <c r="E7389" s="4">
        <v>1200126200</v>
      </c>
      <c r="F7389" s="4" t="s">
        <v>5993</v>
      </c>
      <c r="G7389" s="5">
        <v>354575.11</v>
      </c>
      <c r="H7389" s="5">
        <v>190499.13</v>
      </c>
    </row>
    <row r="7390" spans="1:8" x14ac:dyDescent="0.25">
      <c r="A7390" s="4"/>
      <c r="B7390" s="4"/>
      <c r="C7390" s="4"/>
      <c r="D7390" s="4"/>
      <c r="E7390" s="4">
        <v>1200126210</v>
      </c>
      <c r="F7390" s="4" t="s">
        <v>5994</v>
      </c>
      <c r="G7390" s="5">
        <v>320000</v>
      </c>
      <c r="H7390" s="5">
        <v>172917.84</v>
      </c>
    </row>
    <row r="7391" spans="1:8" x14ac:dyDescent="0.25">
      <c r="A7391" s="4"/>
      <c r="B7391" s="4"/>
      <c r="C7391" s="4"/>
      <c r="D7391" s="4"/>
      <c r="E7391" s="4">
        <v>1200122290</v>
      </c>
      <c r="F7391" s="4" t="s">
        <v>5995</v>
      </c>
      <c r="G7391" s="5">
        <v>256440</v>
      </c>
      <c r="H7391" s="5">
        <v>130679.01</v>
      </c>
    </row>
    <row r="7392" spans="1:8" x14ac:dyDescent="0.25">
      <c r="A7392" s="4"/>
      <c r="B7392" s="4"/>
      <c r="C7392" s="4"/>
      <c r="D7392" s="4"/>
      <c r="E7392" s="4">
        <v>1200126220</v>
      </c>
      <c r="F7392" s="4" t="s">
        <v>5996</v>
      </c>
      <c r="G7392" s="5">
        <v>250000</v>
      </c>
      <c r="H7392" s="5">
        <v>135092.06</v>
      </c>
    </row>
    <row r="7393" spans="1:8" x14ac:dyDescent="0.25">
      <c r="A7393" s="4"/>
      <c r="B7393" s="4"/>
      <c r="C7393" s="4"/>
      <c r="D7393" s="4"/>
      <c r="E7393" s="4">
        <v>1200117210</v>
      </c>
      <c r="F7393" s="4" t="s">
        <v>5997</v>
      </c>
      <c r="G7393" s="5">
        <v>242426.8</v>
      </c>
      <c r="H7393" s="5">
        <v>116035.85</v>
      </c>
    </row>
    <row r="7394" spans="1:8" x14ac:dyDescent="0.25">
      <c r="A7394" s="4"/>
      <c r="B7394" s="4"/>
      <c r="C7394" s="4"/>
      <c r="D7394" s="4"/>
      <c r="E7394" s="4">
        <v>1200126230</v>
      </c>
      <c r="F7394" s="4" t="s">
        <v>5998</v>
      </c>
      <c r="G7394" s="5">
        <v>234198.77</v>
      </c>
      <c r="H7394" s="5">
        <v>125825.68</v>
      </c>
    </row>
    <row r="7395" spans="1:8" x14ac:dyDescent="0.25">
      <c r="A7395" s="4"/>
      <c r="B7395" s="4"/>
      <c r="C7395" s="4"/>
      <c r="D7395" s="4"/>
      <c r="E7395" s="4">
        <v>1200127000</v>
      </c>
      <c r="F7395" s="4" t="s">
        <v>5999</v>
      </c>
      <c r="G7395" s="5">
        <v>231250</v>
      </c>
      <c r="H7395" s="5">
        <v>1</v>
      </c>
    </row>
    <row r="7396" spans="1:8" x14ac:dyDescent="0.25">
      <c r="A7396" s="4"/>
      <c r="B7396" s="4"/>
      <c r="C7396" s="4"/>
      <c r="D7396" s="4"/>
      <c r="E7396" s="4">
        <v>1200126240</v>
      </c>
      <c r="F7396" s="4" t="s">
        <v>6000</v>
      </c>
      <c r="G7396" s="5">
        <v>202500.44</v>
      </c>
      <c r="H7396" s="5">
        <v>108795.46</v>
      </c>
    </row>
    <row r="7397" spans="1:8" x14ac:dyDescent="0.25">
      <c r="A7397" s="4"/>
      <c r="B7397" s="4"/>
      <c r="C7397" s="4"/>
      <c r="D7397" s="4"/>
      <c r="E7397" s="4">
        <v>1200126250</v>
      </c>
      <c r="F7397" s="4" t="s">
        <v>6001</v>
      </c>
      <c r="G7397" s="5">
        <v>195500</v>
      </c>
      <c r="H7397" s="5">
        <v>105641.99</v>
      </c>
    </row>
    <row r="7398" spans="1:8" x14ac:dyDescent="0.25">
      <c r="A7398" s="4"/>
      <c r="B7398" s="4"/>
      <c r="C7398" s="4"/>
      <c r="D7398" s="4"/>
      <c r="E7398" s="4">
        <v>1200126260</v>
      </c>
      <c r="F7398" s="4" t="s">
        <v>6002</v>
      </c>
      <c r="G7398" s="5">
        <v>187826</v>
      </c>
      <c r="H7398" s="5">
        <v>101495.21</v>
      </c>
    </row>
    <row r="7399" spans="1:8" x14ac:dyDescent="0.25">
      <c r="A7399" s="4"/>
      <c r="B7399" s="4"/>
      <c r="C7399" s="4"/>
      <c r="D7399" s="4"/>
      <c r="E7399" s="4">
        <v>1200126270</v>
      </c>
      <c r="F7399" s="4" t="s">
        <v>6003</v>
      </c>
      <c r="G7399" s="5">
        <v>185900</v>
      </c>
      <c r="H7399" s="5">
        <v>100454.46</v>
      </c>
    </row>
    <row r="7400" spans="1:8" x14ac:dyDescent="0.25">
      <c r="A7400" s="4"/>
      <c r="B7400" s="4"/>
      <c r="C7400" s="4"/>
      <c r="D7400" s="4"/>
      <c r="E7400" s="4">
        <v>1200127010</v>
      </c>
      <c r="F7400" s="4" t="s">
        <v>6004</v>
      </c>
      <c r="G7400" s="5">
        <v>185000</v>
      </c>
      <c r="H7400" s="5">
        <v>1</v>
      </c>
    </row>
    <row r="7401" spans="1:8" x14ac:dyDescent="0.25">
      <c r="A7401" s="4"/>
      <c r="B7401" s="4"/>
      <c r="C7401" s="4"/>
      <c r="D7401" s="4"/>
      <c r="E7401" s="4">
        <v>1200124160</v>
      </c>
      <c r="F7401" s="4" t="s">
        <v>6005</v>
      </c>
      <c r="G7401" s="5">
        <v>181000</v>
      </c>
      <c r="H7401" s="5">
        <v>97740</v>
      </c>
    </row>
    <row r="7402" spans="1:8" x14ac:dyDescent="0.25">
      <c r="A7402" s="4"/>
      <c r="B7402" s="4"/>
      <c r="C7402" s="4"/>
      <c r="D7402" s="4"/>
      <c r="E7402" s="4">
        <v>1200108220</v>
      </c>
      <c r="F7402" s="4" t="s">
        <v>6006</v>
      </c>
      <c r="G7402" s="5">
        <v>178079.98</v>
      </c>
      <c r="H7402" s="5">
        <v>84993.44</v>
      </c>
    </row>
    <row r="7403" spans="1:8" x14ac:dyDescent="0.25">
      <c r="A7403" s="4"/>
      <c r="B7403" s="4"/>
      <c r="C7403" s="4"/>
      <c r="D7403" s="4"/>
      <c r="E7403" s="4">
        <v>1200126280</v>
      </c>
      <c r="F7403" s="4" t="s">
        <v>6007</v>
      </c>
      <c r="G7403" s="5">
        <v>164400</v>
      </c>
      <c r="H7403" s="5">
        <v>88325.59</v>
      </c>
    </row>
    <row r="7404" spans="1:8" x14ac:dyDescent="0.25">
      <c r="A7404" s="4"/>
      <c r="B7404" s="4"/>
      <c r="C7404" s="4"/>
      <c r="D7404" s="4"/>
      <c r="E7404" s="4">
        <v>1200117080</v>
      </c>
      <c r="F7404" s="4" t="s">
        <v>6008</v>
      </c>
      <c r="G7404" s="5">
        <v>162396</v>
      </c>
      <c r="H7404" s="5">
        <v>77768.929999999993</v>
      </c>
    </row>
    <row r="7405" spans="1:8" x14ac:dyDescent="0.25">
      <c r="A7405" s="4"/>
      <c r="B7405" s="4"/>
      <c r="C7405" s="4"/>
      <c r="D7405" s="4"/>
      <c r="E7405" s="4">
        <v>1200126290</v>
      </c>
      <c r="F7405" s="4" t="s">
        <v>6009</v>
      </c>
      <c r="G7405" s="5">
        <v>148760</v>
      </c>
      <c r="H7405" s="5">
        <v>80385.179999999993</v>
      </c>
    </row>
    <row r="7406" spans="1:8" x14ac:dyDescent="0.25">
      <c r="A7406" s="4"/>
      <c r="B7406" s="4"/>
      <c r="C7406" s="4"/>
      <c r="D7406" s="4"/>
      <c r="E7406" s="4">
        <v>1200106400</v>
      </c>
      <c r="F7406" s="4" t="s">
        <v>6006</v>
      </c>
      <c r="G7406" s="5">
        <v>143129.78</v>
      </c>
      <c r="H7406" s="5">
        <v>68312.509999999995</v>
      </c>
    </row>
    <row r="7407" spans="1:8" x14ac:dyDescent="0.25">
      <c r="A7407" s="4"/>
      <c r="B7407" s="4"/>
      <c r="C7407" s="4"/>
      <c r="D7407" s="4"/>
      <c r="E7407" s="4">
        <v>1200122260</v>
      </c>
      <c r="F7407" s="4" t="s">
        <v>6010</v>
      </c>
      <c r="G7407" s="5">
        <v>133500</v>
      </c>
      <c r="H7407" s="5">
        <v>68030.13</v>
      </c>
    </row>
    <row r="7408" spans="1:8" x14ac:dyDescent="0.25">
      <c r="A7408" s="4"/>
      <c r="B7408" s="4"/>
      <c r="C7408" s="4"/>
      <c r="D7408" s="4"/>
      <c r="E7408" s="4">
        <v>1200122300</v>
      </c>
      <c r="F7408" s="4" t="s">
        <v>6011</v>
      </c>
      <c r="G7408" s="5">
        <v>123078</v>
      </c>
      <c r="H7408" s="5">
        <v>62719.199999999997</v>
      </c>
    </row>
    <row r="7409" spans="1:8" x14ac:dyDescent="0.25">
      <c r="A7409" s="4"/>
      <c r="B7409" s="4"/>
      <c r="C7409" s="4"/>
      <c r="D7409" s="4"/>
      <c r="E7409" s="4">
        <v>1200122270</v>
      </c>
      <c r="F7409" s="4" t="s">
        <v>6012</v>
      </c>
      <c r="G7409" s="5">
        <v>116800</v>
      </c>
      <c r="H7409" s="5">
        <v>59520</v>
      </c>
    </row>
    <row r="7410" spans="1:8" x14ac:dyDescent="0.25">
      <c r="A7410" s="4"/>
      <c r="B7410" s="4"/>
      <c r="C7410" s="4"/>
      <c r="D7410" s="4"/>
      <c r="E7410" s="4">
        <v>1200124610</v>
      </c>
      <c r="F7410" s="4" t="s">
        <v>6013</v>
      </c>
      <c r="G7410" s="5">
        <v>103319</v>
      </c>
      <c r="H7410" s="5">
        <v>56443.31</v>
      </c>
    </row>
    <row r="7411" spans="1:8" x14ac:dyDescent="0.25">
      <c r="A7411" s="4"/>
      <c r="B7411" s="4"/>
      <c r="C7411" s="4"/>
      <c r="D7411" s="4"/>
      <c r="E7411" s="4">
        <v>1200125000</v>
      </c>
      <c r="F7411" s="4" t="s">
        <v>6014</v>
      </c>
      <c r="G7411" s="5">
        <v>100451.98</v>
      </c>
      <c r="H7411" s="5">
        <v>55234.82</v>
      </c>
    </row>
    <row r="7412" spans="1:8" x14ac:dyDescent="0.25">
      <c r="A7412" s="4"/>
      <c r="B7412" s="4"/>
      <c r="C7412" s="4"/>
      <c r="D7412" s="4"/>
      <c r="E7412" s="4">
        <v>1200117060</v>
      </c>
      <c r="F7412" s="4" t="s">
        <v>6015</v>
      </c>
      <c r="G7412" s="5">
        <v>84283.9</v>
      </c>
      <c r="H7412" s="5">
        <v>40381.06</v>
      </c>
    </row>
    <row r="7413" spans="1:8" x14ac:dyDescent="0.25">
      <c r="A7413" s="4"/>
      <c r="B7413" s="4"/>
      <c r="C7413" s="4"/>
      <c r="D7413" s="4"/>
      <c r="E7413" s="4">
        <v>1200126300</v>
      </c>
      <c r="F7413" s="4" t="s">
        <v>6016</v>
      </c>
      <c r="G7413" s="5">
        <v>71824.89</v>
      </c>
      <c r="H7413" s="5">
        <v>38588.660000000003</v>
      </c>
    </row>
    <row r="7414" spans="1:8" x14ac:dyDescent="0.25">
      <c r="A7414" s="4"/>
      <c r="B7414" s="4"/>
      <c r="C7414" s="4"/>
      <c r="D7414" s="4"/>
      <c r="E7414" s="4">
        <v>1200124190</v>
      </c>
      <c r="F7414" s="4" t="s">
        <v>6017</v>
      </c>
      <c r="G7414" s="5">
        <v>61000</v>
      </c>
      <c r="H7414" s="5">
        <v>32940</v>
      </c>
    </row>
    <row r="7415" spans="1:8" x14ac:dyDescent="0.25">
      <c r="A7415" s="4"/>
      <c r="B7415" s="4"/>
      <c r="C7415" s="4"/>
      <c r="D7415" s="4"/>
      <c r="E7415" s="4">
        <v>1200124200</v>
      </c>
      <c r="F7415" s="4" t="s">
        <v>6017</v>
      </c>
      <c r="G7415" s="5">
        <v>61000</v>
      </c>
      <c r="H7415" s="5">
        <v>32940</v>
      </c>
    </row>
    <row r="7416" spans="1:8" x14ac:dyDescent="0.25">
      <c r="A7416" s="4"/>
      <c r="B7416" s="4"/>
      <c r="C7416" s="4"/>
      <c r="D7416" s="4"/>
      <c r="E7416" s="4">
        <v>1200124150</v>
      </c>
      <c r="F7416" s="4" t="s">
        <v>6005</v>
      </c>
      <c r="G7416" s="5">
        <v>60000</v>
      </c>
      <c r="H7416" s="5">
        <v>32400</v>
      </c>
    </row>
    <row r="7417" spans="1:8" x14ac:dyDescent="0.25">
      <c r="A7417" s="4"/>
      <c r="B7417" s="4"/>
      <c r="C7417" s="4"/>
      <c r="D7417" s="4"/>
      <c r="E7417" s="4">
        <v>1200117070</v>
      </c>
      <c r="F7417" s="4" t="s">
        <v>6018</v>
      </c>
      <c r="G7417" s="5">
        <v>44496.9</v>
      </c>
      <c r="H7417" s="5">
        <v>21337.29</v>
      </c>
    </row>
    <row r="7418" spans="1:8" x14ac:dyDescent="0.25">
      <c r="A7418" s="4"/>
      <c r="B7418" s="4"/>
      <c r="C7418" s="4"/>
      <c r="D7418" s="4"/>
      <c r="E7418" s="4">
        <v>1200122280</v>
      </c>
      <c r="F7418" s="4" t="s">
        <v>6019</v>
      </c>
      <c r="G7418" s="5">
        <v>35922</v>
      </c>
      <c r="H7418" s="5">
        <v>18305.46</v>
      </c>
    </row>
    <row r="7419" spans="1:8" x14ac:dyDescent="0.25">
      <c r="A7419" s="4"/>
      <c r="B7419" s="4"/>
      <c r="C7419" s="4"/>
      <c r="D7419" s="4"/>
      <c r="E7419" s="4">
        <v>1200126310</v>
      </c>
      <c r="F7419" s="4" t="s">
        <v>6020</v>
      </c>
      <c r="G7419" s="5">
        <v>31200</v>
      </c>
      <c r="H7419" s="5">
        <v>16859.490000000002</v>
      </c>
    </row>
    <row r="7420" spans="1:8" x14ac:dyDescent="0.25">
      <c r="A7420" s="4"/>
      <c r="B7420" s="4"/>
      <c r="C7420" s="4"/>
      <c r="D7420" s="4"/>
      <c r="E7420" s="4">
        <v>1200126320</v>
      </c>
      <c r="F7420" s="4" t="s">
        <v>6021</v>
      </c>
      <c r="G7420" s="5">
        <v>30000</v>
      </c>
      <c r="H7420" s="5">
        <v>16117.81</v>
      </c>
    </row>
    <row r="7421" spans="1:8" x14ac:dyDescent="0.25">
      <c r="A7421" s="4"/>
      <c r="B7421" s="4"/>
      <c r="C7421" s="4"/>
      <c r="D7421" s="4"/>
      <c r="E7421" s="4">
        <v>1200105400</v>
      </c>
      <c r="F7421" s="4" t="s">
        <v>6022</v>
      </c>
      <c r="G7421" s="5">
        <v>30000</v>
      </c>
      <c r="H7421" s="5">
        <v>13900.27</v>
      </c>
    </row>
    <row r="7422" spans="1:8" x14ac:dyDescent="0.25">
      <c r="A7422" s="4"/>
      <c r="B7422" s="4"/>
      <c r="C7422" s="4"/>
      <c r="D7422" s="4"/>
      <c r="E7422" s="4">
        <v>1200125300</v>
      </c>
      <c r="F7422" s="4" t="s">
        <v>6023</v>
      </c>
      <c r="G7422" s="5">
        <v>27200</v>
      </c>
      <c r="H7422" s="5">
        <v>14948.82</v>
      </c>
    </row>
    <row r="7423" spans="1:8" x14ac:dyDescent="0.25">
      <c r="A7423" s="4"/>
      <c r="B7423" s="4"/>
      <c r="C7423" s="4"/>
      <c r="D7423" s="4"/>
      <c r="E7423" s="4">
        <v>1200106540</v>
      </c>
      <c r="F7423" s="4" t="s">
        <v>6024</v>
      </c>
      <c r="G7423" s="5">
        <v>17992.189999999999</v>
      </c>
      <c r="H7423" s="5">
        <v>1</v>
      </c>
    </row>
    <row r="7424" spans="1:8" x14ac:dyDescent="0.25">
      <c r="A7424" s="4"/>
      <c r="B7424" s="4"/>
      <c r="C7424" s="4"/>
      <c r="D7424" s="4"/>
      <c r="E7424" s="4">
        <v>1200127140</v>
      </c>
      <c r="F7424" s="4" t="s">
        <v>6025</v>
      </c>
      <c r="G7424" s="5">
        <v>14725.22</v>
      </c>
      <c r="H7424" s="5">
        <v>8217.89</v>
      </c>
    </row>
    <row r="7425" spans="1:8" x14ac:dyDescent="0.25">
      <c r="A7425" s="4"/>
      <c r="B7425" s="4"/>
      <c r="C7425" s="4"/>
      <c r="D7425" s="4"/>
      <c r="E7425" s="4">
        <v>1200127130</v>
      </c>
      <c r="F7425" s="4" t="s">
        <v>6025</v>
      </c>
      <c r="G7425" s="5">
        <v>14725</v>
      </c>
      <c r="H7425" s="5">
        <v>8217.76</v>
      </c>
    </row>
    <row r="7426" spans="1:8" x14ac:dyDescent="0.25">
      <c r="A7426" s="4"/>
      <c r="B7426" s="4"/>
      <c r="C7426" s="4"/>
      <c r="D7426" s="4"/>
      <c r="E7426" s="4">
        <v>1200106020</v>
      </c>
      <c r="F7426" s="4" t="s">
        <v>6026</v>
      </c>
      <c r="G7426" s="5">
        <v>8345.7800000000007</v>
      </c>
      <c r="H7426" s="5">
        <v>3837.29</v>
      </c>
    </row>
    <row r="7427" spans="1:8" x14ac:dyDescent="0.25">
      <c r="A7427" s="4"/>
      <c r="B7427" s="4"/>
      <c r="C7427" s="4"/>
      <c r="D7427" s="4">
        <v>2017</v>
      </c>
      <c r="E7427" s="4">
        <v>1200128990</v>
      </c>
      <c r="F7427" s="4" t="s">
        <v>6027</v>
      </c>
      <c r="G7427" s="5">
        <v>3208166.5</v>
      </c>
      <c r="H7427" s="5">
        <v>1733591.38</v>
      </c>
    </row>
    <row r="7428" spans="1:8" x14ac:dyDescent="0.25">
      <c r="A7428" s="4"/>
      <c r="B7428" s="4"/>
      <c r="C7428" s="4"/>
      <c r="D7428" s="4"/>
      <c r="E7428" s="4">
        <v>1200129510</v>
      </c>
      <c r="F7428" s="4" t="s">
        <v>6028</v>
      </c>
      <c r="G7428" s="5">
        <v>2471560.2000000002</v>
      </c>
      <c r="H7428" s="5">
        <v>1420639.26</v>
      </c>
    </row>
    <row r="7429" spans="1:8" x14ac:dyDescent="0.25">
      <c r="A7429" s="4"/>
      <c r="B7429" s="4"/>
      <c r="C7429" s="4"/>
      <c r="D7429" s="4"/>
      <c r="E7429" s="4">
        <v>1200135390</v>
      </c>
      <c r="F7429" s="4" t="s">
        <v>6029</v>
      </c>
      <c r="G7429" s="5">
        <v>2390118</v>
      </c>
      <c r="H7429" s="5">
        <v>1141429.75</v>
      </c>
    </row>
    <row r="7430" spans="1:8" x14ac:dyDescent="0.25">
      <c r="A7430" s="4"/>
      <c r="B7430" s="4"/>
      <c r="C7430" s="4"/>
      <c r="D7430" s="4"/>
      <c r="E7430" s="4">
        <v>1200135380</v>
      </c>
      <c r="F7430" s="4" t="s">
        <v>6030</v>
      </c>
      <c r="G7430" s="5">
        <v>2075951.63</v>
      </c>
      <c r="H7430" s="5">
        <v>1018638.18</v>
      </c>
    </row>
    <row r="7431" spans="1:8" x14ac:dyDescent="0.25">
      <c r="A7431" s="4"/>
      <c r="B7431" s="4"/>
      <c r="C7431" s="4"/>
      <c r="D7431" s="4"/>
      <c r="E7431" s="4">
        <v>1200132050</v>
      </c>
      <c r="F7431" s="4" t="s">
        <v>6031</v>
      </c>
      <c r="G7431" s="5">
        <v>1804525</v>
      </c>
      <c r="H7431" s="5">
        <v>1</v>
      </c>
    </row>
    <row r="7432" spans="1:8" x14ac:dyDescent="0.25">
      <c r="A7432" s="4"/>
      <c r="B7432" s="4"/>
      <c r="C7432" s="4"/>
      <c r="D7432" s="4"/>
      <c r="E7432" s="4">
        <v>1200131350</v>
      </c>
      <c r="F7432" s="4" t="s">
        <v>6032</v>
      </c>
      <c r="G7432" s="5">
        <v>1738275</v>
      </c>
      <c r="H7432" s="5">
        <v>1060585.8700000001</v>
      </c>
    </row>
    <row r="7433" spans="1:8" x14ac:dyDescent="0.25">
      <c r="A7433" s="4"/>
      <c r="B7433" s="4"/>
      <c r="C7433" s="4"/>
      <c r="D7433" s="4"/>
      <c r="E7433" s="4">
        <v>1200129320</v>
      </c>
      <c r="F7433" s="4" t="s">
        <v>6033</v>
      </c>
      <c r="G7433" s="5">
        <v>794412.42</v>
      </c>
      <c r="H7433" s="5">
        <v>456623.92</v>
      </c>
    </row>
    <row r="7434" spans="1:8" x14ac:dyDescent="0.25">
      <c r="A7434" s="4"/>
      <c r="B7434" s="4"/>
      <c r="C7434" s="4"/>
      <c r="D7434" s="4"/>
      <c r="E7434" s="4">
        <v>1200129000</v>
      </c>
      <c r="F7434" s="4" t="s">
        <v>6034</v>
      </c>
      <c r="G7434" s="5">
        <v>697597.5</v>
      </c>
      <c r="H7434" s="5">
        <v>376959.55</v>
      </c>
    </row>
    <row r="7435" spans="1:8" x14ac:dyDescent="0.25">
      <c r="A7435" s="4"/>
      <c r="B7435" s="4"/>
      <c r="C7435" s="4"/>
      <c r="D7435" s="4"/>
      <c r="E7435" s="4">
        <v>1200135370</v>
      </c>
      <c r="F7435" s="4" t="s">
        <v>6035</v>
      </c>
      <c r="G7435" s="5">
        <v>498434</v>
      </c>
      <c r="H7435" s="5">
        <v>198125.19</v>
      </c>
    </row>
    <row r="7436" spans="1:8" x14ac:dyDescent="0.25">
      <c r="A7436" s="4"/>
      <c r="B7436" s="4"/>
      <c r="C7436" s="4"/>
      <c r="D7436" s="4"/>
      <c r="E7436" s="4">
        <v>1200125030</v>
      </c>
      <c r="F7436" s="4" t="s">
        <v>6036</v>
      </c>
      <c r="G7436" s="5">
        <v>383240.2</v>
      </c>
      <c r="H7436" s="5">
        <v>218289.42</v>
      </c>
    </row>
    <row r="7437" spans="1:8" x14ac:dyDescent="0.25">
      <c r="A7437" s="4"/>
      <c r="B7437" s="4"/>
      <c r="C7437" s="4"/>
      <c r="D7437" s="4"/>
      <c r="E7437" s="4">
        <v>1200129330</v>
      </c>
      <c r="F7437" s="4" t="s">
        <v>6037</v>
      </c>
      <c r="G7437" s="5">
        <v>297420</v>
      </c>
      <c r="H7437" s="5">
        <v>170955.39</v>
      </c>
    </row>
    <row r="7438" spans="1:8" x14ac:dyDescent="0.25">
      <c r="A7438" s="4"/>
      <c r="B7438" s="4"/>
      <c r="C7438" s="4"/>
      <c r="D7438" s="4"/>
      <c r="E7438" s="4">
        <v>1200129490</v>
      </c>
      <c r="F7438" s="4" t="s">
        <v>6038</v>
      </c>
      <c r="G7438" s="5">
        <v>274527.34999999998</v>
      </c>
      <c r="H7438" s="5">
        <v>157796.79999999999</v>
      </c>
    </row>
    <row r="7439" spans="1:8" x14ac:dyDescent="0.25">
      <c r="A7439" s="4"/>
      <c r="B7439" s="4"/>
      <c r="C7439" s="4"/>
      <c r="D7439" s="4"/>
      <c r="E7439" s="4">
        <v>1200129480</v>
      </c>
      <c r="F7439" s="4" t="s">
        <v>6038</v>
      </c>
      <c r="G7439" s="5">
        <v>245334.85</v>
      </c>
      <c r="H7439" s="5">
        <v>141017.1</v>
      </c>
    </row>
    <row r="7440" spans="1:8" x14ac:dyDescent="0.25">
      <c r="A7440" s="4"/>
      <c r="B7440" s="4"/>
      <c r="C7440" s="4"/>
      <c r="D7440" s="4"/>
      <c r="E7440" s="4">
        <v>1200129460</v>
      </c>
      <c r="F7440" s="4" t="s">
        <v>6039</v>
      </c>
      <c r="G7440" s="5">
        <v>194380.79999999999</v>
      </c>
      <c r="H7440" s="5">
        <v>111729.01</v>
      </c>
    </row>
    <row r="7441" spans="1:8" x14ac:dyDescent="0.25">
      <c r="A7441" s="4"/>
      <c r="B7441" s="4"/>
      <c r="C7441" s="4"/>
      <c r="D7441" s="4"/>
      <c r="E7441" s="4">
        <v>1200129470</v>
      </c>
      <c r="F7441" s="4" t="s">
        <v>6039</v>
      </c>
      <c r="G7441" s="5">
        <v>194380.79999999999</v>
      </c>
      <c r="H7441" s="5">
        <v>111729.01</v>
      </c>
    </row>
    <row r="7442" spans="1:8" x14ac:dyDescent="0.25">
      <c r="A7442" s="4"/>
      <c r="B7442" s="4"/>
      <c r="C7442" s="4"/>
      <c r="D7442" s="4"/>
      <c r="E7442" s="4">
        <v>1200129430</v>
      </c>
      <c r="F7442" s="4" t="s">
        <v>6040</v>
      </c>
      <c r="G7442" s="5">
        <v>186000</v>
      </c>
      <c r="H7442" s="5">
        <v>106911.78</v>
      </c>
    </row>
    <row r="7443" spans="1:8" x14ac:dyDescent="0.25">
      <c r="A7443" s="4"/>
      <c r="B7443" s="4"/>
      <c r="C7443" s="4"/>
      <c r="D7443" s="4"/>
      <c r="E7443" s="4">
        <v>1200124600</v>
      </c>
      <c r="F7443" s="4" t="s">
        <v>6041</v>
      </c>
      <c r="G7443" s="5">
        <v>120000</v>
      </c>
      <c r="H7443" s="5">
        <v>69665.75</v>
      </c>
    </row>
    <row r="7444" spans="1:8" x14ac:dyDescent="0.25">
      <c r="A7444" s="4"/>
      <c r="B7444" s="4"/>
      <c r="C7444" s="4"/>
      <c r="D7444" s="4"/>
      <c r="E7444" s="4">
        <v>1200129440</v>
      </c>
      <c r="F7444" s="4" t="s">
        <v>6042</v>
      </c>
      <c r="G7444" s="5">
        <v>112700</v>
      </c>
      <c r="H7444" s="5">
        <v>64779.34</v>
      </c>
    </row>
    <row r="7445" spans="1:8" x14ac:dyDescent="0.25">
      <c r="A7445" s="4"/>
      <c r="B7445" s="4"/>
      <c r="C7445" s="4"/>
      <c r="D7445" s="4"/>
      <c r="E7445" s="4">
        <v>1200129450</v>
      </c>
      <c r="F7445" s="4" t="s">
        <v>6042</v>
      </c>
      <c r="G7445" s="5">
        <v>112700</v>
      </c>
      <c r="H7445" s="5">
        <v>64779.34</v>
      </c>
    </row>
    <row r="7446" spans="1:8" x14ac:dyDescent="0.25">
      <c r="A7446" s="4"/>
      <c r="B7446" s="4"/>
      <c r="C7446" s="4"/>
      <c r="D7446" s="4"/>
      <c r="E7446" s="4">
        <v>1200129350</v>
      </c>
      <c r="F7446" s="4" t="s">
        <v>6043</v>
      </c>
      <c r="G7446" s="5">
        <v>91325.11</v>
      </c>
      <c r="H7446" s="5">
        <v>52493.17</v>
      </c>
    </row>
    <row r="7447" spans="1:8" x14ac:dyDescent="0.25">
      <c r="A7447" s="4"/>
      <c r="B7447" s="4"/>
      <c r="C7447" s="4"/>
      <c r="D7447" s="4"/>
      <c r="E7447" s="4">
        <v>1200129290</v>
      </c>
      <c r="F7447" s="4" t="s">
        <v>6044</v>
      </c>
      <c r="G7447" s="5">
        <v>84549.78</v>
      </c>
      <c r="H7447" s="5">
        <v>48598.75</v>
      </c>
    </row>
    <row r="7448" spans="1:8" x14ac:dyDescent="0.25">
      <c r="A7448" s="4"/>
      <c r="B7448" s="4"/>
      <c r="C7448" s="4"/>
      <c r="D7448" s="4"/>
      <c r="E7448" s="4">
        <v>1200130790</v>
      </c>
      <c r="F7448" s="4" t="s">
        <v>6045</v>
      </c>
      <c r="G7448" s="5">
        <v>61000</v>
      </c>
      <c r="H7448" s="5">
        <v>36366.03</v>
      </c>
    </row>
    <row r="7449" spans="1:8" x14ac:dyDescent="0.25">
      <c r="A7449" s="4"/>
      <c r="B7449" s="4"/>
      <c r="C7449" s="4"/>
      <c r="D7449" s="4"/>
      <c r="E7449" s="4">
        <v>1200130800</v>
      </c>
      <c r="F7449" s="4" t="s">
        <v>6045</v>
      </c>
      <c r="G7449" s="5">
        <v>61000</v>
      </c>
      <c r="H7449" s="5">
        <v>36366.03</v>
      </c>
    </row>
    <row r="7450" spans="1:8" x14ac:dyDescent="0.25">
      <c r="A7450" s="4"/>
      <c r="B7450" s="4"/>
      <c r="C7450" s="4"/>
      <c r="D7450" s="4"/>
      <c r="E7450" s="4">
        <v>1200129300</v>
      </c>
      <c r="F7450" s="4" t="s">
        <v>6046</v>
      </c>
      <c r="G7450" s="5">
        <v>61000</v>
      </c>
      <c r="H7450" s="5">
        <v>35062.47</v>
      </c>
    </row>
    <row r="7451" spans="1:8" x14ac:dyDescent="0.25">
      <c r="A7451" s="4"/>
      <c r="B7451" s="4"/>
      <c r="C7451" s="4"/>
      <c r="D7451" s="4"/>
      <c r="E7451" s="4">
        <v>1200130760</v>
      </c>
      <c r="F7451" s="4" t="s">
        <v>6047</v>
      </c>
      <c r="G7451" s="5">
        <v>61000</v>
      </c>
      <c r="H7451" s="5">
        <v>36366.03</v>
      </c>
    </row>
    <row r="7452" spans="1:8" x14ac:dyDescent="0.25">
      <c r="A7452" s="4"/>
      <c r="B7452" s="4"/>
      <c r="C7452" s="4"/>
      <c r="D7452" s="4"/>
      <c r="E7452" s="4">
        <v>1200130780</v>
      </c>
      <c r="F7452" s="4" t="s">
        <v>6045</v>
      </c>
      <c r="G7452" s="5">
        <v>60000</v>
      </c>
      <c r="H7452" s="5">
        <v>35769.86</v>
      </c>
    </row>
    <row r="7453" spans="1:8" x14ac:dyDescent="0.25">
      <c r="A7453" s="4"/>
      <c r="B7453" s="4"/>
      <c r="C7453" s="4"/>
      <c r="D7453" s="4"/>
      <c r="E7453" s="4">
        <v>1200130770</v>
      </c>
      <c r="F7453" s="4" t="s">
        <v>6047</v>
      </c>
      <c r="G7453" s="5">
        <v>60000</v>
      </c>
      <c r="H7453" s="5">
        <v>35769.86</v>
      </c>
    </row>
    <row r="7454" spans="1:8" x14ac:dyDescent="0.25">
      <c r="A7454" s="4"/>
      <c r="B7454" s="4"/>
      <c r="C7454" s="4"/>
      <c r="D7454" s="4"/>
      <c r="E7454" s="4">
        <v>1200130750</v>
      </c>
      <c r="F7454" s="4" t="s">
        <v>6047</v>
      </c>
      <c r="G7454" s="5">
        <v>60000</v>
      </c>
      <c r="H7454" s="5">
        <v>35769.86</v>
      </c>
    </row>
    <row r="7455" spans="1:8" x14ac:dyDescent="0.25">
      <c r="A7455" s="4"/>
      <c r="B7455" s="4"/>
      <c r="C7455" s="4"/>
      <c r="D7455" s="4"/>
      <c r="E7455" s="4">
        <v>1200129390</v>
      </c>
      <c r="F7455" s="4" t="s">
        <v>6048</v>
      </c>
      <c r="G7455" s="5">
        <v>59250.22</v>
      </c>
      <c r="H7455" s="5">
        <v>34056.71</v>
      </c>
    </row>
    <row r="7456" spans="1:8" x14ac:dyDescent="0.25">
      <c r="A7456" s="4"/>
      <c r="B7456" s="4"/>
      <c r="C7456" s="4"/>
      <c r="D7456" s="4"/>
      <c r="E7456" s="4">
        <v>1200129370</v>
      </c>
      <c r="F7456" s="4" t="s">
        <v>6049</v>
      </c>
      <c r="G7456" s="5">
        <v>39655.07</v>
      </c>
      <c r="H7456" s="5">
        <v>22793.5</v>
      </c>
    </row>
    <row r="7457" spans="1:8" x14ac:dyDescent="0.25">
      <c r="A7457" s="4"/>
      <c r="B7457" s="4"/>
      <c r="C7457" s="4"/>
      <c r="D7457" s="4"/>
      <c r="E7457" s="4">
        <v>1200129380</v>
      </c>
      <c r="F7457" s="4" t="s">
        <v>6050</v>
      </c>
      <c r="G7457" s="5">
        <v>38500</v>
      </c>
      <c r="H7457" s="5">
        <v>22129.59</v>
      </c>
    </row>
    <row r="7458" spans="1:8" x14ac:dyDescent="0.25">
      <c r="A7458" s="4"/>
      <c r="B7458" s="4"/>
      <c r="C7458" s="4"/>
      <c r="D7458" s="4"/>
      <c r="E7458" s="4">
        <v>1200129360</v>
      </c>
      <c r="F7458" s="4" t="s">
        <v>6051</v>
      </c>
      <c r="G7458" s="5">
        <v>36412.339999999997</v>
      </c>
      <c r="H7458" s="5">
        <v>20929.63</v>
      </c>
    </row>
    <row r="7459" spans="1:8" x14ac:dyDescent="0.25">
      <c r="A7459" s="4"/>
      <c r="B7459" s="4"/>
      <c r="C7459" s="4"/>
      <c r="D7459" s="4"/>
      <c r="E7459" s="4">
        <v>1200133420</v>
      </c>
      <c r="F7459" s="4" t="s">
        <v>6052</v>
      </c>
      <c r="G7459" s="5">
        <v>33500</v>
      </c>
      <c r="H7459" s="5">
        <v>21063.7</v>
      </c>
    </row>
    <row r="7460" spans="1:8" x14ac:dyDescent="0.25">
      <c r="A7460" s="4"/>
      <c r="B7460" s="4"/>
      <c r="C7460" s="4"/>
      <c r="D7460" s="4"/>
      <c r="E7460" s="4">
        <v>1200128980</v>
      </c>
      <c r="F7460" s="4" t="s">
        <v>6053</v>
      </c>
      <c r="G7460" s="5">
        <v>33000</v>
      </c>
      <c r="H7460" s="5">
        <v>17729.580000000002</v>
      </c>
    </row>
    <row r="7461" spans="1:8" x14ac:dyDescent="0.25">
      <c r="A7461" s="4"/>
      <c r="B7461" s="4"/>
      <c r="C7461" s="4"/>
      <c r="D7461" s="4"/>
      <c r="E7461" s="4">
        <v>1200129340</v>
      </c>
      <c r="F7461" s="4" t="s">
        <v>6054</v>
      </c>
      <c r="G7461" s="5">
        <v>31544</v>
      </c>
      <c r="H7461" s="5">
        <v>18131.32</v>
      </c>
    </row>
    <row r="7462" spans="1:8" x14ac:dyDescent="0.25">
      <c r="A7462" s="4"/>
      <c r="B7462" s="4"/>
      <c r="C7462" s="4"/>
      <c r="D7462" s="4"/>
      <c r="E7462" s="4">
        <v>1200129500</v>
      </c>
      <c r="F7462" s="4" t="s">
        <v>6055</v>
      </c>
      <c r="G7462" s="5">
        <v>29450.22</v>
      </c>
      <c r="H7462" s="5">
        <v>16927.84</v>
      </c>
    </row>
    <row r="7463" spans="1:8" x14ac:dyDescent="0.25">
      <c r="A7463" s="4"/>
      <c r="B7463" s="4"/>
      <c r="C7463" s="4"/>
      <c r="D7463" s="4"/>
      <c r="E7463" s="4">
        <v>1200129410</v>
      </c>
      <c r="F7463" s="4" t="s">
        <v>6056</v>
      </c>
      <c r="G7463" s="5">
        <v>26324.99</v>
      </c>
      <c r="H7463" s="5">
        <v>15131.46</v>
      </c>
    </row>
    <row r="7464" spans="1:8" x14ac:dyDescent="0.25">
      <c r="A7464" s="4"/>
      <c r="B7464" s="4"/>
      <c r="C7464" s="4"/>
      <c r="D7464" s="4"/>
      <c r="E7464" s="4">
        <v>1200129400</v>
      </c>
      <c r="F7464" s="4" t="s">
        <v>6057</v>
      </c>
      <c r="G7464" s="5">
        <v>24525.01</v>
      </c>
      <c r="H7464" s="5">
        <v>14096.85</v>
      </c>
    </row>
    <row r="7465" spans="1:8" x14ac:dyDescent="0.25">
      <c r="A7465" s="4"/>
      <c r="B7465" s="4"/>
      <c r="C7465" s="4"/>
      <c r="D7465" s="4"/>
      <c r="E7465" s="4">
        <v>1200128100</v>
      </c>
      <c r="F7465" s="4" t="s">
        <v>6058</v>
      </c>
      <c r="G7465" s="5">
        <v>22500.44</v>
      </c>
      <c r="H7465" s="5">
        <v>12846.85</v>
      </c>
    </row>
    <row r="7466" spans="1:8" x14ac:dyDescent="0.25">
      <c r="A7466" s="4"/>
      <c r="B7466" s="4"/>
      <c r="C7466" s="4"/>
      <c r="D7466" s="4"/>
      <c r="E7466" s="4">
        <v>1200129310</v>
      </c>
      <c r="F7466" s="4" t="s">
        <v>6059</v>
      </c>
      <c r="G7466" s="5">
        <v>19600</v>
      </c>
      <c r="H7466" s="5">
        <v>11265.97</v>
      </c>
    </row>
    <row r="7467" spans="1:8" x14ac:dyDescent="0.25">
      <c r="A7467" s="4"/>
      <c r="B7467" s="4"/>
      <c r="C7467" s="4"/>
      <c r="D7467" s="4"/>
      <c r="E7467" s="4">
        <v>1200129420</v>
      </c>
      <c r="F7467" s="4" t="s">
        <v>6060</v>
      </c>
      <c r="G7467" s="5">
        <v>18750</v>
      </c>
      <c r="H7467" s="5">
        <v>10777.39</v>
      </c>
    </row>
    <row r="7468" spans="1:8" x14ac:dyDescent="0.25">
      <c r="A7468" s="4"/>
      <c r="B7468" s="4"/>
      <c r="C7468" s="4"/>
      <c r="D7468" s="4">
        <v>2018</v>
      </c>
      <c r="E7468" s="4">
        <v>1200136280</v>
      </c>
      <c r="F7468" s="4" t="s">
        <v>6061</v>
      </c>
      <c r="G7468" s="5">
        <v>872453.01</v>
      </c>
      <c r="H7468" s="5">
        <v>588248.46</v>
      </c>
    </row>
    <row r="7469" spans="1:8" x14ac:dyDescent="0.25">
      <c r="A7469" s="4"/>
      <c r="B7469" s="4"/>
      <c r="C7469" s="4"/>
      <c r="D7469" s="4"/>
      <c r="E7469" s="4">
        <v>1200136290</v>
      </c>
      <c r="F7469" s="4" t="s">
        <v>6062</v>
      </c>
      <c r="G7469" s="5">
        <v>452545.51</v>
      </c>
      <c r="H7469" s="5">
        <v>305127.27</v>
      </c>
    </row>
    <row r="7470" spans="1:8" x14ac:dyDescent="0.25">
      <c r="A7470" s="4"/>
      <c r="B7470" s="4"/>
      <c r="C7470" s="4"/>
      <c r="D7470" s="4"/>
      <c r="E7470" s="4">
        <v>1200137150</v>
      </c>
      <c r="F7470" s="4" t="s">
        <v>6063</v>
      </c>
      <c r="G7470" s="5">
        <v>255668</v>
      </c>
      <c r="H7470" s="5">
        <v>170982.34</v>
      </c>
    </row>
    <row r="7471" spans="1:8" x14ac:dyDescent="0.25">
      <c r="A7471" s="4"/>
      <c r="B7471" s="4"/>
      <c r="C7471" s="4"/>
      <c r="D7471" s="4"/>
      <c r="E7471" s="4">
        <v>1200136310</v>
      </c>
      <c r="F7471" s="4" t="s">
        <v>6064</v>
      </c>
      <c r="G7471" s="5">
        <v>225105.06</v>
      </c>
      <c r="H7471" s="5">
        <v>151776.31</v>
      </c>
    </row>
    <row r="7472" spans="1:8" x14ac:dyDescent="0.25">
      <c r="A7472" s="4"/>
      <c r="B7472" s="4"/>
      <c r="C7472" s="4"/>
      <c r="D7472" s="4"/>
      <c r="E7472" s="4">
        <v>1200136300</v>
      </c>
      <c r="F7472" s="4" t="s">
        <v>6064</v>
      </c>
      <c r="G7472" s="5">
        <v>225105.06</v>
      </c>
      <c r="H7472" s="5">
        <v>151776.31</v>
      </c>
    </row>
    <row r="7473" spans="1:8" x14ac:dyDescent="0.25">
      <c r="A7473" s="4"/>
      <c r="B7473" s="4"/>
      <c r="C7473" s="4"/>
      <c r="D7473" s="4"/>
      <c r="E7473" s="4">
        <v>1200146020</v>
      </c>
      <c r="F7473" s="4" t="s">
        <v>6065</v>
      </c>
      <c r="G7473" s="5">
        <v>80000</v>
      </c>
      <c r="H7473" s="5">
        <v>60449.31</v>
      </c>
    </row>
    <row r="7474" spans="1:8" x14ac:dyDescent="0.25">
      <c r="A7474" s="4"/>
      <c r="B7474" s="4"/>
      <c r="C7474" s="4"/>
      <c r="D7474" s="4"/>
      <c r="E7474" s="4">
        <v>1200137400</v>
      </c>
      <c r="F7474" s="4" t="s">
        <v>6066</v>
      </c>
      <c r="G7474" s="5">
        <v>70859</v>
      </c>
      <c r="H7474" s="5">
        <v>47482.41</v>
      </c>
    </row>
    <row r="7475" spans="1:8" x14ac:dyDescent="0.25">
      <c r="A7475" s="4"/>
      <c r="B7475" s="4"/>
      <c r="C7475" s="4"/>
      <c r="D7475" s="4"/>
      <c r="E7475" s="4">
        <v>1200144620</v>
      </c>
      <c r="F7475" s="4" t="s">
        <v>6067</v>
      </c>
      <c r="G7475" s="5">
        <v>35000</v>
      </c>
      <c r="H7475" s="5">
        <v>25573.97</v>
      </c>
    </row>
    <row r="7476" spans="1:8" x14ac:dyDescent="0.25">
      <c r="A7476" s="4"/>
      <c r="B7476" s="4"/>
      <c r="C7476" s="4"/>
      <c r="D7476" s="4"/>
      <c r="E7476" s="4">
        <v>1200144610</v>
      </c>
      <c r="F7476" s="4" t="s">
        <v>6067</v>
      </c>
      <c r="G7476" s="5">
        <v>27200</v>
      </c>
      <c r="H7476" s="5">
        <v>19964.05</v>
      </c>
    </row>
    <row r="7477" spans="1:8" x14ac:dyDescent="0.25">
      <c r="A7477" s="4"/>
      <c r="B7477" s="4"/>
      <c r="C7477" s="4"/>
      <c r="D7477" s="4"/>
      <c r="E7477" s="4">
        <v>1200137620</v>
      </c>
      <c r="F7477" s="4" t="s">
        <v>6067</v>
      </c>
      <c r="G7477" s="5">
        <v>27200</v>
      </c>
      <c r="H7477" s="5">
        <v>18302.240000000002</v>
      </c>
    </row>
    <row r="7478" spans="1:8" x14ac:dyDescent="0.25">
      <c r="A7478" s="4"/>
      <c r="B7478" s="4"/>
      <c r="C7478" s="4"/>
      <c r="D7478" s="4"/>
      <c r="E7478" s="4">
        <v>1200142980</v>
      </c>
      <c r="F7478" s="4" t="s">
        <v>6068</v>
      </c>
      <c r="G7478" s="5">
        <v>25500</v>
      </c>
      <c r="H7478" s="5">
        <v>18478.77</v>
      </c>
    </row>
    <row r="7479" spans="1:8" x14ac:dyDescent="0.25">
      <c r="A7479" s="4"/>
      <c r="B7479" s="4"/>
      <c r="C7479" s="4"/>
      <c r="D7479" s="4"/>
      <c r="E7479" s="4">
        <v>1200137410</v>
      </c>
      <c r="F7479" s="4" t="s">
        <v>6069</v>
      </c>
      <c r="G7479" s="5">
        <v>14000</v>
      </c>
      <c r="H7479" s="5">
        <v>9366.58</v>
      </c>
    </row>
    <row r="7480" spans="1:8" x14ac:dyDescent="0.25">
      <c r="A7480" s="4"/>
      <c r="B7480" s="4"/>
      <c r="C7480" s="4"/>
      <c r="D7480" s="4"/>
      <c r="E7480" s="4">
        <v>1200139290</v>
      </c>
      <c r="F7480" s="4" t="s">
        <v>6070</v>
      </c>
      <c r="G7480" s="5">
        <v>9477</v>
      </c>
      <c r="H7480" s="5">
        <v>6470.33</v>
      </c>
    </row>
    <row r="7481" spans="1:8" x14ac:dyDescent="0.25">
      <c r="A7481" s="4"/>
      <c r="B7481" s="4"/>
      <c r="C7481" s="4"/>
      <c r="D7481" s="4">
        <v>2019</v>
      </c>
      <c r="E7481" s="4">
        <v>1200149820</v>
      </c>
      <c r="F7481" s="4" t="s">
        <v>6071</v>
      </c>
      <c r="G7481" s="5">
        <v>538552</v>
      </c>
      <c r="H7481" s="5">
        <v>417119.59</v>
      </c>
    </row>
    <row r="7482" spans="1:8" x14ac:dyDescent="0.25">
      <c r="A7482" s="4"/>
      <c r="B7482" s="4"/>
      <c r="C7482" s="4"/>
      <c r="D7482" s="4"/>
      <c r="E7482" s="4">
        <v>1200149860</v>
      </c>
      <c r="F7482" s="4" t="s">
        <v>6072</v>
      </c>
      <c r="G7482" s="5">
        <v>320941</v>
      </c>
      <c r="H7482" s="5">
        <v>248575.4</v>
      </c>
    </row>
    <row r="7483" spans="1:8" x14ac:dyDescent="0.25">
      <c r="A7483" s="4"/>
      <c r="B7483" s="4"/>
      <c r="C7483" s="4"/>
      <c r="D7483" s="4"/>
      <c r="E7483" s="4">
        <v>1200149810</v>
      </c>
      <c r="F7483" s="4" t="s">
        <v>6073</v>
      </c>
      <c r="G7483" s="5">
        <v>239084</v>
      </c>
      <c r="H7483" s="5">
        <v>185175.47</v>
      </c>
    </row>
    <row r="7484" spans="1:8" x14ac:dyDescent="0.25">
      <c r="A7484" s="4"/>
      <c r="B7484" s="4"/>
      <c r="C7484" s="4"/>
      <c r="D7484" s="4"/>
      <c r="E7484" s="4">
        <v>1200149830</v>
      </c>
      <c r="F7484" s="4" t="s">
        <v>6074</v>
      </c>
      <c r="G7484" s="5">
        <v>66500</v>
      </c>
      <c r="H7484" s="5">
        <v>51505.62</v>
      </c>
    </row>
    <row r="7485" spans="1:8" x14ac:dyDescent="0.25">
      <c r="A7485" s="4"/>
      <c r="B7485" s="4"/>
      <c r="C7485" s="4"/>
      <c r="D7485" s="4"/>
      <c r="E7485" s="4">
        <v>1200160440</v>
      </c>
      <c r="F7485" s="4" t="s">
        <v>1582</v>
      </c>
      <c r="G7485" s="5">
        <v>48750</v>
      </c>
      <c r="H7485" s="5">
        <v>41408.629999999997</v>
      </c>
    </row>
    <row r="7486" spans="1:8" x14ac:dyDescent="0.25">
      <c r="A7486" s="4"/>
      <c r="B7486" s="4"/>
      <c r="C7486" s="4"/>
      <c r="D7486" s="4"/>
      <c r="E7486" s="4">
        <v>1200149850</v>
      </c>
      <c r="F7486" s="4" t="s">
        <v>6075</v>
      </c>
      <c r="G7486" s="5">
        <v>43875</v>
      </c>
      <c r="H7486" s="5">
        <v>33982.089999999997</v>
      </c>
    </row>
    <row r="7487" spans="1:8" x14ac:dyDescent="0.25">
      <c r="A7487" s="4"/>
      <c r="B7487" s="4"/>
      <c r="C7487" s="4"/>
      <c r="D7487" s="4"/>
      <c r="E7487" s="4">
        <v>1200158160</v>
      </c>
      <c r="F7487" s="4" t="s">
        <v>6076</v>
      </c>
      <c r="G7487" s="5">
        <v>19800</v>
      </c>
      <c r="H7487" s="5">
        <v>15644.35</v>
      </c>
    </row>
    <row r="7488" spans="1:8" x14ac:dyDescent="0.25">
      <c r="A7488" s="4"/>
      <c r="B7488" s="4"/>
      <c r="C7488" s="4"/>
      <c r="D7488" s="4"/>
      <c r="E7488" s="4">
        <v>1200149840</v>
      </c>
      <c r="F7488" s="4" t="s">
        <v>6077</v>
      </c>
      <c r="G7488" s="5">
        <v>1982</v>
      </c>
      <c r="H7488" s="5">
        <v>1535.1</v>
      </c>
    </row>
    <row r="7489" spans="1:8" x14ac:dyDescent="0.25">
      <c r="A7489" s="4"/>
      <c r="B7489" s="4"/>
      <c r="C7489" s="4"/>
      <c r="D7489" s="4">
        <v>2020</v>
      </c>
      <c r="E7489" s="4">
        <v>1200166800</v>
      </c>
      <c r="F7489" s="4" t="s">
        <v>6078</v>
      </c>
      <c r="G7489" s="5">
        <v>1324843.9099999999</v>
      </c>
      <c r="H7489" s="5">
        <v>1261686.96</v>
      </c>
    </row>
    <row r="7490" spans="1:8" x14ac:dyDescent="0.25">
      <c r="A7490" s="4"/>
      <c r="B7490" s="4"/>
      <c r="C7490" s="4"/>
      <c r="D7490" s="4"/>
      <c r="E7490" s="4">
        <v>1200160380</v>
      </c>
      <c r="F7490" s="4" t="s">
        <v>6079</v>
      </c>
      <c r="G7490" s="5">
        <v>352800</v>
      </c>
      <c r="H7490" s="5">
        <v>305551.09999999998</v>
      </c>
    </row>
    <row r="7491" spans="1:8" x14ac:dyDescent="0.25">
      <c r="A7491" s="4"/>
      <c r="B7491" s="4"/>
      <c r="C7491" s="4"/>
      <c r="D7491" s="4"/>
      <c r="E7491" s="4">
        <v>1200166310</v>
      </c>
      <c r="F7491" s="4" t="s">
        <v>6080</v>
      </c>
      <c r="G7491" s="5">
        <v>307100</v>
      </c>
      <c r="H7491" s="5">
        <v>287411.94</v>
      </c>
    </row>
    <row r="7492" spans="1:8" x14ac:dyDescent="0.25">
      <c r="A7492" s="4"/>
      <c r="B7492" s="4"/>
      <c r="C7492" s="4"/>
      <c r="D7492" s="4"/>
      <c r="E7492" s="4">
        <v>1200166730</v>
      </c>
      <c r="F7492" s="4" t="s">
        <v>6081</v>
      </c>
      <c r="G7492" s="5">
        <v>105750</v>
      </c>
      <c r="H7492" s="5">
        <v>100679.79</v>
      </c>
    </row>
    <row r="7493" spans="1:8" x14ac:dyDescent="0.25">
      <c r="A7493" s="4"/>
      <c r="B7493" s="4"/>
      <c r="C7493" s="4"/>
      <c r="D7493" s="4"/>
      <c r="E7493" s="4">
        <v>1200166220</v>
      </c>
      <c r="F7493" s="4" t="s">
        <v>6082</v>
      </c>
      <c r="G7493" s="5">
        <v>30848.5</v>
      </c>
      <c r="H7493" s="5">
        <v>28718.69</v>
      </c>
    </row>
    <row r="7494" spans="1:8" x14ac:dyDescent="0.25">
      <c r="A7494" s="4"/>
      <c r="B7494" s="4"/>
      <c r="C7494" s="4"/>
      <c r="D7494" s="4">
        <v>2021</v>
      </c>
      <c r="E7494" s="4">
        <v>1200169750</v>
      </c>
      <c r="F7494" s="4" t="s">
        <v>6083</v>
      </c>
      <c r="G7494" s="5">
        <v>1577840</v>
      </c>
      <c r="H7494" s="5">
        <v>1548012.34</v>
      </c>
    </row>
    <row r="7495" spans="1:8" x14ac:dyDescent="0.25">
      <c r="A7495" s="4"/>
      <c r="B7495" s="4"/>
      <c r="C7495" s="4"/>
      <c r="D7495" s="4"/>
      <c r="E7495" s="4">
        <v>1200171750</v>
      </c>
      <c r="F7495" s="4" t="s">
        <v>6084</v>
      </c>
      <c r="G7495" s="5">
        <v>1500000</v>
      </c>
      <c r="H7495" s="5">
        <v>1471643.84</v>
      </c>
    </row>
    <row r="7496" spans="1:8" x14ac:dyDescent="0.25">
      <c r="A7496" s="4"/>
      <c r="B7496" s="4"/>
      <c r="C7496" s="4"/>
      <c r="D7496" s="4"/>
      <c r="E7496" s="4">
        <v>1200171740</v>
      </c>
      <c r="F7496" s="4" t="s">
        <v>6084</v>
      </c>
      <c r="G7496" s="5">
        <v>1500000</v>
      </c>
      <c r="H7496" s="5">
        <v>1471643.84</v>
      </c>
    </row>
    <row r="7497" spans="1:8" x14ac:dyDescent="0.25">
      <c r="A7497" s="4"/>
      <c r="B7497" s="4"/>
      <c r="C7497" s="4"/>
      <c r="D7497" s="4"/>
      <c r="E7497" s="4">
        <v>1200170100</v>
      </c>
      <c r="F7497" s="4" t="s">
        <v>6085</v>
      </c>
      <c r="G7497" s="5">
        <v>672000</v>
      </c>
      <c r="H7497" s="5">
        <v>664267.4</v>
      </c>
    </row>
    <row r="7498" spans="1:8" x14ac:dyDescent="0.25">
      <c r="A7498" s="4"/>
      <c r="B7498" s="4"/>
      <c r="C7498" s="4"/>
      <c r="D7498" s="4"/>
      <c r="E7498" s="4">
        <v>1200169740</v>
      </c>
      <c r="F7498" s="4" t="s">
        <v>6086</v>
      </c>
      <c r="G7498" s="5">
        <v>122672</v>
      </c>
      <c r="H7498" s="5">
        <v>120184.96000000001</v>
      </c>
    </row>
    <row r="7499" spans="1:8" x14ac:dyDescent="0.25">
      <c r="A7499" s="4"/>
      <c r="B7499" s="4"/>
      <c r="C7499" s="4"/>
      <c r="D7499" s="4"/>
      <c r="E7499" s="4">
        <v>1200172120</v>
      </c>
      <c r="F7499" s="4" t="s">
        <v>6087</v>
      </c>
      <c r="G7499" s="5">
        <v>48750</v>
      </c>
      <c r="H7499" s="5">
        <v>48122.26</v>
      </c>
    </row>
    <row r="7500" spans="1:8" x14ac:dyDescent="0.25">
      <c r="A7500" s="4"/>
      <c r="B7500" s="4"/>
      <c r="C7500" s="4"/>
      <c r="D7500" s="4"/>
      <c r="E7500" s="4">
        <v>1200172100</v>
      </c>
      <c r="F7500" s="4" t="s">
        <v>6087</v>
      </c>
      <c r="G7500" s="5">
        <v>48750</v>
      </c>
      <c r="H7500" s="5">
        <v>48122.26</v>
      </c>
    </row>
    <row r="7501" spans="1:8" x14ac:dyDescent="0.25">
      <c r="A7501" s="4"/>
      <c r="B7501" s="4"/>
      <c r="C7501" s="4"/>
      <c r="D7501" s="4"/>
      <c r="E7501" s="4">
        <v>1200172130</v>
      </c>
      <c r="F7501" s="4" t="s">
        <v>6088</v>
      </c>
      <c r="G7501" s="5">
        <v>41731</v>
      </c>
      <c r="H7501" s="5">
        <v>41582.370000000003</v>
      </c>
    </row>
    <row r="7502" spans="1:8" x14ac:dyDescent="0.25">
      <c r="A7502" s="4"/>
      <c r="B7502" s="4"/>
      <c r="C7502" s="4"/>
      <c r="D7502" s="4"/>
      <c r="E7502" s="4">
        <v>1200172110</v>
      </c>
      <c r="F7502" s="4" t="s">
        <v>6088</v>
      </c>
      <c r="G7502" s="5">
        <v>41731</v>
      </c>
      <c r="H7502" s="5">
        <v>41582.370000000003</v>
      </c>
    </row>
    <row r="7503" spans="1:8" x14ac:dyDescent="0.25">
      <c r="A7503" s="4"/>
      <c r="B7503" s="4"/>
      <c r="C7503" s="4"/>
      <c r="D7503" s="4"/>
      <c r="E7503" s="4">
        <v>1200169800</v>
      </c>
      <c r="F7503" s="4" t="s">
        <v>6089</v>
      </c>
      <c r="G7503" s="5">
        <v>25200</v>
      </c>
      <c r="H7503" s="5">
        <v>24730.52</v>
      </c>
    </row>
    <row r="7504" spans="1:8" x14ac:dyDescent="0.25">
      <c r="A7504" s="4"/>
      <c r="B7504" s="4"/>
      <c r="C7504" s="4"/>
      <c r="D7504" s="4"/>
      <c r="E7504" s="4">
        <v>1200166910</v>
      </c>
      <c r="F7504" s="4" t="s">
        <v>6090</v>
      </c>
      <c r="G7504" s="5">
        <v>20492</v>
      </c>
      <c r="H7504" s="5">
        <v>19722.849999999999</v>
      </c>
    </row>
    <row r="7505" spans="1:8" x14ac:dyDescent="0.25">
      <c r="A7505" s="6"/>
      <c r="B7505" s="6"/>
      <c r="C7505" s="6" t="s">
        <v>3315</v>
      </c>
      <c r="D7505" s="6"/>
      <c r="E7505" s="6"/>
      <c r="F7505" s="6"/>
      <c r="G7505" s="7">
        <f>SUM(G6940:G7504)</f>
        <v>326879533.85000002</v>
      </c>
      <c r="H7505" s="7">
        <f>SUM(H6940:H7504)</f>
        <v>56110288.670000061</v>
      </c>
    </row>
    <row r="7506" spans="1:8" x14ac:dyDescent="0.25">
      <c r="A7506" s="4"/>
      <c r="B7506" s="4"/>
      <c r="C7506" s="4" t="s">
        <v>1811</v>
      </c>
      <c r="D7506" s="4">
        <v>2019</v>
      </c>
      <c r="E7506" s="4">
        <v>1200160220</v>
      </c>
      <c r="F7506" s="4" t="s">
        <v>6091</v>
      </c>
      <c r="G7506" s="5">
        <v>575700</v>
      </c>
      <c r="H7506" s="5">
        <v>287238.06</v>
      </c>
    </row>
    <row r="7507" spans="1:8" x14ac:dyDescent="0.25">
      <c r="A7507" s="4"/>
      <c r="B7507" s="4"/>
      <c r="C7507" s="4"/>
      <c r="D7507" s="4">
        <v>2020</v>
      </c>
      <c r="E7507" s="4">
        <v>1200160460</v>
      </c>
      <c r="F7507" s="4" t="s">
        <v>6092</v>
      </c>
      <c r="G7507" s="5">
        <v>146058</v>
      </c>
      <c r="H7507" s="5">
        <v>87240.11</v>
      </c>
    </row>
    <row r="7508" spans="1:8" x14ac:dyDescent="0.25">
      <c r="A7508" s="6"/>
      <c r="B7508" s="6"/>
      <c r="C7508" s="6" t="s">
        <v>2078</v>
      </c>
      <c r="D7508" s="6"/>
      <c r="E7508" s="6"/>
      <c r="F7508" s="6"/>
      <c r="G7508" s="7">
        <f>SUM(G7506:G7507)</f>
        <v>721758</v>
      </c>
      <c r="H7508" s="7">
        <f>SUM(H7506:H7507)</f>
        <v>374478.17</v>
      </c>
    </row>
    <row r="7509" spans="1:8" x14ac:dyDescent="0.25">
      <c r="A7509" s="4"/>
      <c r="B7509" s="4"/>
      <c r="C7509" s="4" t="s">
        <v>2079</v>
      </c>
      <c r="D7509" s="4">
        <v>2006</v>
      </c>
      <c r="E7509" s="4">
        <v>1200009440</v>
      </c>
      <c r="F7509" s="4" t="s">
        <v>2081</v>
      </c>
      <c r="G7509" s="5">
        <v>3675560.18</v>
      </c>
      <c r="H7509" s="5">
        <v>1</v>
      </c>
    </row>
    <row r="7510" spans="1:8" x14ac:dyDescent="0.25">
      <c r="A7510" s="4"/>
      <c r="B7510" s="4"/>
      <c r="C7510" s="4"/>
      <c r="D7510" s="4"/>
      <c r="E7510" s="4">
        <v>1200009340</v>
      </c>
      <c r="F7510" s="4" t="s">
        <v>6093</v>
      </c>
      <c r="G7510" s="5">
        <v>1193300</v>
      </c>
      <c r="H7510" s="5">
        <v>34745.410000000003</v>
      </c>
    </row>
    <row r="7511" spans="1:8" x14ac:dyDescent="0.25">
      <c r="A7511" s="4"/>
      <c r="B7511" s="4"/>
      <c r="C7511" s="4"/>
      <c r="D7511" s="4"/>
      <c r="E7511" s="4">
        <v>1200009360</v>
      </c>
      <c r="F7511" s="4" t="s">
        <v>6094</v>
      </c>
      <c r="G7511" s="5">
        <v>427705</v>
      </c>
      <c r="H7511" s="5">
        <v>10917.02</v>
      </c>
    </row>
    <row r="7512" spans="1:8" x14ac:dyDescent="0.25">
      <c r="A7512" s="4"/>
      <c r="B7512" s="4"/>
      <c r="C7512" s="4"/>
      <c r="D7512" s="4"/>
      <c r="E7512" s="4">
        <v>1200009420</v>
      </c>
      <c r="F7512" s="4" t="s">
        <v>6095</v>
      </c>
      <c r="G7512" s="5">
        <v>113250</v>
      </c>
      <c r="H7512" s="5">
        <v>1107.3800000000001</v>
      </c>
    </row>
    <row r="7513" spans="1:8" x14ac:dyDescent="0.25">
      <c r="A7513" s="4"/>
      <c r="B7513" s="4"/>
      <c r="C7513" s="4"/>
      <c r="D7513" s="4"/>
      <c r="E7513" s="4">
        <v>1200009410</v>
      </c>
      <c r="F7513" s="4" t="s">
        <v>6096</v>
      </c>
      <c r="G7513" s="5">
        <v>62500</v>
      </c>
      <c r="H7513" s="5">
        <v>17102.11</v>
      </c>
    </row>
    <row r="7514" spans="1:8" x14ac:dyDescent="0.25">
      <c r="A7514" s="4"/>
      <c r="B7514" s="4"/>
      <c r="C7514" s="4"/>
      <c r="D7514" s="4"/>
      <c r="E7514" s="4">
        <v>1200009370</v>
      </c>
      <c r="F7514" s="4" t="s">
        <v>6097</v>
      </c>
      <c r="G7514" s="5">
        <v>11780</v>
      </c>
      <c r="H7514" s="5">
        <v>478.69</v>
      </c>
    </row>
    <row r="7515" spans="1:8" x14ac:dyDescent="0.25">
      <c r="A7515" s="4"/>
      <c r="B7515" s="4"/>
      <c r="C7515" s="4"/>
      <c r="D7515" s="4">
        <v>2007</v>
      </c>
      <c r="E7515" s="4">
        <v>1200009400</v>
      </c>
      <c r="F7515" s="4" t="s">
        <v>6098</v>
      </c>
      <c r="G7515" s="5">
        <v>139890</v>
      </c>
      <c r="H7515" s="5">
        <v>14831.16</v>
      </c>
    </row>
    <row r="7516" spans="1:8" x14ac:dyDescent="0.25">
      <c r="A7516" s="4"/>
      <c r="B7516" s="4"/>
      <c r="C7516" s="4"/>
      <c r="D7516" s="4"/>
      <c r="E7516" s="4">
        <v>1200009430</v>
      </c>
      <c r="F7516" s="4" t="s">
        <v>6099</v>
      </c>
      <c r="G7516" s="5">
        <v>68155</v>
      </c>
      <c r="H7516" s="5">
        <v>3213.54</v>
      </c>
    </row>
    <row r="7517" spans="1:8" x14ac:dyDescent="0.25">
      <c r="A7517" s="4"/>
      <c r="B7517" s="4"/>
      <c r="C7517" s="4"/>
      <c r="D7517" s="4"/>
      <c r="E7517" s="4">
        <v>1200009380</v>
      </c>
      <c r="F7517" s="4" t="s">
        <v>6100</v>
      </c>
      <c r="G7517" s="5">
        <v>25000</v>
      </c>
      <c r="H7517" s="5">
        <v>2545.0700000000002</v>
      </c>
    </row>
    <row r="7518" spans="1:8" x14ac:dyDescent="0.25">
      <c r="A7518" s="4"/>
      <c r="B7518" s="4"/>
      <c r="C7518" s="4"/>
      <c r="D7518" s="4"/>
      <c r="E7518" s="4">
        <v>1200009390</v>
      </c>
      <c r="F7518" s="4" t="s">
        <v>6101</v>
      </c>
      <c r="G7518" s="5">
        <v>19950</v>
      </c>
      <c r="H7518" s="5">
        <v>1953.37</v>
      </c>
    </row>
    <row r="7519" spans="1:8" x14ac:dyDescent="0.25">
      <c r="A7519" s="4"/>
      <c r="B7519" s="4"/>
      <c r="C7519" s="4"/>
      <c r="D7519" s="4">
        <v>2008</v>
      </c>
      <c r="E7519" s="4">
        <v>1200009350</v>
      </c>
      <c r="F7519" s="4" t="s">
        <v>6102</v>
      </c>
      <c r="G7519" s="5">
        <v>313500</v>
      </c>
      <c r="H7519" s="5">
        <v>42227.34</v>
      </c>
    </row>
    <row r="7520" spans="1:8" x14ac:dyDescent="0.25">
      <c r="A7520" s="4"/>
      <c r="B7520" s="4"/>
      <c r="C7520" s="4"/>
      <c r="D7520" s="4"/>
      <c r="E7520" s="4">
        <v>1200033270</v>
      </c>
      <c r="F7520" s="4" t="s">
        <v>6103</v>
      </c>
      <c r="G7520" s="5">
        <v>153758</v>
      </c>
      <c r="H7520" s="5">
        <v>24823.33</v>
      </c>
    </row>
    <row r="7521" spans="1:8" x14ac:dyDescent="0.25">
      <c r="A7521" s="4"/>
      <c r="B7521" s="4"/>
      <c r="C7521" s="4"/>
      <c r="D7521" s="4"/>
      <c r="E7521" s="4">
        <v>1200033260</v>
      </c>
      <c r="F7521" s="4" t="s">
        <v>2124</v>
      </c>
      <c r="G7521" s="5">
        <v>26243.77</v>
      </c>
      <c r="H7521" s="5">
        <v>4192.5</v>
      </c>
    </row>
    <row r="7522" spans="1:8" x14ac:dyDescent="0.25">
      <c r="A7522" s="4"/>
      <c r="B7522" s="4"/>
      <c r="C7522" s="4"/>
      <c r="D7522" s="4">
        <v>2010</v>
      </c>
      <c r="E7522" s="4">
        <v>1200056360</v>
      </c>
      <c r="F7522" s="4" t="s">
        <v>2135</v>
      </c>
      <c r="G7522" s="5">
        <v>1253105.49</v>
      </c>
      <c r="H7522" s="5">
        <v>371938.16</v>
      </c>
    </row>
    <row r="7523" spans="1:8" x14ac:dyDescent="0.25">
      <c r="A7523" s="4"/>
      <c r="B7523" s="4"/>
      <c r="C7523" s="4"/>
      <c r="D7523" s="4"/>
      <c r="E7523" s="4">
        <v>1200056430</v>
      </c>
      <c r="F7523" s="4" t="s">
        <v>2135</v>
      </c>
      <c r="G7523" s="5">
        <v>293912.48</v>
      </c>
      <c r="H7523" s="5">
        <v>87237.11</v>
      </c>
    </row>
    <row r="7524" spans="1:8" x14ac:dyDescent="0.25">
      <c r="A7524" s="4"/>
      <c r="B7524" s="4"/>
      <c r="C7524" s="4"/>
      <c r="D7524" s="4"/>
      <c r="E7524" s="4">
        <v>1200056370</v>
      </c>
      <c r="F7524" s="4" t="s">
        <v>6104</v>
      </c>
      <c r="G7524" s="5">
        <v>140110.60999999999</v>
      </c>
      <c r="H7524" s="5">
        <v>41586.660000000003</v>
      </c>
    </row>
    <row r="7525" spans="1:8" x14ac:dyDescent="0.25">
      <c r="A7525" s="4"/>
      <c r="B7525" s="4"/>
      <c r="C7525" s="4"/>
      <c r="D7525" s="4"/>
      <c r="E7525" s="4">
        <v>1200048820</v>
      </c>
      <c r="F7525" s="4" t="s">
        <v>6105</v>
      </c>
      <c r="G7525" s="5">
        <v>74768</v>
      </c>
      <c r="H7525" s="5">
        <v>22474.29</v>
      </c>
    </row>
    <row r="7526" spans="1:8" x14ac:dyDescent="0.25">
      <c r="A7526" s="4"/>
      <c r="B7526" s="4"/>
      <c r="C7526" s="4"/>
      <c r="D7526" s="4"/>
      <c r="E7526" s="4">
        <v>1200046870</v>
      </c>
      <c r="F7526" s="4" t="s">
        <v>6106</v>
      </c>
      <c r="G7526" s="5">
        <v>74070.22</v>
      </c>
      <c r="H7526" s="5">
        <v>21322.92</v>
      </c>
    </row>
    <row r="7527" spans="1:8" x14ac:dyDescent="0.25">
      <c r="A7527" s="4"/>
      <c r="B7527" s="4"/>
      <c r="C7527" s="4"/>
      <c r="D7527" s="4"/>
      <c r="E7527" s="4">
        <v>1200047300</v>
      </c>
      <c r="F7527" s="4" t="s">
        <v>6107</v>
      </c>
      <c r="G7527" s="5">
        <v>72066.67</v>
      </c>
      <c r="H7527" s="5">
        <v>20746.16</v>
      </c>
    </row>
    <row r="7528" spans="1:8" x14ac:dyDescent="0.25">
      <c r="A7528" s="4"/>
      <c r="B7528" s="4"/>
      <c r="C7528" s="4"/>
      <c r="D7528" s="4"/>
      <c r="E7528" s="4">
        <v>1200056380</v>
      </c>
      <c r="F7528" s="4" t="s">
        <v>6108</v>
      </c>
      <c r="G7528" s="5">
        <v>55558.05</v>
      </c>
      <c r="H7528" s="5">
        <v>16490.38</v>
      </c>
    </row>
    <row r="7529" spans="1:8" x14ac:dyDescent="0.25">
      <c r="A7529" s="4"/>
      <c r="B7529" s="4"/>
      <c r="C7529" s="4"/>
      <c r="D7529" s="4"/>
      <c r="E7529" s="4">
        <v>1200049210</v>
      </c>
      <c r="F7529" s="4" t="s">
        <v>6109</v>
      </c>
      <c r="G7529" s="5">
        <v>53459.56</v>
      </c>
      <c r="H7529" s="5">
        <v>16319.7</v>
      </c>
    </row>
    <row r="7530" spans="1:8" x14ac:dyDescent="0.25">
      <c r="A7530" s="4"/>
      <c r="B7530" s="4"/>
      <c r="C7530" s="4"/>
      <c r="D7530" s="4"/>
      <c r="E7530" s="4">
        <v>1200046880</v>
      </c>
      <c r="F7530" s="4" t="s">
        <v>6110</v>
      </c>
      <c r="G7530" s="5">
        <v>47000</v>
      </c>
      <c r="H7530" s="5">
        <v>13548.46</v>
      </c>
    </row>
    <row r="7531" spans="1:8" x14ac:dyDescent="0.25">
      <c r="A7531" s="4"/>
      <c r="B7531" s="4"/>
      <c r="C7531" s="4"/>
      <c r="D7531" s="4"/>
      <c r="E7531" s="4">
        <v>1200045840</v>
      </c>
      <c r="F7531" s="4" t="s">
        <v>6111</v>
      </c>
      <c r="G7531" s="5">
        <v>42272</v>
      </c>
      <c r="H7531" s="5">
        <v>11515.39</v>
      </c>
    </row>
    <row r="7532" spans="1:8" x14ac:dyDescent="0.25">
      <c r="A7532" s="4"/>
      <c r="B7532" s="4"/>
      <c r="C7532" s="4"/>
      <c r="D7532" s="4"/>
      <c r="E7532" s="4">
        <v>1200048830</v>
      </c>
      <c r="F7532" s="4" t="s">
        <v>6112</v>
      </c>
      <c r="G7532" s="5">
        <v>15683.55</v>
      </c>
      <c r="H7532" s="5">
        <v>1</v>
      </c>
    </row>
    <row r="7533" spans="1:8" x14ac:dyDescent="0.25">
      <c r="A7533" s="4"/>
      <c r="B7533" s="4"/>
      <c r="C7533" s="4"/>
      <c r="D7533" s="4">
        <v>2011</v>
      </c>
      <c r="E7533" s="4">
        <v>1200060190</v>
      </c>
      <c r="F7533" s="4" t="s">
        <v>6113</v>
      </c>
      <c r="G7533" s="5">
        <v>102448</v>
      </c>
      <c r="H7533" s="5">
        <v>35721.33</v>
      </c>
    </row>
    <row r="7534" spans="1:8" x14ac:dyDescent="0.25">
      <c r="A7534" s="4"/>
      <c r="B7534" s="4"/>
      <c r="C7534" s="4"/>
      <c r="D7534" s="4"/>
      <c r="E7534" s="4">
        <v>1200065310</v>
      </c>
      <c r="F7534" s="4" t="s">
        <v>6114</v>
      </c>
      <c r="G7534" s="5">
        <v>9250</v>
      </c>
      <c r="H7534" s="5">
        <v>2707.34</v>
      </c>
    </row>
    <row r="7535" spans="1:8" x14ac:dyDescent="0.25">
      <c r="A7535" s="4"/>
      <c r="B7535" s="4"/>
      <c r="C7535" s="4"/>
      <c r="D7535" s="4">
        <v>2012</v>
      </c>
      <c r="E7535" s="4">
        <v>1200073640</v>
      </c>
      <c r="F7535" s="4" t="s">
        <v>6115</v>
      </c>
      <c r="G7535" s="5">
        <v>350000</v>
      </c>
      <c r="H7535" s="5">
        <v>149534.37</v>
      </c>
    </row>
    <row r="7536" spans="1:8" x14ac:dyDescent="0.25">
      <c r="A7536" s="4"/>
      <c r="B7536" s="4"/>
      <c r="C7536" s="4"/>
      <c r="D7536" s="4"/>
      <c r="E7536" s="4">
        <v>1200073570</v>
      </c>
      <c r="F7536" s="4" t="s">
        <v>6116</v>
      </c>
      <c r="G7536" s="5">
        <v>326814.28000000003</v>
      </c>
      <c r="H7536" s="5">
        <v>138058.92000000001</v>
      </c>
    </row>
    <row r="7537" spans="1:8" x14ac:dyDescent="0.25">
      <c r="A7537" s="4"/>
      <c r="B7537" s="4"/>
      <c r="C7537" s="4"/>
      <c r="D7537" s="4"/>
      <c r="E7537" s="4">
        <v>1200073610</v>
      </c>
      <c r="F7537" s="4" t="s">
        <v>6117</v>
      </c>
      <c r="G7537" s="5">
        <v>88610.65</v>
      </c>
      <c r="H7537" s="5">
        <v>36798.339999999997</v>
      </c>
    </row>
    <row r="7538" spans="1:8" x14ac:dyDescent="0.25">
      <c r="A7538" s="4"/>
      <c r="B7538" s="4"/>
      <c r="C7538" s="4"/>
      <c r="D7538" s="4"/>
      <c r="E7538" s="4">
        <v>1200070820</v>
      </c>
      <c r="F7538" s="4" t="s">
        <v>6118</v>
      </c>
      <c r="G7538" s="5">
        <v>14579.56</v>
      </c>
      <c r="H7538" s="5">
        <v>5815.83</v>
      </c>
    </row>
    <row r="7539" spans="1:8" x14ac:dyDescent="0.25">
      <c r="A7539" s="4"/>
      <c r="B7539" s="4"/>
      <c r="C7539" s="4"/>
      <c r="D7539" s="4"/>
      <c r="E7539" s="4">
        <v>1200073870</v>
      </c>
      <c r="F7539" s="4" t="s">
        <v>2205</v>
      </c>
      <c r="G7539" s="5">
        <v>9712</v>
      </c>
      <c r="H7539" s="5">
        <v>4028.14</v>
      </c>
    </row>
    <row r="7540" spans="1:8" x14ac:dyDescent="0.25">
      <c r="A7540" s="4"/>
      <c r="B7540" s="4"/>
      <c r="C7540" s="4"/>
      <c r="D7540" s="4"/>
      <c r="E7540" s="4">
        <v>1200073190</v>
      </c>
      <c r="F7540" s="4" t="s">
        <v>6119</v>
      </c>
      <c r="G7540" s="5">
        <v>9000</v>
      </c>
      <c r="H7540" s="5">
        <v>3705.88</v>
      </c>
    </row>
    <row r="7541" spans="1:8" x14ac:dyDescent="0.25">
      <c r="A7541" s="4"/>
      <c r="B7541" s="4"/>
      <c r="C7541" s="4"/>
      <c r="D7541" s="4">
        <v>2014</v>
      </c>
      <c r="E7541" s="4">
        <v>1200093120</v>
      </c>
      <c r="F7541" s="4" t="s">
        <v>6120</v>
      </c>
      <c r="G7541" s="5">
        <v>220624.75</v>
      </c>
      <c r="H7541" s="5">
        <v>124413.92</v>
      </c>
    </row>
    <row r="7542" spans="1:8" x14ac:dyDescent="0.25">
      <c r="A7542" s="4"/>
      <c r="B7542" s="4"/>
      <c r="C7542" s="4"/>
      <c r="D7542" s="4"/>
      <c r="E7542" s="4">
        <v>1200085840</v>
      </c>
      <c r="F7542" s="4" t="s">
        <v>6121</v>
      </c>
      <c r="G7542" s="5">
        <v>207233.59</v>
      </c>
      <c r="H7542" s="5">
        <v>104923.97</v>
      </c>
    </row>
    <row r="7543" spans="1:8" x14ac:dyDescent="0.25">
      <c r="A7543" s="4"/>
      <c r="B7543" s="4"/>
      <c r="C7543" s="4"/>
      <c r="D7543" s="4"/>
      <c r="E7543" s="4">
        <v>1200085830</v>
      </c>
      <c r="F7543" s="4" t="s">
        <v>6122</v>
      </c>
      <c r="G7543" s="5">
        <v>181418.67</v>
      </c>
      <c r="H7543" s="5">
        <v>91853.66</v>
      </c>
    </row>
    <row r="7544" spans="1:8" x14ac:dyDescent="0.25">
      <c r="A7544" s="4"/>
      <c r="B7544" s="4"/>
      <c r="C7544" s="4"/>
      <c r="D7544" s="4"/>
      <c r="E7544" s="4">
        <v>1200086410</v>
      </c>
      <c r="F7544" s="4" t="s">
        <v>6123</v>
      </c>
      <c r="G7544" s="5">
        <v>58708</v>
      </c>
      <c r="H7544" s="5">
        <v>30603.33</v>
      </c>
    </row>
    <row r="7545" spans="1:8" x14ac:dyDescent="0.25">
      <c r="A7545" s="4"/>
      <c r="B7545" s="4"/>
      <c r="C7545" s="4"/>
      <c r="D7545" s="4"/>
      <c r="E7545" s="4">
        <v>1200090420</v>
      </c>
      <c r="F7545" s="4" t="s">
        <v>6124</v>
      </c>
      <c r="G7545" s="5">
        <v>17965.75</v>
      </c>
      <c r="H7545" s="5">
        <v>6930.01</v>
      </c>
    </row>
    <row r="7546" spans="1:8" x14ac:dyDescent="0.25">
      <c r="A7546" s="4"/>
      <c r="B7546" s="4"/>
      <c r="C7546" s="4"/>
      <c r="D7546" s="4">
        <v>2015</v>
      </c>
      <c r="E7546" s="4">
        <v>1200098570</v>
      </c>
      <c r="F7546" s="4" t="s">
        <v>6125</v>
      </c>
      <c r="G7546" s="5">
        <v>20500.439999999999</v>
      </c>
      <c r="H7546" s="5">
        <v>11952.01</v>
      </c>
    </row>
    <row r="7547" spans="1:8" x14ac:dyDescent="0.25">
      <c r="A7547" s="4"/>
      <c r="B7547" s="4"/>
      <c r="C7547" s="4"/>
      <c r="D7547" s="4"/>
      <c r="E7547" s="4">
        <v>1200104900</v>
      </c>
      <c r="F7547" s="4" t="s">
        <v>6126</v>
      </c>
      <c r="G7547" s="5">
        <v>14150.47</v>
      </c>
      <c r="H7547" s="5">
        <v>8928.0400000000009</v>
      </c>
    </row>
    <row r="7548" spans="1:8" x14ac:dyDescent="0.25">
      <c r="A7548" s="4"/>
      <c r="B7548" s="4"/>
      <c r="C7548" s="4"/>
      <c r="D7548" s="4">
        <v>2016</v>
      </c>
      <c r="E7548" s="4">
        <v>1200126330</v>
      </c>
      <c r="F7548" s="4" t="s">
        <v>6127</v>
      </c>
      <c r="G7548" s="5">
        <v>36623</v>
      </c>
      <c r="H7548" s="5">
        <v>25325.07</v>
      </c>
    </row>
    <row r="7549" spans="1:8" x14ac:dyDescent="0.25">
      <c r="A7549" s="4"/>
      <c r="B7549" s="4"/>
      <c r="C7549" s="4"/>
      <c r="D7549" s="4"/>
      <c r="E7549" s="4">
        <v>1200126340</v>
      </c>
      <c r="F7549" s="4" t="s">
        <v>6128</v>
      </c>
      <c r="G7549" s="5">
        <v>28776</v>
      </c>
      <c r="H7549" s="5">
        <v>19898.8</v>
      </c>
    </row>
    <row r="7550" spans="1:8" x14ac:dyDescent="0.25">
      <c r="A7550" s="4"/>
      <c r="B7550" s="4"/>
      <c r="C7550" s="4"/>
      <c r="D7550" s="4">
        <v>2017</v>
      </c>
      <c r="E7550" s="4">
        <v>1200129520</v>
      </c>
      <c r="F7550" s="4" t="s">
        <v>6129</v>
      </c>
      <c r="G7550" s="5">
        <v>80522.39</v>
      </c>
      <c r="H7550" s="5">
        <v>58207.3</v>
      </c>
    </row>
    <row r="7551" spans="1:8" x14ac:dyDescent="0.25">
      <c r="A7551" s="4"/>
      <c r="B7551" s="4"/>
      <c r="C7551" s="4"/>
      <c r="D7551" s="4">
        <v>2019</v>
      </c>
      <c r="E7551" s="4">
        <v>1200149870</v>
      </c>
      <c r="F7551" s="4" t="s">
        <v>6130</v>
      </c>
      <c r="G7551" s="5">
        <v>241030</v>
      </c>
      <c r="H7551" s="5">
        <v>204798.45</v>
      </c>
    </row>
    <row r="7552" spans="1:8" x14ac:dyDescent="0.25">
      <c r="A7552" s="6"/>
      <c r="B7552" s="6"/>
      <c r="C7552" s="6" t="s">
        <v>2326</v>
      </c>
      <c r="D7552" s="6"/>
      <c r="E7552" s="6"/>
      <c r="F7552" s="6"/>
      <c r="G7552" s="7">
        <f>SUM(G7509:G7551)</f>
        <v>10370566.129999999</v>
      </c>
      <c r="H7552" s="7">
        <f>SUM(H7509:H7551)</f>
        <v>1845522.8599999999</v>
      </c>
    </row>
    <row r="7553" spans="1:8" x14ac:dyDescent="0.25">
      <c r="A7553" s="8"/>
      <c r="B7553" s="8" t="s">
        <v>2327</v>
      </c>
      <c r="C7553" s="8"/>
      <c r="D7553" s="8"/>
      <c r="E7553" s="8"/>
      <c r="F7553" s="8"/>
      <c r="G7553" s="9">
        <f>G7552+G7508+G7505+G6939+G6901+G6835+G6833+G6822</f>
        <v>407618221.83000004</v>
      </c>
      <c r="H7553" s="9">
        <v>77617515.950000033</v>
      </c>
    </row>
    <row r="7554" spans="1:8" x14ac:dyDescent="0.25">
      <c r="A7554" s="4"/>
      <c r="B7554" s="4" t="s">
        <v>2328</v>
      </c>
      <c r="C7554" s="4" t="s">
        <v>2329</v>
      </c>
      <c r="D7554" s="4">
        <v>2006</v>
      </c>
      <c r="E7554" s="4">
        <v>1300000380</v>
      </c>
      <c r="F7554" s="4" t="s">
        <v>2340</v>
      </c>
      <c r="G7554" s="5">
        <v>9291411.3000000007</v>
      </c>
      <c r="H7554" s="5">
        <v>1</v>
      </c>
    </row>
    <row r="7555" spans="1:8" x14ac:dyDescent="0.25">
      <c r="A7555" s="4"/>
      <c r="B7555" s="4"/>
      <c r="C7555" s="4"/>
      <c r="D7555" s="4"/>
      <c r="E7555" s="4">
        <v>1300000340</v>
      </c>
      <c r="F7555" s="4" t="s">
        <v>6131</v>
      </c>
      <c r="G7555" s="5">
        <v>1160057</v>
      </c>
      <c r="H7555" s="5">
        <v>1</v>
      </c>
    </row>
    <row r="7556" spans="1:8" x14ac:dyDescent="0.25">
      <c r="A7556" s="4"/>
      <c r="B7556" s="4"/>
      <c r="C7556" s="4"/>
      <c r="D7556" s="4"/>
      <c r="E7556" s="4">
        <v>1300000370</v>
      </c>
      <c r="F7556" s="4" t="s">
        <v>6132</v>
      </c>
      <c r="G7556" s="5">
        <v>436100</v>
      </c>
      <c r="H7556" s="5">
        <v>1</v>
      </c>
    </row>
    <row r="7557" spans="1:8" x14ac:dyDescent="0.25">
      <c r="A7557" s="4"/>
      <c r="B7557" s="4"/>
      <c r="C7557" s="4"/>
      <c r="D7557" s="4"/>
      <c r="E7557" s="4">
        <v>1300000330</v>
      </c>
      <c r="F7557" s="4" t="s">
        <v>1532</v>
      </c>
      <c r="G7557" s="5">
        <v>315000</v>
      </c>
      <c r="H7557" s="5">
        <v>1</v>
      </c>
    </row>
    <row r="7558" spans="1:8" x14ac:dyDescent="0.25">
      <c r="A7558" s="4"/>
      <c r="B7558" s="4"/>
      <c r="C7558" s="4"/>
      <c r="D7558" s="4"/>
      <c r="E7558" s="4">
        <v>1300000390</v>
      </c>
      <c r="F7558" s="4" t="s">
        <v>6133</v>
      </c>
      <c r="G7558" s="5">
        <v>225000</v>
      </c>
      <c r="H7558" s="5">
        <v>1</v>
      </c>
    </row>
    <row r="7559" spans="1:8" x14ac:dyDescent="0.25">
      <c r="A7559" s="4"/>
      <c r="B7559" s="4"/>
      <c r="C7559" s="4"/>
      <c r="D7559" s="4"/>
      <c r="E7559" s="4">
        <v>1300000320</v>
      </c>
      <c r="F7559" s="4" t="s">
        <v>6134</v>
      </c>
      <c r="G7559" s="5">
        <v>139520</v>
      </c>
      <c r="H7559" s="5">
        <v>1</v>
      </c>
    </row>
    <row r="7560" spans="1:8" x14ac:dyDescent="0.25">
      <c r="A7560" s="4"/>
      <c r="B7560" s="4"/>
      <c r="C7560" s="4"/>
      <c r="D7560" s="4"/>
      <c r="E7560" s="4">
        <v>1300000310</v>
      </c>
      <c r="F7560" s="4" t="s">
        <v>6135</v>
      </c>
      <c r="G7560" s="5">
        <v>13192</v>
      </c>
      <c r="H7560" s="5">
        <v>1</v>
      </c>
    </row>
    <row r="7561" spans="1:8" x14ac:dyDescent="0.25">
      <c r="A7561" s="4"/>
      <c r="B7561" s="4"/>
      <c r="C7561" s="4"/>
      <c r="D7561" s="4"/>
      <c r="E7561" s="4">
        <v>1300000350</v>
      </c>
      <c r="F7561" s="4" t="s">
        <v>6136</v>
      </c>
      <c r="G7561" s="5">
        <v>8300</v>
      </c>
      <c r="H7561" s="5">
        <v>1</v>
      </c>
    </row>
    <row r="7562" spans="1:8" x14ac:dyDescent="0.25">
      <c r="A7562" s="4"/>
      <c r="B7562" s="4"/>
      <c r="C7562" s="4"/>
      <c r="D7562" s="4"/>
      <c r="E7562" s="4">
        <v>1300000360</v>
      </c>
      <c r="F7562" s="4" t="s">
        <v>6137</v>
      </c>
      <c r="G7562" s="5">
        <v>6790</v>
      </c>
      <c r="H7562" s="5">
        <v>1</v>
      </c>
    </row>
    <row r="7563" spans="1:8" x14ac:dyDescent="0.25">
      <c r="A7563" s="4"/>
      <c r="B7563" s="4"/>
      <c r="C7563" s="4"/>
      <c r="D7563" s="4"/>
      <c r="E7563" s="4">
        <v>1300000940</v>
      </c>
      <c r="F7563" s="4" t="s">
        <v>6138</v>
      </c>
      <c r="G7563" s="5">
        <v>890</v>
      </c>
      <c r="H7563" s="5">
        <v>1</v>
      </c>
    </row>
    <row r="7564" spans="1:8" x14ac:dyDescent="0.25">
      <c r="A7564" s="4"/>
      <c r="B7564" s="4"/>
      <c r="C7564" s="4"/>
      <c r="D7564" s="4">
        <v>2009</v>
      </c>
      <c r="E7564" s="4">
        <v>1300001690</v>
      </c>
      <c r="F7564" s="4" t="s">
        <v>6139</v>
      </c>
      <c r="G7564" s="5">
        <v>56500</v>
      </c>
      <c r="H7564" s="5">
        <v>1</v>
      </c>
    </row>
    <row r="7565" spans="1:8" x14ac:dyDescent="0.25">
      <c r="A7565" s="4"/>
      <c r="B7565" s="4"/>
      <c r="C7565" s="4"/>
      <c r="D7565" s="4"/>
      <c r="E7565" s="4">
        <v>1300001680</v>
      </c>
      <c r="F7565" s="4" t="s">
        <v>6140</v>
      </c>
      <c r="G7565" s="5">
        <v>56500</v>
      </c>
      <c r="H7565" s="5">
        <v>1</v>
      </c>
    </row>
    <row r="7566" spans="1:8" x14ac:dyDescent="0.25">
      <c r="A7566" s="4"/>
      <c r="B7566" s="4"/>
      <c r="C7566" s="4"/>
      <c r="D7566" s="4">
        <v>2010</v>
      </c>
      <c r="E7566" s="4">
        <v>1300002430</v>
      </c>
      <c r="F7566" s="4" t="s">
        <v>2340</v>
      </c>
      <c r="G7566" s="5">
        <v>2399459.67</v>
      </c>
      <c r="H7566" s="5">
        <v>1</v>
      </c>
    </row>
    <row r="7567" spans="1:8" x14ac:dyDescent="0.25">
      <c r="A7567" s="4"/>
      <c r="B7567" s="4"/>
      <c r="C7567" s="4"/>
      <c r="D7567" s="4"/>
      <c r="E7567" s="4">
        <v>1300002450</v>
      </c>
      <c r="F7567" s="4" t="s">
        <v>2340</v>
      </c>
      <c r="G7567" s="5">
        <v>1174882.26</v>
      </c>
      <c r="H7567" s="5">
        <v>1</v>
      </c>
    </row>
    <row r="7568" spans="1:8" x14ac:dyDescent="0.25">
      <c r="A7568" s="4"/>
      <c r="B7568" s="4"/>
      <c r="C7568" s="4"/>
      <c r="D7568" s="4"/>
      <c r="E7568" s="4">
        <v>1300001840</v>
      </c>
      <c r="F7568" s="4" t="s">
        <v>6141</v>
      </c>
      <c r="G7568" s="5">
        <v>225000</v>
      </c>
      <c r="H7568" s="5">
        <v>1</v>
      </c>
    </row>
    <row r="7569" spans="1:8" x14ac:dyDescent="0.25">
      <c r="A7569" s="4"/>
      <c r="B7569" s="4"/>
      <c r="C7569" s="4"/>
      <c r="D7569" s="4"/>
      <c r="E7569" s="4">
        <v>1300001910</v>
      </c>
      <c r="F7569" s="4" t="s">
        <v>6142</v>
      </c>
      <c r="G7569" s="5">
        <v>81500</v>
      </c>
      <c r="H7569" s="5">
        <v>1</v>
      </c>
    </row>
    <row r="7570" spans="1:8" x14ac:dyDescent="0.25">
      <c r="A7570" s="4"/>
      <c r="B7570" s="4"/>
      <c r="C7570" s="4"/>
      <c r="D7570" s="4"/>
      <c r="E7570" s="4">
        <v>1300002460</v>
      </c>
      <c r="F7570" s="4" t="s">
        <v>6143</v>
      </c>
      <c r="G7570" s="5">
        <v>74321.73</v>
      </c>
      <c r="H7570" s="5">
        <v>1</v>
      </c>
    </row>
    <row r="7571" spans="1:8" x14ac:dyDescent="0.25">
      <c r="A7571" s="4"/>
      <c r="B7571" s="4"/>
      <c r="C7571" s="4"/>
      <c r="D7571" s="4"/>
      <c r="E7571" s="4">
        <v>1300001790</v>
      </c>
      <c r="F7571" s="4" t="s">
        <v>2356</v>
      </c>
      <c r="G7571" s="5">
        <v>55000</v>
      </c>
      <c r="H7571" s="5">
        <v>1</v>
      </c>
    </row>
    <row r="7572" spans="1:8" x14ac:dyDescent="0.25">
      <c r="A7572" s="4"/>
      <c r="B7572" s="4"/>
      <c r="C7572" s="4"/>
      <c r="D7572" s="4"/>
      <c r="E7572" s="4">
        <v>1300001830</v>
      </c>
      <c r="F7572" s="4" t="s">
        <v>2356</v>
      </c>
      <c r="G7572" s="5">
        <v>55000</v>
      </c>
      <c r="H7572" s="5">
        <v>1</v>
      </c>
    </row>
    <row r="7573" spans="1:8" x14ac:dyDescent="0.25">
      <c r="A7573" s="4"/>
      <c r="B7573" s="4"/>
      <c r="C7573" s="4"/>
      <c r="D7573" s="4"/>
      <c r="E7573" s="4">
        <v>1300002380</v>
      </c>
      <c r="F7573" s="4" t="s">
        <v>2356</v>
      </c>
      <c r="G7573" s="5">
        <v>53000</v>
      </c>
      <c r="H7573" s="5">
        <v>1</v>
      </c>
    </row>
    <row r="7574" spans="1:8" x14ac:dyDescent="0.25">
      <c r="A7574" s="4"/>
      <c r="B7574" s="4"/>
      <c r="C7574" s="4"/>
      <c r="D7574" s="4"/>
      <c r="E7574" s="4">
        <v>1300002470</v>
      </c>
      <c r="F7574" s="4" t="s">
        <v>6144</v>
      </c>
      <c r="G7574" s="5">
        <v>42594.75</v>
      </c>
      <c r="H7574" s="5">
        <v>1</v>
      </c>
    </row>
    <row r="7575" spans="1:8" x14ac:dyDescent="0.25">
      <c r="A7575" s="4"/>
      <c r="B7575" s="4"/>
      <c r="C7575" s="4"/>
      <c r="D7575" s="4">
        <v>2011</v>
      </c>
      <c r="E7575" s="4">
        <v>1300002830</v>
      </c>
      <c r="F7575" s="4" t="s">
        <v>6145</v>
      </c>
      <c r="G7575" s="5">
        <v>117000</v>
      </c>
      <c r="H7575" s="5">
        <v>225.01</v>
      </c>
    </row>
    <row r="7576" spans="1:8" x14ac:dyDescent="0.25">
      <c r="A7576" s="4"/>
      <c r="B7576" s="4"/>
      <c r="C7576" s="4"/>
      <c r="D7576" s="4"/>
      <c r="E7576" s="4">
        <v>1300003260</v>
      </c>
      <c r="F7576" s="4" t="s">
        <v>6146</v>
      </c>
      <c r="G7576" s="5">
        <v>55000</v>
      </c>
      <c r="H7576" s="5">
        <v>2443.31</v>
      </c>
    </row>
    <row r="7577" spans="1:8" x14ac:dyDescent="0.25">
      <c r="A7577" s="4"/>
      <c r="B7577" s="4"/>
      <c r="C7577" s="4"/>
      <c r="D7577" s="4"/>
      <c r="E7577" s="4">
        <v>1300002800</v>
      </c>
      <c r="F7577" s="4" t="s">
        <v>6147</v>
      </c>
      <c r="G7577" s="5">
        <v>55000</v>
      </c>
      <c r="H7577" s="5">
        <v>48.68</v>
      </c>
    </row>
    <row r="7578" spans="1:8" x14ac:dyDescent="0.25">
      <c r="A7578" s="4"/>
      <c r="B7578" s="4"/>
      <c r="C7578" s="4"/>
      <c r="D7578" s="4"/>
      <c r="E7578" s="4">
        <v>1300002810</v>
      </c>
      <c r="F7578" s="4" t="s">
        <v>6148</v>
      </c>
      <c r="G7578" s="5">
        <v>45183.46</v>
      </c>
      <c r="H7578" s="5">
        <v>39.979999999999997</v>
      </c>
    </row>
    <row r="7579" spans="1:8" x14ac:dyDescent="0.25">
      <c r="A7579" s="4"/>
      <c r="B7579" s="4"/>
      <c r="C7579" s="4"/>
      <c r="D7579" s="4">
        <v>2012</v>
      </c>
      <c r="E7579" s="4">
        <v>1300003550</v>
      </c>
      <c r="F7579" s="4" t="s">
        <v>2340</v>
      </c>
      <c r="G7579" s="5">
        <v>591162.12</v>
      </c>
      <c r="H7579" s="5">
        <v>29714.49</v>
      </c>
    </row>
    <row r="7580" spans="1:8" x14ac:dyDescent="0.25">
      <c r="A7580" s="4"/>
      <c r="B7580" s="4"/>
      <c r="C7580" s="4"/>
      <c r="D7580" s="4"/>
      <c r="E7580" s="4">
        <v>1300003650</v>
      </c>
      <c r="F7580" s="4" t="s">
        <v>6149</v>
      </c>
      <c r="G7580" s="5">
        <v>220000</v>
      </c>
      <c r="H7580" s="5">
        <v>21259.81</v>
      </c>
    </row>
    <row r="7581" spans="1:8" x14ac:dyDescent="0.25">
      <c r="A7581" s="4"/>
      <c r="B7581" s="4"/>
      <c r="C7581" s="4"/>
      <c r="D7581" s="4"/>
      <c r="E7581" s="4">
        <v>1300003700</v>
      </c>
      <c r="F7581" s="4" t="s">
        <v>6150</v>
      </c>
      <c r="G7581" s="5">
        <v>155000</v>
      </c>
      <c r="H7581" s="5">
        <v>19544.18</v>
      </c>
    </row>
    <row r="7582" spans="1:8" x14ac:dyDescent="0.25">
      <c r="A7582" s="4"/>
      <c r="B7582" s="4"/>
      <c r="C7582" s="4"/>
      <c r="D7582" s="4"/>
      <c r="E7582" s="4">
        <v>1300003380</v>
      </c>
      <c r="F7582" s="4" t="s">
        <v>6151</v>
      </c>
      <c r="G7582" s="5">
        <v>68500</v>
      </c>
      <c r="H7582" s="5">
        <v>5223.1099999999997</v>
      </c>
    </row>
    <row r="7583" spans="1:8" x14ac:dyDescent="0.25">
      <c r="A7583" s="4"/>
      <c r="B7583" s="4"/>
      <c r="C7583" s="4"/>
      <c r="D7583" s="4"/>
      <c r="E7583" s="4">
        <v>1300003680</v>
      </c>
      <c r="F7583" s="4" t="s">
        <v>6152</v>
      </c>
      <c r="G7583" s="5">
        <v>64000</v>
      </c>
      <c r="H7583" s="5">
        <v>7869.96</v>
      </c>
    </row>
    <row r="7584" spans="1:8" x14ac:dyDescent="0.25">
      <c r="A7584" s="4"/>
      <c r="B7584" s="4"/>
      <c r="C7584" s="4"/>
      <c r="D7584" s="4"/>
      <c r="E7584" s="4">
        <v>1300003640</v>
      </c>
      <c r="F7584" s="4" t="s">
        <v>6153</v>
      </c>
      <c r="G7584" s="5">
        <v>64000</v>
      </c>
      <c r="H7584" s="5">
        <v>6126.4</v>
      </c>
    </row>
    <row r="7585" spans="1:8" x14ac:dyDescent="0.25">
      <c r="A7585" s="4"/>
      <c r="B7585" s="4"/>
      <c r="C7585" s="4"/>
      <c r="D7585" s="4"/>
      <c r="E7585" s="4">
        <v>1300003320</v>
      </c>
      <c r="F7585" s="4" t="s">
        <v>6154</v>
      </c>
      <c r="G7585" s="5">
        <v>55000</v>
      </c>
      <c r="H7585" s="5">
        <v>2828.76</v>
      </c>
    </row>
    <row r="7586" spans="1:8" x14ac:dyDescent="0.25">
      <c r="A7586" s="4"/>
      <c r="B7586" s="4"/>
      <c r="C7586" s="4"/>
      <c r="D7586" s="4"/>
      <c r="E7586" s="4">
        <v>1300003620</v>
      </c>
      <c r="F7586" s="4" t="s">
        <v>6155</v>
      </c>
      <c r="G7586" s="5">
        <v>48500</v>
      </c>
      <c r="H7586" s="5">
        <v>5831.4</v>
      </c>
    </row>
    <row r="7587" spans="1:8" x14ac:dyDescent="0.25">
      <c r="A7587" s="4"/>
      <c r="B7587" s="4"/>
      <c r="C7587" s="4"/>
      <c r="D7587" s="4"/>
      <c r="E7587" s="4">
        <v>1300003660</v>
      </c>
      <c r="F7587" s="4" t="s">
        <v>6156</v>
      </c>
      <c r="G7587" s="5">
        <v>41917.46</v>
      </c>
      <c r="H7587" s="5">
        <v>4039.81</v>
      </c>
    </row>
    <row r="7588" spans="1:8" x14ac:dyDescent="0.25">
      <c r="A7588" s="4"/>
      <c r="B7588" s="4"/>
      <c r="C7588" s="4"/>
      <c r="D7588" s="4"/>
      <c r="E7588" s="4">
        <v>1300003400</v>
      </c>
      <c r="F7588" s="4" t="s">
        <v>6157</v>
      </c>
      <c r="G7588" s="5">
        <v>22500</v>
      </c>
      <c r="H7588" s="5">
        <v>1744.81</v>
      </c>
    </row>
    <row r="7589" spans="1:8" x14ac:dyDescent="0.25">
      <c r="A7589" s="4"/>
      <c r="B7589" s="4"/>
      <c r="C7589" s="4"/>
      <c r="D7589" s="4"/>
      <c r="E7589" s="4">
        <v>1300003390</v>
      </c>
      <c r="F7589" s="4" t="s">
        <v>6157</v>
      </c>
      <c r="G7589" s="5">
        <v>22500</v>
      </c>
      <c r="H7589" s="5">
        <v>1744.81</v>
      </c>
    </row>
    <row r="7590" spans="1:8" x14ac:dyDescent="0.25">
      <c r="A7590" s="4"/>
      <c r="B7590" s="4"/>
      <c r="C7590" s="4"/>
      <c r="D7590" s="4">
        <v>2013</v>
      </c>
      <c r="E7590" s="4">
        <v>1300004180</v>
      </c>
      <c r="F7590" s="4" t="s">
        <v>6158</v>
      </c>
      <c r="G7590" s="5">
        <v>142000</v>
      </c>
      <c r="H7590" s="5">
        <v>34748.68</v>
      </c>
    </row>
    <row r="7591" spans="1:8" x14ac:dyDescent="0.25">
      <c r="A7591" s="4"/>
      <c r="B7591" s="4"/>
      <c r="C7591" s="4"/>
      <c r="D7591" s="4"/>
      <c r="E7591" s="4">
        <v>1300004150</v>
      </c>
      <c r="F7591" s="4" t="s">
        <v>6159</v>
      </c>
      <c r="G7591" s="5">
        <v>75000</v>
      </c>
      <c r="H7591" s="5">
        <v>18148.23</v>
      </c>
    </row>
    <row r="7592" spans="1:8" x14ac:dyDescent="0.25">
      <c r="A7592" s="4"/>
      <c r="B7592" s="4"/>
      <c r="C7592" s="4"/>
      <c r="D7592" s="4"/>
      <c r="E7592" s="4">
        <v>1300004140</v>
      </c>
      <c r="F7592" s="4" t="s">
        <v>6159</v>
      </c>
      <c r="G7592" s="5">
        <v>75000</v>
      </c>
      <c r="H7592" s="5">
        <v>18148.23</v>
      </c>
    </row>
    <row r="7593" spans="1:8" x14ac:dyDescent="0.25">
      <c r="A7593" s="4"/>
      <c r="B7593" s="4"/>
      <c r="C7593" s="4"/>
      <c r="D7593" s="4"/>
      <c r="E7593" s="4">
        <v>1300004020</v>
      </c>
      <c r="F7593" s="4" t="s">
        <v>6159</v>
      </c>
      <c r="G7593" s="5">
        <v>72500</v>
      </c>
      <c r="H7593" s="5">
        <v>14666.95</v>
      </c>
    </row>
    <row r="7594" spans="1:8" x14ac:dyDescent="0.25">
      <c r="A7594" s="4"/>
      <c r="B7594" s="4"/>
      <c r="C7594" s="4"/>
      <c r="D7594" s="4"/>
      <c r="E7594" s="4">
        <v>1300003860</v>
      </c>
      <c r="F7594" s="4" t="s">
        <v>6151</v>
      </c>
      <c r="G7594" s="5">
        <v>62000</v>
      </c>
      <c r="H7594" s="5">
        <v>11425.26</v>
      </c>
    </row>
    <row r="7595" spans="1:8" x14ac:dyDescent="0.25">
      <c r="A7595" s="4"/>
      <c r="B7595" s="4"/>
      <c r="C7595" s="4"/>
      <c r="D7595" s="4">
        <v>2014</v>
      </c>
      <c r="E7595" s="4">
        <v>1300004370</v>
      </c>
      <c r="F7595" s="4" t="s">
        <v>6160</v>
      </c>
      <c r="G7595" s="5">
        <v>350000</v>
      </c>
      <c r="H7595" s="5">
        <v>90960.38</v>
      </c>
    </row>
    <row r="7596" spans="1:8" x14ac:dyDescent="0.25">
      <c r="A7596" s="4"/>
      <c r="B7596" s="4"/>
      <c r="C7596" s="4"/>
      <c r="D7596" s="4"/>
      <c r="E7596" s="4">
        <v>1300005560</v>
      </c>
      <c r="F7596" s="4" t="s">
        <v>6161</v>
      </c>
      <c r="G7596" s="5">
        <v>285310.21999999997</v>
      </c>
      <c r="H7596" s="5">
        <v>102354.02</v>
      </c>
    </row>
    <row r="7597" spans="1:8" x14ac:dyDescent="0.25">
      <c r="A7597" s="4"/>
      <c r="B7597" s="4"/>
      <c r="C7597" s="4"/>
      <c r="D7597" s="4"/>
      <c r="E7597" s="4">
        <v>1300004390</v>
      </c>
      <c r="F7597" s="4" t="s">
        <v>6162</v>
      </c>
      <c r="G7597" s="5">
        <v>202796.18</v>
      </c>
      <c r="H7597" s="5">
        <v>52149.8</v>
      </c>
    </row>
    <row r="7598" spans="1:8" x14ac:dyDescent="0.25">
      <c r="A7598" s="4"/>
      <c r="B7598" s="4"/>
      <c r="C7598" s="4"/>
      <c r="D7598" s="4"/>
      <c r="E7598" s="4">
        <v>1300004400</v>
      </c>
      <c r="F7598" s="4" t="s">
        <v>6163</v>
      </c>
      <c r="G7598" s="5">
        <v>107251.1</v>
      </c>
      <c r="H7598" s="5">
        <v>27580.03</v>
      </c>
    </row>
    <row r="7599" spans="1:8" x14ac:dyDescent="0.25">
      <c r="A7599" s="4"/>
      <c r="B7599" s="4"/>
      <c r="C7599" s="4"/>
      <c r="D7599" s="4">
        <v>2015</v>
      </c>
      <c r="E7599" s="4">
        <v>1300005780</v>
      </c>
      <c r="F7599" s="4" t="s">
        <v>6164</v>
      </c>
      <c r="G7599" s="5">
        <v>1250905.22</v>
      </c>
      <c r="H7599" s="5">
        <v>533205.01</v>
      </c>
    </row>
    <row r="7600" spans="1:8" x14ac:dyDescent="0.25">
      <c r="A7600" s="4"/>
      <c r="B7600" s="4"/>
      <c r="C7600" s="4"/>
      <c r="D7600" s="4"/>
      <c r="E7600" s="4">
        <v>1300005700</v>
      </c>
      <c r="F7600" s="4" t="s">
        <v>6165</v>
      </c>
      <c r="G7600" s="5">
        <v>156000</v>
      </c>
      <c r="H7600" s="5">
        <v>66143.7</v>
      </c>
    </row>
    <row r="7601" spans="1:8" x14ac:dyDescent="0.25">
      <c r="A7601" s="4"/>
      <c r="B7601" s="4"/>
      <c r="C7601" s="4"/>
      <c r="D7601" s="4"/>
      <c r="E7601" s="4">
        <v>1300005690</v>
      </c>
      <c r="F7601" s="4" t="s">
        <v>6166</v>
      </c>
      <c r="G7601" s="5">
        <v>69206</v>
      </c>
      <c r="H7601" s="5">
        <v>26286.83</v>
      </c>
    </row>
    <row r="7602" spans="1:8" x14ac:dyDescent="0.25">
      <c r="A7602" s="4"/>
      <c r="B7602" s="4"/>
      <c r="C7602" s="4"/>
      <c r="D7602" s="4">
        <v>2016</v>
      </c>
      <c r="E7602" s="4">
        <v>1300007180</v>
      </c>
      <c r="F7602" s="4" t="s">
        <v>6167</v>
      </c>
      <c r="G7602" s="5">
        <v>156000</v>
      </c>
      <c r="H7602" s="5">
        <v>74668.289999999994</v>
      </c>
    </row>
    <row r="7603" spans="1:8" x14ac:dyDescent="0.25">
      <c r="A7603" s="4"/>
      <c r="B7603" s="4"/>
      <c r="C7603" s="4"/>
      <c r="D7603" s="4"/>
      <c r="E7603" s="4">
        <v>1300007190</v>
      </c>
      <c r="F7603" s="4" t="s">
        <v>6168</v>
      </c>
      <c r="G7603" s="5">
        <v>115000</v>
      </c>
      <c r="H7603" s="5">
        <v>55043.93</v>
      </c>
    </row>
    <row r="7604" spans="1:8" x14ac:dyDescent="0.25">
      <c r="A7604" s="4"/>
      <c r="B7604" s="4"/>
      <c r="C7604" s="4"/>
      <c r="D7604" s="4"/>
      <c r="E7604" s="4">
        <v>1300007650</v>
      </c>
      <c r="F7604" s="4" t="s">
        <v>6169</v>
      </c>
      <c r="G7604" s="5">
        <v>80651.62</v>
      </c>
      <c r="H7604" s="5">
        <v>43581.58</v>
      </c>
    </row>
    <row r="7605" spans="1:8" x14ac:dyDescent="0.25">
      <c r="A7605" s="4"/>
      <c r="B7605" s="4"/>
      <c r="C7605" s="4"/>
      <c r="D7605" s="4">
        <v>2017</v>
      </c>
      <c r="E7605" s="4">
        <v>1300008200</v>
      </c>
      <c r="F7605" s="4" t="s">
        <v>6170</v>
      </c>
      <c r="G7605" s="5">
        <v>332500</v>
      </c>
      <c r="H7605" s="5">
        <v>213893.15</v>
      </c>
    </row>
    <row r="7606" spans="1:8" x14ac:dyDescent="0.25">
      <c r="A7606" s="4"/>
      <c r="B7606" s="4"/>
      <c r="C7606" s="4"/>
      <c r="D7606" s="4">
        <v>2018</v>
      </c>
      <c r="E7606" s="4">
        <v>1300008510</v>
      </c>
      <c r="F7606" s="4" t="s">
        <v>6171</v>
      </c>
      <c r="G7606" s="5">
        <v>215000</v>
      </c>
      <c r="H7606" s="5">
        <v>71804.11</v>
      </c>
    </row>
    <row r="7607" spans="1:8" x14ac:dyDescent="0.25">
      <c r="A7607" s="4"/>
      <c r="B7607" s="4"/>
      <c r="C7607" s="4"/>
      <c r="D7607" s="4">
        <v>2019</v>
      </c>
      <c r="E7607" s="4">
        <v>1300009610</v>
      </c>
      <c r="F7607" s="4" t="s">
        <v>6172</v>
      </c>
      <c r="G7607" s="5">
        <v>21750</v>
      </c>
      <c r="H7607" s="5">
        <v>17185.080000000002</v>
      </c>
    </row>
    <row r="7608" spans="1:8" x14ac:dyDescent="0.25">
      <c r="A7608" s="4"/>
      <c r="B7608" s="4"/>
      <c r="C7608" s="4"/>
      <c r="D7608" s="4">
        <v>2021</v>
      </c>
      <c r="E7608" s="4">
        <v>1300010560</v>
      </c>
      <c r="F7608" s="4" t="s">
        <v>6173</v>
      </c>
      <c r="G7608" s="5">
        <v>165000</v>
      </c>
      <c r="H7608" s="5">
        <v>162875.34</v>
      </c>
    </row>
    <row r="7609" spans="1:8" x14ac:dyDescent="0.25">
      <c r="A7609" s="6"/>
      <c r="B7609" s="6"/>
      <c r="C7609" s="6" t="s">
        <v>2477</v>
      </c>
      <c r="D7609" s="6"/>
      <c r="E7609" s="6"/>
      <c r="F7609" s="6"/>
      <c r="G7609" s="7">
        <f>SUM(G7554:G7608)</f>
        <v>21429152.09</v>
      </c>
      <c r="H7609" s="7">
        <f>SUM(H7554:H7608)</f>
        <v>1743574.1200000003</v>
      </c>
    </row>
    <row r="7610" spans="1:8" x14ac:dyDescent="0.25">
      <c r="A7610" s="8"/>
      <c r="B7610" s="8" t="s">
        <v>2478</v>
      </c>
      <c r="C7610" s="8"/>
      <c r="D7610" s="8"/>
      <c r="E7610" s="8"/>
      <c r="F7610" s="8"/>
      <c r="G7610" s="9">
        <f>SUM(G7609)</f>
        <v>21429152.09</v>
      </c>
      <c r="H7610" s="9">
        <f>SUM(H7609)</f>
        <v>1743574.1200000003</v>
      </c>
    </row>
    <row r="7611" spans="1:8" x14ac:dyDescent="0.25">
      <c r="A7611" s="4"/>
      <c r="B7611" s="4" t="s">
        <v>2479</v>
      </c>
      <c r="C7611" s="4" t="s">
        <v>2480</v>
      </c>
      <c r="D7611" s="4">
        <v>2006</v>
      </c>
      <c r="E7611" s="4">
        <v>1700000700</v>
      </c>
      <c r="F7611" s="4" t="s">
        <v>2479</v>
      </c>
      <c r="G7611" s="5">
        <v>7351363.0999999996</v>
      </c>
      <c r="H7611" s="5">
        <v>67613.87</v>
      </c>
    </row>
    <row r="7612" spans="1:8" x14ac:dyDescent="0.25">
      <c r="A7612" s="4"/>
      <c r="B7612" s="4"/>
      <c r="C7612" s="4"/>
      <c r="D7612" s="4"/>
      <c r="E7612" s="4">
        <v>1700000670</v>
      </c>
      <c r="F7612" s="4" t="s">
        <v>2481</v>
      </c>
      <c r="G7612" s="5">
        <v>4085968.84</v>
      </c>
      <c r="H7612" s="5">
        <v>1</v>
      </c>
    </row>
    <row r="7613" spans="1:8" x14ac:dyDescent="0.25">
      <c r="A7613" s="4"/>
      <c r="B7613" s="4"/>
      <c r="C7613" s="4"/>
      <c r="D7613" s="4"/>
      <c r="E7613" s="4">
        <v>1700000690</v>
      </c>
      <c r="F7613" s="4" t="s">
        <v>6174</v>
      </c>
      <c r="G7613" s="5">
        <v>127500</v>
      </c>
      <c r="H7613" s="5">
        <v>3445.11</v>
      </c>
    </row>
    <row r="7614" spans="1:8" x14ac:dyDescent="0.25">
      <c r="A7614" s="4"/>
      <c r="B7614" s="4"/>
      <c r="C7614" s="4"/>
      <c r="D7614" s="4"/>
      <c r="E7614" s="4">
        <v>1700000710</v>
      </c>
      <c r="F7614" s="4" t="s">
        <v>6175</v>
      </c>
      <c r="G7614" s="5">
        <v>32500</v>
      </c>
      <c r="H7614" s="5">
        <v>1316.39</v>
      </c>
    </row>
    <row r="7615" spans="1:8" x14ac:dyDescent="0.25">
      <c r="A7615" s="4"/>
      <c r="B7615" s="4"/>
      <c r="C7615" s="4"/>
      <c r="D7615" s="4">
        <v>2007</v>
      </c>
      <c r="E7615" s="4">
        <v>1700000720</v>
      </c>
      <c r="F7615" s="4" t="s">
        <v>6176</v>
      </c>
      <c r="G7615" s="5">
        <v>255000</v>
      </c>
      <c r="H7615" s="5">
        <v>13186.44</v>
      </c>
    </row>
    <row r="7616" spans="1:8" x14ac:dyDescent="0.25">
      <c r="A7616" s="4"/>
      <c r="B7616" s="4"/>
      <c r="C7616" s="4"/>
      <c r="D7616" s="4"/>
      <c r="E7616" s="4">
        <v>1700000680</v>
      </c>
      <c r="F7616" s="4" t="s">
        <v>6177</v>
      </c>
      <c r="G7616" s="5">
        <v>88890</v>
      </c>
      <c r="H7616" s="5">
        <v>9060.9</v>
      </c>
    </row>
    <row r="7617" spans="1:8" x14ac:dyDescent="0.25">
      <c r="A7617" s="4"/>
      <c r="B7617" s="4"/>
      <c r="C7617" s="4"/>
      <c r="D7617" s="4">
        <v>2008</v>
      </c>
      <c r="E7617" s="4">
        <v>1700001660</v>
      </c>
      <c r="F7617" s="4" t="s">
        <v>6178</v>
      </c>
      <c r="G7617" s="5">
        <v>66990</v>
      </c>
      <c r="H7617" s="5">
        <v>9770.9699999999993</v>
      </c>
    </row>
    <row r="7618" spans="1:8" x14ac:dyDescent="0.25">
      <c r="A7618" s="4"/>
      <c r="B7618" s="4"/>
      <c r="C7618" s="4"/>
      <c r="D7618" s="4"/>
      <c r="E7618" s="4">
        <v>1700001620</v>
      </c>
      <c r="F7618" s="4" t="s">
        <v>6179</v>
      </c>
      <c r="G7618" s="5">
        <v>27300</v>
      </c>
      <c r="H7618" s="5">
        <v>4973.63</v>
      </c>
    </row>
    <row r="7619" spans="1:8" x14ac:dyDescent="0.25">
      <c r="A7619" s="4"/>
      <c r="B7619" s="4"/>
      <c r="C7619" s="4"/>
      <c r="D7619" s="4">
        <v>2009</v>
      </c>
      <c r="E7619" s="4">
        <v>1700002140</v>
      </c>
      <c r="F7619" s="4" t="s">
        <v>6180</v>
      </c>
      <c r="G7619" s="5">
        <v>19346.669999999998</v>
      </c>
      <c r="H7619" s="5">
        <v>4922.05</v>
      </c>
    </row>
    <row r="7620" spans="1:8" x14ac:dyDescent="0.25">
      <c r="A7620" s="4"/>
      <c r="B7620" s="4"/>
      <c r="C7620" s="4"/>
      <c r="D7620" s="4">
        <v>2010</v>
      </c>
      <c r="E7620" s="4">
        <v>1700002950</v>
      </c>
      <c r="F7620" s="4" t="s">
        <v>6181</v>
      </c>
      <c r="G7620" s="5">
        <v>1296812.6599999999</v>
      </c>
      <c r="H7620" s="5">
        <v>384910.94</v>
      </c>
    </row>
    <row r="7621" spans="1:8" x14ac:dyDescent="0.25">
      <c r="A7621" s="4"/>
      <c r="B7621" s="4"/>
      <c r="C7621" s="4"/>
      <c r="D7621" s="4"/>
      <c r="E7621" s="4">
        <v>1700003050</v>
      </c>
      <c r="F7621" s="4" t="s">
        <v>5037</v>
      </c>
      <c r="G7621" s="5">
        <v>926936.58</v>
      </c>
      <c r="H7621" s="5">
        <v>275126.93</v>
      </c>
    </row>
    <row r="7622" spans="1:8" x14ac:dyDescent="0.25">
      <c r="A7622" s="4"/>
      <c r="B7622" s="4"/>
      <c r="C7622" s="4"/>
      <c r="D7622" s="4"/>
      <c r="E7622" s="4">
        <v>1700002960</v>
      </c>
      <c r="F7622" s="4" t="s">
        <v>6182</v>
      </c>
      <c r="G7622" s="5">
        <v>339011.67</v>
      </c>
      <c r="H7622" s="5">
        <v>100623.15</v>
      </c>
    </row>
    <row r="7623" spans="1:8" x14ac:dyDescent="0.25">
      <c r="A7623" s="4"/>
      <c r="B7623" s="4"/>
      <c r="C7623" s="4"/>
      <c r="D7623" s="4"/>
      <c r="E7623" s="4">
        <v>1700002990</v>
      </c>
      <c r="F7623" s="4" t="s">
        <v>6183</v>
      </c>
      <c r="G7623" s="5">
        <v>279504.19</v>
      </c>
      <c r="H7623" s="5">
        <v>82960.5</v>
      </c>
    </row>
    <row r="7624" spans="1:8" x14ac:dyDescent="0.25">
      <c r="A7624" s="4"/>
      <c r="B7624" s="4"/>
      <c r="C7624" s="4"/>
      <c r="D7624" s="4"/>
      <c r="E7624" s="4">
        <v>1700003030</v>
      </c>
      <c r="F7624" s="4" t="s">
        <v>6184</v>
      </c>
      <c r="G7624" s="5">
        <v>190058.17</v>
      </c>
      <c r="H7624" s="5">
        <v>56411.74</v>
      </c>
    </row>
    <row r="7625" spans="1:8" x14ac:dyDescent="0.25">
      <c r="A7625" s="4"/>
      <c r="B7625" s="4"/>
      <c r="C7625" s="4"/>
      <c r="D7625" s="4"/>
      <c r="E7625" s="4">
        <v>1700002970</v>
      </c>
      <c r="F7625" s="4" t="s">
        <v>6185</v>
      </c>
      <c r="G7625" s="5">
        <v>178689.63</v>
      </c>
      <c r="H7625" s="5">
        <v>53037.43</v>
      </c>
    </row>
    <row r="7626" spans="1:8" x14ac:dyDescent="0.25">
      <c r="A7626" s="4"/>
      <c r="B7626" s="4"/>
      <c r="C7626" s="4"/>
      <c r="D7626" s="4"/>
      <c r="E7626" s="4">
        <v>1700002952</v>
      </c>
      <c r="F7626" s="4" t="s">
        <v>6181</v>
      </c>
      <c r="G7626" s="5">
        <v>61768</v>
      </c>
      <c r="H7626" s="5">
        <v>18333.560000000001</v>
      </c>
    </row>
    <row r="7627" spans="1:8" x14ac:dyDescent="0.25">
      <c r="A7627" s="4"/>
      <c r="B7627" s="4"/>
      <c r="C7627" s="4"/>
      <c r="D7627" s="4"/>
      <c r="E7627" s="4">
        <v>1700003020</v>
      </c>
      <c r="F7627" s="4" t="s">
        <v>6184</v>
      </c>
      <c r="G7627" s="5">
        <v>49774.59</v>
      </c>
      <c r="H7627" s="5">
        <v>14773.73</v>
      </c>
    </row>
    <row r="7628" spans="1:8" x14ac:dyDescent="0.25">
      <c r="A7628" s="4"/>
      <c r="B7628" s="4"/>
      <c r="C7628" s="4"/>
      <c r="D7628" s="4"/>
      <c r="E7628" s="4">
        <v>1700003010</v>
      </c>
      <c r="F7628" s="4" t="s">
        <v>6186</v>
      </c>
      <c r="G7628" s="5">
        <v>44672.91</v>
      </c>
      <c r="H7628" s="5">
        <v>13259.5</v>
      </c>
    </row>
    <row r="7629" spans="1:8" x14ac:dyDescent="0.25">
      <c r="A7629" s="4"/>
      <c r="B7629" s="4"/>
      <c r="C7629" s="4"/>
      <c r="D7629" s="4"/>
      <c r="E7629" s="4">
        <v>1700002310</v>
      </c>
      <c r="F7629" s="4" t="s">
        <v>6187</v>
      </c>
      <c r="G7629" s="5">
        <v>27200</v>
      </c>
      <c r="H7629" s="5">
        <v>7529.98</v>
      </c>
    </row>
    <row r="7630" spans="1:8" x14ac:dyDescent="0.25">
      <c r="A7630" s="4"/>
      <c r="B7630" s="4"/>
      <c r="C7630" s="4"/>
      <c r="D7630" s="4"/>
      <c r="E7630" s="4">
        <v>1700002300</v>
      </c>
      <c r="F7630" s="4" t="s">
        <v>6187</v>
      </c>
      <c r="G7630" s="5">
        <v>27200</v>
      </c>
      <c r="H7630" s="5">
        <v>7529.98</v>
      </c>
    </row>
    <row r="7631" spans="1:8" x14ac:dyDescent="0.25">
      <c r="A7631" s="4"/>
      <c r="B7631" s="4"/>
      <c r="C7631" s="4"/>
      <c r="D7631" s="4"/>
      <c r="E7631" s="4">
        <v>1700002980</v>
      </c>
      <c r="F7631" s="4" t="s">
        <v>6188</v>
      </c>
      <c r="G7631" s="5">
        <v>25227.439999999999</v>
      </c>
      <c r="H7631" s="5">
        <v>7487.87</v>
      </c>
    </row>
    <row r="7632" spans="1:8" x14ac:dyDescent="0.25">
      <c r="A7632" s="4"/>
      <c r="B7632" s="4"/>
      <c r="C7632" s="4"/>
      <c r="D7632" s="4"/>
      <c r="E7632" s="4">
        <v>1700003040</v>
      </c>
      <c r="F7632" s="4" t="s">
        <v>6186</v>
      </c>
      <c r="G7632" s="5">
        <v>25227.19</v>
      </c>
      <c r="H7632" s="5">
        <v>7487.73</v>
      </c>
    </row>
    <row r="7633" spans="1:8" x14ac:dyDescent="0.25">
      <c r="A7633" s="4"/>
      <c r="B7633" s="4"/>
      <c r="C7633" s="4"/>
      <c r="D7633" s="4"/>
      <c r="E7633" s="4">
        <v>1700002250</v>
      </c>
      <c r="F7633" s="4" t="s">
        <v>6189</v>
      </c>
      <c r="G7633" s="5">
        <v>22249.78</v>
      </c>
      <c r="H7633" s="5">
        <v>6147.95</v>
      </c>
    </row>
    <row r="7634" spans="1:8" x14ac:dyDescent="0.25">
      <c r="A7634" s="4"/>
      <c r="B7634" s="4"/>
      <c r="C7634" s="4"/>
      <c r="D7634" s="4"/>
      <c r="E7634" s="4">
        <v>1700003000</v>
      </c>
      <c r="F7634" s="4" t="s">
        <v>6190</v>
      </c>
      <c r="G7634" s="5">
        <v>20720</v>
      </c>
      <c r="H7634" s="5">
        <v>6149.98</v>
      </c>
    </row>
    <row r="7635" spans="1:8" x14ac:dyDescent="0.25">
      <c r="A7635" s="4"/>
      <c r="B7635" s="4"/>
      <c r="C7635" s="4"/>
      <c r="D7635" s="4">
        <v>2011</v>
      </c>
      <c r="E7635" s="4">
        <v>1700003940</v>
      </c>
      <c r="F7635" s="4" t="s">
        <v>6191</v>
      </c>
      <c r="G7635" s="5">
        <v>66502.66</v>
      </c>
      <c r="H7635" s="5">
        <v>24534.55</v>
      </c>
    </row>
    <row r="7636" spans="1:8" x14ac:dyDescent="0.25">
      <c r="A7636" s="4"/>
      <c r="B7636" s="4"/>
      <c r="C7636" s="4"/>
      <c r="D7636" s="4"/>
      <c r="E7636" s="4">
        <v>1700003960</v>
      </c>
      <c r="F7636" s="4" t="s">
        <v>6192</v>
      </c>
      <c r="G7636" s="5">
        <v>63369.85</v>
      </c>
      <c r="H7636" s="5">
        <v>24221.88</v>
      </c>
    </row>
    <row r="7637" spans="1:8" x14ac:dyDescent="0.25">
      <c r="A7637" s="4"/>
      <c r="B7637" s="4"/>
      <c r="C7637" s="4"/>
      <c r="D7637" s="4"/>
      <c r="E7637" s="4">
        <v>1700003910</v>
      </c>
      <c r="F7637" s="4" t="s">
        <v>6193</v>
      </c>
      <c r="G7637" s="5">
        <v>62600</v>
      </c>
      <c r="H7637" s="5">
        <v>23094.79</v>
      </c>
    </row>
    <row r="7638" spans="1:8" x14ac:dyDescent="0.25">
      <c r="A7638" s="4"/>
      <c r="B7638" s="4"/>
      <c r="C7638" s="4"/>
      <c r="D7638" s="4"/>
      <c r="E7638" s="4">
        <v>1700003930</v>
      </c>
      <c r="F7638" s="4" t="s">
        <v>6191</v>
      </c>
      <c r="G7638" s="5">
        <v>58200</v>
      </c>
      <c r="H7638" s="5">
        <v>21471.51</v>
      </c>
    </row>
    <row r="7639" spans="1:8" x14ac:dyDescent="0.25">
      <c r="A7639" s="4"/>
      <c r="B7639" s="4"/>
      <c r="C7639" s="4"/>
      <c r="D7639" s="4"/>
      <c r="E7639" s="4">
        <v>1700003950</v>
      </c>
      <c r="F7639" s="4" t="s">
        <v>6194</v>
      </c>
      <c r="G7639" s="5">
        <v>57886.21</v>
      </c>
      <c r="H7639" s="5">
        <v>21521</v>
      </c>
    </row>
    <row r="7640" spans="1:8" x14ac:dyDescent="0.25">
      <c r="A7640" s="4"/>
      <c r="B7640" s="4"/>
      <c r="C7640" s="4"/>
      <c r="D7640" s="4"/>
      <c r="E7640" s="4">
        <v>1700003920</v>
      </c>
      <c r="F7640" s="4" t="s">
        <v>6193</v>
      </c>
      <c r="G7640" s="5">
        <v>53266.67</v>
      </c>
      <c r="H7640" s="5">
        <v>19651.45</v>
      </c>
    </row>
    <row r="7641" spans="1:8" x14ac:dyDescent="0.25">
      <c r="A7641" s="4"/>
      <c r="B7641" s="4"/>
      <c r="C7641" s="4"/>
      <c r="D7641" s="4">
        <v>2012</v>
      </c>
      <c r="E7641" s="4">
        <v>1700004530</v>
      </c>
      <c r="F7641" s="4" t="s">
        <v>6195</v>
      </c>
      <c r="G7641" s="5">
        <v>82900</v>
      </c>
      <c r="H7641" s="5">
        <v>32117.21</v>
      </c>
    </row>
    <row r="7642" spans="1:8" x14ac:dyDescent="0.25">
      <c r="A7642" s="4"/>
      <c r="B7642" s="4"/>
      <c r="C7642" s="4"/>
      <c r="D7642" s="4"/>
      <c r="E7642" s="4">
        <v>1700004540</v>
      </c>
      <c r="F7642" s="4" t="s">
        <v>6195</v>
      </c>
      <c r="G7642" s="5">
        <v>75477</v>
      </c>
      <c r="H7642" s="5">
        <v>29241.37</v>
      </c>
    </row>
    <row r="7643" spans="1:8" x14ac:dyDescent="0.25">
      <c r="A7643" s="4"/>
      <c r="B7643" s="4"/>
      <c r="C7643" s="4"/>
      <c r="D7643" s="4"/>
      <c r="E7643" s="4">
        <v>1700004520</v>
      </c>
      <c r="F7643" s="4" t="s">
        <v>6195</v>
      </c>
      <c r="G7643" s="5">
        <v>66750.22</v>
      </c>
      <c r="H7643" s="5">
        <v>25860.44</v>
      </c>
    </row>
    <row r="7644" spans="1:8" x14ac:dyDescent="0.25">
      <c r="A7644" s="4"/>
      <c r="B7644" s="4"/>
      <c r="C7644" s="4"/>
      <c r="D7644" s="4"/>
      <c r="E7644" s="4">
        <v>1700004560</v>
      </c>
      <c r="F7644" s="4" t="s">
        <v>2547</v>
      </c>
      <c r="G7644" s="5">
        <v>66184.77</v>
      </c>
      <c r="H7644" s="5">
        <v>27605.81</v>
      </c>
    </row>
    <row r="7645" spans="1:8" x14ac:dyDescent="0.25">
      <c r="A7645" s="4"/>
      <c r="B7645" s="4"/>
      <c r="C7645" s="4"/>
      <c r="D7645" s="4"/>
      <c r="E7645" s="4">
        <v>1700004570</v>
      </c>
      <c r="F7645" s="4" t="s">
        <v>6196</v>
      </c>
      <c r="G7645" s="5">
        <v>48288.11</v>
      </c>
      <c r="H7645" s="5">
        <v>20141.14</v>
      </c>
    </row>
    <row r="7646" spans="1:8" x14ac:dyDescent="0.25">
      <c r="A7646" s="4"/>
      <c r="B7646" s="4"/>
      <c r="C7646" s="4"/>
      <c r="D7646" s="4"/>
      <c r="E7646" s="4">
        <v>1700004460</v>
      </c>
      <c r="F7646" s="4" t="s">
        <v>6197</v>
      </c>
      <c r="G7646" s="5">
        <v>45330</v>
      </c>
      <c r="H7646" s="5">
        <v>4040.78</v>
      </c>
    </row>
    <row r="7647" spans="1:8" x14ac:dyDescent="0.25">
      <c r="A7647" s="4"/>
      <c r="B7647" s="4"/>
      <c r="C7647" s="4"/>
      <c r="D7647" s="4"/>
      <c r="E7647" s="4">
        <v>1700004220</v>
      </c>
      <c r="F7647" s="4" t="s">
        <v>6198</v>
      </c>
      <c r="G7647" s="5">
        <v>37950.22</v>
      </c>
      <c r="H7647" s="5">
        <v>15077.18</v>
      </c>
    </row>
    <row r="7648" spans="1:8" x14ac:dyDescent="0.25">
      <c r="A7648" s="4"/>
      <c r="B7648" s="4"/>
      <c r="C7648" s="4"/>
      <c r="D7648" s="4"/>
      <c r="E7648" s="4">
        <v>1700004580</v>
      </c>
      <c r="F7648" s="4" t="s">
        <v>6199</v>
      </c>
      <c r="G7648" s="5">
        <v>36170.33</v>
      </c>
      <c r="H7648" s="5">
        <v>15025.54</v>
      </c>
    </row>
    <row r="7649" spans="1:8" x14ac:dyDescent="0.25">
      <c r="A7649" s="4"/>
      <c r="B7649" s="4"/>
      <c r="C7649" s="4"/>
      <c r="D7649" s="4"/>
      <c r="E7649" s="4">
        <v>1700004470</v>
      </c>
      <c r="F7649" s="4" t="s">
        <v>6197</v>
      </c>
      <c r="G7649" s="5">
        <v>30220</v>
      </c>
      <c r="H7649" s="5">
        <v>2693.83</v>
      </c>
    </row>
    <row r="7650" spans="1:8" x14ac:dyDescent="0.25">
      <c r="A7650" s="4"/>
      <c r="B7650" s="4"/>
      <c r="C7650" s="4"/>
      <c r="D7650" s="4"/>
      <c r="E7650" s="4">
        <v>1700004680</v>
      </c>
      <c r="F7650" s="4" t="s">
        <v>6200</v>
      </c>
      <c r="G7650" s="5">
        <v>28000</v>
      </c>
      <c r="H7650" s="5">
        <v>12448.76</v>
      </c>
    </row>
    <row r="7651" spans="1:8" x14ac:dyDescent="0.25">
      <c r="A7651" s="4"/>
      <c r="B7651" s="4"/>
      <c r="C7651" s="4"/>
      <c r="D7651" s="4"/>
      <c r="E7651" s="4">
        <v>1700004510</v>
      </c>
      <c r="F7651" s="4" t="s">
        <v>6201</v>
      </c>
      <c r="G7651" s="5">
        <v>12929.67</v>
      </c>
      <c r="H7651" s="5">
        <v>5009.25</v>
      </c>
    </row>
    <row r="7652" spans="1:8" x14ac:dyDescent="0.25">
      <c r="A7652" s="4"/>
      <c r="B7652" s="4"/>
      <c r="C7652" s="4"/>
      <c r="D7652" s="4">
        <v>2013</v>
      </c>
      <c r="E7652" s="4">
        <v>1700004970</v>
      </c>
      <c r="F7652" s="4" t="s">
        <v>6202</v>
      </c>
      <c r="G7652" s="5">
        <v>71620.78</v>
      </c>
      <c r="H7652" s="5">
        <v>34858.28</v>
      </c>
    </row>
    <row r="7653" spans="1:8" x14ac:dyDescent="0.25">
      <c r="A7653" s="4"/>
      <c r="B7653" s="4"/>
      <c r="C7653" s="4"/>
      <c r="D7653" s="4">
        <v>2014</v>
      </c>
      <c r="E7653" s="4">
        <v>1700005520</v>
      </c>
      <c r="F7653" s="4" t="s">
        <v>6203</v>
      </c>
      <c r="G7653" s="5">
        <v>370699.22</v>
      </c>
      <c r="H7653" s="5">
        <v>187687.89</v>
      </c>
    </row>
    <row r="7654" spans="1:8" x14ac:dyDescent="0.25">
      <c r="A7654" s="4"/>
      <c r="B7654" s="4"/>
      <c r="C7654" s="4"/>
      <c r="D7654" s="4"/>
      <c r="E7654" s="4">
        <v>1700006080</v>
      </c>
      <c r="F7654" s="4" t="s">
        <v>6204</v>
      </c>
      <c r="G7654" s="5">
        <v>289578.89</v>
      </c>
      <c r="H7654" s="5">
        <v>151178.03</v>
      </c>
    </row>
    <row r="7655" spans="1:8" x14ac:dyDescent="0.25">
      <c r="A7655" s="4"/>
      <c r="B7655" s="4"/>
      <c r="C7655" s="4"/>
      <c r="D7655" s="4"/>
      <c r="E7655" s="4">
        <v>1700005500</v>
      </c>
      <c r="F7655" s="4" t="s">
        <v>6205</v>
      </c>
      <c r="G7655" s="5">
        <v>241817.77</v>
      </c>
      <c r="H7655" s="5">
        <v>122434.22</v>
      </c>
    </row>
    <row r="7656" spans="1:8" x14ac:dyDescent="0.25">
      <c r="A7656" s="4"/>
      <c r="B7656" s="4"/>
      <c r="C7656" s="4"/>
      <c r="D7656" s="4"/>
      <c r="E7656" s="4">
        <v>1700005300</v>
      </c>
      <c r="F7656" s="4" t="s">
        <v>6206</v>
      </c>
      <c r="G7656" s="5">
        <v>199081.69</v>
      </c>
      <c r="H7656" s="5">
        <v>100148.87</v>
      </c>
    </row>
    <row r="7657" spans="1:8" x14ac:dyDescent="0.25">
      <c r="A7657" s="4"/>
      <c r="B7657" s="4"/>
      <c r="C7657" s="4"/>
      <c r="D7657" s="4"/>
      <c r="E7657" s="4">
        <v>1700005450</v>
      </c>
      <c r="F7657" s="4" t="s">
        <v>6207</v>
      </c>
      <c r="G7657" s="5">
        <v>125754.29</v>
      </c>
      <c r="H7657" s="5">
        <v>63784.91</v>
      </c>
    </row>
    <row r="7658" spans="1:8" x14ac:dyDescent="0.25">
      <c r="A7658" s="4"/>
      <c r="B7658" s="4"/>
      <c r="C7658" s="4"/>
      <c r="D7658" s="4"/>
      <c r="E7658" s="4">
        <v>1700005460</v>
      </c>
      <c r="F7658" s="4" t="s">
        <v>6208</v>
      </c>
      <c r="G7658" s="5">
        <v>119978</v>
      </c>
      <c r="H7658" s="5">
        <v>61301.27</v>
      </c>
    </row>
    <row r="7659" spans="1:8" x14ac:dyDescent="0.25">
      <c r="A7659" s="4"/>
      <c r="B7659" s="4"/>
      <c r="C7659" s="4"/>
      <c r="D7659" s="4"/>
      <c r="E7659" s="4">
        <v>1700005510</v>
      </c>
      <c r="F7659" s="4" t="s">
        <v>6209</v>
      </c>
      <c r="G7659" s="5">
        <v>85348</v>
      </c>
      <c r="H7659" s="5">
        <v>43212.32</v>
      </c>
    </row>
    <row r="7660" spans="1:8" x14ac:dyDescent="0.25">
      <c r="A7660" s="4"/>
      <c r="B7660" s="4"/>
      <c r="C7660" s="4"/>
      <c r="D7660" s="4"/>
      <c r="E7660" s="4">
        <v>1700005530</v>
      </c>
      <c r="F7660" s="4" t="s">
        <v>6210</v>
      </c>
      <c r="G7660" s="5">
        <v>76000.88</v>
      </c>
      <c r="H7660" s="5">
        <v>38479.85</v>
      </c>
    </row>
    <row r="7661" spans="1:8" x14ac:dyDescent="0.25">
      <c r="A7661" s="4"/>
      <c r="B7661" s="4"/>
      <c r="C7661" s="4"/>
      <c r="D7661" s="4"/>
      <c r="E7661" s="4">
        <v>1700006150</v>
      </c>
      <c r="F7661" s="4" t="s">
        <v>6211</v>
      </c>
      <c r="G7661" s="5">
        <v>29686.14</v>
      </c>
      <c r="H7661" s="5">
        <v>1</v>
      </c>
    </row>
    <row r="7662" spans="1:8" x14ac:dyDescent="0.25">
      <c r="A7662" s="4"/>
      <c r="B7662" s="4"/>
      <c r="C7662" s="4"/>
      <c r="D7662" s="4"/>
      <c r="E7662" s="4">
        <v>1700006130</v>
      </c>
      <c r="F7662" s="4" t="s">
        <v>6212</v>
      </c>
      <c r="G7662" s="5">
        <v>29275.86</v>
      </c>
      <c r="H7662" s="5">
        <v>7133.99</v>
      </c>
    </row>
    <row r="7663" spans="1:8" x14ac:dyDescent="0.25">
      <c r="A7663" s="4"/>
      <c r="B7663" s="4"/>
      <c r="C7663" s="4"/>
      <c r="D7663" s="4"/>
      <c r="E7663" s="4">
        <v>1700006140</v>
      </c>
      <c r="F7663" s="4" t="s">
        <v>6213</v>
      </c>
      <c r="G7663" s="5">
        <v>26165.78</v>
      </c>
      <c r="H7663" s="5">
        <v>6376.09</v>
      </c>
    </row>
    <row r="7664" spans="1:8" x14ac:dyDescent="0.25">
      <c r="A7664" s="4"/>
      <c r="B7664" s="4"/>
      <c r="C7664" s="4"/>
      <c r="D7664" s="4"/>
      <c r="E7664" s="4">
        <v>1700006120</v>
      </c>
      <c r="F7664" s="4" t="s">
        <v>6214</v>
      </c>
      <c r="G7664" s="5">
        <v>25591.5</v>
      </c>
      <c r="H7664" s="5">
        <v>1</v>
      </c>
    </row>
    <row r="7665" spans="1:8" x14ac:dyDescent="0.25">
      <c r="A7665" s="4"/>
      <c r="B7665" s="4"/>
      <c r="C7665" s="4"/>
      <c r="D7665" s="4">
        <v>2015</v>
      </c>
      <c r="E7665" s="4">
        <v>1700006640</v>
      </c>
      <c r="F7665" s="4" t="s">
        <v>6215</v>
      </c>
      <c r="G7665" s="5">
        <v>223965.54</v>
      </c>
      <c r="H7665" s="5">
        <v>132417.48000000001</v>
      </c>
    </row>
    <row r="7666" spans="1:8" x14ac:dyDescent="0.25">
      <c r="A7666" s="4"/>
      <c r="B7666" s="4"/>
      <c r="C7666" s="4"/>
      <c r="D7666" s="4"/>
      <c r="E7666" s="4">
        <v>1700007180</v>
      </c>
      <c r="F7666" s="4" t="s">
        <v>6216</v>
      </c>
      <c r="G7666" s="5">
        <v>192775</v>
      </c>
      <c r="H7666" s="5">
        <v>112390.45</v>
      </c>
    </row>
    <row r="7667" spans="1:8" x14ac:dyDescent="0.25">
      <c r="A7667" s="4"/>
      <c r="B7667" s="4"/>
      <c r="C7667" s="4"/>
      <c r="D7667" s="4"/>
      <c r="E7667" s="4">
        <v>1700007220</v>
      </c>
      <c r="F7667" s="4" t="s">
        <v>6217</v>
      </c>
      <c r="G7667" s="5">
        <v>173540.44</v>
      </c>
      <c r="H7667" s="5">
        <v>101176.47</v>
      </c>
    </row>
    <row r="7668" spans="1:8" x14ac:dyDescent="0.25">
      <c r="A7668" s="4"/>
      <c r="B7668" s="4"/>
      <c r="C7668" s="4"/>
      <c r="D7668" s="4"/>
      <c r="E7668" s="4">
        <v>1700007200</v>
      </c>
      <c r="F7668" s="4" t="s">
        <v>6218</v>
      </c>
      <c r="G7668" s="5">
        <v>143500.22</v>
      </c>
      <c r="H7668" s="5">
        <v>83662.600000000006</v>
      </c>
    </row>
    <row r="7669" spans="1:8" x14ac:dyDescent="0.25">
      <c r="A7669" s="4"/>
      <c r="B7669" s="4"/>
      <c r="C7669" s="4"/>
      <c r="D7669" s="4"/>
      <c r="E7669" s="4">
        <v>1700007190</v>
      </c>
      <c r="F7669" s="4" t="s">
        <v>6219</v>
      </c>
      <c r="G7669" s="5">
        <v>122000</v>
      </c>
      <c r="H7669" s="5">
        <v>71127.69</v>
      </c>
    </row>
    <row r="7670" spans="1:8" x14ac:dyDescent="0.25">
      <c r="A7670" s="4"/>
      <c r="B7670" s="4"/>
      <c r="C7670" s="4"/>
      <c r="D7670" s="4"/>
      <c r="E7670" s="4">
        <v>1700006630</v>
      </c>
      <c r="F7670" s="4" t="s">
        <v>6220</v>
      </c>
      <c r="G7670" s="5">
        <v>82000</v>
      </c>
      <c r="H7670" s="5">
        <v>47118.15</v>
      </c>
    </row>
    <row r="7671" spans="1:8" x14ac:dyDescent="0.25">
      <c r="A7671" s="4"/>
      <c r="B7671" s="4"/>
      <c r="C7671" s="4"/>
      <c r="D7671" s="4"/>
      <c r="E7671" s="4">
        <v>1700007210</v>
      </c>
      <c r="F7671" s="4" t="s">
        <v>6221</v>
      </c>
      <c r="G7671" s="5">
        <v>29449.78</v>
      </c>
      <c r="H7671" s="5">
        <v>17169.61</v>
      </c>
    </row>
    <row r="7672" spans="1:8" x14ac:dyDescent="0.25">
      <c r="A7672" s="4"/>
      <c r="B7672" s="4"/>
      <c r="C7672" s="4"/>
      <c r="D7672" s="4"/>
      <c r="E7672" s="4">
        <v>1700006600</v>
      </c>
      <c r="F7672" s="4" t="s">
        <v>6222</v>
      </c>
      <c r="G7672" s="5">
        <v>17500</v>
      </c>
      <c r="H7672" s="5">
        <v>10065.27</v>
      </c>
    </row>
    <row r="7673" spans="1:8" x14ac:dyDescent="0.25">
      <c r="A7673" s="4"/>
      <c r="B7673" s="4"/>
      <c r="C7673" s="4"/>
      <c r="D7673" s="4"/>
      <c r="E7673" s="4">
        <v>1700006641</v>
      </c>
      <c r="F7673" s="4" t="s">
        <v>6223</v>
      </c>
      <c r="G7673" s="5">
        <v>14606</v>
      </c>
      <c r="H7673" s="5">
        <v>8619.51</v>
      </c>
    </row>
    <row r="7674" spans="1:8" x14ac:dyDescent="0.25">
      <c r="A7674" s="4"/>
      <c r="B7674" s="4"/>
      <c r="C7674" s="4"/>
      <c r="D7674" s="4">
        <v>2016</v>
      </c>
      <c r="E7674" s="4">
        <v>1700008910</v>
      </c>
      <c r="F7674" s="4" t="s">
        <v>6224</v>
      </c>
      <c r="G7674" s="5">
        <v>722102.44</v>
      </c>
      <c r="H7674" s="5">
        <v>471120.28</v>
      </c>
    </row>
    <row r="7675" spans="1:8" x14ac:dyDescent="0.25">
      <c r="A7675" s="4"/>
      <c r="B7675" s="4"/>
      <c r="C7675" s="4"/>
      <c r="D7675" s="4"/>
      <c r="E7675" s="4">
        <v>1700009700</v>
      </c>
      <c r="F7675" s="4" t="s">
        <v>6225</v>
      </c>
      <c r="G7675" s="5">
        <v>606082.16</v>
      </c>
      <c r="H7675" s="5">
        <v>420052.7</v>
      </c>
    </row>
    <row r="7676" spans="1:8" x14ac:dyDescent="0.25">
      <c r="A7676" s="4"/>
      <c r="B7676" s="4"/>
      <c r="C7676" s="4"/>
      <c r="D7676" s="4"/>
      <c r="E7676" s="4">
        <v>1700008890</v>
      </c>
      <c r="F7676" s="4" t="s">
        <v>6226</v>
      </c>
      <c r="G7676" s="5">
        <v>419421.34</v>
      </c>
      <c r="H7676" s="5">
        <v>273642.49</v>
      </c>
    </row>
    <row r="7677" spans="1:8" x14ac:dyDescent="0.25">
      <c r="A7677" s="4"/>
      <c r="B7677" s="4"/>
      <c r="C7677" s="4"/>
      <c r="D7677" s="4"/>
      <c r="E7677" s="4">
        <v>1700008900</v>
      </c>
      <c r="F7677" s="4" t="s">
        <v>6226</v>
      </c>
      <c r="G7677" s="5">
        <v>238000</v>
      </c>
      <c r="H7677" s="5">
        <v>155277.98000000001</v>
      </c>
    </row>
    <row r="7678" spans="1:8" x14ac:dyDescent="0.25">
      <c r="A7678" s="4"/>
      <c r="B7678" s="4"/>
      <c r="C7678" s="4"/>
      <c r="D7678" s="4"/>
      <c r="E7678" s="4">
        <v>1700009480</v>
      </c>
      <c r="F7678" s="4" t="s">
        <v>6227</v>
      </c>
      <c r="G7678" s="5">
        <v>54362.11</v>
      </c>
      <c r="H7678" s="5">
        <v>31683.94</v>
      </c>
    </row>
    <row r="7679" spans="1:8" x14ac:dyDescent="0.25">
      <c r="A7679" s="4"/>
      <c r="B7679" s="4"/>
      <c r="C7679" s="4"/>
      <c r="D7679" s="4"/>
      <c r="E7679" s="4">
        <v>1700009470</v>
      </c>
      <c r="F7679" s="4" t="s">
        <v>6228</v>
      </c>
      <c r="G7679" s="5">
        <v>49532.69</v>
      </c>
      <c r="H7679" s="5">
        <v>28869.200000000001</v>
      </c>
    </row>
    <row r="7680" spans="1:8" x14ac:dyDescent="0.25">
      <c r="A7680" s="4"/>
      <c r="B7680" s="4"/>
      <c r="C7680" s="4"/>
      <c r="D7680" s="4"/>
      <c r="E7680" s="4">
        <v>1700008320</v>
      </c>
      <c r="F7680" s="4" t="s">
        <v>6229</v>
      </c>
      <c r="G7680" s="5">
        <v>3435</v>
      </c>
      <c r="H7680" s="5">
        <v>2209.81</v>
      </c>
    </row>
    <row r="7681" spans="1:8" x14ac:dyDescent="0.25">
      <c r="A7681" s="4"/>
      <c r="B7681" s="4"/>
      <c r="C7681" s="4"/>
      <c r="D7681" s="4">
        <v>2017</v>
      </c>
      <c r="E7681" s="4">
        <v>1700010110</v>
      </c>
      <c r="F7681" s="4" t="s">
        <v>6230</v>
      </c>
      <c r="G7681" s="5">
        <v>225000</v>
      </c>
      <c r="H7681" s="5">
        <v>162452.04999999999</v>
      </c>
    </row>
    <row r="7682" spans="1:8" x14ac:dyDescent="0.25">
      <c r="A7682" s="4"/>
      <c r="B7682" s="4"/>
      <c r="C7682" s="4"/>
      <c r="D7682" s="4"/>
      <c r="E7682" s="4">
        <v>1700010070</v>
      </c>
      <c r="F7682" s="4" t="s">
        <v>6231</v>
      </c>
      <c r="G7682" s="5">
        <v>42595.3</v>
      </c>
      <c r="H7682" s="5">
        <v>30741.31</v>
      </c>
    </row>
    <row r="7683" spans="1:8" x14ac:dyDescent="0.25">
      <c r="A7683" s="4"/>
      <c r="B7683" s="4"/>
      <c r="C7683" s="4"/>
      <c r="D7683" s="4"/>
      <c r="E7683" s="4">
        <v>1700010080</v>
      </c>
      <c r="F7683" s="4" t="s">
        <v>6231</v>
      </c>
      <c r="G7683" s="5">
        <v>42595</v>
      </c>
      <c r="H7683" s="5">
        <v>30741.1</v>
      </c>
    </row>
    <row r="7684" spans="1:8" x14ac:dyDescent="0.25">
      <c r="A7684" s="4"/>
      <c r="B7684" s="4"/>
      <c r="C7684" s="4"/>
      <c r="D7684" s="4"/>
      <c r="E7684" s="4">
        <v>1700010100</v>
      </c>
      <c r="F7684" s="4" t="s">
        <v>6232</v>
      </c>
      <c r="G7684" s="5">
        <v>32400</v>
      </c>
      <c r="H7684" s="5">
        <v>23393.09</v>
      </c>
    </row>
    <row r="7685" spans="1:8" x14ac:dyDescent="0.25">
      <c r="A7685" s="4"/>
      <c r="B7685" s="4"/>
      <c r="C7685" s="4"/>
      <c r="D7685" s="4">
        <v>2018</v>
      </c>
      <c r="E7685" s="4">
        <v>1700010930</v>
      </c>
      <c r="F7685" s="4" t="s">
        <v>2035</v>
      </c>
      <c r="G7685" s="5">
        <v>1553510</v>
      </c>
      <c r="H7685" s="5">
        <v>1213924.57</v>
      </c>
    </row>
    <row r="7686" spans="1:8" x14ac:dyDescent="0.25">
      <c r="A7686" s="4"/>
      <c r="B7686" s="4"/>
      <c r="C7686" s="4"/>
      <c r="D7686" s="4"/>
      <c r="E7686" s="4">
        <v>1700011370</v>
      </c>
      <c r="F7686" s="4" t="s">
        <v>6233</v>
      </c>
      <c r="G7686" s="5">
        <v>569400</v>
      </c>
      <c r="H7686" s="5">
        <v>470080</v>
      </c>
    </row>
    <row r="7687" spans="1:8" x14ac:dyDescent="0.25">
      <c r="A7687" s="4"/>
      <c r="B7687" s="4"/>
      <c r="C7687" s="4"/>
      <c r="D7687" s="4">
        <v>2019</v>
      </c>
      <c r="E7687" s="4">
        <v>1700015420</v>
      </c>
      <c r="F7687" s="4" t="s">
        <v>6234</v>
      </c>
      <c r="G7687" s="5">
        <v>100754.45</v>
      </c>
      <c r="H7687" s="5">
        <v>48951.33</v>
      </c>
    </row>
    <row r="7688" spans="1:8" x14ac:dyDescent="0.25">
      <c r="A7688" s="6"/>
      <c r="B7688" s="6"/>
      <c r="C7688" s="6" t="s">
        <v>2634</v>
      </c>
      <c r="D7688" s="6"/>
      <c r="E7688" s="6"/>
      <c r="F7688" s="6"/>
      <c r="G7688" s="7">
        <f>SUM(G7611:G7687)</f>
        <v>23811063.400000002</v>
      </c>
      <c r="H7688" s="7">
        <f>SUM(H7611:H7687)</f>
        <v>6243302.620000001</v>
      </c>
    </row>
    <row r="7689" spans="1:8" x14ac:dyDescent="0.25">
      <c r="A7689" s="8"/>
      <c r="B7689" s="8" t="s">
        <v>2637</v>
      </c>
      <c r="C7689" s="8"/>
      <c r="D7689" s="8"/>
      <c r="E7689" s="8"/>
      <c r="F7689" s="8"/>
      <c r="G7689" s="9">
        <f>SUM(G7688)</f>
        <v>23811063.400000002</v>
      </c>
      <c r="H7689" s="9">
        <f>SUM(H7688)</f>
        <v>6243302.620000001</v>
      </c>
    </row>
    <row r="7690" spans="1:8" x14ac:dyDescent="0.25">
      <c r="A7690" s="10" t="s">
        <v>6235</v>
      </c>
      <c r="B7690" s="10"/>
      <c r="C7690" s="10"/>
      <c r="D7690" s="10"/>
      <c r="E7690" s="10"/>
      <c r="F7690" s="10"/>
      <c r="G7690" s="11">
        <f>G7689+G7610+G7553</f>
        <v>452858437.32000005</v>
      </c>
      <c r="H7690" s="11">
        <f>H7689+H7610+H7553</f>
        <v>85604392.690000027</v>
      </c>
    </row>
    <row r="7691" spans="1:8" x14ac:dyDescent="0.25">
      <c r="A7691" s="3" t="s">
        <v>6236</v>
      </c>
      <c r="B7691" s="3" t="s">
        <v>9</v>
      </c>
      <c r="C7691" s="3" t="s">
        <v>10</v>
      </c>
      <c r="D7691" s="4">
        <v>2009</v>
      </c>
      <c r="E7691" s="4">
        <v>1200037890</v>
      </c>
      <c r="F7691" s="4" t="s">
        <v>6237</v>
      </c>
      <c r="G7691" s="5">
        <v>1294137.74</v>
      </c>
      <c r="H7691" s="5">
        <v>256264.19</v>
      </c>
    </row>
    <row r="7692" spans="1:8" x14ac:dyDescent="0.25">
      <c r="A7692" s="4"/>
      <c r="B7692" s="4"/>
      <c r="C7692" s="4"/>
      <c r="D7692" s="4"/>
      <c r="E7692" s="4">
        <v>1200034780</v>
      </c>
      <c r="F7692" s="4" t="s">
        <v>6238</v>
      </c>
      <c r="G7692" s="5">
        <v>68000</v>
      </c>
      <c r="H7692" s="5">
        <v>13820.62</v>
      </c>
    </row>
    <row r="7693" spans="1:8" x14ac:dyDescent="0.25">
      <c r="A7693" s="4"/>
      <c r="B7693" s="4"/>
      <c r="C7693" s="4"/>
      <c r="D7693" s="4">
        <v>2012</v>
      </c>
      <c r="E7693" s="4">
        <v>1200077850</v>
      </c>
      <c r="F7693" s="4" t="s">
        <v>6239</v>
      </c>
      <c r="G7693" s="5">
        <v>910138.7</v>
      </c>
      <c r="H7693" s="5">
        <v>217660.5</v>
      </c>
    </row>
    <row r="7694" spans="1:8" x14ac:dyDescent="0.25">
      <c r="A7694" s="4"/>
      <c r="B7694" s="4"/>
      <c r="C7694" s="4"/>
      <c r="D7694" s="4">
        <v>2013</v>
      </c>
      <c r="E7694" s="4">
        <v>1200080570</v>
      </c>
      <c r="F7694" s="4" t="s">
        <v>6240</v>
      </c>
      <c r="G7694" s="5">
        <v>427500</v>
      </c>
      <c r="H7694" s="5">
        <v>213942.99</v>
      </c>
    </row>
    <row r="7695" spans="1:8" x14ac:dyDescent="0.25">
      <c r="A7695" s="4"/>
      <c r="B7695" s="4"/>
      <c r="C7695" s="4"/>
      <c r="D7695" s="4"/>
      <c r="E7695" s="4">
        <v>1200082700</v>
      </c>
      <c r="F7695" s="4" t="s">
        <v>6241</v>
      </c>
      <c r="G7695" s="5">
        <v>101218</v>
      </c>
      <c r="H7695" s="5">
        <v>62683.48</v>
      </c>
    </row>
    <row r="7696" spans="1:8" x14ac:dyDescent="0.25">
      <c r="A7696" s="4"/>
      <c r="B7696" s="4"/>
      <c r="C7696" s="4"/>
      <c r="D7696" s="4">
        <v>2015</v>
      </c>
      <c r="E7696" s="4">
        <v>1200101670</v>
      </c>
      <c r="F7696" s="4" t="s">
        <v>6242</v>
      </c>
      <c r="G7696" s="5">
        <v>35000</v>
      </c>
      <c r="H7696" s="5">
        <v>21120.09</v>
      </c>
    </row>
    <row r="7697" spans="1:8" x14ac:dyDescent="0.25">
      <c r="A7697" s="4"/>
      <c r="B7697" s="4"/>
      <c r="C7697" s="4"/>
      <c r="D7697" s="4">
        <v>2016</v>
      </c>
      <c r="E7697" s="4">
        <v>1200108140</v>
      </c>
      <c r="F7697" s="4" t="s">
        <v>6243</v>
      </c>
      <c r="G7697" s="5">
        <v>18321643.760000002</v>
      </c>
      <c r="H7697" s="5">
        <v>4128714.67</v>
      </c>
    </row>
    <row r="7698" spans="1:8" x14ac:dyDescent="0.25">
      <c r="A7698" s="6"/>
      <c r="B7698" s="6"/>
      <c r="C7698" s="6" t="s">
        <v>846</v>
      </c>
      <c r="D7698" s="6"/>
      <c r="E7698" s="6"/>
      <c r="F7698" s="6"/>
      <c r="G7698" s="7">
        <f>SUM(G7691:G7697)</f>
        <v>21157638.200000003</v>
      </c>
      <c r="H7698" s="7">
        <f>SUM(H7691:H7697)</f>
        <v>4914206.54</v>
      </c>
    </row>
    <row r="7699" spans="1:8" x14ac:dyDescent="0.25">
      <c r="A7699" s="4"/>
      <c r="B7699" s="4"/>
      <c r="C7699" s="4" t="s">
        <v>847</v>
      </c>
      <c r="D7699" s="4">
        <v>2005</v>
      </c>
      <c r="E7699" s="4">
        <v>1200002560</v>
      </c>
      <c r="F7699" s="4" t="s">
        <v>6244</v>
      </c>
      <c r="G7699" s="5">
        <v>522227.91</v>
      </c>
      <c r="H7699" s="5">
        <v>1</v>
      </c>
    </row>
    <row r="7700" spans="1:8" x14ac:dyDescent="0.25">
      <c r="A7700" s="4"/>
      <c r="B7700" s="4"/>
      <c r="C7700" s="4"/>
      <c r="D7700" s="4"/>
      <c r="E7700" s="4">
        <v>1200002550</v>
      </c>
      <c r="F7700" s="4" t="s">
        <v>6245</v>
      </c>
      <c r="G7700" s="5">
        <v>114494.8</v>
      </c>
      <c r="H7700" s="5">
        <v>1</v>
      </c>
    </row>
    <row r="7701" spans="1:8" x14ac:dyDescent="0.25">
      <c r="A7701" s="4"/>
      <c r="B7701" s="4"/>
      <c r="C7701" s="4"/>
      <c r="D7701" s="4"/>
      <c r="E7701" s="4">
        <v>1200002400</v>
      </c>
      <c r="F7701" s="4" t="s">
        <v>6246</v>
      </c>
      <c r="G7701" s="5">
        <v>40128.68</v>
      </c>
      <c r="H7701" s="5">
        <v>1</v>
      </c>
    </row>
    <row r="7702" spans="1:8" x14ac:dyDescent="0.25">
      <c r="A7702" s="4"/>
      <c r="B7702" s="4"/>
      <c r="C7702" s="4"/>
      <c r="D7702" s="4"/>
      <c r="E7702" s="4">
        <v>1200002530</v>
      </c>
      <c r="F7702" s="4" t="s">
        <v>6247</v>
      </c>
      <c r="G7702" s="5">
        <v>33721.58</v>
      </c>
      <c r="H7702" s="5">
        <v>1</v>
      </c>
    </row>
    <row r="7703" spans="1:8" x14ac:dyDescent="0.25">
      <c r="A7703" s="4"/>
      <c r="B7703" s="4"/>
      <c r="C7703" s="4"/>
      <c r="D7703" s="4"/>
      <c r="E7703" s="4">
        <v>1200002480</v>
      </c>
      <c r="F7703" s="4" t="s">
        <v>6248</v>
      </c>
      <c r="G7703" s="5">
        <v>30364.48</v>
      </c>
      <c r="H7703" s="5">
        <v>1</v>
      </c>
    </row>
    <row r="7704" spans="1:8" x14ac:dyDescent="0.25">
      <c r="A7704" s="4"/>
      <c r="B7704" s="4"/>
      <c r="C7704" s="4"/>
      <c r="D7704" s="4"/>
      <c r="E7704" s="4">
        <v>1200002460</v>
      </c>
      <c r="F7704" s="4" t="s">
        <v>6249</v>
      </c>
      <c r="G7704" s="5">
        <v>15250.49</v>
      </c>
      <c r="H7704" s="5">
        <v>1</v>
      </c>
    </row>
    <row r="7705" spans="1:8" x14ac:dyDescent="0.25">
      <c r="A7705" s="4"/>
      <c r="B7705" s="4"/>
      <c r="C7705" s="4"/>
      <c r="D7705" s="4"/>
      <c r="E7705" s="4">
        <v>1200002360</v>
      </c>
      <c r="F7705" s="4" t="s">
        <v>6250</v>
      </c>
      <c r="G7705" s="5">
        <v>14392.89</v>
      </c>
      <c r="H7705" s="5">
        <v>1</v>
      </c>
    </row>
    <row r="7706" spans="1:8" x14ac:dyDescent="0.25">
      <c r="A7706" s="4"/>
      <c r="B7706" s="4"/>
      <c r="C7706" s="4"/>
      <c r="D7706" s="4"/>
      <c r="E7706" s="4">
        <v>1200002440</v>
      </c>
      <c r="F7706" s="4" t="s">
        <v>6251</v>
      </c>
      <c r="G7706" s="5">
        <v>9822.41</v>
      </c>
      <c r="H7706" s="5">
        <v>1</v>
      </c>
    </row>
    <row r="7707" spans="1:8" x14ac:dyDescent="0.25">
      <c r="A7707" s="4"/>
      <c r="B7707" s="4"/>
      <c r="C7707" s="4"/>
      <c r="D7707" s="4"/>
      <c r="E7707" s="4">
        <v>1200029670</v>
      </c>
      <c r="F7707" s="4" t="s">
        <v>6252</v>
      </c>
      <c r="G7707" s="5">
        <v>3527.72</v>
      </c>
      <c r="H7707" s="5">
        <v>1</v>
      </c>
    </row>
    <row r="7708" spans="1:8" x14ac:dyDescent="0.25">
      <c r="A7708" s="4"/>
      <c r="B7708" s="4"/>
      <c r="C7708" s="4"/>
      <c r="D7708" s="4">
        <v>2006</v>
      </c>
      <c r="E7708" s="4">
        <v>1200002370</v>
      </c>
      <c r="F7708" s="4" t="s">
        <v>6253</v>
      </c>
      <c r="G7708" s="5">
        <v>90730</v>
      </c>
      <c r="H7708" s="5">
        <v>1</v>
      </c>
    </row>
    <row r="7709" spans="1:8" x14ac:dyDescent="0.25">
      <c r="A7709" s="4"/>
      <c r="B7709" s="4"/>
      <c r="C7709" s="4"/>
      <c r="D7709" s="4"/>
      <c r="E7709" s="4">
        <v>1200002380</v>
      </c>
      <c r="F7709" s="4" t="s">
        <v>883</v>
      </c>
      <c r="G7709" s="5">
        <v>41801.79</v>
      </c>
      <c r="H7709" s="5">
        <v>1</v>
      </c>
    </row>
    <row r="7710" spans="1:8" x14ac:dyDescent="0.25">
      <c r="A7710" s="4"/>
      <c r="B7710" s="4"/>
      <c r="C7710" s="4"/>
      <c r="D7710" s="4"/>
      <c r="E7710" s="4">
        <v>1200002500</v>
      </c>
      <c r="F7710" s="4" t="s">
        <v>6254</v>
      </c>
      <c r="G7710" s="5">
        <v>18905</v>
      </c>
      <c r="H7710" s="5">
        <v>1</v>
      </c>
    </row>
    <row r="7711" spans="1:8" x14ac:dyDescent="0.25">
      <c r="A7711" s="4"/>
      <c r="B7711" s="4"/>
      <c r="C7711" s="4"/>
      <c r="D7711" s="4"/>
      <c r="E7711" s="4">
        <v>1200002350</v>
      </c>
      <c r="F7711" s="4" t="s">
        <v>6255</v>
      </c>
      <c r="G7711" s="5">
        <v>15075</v>
      </c>
      <c r="H7711" s="5">
        <v>176.89</v>
      </c>
    </row>
    <row r="7712" spans="1:8" x14ac:dyDescent="0.25">
      <c r="A7712" s="4"/>
      <c r="B7712" s="4"/>
      <c r="C7712" s="4"/>
      <c r="D7712" s="4">
        <v>2007</v>
      </c>
      <c r="E7712" s="4">
        <v>1200029680</v>
      </c>
      <c r="F7712" s="4" t="s">
        <v>6256</v>
      </c>
      <c r="G7712" s="5">
        <v>199800</v>
      </c>
      <c r="H7712" s="5">
        <v>1</v>
      </c>
    </row>
    <row r="7713" spans="1:8" x14ac:dyDescent="0.25">
      <c r="A7713" s="4"/>
      <c r="B7713" s="4"/>
      <c r="C7713" s="4"/>
      <c r="D7713" s="4"/>
      <c r="E7713" s="4">
        <v>1200029640</v>
      </c>
      <c r="F7713" s="4" t="s">
        <v>6257</v>
      </c>
      <c r="G7713" s="5">
        <v>114956</v>
      </c>
      <c r="H7713" s="5">
        <v>1</v>
      </c>
    </row>
    <row r="7714" spans="1:8" x14ac:dyDescent="0.25">
      <c r="A7714" s="4"/>
      <c r="B7714" s="4"/>
      <c r="C7714" s="4"/>
      <c r="D7714" s="4"/>
      <c r="E7714" s="4">
        <v>1200002410</v>
      </c>
      <c r="F7714" s="4" t="s">
        <v>6258</v>
      </c>
      <c r="G7714" s="5">
        <v>57800</v>
      </c>
      <c r="H7714" s="5">
        <v>4687.47</v>
      </c>
    </row>
    <row r="7715" spans="1:8" x14ac:dyDescent="0.25">
      <c r="A7715" s="4"/>
      <c r="B7715" s="4"/>
      <c r="C7715" s="4"/>
      <c r="D7715" s="4"/>
      <c r="E7715" s="4">
        <v>1200002470</v>
      </c>
      <c r="F7715" s="4" t="s">
        <v>6259</v>
      </c>
      <c r="G7715" s="5">
        <v>55120</v>
      </c>
      <c r="H7715" s="5">
        <v>6552.12</v>
      </c>
    </row>
    <row r="7716" spans="1:8" x14ac:dyDescent="0.25">
      <c r="A7716" s="4"/>
      <c r="B7716" s="4"/>
      <c r="C7716" s="4"/>
      <c r="D7716" s="4"/>
      <c r="E7716" s="4">
        <v>1200002430</v>
      </c>
      <c r="F7716" s="4" t="s">
        <v>6260</v>
      </c>
      <c r="G7716" s="5">
        <v>50005</v>
      </c>
      <c r="H7716" s="5">
        <v>2904.59</v>
      </c>
    </row>
    <row r="7717" spans="1:8" x14ac:dyDescent="0.25">
      <c r="A7717" s="4"/>
      <c r="B7717" s="4"/>
      <c r="C7717" s="4"/>
      <c r="D7717" s="4"/>
      <c r="E7717" s="4">
        <v>1200002520</v>
      </c>
      <c r="F7717" s="4" t="s">
        <v>6261</v>
      </c>
      <c r="G7717" s="5">
        <v>24188</v>
      </c>
      <c r="H7717" s="5">
        <v>1</v>
      </c>
    </row>
    <row r="7718" spans="1:8" x14ac:dyDescent="0.25">
      <c r="A7718" s="4"/>
      <c r="B7718" s="4"/>
      <c r="C7718" s="4"/>
      <c r="D7718" s="4"/>
      <c r="E7718" s="4">
        <v>1200002510</v>
      </c>
      <c r="F7718" s="4" t="s">
        <v>6262</v>
      </c>
      <c r="G7718" s="5">
        <v>22100</v>
      </c>
      <c r="H7718" s="5">
        <v>1687.07</v>
      </c>
    </row>
    <row r="7719" spans="1:8" x14ac:dyDescent="0.25">
      <c r="A7719" s="4"/>
      <c r="B7719" s="4"/>
      <c r="C7719" s="4"/>
      <c r="D7719" s="4"/>
      <c r="E7719" s="4">
        <v>1200002540</v>
      </c>
      <c r="F7719" s="4" t="s">
        <v>6263</v>
      </c>
      <c r="G7719" s="5">
        <v>13874</v>
      </c>
      <c r="H7719" s="5">
        <v>1412.38</v>
      </c>
    </row>
    <row r="7720" spans="1:8" x14ac:dyDescent="0.25">
      <c r="A7720" s="4"/>
      <c r="B7720" s="4"/>
      <c r="C7720" s="4"/>
      <c r="D7720" s="4"/>
      <c r="E7720" s="4">
        <v>1200002390</v>
      </c>
      <c r="F7720" s="4" t="s">
        <v>6264</v>
      </c>
      <c r="G7720" s="5">
        <v>12000</v>
      </c>
      <c r="H7720" s="5">
        <v>1303.33</v>
      </c>
    </row>
    <row r="7721" spans="1:8" x14ac:dyDescent="0.25">
      <c r="A7721" s="4"/>
      <c r="B7721" s="4"/>
      <c r="C7721" s="4"/>
      <c r="D7721" s="4"/>
      <c r="E7721" s="4">
        <v>1200029630</v>
      </c>
      <c r="F7721" s="4" t="s">
        <v>6265</v>
      </c>
      <c r="G7721" s="5">
        <v>10274</v>
      </c>
      <c r="H7721" s="5">
        <v>1</v>
      </c>
    </row>
    <row r="7722" spans="1:8" x14ac:dyDescent="0.25">
      <c r="A7722" s="4"/>
      <c r="B7722" s="4"/>
      <c r="C7722" s="4"/>
      <c r="D7722" s="4"/>
      <c r="E7722" s="4">
        <v>1200029610</v>
      </c>
      <c r="F7722" s="4" t="s">
        <v>6256</v>
      </c>
      <c r="G7722" s="5">
        <v>5900</v>
      </c>
      <c r="H7722" s="5">
        <v>1</v>
      </c>
    </row>
    <row r="7723" spans="1:8" x14ac:dyDescent="0.25">
      <c r="A7723" s="4"/>
      <c r="B7723" s="4"/>
      <c r="C7723" s="4"/>
      <c r="D7723" s="4"/>
      <c r="E7723" s="4">
        <v>1200029620</v>
      </c>
      <c r="F7723" s="4" t="s">
        <v>6266</v>
      </c>
      <c r="G7723" s="5">
        <v>4750</v>
      </c>
      <c r="H7723" s="5">
        <v>1</v>
      </c>
    </row>
    <row r="7724" spans="1:8" x14ac:dyDescent="0.25">
      <c r="A7724" s="4"/>
      <c r="B7724" s="4"/>
      <c r="C7724" s="4"/>
      <c r="D7724" s="4">
        <v>2008</v>
      </c>
      <c r="E7724" s="4">
        <v>1200033280</v>
      </c>
      <c r="F7724" s="4" t="s">
        <v>6267</v>
      </c>
      <c r="G7724" s="5">
        <v>54160</v>
      </c>
      <c r="H7724" s="5">
        <v>8722.68</v>
      </c>
    </row>
    <row r="7725" spans="1:8" x14ac:dyDescent="0.25">
      <c r="A7725" s="4"/>
      <c r="B7725" s="4"/>
      <c r="C7725" s="4"/>
      <c r="D7725" s="4"/>
      <c r="E7725" s="4">
        <v>1200002490</v>
      </c>
      <c r="F7725" s="4" t="s">
        <v>6268</v>
      </c>
      <c r="G7725" s="5">
        <v>39375</v>
      </c>
      <c r="H7725" s="5">
        <v>4941.16</v>
      </c>
    </row>
    <row r="7726" spans="1:8" x14ac:dyDescent="0.25">
      <c r="A7726" s="4"/>
      <c r="B7726" s="4"/>
      <c r="C7726" s="4"/>
      <c r="D7726" s="4"/>
      <c r="E7726" s="4">
        <v>1200002450</v>
      </c>
      <c r="F7726" s="4" t="s">
        <v>6269</v>
      </c>
      <c r="G7726" s="5">
        <v>33862</v>
      </c>
      <c r="H7726" s="5">
        <v>4249.3100000000004</v>
      </c>
    </row>
    <row r="7727" spans="1:8" x14ac:dyDescent="0.25">
      <c r="A7727" s="4"/>
      <c r="B7727" s="4"/>
      <c r="C7727" s="4"/>
      <c r="D7727" s="4"/>
      <c r="E7727" s="4">
        <v>1200002420</v>
      </c>
      <c r="F7727" s="4" t="s">
        <v>6270</v>
      </c>
      <c r="G7727" s="5">
        <v>14962</v>
      </c>
      <c r="H7727" s="5">
        <v>1877.51</v>
      </c>
    </row>
    <row r="7728" spans="1:8" x14ac:dyDescent="0.25">
      <c r="A7728" s="4"/>
      <c r="B7728" s="4"/>
      <c r="C7728" s="4"/>
      <c r="D7728" s="4"/>
      <c r="E7728" s="4">
        <v>1200029660</v>
      </c>
      <c r="F7728" s="4" t="s">
        <v>6271</v>
      </c>
      <c r="G7728" s="5">
        <v>7559</v>
      </c>
      <c r="H7728" s="5">
        <v>1</v>
      </c>
    </row>
    <row r="7729" spans="1:8" x14ac:dyDescent="0.25">
      <c r="A7729" s="4"/>
      <c r="B7729" s="4"/>
      <c r="C7729" s="4"/>
      <c r="D7729" s="4"/>
      <c r="E7729" s="4">
        <v>1200029650</v>
      </c>
      <c r="F7729" s="4" t="s">
        <v>6272</v>
      </c>
      <c r="G7729" s="5">
        <v>6300</v>
      </c>
      <c r="H7729" s="5">
        <v>1</v>
      </c>
    </row>
    <row r="7730" spans="1:8" x14ac:dyDescent="0.25">
      <c r="A7730" s="4"/>
      <c r="B7730" s="4"/>
      <c r="C7730" s="4"/>
      <c r="D7730" s="4">
        <v>2011</v>
      </c>
      <c r="E7730" s="4">
        <v>1200058890</v>
      </c>
      <c r="F7730" s="4" t="s">
        <v>2169</v>
      </c>
      <c r="G7730" s="5">
        <v>85847</v>
      </c>
      <c r="H7730" s="5">
        <v>33158.720000000001</v>
      </c>
    </row>
    <row r="7731" spans="1:8" x14ac:dyDescent="0.25">
      <c r="A7731" s="6"/>
      <c r="B7731" s="6"/>
      <c r="C7731" s="6" t="s">
        <v>1088</v>
      </c>
      <c r="D7731" s="6"/>
      <c r="E7731" s="6"/>
      <c r="F7731" s="6"/>
      <c r="G7731" s="7">
        <f>SUM(G7699:G7730)</f>
        <v>1763274.75</v>
      </c>
      <c r="H7731" s="7">
        <f>SUM(H7699:H7730)</f>
        <v>71693.23000000001</v>
      </c>
    </row>
    <row r="7732" spans="1:8" x14ac:dyDescent="0.25">
      <c r="A7732" s="4"/>
      <c r="B7732" s="4"/>
      <c r="C7732" s="4" t="s">
        <v>1100</v>
      </c>
      <c r="D7732" s="4">
        <v>2008</v>
      </c>
      <c r="E7732" s="4">
        <v>1200034610</v>
      </c>
      <c r="F7732" s="4" t="s">
        <v>1278</v>
      </c>
      <c r="G7732" s="5">
        <v>400822.66</v>
      </c>
      <c r="H7732" s="5">
        <v>1</v>
      </c>
    </row>
    <row r="7733" spans="1:8" x14ac:dyDescent="0.25">
      <c r="A7733" s="4"/>
      <c r="B7733" s="4"/>
      <c r="C7733" s="4"/>
      <c r="D7733" s="4"/>
      <c r="E7733" s="4">
        <v>1200032620</v>
      </c>
      <c r="F7733" s="4" t="s">
        <v>6273</v>
      </c>
      <c r="G7733" s="5">
        <v>65000</v>
      </c>
      <c r="H7733" s="5">
        <v>1</v>
      </c>
    </row>
    <row r="7734" spans="1:8" x14ac:dyDescent="0.25">
      <c r="A7734" s="4"/>
      <c r="B7734" s="4"/>
      <c r="C7734" s="4"/>
      <c r="D7734" s="4"/>
      <c r="E7734" s="4">
        <v>1200033290</v>
      </c>
      <c r="F7734" s="4" t="s">
        <v>6274</v>
      </c>
      <c r="G7734" s="5">
        <v>41720</v>
      </c>
      <c r="H7734" s="5">
        <v>1</v>
      </c>
    </row>
    <row r="7735" spans="1:8" x14ac:dyDescent="0.25">
      <c r="A7735" s="4"/>
      <c r="B7735" s="4"/>
      <c r="C7735" s="4"/>
      <c r="D7735" s="4">
        <v>2009</v>
      </c>
      <c r="E7735" s="4">
        <v>1200037860</v>
      </c>
      <c r="F7735" s="4" t="s">
        <v>6275</v>
      </c>
      <c r="G7735" s="5">
        <v>1169297.8799999999</v>
      </c>
      <c r="H7735" s="5">
        <v>1</v>
      </c>
    </row>
    <row r="7736" spans="1:8" x14ac:dyDescent="0.25">
      <c r="A7736" s="4"/>
      <c r="B7736" s="4"/>
      <c r="C7736" s="4"/>
      <c r="D7736" s="4">
        <v>2011</v>
      </c>
      <c r="E7736" s="4">
        <v>1200061760</v>
      </c>
      <c r="F7736" s="4" t="s">
        <v>6276</v>
      </c>
      <c r="G7736" s="5">
        <v>365657.5</v>
      </c>
      <c r="H7736" s="5">
        <v>10713.12</v>
      </c>
    </row>
    <row r="7737" spans="1:8" x14ac:dyDescent="0.25">
      <c r="A7737" s="4"/>
      <c r="B7737" s="4"/>
      <c r="C7737" s="4"/>
      <c r="D7737" s="4">
        <v>2014</v>
      </c>
      <c r="E7737" s="4">
        <v>1200084280</v>
      </c>
      <c r="F7737" s="4" t="s">
        <v>6277</v>
      </c>
      <c r="G7737" s="5">
        <v>283472.59000000003</v>
      </c>
      <c r="H7737" s="5">
        <v>83566.149999999994</v>
      </c>
    </row>
    <row r="7738" spans="1:8" x14ac:dyDescent="0.25">
      <c r="A7738" s="4"/>
      <c r="B7738" s="4"/>
      <c r="C7738" s="4"/>
      <c r="D7738" s="4"/>
      <c r="E7738" s="4">
        <v>1200091670</v>
      </c>
      <c r="F7738" s="4" t="s">
        <v>6278</v>
      </c>
      <c r="G7738" s="5">
        <v>47312.44</v>
      </c>
      <c r="H7738" s="5">
        <v>14634.48</v>
      </c>
    </row>
    <row r="7739" spans="1:8" x14ac:dyDescent="0.25">
      <c r="A7739" s="4"/>
      <c r="B7739" s="4"/>
      <c r="C7739" s="4"/>
      <c r="D7739" s="4">
        <v>2015</v>
      </c>
      <c r="E7739" s="4">
        <v>1200098060</v>
      </c>
      <c r="F7739" s="4" t="s">
        <v>6279</v>
      </c>
      <c r="G7739" s="5">
        <v>486114.5</v>
      </c>
      <c r="H7739" s="5">
        <v>191900.04</v>
      </c>
    </row>
    <row r="7740" spans="1:8" x14ac:dyDescent="0.25">
      <c r="A7740" s="4"/>
      <c r="B7740" s="4"/>
      <c r="C7740" s="4"/>
      <c r="D7740" s="4"/>
      <c r="E7740" s="4">
        <v>1200103080</v>
      </c>
      <c r="F7740" s="4" t="s">
        <v>6280</v>
      </c>
      <c r="G7740" s="5">
        <v>70000</v>
      </c>
      <c r="H7740" s="5">
        <v>29813.75</v>
      </c>
    </row>
    <row r="7741" spans="1:8" x14ac:dyDescent="0.25">
      <c r="A7741" s="4"/>
      <c r="B7741" s="4"/>
      <c r="C7741" s="4"/>
      <c r="D7741" s="4"/>
      <c r="E7741" s="4">
        <v>1200103200</v>
      </c>
      <c r="F7741" s="4" t="s">
        <v>6281</v>
      </c>
      <c r="G7741" s="5">
        <v>24000</v>
      </c>
      <c r="H7741" s="5">
        <v>10248.08</v>
      </c>
    </row>
    <row r="7742" spans="1:8" x14ac:dyDescent="0.25">
      <c r="A7742" s="6"/>
      <c r="B7742" s="6"/>
      <c r="C7742" s="6" t="s">
        <v>1497</v>
      </c>
      <c r="D7742" s="6"/>
      <c r="E7742" s="6"/>
      <c r="F7742" s="6"/>
      <c r="G7742" s="7">
        <f>SUM(G7732:G7741)</f>
        <v>2953397.57</v>
      </c>
      <c r="H7742" s="7">
        <f>SUM(H7732:H7741)</f>
        <v>340879.62</v>
      </c>
    </row>
    <row r="7743" spans="1:8" x14ac:dyDescent="0.25">
      <c r="A7743" s="4"/>
      <c r="B7743" s="4"/>
      <c r="C7743" s="4" t="s">
        <v>1498</v>
      </c>
      <c r="D7743" s="4">
        <v>2005</v>
      </c>
      <c r="E7743" s="4">
        <v>1200002340</v>
      </c>
      <c r="F7743" s="4" t="s">
        <v>6282</v>
      </c>
      <c r="G7743" s="5">
        <v>295554.59999999998</v>
      </c>
      <c r="H7743" s="5">
        <v>1</v>
      </c>
    </row>
    <row r="7744" spans="1:8" x14ac:dyDescent="0.25">
      <c r="A7744" s="4"/>
      <c r="B7744" s="4"/>
      <c r="C7744" s="4"/>
      <c r="D7744" s="4">
        <v>2008</v>
      </c>
      <c r="E7744" s="4">
        <v>1200032910</v>
      </c>
      <c r="F7744" s="4" t="s">
        <v>6283</v>
      </c>
      <c r="G7744" s="5">
        <v>14065</v>
      </c>
      <c r="H7744" s="5">
        <v>2115.5100000000002</v>
      </c>
    </row>
    <row r="7745" spans="1:8" x14ac:dyDescent="0.25">
      <c r="A7745" s="4"/>
      <c r="B7745" s="4"/>
      <c r="C7745" s="4"/>
      <c r="D7745" s="4"/>
      <c r="E7745" s="4">
        <v>1200029600</v>
      </c>
      <c r="F7745" s="4" t="s">
        <v>1568</v>
      </c>
      <c r="G7745" s="5">
        <v>9900</v>
      </c>
      <c r="H7745" s="5">
        <v>1</v>
      </c>
    </row>
    <row r="7746" spans="1:8" x14ac:dyDescent="0.25">
      <c r="A7746" s="4"/>
      <c r="B7746" s="4"/>
      <c r="C7746" s="4"/>
      <c r="D7746" s="4">
        <v>2010</v>
      </c>
      <c r="E7746" s="4">
        <v>1200046690</v>
      </c>
      <c r="F7746" s="4" t="s">
        <v>6284</v>
      </c>
      <c r="G7746" s="5">
        <v>283754</v>
      </c>
      <c r="H7746" s="5">
        <v>88815.01</v>
      </c>
    </row>
    <row r="7747" spans="1:8" x14ac:dyDescent="0.25">
      <c r="A7747" s="4"/>
      <c r="B7747" s="4"/>
      <c r="C7747" s="4"/>
      <c r="D7747" s="4">
        <v>2013</v>
      </c>
      <c r="E7747" s="4">
        <v>1200074740</v>
      </c>
      <c r="F7747" s="4" t="s">
        <v>6285</v>
      </c>
      <c r="G7747" s="5">
        <v>1861354</v>
      </c>
      <c r="H7747" s="5">
        <v>894063.21</v>
      </c>
    </row>
    <row r="7748" spans="1:8" x14ac:dyDescent="0.25">
      <c r="A7748" s="4"/>
      <c r="B7748" s="4"/>
      <c r="C7748" s="4"/>
      <c r="D7748" s="4"/>
      <c r="E7748" s="4">
        <v>1200080590</v>
      </c>
      <c r="F7748" s="4" t="s">
        <v>1700</v>
      </c>
      <c r="G7748" s="5">
        <v>344335</v>
      </c>
      <c r="H7748" s="5">
        <v>168038.08</v>
      </c>
    </row>
    <row r="7749" spans="1:8" x14ac:dyDescent="0.25">
      <c r="A7749" s="6"/>
      <c r="B7749" s="6"/>
      <c r="C7749" s="6" t="s">
        <v>1786</v>
      </c>
      <c r="D7749" s="6"/>
      <c r="E7749" s="6"/>
      <c r="F7749" s="6"/>
      <c r="G7749" s="7">
        <f>SUM(G7743:G7748)</f>
        <v>2808962.6</v>
      </c>
      <c r="H7749" s="7">
        <f>SUM(H7743:H7748)</f>
        <v>1153033.81</v>
      </c>
    </row>
    <row r="7750" spans="1:8" x14ac:dyDescent="0.25">
      <c r="A7750" s="4"/>
      <c r="B7750" s="4"/>
      <c r="C7750" s="4" t="s">
        <v>3309</v>
      </c>
      <c r="D7750" s="4">
        <v>2005</v>
      </c>
      <c r="E7750" s="4">
        <v>1200001780</v>
      </c>
      <c r="F7750" s="4" t="s">
        <v>6286</v>
      </c>
      <c r="G7750" s="5">
        <v>345376.39</v>
      </c>
      <c r="H7750" s="5">
        <v>1</v>
      </c>
    </row>
    <row r="7751" spans="1:8" x14ac:dyDescent="0.25">
      <c r="A7751" s="4"/>
      <c r="B7751" s="4"/>
      <c r="C7751" s="4"/>
      <c r="D7751" s="4"/>
      <c r="E7751" s="4">
        <v>1200002180</v>
      </c>
      <c r="F7751" s="4" t="s">
        <v>6287</v>
      </c>
      <c r="G7751" s="5">
        <v>103372.7</v>
      </c>
      <c r="H7751" s="5">
        <v>1</v>
      </c>
    </row>
    <row r="7752" spans="1:8" x14ac:dyDescent="0.25">
      <c r="A7752" s="4"/>
      <c r="B7752" s="4"/>
      <c r="C7752" s="4"/>
      <c r="D7752" s="4"/>
      <c r="E7752" s="4">
        <v>1200001820</v>
      </c>
      <c r="F7752" s="4" t="s">
        <v>6288</v>
      </c>
      <c r="G7752" s="5">
        <v>78908.12</v>
      </c>
      <c r="H7752" s="5">
        <v>1</v>
      </c>
    </row>
    <row r="7753" spans="1:8" x14ac:dyDescent="0.25">
      <c r="A7753" s="4"/>
      <c r="B7753" s="4"/>
      <c r="C7753" s="4"/>
      <c r="D7753" s="4"/>
      <c r="E7753" s="4">
        <v>1200001760</v>
      </c>
      <c r="F7753" s="4" t="s">
        <v>6289</v>
      </c>
      <c r="G7753" s="5">
        <v>35407.660000000003</v>
      </c>
      <c r="H7753" s="5">
        <v>1</v>
      </c>
    </row>
    <row r="7754" spans="1:8" x14ac:dyDescent="0.25">
      <c r="A7754" s="4"/>
      <c r="B7754" s="4"/>
      <c r="C7754" s="4"/>
      <c r="D7754" s="4"/>
      <c r="E7754" s="4">
        <v>1200001530</v>
      </c>
      <c r="F7754" s="4" t="s">
        <v>6290</v>
      </c>
      <c r="G7754" s="5">
        <v>28347.49</v>
      </c>
      <c r="H7754" s="5">
        <v>1</v>
      </c>
    </row>
    <row r="7755" spans="1:8" x14ac:dyDescent="0.25">
      <c r="A7755" s="4"/>
      <c r="B7755" s="4"/>
      <c r="C7755" s="4"/>
      <c r="D7755" s="4"/>
      <c r="E7755" s="4">
        <v>1200002160</v>
      </c>
      <c r="F7755" s="4" t="s">
        <v>6291</v>
      </c>
      <c r="G7755" s="5">
        <v>13247.76</v>
      </c>
      <c r="H7755" s="5">
        <v>1</v>
      </c>
    </row>
    <row r="7756" spans="1:8" x14ac:dyDescent="0.25">
      <c r="A7756" s="4"/>
      <c r="B7756" s="4"/>
      <c r="C7756" s="4"/>
      <c r="D7756" s="4"/>
      <c r="E7756" s="4">
        <v>1200029440</v>
      </c>
      <c r="F7756" s="4" t="s">
        <v>6292</v>
      </c>
      <c r="G7756" s="5">
        <v>4656.79</v>
      </c>
      <c r="H7756" s="5">
        <v>1</v>
      </c>
    </row>
    <row r="7757" spans="1:8" x14ac:dyDescent="0.25">
      <c r="A7757" s="4"/>
      <c r="B7757" s="4"/>
      <c r="C7757" s="4"/>
      <c r="D7757" s="4"/>
      <c r="E7757" s="4">
        <v>1200029500</v>
      </c>
      <c r="F7757" s="4" t="s">
        <v>6293</v>
      </c>
      <c r="G7757" s="5">
        <v>3216.6</v>
      </c>
      <c r="H7757" s="5">
        <v>1</v>
      </c>
    </row>
    <row r="7758" spans="1:8" x14ac:dyDescent="0.25">
      <c r="A7758" s="4"/>
      <c r="B7758" s="4"/>
      <c r="C7758" s="4"/>
      <c r="D7758" s="4"/>
      <c r="E7758" s="4">
        <v>1200029430</v>
      </c>
      <c r="F7758" s="4" t="s">
        <v>6294</v>
      </c>
      <c r="G7758" s="5">
        <v>1756.33</v>
      </c>
      <c r="H7758" s="5">
        <v>1</v>
      </c>
    </row>
    <row r="7759" spans="1:8" x14ac:dyDescent="0.25">
      <c r="A7759" s="4"/>
      <c r="B7759" s="4"/>
      <c r="C7759" s="4"/>
      <c r="D7759" s="4">
        <v>2006</v>
      </c>
      <c r="E7759" s="4">
        <v>1200001960</v>
      </c>
      <c r="F7759" s="4" t="s">
        <v>4253</v>
      </c>
      <c r="G7759" s="5">
        <v>426114</v>
      </c>
      <c r="H7759" s="5">
        <v>1</v>
      </c>
    </row>
    <row r="7760" spans="1:8" x14ac:dyDescent="0.25">
      <c r="A7760" s="4"/>
      <c r="B7760" s="4"/>
      <c r="C7760" s="4"/>
      <c r="D7760" s="4"/>
      <c r="E7760" s="4">
        <v>1200002310</v>
      </c>
      <c r="F7760" s="4" t="s">
        <v>6295</v>
      </c>
      <c r="G7760" s="5">
        <v>244868.52</v>
      </c>
      <c r="H7760" s="5">
        <v>1</v>
      </c>
    </row>
    <row r="7761" spans="1:8" x14ac:dyDescent="0.25">
      <c r="A7761" s="4"/>
      <c r="B7761" s="4"/>
      <c r="C7761" s="4"/>
      <c r="D7761" s="4"/>
      <c r="E7761" s="4">
        <v>1200002000</v>
      </c>
      <c r="F7761" s="4" t="s">
        <v>6296</v>
      </c>
      <c r="G7761" s="5">
        <v>58500</v>
      </c>
      <c r="H7761" s="5">
        <v>1</v>
      </c>
    </row>
    <row r="7762" spans="1:8" x14ac:dyDescent="0.25">
      <c r="A7762" s="4"/>
      <c r="B7762" s="4"/>
      <c r="C7762" s="4"/>
      <c r="D7762" s="4"/>
      <c r="E7762" s="4">
        <v>1200001920</v>
      </c>
      <c r="F7762" s="4" t="s">
        <v>6297</v>
      </c>
      <c r="G7762" s="5">
        <v>57559.040000000001</v>
      </c>
      <c r="H7762" s="5">
        <v>1</v>
      </c>
    </row>
    <row r="7763" spans="1:8" x14ac:dyDescent="0.25">
      <c r="A7763" s="4"/>
      <c r="B7763" s="4"/>
      <c r="C7763" s="4"/>
      <c r="D7763" s="4"/>
      <c r="E7763" s="4">
        <v>1200002050</v>
      </c>
      <c r="F7763" s="4" t="s">
        <v>6298</v>
      </c>
      <c r="G7763" s="5">
        <v>29700</v>
      </c>
      <c r="H7763" s="5">
        <v>1</v>
      </c>
    </row>
    <row r="7764" spans="1:8" x14ac:dyDescent="0.25">
      <c r="A7764" s="4"/>
      <c r="B7764" s="4"/>
      <c r="C7764" s="4"/>
      <c r="D7764" s="4"/>
      <c r="E7764" s="4">
        <v>1200001930</v>
      </c>
      <c r="F7764" s="4" t="s">
        <v>6299</v>
      </c>
      <c r="G7764" s="5">
        <v>16936.400000000001</v>
      </c>
      <c r="H7764" s="5">
        <v>1</v>
      </c>
    </row>
    <row r="7765" spans="1:8" x14ac:dyDescent="0.25">
      <c r="A7765" s="4"/>
      <c r="B7765" s="4"/>
      <c r="C7765" s="4"/>
      <c r="D7765" s="4"/>
      <c r="E7765" s="4">
        <v>1200029510</v>
      </c>
      <c r="F7765" s="4" t="s">
        <v>6299</v>
      </c>
      <c r="G7765" s="5">
        <v>12250</v>
      </c>
      <c r="H7765" s="5">
        <v>1</v>
      </c>
    </row>
    <row r="7766" spans="1:8" x14ac:dyDescent="0.25">
      <c r="A7766" s="4"/>
      <c r="B7766" s="4"/>
      <c r="C7766" s="4"/>
      <c r="D7766" s="4"/>
      <c r="E7766" s="4">
        <v>1200002230</v>
      </c>
      <c r="F7766" s="4" t="s">
        <v>6300</v>
      </c>
      <c r="G7766" s="5">
        <v>11065</v>
      </c>
      <c r="H7766" s="5">
        <v>1</v>
      </c>
    </row>
    <row r="7767" spans="1:8" x14ac:dyDescent="0.25">
      <c r="A7767" s="4"/>
      <c r="B7767" s="4"/>
      <c r="C7767" s="4"/>
      <c r="D7767" s="4"/>
      <c r="E7767" s="4">
        <v>1200029490</v>
      </c>
      <c r="F7767" s="4" t="s">
        <v>6301</v>
      </c>
      <c r="G7767" s="5">
        <v>3000</v>
      </c>
      <c r="H7767" s="5">
        <v>1</v>
      </c>
    </row>
    <row r="7768" spans="1:8" x14ac:dyDescent="0.25">
      <c r="A7768" s="4"/>
      <c r="B7768" s="4"/>
      <c r="C7768" s="4"/>
      <c r="D7768" s="4">
        <v>2007</v>
      </c>
      <c r="E7768" s="4">
        <v>1200001810</v>
      </c>
      <c r="F7768" s="4" t="s">
        <v>6302</v>
      </c>
      <c r="G7768" s="5">
        <v>1875000</v>
      </c>
      <c r="H7768" s="5">
        <v>1</v>
      </c>
    </row>
    <row r="7769" spans="1:8" x14ac:dyDescent="0.25">
      <c r="A7769" s="4"/>
      <c r="B7769" s="4"/>
      <c r="C7769" s="4"/>
      <c r="D7769" s="4"/>
      <c r="E7769" s="4">
        <v>1200002330</v>
      </c>
      <c r="F7769" s="4" t="s">
        <v>6303</v>
      </c>
      <c r="G7769" s="5">
        <v>1598017.02</v>
      </c>
      <c r="H7769" s="5">
        <v>1</v>
      </c>
    </row>
    <row r="7770" spans="1:8" x14ac:dyDescent="0.25">
      <c r="A7770" s="4"/>
      <c r="B7770" s="4"/>
      <c r="C7770" s="4"/>
      <c r="D7770" s="4"/>
      <c r="E7770" s="4">
        <v>1200001830</v>
      </c>
      <c r="F7770" s="4" t="s">
        <v>6304</v>
      </c>
      <c r="G7770" s="5">
        <v>1500000</v>
      </c>
      <c r="H7770" s="5">
        <v>1</v>
      </c>
    </row>
    <row r="7771" spans="1:8" x14ac:dyDescent="0.25">
      <c r="A7771" s="4"/>
      <c r="B7771" s="4"/>
      <c r="C7771" s="4"/>
      <c r="D7771" s="4"/>
      <c r="E7771" s="4">
        <v>1200001500</v>
      </c>
      <c r="F7771" s="4" t="s">
        <v>6305</v>
      </c>
      <c r="G7771" s="5">
        <v>1063715.8799999999</v>
      </c>
      <c r="H7771" s="5">
        <v>1</v>
      </c>
    </row>
    <row r="7772" spans="1:8" x14ac:dyDescent="0.25">
      <c r="A7772" s="4"/>
      <c r="B7772" s="4"/>
      <c r="C7772" s="4"/>
      <c r="D7772" s="4"/>
      <c r="E7772" s="4">
        <v>1200002130</v>
      </c>
      <c r="F7772" s="4" t="s">
        <v>6306</v>
      </c>
      <c r="G7772" s="5">
        <v>884574.33</v>
      </c>
      <c r="H7772" s="5">
        <v>1</v>
      </c>
    </row>
    <row r="7773" spans="1:8" x14ac:dyDescent="0.25">
      <c r="A7773" s="4"/>
      <c r="B7773" s="4"/>
      <c r="C7773" s="4"/>
      <c r="D7773" s="4"/>
      <c r="E7773" s="4">
        <v>1200001770</v>
      </c>
      <c r="F7773" s="4" t="s">
        <v>6307</v>
      </c>
      <c r="G7773" s="5">
        <v>748265.84</v>
      </c>
      <c r="H7773" s="5">
        <v>1</v>
      </c>
    </row>
    <row r="7774" spans="1:8" x14ac:dyDescent="0.25">
      <c r="A7774" s="4"/>
      <c r="B7774" s="4"/>
      <c r="C7774" s="4"/>
      <c r="D7774" s="4"/>
      <c r="E7774" s="4">
        <v>1200001840</v>
      </c>
      <c r="F7774" s="4" t="s">
        <v>6308</v>
      </c>
      <c r="G7774" s="5">
        <v>246000</v>
      </c>
      <c r="H7774" s="5">
        <v>1</v>
      </c>
    </row>
    <row r="7775" spans="1:8" x14ac:dyDescent="0.25">
      <c r="A7775" s="4"/>
      <c r="B7775" s="4"/>
      <c r="C7775" s="4"/>
      <c r="D7775" s="4"/>
      <c r="E7775" s="4">
        <v>1200001580</v>
      </c>
      <c r="F7775" s="4" t="s">
        <v>1209</v>
      </c>
      <c r="G7775" s="5">
        <v>212756.65</v>
      </c>
      <c r="H7775" s="5">
        <v>1</v>
      </c>
    </row>
    <row r="7776" spans="1:8" x14ac:dyDescent="0.25">
      <c r="A7776" s="4"/>
      <c r="B7776" s="4"/>
      <c r="C7776" s="4"/>
      <c r="D7776" s="4"/>
      <c r="E7776" s="4">
        <v>1200002100</v>
      </c>
      <c r="F7776" s="4" t="s">
        <v>6309</v>
      </c>
      <c r="G7776" s="5">
        <v>200000</v>
      </c>
      <c r="H7776" s="5">
        <v>1</v>
      </c>
    </row>
    <row r="7777" spans="1:8" x14ac:dyDescent="0.25">
      <c r="A7777" s="4"/>
      <c r="B7777" s="4"/>
      <c r="C7777" s="4"/>
      <c r="D7777" s="4"/>
      <c r="E7777" s="4">
        <v>1200001520</v>
      </c>
      <c r="F7777" s="4" t="s">
        <v>6310</v>
      </c>
      <c r="G7777" s="5">
        <v>175293.67</v>
      </c>
      <c r="H7777" s="5">
        <v>1</v>
      </c>
    </row>
    <row r="7778" spans="1:8" x14ac:dyDescent="0.25">
      <c r="A7778" s="4"/>
      <c r="B7778" s="4"/>
      <c r="C7778" s="4"/>
      <c r="D7778" s="4"/>
      <c r="E7778" s="4">
        <v>1200001460</v>
      </c>
      <c r="F7778" s="4" t="s">
        <v>6311</v>
      </c>
      <c r="G7778" s="5">
        <v>160856</v>
      </c>
      <c r="H7778" s="5">
        <v>1</v>
      </c>
    </row>
    <row r="7779" spans="1:8" x14ac:dyDescent="0.25">
      <c r="A7779" s="4"/>
      <c r="B7779" s="4"/>
      <c r="C7779" s="4"/>
      <c r="D7779" s="4"/>
      <c r="E7779" s="4">
        <v>1200001550</v>
      </c>
      <c r="F7779" s="4" t="s">
        <v>6312</v>
      </c>
      <c r="G7779" s="5">
        <v>137000</v>
      </c>
      <c r="H7779" s="5">
        <v>1</v>
      </c>
    </row>
    <row r="7780" spans="1:8" x14ac:dyDescent="0.25">
      <c r="A7780" s="4"/>
      <c r="B7780" s="4"/>
      <c r="C7780" s="4"/>
      <c r="D7780" s="4"/>
      <c r="E7780" s="4">
        <v>1200002090</v>
      </c>
      <c r="F7780" s="4" t="s">
        <v>6313</v>
      </c>
      <c r="G7780" s="5">
        <v>134000</v>
      </c>
      <c r="H7780" s="5">
        <v>1</v>
      </c>
    </row>
    <row r="7781" spans="1:8" x14ac:dyDescent="0.25">
      <c r="A7781" s="4"/>
      <c r="B7781" s="4"/>
      <c r="C7781" s="4"/>
      <c r="D7781" s="4"/>
      <c r="E7781" s="4">
        <v>1200002040</v>
      </c>
      <c r="F7781" s="4" t="s">
        <v>1346</v>
      </c>
      <c r="G7781" s="5">
        <v>64260</v>
      </c>
      <c r="H7781" s="5">
        <v>1</v>
      </c>
    </row>
    <row r="7782" spans="1:8" x14ac:dyDescent="0.25">
      <c r="A7782" s="4"/>
      <c r="B7782" s="4"/>
      <c r="C7782" s="4"/>
      <c r="D7782" s="4"/>
      <c r="E7782" s="4">
        <v>1200002080</v>
      </c>
      <c r="F7782" s="4" t="s">
        <v>6314</v>
      </c>
      <c r="G7782" s="5">
        <v>62500</v>
      </c>
      <c r="H7782" s="5">
        <v>1</v>
      </c>
    </row>
    <row r="7783" spans="1:8" x14ac:dyDescent="0.25">
      <c r="A7783" s="4"/>
      <c r="B7783" s="4"/>
      <c r="C7783" s="4"/>
      <c r="D7783" s="4"/>
      <c r="E7783" s="4">
        <v>1200002300</v>
      </c>
      <c r="F7783" s="4" t="s">
        <v>6315</v>
      </c>
      <c r="G7783" s="5">
        <v>41520</v>
      </c>
      <c r="H7783" s="5">
        <v>1</v>
      </c>
    </row>
    <row r="7784" spans="1:8" x14ac:dyDescent="0.25">
      <c r="A7784" s="4"/>
      <c r="B7784" s="4"/>
      <c r="C7784" s="4"/>
      <c r="D7784" s="4"/>
      <c r="E7784" s="4">
        <v>1200002070</v>
      </c>
      <c r="F7784" s="4" t="s">
        <v>6316</v>
      </c>
      <c r="G7784" s="5">
        <v>38128.21</v>
      </c>
      <c r="H7784" s="5">
        <v>1</v>
      </c>
    </row>
    <row r="7785" spans="1:8" x14ac:dyDescent="0.25">
      <c r="A7785" s="4"/>
      <c r="B7785" s="4"/>
      <c r="C7785" s="4"/>
      <c r="D7785" s="4"/>
      <c r="E7785" s="4">
        <v>1200001540</v>
      </c>
      <c r="F7785" s="4" t="s">
        <v>6317</v>
      </c>
      <c r="G7785" s="5">
        <v>36000</v>
      </c>
      <c r="H7785" s="5">
        <v>1</v>
      </c>
    </row>
    <row r="7786" spans="1:8" x14ac:dyDescent="0.25">
      <c r="A7786" s="4"/>
      <c r="B7786" s="4"/>
      <c r="C7786" s="4"/>
      <c r="D7786" s="4"/>
      <c r="E7786" s="4">
        <v>1200001640</v>
      </c>
      <c r="F7786" s="4" t="s">
        <v>6318</v>
      </c>
      <c r="G7786" s="5">
        <v>34680</v>
      </c>
      <c r="H7786" s="5">
        <v>1</v>
      </c>
    </row>
    <row r="7787" spans="1:8" x14ac:dyDescent="0.25">
      <c r="A7787" s="4"/>
      <c r="B7787" s="4"/>
      <c r="C7787" s="4"/>
      <c r="D7787" s="4"/>
      <c r="E7787" s="4">
        <v>1200001600</v>
      </c>
      <c r="F7787" s="4" t="s">
        <v>6319</v>
      </c>
      <c r="G7787" s="5">
        <v>24900</v>
      </c>
      <c r="H7787" s="5">
        <v>1</v>
      </c>
    </row>
    <row r="7788" spans="1:8" x14ac:dyDescent="0.25">
      <c r="A7788" s="4"/>
      <c r="B7788" s="4"/>
      <c r="C7788" s="4"/>
      <c r="D7788" s="4"/>
      <c r="E7788" s="4">
        <v>1200001560</v>
      </c>
      <c r="F7788" s="4" t="s">
        <v>6320</v>
      </c>
      <c r="G7788" s="5">
        <v>22500</v>
      </c>
      <c r="H7788" s="5">
        <v>1</v>
      </c>
    </row>
    <row r="7789" spans="1:8" x14ac:dyDescent="0.25">
      <c r="A7789" s="4"/>
      <c r="B7789" s="4"/>
      <c r="C7789" s="4"/>
      <c r="D7789" s="4"/>
      <c r="E7789" s="4">
        <v>1200029520</v>
      </c>
      <c r="F7789" s="4" t="s">
        <v>1346</v>
      </c>
      <c r="G7789" s="5">
        <v>20950</v>
      </c>
      <c r="H7789" s="5">
        <v>1</v>
      </c>
    </row>
    <row r="7790" spans="1:8" x14ac:dyDescent="0.25">
      <c r="A7790" s="4"/>
      <c r="B7790" s="4"/>
      <c r="C7790" s="4"/>
      <c r="D7790" s="4"/>
      <c r="E7790" s="4">
        <v>1200001510</v>
      </c>
      <c r="F7790" s="4" t="s">
        <v>6321</v>
      </c>
      <c r="G7790" s="5">
        <v>13695</v>
      </c>
      <c r="H7790" s="5">
        <v>1</v>
      </c>
    </row>
    <row r="7791" spans="1:8" x14ac:dyDescent="0.25">
      <c r="A7791" s="4"/>
      <c r="B7791" s="4"/>
      <c r="C7791" s="4"/>
      <c r="D7791" s="4"/>
      <c r="E7791" s="4">
        <v>1200029470</v>
      </c>
      <c r="F7791" s="4" t="s">
        <v>6322</v>
      </c>
      <c r="G7791" s="5">
        <v>13529</v>
      </c>
      <c r="H7791" s="5">
        <v>1</v>
      </c>
    </row>
    <row r="7792" spans="1:8" x14ac:dyDescent="0.25">
      <c r="A7792" s="4"/>
      <c r="B7792" s="4"/>
      <c r="C7792" s="4"/>
      <c r="D7792" s="4"/>
      <c r="E7792" s="4">
        <v>1200002120</v>
      </c>
      <c r="F7792" s="4" t="s">
        <v>6323</v>
      </c>
      <c r="G7792" s="5">
        <v>10880</v>
      </c>
      <c r="H7792" s="5">
        <v>1</v>
      </c>
    </row>
    <row r="7793" spans="1:8" x14ac:dyDescent="0.25">
      <c r="A7793" s="4"/>
      <c r="B7793" s="4"/>
      <c r="C7793" s="4"/>
      <c r="D7793" s="4"/>
      <c r="E7793" s="4">
        <v>1200002290</v>
      </c>
      <c r="F7793" s="4" t="s">
        <v>6324</v>
      </c>
      <c r="G7793" s="5">
        <v>10530</v>
      </c>
      <c r="H7793" s="5">
        <v>1</v>
      </c>
    </row>
    <row r="7794" spans="1:8" x14ac:dyDescent="0.25">
      <c r="A7794" s="4"/>
      <c r="B7794" s="4"/>
      <c r="C7794" s="4"/>
      <c r="D7794" s="4"/>
      <c r="E7794" s="4">
        <v>1200029450</v>
      </c>
      <c r="F7794" s="4" t="s">
        <v>6319</v>
      </c>
      <c r="G7794" s="5">
        <v>4103.5200000000004</v>
      </c>
      <c r="H7794" s="5">
        <v>1</v>
      </c>
    </row>
    <row r="7795" spans="1:8" x14ac:dyDescent="0.25">
      <c r="A7795" s="4"/>
      <c r="B7795" s="4"/>
      <c r="C7795" s="4"/>
      <c r="D7795" s="4"/>
      <c r="E7795" s="4">
        <v>1200029540</v>
      </c>
      <c r="F7795" s="4" t="s">
        <v>6323</v>
      </c>
      <c r="G7795" s="5">
        <v>2000</v>
      </c>
      <c r="H7795" s="5">
        <v>1</v>
      </c>
    </row>
    <row r="7796" spans="1:8" x14ac:dyDescent="0.25">
      <c r="A7796" s="4"/>
      <c r="B7796" s="4"/>
      <c r="C7796" s="4"/>
      <c r="D7796" s="4">
        <v>2008</v>
      </c>
      <c r="E7796" s="4">
        <v>1200002030</v>
      </c>
      <c r="F7796" s="4" t="s">
        <v>6325</v>
      </c>
      <c r="G7796" s="5">
        <v>6850000</v>
      </c>
      <c r="H7796" s="5">
        <v>1</v>
      </c>
    </row>
    <row r="7797" spans="1:8" x14ac:dyDescent="0.25">
      <c r="A7797" s="4"/>
      <c r="B7797" s="4"/>
      <c r="C7797" s="4"/>
      <c r="D7797" s="4"/>
      <c r="E7797" s="4">
        <v>1200002020</v>
      </c>
      <c r="F7797" s="4" t="s">
        <v>6326</v>
      </c>
      <c r="G7797" s="5">
        <v>330600</v>
      </c>
      <c r="H7797" s="5">
        <v>1</v>
      </c>
    </row>
    <row r="7798" spans="1:8" x14ac:dyDescent="0.25">
      <c r="A7798" s="4"/>
      <c r="B7798" s="4"/>
      <c r="C7798" s="4"/>
      <c r="D7798" s="4"/>
      <c r="E7798" s="4">
        <v>1200001860</v>
      </c>
      <c r="F7798" s="4" t="s">
        <v>6327</v>
      </c>
      <c r="G7798" s="5">
        <v>227398.49</v>
      </c>
      <c r="H7798" s="5">
        <v>1</v>
      </c>
    </row>
    <row r="7799" spans="1:8" x14ac:dyDescent="0.25">
      <c r="A7799" s="4"/>
      <c r="B7799" s="4"/>
      <c r="C7799" s="4"/>
      <c r="D7799" s="4"/>
      <c r="E7799" s="4">
        <v>1200001880</v>
      </c>
      <c r="F7799" s="4" t="s">
        <v>6328</v>
      </c>
      <c r="G7799" s="5">
        <v>187831.49</v>
      </c>
      <c r="H7799" s="5">
        <v>1</v>
      </c>
    </row>
    <row r="7800" spans="1:8" x14ac:dyDescent="0.25">
      <c r="A7800" s="4"/>
      <c r="B7800" s="4"/>
      <c r="C7800" s="4"/>
      <c r="D7800" s="4"/>
      <c r="E7800" s="4">
        <v>1200001980</v>
      </c>
      <c r="F7800" s="4" t="s">
        <v>6329</v>
      </c>
      <c r="G7800" s="5">
        <v>148980</v>
      </c>
      <c r="H7800" s="5">
        <v>1</v>
      </c>
    </row>
    <row r="7801" spans="1:8" x14ac:dyDescent="0.25">
      <c r="A7801" s="4"/>
      <c r="B7801" s="4"/>
      <c r="C7801" s="4"/>
      <c r="D7801" s="4"/>
      <c r="E7801" s="4">
        <v>1200029480</v>
      </c>
      <c r="F7801" s="4" t="s">
        <v>6330</v>
      </c>
      <c r="G7801" s="5">
        <v>101745.7</v>
      </c>
      <c r="H7801" s="5">
        <v>1</v>
      </c>
    </row>
    <row r="7802" spans="1:8" x14ac:dyDescent="0.25">
      <c r="A7802" s="4"/>
      <c r="B7802" s="4"/>
      <c r="C7802" s="4"/>
      <c r="D7802" s="4"/>
      <c r="E7802" s="4">
        <v>1200001900</v>
      </c>
      <c r="F7802" s="4" t="s">
        <v>6331</v>
      </c>
      <c r="G7802" s="5">
        <v>99445.24</v>
      </c>
      <c r="H7802" s="5">
        <v>1</v>
      </c>
    </row>
    <row r="7803" spans="1:8" x14ac:dyDescent="0.25">
      <c r="A7803" s="4"/>
      <c r="B7803" s="4"/>
      <c r="C7803" s="4"/>
      <c r="D7803" s="4"/>
      <c r="E7803" s="4">
        <v>1200001850</v>
      </c>
      <c r="F7803" s="4" t="s">
        <v>6308</v>
      </c>
      <c r="G7803" s="5">
        <v>45264.14</v>
      </c>
      <c r="H7803" s="5">
        <v>1</v>
      </c>
    </row>
    <row r="7804" spans="1:8" x14ac:dyDescent="0.25">
      <c r="A7804" s="4"/>
      <c r="B7804" s="4"/>
      <c r="C7804" s="4"/>
      <c r="D7804" s="4"/>
      <c r="E7804" s="4">
        <v>1200033670</v>
      </c>
      <c r="F7804" s="4" t="s">
        <v>6332</v>
      </c>
      <c r="G7804" s="5">
        <v>29250</v>
      </c>
      <c r="H7804" s="5">
        <v>1</v>
      </c>
    </row>
    <row r="7805" spans="1:8" x14ac:dyDescent="0.25">
      <c r="A7805" s="4"/>
      <c r="B7805" s="4"/>
      <c r="C7805" s="4"/>
      <c r="D7805" s="4"/>
      <c r="E7805" s="4">
        <v>1200033370</v>
      </c>
      <c r="F7805" s="4" t="s">
        <v>6333</v>
      </c>
      <c r="G7805" s="5">
        <v>25500</v>
      </c>
      <c r="H7805" s="5">
        <v>4070.4</v>
      </c>
    </row>
    <row r="7806" spans="1:8" x14ac:dyDescent="0.25">
      <c r="A7806" s="4"/>
      <c r="B7806" s="4"/>
      <c r="C7806" s="4"/>
      <c r="D7806" s="4"/>
      <c r="E7806" s="4">
        <v>1200001870</v>
      </c>
      <c r="F7806" s="4" t="s">
        <v>6334</v>
      </c>
      <c r="G7806" s="5">
        <v>21541.43</v>
      </c>
      <c r="H7806" s="5">
        <v>1</v>
      </c>
    </row>
    <row r="7807" spans="1:8" x14ac:dyDescent="0.25">
      <c r="A7807" s="4"/>
      <c r="B7807" s="4"/>
      <c r="C7807" s="4"/>
      <c r="D7807" s="4">
        <v>2009</v>
      </c>
      <c r="E7807" s="4">
        <v>1200037630</v>
      </c>
      <c r="F7807" s="4" t="s">
        <v>6335</v>
      </c>
      <c r="G7807" s="5">
        <v>1800000</v>
      </c>
      <c r="H7807" s="5">
        <v>1</v>
      </c>
    </row>
    <row r="7808" spans="1:8" x14ac:dyDescent="0.25">
      <c r="A7808" s="4"/>
      <c r="B7808" s="4"/>
      <c r="C7808" s="4"/>
      <c r="D7808" s="4"/>
      <c r="E7808" s="4">
        <v>1200037870</v>
      </c>
      <c r="F7808" s="4" t="s">
        <v>4309</v>
      </c>
      <c r="G7808" s="5">
        <v>1302481.48</v>
      </c>
      <c r="H7808" s="5">
        <v>1</v>
      </c>
    </row>
    <row r="7809" spans="1:8" x14ac:dyDescent="0.25">
      <c r="A7809" s="4"/>
      <c r="B7809" s="4"/>
      <c r="C7809" s="4"/>
      <c r="D7809" s="4"/>
      <c r="E7809" s="4">
        <v>1200037880</v>
      </c>
      <c r="F7809" s="4" t="s">
        <v>6336</v>
      </c>
      <c r="G7809" s="5">
        <v>462373</v>
      </c>
      <c r="H7809" s="5">
        <v>1</v>
      </c>
    </row>
    <row r="7810" spans="1:8" x14ac:dyDescent="0.25">
      <c r="A7810" s="4"/>
      <c r="B7810" s="4"/>
      <c r="C7810" s="4"/>
      <c r="D7810" s="4"/>
      <c r="E7810" s="4">
        <v>1200034770</v>
      </c>
      <c r="F7810" s="4" t="s">
        <v>6337</v>
      </c>
      <c r="G7810" s="5">
        <v>204144</v>
      </c>
      <c r="H7810" s="5">
        <v>1</v>
      </c>
    </row>
    <row r="7811" spans="1:8" x14ac:dyDescent="0.25">
      <c r="A7811" s="4"/>
      <c r="B7811" s="4"/>
      <c r="C7811" s="4"/>
      <c r="D7811" s="4"/>
      <c r="E7811" s="4">
        <v>1200034730</v>
      </c>
      <c r="F7811" s="4" t="s">
        <v>6338</v>
      </c>
      <c r="G7811" s="5">
        <v>14222</v>
      </c>
      <c r="H7811" s="5">
        <v>1</v>
      </c>
    </row>
    <row r="7812" spans="1:8" x14ac:dyDescent="0.25">
      <c r="A7812" s="4"/>
      <c r="B7812" s="4"/>
      <c r="C7812" s="4"/>
      <c r="D7812" s="4">
        <v>2010</v>
      </c>
      <c r="E7812" s="4">
        <v>1200045930</v>
      </c>
      <c r="F7812" s="4" t="s">
        <v>1245</v>
      </c>
      <c r="G7812" s="5">
        <v>2661406</v>
      </c>
      <c r="H7812" s="5">
        <v>1</v>
      </c>
    </row>
    <row r="7813" spans="1:8" x14ac:dyDescent="0.25">
      <c r="A7813" s="4"/>
      <c r="B7813" s="4"/>
      <c r="C7813" s="4"/>
      <c r="D7813" s="4"/>
      <c r="E7813" s="4">
        <v>1200046430</v>
      </c>
      <c r="F7813" s="4" t="s">
        <v>6339</v>
      </c>
      <c r="G7813" s="5">
        <v>1650825</v>
      </c>
      <c r="H7813" s="5">
        <v>1</v>
      </c>
    </row>
    <row r="7814" spans="1:8" x14ac:dyDescent="0.25">
      <c r="A7814" s="4"/>
      <c r="B7814" s="4"/>
      <c r="C7814" s="4"/>
      <c r="D7814" s="4"/>
      <c r="E7814" s="4">
        <v>1200055310</v>
      </c>
      <c r="F7814" s="4" t="s">
        <v>1259</v>
      </c>
      <c r="G7814" s="5">
        <v>1610939.85</v>
      </c>
      <c r="H7814" s="5">
        <v>1</v>
      </c>
    </row>
    <row r="7815" spans="1:8" x14ac:dyDescent="0.25">
      <c r="A7815" s="4"/>
      <c r="B7815" s="4"/>
      <c r="C7815" s="4"/>
      <c r="D7815" s="4"/>
      <c r="E7815" s="4">
        <v>1200055320</v>
      </c>
      <c r="F7815" s="4" t="s">
        <v>1259</v>
      </c>
      <c r="G7815" s="5">
        <v>1585299.75</v>
      </c>
      <c r="H7815" s="5">
        <v>1</v>
      </c>
    </row>
    <row r="7816" spans="1:8" x14ac:dyDescent="0.25">
      <c r="A7816" s="4"/>
      <c r="B7816" s="4"/>
      <c r="C7816" s="4"/>
      <c r="D7816" s="4"/>
      <c r="E7816" s="4">
        <v>1200055290</v>
      </c>
      <c r="F7816" s="4" t="s">
        <v>1259</v>
      </c>
      <c r="G7816" s="5">
        <v>1544183.97</v>
      </c>
      <c r="H7816" s="5">
        <v>1</v>
      </c>
    </row>
    <row r="7817" spans="1:8" x14ac:dyDescent="0.25">
      <c r="A7817" s="4"/>
      <c r="B7817" s="4"/>
      <c r="C7817" s="4"/>
      <c r="D7817" s="4"/>
      <c r="E7817" s="4">
        <v>1200043020</v>
      </c>
      <c r="F7817" s="4" t="s">
        <v>6340</v>
      </c>
      <c r="G7817" s="5">
        <v>1451325.9</v>
      </c>
      <c r="H7817" s="5">
        <v>1</v>
      </c>
    </row>
    <row r="7818" spans="1:8" x14ac:dyDescent="0.25">
      <c r="A7818" s="4"/>
      <c r="B7818" s="4"/>
      <c r="C7818" s="4"/>
      <c r="D7818" s="4"/>
      <c r="E7818" s="4">
        <v>1200055270</v>
      </c>
      <c r="F7818" s="4" t="s">
        <v>6341</v>
      </c>
      <c r="G7818" s="5">
        <v>1014404.81</v>
      </c>
      <c r="H7818" s="5">
        <v>1</v>
      </c>
    </row>
    <row r="7819" spans="1:8" x14ac:dyDescent="0.25">
      <c r="A7819" s="4"/>
      <c r="B7819" s="4"/>
      <c r="C7819" s="4"/>
      <c r="D7819" s="4"/>
      <c r="E7819" s="4">
        <v>1200049240</v>
      </c>
      <c r="F7819" s="4" t="s">
        <v>6342</v>
      </c>
      <c r="G7819" s="5">
        <v>741833.5</v>
      </c>
      <c r="H7819" s="5">
        <v>1</v>
      </c>
    </row>
    <row r="7820" spans="1:8" x14ac:dyDescent="0.25">
      <c r="A7820" s="4"/>
      <c r="B7820" s="4"/>
      <c r="C7820" s="4"/>
      <c r="D7820" s="4"/>
      <c r="E7820" s="4">
        <v>1200047840</v>
      </c>
      <c r="F7820" s="4" t="s">
        <v>6343</v>
      </c>
      <c r="G7820" s="5">
        <v>257301.16</v>
      </c>
      <c r="H7820" s="5">
        <v>1</v>
      </c>
    </row>
    <row r="7821" spans="1:8" x14ac:dyDescent="0.25">
      <c r="A7821" s="4"/>
      <c r="B7821" s="4"/>
      <c r="C7821" s="4"/>
      <c r="D7821" s="4"/>
      <c r="E7821" s="4">
        <v>1200056930</v>
      </c>
      <c r="F7821" s="4" t="s">
        <v>1625</v>
      </c>
      <c r="G7821" s="5">
        <v>47544.24</v>
      </c>
      <c r="H7821" s="5">
        <v>1</v>
      </c>
    </row>
    <row r="7822" spans="1:8" x14ac:dyDescent="0.25">
      <c r="A7822" s="4"/>
      <c r="B7822" s="4"/>
      <c r="C7822" s="4"/>
      <c r="D7822" s="4"/>
      <c r="E7822" s="4">
        <v>1200047760</v>
      </c>
      <c r="F7822" s="4" t="s">
        <v>389</v>
      </c>
      <c r="G7822" s="5">
        <v>23400</v>
      </c>
      <c r="H7822" s="5">
        <v>1</v>
      </c>
    </row>
    <row r="7823" spans="1:8" x14ac:dyDescent="0.25">
      <c r="A7823" s="4"/>
      <c r="B7823" s="4"/>
      <c r="C7823" s="4"/>
      <c r="D7823" s="4"/>
      <c r="E7823" s="4">
        <v>1200047220</v>
      </c>
      <c r="F7823" s="4" t="s">
        <v>6344</v>
      </c>
      <c r="G7823" s="5">
        <v>6375</v>
      </c>
      <c r="H7823" s="5">
        <v>1</v>
      </c>
    </row>
    <row r="7824" spans="1:8" x14ac:dyDescent="0.25">
      <c r="A7824" s="4"/>
      <c r="B7824" s="4"/>
      <c r="C7824" s="4"/>
      <c r="D7824" s="4"/>
      <c r="E7824" s="4">
        <v>1200047230</v>
      </c>
      <c r="F7824" s="4" t="s">
        <v>6345</v>
      </c>
      <c r="G7824" s="5">
        <v>4875</v>
      </c>
      <c r="H7824" s="5">
        <v>1</v>
      </c>
    </row>
    <row r="7825" spans="1:8" x14ac:dyDescent="0.25">
      <c r="A7825" s="4"/>
      <c r="B7825" s="4"/>
      <c r="C7825" s="4"/>
      <c r="D7825" s="4"/>
      <c r="E7825" s="4">
        <v>1200047210</v>
      </c>
      <c r="F7825" s="4" t="s">
        <v>1483</v>
      </c>
      <c r="G7825" s="5">
        <v>2625</v>
      </c>
      <c r="H7825" s="5">
        <v>1</v>
      </c>
    </row>
    <row r="7826" spans="1:8" x14ac:dyDescent="0.25">
      <c r="A7826" s="4"/>
      <c r="B7826" s="4"/>
      <c r="C7826" s="4"/>
      <c r="D7826" s="4">
        <v>2011</v>
      </c>
      <c r="E7826" s="4">
        <v>1200064040</v>
      </c>
      <c r="F7826" s="4" t="s">
        <v>6346</v>
      </c>
      <c r="G7826" s="5">
        <v>1941412.7</v>
      </c>
      <c r="H7826" s="5">
        <v>56400.51</v>
      </c>
    </row>
    <row r="7827" spans="1:8" x14ac:dyDescent="0.25">
      <c r="A7827" s="4"/>
      <c r="B7827" s="4"/>
      <c r="C7827" s="4"/>
      <c r="D7827" s="4"/>
      <c r="E7827" s="4">
        <v>1200065410</v>
      </c>
      <c r="F7827" s="4" t="s">
        <v>6347</v>
      </c>
      <c r="G7827" s="5">
        <v>1610939.85</v>
      </c>
      <c r="H7827" s="5">
        <v>30344.06</v>
      </c>
    </row>
    <row r="7828" spans="1:8" x14ac:dyDescent="0.25">
      <c r="A7828" s="4"/>
      <c r="B7828" s="4"/>
      <c r="C7828" s="4"/>
      <c r="D7828" s="4"/>
      <c r="E7828" s="4">
        <v>1200065380</v>
      </c>
      <c r="F7828" s="4" t="s">
        <v>6347</v>
      </c>
      <c r="G7828" s="5">
        <v>1610939.85</v>
      </c>
      <c r="H7828" s="5">
        <v>30344.06</v>
      </c>
    </row>
    <row r="7829" spans="1:8" x14ac:dyDescent="0.25">
      <c r="A7829" s="4"/>
      <c r="B7829" s="4"/>
      <c r="C7829" s="4"/>
      <c r="D7829" s="4"/>
      <c r="E7829" s="4">
        <v>1200065530</v>
      </c>
      <c r="F7829" s="4" t="s">
        <v>6348</v>
      </c>
      <c r="G7829" s="5">
        <v>1598017.01</v>
      </c>
      <c r="H7829" s="5">
        <v>25780.16</v>
      </c>
    </row>
    <row r="7830" spans="1:8" x14ac:dyDescent="0.25">
      <c r="A7830" s="4"/>
      <c r="B7830" s="4"/>
      <c r="C7830" s="4"/>
      <c r="D7830" s="4"/>
      <c r="E7830" s="4">
        <v>1200065440</v>
      </c>
      <c r="F7830" s="4" t="s">
        <v>6349</v>
      </c>
      <c r="G7830" s="5">
        <v>1544184</v>
      </c>
      <c r="H7830" s="5">
        <v>25257.02</v>
      </c>
    </row>
    <row r="7831" spans="1:8" x14ac:dyDescent="0.25">
      <c r="A7831" s="4"/>
      <c r="B7831" s="4"/>
      <c r="C7831" s="4"/>
      <c r="D7831" s="4"/>
      <c r="E7831" s="4">
        <v>1200065420</v>
      </c>
      <c r="F7831" s="4" t="s">
        <v>6349</v>
      </c>
      <c r="G7831" s="5">
        <v>1544184</v>
      </c>
      <c r="H7831" s="5">
        <v>25257.02</v>
      </c>
    </row>
    <row r="7832" spans="1:8" x14ac:dyDescent="0.25">
      <c r="A7832" s="4"/>
      <c r="B7832" s="4"/>
      <c r="C7832" s="4"/>
      <c r="D7832" s="4"/>
      <c r="E7832" s="4">
        <v>1200065460</v>
      </c>
      <c r="F7832" s="4" t="s">
        <v>6349</v>
      </c>
      <c r="G7832" s="5">
        <v>1544184</v>
      </c>
      <c r="H7832" s="5">
        <v>25257.02</v>
      </c>
    </row>
    <row r="7833" spans="1:8" x14ac:dyDescent="0.25">
      <c r="A7833" s="4"/>
      <c r="B7833" s="4"/>
      <c r="C7833" s="4"/>
      <c r="D7833" s="4"/>
      <c r="E7833" s="4">
        <v>1200065990</v>
      </c>
      <c r="F7833" s="4" t="s">
        <v>6350</v>
      </c>
      <c r="G7833" s="5">
        <v>1014404.83</v>
      </c>
      <c r="H7833" s="5">
        <v>17344.87</v>
      </c>
    </row>
    <row r="7834" spans="1:8" x14ac:dyDescent="0.25">
      <c r="A7834" s="4"/>
      <c r="B7834" s="4"/>
      <c r="C7834" s="4"/>
      <c r="D7834" s="4"/>
      <c r="E7834" s="4">
        <v>1200066010</v>
      </c>
      <c r="F7834" s="4" t="s">
        <v>6350</v>
      </c>
      <c r="G7834" s="5">
        <v>1014404.83</v>
      </c>
      <c r="H7834" s="5">
        <v>17344.86</v>
      </c>
    </row>
    <row r="7835" spans="1:8" x14ac:dyDescent="0.25">
      <c r="A7835" s="4"/>
      <c r="B7835" s="4"/>
      <c r="C7835" s="4"/>
      <c r="D7835" s="4"/>
      <c r="E7835" s="4">
        <v>1200066000</v>
      </c>
      <c r="F7835" s="4" t="s">
        <v>6350</v>
      </c>
      <c r="G7835" s="5">
        <v>1014404.83</v>
      </c>
      <c r="H7835" s="5">
        <v>17344.87</v>
      </c>
    </row>
    <row r="7836" spans="1:8" x14ac:dyDescent="0.25">
      <c r="A7836" s="4"/>
      <c r="B7836" s="4"/>
      <c r="C7836" s="4"/>
      <c r="D7836" s="4"/>
      <c r="E7836" s="4">
        <v>1200065980</v>
      </c>
      <c r="F7836" s="4" t="s">
        <v>3312</v>
      </c>
      <c r="G7836" s="5">
        <v>933900.08</v>
      </c>
      <c r="H7836" s="5">
        <v>17794.04</v>
      </c>
    </row>
    <row r="7837" spans="1:8" x14ac:dyDescent="0.25">
      <c r="A7837" s="4"/>
      <c r="B7837" s="4"/>
      <c r="C7837" s="4"/>
      <c r="D7837" s="4"/>
      <c r="E7837" s="4">
        <v>1200066640</v>
      </c>
      <c r="F7837" s="4" t="s">
        <v>6351</v>
      </c>
      <c r="G7837" s="5">
        <v>212756.67</v>
      </c>
      <c r="H7837" s="5">
        <v>3238.97</v>
      </c>
    </row>
    <row r="7838" spans="1:8" x14ac:dyDescent="0.25">
      <c r="A7838" s="4"/>
      <c r="B7838" s="4"/>
      <c r="C7838" s="4"/>
      <c r="D7838" s="4"/>
      <c r="E7838" s="4">
        <v>1200066630</v>
      </c>
      <c r="F7838" s="4" t="s">
        <v>6351</v>
      </c>
      <c r="G7838" s="5">
        <v>212756.67</v>
      </c>
      <c r="H7838" s="5">
        <v>3238.97</v>
      </c>
    </row>
    <row r="7839" spans="1:8" x14ac:dyDescent="0.25">
      <c r="A7839" s="4"/>
      <c r="B7839" s="4"/>
      <c r="C7839" s="4"/>
      <c r="D7839" s="4"/>
      <c r="E7839" s="4">
        <v>1200066650</v>
      </c>
      <c r="F7839" s="4" t="s">
        <v>6351</v>
      </c>
      <c r="G7839" s="5">
        <v>212756.67</v>
      </c>
      <c r="H7839" s="5">
        <v>3238.95</v>
      </c>
    </row>
    <row r="7840" spans="1:8" x14ac:dyDescent="0.25">
      <c r="A7840" s="4"/>
      <c r="B7840" s="4"/>
      <c r="C7840" s="4"/>
      <c r="D7840" s="4"/>
      <c r="E7840" s="4">
        <v>1200063580</v>
      </c>
      <c r="F7840" s="4" t="s">
        <v>6352</v>
      </c>
      <c r="G7840" s="5">
        <v>85000</v>
      </c>
      <c r="H7840" s="5">
        <v>1368.35</v>
      </c>
    </row>
    <row r="7841" spans="1:8" x14ac:dyDescent="0.25">
      <c r="A7841" s="4"/>
      <c r="B7841" s="4"/>
      <c r="C7841" s="4"/>
      <c r="D7841" s="4"/>
      <c r="E7841" s="4">
        <v>1200063060</v>
      </c>
      <c r="F7841" s="4" t="s">
        <v>6353</v>
      </c>
      <c r="G7841" s="5">
        <v>51830</v>
      </c>
      <c r="H7841" s="5">
        <v>915.06</v>
      </c>
    </row>
    <row r="7842" spans="1:8" x14ac:dyDescent="0.25">
      <c r="A7842" s="4"/>
      <c r="B7842" s="4"/>
      <c r="C7842" s="4"/>
      <c r="D7842" s="4"/>
      <c r="E7842" s="4">
        <v>1200058910</v>
      </c>
      <c r="F7842" s="4" t="s">
        <v>5784</v>
      </c>
      <c r="G7842" s="5">
        <v>24889</v>
      </c>
      <c r="H7842" s="5">
        <v>1</v>
      </c>
    </row>
    <row r="7843" spans="1:8" x14ac:dyDescent="0.25">
      <c r="A7843" s="4"/>
      <c r="B7843" s="4"/>
      <c r="C7843" s="4"/>
      <c r="D7843" s="4"/>
      <c r="E7843" s="4">
        <v>1200065290</v>
      </c>
      <c r="F7843" s="4" t="s">
        <v>6354</v>
      </c>
      <c r="G7843" s="5">
        <v>23400</v>
      </c>
      <c r="H7843" s="5">
        <v>703.17</v>
      </c>
    </row>
    <row r="7844" spans="1:8" x14ac:dyDescent="0.25">
      <c r="A7844" s="4"/>
      <c r="B7844" s="4"/>
      <c r="C7844" s="4"/>
      <c r="D7844" s="4"/>
      <c r="E7844" s="4">
        <v>1200068940</v>
      </c>
      <c r="F7844" s="4" t="s">
        <v>6355</v>
      </c>
      <c r="G7844" s="5">
        <v>18450</v>
      </c>
      <c r="H7844" s="5">
        <v>588.41999999999996</v>
      </c>
    </row>
    <row r="7845" spans="1:8" x14ac:dyDescent="0.25">
      <c r="A7845" s="4"/>
      <c r="B7845" s="4"/>
      <c r="C7845" s="4"/>
      <c r="D7845" s="4"/>
      <c r="E7845" s="4">
        <v>1200060820</v>
      </c>
      <c r="F7845" s="4" t="s">
        <v>6356</v>
      </c>
      <c r="G7845" s="5">
        <v>14850</v>
      </c>
      <c r="H7845" s="5">
        <v>7.35</v>
      </c>
    </row>
    <row r="7846" spans="1:8" x14ac:dyDescent="0.25">
      <c r="A7846" s="4"/>
      <c r="B7846" s="4"/>
      <c r="C7846" s="4"/>
      <c r="D7846" s="4"/>
      <c r="E7846" s="4">
        <v>1200069110</v>
      </c>
      <c r="F7846" s="4" t="s">
        <v>1328</v>
      </c>
      <c r="G7846" s="5">
        <v>8925</v>
      </c>
      <c r="H7846" s="5">
        <v>305.52999999999997</v>
      </c>
    </row>
    <row r="7847" spans="1:8" x14ac:dyDescent="0.25">
      <c r="A7847" s="4"/>
      <c r="B7847" s="4"/>
      <c r="C7847" s="4"/>
      <c r="D7847" s="4"/>
      <c r="E7847" s="4">
        <v>1200069100</v>
      </c>
      <c r="F7847" s="4" t="s">
        <v>1328</v>
      </c>
      <c r="G7847" s="5">
        <v>8925</v>
      </c>
      <c r="H7847" s="5">
        <v>305.52999999999997</v>
      </c>
    </row>
    <row r="7848" spans="1:8" x14ac:dyDescent="0.25">
      <c r="A7848" s="4"/>
      <c r="B7848" s="4"/>
      <c r="C7848" s="4"/>
      <c r="D7848" s="4">
        <v>2012</v>
      </c>
      <c r="E7848" s="4">
        <v>1200073930</v>
      </c>
      <c r="F7848" s="4" t="s">
        <v>6357</v>
      </c>
      <c r="G7848" s="5">
        <v>12622277.289999999</v>
      </c>
      <c r="H7848" s="5">
        <v>1839769.76</v>
      </c>
    </row>
    <row r="7849" spans="1:8" x14ac:dyDescent="0.25">
      <c r="A7849" s="4"/>
      <c r="B7849" s="4"/>
      <c r="C7849" s="4"/>
      <c r="D7849" s="4"/>
      <c r="E7849" s="4">
        <v>1200074970</v>
      </c>
      <c r="F7849" s="4" t="s">
        <v>6358</v>
      </c>
      <c r="G7849" s="5">
        <v>1721832</v>
      </c>
      <c r="H7849" s="5">
        <v>261375.97</v>
      </c>
    </row>
    <row r="7850" spans="1:8" x14ac:dyDescent="0.25">
      <c r="A7850" s="4"/>
      <c r="B7850" s="4"/>
      <c r="C7850" s="4"/>
      <c r="D7850" s="4"/>
      <c r="E7850" s="4">
        <v>1200074980</v>
      </c>
      <c r="F7850" s="4" t="s">
        <v>6358</v>
      </c>
      <c r="G7850" s="5">
        <v>1702722</v>
      </c>
      <c r="H7850" s="5">
        <v>258475.03</v>
      </c>
    </row>
    <row r="7851" spans="1:8" x14ac:dyDescent="0.25">
      <c r="A7851" s="4"/>
      <c r="B7851" s="4"/>
      <c r="C7851" s="4"/>
      <c r="D7851" s="4"/>
      <c r="E7851" s="4">
        <v>1200073920</v>
      </c>
      <c r="F7851" s="4" t="s">
        <v>6359</v>
      </c>
      <c r="G7851" s="5">
        <v>961411.5</v>
      </c>
      <c r="H7851" s="5">
        <v>117096.86</v>
      </c>
    </row>
    <row r="7852" spans="1:8" x14ac:dyDescent="0.25">
      <c r="A7852" s="4"/>
      <c r="B7852" s="4"/>
      <c r="C7852" s="4"/>
      <c r="D7852" s="4"/>
      <c r="E7852" s="4">
        <v>1200071220</v>
      </c>
      <c r="F7852" s="4" t="s">
        <v>6360</v>
      </c>
      <c r="G7852" s="5">
        <v>89675</v>
      </c>
      <c r="H7852" s="5">
        <v>8712.48</v>
      </c>
    </row>
    <row r="7853" spans="1:8" x14ac:dyDescent="0.25">
      <c r="A7853" s="4"/>
      <c r="B7853" s="4"/>
      <c r="C7853" s="4"/>
      <c r="D7853" s="4"/>
      <c r="E7853" s="4">
        <v>1200073890</v>
      </c>
      <c r="F7853" s="4" t="s">
        <v>6361</v>
      </c>
      <c r="G7853" s="5">
        <v>66800</v>
      </c>
      <c r="H7853" s="5">
        <v>8344.67</v>
      </c>
    </row>
    <row r="7854" spans="1:8" x14ac:dyDescent="0.25">
      <c r="A7854" s="4"/>
      <c r="B7854" s="4"/>
      <c r="C7854" s="4"/>
      <c r="D7854" s="4"/>
      <c r="E7854" s="4">
        <v>1200075660</v>
      </c>
      <c r="F7854" s="4" t="s">
        <v>6362</v>
      </c>
      <c r="G7854" s="5">
        <v>44550</v>
      </c>
      <c r="H7854" s="5">
        <v>6843.88</v>
      </c>
    </row>
    <row r="7855" spans="1:8" x14ac:dyDescent="0.25">
      <c r="A7855" s="4"/>
      <c r="B7855" s="4"/>
      <c r="C7855" s="4"/>
      <c r="D7855" s="4">
        <v>2013</v>
      </c>
      <c r="E7855" s="4">
        <v>1200075760</v>
      </c>
      <c r="F7855" s="4" t="s">
        <v>6363</v>
      </c>
      <c r="G7855" s="5">
        <v>715975</v>
      </c>
      <c r="H7855" s="5">
        <v>121020.89</v>
      </c>
    </row>
    <row r="7856" spans="1:8" x14ac:dyDescent="0.25">
      <c r="A7856" s="4"/>
      <c r="B7856" s="4"/>
      <c r="C7856" s="4"/>
      <c r="D7856" s="4"/>
      <c r="E7856" s="4">
        <v>1200075810</v>
      </c>
      <c r="F7856" s="4" t="s">
        <v>6364</v>
      </c>
      <c r="G7856" s="5">
        <v>478075</v>
      </c>
      <c r="H7856" s="5">
        <v>80808.759999999995</v>
      </c>
    </row>
    <row r="7857" spans="1:8" x14ac:dyDescent="0.25">
      <c r="A7857" s="4"/>
      <c r="B7857" s="4"/>
      <c r="C7857" s="4"/>
      <c r="D7857" s="4"/>
      <c r="E7857" s="4">
        <v>1200075820</v>
      </c>
      <c r="F7857" s="4" t="s">
        <v>6364</v>
      </c>
      <c r="G7857" s="5">
        <v>478075</v>
      </c>
      <c r="H7857" s="5">
        <v>80808.759999999995</v>
      </c>
    </row>
    <row r="7858" spans="1:8" x14ac:dyDescent="0.25">
      <c r="A7858" s="4"/>
      <c r="B7858" s="4"/>
      <c r="C7858" s="4"/>
      <c r="D7858" s="4"/>
      <c r="E7858" s="4">
        <v>1200081980</v>
      </c>
      <c r="F7858" s="4" t="s">
        <v>6365</v>
      </c>
      <c r="G7858" s="5">
        <v>430335.79</v>
      </c>
      <c r="H7858" s="5">
        <v>105811.02</v>
      </c>
    </row>
    <row r="7859" spans="1:8" x14ac:dyDescent="0.25">
      <c r="A7859" s="4"/>
      <c r="B7859" s="4"/>
      <c r="C7859" s="4"/>
      <c r="D7859" s="4"/>
      <c r="E7859" s="4">
        <v>1200083260</v>
      </c>
      <c r="F7859" s="4" t="s">
        <v>6366</v>
      </c>
      <c r="G7859" s="5">
        <v>212756.67</v>
      </c>
      <c r="H7859" s="5">
        <v>34183.879999999997</v>
      </c>
    </row>
    <row r="7860" spans="1:8" x14ac:dyDescent="0.25">
      <c r="A7860" s="4"/>
      <c r="B7860" s="4"/>
      <c r="C7860" s="4"/>
      <c r="D7860" s="4"/>
      <c r="E7860" s="4">
        <v>1200081720</v>
      </c>
      <c r="F7860" s="4" t="s">
        <v>6367</v>
      </c>
      <c r="G7860" s="5">
        <v>168540</v>
      </c>
      <c r="H7860" s="5">
        <v>38943.18</v>
      </c>
    </row>
    <row r="7861" spans="1:8" x14ac:dyDescent="0.25">
      <c r="A7861" s="4"/>
      <c r="B7861" s="4"/>
      <c r="C7861" s="4"/>
      <c r="D7861" s="4"/>
      <c r="E7861" s="4">
        <v>1200083250</v>
      </c>
      <c r="F7861" s="4" t="s">
        <v>6368</v>
      </c>
      <c r="G7861" s="5">
        <v>112047</v>
      </c>
      <c r="H7861" s="5">
        <v>6772.51</v>
      </c>
    </row>
    <row r="7862" spans="1:8" x14ac:dyDescent="0.25">
      <c r="A7862" s="4"/>
      <c r="B7862" s="4"/>
      <c r="C7862" s="4"/>
      <c r="D7862" s="4"/>
      <c r="E7862" s="4">
        <v>1200080560</v>
      </c>
      <c r="F7862" s="4" t="s">
        <v>6369</v>
      </c>
      <c r="G7862" s="5">
        <v>31575</v>
      </c>
      <c r="H7862" s="5">
        <v>15026.01</v>
      </c>
    </row>
    <row r="7863" spans="1:8" x14ac:dyDescent="0.25">
      <c r="A7863" s="4"/>
      <c r="B7863" s="4"/>
      <c r="C7863" s="4"/>
      <c r="D7863" s="4"/>
      <c r="E7863" s="4">
        <v>1200082730</v>
      </c>
      <c r="F7863" s="4" t="s">
        <v>6370</v>
      </c>
      <c r="G7863" s="5">
        <v>15000</v>
      </c>
      <c r="H7863" s="5">
        <v>3672.59</v>
      </c>
    </row>
    <row r="7864" spans="1:8" x14ac:dyDescent="0.25">
      <c r="A7864" s="4"/>
      <c r="B7864" s="4"/>
      <c r="C7864" s="4"/>
      <c r="D7864" s="4">
        <v>2014</v>
      </c>
      <c r="E7864" s="4">
        <v>1200090490</v>
      </c>
      <c r="F7864" s="4" t="s">
        <v>3136</v>
      </c>
      <c r="G7864" s="5">
        <v>1993975</v>
      </c>
      <c r="H7864" s="5">
        <v>614035.03</v>
      </c>
    </row>
    <row r="7865" spans="1:8" x14ac:dyDescent="0.25">
      <c r="A7865" s="4"/>
      <c r="B7865" s="4"/>
      <c r="C7865" s="4"/>
      <c r="D7865" s="4"/>
      <c r="E7865" s="4">
        <v>1200098770</v>
      </c>
      <c r="F7865" s="4" t="s">
        <v>6371</v>
      </c>
      <c r="G7865" s="5">
        <v>1617169.97</v>
      </c>
      <c r="H7865" s="5">
        <v>72362.37</v>
      </c>
    </row>
    <row r="7866" spans="1:8" x14ac:dyDescent="0.25">
      <c r="A7866" s="4"/>
      <c r="B7866" s="4"/>
      <c r="C7866" s="4"/>
      <c r="D7866" s="4"/>
      <c r="E7866" s="4">
        <v>1200098760</v>
      </c>
      <c r="F7866" s="4" t="s">
        <v>6372</v>
      </c>
      <c r="G7866" s="5">
        <v>1610939.85</v>
      </c>
      <c r="H7866" s="5">
        <v>257956.36</v>
      </c>
    </row>
    <row r="7867" spans="1:8" x14ac:dyDescent="0.25">
      <c r="A7867" s="4"/>
      <c r="B7867" s="4"/>
      <c r="C7867" s="4"/>
      <c r="D7867" s="4"/>
      <c r="E7867" s="4">
        <v>1200091410</v>
      </c>
      <c r="F7867" s="4" t="s">
        <v>6373</v>
      </c>
      <c r="G7867" s="5">
        <v>1403124</v>
      </c>
      <c r="H7867" s="5">
        <v>448230.84</v>
      </c>
    </row>
    <row r="7868" spans="1:8" x14ac:dyDescent="0.25">
      <c r="A7868" s="4"/>
      <c r="B7868" s="4"/>
      <c r="C7868" s="4"/>
      <c r="D7868" s="4"/>
      <c r="E7868" s="4">
        <v>1200091400</v>
      </c>
      <c r="F7868" s="4" t="s">
        <v>6373</v>
      </c>
      <c r="G7868" s="5">
        <v>1403124</v>
      </c>
      <c r="H7868" s="5">
        <v>448230.84</v>
      </c>
    </row>
    <row r="7869" spans="1:8" x14ac:dyDescent="0.25">
      <c r="A7869" s="4"/>
      <c r="B7869" s="4"/>
      <c r="C7869" s="4"/>
      <c r="D7869" s="4"/>
      <c r="E7869" s="4">
        <v>1200092540</v>
      </c>
      <c r="F7869" s="4" t="s">
        <v>6373</v>
      </c>
      <c r="G7869" s="5">
        <v>1350000</v>
      </c>
      <c r="H7869" s="5">
        <v>463808.22</v>
      </c>
    </row>
    <row r="7870" spans="1:8" x14ac:dyDescent="0.25">
      <c r="A7870" s="4"/>
      <c r="B7870" s="4"/>
      <c r="C7870" s="4"/>
      <c r="D7870" s="4"/>
      <c r="E7870" s="4">
        <v>1200092550</v>
      </c>
      <c r="F7870" s="4" t="s">
        <v>6373</v>
      </c>
      <c r="G7870" s="5">
        <v>1350000</v>
      </c>
      <c r="H7870" s="5">
        <v>463808.22</v>
      </c>
    </row>
    <row r="7871" spans="1:8" x14ac:dyDescent="0.25">
      <c r="A7871" s="4"/>
      <c r="B7871" s="4"/>
      <c r="C7871" s="4"/>
      <c r="D7871" s="4"/>
      <c r="E7871" s="4">
        <v>1200090480</v>
      </c>
      <c r="F7871" s="4" t="s">
        <v>6374</v>
      </c>
      <c r="G7871" s="5">
        <v>1335070</v>
      </c>
      <c r="H7871" s="5">
        <v>411128.41</v>
      </c>
    </row>
    <row r="7872" spans="1:8" x14ac:dyDescent="0.25">
      <c r="A7872" s="4"/>
      <c r="B7872" s="4"/>
      <c r="C7872" s="4"/>
      <c r="D7872" s="4"/>
      <c r="E7872" s="4">
        <v>1200094390</v>
      </c>
      <c r="F7872" s="4" t="s">
        <v>6375</v>
      </c>
      <c r="G7872" s="5">
        <v>531630</v>
      </c>
      <c r="H7872" s="5">
        <v>185415.06</v>
      </c>
    </row>
    <row r="7873" spans="1:8" x14ac:dyDescent="0.25">
      <c r="A7873" s="4"/>
      <c r="B7873" s="4"/>
      <c r="C7873" s="4"/>
      <c r="D7873" s="4"/>
      <c r="E7873" s="4">
        <v>1200094370</v>
      </c>
      <c r="F7873" s="4" t="s">
        <v>6375</v>
      </c>
      <c r="G7873" s="5">
        <v>531630</v>
      </c>
      <c r="H7873" s="5">
        <v>181045.5</v>
      </c>
    </row>
    <row r="7874" spans="1:8" x14ac:dyDescent="0.25">
      <c r="A7874" s="4"/>
      <c r="B7874" s="4"/>
      <c r="C7874" s="4"/>
      <c r="D7874" s="4"/>
      <c r="E7874" s="4">
        <v>1200094380</v>
      </c>
      <c r="F7874" s="4" t="s">
        <v>6375</v>
      </c>
      <c r="G7874" s="5">
        <v>531630</v>
      </c>
      <c r="H7874" s="5">
        <v>181045.5</v>
      </c>
    </row>
    <row r="7875" spans="1:8" x14ac:dyDescent="0.25">
      <c r="A7875" s="4"/>
      <c r="B7875" s="4"/>
      <c r="C7875" s="4"/>
      <c r="D7875" s="4"/>
      <c r="E7875" s="4">
        <v>1200088070</v>
      </c>
      <c r="F7875" s="4" t="s">
        <v>6376</v>
      </c>
      <c r="G7875" s="5">
        <v>504830.4</v>
      </c>
      <c r="H7875" s="5">
        <v>151725.74</v>
      </c>
    </row>
    <row r="7876" spans="1:8" x14ac:dyDescent="0.25">
      <c r="A7876" s="4"/>
      <c r="B7876" s="4"/>
      <c r="C7876" s="4"/>
      <c r="D7876" s="4"/>
      <c r="E7876" s="4">
        <v>1200087760</v>
      </c>
      <c r="F7876" s="4" t="s">
        <v>6377</v>
      </c>
      <c r="G7876" s="5">
        <v>303200</v>
      </c>
      <c r="H7876" s="5">
        <v>93036.71</v>
      </c>
    </row>
    <row r="7877" spans="1:8" x14ac:dyDescent="0.25">
      <c r="A7877" s="4"/>
      <c r="B7877" s="4"/>
      <c r="C7877" s="4"/>
      <c r="D7877" s="4"/>
      <c r="E7877" s="4">
        <v>1200087840</v>
      </c>
      <c r="F7877" s="4" t="s">
        <v>3129</v>
      </c>
      <c r="G7877" s="5">
        <v>215109</v>
      </c>
      <c r="H7877" s="5">
        <v>63884.43</v>
      </c>
    </row>
    <row r="7878" spans="1:8" x14ac:dyDescent="0.25">
      <c r="A7878" s="4"/>
      <c r="B7878" s="4"/>
      <c r="C7878" s="4"/>
      <c r="D7878" s="4"/>
      <c r="E7878" s="4">
        <v>1200082740</v>
      </c>
      <c r="F7878" s="4" t="s">
        <v>6378</v>
      </c>
      <c r="G7878" s="5">
        <v>105628</v>
      </c>
      <c r="H7878" s="5">
        <v>27877.439999999999</v>
      </c>
    </row>
    <row r="7879" spans="1:8" x14ac:dyDescent="0.25">
      <c r="A7879" s="4"/>
      <c r="B7879" s="4"/>
      <c r="C7879" s="4"/>
      <c r="D7879" s="4"/>
      <c r="E7879" s="4">
        <v>1200095650</v>
      </c>
      <c r="F7879" s="4" t="s">
        <v>6379</v>
      </c>
      <c r="G7879" s="5">
        <v>72000</v>
      </c>
      <c r="H7879" s="5">
        <v>24953.41</v>
      </c>
    </row>
    <row r="7880" spans="1:8" x14ac:dyDescent="0.25">
      <c r="A7880" s="4"/>
      <c r="B7880" s="4"/>
      <c r="C7880" s="4"/>
      <c r="D7880" s="4"/>
      <c r="E7880" s="4">
        <v>1200094460</v>
      </c>
      <c r="F7880" s="4" t="s">
        <v>6380</v>
      </c>
      <c r="G7880" s="5">
        <v>34531.5</v>
      </c>
      <c r="H7880" s="5">
        <v>17108.07</v>
      </c>
    </row>
    <row r="7881" spans="1:8" x14ac:dyDescent="0.25">
      <c r="A7881" s="4"/>
      <c r="B7881" s="4"/>
      <c r="C7881" s="4"/>
      <c r="D7881" s="4"/>
      <c r="E7881" s="4">
        <v>1200094510</v>
      </c>
      <c r="F7881" s="4" t="s">
        <v>6381</v>
      </c>
      <c r="G7881" s="5">
        <v>32300</v>
      </c>
      <c r="H7881" s="5">
        <v>10849.26</v>
      </c>
    </row>
    <row r="7882" spans="1:8" x14ac:dyDescent="0.25">
      <c r="A7882" s="4"/>
      <c r="B7882" s="4"/>
      <c r="C7882" s="4"/>
      <c r="D7882" s="4"/>
      <c r="E7882" s="4">
        <v>1200084170</v>
      </c>
      <c r="F7882" s="4" t="s">
        <v>6382</v>
      </c>
      <c r="G7882" s="5">
        <v>31497</v>
      </c>
      <c r="H7882" s="5">
        <v>8312.75</v>
      </c>
    </row>
    <row r="7883" spans="1:8" x14ac:dyDescent="0.25">
      <c r="A7883" s="4"/>
      <c r="B7883" s="4"/>
      <c r="C7883" s="4"/>
      <c r="D7883" s="4"/>
      <c r="E7883" s="4">
        <v>1200094180</v>
      </c>
      <c r="F7883" s="4" t="s">
        <v>6383</v>
      </c>
      <c r="G7883" s="5">
        <v>28629.74</v>
      </c>
      <c r="H7883" s="5">
        <v>10142.01</v>
      </c>
    </row>
    <row r="7884" spans="1:8" x14ac:dyDescent="0.25">
      <c r="A7884" s="4"/>
      <c r="B7884" s="4"/>
      <c r="C7884" s="4"/>
      <c r="D7884" s="4"/>
      <c r="E7884" s="4">
        <v>1200094520</v>
      </c>
      <c r="F7884" s="4" t="s">
        <v>6384</v>
      </c>
      <c r="G7884" s="5">
        <v>25900</v>
      </c>
      <c r="H7884" s="5">
        <v>9139.51</v>
      </c>
    </row>
    <row r="7885" spans="1:8" x14ac:dyDescent="0.25">
      <c r="A7885" s="4"/>
      <c r="B7885" s="4"/>
      <c r="C7885" s="4"/>
      <c r="D7885" s="4">
        <v>2015</v>
      </c>
      <c r="E7885" s="4">
        <v>1200097490</v>
      </c>
      <c r="F7885" s="4" t="s">
        <v>6385</v>
      </c>
      <c r="G7885" s="5">
        <v>3811126</v>
      </c>
      <c r="H7885" s="5">
        <v>1526358.96</v>
      </c>
    </row>
    <row r="7886" spans="1:8" x14ac:dyDescent="0.25">
      <c r="A7886" s="4"/>
      <c r="B7886" s="4"/>
      <c r="C7886" s="4"/>
      <c r="D7886" s="4"/>
      <c r="E7886" s="4">
        <v>1200097370</v>
      </c>
      <c r="F7886" s="4" t="s">
        <v>6386</v>
      </c>
      <c r="G7886" s="5">
        <v>2846999.99</v>
      </c>
      <c r="H7886" s="5">
        <v>1105999.5</v>
      </c>
    </row>
    <row r="7887" spans="1:8" x14ac:dyDescent="0.25">
      <c r="A7887" s="4"/>
      <c r="B7887" s="4"/>
      <c r="C7887" s="4"/>
      <c r="D7887" s="4"/>
      <c r="E7887" s="4">
        <v>1200098200</v>
      </c>
      <c r="F7887" s="4" t="s">
        <v>6387</v>
      </c>
      <c r="G7887" s="5">
        <v>1253008.2</v>
      </c>
      <c r="H7887" s="5">
        <v>503542.52</v>
      </c>
    </row>
    <row r="7888" spans="1:8" x14ac:dyDescent="0.25">
      <c r="A7888" s="4"/>
      <c r="B7888" s="4"/>
      <c r="C7888" s="4"/>
      <c r="D7888" s="4"/>
      <c r="E7888" s="4">
        <v>1200096860</v>
      </c>
      <c r="F7888" s="4" t="s">
        <v>6388</v>
      </c>
      <c r="G7888" s="5">
        <v>771660</v>
      </c>
      <c r="H7888" s="5">
        <v>303357.86</v>
      </c>
    </row>
    <row r="7889" spans="1:8" x14ac:dyDescent="0.25">
      <c r="A7889" s="4"/>
      <c r="B7889" s="4"/>
      <c r="C7889" s="4"/>
      <c r="D7889" s="4"/>
      <c r="E7889" s="4">
        <v>1200097690</v>
      </c>
      <c r="F7889" s="4" t="s">
        <v>6389</v>
      </c>
      <c r="G7889" s="5">
        <v>581260.23</v>
      </c>
      <c r="H7889" s="5">
        <v>218171.66</v>
      </c>
    </row>
    <row r="7890" spans="1:8" x14ac:dyDescent="0.25">
      <c r="A7890" s="4"/>
      <c r="B7890" s="4"/>
      <c r="C7890" s="4"/>
      <c r="D7890" s="4"/>
      <c r="E7890" s="4">
        <v>1200097880</v>
      </c>
      <c r="F7890" s="4" t="s">
        <v>6390</v>
      </c>
      <c r="G7890" s="5">
        <v>571799.99</v>
      </c>
      <c r="H7890" s="5">
        <v>229943.71</v>
      </c>
    </row>
    <row r="7891" spans="1:8" x14ac:dyDescent="0.25">
      <c r="A7891" s="4"/>
      <c r="B7891" s="4"/>
      <c r="C7891" s="4"/>
      <c r="D7891" s="4"/>
      <c r="E7891" s="4">
        <v>1200097330</v>
      </c>
      <c r="F7891" s="4" t="s">
        <v>6391</v>
      </c>
      <c r="G7891" s="5">
        <v>541150</v>
      </c>
      <c r="H7891" s="5">
        <v>213626.04</v>
      </c>
    </row>
    <row r="7892" spans="1:8" x14ac:dyDescent="0.25">
      <c r="A7892" s="4"/>
      <c r="B7892" s="4"/>
      <c r="C7892" s="4"/>
      <c r="D7892" s="4"/>
      <c r="E7892" s="4">
        <v>1200104910</v>
      </c>
      <c r="F7892" s="4" t="s">
        <v>6392</v>
      </c>
      <c r="G7892" s="5">
        <v>83653.570000000007</v>
      </c>
      <c r="H7892" s="5">
        <v>37411.699999999997</v>
      </c>
    </row>
    <row r="7893" spans="1:8" x14ac:dyDescent="0.25">
      <c r="A7893" s="4"/>
      <c r="B7893" s="4"/>
      <c r="C7893" s="4"/>
      <c r="D7893" s="4"/>
      <c r="E7893" s="4">
        <v>1200106030</v>
      </c>
      <c r="F7893" s="4" t="s">
        <v>6393</v>
      </c>
      <c r="G7893" s="5">
        <v>45000</v>
      </c>
      <c r="H7893" s="5">
        <v>20616.8</v>
      </c>
    </row>
    <row r="7894" spans="1:8" x14ac:dyDescent="0.25">
      <c r="A7894" s="4"/>
      <c r="B7894" s="4"/>
      <c r="C7894" s="4"/>
      <c r="D7894" s="4"/>
      <c r="E7894" s="4">
        <v>1200096820</v>
      </c>
      <c r="F7894" s="4" t="s">
        <v>6394</v>
      </c>
      <c r="G7894" s="5">
        <v>39911.300000000003</v>
      </c>
      <c r="H7894" s="5">
        <v>14335.27</v>
      </c>
    </row>
    <row r="7895" spans="1:8" x14ac:dyDescent="0.25">
      <c r="A7895" s="4"/>
      <c r="B7895" s="4"/>
      <c r="C7895" s="4"/>
      <c r="D7895" s="4"/>
      <c r="E7895" s="4">
        <v>1200096750</v>
      </c>
      <c r="F7895" s="4" t="s">
        <v>6395</v>
      </c>
      <c r="G7895" s="5">
        <v>34510</v>
      </c>
      <c r="H7895" s="5">
        <v>12763.98</v>
      </c>
    </row>
    <row r="7896" spans="1:8" x14ac:dyDescent="0.25">
      <c r="A7896" s="4"/>
      <c r="B7896" s="4"/>
      <c r="C7896" s="4"/>
      <c r="D7896" s="4"/>
      <c r="E7896" s="4">
        <v>1200102740</v>
      </c>
      <c r="F7896" s="4" t="s">
        <v>6396</v>
      </c>
      <c r="G7896" s="5">
        <v>33200</v>
      </c>
      <c r="H7896" s="5">
        <v>13995.09</v>
      </c>
    </row>
    <row r="7897" spans="1:8" x14ac:dyDescent="0.25">
      <c r="A7897" s="4"/>
      <c r="B7897" s="4"/>
      <c r="C7897" s="4"/>
      <c r="D7897" s="4"/>
      <c r="E7897" s="4">
        <v>1200096740</v>
      </c>
      <c r="F7897" s="4" t="s">
        <v>6397</v>
      </c>
      <c r="G7897" s="5">
        <v>24000</v>
      </c>
      <c r="H7897" s="5">
        <v>8804.3799999999992</v>
      </c>
    </row>
    <row r="7898" spans="1:8" x14ac:dyDescent="0.25">
      <c r="A7898" s="4"/>
      <c r="B7898" s="4"/>
      <c r="C7898" s="4"/>
      <c r="D7898" s="4"/>
      <c r="E7898" s="4">
        <v>1200096760</v>
      </c>
      <c r="F7898" s="4" t="s">
        <v>6398</v>
      </c>
      <c r="G7898" s="5">
        <v>23075</v>
      </c>
      <c r="H7898" s="5">
        <v>8534.59</v>
      </c>
    </row>
    <row r="7899" spans="1:8" x14ac:dyDescent="0.25">
      <c r="A7899" s="4"/>
      <c r="B7899" s="4"/>
      <c r="C7899" s="4"/>
      <c r="D7899" s="4"/>
      <c r="E7899" s="4">
        <v>1200096770</v>
      </c>
      <c r="F7899" s="4" t="s">
        <v>6399</v>
      </c>
      <c r="G7899" s="5">
        <v>9960</v>
      </c>
      <c r="H7899" s="5">
        <v>3683.84</v>
      </c>
    </row>
    <row r="7900" spans="1:8" x14ac:dyDescent="0.25">
      <c r="A7900" s="4"/>
      <c r="B7900" s="4"/>
      <c r="C7900" s="4"/>
      <c r="D7900" s="4">
        <v>2016</v>
      </c>
      <c r="E7900" s="4">
        <v>1200104800</v>
      </c>
      <c r="F7900" s="4" t="s">
        <v>6400</v>
      </c>
      <c r="G7900" s="5">
        <v>979875.02</v>
      </c>
      <c r="H7900" s="5">
        <v>484568.35</v>
      </c>
    </row>
    <row r="7901" spans="1:8" x14ac:dyDescent="0.25">
      <c r="A7901" s="4"/>
      <c r="B7901" s="4"/>
      <c r="C7901" s="4"/>
      <c r="D7901" s="4"/>
      <c r="E7901" s="4">
        <v>1200105220</v>
      </c>
      <c r="F7901" s="4" t="s">
        <v>6401</v>
      </c>
      <c r="G7901" s="5">
        <v>850451</v>
      </c>
      <c r="H7901" s="5">
        <v>392655.75</v>
      </c>
    </row>
    <row r="7902" spans="1:8" x14ac:dyDescent="0.25">
      <c r="A7902" s="4"/>
      <c r="B7902" s="4"/>
      <c r="C7902" s="4"/>
      <c r="D7902" s="4"/>
      <c r="E7902" s="4">
        <v>1200106290</v>
      </c>
      <c r="F7902" s="4" t="s">
        <v>6402</v>
      </c>
      <c r="G7902" s="5">
        <v>459528.9</v>
      </c>
      <c r="H7902" s="5">
        <v>220971.24</v>
      </c>
    </row>
    <row r="7903" spans="1:8" x14ac:dyDescent="0.25">
      <c r="A7903" s="4"/>
      <c r="B7903" s="4"/>
      <c r="C7903" s="4"/>
      <c r="D7903" s="4"/>
      <c r="E7903" s="4">
        <v>1200124100</v>
      </c>
      <c r="F7903" s="4" t="s">
        <v>6403</v>
      </c>
      <c r="G7903" s="5">
        <v>295000</v>
      </c>
      <c r="H7903" s="5">
        <v>160431.5</v>
      </c>
    </row>
    <row r="7904" spans="1:8" x14ac:dyDescent="0.25">
      <c r="A7904" s="4"/>
      <c r="B7904" s="4"/>
      <c r="C7904" s="4"/>
      <c r="D7904" s="4"/>
      <c r="E7904" s="4">
        <v>1200122060</v>
      </c>
      <c r="F7904" s="4" t="s">
        <v>6404</v>
      </c>
      <c r="G7904" s="5">
        <v>215000</v>
      </c>
      <c r="H7904" s="5">
        <v>112153.43</v>
      </c>
    </row>
    <row r="7905" spans="1:8" x14ac:dyDescent="0.25">
      <c r="A7905" s="4"/>
      <c r="B7905" s="4"/>
      <c r="C7905" s="4"/>
      <c r="D7905" s="4">
        <v>2017</v>
      </c>
      <c r="E7905" s="4">
        <v>1200125690</v>
      </c>
      <c r="F7905" s="4" t="s">
        <v>6405</v>
      </c>
      <c r="G7905" s="5">
        <v>1117000</v>
      </c>
      <c r="H7905" s="5">
        <v>633170.68999999994</v>
      </c>
    </row>
    <row r="7906" spans="1:8" x14ac:dyDescent="0.25">
      <c r="A7906" s="4"/>
      <c r="B7906" s="4"/>
      <c r="C7906" s="4"/>
      <c r="D7906" s="4"/>
      <c r="E7906" s="4">
        <v>1200126100</v>
      </c>
      <c r="F7906" s="4" t="s">
        <v>6406</v>
      </c>
      <c r="G7906" s="5">
        <v>1089113.6000000001</v>
      </c>
      <c r="H7906" s="5">
        <v>614976.19999999995</v>
      </c>
    </row>
    <row r="7907" spans="1:8" x14ac:dyDescent="0.25">
      <c r="A7907" s="4"/>
      <c r="B7907" s="4"/>
      <c r="C7907" s="4"/>
      <c r="D7907" s="4"/>
      <c r="E7907" s="4">
        <v>1200129610</v>
      </c>
      <c r="F7907" s="4" t="s">
        <v>6407</v>
      </c>
      <c r="G7907" s="5">
        <v>311423.43</v>
      </c>
      <c r="H7907" s="5">
        <v>1</v>
      </c>
    </row>
    <row r="7908" spans="1:8" x14ac:dyDescent="0.25">
      <c r="A7908" s="4"/>
      <c r="B7908" s="4"/>
      <c r="C7908" s="4"/>
      <c r="D7908" s="4"/>
      <c r="E7908" s="4">
        <v>1200129620</v>
      </c>
      <c r="F7908" s="4" t="s">
        <v>6408</v>
      </c>
      <c r="G7908" s="5">
        <v>215000</v>
      </c>
      <c r="H7908" s="5">
        <v>48855.19</v>
      </c>
    </row>
    <row r="7909" spans="1:8" x14ac:dyDescent="0.25">
      <c r="A7909" s="4"/>
      <c r="B7909" s="4"/>
      <c r="C7909" s="4"/>
      <c r="D7909" s="4"/>
      <c r="E7909" s="4">
        <v>1200105160</v>
      </c>
      <c r="F7909" s="4" t="s">
        <v>6409</v>
      </c>
      <c r="G7909" s="5">
        <v>105000</v>
      </c>
      <c r="H7909" s="5">
        <v>61504.11</v>
      </c>
    </row>
    <row r="7910" spans="1:8" x14ac:dyDescent="0.25">
      <c r="A7910" s="4"/>
      <c r="B7910" s="4"/>
      <c r="C7910" s="4"/>
      <c r="D7910" s="4"/>
      <c r="E7910" s="4">
        <v>1200133210</v>
      </c>
      <c r="F7910" s="4" t="s">
        <v>6410</v>
      </c>
      <c r="G7910" s="5">
        <v>24000</v>
      </c>
      <c r="H7910" s="5">
        <v>14899.72</v>
      </c>
    </row>
    <row r="7911" spans="1:8" x14ac:dyDescent="0.25">
      <c r="A7911" s="4"/>
      <c r="B7911" s="4"/>
      <c r="C7911" s="4"/>
      <c r="D7911" s="4">
        <v>2018</v>
      </c>
      <c r="E7911" s="4">
        <v>1200144800</v>
      </c>
      <c r="F7911" s="4" t="s">
        <v>6411</v>
      </c>
      <c r="G7911" s="5">
        <v>1103599.75</v>
      </c>
      <c r="H7911" s="5">
        <v>835409.89</v>
      </c>
    </row>
    <row r="7912" spans="1:8" x14ac:dyDescent="0.25">
      <c r="A7912" s="4"/>
      <c r="B7912" s="4"/>
      <c r="C7912" s="4"/>
      <c r="D7912" s="4"/>
      <c r="E7912" s="4">
        <v>1200144810</v>
      </c>
      <c r="F7912" s="4" t="s">
        <v>6412</v>
      </c>
      <c r="G7912" s="5">
        <v>594421.15</v>
      </c>
      <c r="H7912" s="5">
        <v>449968.66</v>
      </c>
    </row>
    <row r="7913" spans="1:8" x14ac:dyDescent="0.25">
      <c r="A7913" s="4"/>
      <c r="B7913" s="4"/>
      <c r="C7913" s="4"/>
      <c r="D7913" s="4"/>
      <c r="E7913" s="4">
        <v>1200144790</v>
      </c>
      <c r="F7913" s="4" t="s">
        <v>6413</v>
      </c>
      <c r="G7913" s="5">
        <v>559139</v>
      </c>
      <c r="H7913" s="5">
        <v>423260.56</v>
      </c>
    </row>
    <row r="7914" spans="1:8" x14ac:dyDescent="0.25">
      <c r="A7914" s="6"/>
      <c r="B7914" s="6"/>
      <c r="C7914" s="6" t="s">
        <v>3315</v>
      </c>
      <c r="D7914" s="6"/>
      <c r="E7914" s="6"/>
      <c r="F7914" s="6"/>
      <c r="G7914" s="7">
        <f>SUM(G7750:G7913)</f>
        <v>104961000.89999999</v>
      </c>
      <c r="H7914" s="7">
        <f>SUM(H7750:H7913)</f>
        <v>16112259.309999997</v>
      </c>
    </row>
    <row r="7915" spans="1:8" x14ac:dyDescent="0.25">
      <c r="A7915" s="4"/>
      <c r="B7915" s="4"/>
      <c r="C7915" s="4" t="s">
        <v>1811</v>
      </c>
      <c r="D7915" s="4">
        <v>2006</v>
      </c>
      <c r="E7915" s="4">
        <v>1200029590</v>
      </c>
      <c r="F7915" s="4" t="s">
        <v>1812</v>
      </c>
      <c r="G7915" s="5">
        <v>197460</v>
      </c>
      <c r="H7915" s="5">
        <v>1</v>
      </c>
    </row>
    <row r="7916" spans="1:8" x14ac:dyDescent="0.25">
      <c r="A7916" s="4"/>
      <c r="B7916" s="4"/>
      <c r="C7916" s="4"/>
      <c r="D7916" s="4">
        <v>2008</v>
      </c>
      <c r="E7916" s="4">
        <v>1200033350</v>
      </c>
      <c r="F7916" s="4" t="s">
        <v>1812</v>
      </c>
      <c r="G7916" s="5">
        <v>232451.5</v>
      </c>
      <c r="H7916" s="5">
        <v>1</v>
      </c>
    </row>
    <row r="7917" spans="1:8" x14ac:dyDescent="0.25">
      <c r="A7917" s="4"/>
      <c r="B7917" s="4"/>
      <c r="C7917" s="4"/>
      <c r="D7917" s="4"/>
      <c r="E7917" s="4">
        <v>1200032350</v>
      </c>
      <c r="F7917" s="4" t="s">
        <v>1825</v>
      </c>
      <c r="G7917" s="5">
        <v>34278</v>
      </c>
      <c r="H7917" s="5">
        <v>1</v>
      </c>
    </row>
    <row r="7918" spans="1:8" x14ac:dyDescent="0.25">
      <c r="A7918" s="4"/>
      <c r="B7918" s="4"/>
      <c r="C7918" s="4"/>
      <c r="D7918" s="4">
        <v>2009</v>
      </c>
      <c r="E7918" s="4">
        <v>1200042480</v>
      </c>
      <c r="F7918" s="4" t="s">
        <v>1925</v>
      </c>
      <c r="G7918" s="5">
        <v>158399</v>
      </c>
      <c r="H7918" s="5">
        <v>1</v>
      </c>
    </row>
    <row r="7919" spans="1:8" x14ac:dyDescent="0.25">
      <c r="A7919" s="4"/>
      <c r="B7919" s="4"/>
      <c r="C7919" s="4"/>
      <c r="D7919" s="4"/>
      <c r="E7919" s="4">
        <v>1200038130</v>
      </c>
      <c r="F7919" s="4" t="s">
        <v>1812</v>
      </c>
      <c r="G7919" s="5">
        <v>131626</v>
      </c>
      <c r="H7919" s="5">
        <v>1</v>
      </c>
    </row>
    <row r="7920" spans="1:8" x14ac:dyDescent="0.25">
      <c r="A7920" s="4"/>
      <c r="B7920" s="4"/>
      <c r="C7920" s="4"/>
      <c r="D7920" s="4">
        <v>2011</v>
      </c>
      <c r="E7920" s="4">
        <v>1200057420</v>
      </c>
      <c r="F7920" s="4" t="s">
        <v>1866</v>
      </c>
      <c r="G7920" s="5">
        <v>41467.5</v>
      </c>
      <c r="H7920" s="5">
        <v>1</v>
      </c>
    </row>
    <row r="7921" spans="1:8" x14ac:dyDescent="0.25">
      <c r="A7921" s="4"/>
      <c r="B7921" s="4"/>
      <c r="C7921" s="4"/>
      <c r="D7921" s="4">
        <v>2013</v>
      </c>
      <c r="E7921" s="4">
        <v>1200076360</v>
      </c>
      <c r="F7921" s="4" t="s">
        <v>6414</v>
      </c>
      <c r="G7921" s="5">
        <v>157575</v>
      </c>
      <c r="H7921" s="5">
        <v>1</v>
      </c>
    </row>
    <row r="7922" spans="1:8" x14ac:dyDescent="0.25">
      <c r="A7922" s="4"/>
      <c r="B7922" s="4"/>
      <c r="C7922" s="4"/>
      <c r="D7922" s="4">
        <v>2015</v>
      </c>
      <c r="E7922" s="4">
        <v>1200099370</v>
      </c>
      <c r="F7922" s="4" t="s">
        <v>6415</v>
      </c>
      <c r="G7922" s="5">
        <v>122780</v>
      </c>
      <c r="H7922" s="5">
        <v>1</v>
      </c>
    </row>
    <row r="7923" spans="1:8" x14ac:dyDescent="0.25">
      <c r="A7923" s="6"/>
      <c r="B7923" s="6"/>
      <c r="C7923" s="6" t="s">
        <v>2078</v>
      </c>
      <c r="D7923" s="6"/>
      <c r="E7923" s="6"/>
      <c r="F7923" s="6"/>
      <c r="G7923" s="7">
        <f>SUM(G7915:G7922)</f>
        <v>1076037</v>
      </c>
      <c r="H7923" s="7">
        <f>SUM(H7915:H7922)</f>
        <v>8</v>
      </c>
    </row>
    <row r="7924" spans="1:8" x14ac:dyDescent="0.25">
      <c r="A7924" s="4"/>
      <c r="B7924" s="4"/>
      <c r="C7924" s="4" t="s">
        <v>2079</v>
      </c>
      <c r="D7924" s="4">
        <v>2005</v>
      </c>
      <c r="E7924" s="4">
        <v>1200001440</v>
      </c>
      <c r="F7924" s="4" t="s">
        <v>6416</v>
      </c>
      <c r="G7924" s="5">
        <v>63316.31</v>
      </c>
      <c r="H7924" s="5">
        <v>1</v>
      </c>
    </row>
    <row r="7925" spans="1:8" x14ac:dyDescent="0.25">
      <c r="A7925" s="4"/>
      <c r="B7925" s="4"/>
      <c r="C7925" s="4"/>
      <c r="D7925" s="4">
        <v>2006</v>
      </c>
      <c r="E7925" s="4">
        <v>1200001450</v>
      </c>
      <c r="F7925" s="4" t="s">
        <v>6417</v>
      </c>
      <c r="G7925" s="5">
        <v>677068.88</v>
      </c>
      <c r="H7925" s="5">
        <v>16929.27</v>
      </c>
    </row>
    <row r="7926" spans="1:8" x14ac:dyDescent="0.25">
      <c r="A7926" s="4"/>
      <c r="B7926" s="4"/>
      <c r="C7926" s="4"/>
      <c r="D7926" s="4">
        <v>2008</v>
      </c>
      <c r="E7926" s="4">
        <v>1200034070</v>
      </c>
      <c r="F7926" s="4" t="s">
        <v>2169</v>
      </c>
      <c r="G7926" s="5">
        <v>87595</v>
      </c>
      <c r="H7926" s="5">
        <v>15024.09</v>
      </c>
    </row>
    <row r="7927" spans="1:8" x14ac:dyDescent="0.25">
      <c r="A7927" s="4"/>
      <c r="B7927" s="4"/>
      <c r="C7927" s="4"/>
      <c r="D7927" s="4"/>
      <c r="E7927" s="4">
        <v>1200032890</v>
      </c>
      <c r="F7927" s="4" t="s">
        <v>6418</v>
      </c>
      <c r="G7927" s="5">
        <v>63175</v>
      </c>
      <c r="H7927" s="5">
        <v>9025.43</v>
      </c>
    </row>
    <row r="7928" spans="1:8" x14ac:dyDescent="0.25">
      <c r="A7928" s="4"/>
      <c r="B7928" s="4"/>
      <c r="C7928" s="4"/>
      <c r="D7928" s="4"/>
      <c r="E7928" s="4">
        <v>1200032900</v>
      </c>
      <c r="F7928" s="4" t="s">
        <v>6419</v>
      </c>
      <c r="G7928" s="5">
        <v>42216</v>
      </c>
      <c r="H7928" s="5">
        <v>6179.49</v>
      </c>
    </row>
    <row r="7929" spans="1:8" x14ac:dyDescent="0.25">
      <c r="A7929" s="4"/>
      <c r="B7929" s="4"/>
      <c r="C7929" s="4"/>
      <c r="D7929" s="4"/>
      <c r="E7929" s="4">
        <v>1200032920</v>
      </c>
      <c r="F7929" s="4" t="s">
        <v>6420</v>
      </c>
      <c r="G7929" s="5">
        <v>20476</v>
      </c>
      <c r="H7929" s="5">
        <v>3212.49</v>
      </c>
    </row>
    <row r="7930" spans="1:8" x14ac:dyDescent="0.25">
      <c r="A7930" s="4"/>
      <c r="B7930" s="4"/>
      <c r="C7930" s="4"/>
      <c r="D7930" s="4"/>
      <c r="E7930" s="4">
        <v>1200033360</v>
      </c>
      <c r="F7930" s="4" t="s">
        <v>2124</v>
      </c>
      <c r="G7930" s="5">
        <v>19493</v>
      </c>
      <c r="H7930" s="5">
        <v>3103.92</v>
      </c>
    </row>
    <row r="7931" spans="1:8" x14ac:dyDescent="0.25">
      <c r="A7931" s="4"/>
      <c r="B7931" s="4"/>
      <c r="C7931" s="4"/>
      <c r="D7931" s="4"/>
      <c r="E7931" s="4">
        <v>1200033380</v>
      </c>
      <c r="F7931" s="4" t="s">
        <v>6421</v>
      </c>
      <c r="G7931" s="5">
        <v>14960</v>
      </c>
      <c r="H7931" s="5">
        <v>2389.92</v>
      </c>
    </row>
    <row r="7932" spans="1:8" x14ac:dyDescent="0.25">
      <c r="A7932" s="4"/>
      <c r="B7932" s="4"/>
      <c r="C7932" s="4"/>
      <c r="D7932" s="4">
        <v>2011</v>
      </c>
      <c r="E7932" s="4">
        <v>1200058920</v>
      </c>
      <c r="F7932" s="4" t="s">
        <v>2135</v>
      </c>
      <c r="G7932" s="5">
        <v>445958.19</v>
      </c>
      <c r="H7932" s="5">
        <v>143183.21</v>
      </c>
    </row>
    <row r="7933" spans="1:8" x14ac:dyDescent="0.25">
      <c r="A7933" s="4"/>
      <c r="B7933" s="4"/>
      <c r="C7933" s="4"/>
      <c r="D7933" s="4"/>
      <c r="E7933" s="4">
        <v>1200058940</v>
      </c>
      <c r="F7933" s="4" t="s">
        <v>6422</v>
      </c>
      <c r="G7933" s="5">
        <v>120831.25</v>
      </c>
      <c r="H7933" s="5">
        <v>38795.160000000003</v>
      </c>
    </row>
    <row r="7934" spans="1:8" x14ac:dyDescent="0.25">
      <c r="A7934" s="4"/>
      <c r="B7934" s="4"/>
      <c r="C7934" s="4"/>
      <c r="D7934" s="4"/>
      <c r="E7934" s="4">
        <v>1200058960</v>
      </c>
      <c r="F7934" s="4" t="s">
        <v>2184</v>
      </c>
      <c r="G7934" s="5">
        <v>117657.42</v>
      </c>
      <c r="H7934" s="5">
        <v>39396.76</v>
      </c>
    </row>
    <row r="7935" spans="1:8" x14ac:dyDescent="0.25">
      <c r="A7935" s="4"/>
      <c r="B7935" s="4"/>
      <c r="C7935" s="4"/>
      <c r="D7935" s="4"/>
      <c r="E7935" s="4">
        <v>1200058930</v>
      </c>
      <c r="F7935" s="4" t="s">
        <v>883</v>
      </c>
      <c r="G7935" s="5">
        <v>51900</v>
      </c>
      <c r="H7935" s="5">
        <v>1</v>
      </c>
    </row>
    <row r="7936" spans="1:8" x14ac:dyDescent="0.25">
      <c r="A7936" s="4"/>
      <c r="B7936" s="4"/>
      <c r="C7936" s="4"/>
      <c r="D7936" s="4"/>
      <c r="E7936" s="4">
        <v>1200058950</v>
      </c>
      <c r="F7936" s="4" t="s">
        <v>6423</v>
      </c>
      <c r="G7936" s="5">
        <v>45000</v>
      </c>
      <c r="H7936" s="5">
        <v>14448.11</v>
      </c>
    </row>
    <row r="7937" spans="1:8" x14ac:dyDescent="0.25">
      <c r="A7937" s="4"/>
      <c r="B7937" s="4"/>
      <c r="C7937" s="4"/>
      <c r="D7937" s="4">
        <v>2013</v>
      </c>
      <c r="E7937" s="4">
        <v>1200082980</v>
      </c>
      <c r="F7937" s="4" t="s">
        <v>6118</v>
      </c>
      <c r="G7937" s="5">
        <v>14943</v>
      </c>
      <c r="H7937" s="5">
        <v>7458.79</v>
      </c>
    </row>
    <row r="7938" spans="1:8" x14ac:dyDescent="0.25">
      <c r="A7938" s="4"/>
      <c r="B7938" s="4"/>
      <c r="C7938" s="4"/>
      <c r="D7938" s="4">
        <v>2014</v>
      </c>
      <c r="E7938" s="4">
        <v>1200094450</v>
      </c>
      <c r="F7938" s="4" t="s">
        <v>6424</v>
      </c>
      <c r="G7938" s="5">
        <v>195642.87</v>
      </c>
      <c r="H7938" s="5">
        <v>111060.82</v>
      </c>
    </row>
    <row r="7939" spans="1:8" x14ac:dyDescent="0.25">
      <c r="A7939" s="6"/>
      <c r="B7939" s="6"/>
      <c r="C7939" s="6" t="s">
        <v>2326</v>
      </c>
      <c r="D7939" s="6"/>
      <c r="E7939" s="6"/>
      <c r="F7939" s="6"/>
      <c r="G7939" s="7">
        <f>SUM(G7924:G7938)</f>
        <v>1980232.92</v>
      </c>
      <c r="H7939" s="7">
        <f>SUM(H7924:H7938)</f>
        <v>410209.45999999996</v>
      </c>
    </row>
    <row r="7940" spans="1:8" x14ac:dyDescent="0.25">
      <c r="A7940" s="8"/>
      <c r="B7940" s="8" t="s">
        <v>2327</v>
      </c>
      <c r="C7940" s="8"/>
      <c r="D7940" s="8"/>
      <c r="E7940" s="8"/>
      <c r="F7940" s="8"/>
      <c r="G7940" s="9">
        <f>G7939+G7923+G7914+G7749+G7742+G7731+G7698</f>
        <v>136700543.94</v>
      </c>
      <c r="H7940" s="9">
        <v>23002289.969999999</v>
      </c>
    </row>
    <row r="7941" spans="1:8" x14ac:dyDescent="0.25">
      <c r="A7941" s="4"/>
      <c r="B7941" s="4" t="s">
        <v>2328</v>
      </c>
      <c r="C7941" s="4" t="s">
        <v>2329</v>
      </c>
      <c r="D7941" s="4">
        <v>2007</v>
      </c>
      <c r="E7941" s="4">
        <v>1300000100</v>
      </c>
      <c r="F7941" s="4" t="s">
        <v>2340</v>
      </c>
      <c r="G7941" s="5">
        <v>3897686.9</v>
      </c>
      <c r="H7941" s="5">
        <v>1</v>
      </c>
    </row>
    <row r="7942" spans="1:8" x14ac:dyDescent="0.25">
      <c r="A7942" s="4"/>
      <c r="B7942" s="4"/>
      <c r="C7942" s="4"/>
      <c r="D7942" s="4"/>
      <c r="E7942" s="4">
        <v>1300000090</v>
      </c>
      <c r="F7942" s="4" t="s">
        <v>6425</v>
      </c>
      <c r="G7942" s="5">
        <v>164650</v>
      </c>
      <c r="H7942" s="5">
        <v>1</v>
      </c>
    </row>
    <row r="7943" spans="1:8" x14ac:dyDescent="0.25">
      <c r="A7943" s="4"/>
      <c r="B7943" s="4"/>
      <c r="C7943" s="4"/>
      <c r="D7943" s="4">
        <v>2008</v>
      </c>
      <c r="E7943" s="4">
        <v>1300001000</v>
      </c>
      <c r="F7943" s="4" t="s">
        <v>2340</v>
      </c>
      <c r="G7943" s="5">
        <v>33590</v>
      </c>
      <c r="H7943" s="5">
        <v>1</v>
      </c>
    </row>
    <row r="7944" spans="1:8" x14ac:dyDescent="0.25">
      <c r="A7944" s="4"/>
      <c r="B7944" s="4"/>
      <c r="C7944" s="4"/>
      <c r="D7944" s="4"/>
      <c r="E7944" s="4">
        <v>1300001010</v>
      </c>
      <c r="F7944" s="4" t="s">
        <v>6426</v>
      </c>
      <c r="G7944" s="5">
        <v>15000</v>
      </c>
      <c r="H7944" s="5">
        <v>1</v>
      </c>
    </row>
    <row r="7945" spans="1:8" x14ac:dyDescent="0.25">
      <c r="A7945" s="4"/>
      <c r="B7945" s="4"/>
      <c r="C7945" s="4"/>
      <c r="D7945" s="4">
        <v>2010</v>
      </c>
      <c r="E7945" s="4">
        <v>1300001930</v>
      </c>
      <c r="F7945" s="4" t="s">
        <v>6427</v>
      </c>
      <c r="G7945" s="5">
        <v>53500</v>
      </c>
      <c r="H7945" s="5">
        <v>1</v>
      </c>
    </row>
    <row r="7946" spans="1:8" x14ac:dyDescent="0.25">
      <c r="A7946" s="4"/>
      <c r="B7946" s="4"/>
      <c r="C7946" s="4"/>
      <c r="D7946" s="4">
        <v>2011</v>
      </c>
      <c r="E7946" s="4">
        <v>1300002660</v>
      </c>
      <c r="F7946" s="4" t="s">
        <v>6428</v>
      </c>
      <c r="G7946" s="5">
        <v>1748806.2</v>
      </c>
      <c r="H7946" s="5">
        <v>1</v>
      </c>
    </row>
    <row r="7947" spans="1:8" x14ac:dyDescent="0.25">
      <c r="A7947" s="4"/>
      <c r="B7947" s="4"/>
      <c r="C7947" s="4"/>
      <c r="D7947" s="4"/>
      <c r="E7947" s="4">
        <v>1300002661</v>
      </c>
      <c r="F7947" s="4" t="s">
        <v>6428</v>
      </c>
      <c r="G7947" s="5">
        <v>544140</v>
      </c>
      <c r="H7947" s="5">
        <v>1</v>
      </c>
    </row>
    <row r="7948" spans="1:8" x14ac:dyDescent="0.25">
      <c r="A7948" s="4"/>
      <c r="B7948" s="4"/>
      <c r="C7948" s="4"/>
      <c r="D7948" s="4"/>
      <c r="E7948" s="4">
        <v>1300002670</v>
      </c>
      <c r="F7948" s="4" t="s">
        <v>6429</v>
      </c>
      <c r="G7948" s="5">
        <v>167800</v>
      </c>
      <c r="H7948" s="5">
        <v>1</v>
      </c>
    </row>
    <row r="7949" spans="1:8" x14ac:dyDescent="0.25">
      <c r="A7949" s="4"/>
      <c r="B7949" s="4"/>
      <c r="C7949" s="4"/>
      <c r="D7949" s="4"/>
      <c r="E7949" s="4">
        <v>1300003280</v>
      </c>
      <c r="F7949" s="4" t="s">
        <v>6430</v>
      </c>
      <c r="G7949" s="5">
        <v>119000</v>
      </c>
      <c r="H7949" s="5">
        <v>5977.29</v>
      </c>
    </row>
    <row r="7950" spans="1:8" x14ac:dyDescent="0.25">
      <c r="A7950" s="4"/>
      <c r="B7950" s="4"/>
      <c r="C7950" s="4"/>
      <c r="D7950" s="4"/>
      <c r="E7950" s="4">
        <v>1300003250</v>
      </c>
      <c r="F7950" s="4" t="s">
        <v>6431</v>
      </c>
      <c r="G7950" s="5">
        <v>55000</v>
      </c>
      <c r="H7950" s="5">
        <v>2464.7399999999998</v>
      </c>
    </row>
    <row r="7951" spans="1:8" x14ac:dyDescent="0.25">
      <c r="A7951" s="4"/>
      <c r="B7951" s="4"/>
      <c r="C7951" s="4"/>
      <c r="D7951" s="4"/>
      <c r="E7951" s="4">
        <v>1300003290</v>
      </c>
      <c r="F7951" s="4" t="s">
        <v>6430</v>
      </c>
      <c r="G7951" s="5">
        <v>55000</v>
      </c>
      <c r="H7951" s="5">
        <v>2550.39</v>
      </c>
    </row>
    <row r="7952" spans="1:8" x14ac:dyDescent="0.25">
      <c r="A7952" s="4"/>
      <c r="B7952" s="4"/>
      <c r="C7952" s="4"/>
      <c r="D7952" s="4"/>
      <c r="E7952" s="4">
        <v>1300003300</v>
      </c>
      <c r="F7952" s="4" t="s">
        <v>6430</v>
      </c>
      <c r="G7952" s="5">
        <v>55000</v>
      </c>
      <c r="H7952" s="5">
        <v>2550.39</v>
      </c>
    </row>
    <row r="7953" spans="1:8" x14ac:dyDescent="0.25">
      <c r="A7953" s="4"/>
      <c r="B7953" s="4"/>
      <c r="C7953" s="4"/>
      <c r="D7953" s="4"/>
      <c r="E7953" s="4">
        <v>1300003240</v>
      </c>
      <c r="F7953" s="4" t="s">
        <v>6431</v>
      </c>
      <c r="G7953" s="5">
        <v>55000</v>
      </c>
      <c r="H7953" s="5">
        <v>2464.7399999999998</v>
      </c>
    </row>
    <row r="7954" spans="1:8" x14ac:dyDescent="0.25">
      <c r="A7954" s="4"/>
      <c r="B7954" s="4"/>
      <c r="C7954" s="4"/>
      <c r="D7954" s="4"/>
      <c r="E7954" s="4">
        <v>1300002680</v>
      </c>
      <c r="F7954" s="4" t="s">
        <v>2354</v>
      </c>
      <c r="G7954" s="5">
        <v>27900</v>
      </c>
      <c r="H7954" s="5">
        <v>1</v>
      </c>
    </row>
    <row r="7955" spans="1:8" x14ac:dyDescent="0.25">
      <c r="A7955" s="4"/>
      <c r="B7955" s="4"/>
      <c r="C7955" s="4"/>
      <c r="D7955" s="4">
        <v>2012</v>
      </c>
      <c r="E7955" s="4">
        <v>1300003750</v>
      </c>
      <c r="F7955" s="4" t="s">
        <v>6432</v>
      </c>
      <c r="G7955" s="5">
        <v>64000</v>
      </c>
      <c r="H7955" s="5">
        <v>9898.5</v>
      </c>
    </row>
    <row r="7956" spans="1:8" x14ac:dyDescent="0.25">
      <c r="A7956" s="4"/>
      <c r="B7956" s="4"/>
      <c r="C7956" s="4"/>
      <c r="D7956" s="4"/>
      <c r="E7956" s="4">
        <v>1300003810</v>
      </c>
      <c r="F7956" s="4" t="s">
        <v>6433</v>
      </c>
      <c r="G7956" s="5">
        <v>64000</v>
      </c>
      <c r="H7956" s="5">
        <v>10031.76</v>
      </c>
    </row>
    <row r="7957" spans="1:8" x14ac:dyDescent="0.25">
      <c r="A7957" s="4"/>
      <c r="B7957" s="4"/>
      <c r="C7957" s="4"/>
      <c r="D7957" s="4"/>
      <c r="E7957" s="4">
        <v>1300003760</v>
      </c>
      <c r="F7957" s="4" t="s">
        <v>6432</v>
      </c>
      <c r="G7957" s="5">
        <v>64000</v>
      </c>
      <c r="H7957" s="5">
        <v>9898.5</v>
      </c>
    </row>
    <row r="7958" spans="1:8" x14ac:dyDescent="0.25">
      <c r="A7958" s="4"/>
      <c r="B7958" s="4"/>
      <c r="C7958" s="4"/>
      <c r="D7958" s="4">
        <v>2013</v>
      </c>
      <c r="E7958" s="4">
        <v>1300004010</v>
      </c>
      <c r="F7958" s="4" t="s">
        <v>6434</v>
      </c>
      <c r="G7958" s="5">
        <v>64000</v>
      </c>
      <c r="H7958" s="5">
        <v>12922.42</v>
      </c>
    </row>
    <row r="7959" spans="1:8" x14ac:dyDescent="0.25">
      <c r="A7959" s="4"/>
      <c r="B7959" s="4"/>
      <c r="C7959" s="4"/>
      <c r="D7959" s="4">
        <v>2014</v>
      </c>
      <c r="E7959" s="4">
        <v>1300005510</v>
      </c>
      <c r="F7959" s="4" t="s">
        <v>6435</v>
      </c>
      <c r="G7959" s="5">
        <v>197600</v>
      </c>
      <c r="H7959" s="5">
        <v>65505.75</v>
      </c>
    </row>
    <row r="7960" spans="1:8" x14ac:dyDescent="0.25">
      <c r="A7960" s="4"/>
      <c r="B7960" s="4"/>
      <c r="C7960" s="4"/>
      <c r="D7960" s="4"/>
      <c r="E7960" s="4">
        <v>1300005520</v>
      </c>
      <c r="F7960" s="4" t="s">
        <v>6435</v>
      </c>
      <c r="G7960" s="5">
        <v>163124</v>
      </c>
      <c r="H7960" s="5">
        <v>54076.73</v>
      </c>
    </row>
    <row r="7961" spans="1:8" x14ac:dyDescent="0.25">
      <c r="A7961" s="4"/>
      <c r="B7961" s="4"/>
      <c r="C7961" s="4"/>
      <c r="D7961" s="4"/>
      <c r="E7961" s="4">
        <v>1300005400</v>
      </c>
      <c r="F7961" s="4" t="s">
        <v>6436</v>
      </c>
      <c r="G7961" s="5">
        <v>162000</v>
      </c>
      <c r="H7961" s="5">
        <v>50109.04</v>
      </c>
    </row>
    <row r="7962" spans="1:8" x14ac:dyDescent="0.25">
      <c r="A7962" s="4"/>
      <c r="B7962" s="4"/>
      <c r="C7962" s="4"/>
      <c r="D7962" s="4">
        <v>2015</v>
      </c>
      <c r="E7962" s="4">
        <v>1300006150</v>
      </c>
      <c r="F7962" s="4" t="s">
        <v>6437</v>
      </c>
      <c r="G7962" s="5">
        <v>27500</v>
      </c>
      <c r="H7962" s="5">
        <v>11975.52</v>
      </c>
    </row>
    <row r="7963" spans="1:8" x14ac:dyDescent="0.25">
      <c r="A7963" s="6"/>
      <c r="B7963" s="6"/>
      <c r="C7963" s="6" t="s">
        <v>2477</v>
      </c>
      <c r="D7963" s="6"/>
      <c r="E7963" s="6"/>
      <c r="F7963" s="6"/>
      <c r="G7963" s="7">
        <f>SUM(G7941:G7962)</f>
        <v>7798297.0999999996</v>
      </c>
      <c r="H7963" s="7">
        <f>SUM(H7941:H7962)</f>
        <v>240434.77</v>
      </c>
    </row>
    <row r="7964" spans="1:8" x14ac:dyDescent="0.25">
      <c r="A7964" s="8"/>
      <c r="B7964" s="8" t="s">
        <v>2478</v>
      </c>
      <c r="C7964" s="8"/>
      <c r="D7964" s="8"/>
      <c r="E7964" s="8"/>
      <c r="F7964" s="8"/>
      <c r="G7964" s="9">
        <f>SUM(G7963)</f>
        <v>7798297.0999999996</v>
      </c>
      <c r="H7964" s="9">
        <f>SUM(H7963)</f>
        <v>240434.77</v>
      </c>
    </row>
    <row r="7965" spans="1:8" x14ac:dyDescent="0.25">
      <c r="A7965" s="4"/>
      <c r="B7965" s="4" t="s">
        <v>2479</v>
      </c>
      <c r="C7965" s="4" t="s">
        <v>2480</v>
      </c>
      <c r="D7965" s="4">
        <v>2007</v>
      </c>
      <c r="E7965" s="4">
        <v>1700000360</v>
      </c>
      <c r="F7965" s="4" t="s">
        <v>2481</v>
      </c>
      <c r="G7965" s="5">
        <v>3096428</v>
      </c>
      <c r="H7965" s="5">
        <v>280655.57</v>
      </c>
    </row>
    <row r="7966" spans="1:8" x14ac:dyDescent="0.25">
      <c r="A7966" s="4"/>
      <c r="B7966" s="4"/>
      <c r="C7966" s="4"/>
      <c r="D7966" s="4"/>
      <c r="E7966" s="4">
        <v>1700000350</v>
      </c>
      <c r="F7966" s="4" t="s">
        <v>6438</v>
      </c>
      <c r="G7966" s="5">
        <v>840000</v>
      </c>
      <c r="H7966" s="5">
        <v>64779.09</v>
      </c>
    </row>
    <row r="7967" spans="1:8" x14ac:dyDescent="0.25">
      <c r="A7967" s="4"/>
      <c r="B7967" s="4"/>
      <c r="C7967" s="4"/>
      <c r="D7967" s="4">
        <v>2011</v>
      </c>
      <c r="E7967" s="4">
        <v>1700003220</v>
      </c>
      <c r="F7967" s="4" t="s">
        <v>5037</v>
      </c>
      <c r="G7967" s="5">
        <v>2670649.29</v>
      </c>
      <c r="H7967" s="5">
        <v>857461.9</v>
      </c>
    </row>
    <row r="7968" spans="1:8" x14ac:dyDescent="0.25">
      <c r="A7968" s="4"/>
      <c r="B7968" s="4"/>
      <c r="C7968" s="4"/>
      <c r="D7968" s="4"/>
      <c r="E7968" s="4">
        <v>1700003270</v>
      </c>
      <c r="F7968" s="4" t="s">
        <v>6439</v>
      </c>
      <c r="G7968" s="5">
        <v>435991</v>
      </c>
      <c r="H7968" s="5">
        <v>139983.07999999999</v>
      </c>
    </row>
    <row r="7969" spans="1:8" x14ac:dyDescent="0.25">
      <c r="A7969" s="4"/>
      <c r="B7969" s="4"/>
      <c r="C7969" s="4"/>
      <c r="D7969" s="4"/>
      <c r="E7969" s="4">
        <v>1700003240</v>
      </c>
      <c r="F7969" s="4" t="s">
        <v>6440</v>
      </c>
      <c r="G7969" s="5">
        <v>134550</v>
      </c>
      <c r="H7969" s="5">
        <v>43199.78</v>
      </c>
    </row>
    <row r="7970" spans="1:8" x14ac:dyDescent="0.25">
      <c r="A7970" s="4"/>
      <c r="B7970" s="4"/>
      <c r="C7970" s="4"/>
      <c r="D7970" s="4"/>
      <c r="E7970" s="4">
        <v>1700003210</v>
      </c>
      <c r="F7970" s="4" t="s">
        <v>5037</v>
      </c>
      <c r="G7970" s="5">
        <v>122575.5</v>
      </c>
      <c r="H7970" s="5">
        <v>39355.129999999997</v>
      </c>
    </row>
    <row r="7971" spans="1:8" x14ac:dyDescent="0.25">
      <c r="A7971" s="4"/>
      <c r="B7971" s="4"/>
      <c r="C7971" s="4"/>
      <c r="D7971" s="4"/>
      <c r="E7971" s="4">
        <v>1700003230</v>
      </c>
      <c r="F7971" s="4" t="s">
        <v>6441</v>
      </c>
      <c r="G7971" s="5">
        <v>95000</v>
      </c>
      <c r="H7971" s="5">
        <v>30501.55</v>
      </c>
    </row>
    <row r="7972" spans="1:8" x14ac:dyDescent="0.25">
      <c r="A7972" s="4"/>
      <c r="B7972" s="4"/>
      <c r="C7972" s="4"/>
      <c r="D7972" s="4"/>
      <c r="E7972" s="4">
        <v>1700003250</v>
      </c>
      <c r="F7972" s="4" t="s">
        <v>6442</v>
      </c>
      <c r="G7972" s="5">
        <v>26115</v>
      </c>
      <c r="H7972" s="5">
        <v>8384.73</v>
      </c>
    </row>
    <row r="7973" spans="1:8" x14ac:dyDescent="0.25">
      <c r="A7973" s="4"/>
      <c r="B7973" s="4"/>
      <c r="C7973" s="4"/>
      <c r="D7973" s="4"/>
      <c r="E7973" s="4">
        <v>1700003260</v>
      </c>
      <c r="F7973" s="4" t="s">
        <v>6443</v>
      </c>
      <c r="G7973" s="5">
        <v>23111</v>
      </c>
      <c r="H7973" s="5">
        <v>7420.24</v>
      </c>
    </row>
    <row r="7974" spans="1:8" x14ac:dyDescent="0.25">
      <c r="A7974" s="4"/>
      <c r="B7974" s="4"/>
      <c r="C7974" s="4"/>
      <c r="D7974" s="4">
        <v>2013</v>
      </c>
      <c r="E7974" s="4">
        <v>1700004890</v>
      </c>
      <c r="F7974" s="4" t="s">
        <v>6444</v>
      </c>
      <c r="G7974" s="5">
        <v>129000</v>
      </c>
      <c r="H7974" s="5">
        <v>61053.19</v>
      </c>
    </row>
    <row r="7975" spans="1:8" x14ac:dyDescent="0.25">
      <c r="A7975" s="4"/>
      <c r="B7975" s="4"/>
      <c r="C7975" s="4"/>
      <c r="D7975" s="4"/>
      <c r="E7975" s="4">
        <v>1700004900</v>
      </c>
      <c r="F7975" s="4" t="s">
        <v>6444</v>
      </c>
      <c r="G7975" s="5">
        <v>75860</v>
      </c>
      <c r="H7975" s="5">
        <v>35903.06</v>
      </c>
    </row>
    <row r="7976" spans="1:8" x14ac:dyDescent="0.25">
      <c r="A7976" s="4"/>
      <c r="B7976" s="4"/>
      <c r="C7976" s="4"/>
      <c r="D7976" s="4"/>
      <c r="E7976" s="4">
        <v>1700004920</v>
      </c>
      <c r="F7976" s="4" t="s">
        <v>6445</v>
      </c>
      <c r="G7976" s="5">
        <v>29500</v>
      </c>
      <c r="H7976" s="5">
        <v>13961.75</v>
      </c>
    </row>
    <row r="7977" spans="1:8" x14ac:dyDescent="0.25">
      <c r="A7977" s="4"/>
      <c r="B7977" s="4"/>
      <c r="C7977" s="4"/>
      <c r="D7977" s="4"/>
      <c r="E7977" s="4">
        <v>1700004910</v>
      </c>
      <c r="F7977" s="4" t="s">
        <v>6445</v>
      </c>
      <c r="G7977" s="5">
        <v>27500</v>
      </c>
      <c r="H7977" s="5">
        <v>13015.26</v>
      </c>
    </row>
    <row r="7978" spans="1:8" x14ac:dyDescent="0.25">
      <c r="A7978" s="4"/>
      <c r="B7978" s="4"/>
      <c r="C7978" s="4"/>
      <c r="D7978" s="4">
        <v>2017</v>
      </c>
      <c r="E7978" s="4">
        <v>1700010910</v>
      </c>
      <c r="F7978" s="4" t="s">
        <v>6446</v>
      </c>
      <c r="G7978" s="5">
        <v>178974</v>
      </c>
      <c r="H7978" s="5">
        <v>136968.22</v>
      </c>
    </row>
    <row r="7979" spans="1:8" x14ac:dyDescent="0.25">
      <c r="A7979" s="6"/>
      <c r="B7979" s="6"/>
      <c r="C7979" s="6" t="s">
        <v>2634</v>
      </c>
      <c r="D7979" s="6"/>
      <c r="E7979" s="6"/>
      <c r="F7979" s="6"/>
      <c r="G7979" s="7">
        <f>SUM(G7965:G7978)</f>
        <v>7885253.79</v>
      </c>
      <c r="H7979" s="7">
        <f>SUM(H7965:H7978)</f>
        <v>1732642.55</v>
      </c>
    </row>
    <row r="7980" spans="1:8" x14ac:dyDescent="0.25">
      <c r="A7980" s="8"/>
      <c r="B7980" s="8" t="s">
        <v>2637</v>
      </c>
      <c r="C7980" s="8"/>
      <c r="D7980" s="8"/>
      <c r="E7980" s="8"/>
      <c r="F7980" s="8"/>
      <c r="G7980" s="9">
        <f>SUM(G7979)</f>
        <v>7885253.79</v>
      </c>
      <c r="H7980" s="9">
        <f>SUM(H7979)</f>
        <v>1732642.55</v>
      </c>
    </row>
    <row r="7981" spans="1:8" x14ac:dyDescent="0.25">
      <c r="A7981" s="10" t="s">
        <v>6447</v>
      </c>
      <c r="B7981" s="10"/>
      <c r="C7981" s="10"/>
      <c r="D7981" s="10"/>
      <c r="E7981" s="10"/>
      <c r="F7981" s="10"/>
      <c r="G7981" s="11">
        <f>G7980+G7964+G7940</f>
        <v>152384094.82999998</v>
      </c>
      <c r="H7981" s="11">
        <f>H7980+H7964+H7940</f>
        <v>24975367.289999999</v>
      </c>
    </row>
    <row r="7982" spans="1:8" x14ac:dyDescent="0.25">
      <c r="A7982" s="1" t="s">
        <v>6448</v>
      </c>
      <c r="B7982" s="1"/>
      <c r="C7982" s="1"/>
      <c r="D7982" s="1"/>
      <c r="E7982" s="1"/>
      <c r="F7982" s="1"/>
      <c r="G7982" s="2">
        <f>SUM(G7981,G7690,G6811,G6482,G6333,G4653,G3377)</f>
        <v>8193118158.6500015</v>
      </c>
      <c r="H7982" s="2">
        <f>SUM(H7981,H7690,H6811,H6482,H6333,H4653,H3377)</f>
        <v>3755663341.1100011</v>
      </c>
    </row>
    <row r="7983" spans="1:8" x14ac:dyDescent="0.25">
      <c r="H7983" s="1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Q1080"/>
  <sheetViews>
    <sheetView topLeftCell="F5" zoomScaleNormal="100" workbookViewId="0">
      <pane ySplit="2" topLeftCell="A725" activePane="bottomLeft" state="frozen"/>
      <selection activeCell="F5" sqref="F5"/>
      <selection pane="bottomLeft" activeCell="I734" sqref="I734"/>
    </sheetView>
  </sheetViews>
  <sheetFormatPr defaultRowHeight="15" x14ac:dyDescent="0.25"/>
  <cols>
    <col min="2" max="2" width="6.85546875" customWidth="1"/>
    <col min="3" max="3" width="26.5703125" bestFit="1" customWidth="1"/>
    <col min="4" max="4" width="14.140625" customWidth="1"/>
    <col min="5" max="5" width="54.5703125" customWidth="1"/>
    <col min="6" max="6" width="14.85546875" bestFit="1" customWidth="1"/>
    <col min="7" max="7" width="14.140625" bestFit="1" customWidth="1"/>
    <col min="8" max="8" width="15" bestFit="1" customWidth="1"/>
    <col min="9" max="9" width="13.140625" bestFit="1" customWidth="1"/>
    <col min="10" max="10" width="14.7109375" bestFit="1" customWidth="1"/>
    <col min="11" max="11" width="16.140625" bestFit="1" customWidth="1"/>
    <col min="12" max="12" width="14.42578125" bestFit="1" customWidth="1"/>
    <col min="13" max="13" width="9.140625" style="82"/>
    <col min="14" max="14" width="18.42578125" customWidth="1"/>
    <col min="15" max="15" width="12" customWidth="1"/>
    <col min="16" max="16" width="17.28515625" bestFit="1" customWidth="1"/>
    <col min="17" max="17" width="14.85546875" bestFit="1" customWidth="1"/>
  </cols>
  <sheetData>
    <row r="5" spans="2:17" ht="15.75" thickBot="1" x14ac:dyDescent="0.3">
      <c r="B5" s="164" t="s">
        <v>6509</v>
      </c>
      <c r="C5" s="164"/>
      <c r="D5" s="164"/>
      <c r="E5" s="164"/>
      <c r="F5" s="164"/>
      <c r="G5" s="164"/>
      <c r="H5" s="164"/>
      <c r="I5" s="164"/>
      <c r="J5" s="164"/>
      <c r="K5" s="164"/>
      <c r="L5" s="164"/>
      <c r="M5" s="167"/>
      <c r="N5" s="164"/>
      <c r="O5" s="164"/>
      <c r="P5" s="164"/>
      <c r="Q5" s="164"/>
    </row>
    <row r="6" spans="2:17" ht="60" customHeight="1" x14ac:dyDescent="0.25">
      <c r="B6" s="85" t="s">
        <v>6449</v>
      </c>
      <c r="C6" s="85" t="s">
        <v>6476</v>
      </c>
      <c r="D6" s="85" t="s">
        <v>6460</v>
      </c>
      <c r="E6" s="85" t="s">
        <v>6450</v>
      </c>
      <c r="F6" s="85" t="s">
        <v>6461</v>
      </c>
      <c r="G6" s="85" t="s">
        <v>6451</v>
      </c>
      <c r="H6" s="85" t="s">
        <v>6501</v>
      </c>
      <c r="I6" s="85" t="s">
        <v>6502</v>
      </c>
      <c r="J6" s="85" t="s">
        <v>6452</v>
      </c>
      <c r="K6" s="85" t="s">
        <v>6453</v>
      </c>
      <c r="L6" s="85" t="s">
        <v>6459</v>
      </c>
      <c r="M6" s="87" t="s">
        <v>6454</v>
      </c>
      <c r="N6" s="86" t="s">
        <v>6455</v>
      </c>
      <c r="O6" s="86" t="s">
        <v>6456</v>
      </c>
      <c r="P6" s="86" t="s">
        <v>6457</v>
      </c>
      <c r="Q6" s="86" t="s">
        <v>6458</v>
      </c>
    </row>
    <row r="7" spans="2:17" x14ac:dyDescent="0.25">
      <c r="B7" s="120">
        <v>1</v>
      </c>
      <c r="C7" s="109" t="s">
        <v>6465</v>
      </c>
      <c r="D7" s="109">
        <v>1200160670</v>
      </c>
      <c r="E7" s="108" t="s">
        <v>3310</v>
      </c>
      <c r="F7" s="109">
        <v>2019</v>
      </c>
      <c r="G7" s="110">
        <v>44389</v>
      </c>
      <c r="H7" s="109">
        <f t="shared" ref="H7:H70" si="0">YEAR(G7)-F7</f>
        <v>2</v>
      </c>
      <c r="I7" s="109">
        <v>8</v>
      </c>
      <c r="J7" s="111">
        <f t="shared" ref="J7:J70" si="1">(95/I7/100)</f>
        <v>0.11874999999999999</v>
      </c>
      <c r="K7" s="112">
        <v>11565470.59</v>
      </c>
      <c r="L7" s="112">
        <v>2119061.39</v>
      </c>
      <c r="M7" s="121">
        <v>0</v>
      </c>
      <c r="N7" s="112">
        <f t="shared" ref="N7:N70" si="2">K7*(1+M7)</f>
        <v>11565470.59</v>
      </c>
      <c r="O7" s="112">
        <f t="shared" ref="O7:O70" si="3">H7*J7*N7</f>
        <v>2746799.2651249999</v>
      </c>
      <c r="P7" s="114">
        <f t="shared" ref="P7:P9" si="4">IF(N7-O7&lt;=0,5%*N7,N7-O7)</f>
        <v>8818671.3248750009</v>
      </c>
      <c r="Q7" s="115">
        <f t="shared" ref="Q7:Q9" si="5">IF(P7=N7*5%,P7,P7*0.9)</f>
        <v>7936804.1923875008</v>
      </c>
    </row>
    <row r="8" spans="2:17" x14ac:dyDescent="0.25">
      <c r="B8" s="120">
        <v>2</v>
      </c>
      <c r="C8" s="109" t="s">
        <v>6465</v>
      </c>
      <c r="D8" s="109">
        <v>1200159360</v>
      </c>
      <c r="E8" s="108" t="s">
        <v>3311</v>
      </c>
      <c r="F8" s="109">
        <v>2019</v>
      </c>
      <c r="G8" s="110">
        <v>44389</v>
      </c>
      <c r="H8" s="109">
        <f t="shared" si="0"/>
        <v>2</v>
      </c>
      <c r="I8" s="109">
        <v>10</v>
      </c>
      <c r="J8" s="111">
        <f t="shared" si="1"/>
        <v>9.5000000000000001E-2</v>
      </c>
      <c r="K8" s="112">
        <v>2033464</v>
      </c>
      <c r="L8" s="112">
        <v>247669.43</v>
      </c>
      <c r="M8" s="121">
        <v>0</v>
      </c>
      <c r="N8" s="112">
        <f t="shared" si="2"/>
        <v>2033464</v>
      </c>
      <c r="O8" s="112">
        <f t="shared" si="3"/>
        <v>386358.16000000003</v>
      </c>
      <c r="P8" s="114">
        <f t="shared" si="4"/>
        <v>1647105.8399999999</v>
      </c>
      <c r="Q8" s="115">
        <f t="shared" si="5"/>
        <v>1482395.2559999998</v>
      </c>
    </row>
    <row r="9" spans="2:17" x14ac:dyDescent="0.25">
      <c r="B9" s="120">
        <v>3</v>
      </c>
      <c r="C9" s="109" t="s">
        <v>6465</v>
      </c>
      <c r="D9" s="109">
        <v>1200159350</v>
      </c>
      <c r="E9" s="108" t="s">
        <v>3312</v>
      </c>
      <c r="F9" s="109">
        <v>2019</v>
      </c>
      <c r="G9" s="110">
        <v>44389</v>
      </c>
      <c r="H9" s="109">
        <f t="shared" si="0"/>
        <v>2</v>
      </c>
      <c r="I9" s="109">
        <v>10</v>
      </c>
      <c r="J9" s="111">
        <f t="shared" si="1"/>
        <v>9.5000000000000001E-2</v>
      </c>
      <c r="K9" s="112">
        <v>933900.06</v>
      </c>
      <c r="L9" s="112">
        <v>1</v>
      </c>
      <c r="M9" s="121">
        <v>0</v>
      </c>
      <c r="N9" s="112">
        <f t="shared" si="2"/>
        <v>933900.06</v>
      </c>
      <c r="O9" s="112">
        <f t="shared" si="3"/>
        <v>177441.01140000002</v>
      </c>
      <c r="P9" s="114">
        <f t="shared" si="4"/>
        <v>756459.0486000001</v>
      </c>
      <c r="Q9" s="115">
        <f t="shared" si="5"/>
        <v>680813.14374000009</v>
      </c>
    </row>
    <row r="10" spans="2:17" x14ac:dyDescent="0.25">
      <c r="B10" s="120">
        <v>4</v>
      </c>
      <c r="C10" s="109" t="s">
        <v>6465</v>
      </c>
      <c r="D10" s="109">
        <v>1200150780</v>
      </c>
      <c r="E10" s="108" t="s">
        <v>3313</v>
      </c>
      <c r="F10" s="109">
        <v>2019</v>
      </c>
      <c r="G10" s="110">
        <v>44389</v>
      </c>
      <c r="H10" s="109">
        <f t="shared" si="0"/>
        <v>2</v>
      </c>
      <c r="I10" s="109">
        <v>8</v>
      </c>
      <c r="J10" s="111">
        <f t="shared" si="1"/>
        <v>0.11874999999999999</v>
      </c>
      <c r="K10" s="112">
        <v>645364.03</v>
      </c>
      <c r="L10" s="112">
        <v>101410.4</v>
      </c>
      <c r="M10" s="121">
        <v>0</v>
      </c>
      <c r="N10" s="112">
        <f t="shared" si="2"/>
        <v>645364.03</v>
      </c>
      <c r="O10" s="112">
        <f t="shared" si="3"/>
        <v>153273.95712499999</v>
      </c>
      <c r="P10" s="114">
        <f t="shared" ref="P10:P73" si="6">IF(N10-O10&lt;=0,5%*N10,N10-O10)</f>
        <v>492090.07287500007</v>
      </c>
      <c r="Q10" s="115">
        <f t="shared" ref="Q10:Q73" si="7">IF(P10=N10*5%,P10,P10*0.9)</f>
        <v>442881.06558750005</v>
      </c>
    </row>
    <row r="11" spans="2:17" x14ac:dyDescent="0.25">
      <c r="B11" s="120">
        <v>5</v>
      </c>
      <c r="C11" s="109" t="s">
        <v>6465</v>
      </c>
      <c r="D11" s="109">
        <v>1200161930</v>
      </c>
      <c r="E11" s="108" t="s">
        <v>3314</v>
      </c>
      <c r="F11" s="109">
        <v>2020</v>
      </c>
      <c r="G11" s="110">
        <v>44389</v>
      </c>
      <c r="H11" s="109">
        <f t="shared" si="0"/>
        <v>1</v>
      </c>
      <c r="I11" s="109">
        <v>8</v>
      </c>
      <c r="J11" s="111">
        <f t="shared" si="1"/>
        <v>0.11874999999999999</v>
      </c>
      <c r="K11" s="112">
        <v>1040000</v>
      </c>
      <c r="L11" s="112">
        <v>368131.51</v>
      </c>
      <c r="M11" s="121">
        <v>0</v>
      </c>
      <c r="N11" s="112">
        <f t="shared" si="2"/>
        <v>1040000</v>
      </c>
      <c r="O11" s="112">
        <f t="shared" si="3"/>
        <v>123500</v>
      </c>
      <c r="P11" s="114">
        <f t="shared" si="6"/>
        <v>916500</v>
      </c>
      <c r="Q11" s="115">
        <f t="shared" si="7"/>
        <v>824850</v>
      </c>
    </row>
    <row r="12" spans="2:17" s="14" customFormat="1" x14ac:dyDescent="0.25">
      <c r="B12" s="120">
        <v>6</v>
      </c>
      <c r="C12" s="109" t="s">
        <v>6473</v>
      </c>
      <c r="D12" s="109">
        <v>1200009610</v>
      </c>
      <c r="E12" s="108" t="s">
        <v>5647</v>
      </c>
      <c r="F12" s="109">
        <v>2006</v>
      </c>
      <c r="G12" s="110">
        <v>44389</v>
      </c>
      <c r="H12" s="109">
        <f t="shared" si="0"/>
        <v>15</v>
      </c>
      <c r="I12" s="109">
        <v>8</v>
      </c>
      <c r="J12" s="111">
        <f t="shared" si="1"/>
        <v>0.11874999999999999</v>
      </c>
      <c r="K12" s="112">
        <v>2522395.2200000002</v>
      </c>
      <c r="L12" s="112">
        <v>1</v>
      </c>
      <c r="M12" s="121">
        <v>0</v>
      </c>
      <c r="N12" s="112">
        <f t="shared" si="2"/>
        <v>2522395.2200000002</v>
      </c>
      <c r="O12" s="112">
        <f t="shared" si="3"/>
        <v>4493016.4856250007</v>
      </c>
      <c r="P12" s="114">
        <f t="shared" si="6"/>
        <v>126119.76100000001</v>
      </c>
      <c r="Q12" s="115">
        <f t="shared" si="7"/>
        <v>126119.76100000001</v>
      </c>
    </row>
    <row r="13" spans="2:17" x14ac:dyDescent="0.25">
      <c r="B13" s="120">
        <v>7</v>
      </c>
      <c r="C13" s="109" t="s">
        <v>6473</v>
      </c>
      <c r="D13" s="109">
        <v>1200010090</v>
      </c>
      <c r="E13" s="108" t="s">
        <v>5648</v>
      </c>
      <c r="F13" s="109">
        <v>2006</v>
      </c>
      <c r="G13" s="110">
        <v>44389</v>
      </c>
      <c r="H13" s="109">
        <f t="shared" si="0"/>
        <v>15</v>
      </c>
      <c r="I13" s="109">
        <v>8</v>
      </c>
      <c r="J13" s="111">
        <f t="shared" si="1"/>
        <v>0.11874999999999999</v>
      </c>
      <c r="K13" s="112">
        <v>1719322.62</v>
      </c>
      <c r="L13" s="112">
        <v>1</v>
      </c>
      <c r="M13" s="121">
        <v>0</v>
      </c>
      <c r="N13" s="112">
        <f t="shared" si="2"/>
        <v>1719322.62</v>
      </c>
      <c r="O13" s="112">
        <f t="shared" si="3"/>
        <v>3062543.4168750001</v>
      </c>
      <c r="P13" s="114">
        <f t="shared" si="6"/>
        <v>85966.131000000008</v>
      </c>
      <c r="Q13" s="115">
        <f t="shared" si="7"/>
        <v>85966.131000000008</v>
      </c>
    </row>
    <row r="14" spans="2:17" x14ac:dyDescent="0.25">
      <c r="B14" s="120">
        <v>8</v>
      </c>
      <c r="C14" s="109" t="s">
        <v>6473</v>
      </c>
      <c r="D14" s="109">
        <v>1200010710</v>
      </c>
      <c r="E14" s="108" t="s">
        <v>5649</v>
      </c>
      <c r="F14" s="109">
        <v>2006</v>
      </c>
      <c r="G14" s="110">
        <v>44389</v>
      </c>
      <c r="H14" s="109">
        <f t="shared" si="0"/>
        <v>15</v>
      </c>
      <c r="I14" s="109">
        <v>10</v>
      </c>
      <c r="J14" s="111">
        <f t="shared" si="1"/>
        <v>9.5000000000000001E-2</v>
      </c>
      <c r="K14" s="112">
        <v>1708172.85</v>
      </c>
      <c r="L14" s="112">
        <v>1</v>
      </c>
      <c r="M14" s="121">
        <v>0</v>
      </c>
      <c r="N14" s="112">
        <f t="shared" si="2"/>
        <v>1708172.85</v>
      </c>
      <c r="O14" s="112">
        <f t="shared" si="3"/>
        <v>2434146.3112500003</v>
      </c>
      <c r="P14" s="114">
        <f t="shared" si="6"/>
        <v>85408.642500000016</v>
      </c>
      <c r="Q14" s="115">
        <f t="shared" si="7"/>
        <v>85408.642500000016</v>
      </c>
    </row>
    <row r="15" spans="2:17" x14ac:dyDescent="0.25">
      <c r="B15" s="120">
        <v>9</v>
      </c>
      <c r="C15" s="109" t="s">
        <v>6473</v>
      </c>
      <c r="D15" s="109">
        <v>1200010530</v>
      </c>
      <c r="E15" s="108" t="s">
        <v>5650</v>
      </c>
      <c r="F15" s="109">
        <v>2006</v>
      </c>
      <c r="G15" s="110">
        <v>44389</v>
      </c>
      <c r="H15" s="109">
        <f t="shared" si="0"/>
        <v>15</v>
      </c>
      <c r="I15" s="109">
        <v>10</v>
      </c>
      <c r="J15" s="111">
        <f t="shared" si="1"/>
        <v>9.5000000000000001E-2</v>
      </c>
      <c r="K15" s="112">
        <v>1340857.52</v>
      </c>
      <c r="L15" s="112">
        <v>1</v>
      </c>
      <c r="M15" s="121">
        <v>0</v>
      </c>
      <c r="N15" s="112">
        <f t="shared" si="2"/>
        <v>1340857.52</v>
      </c>
      <c r="O15" s="112">
        <f t="shared" si="3"/>
        <v>1910721.966</v>
      </c>
      <c r="P15" s="114">
        <f t="shared" si="6"/>
        <v>67042.876000000004</v>
      </c>
      <c r="Q15" s="115">
        <f t="shared" si="7"/>
        <v>67042.876000000004</v>
      </c>
    </row>
    <row r="16" spans="2:17" x14ac:dyDescent="0.25">
      <c r="B16" s="120">
        <v>10</v>
      </c>
      <c r="C16" s="109" t="s">
        <v>6473</v>
      </c>
      <c r="D16" s="109">
        <v>1200010510</v>
      </c>
      <c r="E16" s="108" t="s">
        <v>5651</v>
      </c>
      <c r="F16" s="109">
        <v>2006</v>
      </c>
      <c r="G16" s="110">
        <v>44389</v>
      </c>
      <c r="H16" s="109">
        <f t="shared" si="0"/>
        <v>15</v>
      </c>
      <c r="I16" s="109">
        <v>10</v>
      </c>
      <c r="J16" s="111">
        <f t="shared" si="1"/>
        <v>9.5000000000000001E-2</v>
      </c>
      <c r="K16" s="112">
        <v>1291723.98</v>
      </c>
      <c r="L16" s="112">
        <v>1</v>
      </c>
      <c r="M16" s="121">
        <v>0</v>
      </c>
      <c r="N16" s="112">
        <f t="shared" si="2"/>
        <v>1291723.98</v>
      </c>
      <c r="O16" s="112">
        <f t="shared" si="3"/>
        <v>1840706.6714999999</v>
      </c>
      <c r="P16" s="114">
        <f t="shared" si="6"/>
        <v>64586.199000000001</v>
      </c>
      <c r="Q16" s="115">
        <f t="shared" si="7"/>
        <v>64586.199000000001</v>
      </c>
    </row>
    <row r="17" spans="2:17" x14ac:dyDescent="0.25">
      <c r="B17" s="120">
        <v>11</v>
      </c>
      <c r="C17" s="109" t="s">
        <v>6473</v>
      </c>
      <c r="D17" s="109">
        <v>1200010540</v>
      </c>
      <c r="E17" s="108" t="s">
        <v>5652</v>
      </c>
      <c r="F17" s="109">
        <v>2006</v>
      </c>
      <c r="G17" s="110">
        <v>44389</v>
      </c>
      <c r="H17" s="109">
        <f t="shared" si="0"/>
        <v>15</v>
      </c>
      <c r="I17" s="109">
        <v>10</v>
      </c>
      <c r="J17" s="111">
        <f t="shared" si="1"/>
        <v>9.5000000000000001E-2</v>
      </c>
      <c r="K17" s="112">
        <v>1287685.5900000001</v>
      </c>
      <c r="L17" s="112">
        <v>1</v>
      </c>
      <c r="M17" s="121">
        <v>0</v>
      </c>
      <c r="N17" s="112">
        <f t="shared" si="2"/>
        <v>1287685.5900000001</v>
      </c>
      <c r="O17" s="112">
        <f t="shared" si="3"/>
        <v>1834951.9657500002</v>
      </c>
      <c r="P17" s="114">
        <f t="shared" si="6"/>
        <v>64384.279500000004</v>
      </c>
      <c r="Q17" s="115">
        <f t="shared" si="7"/>
        <v>64384.279500000004</v>
      </c>
    </row>
    <row r="18" spans="2:17" x14ac:dyDescent="0.25">
      <c r="B18" s="120">
        <v>12</v>
      </c>
      <c r="C18" s="109" t="s">
        <v>6473</v>
      </c>
      <c r="D18" s="109">
        <v>1200010100</v>
      </c>
      <c r="E18" s="108" t="s">
        <v>5653</v>
      </c>
      <c r="F18" s="109">
        <v>2006</v>
      </c>
      <c r="G18" s="110">
        <v>44389</v>
      </c>
      <c r="H18" s="109">
        <f t="shared" si="0"/>
        <v>15</v>
      </c>
      <c r="I18" s="109">
        <v>8</v>
      </c>
      <c r="J18" s="111">
        <f t="shared" si="1"/>
        <v>0.11874999999999999</v>
      </c>
      <c r="K18" s="112">
        <v>1225380.57</v>
      </c>
      <c r="L18" s="112">
        <v>1</v>
      </c>
      <c r="M18" s="121">
        <v>0</v>
      </c>
      <c r="N18" s="112">
        <f t="shared" si="2"/>
        <v>1225380.57</v>
      </c>
      <c r="O18" s="112">
        <f t="shared" si="3"/>
        <v>2182709.1403125003</v>
      </c>
      <c r="P18" s="114">
        <f t="shared" si="6"/>
        <v>61269.028500000008</v>
      </c>
      <c r="Q18" s="115">
        <f t="shared" si="7"/>
        <v>61269.028500000008</v>
      </c>
    </row>
    <row r="19" spans="2:17" x14ac:dyDescent="0.25">
      <c r="B19" s="120">
        <v>13</v>
      </c>
      <c r="C19" s="109" t="s">
        <v>6473</v>
      </c>
      <c r="D19" s="109">
        <v>1200009840</v>
      </c>
      <c r="E19" s="108" t="s">
        <v>5654</v>
      </c>
      <c r="F19" s="109">
        <v>2006</v>
      </c>
      <c r="G19" s="110">
        <v>44389</v>
      </c>
      <c r="H19" s="109">
        <f t="shared" si="0"/>
        <v>15</v>
      </c>
      <c r="I19" s="109">
        <v>8</v>
      </c>
      <c r="J19" s="111">
        <f t="shared" si="1"/>
        <v>0.11874999999999999</v>
      </c>
      <c r="K19" s="112">
        <v>1044883.65</v>
      </c>
      <c r="L19" s="112">
        <v>1</v>
      </c>
      <c r="M19" s="121">
        <v>0</v>
      </c>
      <c r="N19" s="112">
        <f t="shared" si="2"/>
        <v>1044883.65</v>
      </c>
      <c r="O19" s="112">
        <f t="shared" si="3"/>
        <v>1861199.0015625001</v>
      </c>
      <c r="P19" s="114">
        <f t="shared" si="6"/>
        <v>52244.182500000003</v>
      </c>
      <c r="Q19" s="115">
        <f t="shared" si="7"/>
        <v>52244.182500000003</v>
      </c>
    </row>
    <row r="20" spans="2:17" x14ac:dyDescent="0.25">
      <c r="B20" s="120">
        <v>14</v>
      </c>
      <c r="C20" s="109" t="s">
        <v>6473</v>
      </c>
      <c r="D20" s="109">
        <v>1200010520</v>
      </c>
      <c r="E20" s="108" t="s">
        <v>5655</v>
      </c>
      <c r="F20" s="109">
        <v>2006</v>
      </c>
      <c r="G20" s="110">
        <v>44389</v>
      </c>
      <c r="H20" s="109">
        <f t="shared" si="0"/>
        <v>15</v>
      </c>
      <c r="I20" s="109">
        <v>10</v>
      </c>
      <c r="J20" s="111">
        <f t="shared" si="1"/>
        <v>9.5000000000000001E-2</v>
      </c>
      <c r="K20" s="112">
        <v>1007554.64</v>
      </c>
      <c r="L20" s="112">
        <v>1</v>
      </c>
      <c r="M20" s="121">
        <v>0</v>
      </c>
      <c r="N20" s="112">
        <f t="shared" si="2"/>
        <v>1007554.64</v>
      </c>
      <c r="O20" s="112">
        <f t="shared" si="3"/>
        <v>1435765.362</v>
      </c>
      <c r="P20" s="114">
        <f t="shared" si="6"/>
        <v>50377.732000000004</v>
      </c>
      <c r="Q20" s="115">
        <f t="shared" si="7"/>
        <v>50377.732000000004</v>
      </c>
    </row>
    <row r="21" spans="2:17" x14ac:dyDescent="0.25">
      <c r="B21" s="120">
        <v>15</v>
      </c>
      <c r="C21" s="109" t="s">
        <v>6473</v>
      </c>
      <c r="D21" s="109">
        <v>1200010660</v>
      </c>
      <c r="E21" s="108" t="s">
        <v>5656</v>
      </c>
      <c r="F21" s="109">
        <v>2006</v>
      </c>
      <c r="G21" s="110">
        <v>44389</v>
      </c>
      <c r="H21" s="109">
        <f t="shared" si="0"/>
        <v>15</v>
      </c>
      <c r="I21" s="109">
        <v>8</v>
      </c>
      <c r="J21" s="111">
        <f t="shared" si="1"/>
        <v>0.11874999999999999</v>
      </c>
      <c r="K21" s="112">
        <v>946657.5</v>
      </c>
      <c r="L21" s="112">
        <v>1</v>
      </c>
      <c r="M21" s="121">
        <v>0</v>
      </c>
      <c r="N21" s="112">
        <f t="shared" si="2"/>
        <v>946657.5</v>
      </c>
      <c r="O21" s="112">
        <f t="shared" si="3"/>
        <v>1686233.671875</v>
      </c>
      <c r="P21" s="114">
        <f t="shared" si="6"/>
        <v>47332.875</v>
      </c>
      <c r="Q21" s="115">
        <f t="shared" si="7"/>
        <v>47332.875</v>
      </c>
    </row>
    <row r="22" spans="2:17" x14ac:dyDescent="0.25">
      <c r="B22" s="120">
        <v>16</v>
      </c>
      <c r="C22" s="109" t="s">
        <v>6473</v>
      </c>
      <c r="D22" s="109">
        <v>1200009860</v>
      </c>
      <c r="E22" s="108" t="s">
        <v>5657</v>
      </c>
      <c r="F22" s="109">
        <v>2006</v>
      </c>
      <c r="G22" s="110">
        <v>44389</v>
      </c>
      <c r="H22" s="109">
        <f t="shared" si="0"/>
        <v>15</v>
      </c>
      <c r="I22" s="109">
        <v>8</v>
      </c>
      <c r="J22" s="111">
        <f t="shared" si="1"/>
        <v>0.11874999999999999</v>
      </c>
      <c r="K22" s="112">
        <v>577310.19999999995</v>
      </c>
      <c r="L22" s="112">
        <v>1</v>
      </c>
      <c r="M22" s="121">
        <v>0</v>
      </c>
      <c r="N22" s="112">
        <f t="shared" si="2"/>
        <v>577310.19999999995</v>
      </c>
      <c r="O22" s="112">
        <f t="shared" si="3"/>
        <v>1028333.79375</v>
      </c>
      <c r="P22" s="114">
        <f t="shared" si="6"/>
        <v>28865.51</v>
      </c>
      <c r="Q22" s="115">
        <f t="shared" si="7"/>
        <v>28865.51</v>
      </c>
    </row>
    <row r="23" spans="2:17" x14ac:dyDescent="0.25">
      <c r="B23" s="120">
        <v>17</v>
      </c>
      <c r="C23" s="109" t="s">
        <v>6473</v>
      </c>
      <c r="D23" s="109">
        <v>1200009630</v>
      </c>
      <c r="E23" s="108" t="s">
        <v>5658</v>
      </c>
      <c r="F23" s="109">
        <v>2006</v>
      </c>
      <c r="G23" s="110">
        <v>44389</v>
      </c>
      <c r="H23" s="109">
        <f t="shared" si="0"/>
        <v>15</v>
      </c>
      <c r="I23" s="109">
        <v>8</v>
      </c>
      <c r="J23" s="111">
        <f t="shared" si="1"/>
        <v>0.11874999999999999</v>
      </c>
      <c r="K23" s="112">
        <v>571476</v>
      </c>
      <c r="L23" s="112">
        <v>1</v>
      </c>
      <c r="M23" s="121">
        <v>0</v>
      </c>
      <c r="N23" s="112">
        <f t="shared" si="2"/>
        <v>571476</v>
      </c>
      <c r="O23" s="112">
        <f t="shared" si="3"/>
        <v>1017941.625</v>
      </c>
      <c r="P23" s="114">
        <f t="shared" si="6"/>
        <v>28573.800000000003</v>
      </c>
      <c r="Q23" s="115">
        <f t="shared" si="7"/>
        <v>28573.800000000003</v>
      </c>
    </row>
    <row r="24" spans="2:17" x14ac:dyDescent="0.25">
      <c r="B24" s="120">
        <v>18</v>
      </c>
      <c r="C24" s="109" t="s">
        <v>6473</v>
      </c>
      <c r="D24" s="109">
        <v>1200010010</v>
      </c>
      <c r="E24" s="108" t="s">
        <v>5659</v>
      </c>
      <c r="F24" s="109">
        <v>2006</v>
      </c>
      <c r="G24" s="110">
        <v>44389</v>
      </c>
      <c r="H24" s="109">
        <f t="shared" si="0"/>
        <v>15</v>
      </c>
      <c r="I24" s="109">
        <v>8</v>
      </c>
      <c r="J24" s="111">
        <f t="shared" si="1"/>
        <v>0.11874999999999999</v>
      </c>
      <c r="K24" s="112">
        <v>565600</v>
      </c>
      <c r="L24" s="112">
        <v>1</v>
      </c>
      <c r="M24" s="121">
        <v>0</v>
      </c>
      <c r="N24" s="112">
        <f t="shared" si="2"/>
        <v>565600</v>
      </c>
      <c r="O24" s="112">
        <f t="shared" si="3"/>
        <v>1007475</v>
      </c>
      <c r="P24" s="114">
        <f t="shared" si="6"/>
        <v>28280</v>
      </c>
      <c r="Q24" s="115">
        <f t="shared" si="7"/>
        <v>28280</v>
      </c>
    </row>
    <row r="25" spans="2:17" x14ac:dyDescent="0.25">
      <c r="B25" s="120">
        <v>19</v>
      </c>
      <c r="C25" s="109" t="s">
        <v>6473</v>
      </c>
      <c r="D25" s="109">
        <v>1200010000</v>
      </c>
      <c r="E25" s="108" t="s">
        <v>5660</v>
      </c>
      <c r="F25" s="109">
        <v>2006</v>
      </c>
      <c r="G25" s="110">
        <v>44389</v>
      </c>
      <c r="H25" s="109">
        <f t="shared" si="0"/>
        <v>15</v>
      </c>
      <c r="I25" s="109">
        <v>8</v>
      </c>
      <c r="J25" s="111">
        <f t="shared" si="1"/>
        <v>0.11874999999999999</v>
      </c>
      <c r="K25" s="112">
        <v>521600</v>
      </c>
      <c r="L25" s="112">
        <v>1</v>
      </c>
      <c r="M25" s="121">
        <v>0</v>
      </c>
      <c r="N25" s="112">
        <f t="shared" si="2"/>
        <v>521600</v>
      </c>
      <c r="O25" s="112">
        <f t="shared" si="3"/>
        <v>929100</v>
      </c>
      <c r="P25" s="114">
        <f t="shared" si="6"/>
        <v>26080</v>
      </c>
      <c r="Q25" s="115">
        <f t="shared" si="7"/>
        <v>26080</v>
      </c>
    </row>
    <row r="26" spans="2:17" x14ac:dyDescent="0.25">
      <c r="B26" s="120">
        <v>20</v>
      </c>
      <c r="C26" s="109" t="s">
        <v>6473</v>
      </c>
      <c r="D26" s="109">
        <v>1200009600</v>
      </c>
      <c r="E26" s="108" t="s">
        <v>5661</v>
      </c>
      <c r="F26" s="109">
        <v>2006</v>
      </c>
      <c r="G26" s="110">
        <v>44389</v>
      </c>
      <c r="H26" s="109">
        <f t="shared" si="0"/>
        <v>15</v>
      </c>
      <c r="I26" s="109">
        <v>8</v>
      </c>
      <c r="J26" s="111">
        <f t="shared" si="1"/>
        <v>0.11874999999999999</v>
      </c>
      <c r="K26" s="112">
        <v>508015</v>
      </c>
      <c r="L26" s="112">
        <v>1</v>
      </c>
      <c r="M26" s="121">
        <v>0</v>
      </c>
      <c r="N26" s="112">
        <f t="shared" si="2"/>
        <v>508015</v>
      </c>
      <c r="O26" s="112">
        <f t="shared" si="3"/>
        <v>904901.71875</v>
      </c>
      <c r="P26" s="114">
        <f t="shared" si="6"/>
        <v>25400.75</v>
      </c>
      <c r="Q26" s="115">
        <f t="shared" si="7"/>
        <v>25400.75</v>
      </c>
    </row>
    <row r="27" spans="2:17" x14ac:dyDescent="0.25">
      <c r="B27" s="120">
        <v>21</v>
      </c>
      <c r="C27" s="109" t="s">
        <v>6473</v>
      </c>
      <c r="D27" s="109">
        <v>1200009990</v>
      </c>
      <c r="E27" s="108" t="s">
        <v>5662</v>
      </c>
      <c r="F27" s="109">
        <v>2006</v>
      </c>
      <c r="G27" s="110">
        <v>44389</v>
      </c>
      <c r="H27" s="109">
        <f t="shared" si="0"/>
        <v>15</v>
      </c>
      <c r="I27" s="109">
        <v>8</v>
      </c>
      <c r="J27" s="111">
        <f t="shared" si="1"/>
        <v>0.11874999999999999</v>
      </c>
      <c r="K27" s="112">
        <v>486400</v>
      </c>
      <c r="L27" s="112">
        <v>1</v>
      </c>
      <c r="M27" s="121">
        <v>0</v>
      </c>
      <c r="N27" s="112">
        <f t="shared" si="2"/>
        <v>486400</v>
      </c>
      <c r="O27" s="112">
        <f t="shared" si="3"/>
        <v>866400</v>
      </c>
      <c r="P27" s="114">
        <f t="shared" si="6"/>
        <v>24320</v>
      </c>
      <c r="Q27" s="115">
        <f t="shared" si="7"/>
        <v>24320</v>
      </c>
    </row>
    <row r="28" spans="2:17" x14ac:dyDescent="0.25">
      <c r="B28" s="120">
        <v>22</v>
      </c>
      <c r="C28" s="109" t="s">
        <v>6473</v>
      </c>
      <c r="D28" s="109">
        <v>1200010770</v>
      </c>
      <c r="E28" s="108" t="s">
        <v>5663</v>
      </c>
      <c r="F28" s="109">
        <v>2006</v>
      </c>
      <c r="G28" s="110">
        <v>44389</v>
      </c>
      <c r="H28" s="109">
        <f t="shared" si="0"/>
        <v>15</v>
      </c>
      <c r="I28" s="109">
        <v>8</v>
      </c>
      <c r="J28" s="111">
        <f t="shared" si="1"/>
        <v>0.11874999999999999</v>
      </c>
      <c r="K28" s="112">
        <v>399844</v>
      </c>
      <c r="L28" s="112">
        <v>1</v>
      </c>
      <c r="M28" s="121">
        <v>0</v>
      </c>
      <c r="N28" s="112">
        <f t="shared" si="2"/>
        <v>399844</v>
      </c>
      <c r="O28" s="112">
        <f t="shared" si="3"/>
        <v>712222.125</v>
      </c>
      <c r="P28" s="114">
        <f t="shared" si="6"/>
        <v>19992.2</v>
      </c>
      <c r="Q28" s="115">
        <f t="shared" si="7"/>
        <v>19992.2</v>
      </c>
    </row>
    <row r="29" spans="2:17" x14ac:dyDescent="0.25">
      <c r="B29" s="120">
        <v>23</v>
      </c>
      <c r="C29" s="109" t="s">
        <v>6473</v>
      </c>
      <c r="D29" s="109">
        <v>1200009540</v>
      </c>
      <c r="E29" s="108" t="s">
        <v>5664</v>
      </c>
      <c r="F29" s="109">
        <v>2006</v>
      </c>
      <c r="G29" s="110">
        <v>44389</v>
      </c>
      <c r="H29" s="109">
        <f t="shared" si="0"/>
        <v>15</v>
      </c>
      <c r="I29" s="109">
        <v>8</v>
      </c>
      <c r="J29" s="111">
        <f t="shared" si="1"/>
        <v>0.11874999999999999</v>
      </c>
      <c r="K29" s="112">
        <v>386915.5</v>
      </c>
      <c r="L29" s="112">
        <v>1</v>
      </c>
      <c r="M29" s="121">
        <v>0</v>
      </c>
      <c r="N29" s="112">
        <f t="shared" si="2"/>
        <v>386915.5</v>
      </c>
      <c r="O29" s="112">
        <f t="shared" si="3"/>
        <v>689193.234375</v>
      </c>
      <c r="P29" s="114">
        <f t="shared" si="6"/>
        <v>19345.775000000001</v>
      </c>
      <c r="Q29" s="115">
        <f t="shared" si="7"/>
        <v>19345.775000000001</v>
      </c>
    </row>
    <row r="30" spans="2:17" x14ac:dyDescent="0.25">
      <c r="B30" s="120">
        <v>24</v>
      </c>
      <c r="C30" s="109" t="s">
        <v>6473</v>
      </c>
      <c r="D30" s="109">
        <v>1200009530</v>
      </c>
      <c r="E30" s="108" t="s">
        <v>5664</v>
      </c>
      <c r="F30" s="109">
        <v>2006</v>
      </c>
      <c r="G30" s="110">
        <v>44389</v>
      </c>
      <c r="H30" s="109">
        <f t="shared" si="0"/>
        <v>15</v>
      </c>
      <c r="I30" s="109">
        <v>8</v>
      </c>
      <c r="J30" s="111">
        <f t="shared" si="1"/>
        <v>0.11874999999999999</v>
      </c>
      <c r="K30" s="112">
        <v>346018.4</v>
      </c>
      <c r="L30" s="112">
        <v>1</v>
      </c>
      <c r="M30" s="121">
        <v>0</v>
      </c>
      <c r="N30" s="112">
        <f t="shared" si="2"/>
        <v>346018.4</v>
      </c>
      <c r="O30" s="112">
        <f t="shared" si="3"/>
        <v>616345.27500000002</v>
      </c>
      <c r="P30" s="114">
        <f t="shared" si="6"/>
        <v>17300.920000000002</v>
      </c>
      <c r="Q30" s="115">
        <f t="shared" si="7"/>
        <v>17300.920000000002</v>
      </c>
    </row>
    <row r="31" spans="2:17" x14ac:dyDescent="0.25">
      <c r="B31" s="120">
        <v>25</v>
      </c>
      <c r="C31" s="109" t="s">
        <v>6473</v>
      </c>
      <c r="D31" s="109">
        <v>1200009700</v>
      </c>
      <c r="E31" s="108" t="s">
        <v>5665</v>
      </c>
      <c r="F31" s="109">
        <v>2006</v>
      </c>
      <c r="G31" s="110">
        <v>44389</v>
      </c>
      <c r="H31" s="109">
        <f t="shared" si="0"/>
        <v>15</v>
      </c>
      <c r="I31" s="109">
        <v>8</v>
      </c>
      <c r="J31" s="111">
        <f t="shared" si="1"/>
        <v>0.11874999999999999</v>
      </c>
      <c r="K31" s="112">
        <v>341640</v>
      </c>
      <c r="L31" s="112">
        <v>1</v>
      </c>
      <c r="M31" s="121">
        <v>0</v>
      </c>
      <c r="N31" s="112">
        <f t="shared" si="2"/>
        <v>341640</v>
      </c>
      <c r="O31" s="112">
        <f t="shared" si="3"/>
        <v>608546.25</v>
      </c>
      <c r="P31" s="114">
        <f t="shared" si="6"/>
        <v>17082</v>
      </c>
      <c r="Q31" s="115">
        <f t="shared" si="7"/>
        <v>17082</v>
      </c>
    </row>
    <row r="32" spans="2:17" x14ac:dyDescent="0.25">
      <c r="B32" s="120">
        <v>26</v>
      </c>
      <c r="C32" s="109" t="s">
        <v>6473</v>
      </c>
      <c r="D32" s="109">
        <v>1200009650</v>
      </c>
      <c r="E32" s="108" t="s">
        <v>5666</v>
      </c>
      <c r="F32" s="109">
        <v>2006</v>
      </c>
      <c r="G32" s="110">
        <v>44389</v>
      </c>
      <c r="H32" s="109">
        <f t="shared" si="0"/>
        <v>15</v>
      </c>
      <c r="I32" s="109">
        <v>8</v>
      </c>
      <c r="J32" s="111">
        <f t="shared" si="1"/>
        <v>0.11874999999999999</v>
      </c>
      <c r="K32" s="112">
        <v>334600</v>
      </c>
      <c r="L32" s="112">
        <v>1</v>
      </c>
      <c r="M32" s="121">
        <v>0</v>
      </c>
      <c r="N32" s="112">
        <f t="shared" si="2"/>
        <v>334600</v>
      </c>
      <c r="O32" s="112">
        <f t="shared" si="3"/>
        <v>596006.25</v>
      </c>
      <c r="P32" s="114">
        <f t="shared" si="6"/>
        <v>16730</v>
      </c>
      <c r="Q32" s="115">
        <f t="shared" si="7"/>
        <v>16730</v>
      </c>
    </row>
    <row r="33" spans="2:17" x14ac:dyDescent="0.25">
      <c r="B33" s="120">
        <v>27</v>
      </c>
      <c r="C33" s="109" t="s">
        <v>6473</v>
      </c>
      <c r="D33" s="109">
        <v>1200009820</v>
      </c>
      <c r="E33" s="108" t="s">
        <v>5667</v>
      </c>
      <c r="F33" s="109">
        <v>2006</v>
      </c>
      <c r="G33" s="110">
        <v>44389</v>
      </c>
      <c r="H33" s="109">
        <f t="shared" si="0"/>
        <v>15</v>
      </c>
      <c r="I33" s="109">
        <v>8</v>
      </c>
      <c r="J33" s="111">
        <f t="shared" si="1"/>
        <v>0.11874999999999999</v>
      </c>
      <c r="K33" s="112">
        <v>272844</v>
      </c>
      <c r="L33" s="112">
        <v>1</v>
      </c>
      <c r="M33" s="121">
        <v>0</v>
      </c>
      <c r="N33" s="112">
        <f t="shared" si="2"/>
        <v>272844</v>
      </c>
      <c r="O33" s="112">
        <f t="shared" si="3"/>
        <v>486003.375</v>
      </c>
      <c r="P33" s="114">
        <f t="shared" si="6"/>
        <v>13642.2</v>
      </c>
      <c r="Q33" s="115">
        <f t="shared" si="7"/>
        <v>13642.2</v>
      </c>
    </row>
    <row r="34" spans="2:17" x14ac:dyDescent="0.25">
      <c r="B34" s="120">
        <v>28</v>
      </c>
      <c r="C34" s="109" t="s">
        <v>6473</v>
      </c>
      <c r="D34" s="109">
        <v>1200009660</v>
      </c>
      <c r="E34" s="108" t="s">
        <v>5668</v>
      </c>
      <c r="F34" s="109">
        <v>2006</v>
      </c>
      <c r="G34" s="110">
        <v>44389</v>
      </c>
      <c r="H34" s="109">
        <f t="shared" si="0"/>
        <v>15</v>
      </c>
      <c r="I34" s="109">
        <v>8</v>
      </c>
      <c r="J34" s="111">
        <f t="shared" si="1"/>
        <v>0.11874999999999999</v>
      </c>
      <c r="K34" s="112">
        <v>245000</v>
      </c>
      <c r="L34" s="112">
        <v>1</v>
      </c>
      <c r="M34" s="121">
        <v>0</v>
      </c>
      <c r="N34" s="112">
        <f t="shared" si="2"/>
        <v>245000</v>
      </c>
      <c r="O34" s="112">
        <f t="shared" si="3"/>
        <v>436406.25</v>
      </c>
      <c r="P34" s="114">
        <f t="shared" si="6"/>
        <v>12250</v>
      </c>
      <c r="Q34" s="115">
        <f t="shared" si="7"/>
        <v>12250</v>
      </c>
    </row>
    <row r="35" spans="2:17" x14ac:dyDescent="0.25">
      <c r="B35" s="120">
        <v>29</v>
      </c>
      <c r="C35" s="109" t="s">
        <v>6473</v>
      </c>
      <c r="D35" s="109">
        <v>1200010560</v>
      </c>
      <c r="E35" s="108" t="s">
        <v>5669</v>
      </c>
      <c r="F35" s="109">
        <v>2006</v>
      </c>
      <c r="G35" s="110">
        <v>44389</v>
      </c>
      <c r="H35" s="109">
        <f t="shared" si="0"/>
        <v>15</v>
      </c>
      <c r="I35" s="109">
        <v>8</v>
      </c>
      <c r="J35" s="111">
        <f t="shared" si="1"/>
        <v>0.11874999999999999</v>
      </c>
      <c r="K35" s="112">
        <v>238591.84</v>
      </c>
      <c r="L35" s="112">
        <v>1</v>
      </c>
      <c r="M35" s="121">
        <v>0</v>
      </c>
      <c r="N35" s="112">
        <f t="shared" si="2"/>
        <v>238591.84</v>
      </c>
      <c r="O35" s="112">
        <f t="shared" si="3"/>
        <v>424991.71499999997</v>
      </c>
      <c r="P35" s="114">
        <f t="shared" si="6"/>
        <v>11929.592000000001</v>
      </c>
      <c r="Q35" s="115">
        <f t="shared" si="7"/>
        <v>11929.592000000001</v>
      </c>
    </row>
    <row r="36" spans="2:17" x14ac:dyDescent="0.25">
      <c r="B36" s="120">
        <v>30</v>
      </c>
      <c r="C36" s="109" t="s">
        <v>6473</v>
      </c>
      <c r="D36" s="109">
        <v>1200009870</v>
      </c>
      <c r="E36" s="108" t="s">
        <v>5670</v>
      </c>
      <c r="F36" s="109">
        <v>2006</v>
      </c>
      <c r="G36" s="110">
        <v>44389</v>
      </c>
      <c r="H36" s="109">
        <f t="shared" si="0"/>
        <v>15</v>
      </c>
      <c r="I36" s="109">
        <v>8</v>
      </c>
      <c r="J36" s="111">
        <f t="shared" si="1"/>
        <v>0.11874999999999999</v>
      </c>
      <c r="K36" s="112">
        <v>235623.8</v>
      </c>
      <c r="L36" s="112">
        <v>1</v>
      </c>
      <c r="M36" s="121">
        <v>0</v>
      </c>
      <c r="N36" s="112">
        <f t="shared" si="2"/>
        <v>235623.8</v>
      </c>
      <c r="O36" s="112">
        <f t="shared" si="3"/>
        <v>419704.89374999999</v>
      </c>
      <c r="P36" s="114">
        <f t="shared" si="6"/>
        <v>11781.19</v>
      </c>
      <c r="Q36" s="115">
        <f t="shared" si="7"/>
        <v>11781.19</v>
      </c>
    </row>
    <row r="37" spans="2:17" x14ac:dyDescent="0.25">
      <c r="B37" s="120">
        <v>31</v>
      </c>
      <c r="C37" s="109" t="s">
        <v>6473</v>
      </c>
      <c r="D37" s="109">
        <v>1200010230</v>
      </c>
      <c r="E37" s="108" t="s">
        <v>5671</v>
      </c>
      <c r="F37" s="109">
        <v>2006</v>
      </c>
      <c r="G37" s="110">
        <v>44389</v>
      </c>
      <c r="H37" s="109">
        <f t="shared" si="0"/>
        <v>15</v>
      </c>
      <c r="I37" s="109">
        <v>8</v>
      </c>
      <c r="J37" s="111">
        <f t="shared" si="1"/>
        <v>0.11874999999999999</v>
      </c>
      <c r="K37" s="112">
        <v>226500</v>
      </c>
      <c r="L37" s="112">
        <v>1</v>
      </c>
      <c r="M37" s="121">
        <v>0</v>
      </c>
      <c r="N37" s="112">
        <f t="shared" si="2"/>
        <v>226500</v>
      </c>
      <c r="O37" s="112">
        <f t="shared" si="3"/>
        <v>403453.125</v>
      </c>
      <c r="P37" s="114">
        <f t="shared" si="6"/>
        <v>11325</v>
      </c>
      <c r="Q37" s="115">
        <f t="shared" si="7"/>
        <v>11325</v>
      </c>
    </row>
    <row r="38" spans="2:17" x14ac:dyDescent="0.25">
      <c r="B38" s="120">
        <v>32</v>
      </c>
      <c r="C38" s="109" t="s">
        <v>6473</v>
      </c>
      <c r="D38" s="109">
        <v>1200010020</v>
      </c>
      <c r="E38" s="108" t="s">
        <v>5672</v>
      </c>
      <c r="F38" s="109">
        <v>2006</v>
      </c>
      <c r="G38" s="110">
        <v>44389</v>
      </c>
      <c r="H38" s="109">
        <f t="shared" si="0"/>
        <v>15</v>
      </c>
      <c r="I38" s="109">
        <v>8</v>
      </c>
      <c r="J38" s="111">
        <f t="shared" si="1"/>
        <v>0.11874999999999999</v>
      </c>
      <c r="K38" s="112">
        <v>225000</v>
      </c>
      <c r="L38" s="112">
        <v>1</v>
      </c>
      <c r="M38" s="121">
        <v>0</v>
      </c>
      <c r="N38" s="112">
        <f t="shared" si="2"/>
        <v>225000</v>
      </c>
      <c r="O38" s="112">
        <f t="shared" si="3"/>
        <v>400781.25</v>
      </c>
      <c r="P38" s="114">
        <f t="shared" si="6"/>
        <v>11250</v>
      </c>
      <c r="Q38" s="115">
        <f t="shared" si="7"/>
        <v>11250</v>
      </c>
    </row>
    <row r="39" spans="2:17" x14ac:dyDescent="0.25">
      <c r="B39" s="120">
        <v>33</v>
      </c>
      <c r="C39" s="109" t="s">
        <v>6473</v>
      </c>
      <c r="D39" s="109">
        <v>1200010150</v>
      </c>
      <c r="E39" s="108" t="s">
        <v>5673</v>
      </c>
      <c r="F39" s="109">
        <v>2006</v>
      </c>
      <c r="G39" s="110">
        <v>44389</v>
      </c>
      <c r="H39" s="109">
        <f t="shared" si="0"/>
        <v>15</v>
      </c>
      <c r="I39" s="109">
        <v>8</v>
      </c>
      <c r="J39" s="111">
        <f t="shared" si="1"/>
        <v>0.11874999999999999</v>
      </c>
      <c r="K39" s="112">
        <v>222943</v>
      </c>
      <c r="L39" s="112">
        <v>1</v>
      </c>
      <c r="M39" s="121">
        <v>0</v>
      </c>
      <c r="N39" s="112">
        <f t="shared" si="2"/>
        <v>222943</v>
      </c>
      <c r="O39" s="112">
        <f t="shared" si="3"/>
        <v>397117.21875</v>
      </c>
      <c r="P39" s="114">
        <f t="shared" si="6"/>
        <v>11147.150000000001</v>
      </c>
      <c r="Q39" s="115">
        <f t="shared" si="7"/>
        <v>11147.150000000001</v>
      </c>
    </row>
    <row r="40" spans="2:17" x14ac:dyDescent="0.25">
      <c r="B40" s="120">
        <v>34</v>
      </c>
      <c r="C40" s="109" t="s">
        <v>6473</v>
      </c>
      <c r="D40" s="109">
        <v>1200010630</v>
      </c>
      <c r="E40" s="108" t="s">
        <v>5674</v>
      </c>
      <c r="F40" s="109">
        <v>2006</v>
      </c>
      <c r="G40" s="110">
        <v>44389</v>
      </c>
      <c r="H40" s="109">
        <f t="shared" si="0"/>
        <v>15</v>
      </c>
      <c r="I40" s="109">
        <v>8</v>
      </c>
      <c r="J40" s="111">
        <f t="shared" si="1"/>
        <v>0.11874999999999999</v>
      </c>
      <c r="K40" s="112">
        <v>216681.18</v>
      </c>
      <c r="L40" s="112">
        <v>1</v>
      </c>
      <c r="M40" s="121">
        <v>0</v>
      </c>
      <c r="N40" s="112">
        <f t="shared" si="2"/>
        <v>216681.18</v>
      </c>
      <c r="O40" s="112">
        <f t="shared" si="3"/>
        <v>385963.35187499999</v>
      </c>
      <c r="P40" s="114">
        <f t="shared" si="6"/>
        <v>10834.059000000001</v>
      </c>
      <c r="Q40" s="115">
        <f t="shared" si="7"/>
        <v>10834.059000000001</v>
      </c>
    </row>
    <row r="41" spans="2:17" x14ac:dyDescent="0.25">
      <c r="B41" s="120">
        <v>35</v>
      </c>
      <c r="C41" s="109" t="s">
        <v>6473</v>
      </c>
      <c r="D41" s="109">
        <v>1200009810</v>
      </c>
      <c r="E41" s="108" t="s">
        <v>5675</v>
      </c>
      <c r="F41" s="109">
        <v>2006</v>
      </c>
      <c r="G41" s="110">
        <v>44389</v>
      </c>
      <c r="H41" s="109">
        <f t="shared" si="0"/>
        <v>15</v>
      </c>
      <c r="I41" s="109">
        <v>8</v>
      </c>
      <c r="J41" s="111">
        <f t="shared" si="1"/>
        <v>0.11874999999999999</v>
      </c>
      <c r="K41" s="112">
        <v>205581</v>
      </c>
      <c r="L41" s="112">
        <v>1</v>
      </c>
      <c r="M41" s="121">
        <v>0</v>
      </c>
      <c r="N41" s="112">
        <f t="shared" si="2"/>
        <v>205581</v>
      </c>
      <c r="O41" s="112">
        <f t="shared" si="3"/>
        <v>366191.15625</v>
      </c>
      <c r="P41" s="114">
        <f t="shared" si="6"/>
        <v>10279.050000000001</v>
      </c>
      <c r="Q41" s="115">
        <f t="shared" si="7"/>
        <v>10279.050000000001</v>
      </c>
    </row>
    <row r="42" spans="2:17" x14ac:dyDescent="0.25">
      <c r="B42" s="120">
        <v>36</v>
      </c>
      <c r="C42" s="109" t="s">
        <v>6473</v>
      </c>
      <c r="D42" s="109">
        <v>1200009500</v>
      </c>
      <c r="E42" s="108" t="s">
        <v>5676</v>
      </c>
      <c r="F42" s="109">
        <v>2006</v>
      </c>
      <c r="G42" s="110">
        <v>44389</v>
      </c>
      <c r="H42" s="109">
        <f t="shared" si="0"/>
        <v>15</v>
      </c>
      <c r="I42" s="109">
        <v>8</v>
      </c>
      <c r="J42" s="111">
        <f t="shared" si="1"/>
        <v>0.11874999999999999</v>
      </c>
      <c r="K42" s="112">
        <v>201273.9</v>
      </c>
      <c r="L42" s="112">
        <v>1</v>
      </c>
      <c r="M42" s="121">
        <v>0</v>
      </c>
      <c r="N42" s="112">
        <f t="shared" si="2"/>
        <v>201273.9</v>
      </c>
      <c r="O42" s="112">
        <f t="shared" si="3"/>
        <v>358519.13437499997</v>
      </c>
      <c r="P42" s="114">
        <f t="shared" si="6"/>
        <v>10063.695</v>
      </c>
      <c r="Q42" s="115">
        <f t="shared" si="7"/>
        <v>10063.695</v>
      </c>
    </row>
    <row r="43" spans="2:17" x14ac:dyDescent="0.25">
      <c r="B43" s="120">
        <v>37</v>
      </c>
      <c r="C43" s="109" t="s">
        <v>6473</v>
      </c>
      <c r="D43" s="109">
        <v>1200009510</v>
      </c>
      <c r="E43" s="108" t="s">
        <v>5677</v>
      </c>
      <c r="F43" s="109">
        <v>2006</v>
      </c>
      <c r="G43" s="110">
        <v>44389</v>
      </c>
      <c r="H43" s="109">
        <f t="shared" si="0"/>
        <v>15</v>
      </c>
      <c r="I43" s="109">
        <v>8</v>
      </c>
      <c r="J43" s="111">
        <f t="shared" si="1"/>
        <v>0.11874999999999999</v>
      </c>
      <c r="K43" s="112">
        <v>197950.25</v>
      </c>
      <c r="L43" s="112">
        <v>1</v>
      </c>
      <c r="M43" s="121">
        <v>0</v>
      </c>
      <c r="N43" s="112">
        <f t="shared" si="2"/>
        <v>197950.25</v>
      </c>
      <c r="O43" s="112">
        <f t="shared" si="3"/>
        <v>352598.8828125</v>
      </c>
      <c r="P43" s="114">
        <f t="shared" si="6"/>
        <v>9897.5125000000007</v>
      </c>
      <c r="Q43" s="115">
        <f t="shared" si="7"/>
        <v>9897.5125000000007</v>
      </c>
    </row>
    <row r="44" spans="2:17" x14ac:dyDescent="0.25">
      <c r="B44" s="120">
        <v>38</v>
      </c>
      <c r="C44" s="109" t="s">
        <v>6473</v>
      </c>
      <c r="D44" s="109">
        <v>1200009970</v>
      </c>
      <c r="E44" s="108" t="s">
        <v>5678</v>
      </c>
      <c r="F44" s="109">
        <v>2006</v>
      </c>
      <c r="G44" s="110">
        <v>44389</v>
      </c>
      <c r="H44" s="109">
        <f t="shared" si="0"/>
        <v>15</v>
      </c>
      <c r="I44" s="109">
        <v>8</v>
      </c>
      <c r="J44" s="111">
        <f t="shared" si="1"/>
        <v>0.11874999999999999</v>
      </c>
      <c r="K44" s="112">
        <v>197600</v>
      </c>
      <c r="L44" s="112">
        <v>1</v>
      </c>
      <c r="M44" s="121">
        <v>0</v>
      </c>
      <c r="N44" s="112">
        <f t="shared" si="2"/>
        <v>197600</v>
      </c>
      <c r="O44" s="112">
        <f t="shared" si="3"/>
        <v>351975</v>
      </c>
      <c r="P44" s="114">
        <f t="shared" si="6"/>
        <v>9880</v>
      </c>
      <c r="Q44" s="115">
        <f t="shared" si="7"/>
        <v>9880</v>
      </c>
    </row>
    <row r="45" spans="2:17" x14ac:dyDescent="0.25">
      <c r="B45" s="120">
        <v>39</v>
      </c>
      <c r="C45" s="109" t="s">
        <v>6473</v>
      </c>
      <c r="D45" s="109">
        <v>1200009520</v>
      </c>
      <c r="E45" s="108" t="s">
        <v>5677</v>
      </c>
      <c r="F45" s="109">
        <v>2006</v>
      </c>
      <c r="G45" s="110">
        <v>44389</v>
      </c>
      <c r="H45" s="109">
        <f t="shared" si="0"/>
        <v>15</v>
      </c>
      <c r="I45" s="109">
        <v>8</v>
      </c>
      <c r="J45" s="111">
        <f t="shared" si="1"/>
        <v>0.11874999999999999</v>
      </c>
      <c r="K45" s="112">
        <v>195035.8</v>
      </c>
      <c r="L45" s="112">
        <v>1</v>
      </c>
      <c r="M45" s="121">
        <v>0</v>
      </c>
      <c r="N45" s="112">
        <f t="shared" si="2"/>
        <v>195035.8</v>
      </c>
      <c r="O45" s="112">
        <f t="shared" si="3"/>
        <v>347407.51874999999</v>
      </c>
      <c r="P45" s="114">
        <f t="shared" si="6"/>
        <v>9751.7899999999991</v>
      </c>
      <c r="Q45" s="115">
        <f t="shared" si="7"/>
        <v>9751.7899999999991</v>
      </c>
    </row>
    <row r="46" spans="2:17" x14ac:dyDescent="0.25">
      <c r="B46" s="120">
        <v>40</v>
      </c>
      <c r="C46" s="109" t="s">
        <v>6473</v>
      </c>
      <c r="D46" s="109">
        <v>1200010640</v>
      </c>
      <c r="E46" s="108" t="s">
        <v>5679</v>
      </c>
      <c r="F46" s="109">
        <v>2006</v>
      </c>
      <c r="G46" s="110">
        <v>44389</v>
      </c>
      <c r="H46" s="109">
        <f t="shared" si="0"/>
        <v>15</v>
      </c>
      <c r="I46" s="109">
        <v>8</v>
      </c>
      <c r="J46" s="111">
        <f t="shared" si="1"/>
        <v>0.11874999999999999</v>
      </c>
      <c r="K46" s="112">
        <v>187374.4</v>
      </c>
      <c r="L46" s="112">
        <v>1</v>
      </c>
      <c r="M46" s="121">
        <v>0</v>
      </c>
      <c r="N46" s="112">
        <f t="shared" si="2"/>
        <v>187374.4</v>
      </c>
      <c r="O46" s="112">
        <f t="shared" si="3"/>
        <v>333760.64999999997</v>
      </c>
      <c r="P46" s="114">
        <f t="shared" si="6"/>
        <v>9368.7199999999993</v>
      </c>
      <c r="Q46" s="115">
        <f t="shared" si="7"/>
        <v>9368.7199999999993</v>
      </c>
    </row>
    <row r="47" spans="2:17" x14ac:dyDescent="0.25">
      <c r="B47" s="120">
        <v>41</v>
      </c>
      <c r="C47" s="109" t="s">
        <v>6473</v>
      </c>
      <c r="D47" s="109">
        <v>1200030410</v>
      </c>
      <c r="E47" s="108" t="s">
        <v>5680</v>
      </c>
      <c r="F47" s="109">
        <v>2006</v>
      </c>
      <c r="G47" s="110">
        <v>44389</v>
      </c>
      <c r="H47" s="109">
        <f t="shared" si="0"/>
        <v>15</v>
      </c>
      <c r="I47" s="109">
        <v>8</v>
      </c>
      <c r="J47" s="111">
        <f t="shared" si="1"/>
        <v>0.11874999999999999</v>
      </c>
      <c r="K47" s="112">
        <v>185719.62</v>
      </c>
      <c r="L47" s="112">
        <v>1</v>
      </c>
      <c r="M47" s="121">
        <v>0</v>
      </c>
      <c r="N47" s="112">
        <f t="shared" si="2"/>
        <v>185719.62</v>
      </c>
      <c r="O47" s="112">
        <f t="shared" si="3"/>
        <v>330813.073125</v>
      </c>
      <c r="P47" s="114">
        <f t="shared" si="6"/>
        <v>9285.9809999999998</v>
      </c>
      <c r="Q47" s="115">
        <f t="shared" si="7"/>
        <v>9285.9809999999998</v>
      </c>
    </row>
    <row r="48" spans="2:17" x14ac:dyDescent="0.25">
      <c r="B48" s="120">
        <v>42</v>
      </c>
      <c r="C48" s="109" t="s">
        <v>6473</v>
      </c>
      <c r="D48" s="109">
        <v>1200009690</v>
      </c>
      <c r="E48" s="108" t="s">
        <v>5665</v>
      </c>
      <c r="F48" s="109">
        <v>2006</v>
      </c>
      <c r="G48" s="110">
        <v>44389</v>
      </c>
      <c r="H48" s="109">
        <f t="shared" si="0"/>
        <v>15</v>
      </c>
      <c r="I48" s="109">
        <v>8</v>
      </c>
      <c r="J48" s="111">
        <f t="shared" si="1"/>
        <v>0.11874999999999999</v>
      </c>
      <c r="K48" s="112">
        <v>161865</v>
      </c>
      <c r="L48" s="112">
        <v>1</v>
      </c>
      <c r="M48" s="121">
        <v>0</v>
      </c>
      <c r="N48" s="112">
        <f t="shared" si="2"/>
        <v>161865</v>
      </c>
      <c r="O48" s="112">
        <f t="shared" si="3"/>
        <v>288322.03125</v>
      </c>
      <c r="P48" s="114">
        <f t="shared" si="6"/>
        <v>8093.25</v>
      </c>
      <c r="Q48" s="115">
        <f t="shared" si="7"/>
        <v>8093.25</v>
      </c>
    </row>
    <row r="49" spans="2:17" x14ac:dyDescent="0.25">
      <c r="B49" s="120">
        <v>43</v>
      </c>
      <c r="C49" s="109" t="s">
        <v>6473</v>
      </c>
      <c r="D49" s="109">
        <v>1200009710</v>
      </c>
      <c r="E49" s="108" t="s">
        <v>5665</v>
      </c>
      <c r="F49" s="109">
        <v>2006</v>
      </c>
      <c r="G49" s="110">
        <v>44389</v>
      </c>
      <c r="H49" s="109">
        <f t="shared" si="0"/>
        <v>15</v>
      </c>
      <c r="I49" s="109">
        <v>8</v>
      </c>
      <c r="J49" s="111">
        <f t="shared" si="1"/>
        <v>0.11874999999999999</v>
      </c>
      <c r="K49" s="112">
        <v>148932</v>
      </c>
      <c r="L49" s="112">
        <v>1</v>
      </c>
      <c r="M49" s="121">
        <v>0</v>
      </c>
      <c r="N49" s="112">
        <f t="shared" si="2"/>
        <v>148932</v>
      </c>
      <c r="O49" s="112">
        <f t="shared" si="3"/>
        <v>265285.125</v>
      </c>
      <c r="P49" s="114">
        <f t="shared" si="6"/>
        <v>7446.6</v>
      </c>
      <c r="Q49" s="115">
        <f t="shared" si="7"/>
        <v>7446.6</v>
      </c>
    </row>
    <row r="50" spans="2:17" x14ac:dyDescent="0.25">
      <c r="B50" s="120">
        <v>44</v>
      </c>
      <c r="C50" s="109" t="s">
        <v>6473</v>
      </c>
      <c r="D50" s="109">
        <v>1200009560</v>
      </c>
      <c r="E50" s="108" t="s">
        <v>5681</v>
      </c>
      <c r="F50" s="109">
        <v>2006</v>
      </c>
      <c r="G50" s="110">
        <v>44389</v>
      </c>
      <c r="H50" s="109">
        <f t="shared" si="0"/>
        <v>15</v>
      </c>
      <c r="I50" s="109">
        <v>8</v>
      </c>
      <c r="J50" s="111">
        <f t="shared" si="1"/>
        <v>0.11874999999999999</v>
      </c>
      <c r="K50" s="112">
        <v>140000</v>
      </c>
      <c r="L50" s="112">
        <v>1</v>
      </c>
      <c r="M50" s="121">
        <v>0</v>
      </c>
      <c r="N50" s="112">
        <f t="shared" si="2"/>
        <v>140000</v>
      </c>
      <c r="O50" s="112">
        <f t="shared" si="3"/>
        <v>249375</v>
      </c>
      <c r="P50" s="114">
        <f t="shared" si="6"/>
        <v>7000</v>
      </c>
      <c r="Q50" s="115">
        <f t="shared" si="7"/>
        <v>7000</v>
      </c>
    </row>
    <row r="51" spans="2:17" x14ac:dyDescent="0.25">
      <c r="B51" s="120">
        <v>45</v>
      </c>
      <c r="C51" s="109" t="s">
        <v>6473</v>
      </c>
      <c r="D51" s="109">
        <v>1200009670</v>
      </c>
      <c r="E51" s="108" t="s">
        <v>5682</v>
      </c>
      <c r="F51" s="109">
        <v>2006</v>
      </c>
      <c r="G51" s="110">
        <v>44389</v>
      </c>
      <c r="H51" s="109">
        <f t="shared" si="0"/>
        <v>15</v>
      </c>
      <c r="I51" s="109">
        <v>8</v>
      </c>
      <c r="J51" s="111">
        <f t="shared" si="1"/>
        <v>0.11874999999999999</v>
      </c>
      <c r="K51" s="112">
        <v>119574</v>
      </c>
      <c r="L51" s="112">
        <v>1</v>
      </c>
      <c r="M51" s="121">
        <v>0</v>
      </c>
      <c r="N51" s="112">
        <f t="shared" si="2"/>
        <v>119574</v>
      </c>
      <c r="O51" s="112">
        <f t="shared" si="3"/>
        <v>212991.1875</v>
      </c>
      <c r="P51" s="114">
        <f t="shared" si="6"/>
        <v>5978.7000000000007</v>
      </c>
      <c r="Q51" s="115">
        <f t="shared" si="7"/>
        <v>5978.7000000000007</v>
      </c>
    </row>
    <row r="52" spans="2:17" x14ac:dyDescent="0.25">
      <c r="B52" s="120">
        <v>46</v>
      </c>
      <c r="C52" s="109" t="s">
        <v>6473</v>
      </c>
      <c r="D52" s="109">
        <v>1200010310</v>
      </c>
      <c r="E52" s="108" t="s">
        <v>4081</v>
      </c>
      <c r="F52" s="109">
        <v>2006</v>
      </c>
      <c r="G52" s="110">
        <v>44389</v>
      </c>
      <c r="H52" s="109">
        <f t="shared" si="0"/>
        <v>15</v>
      </c>
      <c r="I52" s="109">
        <v>8</v>
      </c>
      <c r="J52" s="111">
        <f t="shared" si="1"/>
        <v>0.11874999999999999</v>
      </c>
      <c r="K52" s="112">
        <v>106167.36</v>
      </c>
      <c r="L52" s="112">
        <v>1</v>
      </c>
      <c r="M52" s="121">
        <v>0</v>
      </c>
      <c r="N52" s="112">
        <f t="shared" si="2"/>
        <v>106167.36</v>
      </c>
      <c r="O52" s="112">
        <f t="shared" si="3"/>
        <v>189110.61000000002</v>
      </c>
      <c r="P52" s="114">
        <f t="shared" si="6"/>
        <v>5308.3680000000004</v>
      </c>
      <c r="Q52" s="115">
        <f t="shared" si="7"/>
        <v>5308.3680000000004</v>
      </c>
    </row>
    <row r="53" spans="2:17" x14ac:dyDescent="0.25">
      <c r="B53" s="120">
        <v>47</v>
      </c>
      <c r="C53" s="109" t="s">
        <v>6473</v>
      </c>
      <c r="D53" s="109">
        <v>1200009960</v>
      </c>
      <c r="E53" s="108" t="s">
        <v>5683</v>
      </c>
      <c r="F53" s="109">
        <v>2006</v>
      </c>
      <c r="G53" s="110">
        <v>44389</v>
      </c>
      <c r="H53" s="109">
        <f t="shared" si="0"/>
        <v>15</v>
      </c>
      <c r="I53" s="109">
        <v>8</v>
      </c>
      <c r="J53" s="111">
        <f t="shared" si="1"/>
        <v>0.11874999999999999</v>
      </c>
      <c r="K53" s="112">
        <v>97500</v>
      </c>
      <c r="L53" s="112">
        <v>1</v>
      </c>
      <c r="M53" s="121">
        <v>0</v>
      </c>
      <c r="N53" s="112">
        <f t="shared" si="2"/>
        <v>97500</v>
      </c>
      <c r="O53" s="112">
        <f t="shared" si="3"/>
        <v>173671.875</v>
      </c>
      <c r="P53" s="114">
        <f t="shared" si="6"/>
        <v>4875</v>
      </c>
      <c r="Q53" s="115">
        <f t="shared" si="7"/>
        <v>4875</v>
      </c>
    </row>
    <row r="54" spans="2:17" x14ac:dyDescent="0.25">
      <c r="B54" s="120">
        <v>48</v>
      </c>
      <c r="C54" s="109" t="s">
        <v>6473</v>
      </c>
      <c r="D54" s="109">
        <v>1200010320</v>
      </c>
      <c r="E54" s="108" t="s">
        <v>5684</v>
      </c>
      <c r="F54" s="109">
        <v>2006</v>
      </c>
      <c r="G54" s="110">
        <v>44389</v>
      </c>
      <c r="H54" s="109">
        <f t="shared" si="0"/>
        <v>15</v>
      </c>
      <c r="I54" s="109">
        <v>8</v>
      </c>
      <c r="J54" s="111">
        <f t="shared" si="1"/>
        <v>0.11874999999999999</v>
      </c>
      <c r="K54" s="112">
        <v>96757</v>
      </c>
      <c r="L54" s="112">
        <v>1</v>
      </c>
      <c r="M54" s="121">
        <v>0</v>
      </c>
      <c r="N54" s="112">
        <f t="shared" si="2"/>
        <v>96757</v>
      </c>
      <c r="O54" s="112">
        <f t="shared" si="3"/>
        <v>172348.40625</v>
      </c>
      <c r="P54" s="114">
        <f t="shared" si="6"/>
        <v>4837.8500000000004</v>
      </c>
      <c r="Q54" s="115">
        <f t="shared" si="7"/>
        <v>4837.8500000000004</v>
      </c>
    </row>
    <row r="55" spans="2:17" x14ac:dyDescent="0.25">
      <c r="B55" s="120">
        <v>49</v>
      </c>
      <c r="C55" s="109" t="s">
        <v>6473</v>
      </c>
      <c r="D55" s="109">
        <v>1200009910</v>
      </c>
      <c r="E55" s="108" t="s">
        <v>5685</v>
      </c>
      <c r="F55" s="109">
        <v>2006</v>
      </c>
      <c r="G55" s="110">
        <v>44389</v>
      </c>
      <c r="H55" s="109">
        <f t="shared" si="0"/>
        <v>15</v>
      </c>
      <c r="I55" s="109">
        <v>8</v>
      </c>
      <c r="J55" s="111">
        <f t="shared" si="1"/>
        <v>0.11874999999999999</v>
      </c>
      <c r="K55" s="112">
        <v>91670</v>
      </c>
      <c r="L55" s="112">
        <v>1</v>
      </c>
      <c r="M55" s="121">
        <v>0</v>
      </c>
      <c r="N55" s="112">
        <f t="shared" si="2"/>
        <v>91670</v>
      </c>
      <c r="O55" s="112">
        <f t="shared" si="3"/>
        <v>163287.1875</v>
      </c>
      <c r="P55" s="114">
        <f t="shared" si="6"/>
        <v>4583.5</v>
      </c>
      <c r="Q55" s="115">
        <f t="shared" si="7"/>
        <v>4583.5</v>
      </c>
    </row>
    <row r="56" spans="2:17" x14ac:dyDescent="0.25">
      <c r="B56" s="120">
        <v>50</v>
      </c>
      <c r="C56" s="109" t="s">
        <v>6473</v>
      </c>
      <c r="D56" s="109">
        <v>1200009640</v>
      </c>
      <c r="E56" s="108" t="s">
        <v>5686</v>
      </c>
      <c r="F56" s="109">
        <v>2006</v>
      </c>
      <c r="G56" s="110">
        <v>44389</v>
      </c>
      <c r="H56" s="109">
        <f t="shared" si="0"/>
        <v>15</v>
      </c>
      <c r="I56" s="109">
        <v>8</v>
      </c>
      <c r="J56" s="111">
        <f t="shared" si="1"/>
        <v>0.11874999999999999</v>
      </c>
      <c r="K56" s="112">
        <v>90228</v>
      </c>
      <c r="L56" s="112">
        <v>1</v>
      </c>
      <c r="M56" s="121">
        <v>0</v>
      </c>
      <c r="N56" s="112">
        <f t="shared" si="2"/>
        <v>90228</v>
      </c>
      <c r="O56" s="112">
        <f t="shared" si="3"/>
        <v>160718.625</v>
      </c>
      <c r="P56" s="114">
        <f t="shared" si="6"/>
        <v>4511.4000000000005</v>
      </c>
      <c r="Q56" s="115">
        <f t="shared" si="7"/>
        <v>4511.4000000000005</v>
      </c>
    </row>
    <row r="57" spans="2:17" x14ac:dyDescent="0.25">
      <c r="B57" s="120">
        <v>51</v>
      </c>
      <c r="C57" s="109" t="s">
        <v>6473</v>
      </c>
      <c r="D57" s="109">
        <v>1200010120</v>
      </c>
      <c r="E57" s="108" t="s">
        <v>5687</v>
      </c>
      <c r="F57" s="109">
        <v>2006</v>
      </c>
      <c r="G57" s="110">
        <v>44389</v>
      </c>
      <c r="H57" s="109">
        <f t="shared" si="0"/>
        <v>15</v>
      </c>
      <c r="I57" s="109">
        <v>8</v>
      </c>
      <c r="J57" s="111">
        <f t="shared" si="1"/>
        <v>0.11874999999999999</v>
      </c>
      <c r="K57" s="112">
        <v>90000</v>
      </c>
      <c r="L57" s="112">
        <v>1</v>
      </c>
      <c r="M57" s="121">
        <v>0</v>
      </c>
      <c r="N57" s="112">
        <f t="shared" si="2"/>
        <v>90000</v>
      </c>
      <c r="O57" s="112">
        <f t="shared" si="3"/>
        <v>160312.5</v>
      </c>
      <c r="P57" s="114">
        <f t="shared" si="6"/>
        <v>4500</v>
      </c>
      <c r="Q57" s="115">
        <f t="shared" si="7"/>
        <v>4500</v>
      </c>
    </row>
    <row r="58" spans="2:17" x14ac:dyDescent="0.25">
      <c r="B58" s="120">
        <v>52</v>
      </c>
      <c r="C58" s="109" t="s">
        <v>6473</v>
      </c>
      <c r="D58" s="109">
        <v>1200009550</v>
      </c>
      <c r="E58" s="108" t="s">
        <v>5688</v>
      </c>
      <c r="F58" s="109">
        <v>2006</v>
      </c>
      <c r="G58" s="110">
        <v>44389</v>
      </c>
      <c r="H58" s="109">
        <f t="shared" si="0"/>
        <v>15</v>
      </c>
      <c r="I58" s="109">
        <v>8</v>
      </c>
      <c r="J58" s="111">
        <f t="shared" si="1"/>
        <v>0.11874999999999999</v>
      </c>
      <c r="K58" s="112">
        <v>85000</v>
      </c>
      <c r="L58" s="112">
        <v>1</v>
      </c>
      <c r="M58" s="121">
        <v>0</v>
      </c>
      <c r="N58" s="112">
        <f t="shared" si="2"/>
        <v>85000</v>
      </c>
      <c r="O58" s="112">
        <f t="shared" si="3"/>
        <v>151406.25</v>
      </c>
      <c r="P58" s="114">
        <f t="shared" si="6"/>
        <v>4250</v>
      </c>
      <c r="Q58" s="115">
        <f t="shared" si="7"/>
        <v>4250</v>
      </c>
    </row>
    <row r="59" spans="2:17" x14ac:dyDescent="0.25">
      <c r="B59" s="120">
        <v>53</v>
      </c>
      <c r="C59" s="109" t="s">
        <v>6473</v>
      </c>
      <c r="D59" s="109">
        <v>1200009680</v>
      </c>
      <c r="E59" s="108" t="s">
        <v>5682</v>
      </c>
      <c r="F59" s="109">
        <v>2006</v>
      </c>
      <c r="G59" s="110">
        <v>44389</v>
      </c>
      <c r="H59" s="109">
        <f t="shared" si="0"/>
        <v>15</v>
      </c>
      <c r="I59" s="109">
        <v>8</v>
      </c>
      <c r="J59" s="111">
        <f t="shared" si="1"/>
        <v>0.11874999999999999</v>
      </c>
      <c r="K59" s="112">
        <v>80946</v>
      </c>
      <c r="L59" s="112">
        <v>1</v>
      </c>
      <c r="M59" s="121">
        <v>0</v>
      </c>
      <c r="N59" s="112">
        <f t="shared" si="2"/>
        <v>80946</v>
      </c>
      <c r="O59" s="112">
        <f t="shared" si="3"/>
        <v>144185.0625</v>
      </c>
      <c r="P59" s="114">
        <f t="shared" si="6"/>
        <v>4047.3</v>
      </c>
      <c r="Q59" s="115">
        <f t="shared" si="7"/>
        <v>4047.3</v>
      </c>
    </row>
    <row r="60" spans="2:17" x14ac:dyDescent="0.25">
      <c r="B60" s="120">
        <v>54</v>
      </c>
      <c r="C60" s="109" t="s">
        <v>6473</v>
      </c>
      <c r="D60" s="109">
        <v>1200010290</v>
      </c>
      <c r="E60" s="108" t="s">
        <v>5689</v>
      </c>
      <c r="F60" s="109">
        <v>2006</v>
      </c>
      <c r="G60" s="110">
        <v>44389</v>
      </c>
      <c r="H60" s="109">
        <f t="shared" si="0"/>
        <v>15</v>
      </c>
      <c r="I60" s="109">
        <v>8</v>
      </c>
      <c r="J60" s="111">
        <f t="shared" si="1"/>
        <v>0.11874999999999999</v>
      </c>
      <c r="K60" s="112">
        <v>72000</v>
      </c>
      <c r="L60" s="112">
        <v>1</v>
      </c>
      <c r="M60" s="121">
        <v>0</v>
      </c>
      <c r="N60" s="112">
        <f t="shared" si="2"/>
        <v>72000</v>
      </c>
      <c r="O60" s="112">
        <f t="shared" si="3"/>
        <v>128250</v>
      </c>
      <c r="P60" s="114">
        <f t="shared" si="6"/>
        <v>3600</v>
      </c>
      <c r="Q60" s="115">
        <f t="shared" si="7"/>
        <v>3600</v>
      </c>
    </row>
    <row r="61" spans="2:17" x14ac:dyDescent="0.25">
      <c r="B61" s="120">
        <v>55</v>
      </c>
      <c r="C61" s="109" t="s">
        <v>6473</v>
      </c>
      <c r="D61" s="109">
        <v>1200010330</v>
      </c>
      <c r="E61" s="108" t="s">
        <v>5684</v>
      </c>
      <c r="F61" s="109">
        <v>2006</v>
      </c>
      <c r="G61" s="110">
        <v>44389</v>
      </c>
      <c r="H61" s="109">
        <f t="shared" si="0"/>
        <v>15</v>
      </c>
      <c r="I61" s="109">
        <v>8</v>
      </c>
      <c r="J61" s="111">
        <f t="shared" si="1"/>
        <v>0.11874999999999999</v>
      </c>
      <c r="K61" s="112">
        <v>69168.75</v>
      </c>
      <c r="L61" s="112">
        <v>1</v>
      </c>
      <c r="M61" s="121">
        <v>0</v>
      </c>
      <c r="N61" s="112">
        <f t="shared" si="2"/>
        <v>69168.75</v>
      </c>
      <c r="O61" s="112">
        <f t="shared" si="3"/>
        <v>123206.8359375</v>
      </c>
      <c r="P61" s="114">
        <f t="shared" si="6"/>
        <v>3458.4375</v>
      </c>
      <c r="Q61" s="115">
        <f t="shared" si="7"/>
        <v>3458.4375</v>
      </c>
    </row>
    <row r="62" spans="2:17" x14ac:dyDescent="0.25">
      <c r="B62" s="120">
        <v>56</v>
      </c>
      <c r="C62" s="109" t="s">
        <v>6473</v>
      </c>
      <c r="D62" s="109">
        <v>1200010260</v>
      </c>
      <c r="E62" s="108" t="s">
        <v>5690</v>
      </c>
      <c r="F62" s="109">
        <v>2006</v>
      </c>
      <c r="G62" s="110">
        <v>44389</v>
      </c>
      <c r="H62" s="109">
        <f t="shared" si="0"/>
        <v>15</v>
      </c>
      <c r="I62" s="109">
        <v>8</v>
      </c>
      <c r="J62" s="111">
        <f t="shared" si="1"/>
        <v>0.11874999999999999</v>
      </c>
      <c r="K62" s="112">
        <v>67050</v>
      </c>
      <c r="L62" s="112">
        <v>1</v>
      </c>
      <c r="M62" s="121">
        <v>0</v>
      </c>
      <c r="N62" s="112">
        <f t="shared" si="2"/>
        <v>67050</v>
      </c>
      <c r="O62" s="112">
        <f t="shared" si="3"/>
        <v>119432.8125</v>
      </c>
      <c r="P62" s="114">
        <f t="shared" si="6"/>
        <v>3352.5</v>
      </c>
      <c r="Q62" s="115">
        <f t="shared" si="7"/>
        <v>3352.5</v>
      </c>
    </row>
    <row r="63" spans="2:17" x14ac:dyDescent="0.25">
      <c r="B63" s="120">
        <v>57</v>
      </c>
      <c r="C63" s="109" t="s">
        <v>6473</v>
      </c>
      <c r="D63" s="109">
        <v>1200010280</v>
      </c>
      <c r="E63" s="108" t="s">
        <v>5689</v>
      </c>
      <c r="F63" s="109">
        <v>2006</v>
      </c>
      <c r="G63" s="110">
        <v>44389</v>
      </c>
      <c r="H63" s="109">
        <f t="shared" si="0"/>
        <v>15</v>
      </c>
      <c r="I63" s="109">
        <v>8</v>
      </c>
      <c r="J63" s="111">
        <f t="shared" si="1"/>
        <v>0.11874999999999999</v>
      </c>
      <c r="K63" s="112">
        <v>64441</v>
      </c>
      <c r="L63" s="112">
        <v>1</v>
      </c>
      <c r="M63" s="121">
        <v>0</v>
      </c>
      <c r="N63" s="112">
        <f t="shared" si="2"/>
        <v>64441</v>
      </c>
      <c r="O63" s="112">
        <f t="shared" si="3"/>
        <v>114785.53125</v>
      </c>
      <c r="P63" s="114">
        <f t="shared" si="6"/>
        <v>3222.05</v>
      </c>
      <c r="Q63" s="115">
        <f t="shared" si="7"/>
        <v>3222.05</v>
      </c>
    </row>
    <row r="64" spans="2:17" x14ac:dyDescent="0.25">
      <c r="B64" s="120">
        <v>58</v>
      </c>
      <c r="C64" s="109" t="s">
        <v>6473</v>
      </c>
      <c r="D64" s="109">
        <v>1200010060</v>
      </c>
      <c r="E64" s="108" t="s">
        <v>1328</v>
      </c>
      <c r="F64" s="109">
        <v>2006</v>
      </c>
      <c r="G64" s="110">
        <v>44389</v>
      </c>
      <c r="H64" s="109">
        <f t="shared" si="0"/>
        <v>15</v>
      </c>
      <c r="I64" s="109">
        <v>8</v>
      </c>
      <c r="J64" s="111">
        <f t="shared" si="1"/>
        <v>0.11874999999999999</v>
      </c>
      <c r="K64" s="112">
        <v>62900</v>
      </c>
      <c r="L64" s="112">
        <v>1</v>
      </c>
      <c r="M64" s="121">
        <v>0</v>
      </c>
      <c r="N64" s="112">
        <f t="shared" si="2"/>
        <v>62900</v>
      </c>
      <c r="O64" s="112">
        <f t="shared" si="3"/>
        <v>112040.625</v>
      </c>
      <c r="P64" s="114">
        <f t="shared" si="6"/>
        <v>3145</v>
      </c>
      <c r="Q64" s="115">
        <f t="shared" si="7"/>
        <v>3145</v>
      </c>
    </row>
    <row r="65" spans="2:17" x14ac:dyDescent="0.25">
      <c r="B65" s="120">
        <v>59</v>
      </c>
      <c r="C65" s="109" t="s">
        <v>6473</v>
      </c>
      <c r="D65" s="109">
        <v>1200009790</v>
      </c>
      <c r="E65" s="108" t="s">
        <v>5691</v>
      </c>
      <c r="F65" s="109">
        <v>2006</v>
      </c>
      <c r="G65" s="110">
        <v>44389</v>
      </c>
      <c r="H65" s="109">
        <f t="shared" si="0"/>
        <v>15</v>
      </c>
      <c r="I65" s="109">
        <v>8</v>
      </c>
      <c r="J65" s="111">
        <f t="shared" si="1"/>
        <v>0.11874999999999999</v>
      </c>
      <c r="K65" s="112">
        <v>59000</v>
      </c>
      <c r="L65" s="112">
        <v>1</v>
      </c>
      <c r="M65" s="121">
        <v>0</v>
      </c>
      <c r="N65" s="112">
        <f t="shared" si="2"/>
        <v>59000</v>
      </c>
      <c r="O65" s="112">
        <f t="shared" si="3"/>
        <v>105093.75</v>
      </c>
      <c r="P65" s="114">
        <f t="shared" si="6"/>
        <v>2950</v>
      </c>
      <c r="Q65" s="115">
        <f t="shared" si="7"/>
        <v>2950</v>
      </c>
    </row>
    <row r="66" spans="2:17" x14ac:dyDescent="0.25">
      <c r="B66" s="120">
        <v>60</v>
      </c>
      <c r="C66" s="109" t="s">
        <v>6473</v>
      </c>
      <c r="D66" s="109">
        <v>1200009850</v>
      </c>
      <c r="E66" s="108" t="s">
        <v>5692</v>
      </c>
      <c r="F66" s="109">
        <v>2006</v>
      </c>
      <c r="G66" s="110">
        <v>44389</v>
      </c>
      <c r="H66" s="109">
        <f t="shared" si="0"/>
        <v>15</v>
      </c>
      <c r="I66" s="109">
        <v>8</v>
      </c>
      <c r="J66" s="111">
        <f t="shared" si="1"/>
        <v>0.11874999999999999</v>
      </c>
      <c r="K66" s="112">
        <v>55030</v>
      </c>
      <c r="L66" s="112">
        <v>1</v>
      </c>
      <c r="M66" s="121">
        <v>0</v>
      </c>
      <c r="N66" s="112">
        <f t="shared" si="2"/>
        <v>55030</v>
      </c>
      <c r="O66" s="112">
        <f t="shared" si="3"/>
        <v>98022.1875</v>
      </c>
      <c r="P66" s="114">
        <f t="shared" si="6"/>
        <v>2751.5</v>
      </c>
      <c r="Q66" s="115">
        <f t="shared" si="7"/>
        <v>2751.5</v>
      </c>
    </row>
    <row r="67" spans="2:17" x14ac:dyDescent="0.25">
      <c r="B67" s="120">
        <v>61</v>
      </c>
      <c r="C67" s="109" t="s">
        <v>6473</v>
      </c>
      <c r="D67" s="109">
        <v>1200010570</v>
      </c>
      <c r="E67" s="108" t="s">
        <v>5647</v>
      </c>
      <c r="F67" s="109">
        <v>2006</v>
      </c>
      <c r="G67" s="110">
        <v>44389</v>
      </c>
      <c r="H67" s="109">
        <f t="shared" si="0"/>
        <v>15</v>
      </c>
      <c r="I67" s="109">
        <v>8</v>
      </c>
      <c r="J67" s="111">
        <f t="shared" si="1"/>
        <v>0.11874999999999999</v>
      </c>
      <c r="K67" s="112">
        <v>53605</v>
      </c>
      <c r="L67" s="112">
        <v>1</v>
      </c>
      <c r="M67" s="121">
        <v>0</v>
      </c>
      <c r="N67" s="112">
        <f t="shared" si="2"/>
        <v>53605</v>
      </c>
      <c r="O67" s="112">
        <f t="shared" si="3"/>
        <v>95483.90625</v>
      </c>
      <c r="P67" s="114">
        <f t="shared" si="6"/>
        <v>2680.25</v>
      </c>
      <c r="Q67" s="115">
        <f t="shared" si="7"/>
        <v>2680.25</v>
      </c>
    </row>
    <row r="68" spans="2:17" x14ac:dyDescent="0.25">
      <c r="B68" s="120">
        <v>62</v>
      </c>
      <c r="C68" s="109" t="s">
        <v>6473</v>
      </c>
      <c r="D68" s="109">
        <v>1200010200</v>
      </c>
      <c r="E68" s="108" t="s">
        <v>5693</v>
      </c>
      <c r="F68" s="109">
        <v>2006</v>
      </c>
      <c r="G68" s="110">
        <v>44389</v>
      </c>
      <c r="H68" s="109">
        <f t="shared" si="0"/>
        <v>15</v>
      </c>
      <c r="I68" s="109">
        <v>8</v>
      </c>
      <c r="J68" s="111">
        <f t="shared" si="1"/>
        <v>0.11874999999999999</v>
      </c>
      <c r="K68" s="112">
        <v>47875</v>
      </c>
      <c r="L68" s="112">
        <v>1</v>
      </c>
      <c r="M68" s="121">
        <v>0</v>
      </c>
      <c r="N68" s="112">
        <f t="shared" si="2"/>
        <v>47875</v>
      </c>
      <c r="O68" s="112">
        <f t="shared" si="3"/>
        <v>85277.34375</v>
      </c>
      <c r="P68" s="114">
        <f t="shared" si="6"/>
        <v>2393.75</v>
      </c>
      <c r="Q68" s="115">
        <f t="shared" si="7"/>
        <v>2393.75</v>
      </c>
    </row>
    <row r="69" spans="2:17" x14ac:dyDescent="0.25">
      <c r="B69" s="120">
        <v>63</v>
      </c>
      <c r="C69" s="109" t="s">
        <v>6473</v>
      </c>
      <c r="D69" s="109">
        <v>1200009880</v>
      </c>
      <c r="E69" s="108" t="s">
        <v>5694</v>
      </c>
      <c r="F69" s="109">
        <v>2006</v>
      </c>
      <c r="G69" s="110">
        <v>44389</v>
      </c>
      <c r="H69" s="109">
        <f t="shared" si="0"/>
        <v>15</v>
      </c>
      <c r="I69" s="109">
        <v>8</v>
      </c>
      <c r="J69" s="111">
        <f t="shared" si="1"/>
        <v>0.11874999999999999</v>
      </c>
      <c r="K69" s="112">
        <v>44927.199999999997</v>
      </c>
      <c r="L69" s="112">
        <v>1</v>
      </c>
      <c r="M69" s="121">
        <v>0</v>
      </c>
      <c r="N69" s="112">
        <f t="shared" si="2"/>
        <v>44927.199999999997</v>
      </c>
      <c r="O69" s="112">
        <f t="shared" si="3"/>
        <v>80026.574999999997</v>
      </c>
      <c r="P69" s="114">
        <f t="shared" si="6"/>
        <v>2246.36</v>
      </c>
      <c r="Q69" s="115">
        <f t="shared" si="7"/>
        <v>2246.36</v>
      </c>
    </row>
    <row r="70" spans="2:17" x14ac:dyDescent="0.25">
      <c r="B70" s="120">
        <v>64</v>
      </c>
      <c r="C70" s="109" t="s">
        <v>6473</v>
      </c>
      <c r="D70" s="109">
        <v>1200010250</v>
      </c>
      <c r="E70" s="108" t="s">
        <v>5690</v>
      </c>
      <c r="F70" s="109">
        <v>2006</v>
      </c>
      <c r="G70" s="110">
        <v>44389</v>
      </c>
      <c r="H70" s="109">
        <f t="shared" si="0"/>
        <v>15</v>
      </c>
      <c r="I70" s="109">
        <v>8</v>
      </c>
      <c r="J70" s="111">
        <f t="shared" si="1"/>
        <v>0.11874999999999999</v>
      </c>
      <c r="K70" s="112">
        <v>43500</v>
      </c>
      <c r="L70" s="112">
        <v>1</v>
      </c>
      <c r="M70" s="121">
        <v>0</v>
      </c>
      <c r="N70" s="112">
        <f t="shared" si="2"/>
        <v>43500</v>
      </c>
      <c r="O70" s="112">
        <f t="shared" si="3"/>
        <v>77484.375</v>
      </c>
      <c r="P70" s="114">
        <f t="shared" si="6"/>
        <v>2175</v>
      </c>
      <c r="Q70" s="115">
        <f t="shared" si="7"/>
        <v>2175</v>
      </c>
    </row>
    <row r="71" spans="2:17" x14ac:dyDescent="0.25">
      <c r="B71" s="120">
        <v>65</v>
      </c>
      <c r="C71" s="109" t="s">
        <v>6473</v>
      </c>
      <c r="D71" s="109">
        <v>1200010590</v>
      </c>
      <c r="E71" s="108" t="s">
        <v>4854</v>
      </c>
      <c r="F71" s="109">
        <v>2006</v>
      </c>
      <c r="G71" s="110">
        <v>44389</v>
      </c>
      <c r="H71" s="109">
        <f t="shared" ref="H71:H134" si="8">YEAR(G71)-F71</f>
        <v>15</v>
      </c>
      <c r="I71" s="109">
        <v>8</v>
      </c>
      <c r="J71" s="111">
        <f t="shared" ref="J71:J134" si="9">(95/I71/100)</f>
        <v>0.11874999999999999</v>
      </c>
      <c r="K71" s="112">
        <v>40700</v>
      </c>
      <c r="L71" s="112">
        <v>1</v>
      </c>
      <c r="M71" s="121">
        <v>0</v>
      </c>
      <c r="N71" s="112">
        <f t="shared" ref="N71:N134" si="10">K71*(1+M71)</f>
        <v>40700</v>
      </c>
      <c r="O71" s="112">
        <f t="shared" ref="O71:O134" si="11">H71*J71*N71</f>
        <v>72496.875</v>
      </c>
      <c r="P71" s="114">
        <f t="shared" si="6"/>
        <v>2035</v>
      </c>
      <c r="Q71" s="115">
        <f t="shared" si="7"/>
        <v>2035</v>
      </c>
    </row>
    <row r="72" spans="2:17" x14ac:dyDescent="0.25">
      <c r="B72" s="120">
        <v>66</v>
      </c>
      <c r="C72" s="109" t="s">
        <v>6473</v>
      </c>
      <c r="D72" s="109">
        <v>1200010240</v>
      </c>
      <c r="E72" s="108" t="s">
        <v>5671</v>
      </c>
      <c r="F72" s="109">
        <v>2006</v>
      </c>
      <c r="G72" s="110">
        <v>44389</v>
      </c>
      <c r="H72" s="109">
        <f t="shared" si="8"/>
        <v>15</v>
      </c>
      <c r="I72" s="109">
        <v>8</v>
      </c>
      <c r="J72" s="111">
        <f t="shared" si="9"/>
        <v>0.11874999999999999</v>
      </c>
      <c r="K72" s="112">
        <v>37750</v>
      </c>
      <c r="L72" s="112">
        <v>1</v>
      </c>
      <c r="M72" s="121">
        <v>0</v>
      </c>
      <c r="N72" s="112">
        <f t="shared" si="10"/>
        <v>37750</v>
      </c>
      <c r="O72" s="112">
        <f t="shared" si="11"/>
        <v>67242.1875</v>
      </c>
      <c r="P72" s="114">
        <f t="shared" si="6"/>
        <v>1887.5</v>
      </c>
      <c r="Q72" s="115">
        <f t="shared" si="7"/>
        <v>1887.5</v>
      </c>
    </row>
    <row r="73" spans="2:17" x14ac:dyDescent="0.25">
      <c r="B73" s="120">
        <v>67</v>
      </c>
      <c r="C73" s="109" t="s">
        <v>6473</v>
      </c>
      <c r="D73" s="109">
        <v>1200010620</v>
      </c>
      <c r="E73" s="108" t="s">
        <v>5695</v>
      </c>
      <c r="F73" s="109">
        <v>2006</v>
      </c>
      <c r="G73" s="110">
        <v>44389</v>
      </c>
      <c r="H73" s="109">
        <f t="shared" si="8"/>
        <v>15</v>
      </c>
      <c r="I73" s="109">
        <v>8</v>
      </c>
      <c r="J73" s="111">
        <f t="shared" si="9"/>
        <v>0.11874999999999999</v>
      </c>
      <c r="K73" s="112">
        <v>35150</v>
      </c>
      <c r="L73" s="112">
        <v>1</v>
      </c>
      <c r="M73" s="121">
        <v>0</v>
      </c>
      <c r="N73" s="112">
        <f t="shared" si="10"/>
        <v>35150</v>
      </c>
      <c r="O73" s="112">
        <f t="shared" si="11"/>
        <v>62610.9375</v>
      </c>
      <c r="P73" s="114">
        <f t="shared" si="6"/>
        <v>1757.5</v>
      </c>
      <c r="Q73" s="115">
        <f t="shared" si="7"/>
        <v>1757.5</v>
      </c>
    </row>
    <row r="74" spans="2:17" x14ac:dyDescent="0.25">
      <c r="B74" s="120">
        <v>68</v>
      </c>
      <c r="C74" s="109" t="s">
        <v>6473</v>
      </c>
      <c r="D74" s="109">
        <v>1200010030</v>
      </c>
      <c r="E74" s="108" t="s">
        <v>5696</v>
      </c>
      <c r="F74" s="109">
        <v>2006</v>
      </c>
      <c r="G74" s="110">
        <v>44389</v>
      </c>
      <c r="H74" s="109">
        <f t="shared" si="8"/>
        <v>15</v>
      </c>
      <c r="I74" s="109">
        <v>8</v>
      </c>
      <c r="J74" s="111">
        <f t="shared" si="9"/>
        <v>0.11874999999999999</v>
      </c>
      <c r="K74" s="112">
        <v>22800</v>
      </c>
      <c r="L74" s="112">
        <v>1</v>
      </c>
      <c r="M74" s="121">
        <v>0</v>
      </c>
      <c r="N74" s="112">
        <f t="shared" si="10"/>
        <v>22800</v>
      </c>
      <c r="O74" s="112">
        <f t="shared" si="11"/>
        <v>40612.5</v>
      </c>
      <c r="P74" s="114">
        <f t="shared" ref="P74:P137" si="12">IF(N74-O74&lt;=0,5%*N74,N74-O74)</f>
        <v>1140</v>
      </c>
      <c r="Q74" s="115">
        <f t="shared" ref="Q74:Q137" si="13">IF(P74=N74*5%,P74,P74*0.9)</f>
        <v>1140</v>
      </c>
    </row>
    <row r="75" spans="2:17" x14ac:dyDescent="0.25">
      <c r="B75" s="120">
        <v>69</v>
      </c>
      <c r="C75" s="109" t="s">
        <v>6473</v>
      </c>
      <c r="D75" s="109">
        <v>1200010130</v>
      </c>
      <c r="E75" s="108" t="s">
        <v>5697</v>
      </c>
      <c r="F75" s="109">
        <v>2006</v>
      </c>
      <c r="G75" s="110">
        <v>44389</v>
      </c>
      <c r="H75" s="109">
        <f t="shared" si="8"/>
        <v>15</v>
      </c>
      <c r="I75" s="109">
        <v>8</v>
      </c>
      <c r="J75" s="111">
        <f t="shared" si="9"/>
        <v>0.11874999999999999</v>
      </c>
      <c r="K75" s="112">
        <v>22237.5</v>
      </c>
      <c r="L75" s="112">
        <v>1</v>
      </c>
      <c r="M75" s="121">
        <v>0</v>
      </c>
      <c r="N75" s="112">
        <f t="shared" si="10"/>
        <v>22237.5</v>
      </c>
      <c r="O75" s="112">
        <f t="shared" si="11"/>
        <v>39610.546875</v>
      </c>
      <c r="P75" s="114">
        <f t="shared" si="12"/>
        <v>1111.875</v>
      </c>
      <c r="Q75" s="115">
        <f t="shared" si="13"/>
        <v>1111.875</v>
      </c>
    </row>
    <row r="76" spans="2:17" x14ac:dyDescent="0.25">
      <c r="B76" s="120">
        <v>70</v>
      </c>
      <c r="C76" s="109" t="s">
        <v>6473</v>
      </c>
      <c r="D76" s="109">
        <v>1200009930</v>
      </c>
      <c r="E76" s="108" t="s">
        <v>5698</v>
      </c>
      <c r="F76" s="109">
        <v>2006</v>
      </c>
      <c r="G76" s="110">
        <v>44389</v>
      </c>
      <c r="H76" s="109">
        <f t="shared" si="8"/>
        <v>15</v>
      </c>
      <c r="I76" s="109">
        <v>8</v>
      </c>
      <c r="J76" s="111">
        <f t="shared" si="9"/>
        <v>0.11874999999999999</v>
      </c>
      <c r="K76" s="112">
        <v>15015</v>
      </c>
      <c r="L76" s="112">
        <v>1</v>
      </c>
      <c r="M76" s="121">
        <v>0</v>
      </c>
      <c r="N76" s="112">
        <f t="shared" si="10"/>
        <v>15015</v>
      </c>
      <c r="O76" s="112">
        <f t="shared" si="11"/>
        <v>26745.46875</v>
      </c>
      <c r="P76" s="114">
        <f t="shared" si="12"/>
        <v>750.75</v>
      </c>
      <c r="Q76" s="115">
        <f t="shared" si="13"/>
        <v>750.75</v>
      </c>
    </row>
    <row r="77" spans="2:17" x14ac:dyDescent="0.25">
      <c r="B77" s="120">
        <v>71</v>
      </c>
      <c r="C77" s="109" t="s">
        <v>6473</v>
      </c>
      <c r="D77" s="109">
        <v>1200010690</v>
      </c>
      <c r="E77" s="108" t="s">
        <v>5699</v>
      </c>
      <c r="F77" s="109">
        <v>2006</v>
      </c>
      <c r="G77" s="110">
        <v>44389</v>
      </c>
      <c r="H77" s="109">
        <f t="shared" si="8"/>
        <v>15</v>
      </c>
      <c r="I77" s="109">
        <v>8</v>
      </c>
      <c r="J77" s="111">
        <f t="shared" si="9"/>
        <v>0.11874999999999999</v>
      </c>
      <c r="K77" s="112">
        <v>14100</v>
      </c>
      <c r="L77" s="112">
        <v>1</v>
      </c>
      <c r="M77" s="121">
        <v>0</v>
      </c>
      <c r="N77" s="112">
        <f t="shared" si="10"/>
        <v>14100</v>
      </c>
      <c r="O77" s="112">
        <f t="shared" si="11"/>
        <v>25115.625</v>
      </c>
      <c r="P77" s="114">
        <f t="shared" si="12"/>
        <v>705</v>
      </c>
      <c r="Q77" s="115">
        <f t="shared" si="13"/>
        <v>705</v>
      </c>
    </row>
    <row r="78" spans="2:17" x14ac:dyDescent="0.25">
      <c r="B78" s="120">
        <v>72</v>
      </c>
      <c r="C78" s="109" t="s">
        <v>6473</v>
      </c>
      <c r="D78" s="109">
        <v>1200010070</v>
      </c>
      <c r="E78" s="108" t="s">
        <v>1328</v>
      </c>
      <c r="F78" s="109">
        <v>2006</v>
      </c>
      <c r="G78" s="110">
        <v>44389</v>
      </c>
      <c r="H78" s="109">
        <f t="shared" si="8"/>
        <v>15</v>
      </c>
      <c r="I78" s="109">
        <v>8</v>
      </c>
      <c r="J78" s="111">
        <f t="shared" si="9"/>
        <v>0.11874999999999999</v>
      </c>
      <c r="K78" s="112">
        <v>9775</v>
      </c>
      <c r="L78" s="112">
        <v>1</v>
      </c>
      <c r="M78" s="121">
        <v>0</v>
      </c>
      <c r="N78" s="112">
        <f t="shared" si="10"/>
        <v>9775</v>
      </c>
      <c r="O78" s="112">
        <f t="shared" si="11"/>
        <v>17411.71875</v>
      </c>
      <c r="P78" s="114">
        <f t="shared" si="12"/>
        <v>488.75</v>
      </c>
      <c r="Q78" s="115">
        <f t="shared" si="13"/>
        <v>488.75</v>
      </c>
    </row>
    <row r="79" spans="2:17" x14ac:dyDescent="0.25">
      <c r="B79" s="120">
        <v>73</v>
      </c>
      <c r="C79" s="109" t="s">
        <v>6473</v>
      </c>
      <c r="D79" s="109">
        <v>1200010340</v>
      </c>
      <c r="E79" s="108" t="s">
        <v>5684</v>
      </c>
      <c r="F79" s="109">
        <v>2006</v>
      </c>
      <c r="G79" s="110">
        <v>44389</v>
      </c>
      <c r="H79" s="109">
        <f t="shared" si="8"/>
        <v>15</v>
      </c>
      <c r="I79" s="109">
        <v>8</v>
      </c>
      <c r="J79" s="111">
        <f t="shared" si="9"/>
        <v>0.11874999999999999</v>
      </c>
      <c r="K79" s="112">
        <v>8500</v>
      </c>
      <c r="L79" s="112">
        <v>1</v>
      </c>
      <c r="M79" s="121">
        <v>0</v>
      </c>
      <c r="N79" s="112">
        <f t="shared" si="10"/>
        <v>8500</v>
      </c>
      <c r="O79" s="112">
        <f t="shared" si="11"/>
        <v>15140.625</v>
      </c>
      <c r="P79" s="114">
        <f t="shared" si="12"/>
        <v>425</v>
      </c>
      <c r="Q79" s="115">
        <f t="shared" si="13"/>
        <v>425</v>
      </c>
    </row>
    <row r="80" spans="2:17" x14ac:dyDescent="0.25">
      <c r="B80" s="120">
        <v>74</v>
      </c>
      <c r="C80" s="109" t="s">
        <v>6473</v>
      </c>
      <c r="D80" s="109">
        <v>1200010050</v>
      </c>
      <c r="E80" s="108" t="s">
        <v>5700</v>
      </c>
      <c r="F80" s="109">
        <v>2006</v>
      </c>
      <c r="G80" s="110">
        <v>44389</v>
      </c>
      <c r="H80" s="109">
        <f t="shared" si="8"/>
        <v>15</v>
      </c>
      <c r="I80" s="109">
        <v>8</v>
      </c>
      <c r="J80" s="111">
        <f t="shared" si="9"/>
        <v>0.11874999999999999</v>
      </c>
      <c r="K80" s="112">
        <v>8075</v>
      </c>
      <c r="L80" s="112">
        <v>1</v>
      </c>
      <c r="M80" s="121">
        <v>0</v>
      </c>
      <c r="N80" s="112">
        <f t="shared" si="10"/>
        <v>8075</v>
      </c>
      <c r="O80" s="112">
        <f t="shared" si="11"/>
        <v>14383.59375</v>
      </c>
      <c r="P80" s="114">
        <f t="shared" si="12"/>
        <v>403.75</v>
      </c>
      <c r="Q80" s="115">
        <f t="shared" si="13"/>
        <v>403.75</v>
      </c>
    </row>
    <row r="81" spans="2:17" x14ac:dyDescent="0.25">
      <c r="B81" s="120">
        <v>75</v>
      </c>
      <c r="C81" s="109" t="s">
        <v>6473</v>
      </c>
      <c r="D81" s="109">
        <v>1200010040</v>
      </c>
      <c r="E81" s="108" t="s">
        <v>5696</v>
      </c>
      <c r="F81" s="109">
        <v>2006</v>
      </c>
      <c r="G81" s="110">
        <v>44389</v>
      </c>
      <c r="H81" s="109">
        <f t="shared" si="8"/>
        <v>15</v>
      </c>
      <c r="I81" s="109">
        <v>8</v>
      </c>
      <c r="J81" s="111">
        <f t="shared" si="9"/>
        <v>0.11874999999999999</v>
      </c>
      <c r="K81" s="112">
        <v>5700</v>
      </c>
      <c r="L81" s="112">
        <v>1</v>
      </c>
      <c r="M81" s="121">
        <v>0</v>
      </c>
      <c r="N81" s="112">
        <f t="shared" si="10"/>
        <v>5700</v>
      </c>
      <c r="O81" s="112">
        <f t="shared" si="11"/>
        <v>10153.125</v>
      </c>
      <c r="P81" s="114">
        <f t="shared" si="12"/>
        <v>285</v>
      </c>
      <c r="Q81" s="115">
        <f t="shared" si="13"/>
        <v>285</v>
      </c>
    </row>
    <row r="82" spans="2:17" x14ac:dyDescent="0.25">
      <c r="B82" s="120">
        <v>76</v>
      </c>
      <c r="C82" s="109" t="s">
        <v>6473</v>
      </c>
      <c r="D82" s="109">
        <v>1200009620</v>
      </c>
      <c r="E82" s="108" t="s">
        <v>5701</v>
      </c>
      <c r="F82" s="109">
        <v>2006</v>
      </c>
      <c r="G82" s="110">
        <v>44389</v>
      </c>
      <c r="H82" s="109">
        <f t="shared" si="8"/>
        <v>15</v>
      </c>
      <c r="I82" s="109">
        <v>8</v>
      </c>
      <c r="J82" s="111">
        <f t="shared" si="9"/>
        <v>0.11874999999999999</v>
      </c>
      <c r="K82" s="112">
        <v>5504.72</v>
      </c>
      <c r="L82" s="112">
        <v>1</v>
      </c>
      <c r="M82" s="121">
        <v>0</v>
      </c>
      <c r="N82" s="112">
        <f t="shared" si="10"/>
        <v>5504.72</v>
      </c>
      <c r="O82" s="112">
        <f t="shared" si="11"/>
        <v>9805.2825000000012</v>
      </c>
      <c r="P82" s="114">
        <f t="shared" si="12"/>
        <v>275.23600000000005</v>
      </c>
      <c r="Q82" s="115">
        <f t="shared" si="13"/>
        <v>275.23600000000005</v>
      </c>
    </row>
    <row r="83" spans="2:17" x14ac:dyDescent="0.25">
      <c r="B83" s="120">
        <v>77</v>
      </c>
      <c r="C83" s="109" t="s">
        <v>6473</v>
      </c>
      <c r="D83" s="109">
        <v>1200010580</v>
      </c>
      <c r="E83" s="108" t="s">
        <v>5702</v>
      </c>
      <c r="F83" s="109">
        <v>2006</v>
      </c>
      <c r="G83" s="110">
        <v>44389</v>
      </c>
      <c r="H83" s="109">
        <f t="shared" si="8"/>
        <v>15</v>
      </c>
      <c r="I83" s="109">
        <v>8</v>
      </c>
      <c r="J83" s="111">
        <f t="shared" si="9"/>
        <v>0.11874999999999999</v>
      </c>
      <c r="K83" s="112">
        <v>5355</v>
      </c>
      <c r="L83" s="112">
        <v>1</v>
      </c>
      <c r="M83" s="121">
        <v>0</v>
      </c>
      <c r="N83" s="112">
        <f t="shared" si="10"/>
        <v>5355</v>
      </c>
      <c r="O83" s="112">
        <f t="shared" si="11"/>
        <v>9538.59375</v>
      </c>
      <c r="P83" s="114">
        <f t="shared" si="12"/>
        <v>267.75</v>
      </c>
      <c r="Q83" s="115">
        <f t="shared" si="13"/>
        <v>267.75</v>
      </c>
    </row>
    <row r="84" spans="2:17" x14ac:dyDescent="0.25">
      <c r="B84" s="120">
        <v>78</v>
      </c>
      <c r="C84" s="109" t="s">
        <v>6473</v>
      </c>
      <c r="D84" s="109">
        <v>1200009480</v>
      </c>
      <c r="E84" s="108" t="s">
        <v>5703</v>
      </c>
      <c r="F84" s="109">
        <v>2007</v>
      </c>
      <c r="G84" s="110">
        <v>44389</v>
      </c>
      <c r="H84" s="109">
        <f t="shared" si="8"/>
        <v>14</v>
      </c>
      <c r="I84" s="109">
        <v>8</v>
      </c>
      <c r="J84" s="111">
        <f t="shared" si="9"/>
        <v>0.11874999999999999</v>
      </c>
      <c r="K84" s="112">
        <v>5821469</v>
      </c>
      <c r="L84" s="112">
        <v>1</v>
      </c>
      <c r="M84" s="121">
        <v>0</v>
      </c>
      <c r="N84" s="112">
        <f t="shared" si="10"/>
        <v>5821469</v>
      </c>
      <c r="O84" s="112">
        <f t="shared" si="11"/>
        <v>9678192.2124999985</v>
      </c>
      <c r="P84" s="114">
        <f t="shared" si="12"/>
        <v>291073.45</v>
      </c>
      <c r="Q84" s="115">
        <f t="shared" si="13"/>
        <v>291073.45</v>
      </c>
    </row>
    <row r="85" spans="2:17" x14ac:dyDescent="0.25">
      <c r="B85" s="120">
        <v>79</v>
      </c>
      <c r="C85" s="109" t="s">
        <v>6473</v>
      </c>
      <c r="D85" s="109">
        <v>1200010550</v>
      </c>
      <c r="E85" s="108" t="s">
        <v>5704</v>
      </c>
      <c r="F85" s="109">
        <v>2007</v>
      </c>
      <c r="G85" s="110">
        <v>44389</v>
      </c>
      <c r="H85" s="109">
        <f t="shared" si="8"/>
        <v>14</v>
      </c>
      <c r="I85" s="109">
        <v>10</v>
      </c>
      <c r="J85" s="111">
        <f t="shared" si="9"/>
        <v>9.5000000000000001E-2</v>
      </c>
      <c r="K85" s="112">
        <v>1831481</v>
      </c>
      <c r="L85" s="112">
        <v>1</v>
      </c>
      <c r="M85" s="121">
        <v>0</v>
      </c>
      <c r="N85" s="112">
        <f t="shared" si="10"/>
        <v>1831481</v>
      </c>
      <c r="O85" s="112">
        <f t="shared" si="11"/>
        <v>2435869.73</v>
      </c>
      <c r="P85" s="114">
        <f t="shared" si="12"/>
        <v>91574.05</v>
      </c>
      <c r="Q85" s="115">
        <f t="shared" si="13"/>
        <v>91574.05</v>
      </c>
    </row>
    <row r="86" spans="2:17" x14ac:dyDescent="0.25">
      <c r="B86" s="120">
        <v>80</v>
      </c>
      <c r="C86" s="109" t="s">
        <v>6473</v>
      </c>
      <c r="D86" s="109">
        <v>1200010080</v>
      </c>
      <c r="E86" s="108" t="s">
        <v>4295</v>
      </c>
      <c r="F86" s="109">
        <v>2007</v>
      </c>
      <c r="G86" s="110">
        <v>44389</v>
      </c>
      <c r="H86" s="109">
        <f t="shared" si="8"/>
        <v>14</v>
      </c>
      <c r="I86" s="109">
        <v>8</v>
      </c>
      <c r="J86" s="111">
        <f t="shared" si="9"/>
        <v>0.11874999999999999</v>
      </c>
      <c r="K86" s="112">
        <v>1547418.35</v>
      </c>
      <c r="L86" s="112">
        <v>1</v>
      </c>
      <c r="M86" s="121">
        <v>0</v>
      </c>
      <c r="N86" s="112">
        <f t="shared" si="10"/>
        <v>1547418.35</v>
      </c>
      <c r="O86" s="112">
        <f t="shared" si="11"/>
        <v>2572583.006875</v>
      </c>
      <c r="P86" s="114">
        <f t="shared" si="12"/>
        <v>77370.91750000001</v>
      </c>
      <c r="Q86" s="115">
        <f t="shared" si="13"/>
        <v>77370.91750000001</v>
      </c>
    </row>
    <row r="87" spans="2:17" x14ac:dyDescent="0.25">
      <c r="B87" s="120">
        <v>81</v>
      </c>
      <c r="C87" s="109" t="s">
        <v>6473</v>
      </c>
      <c r="D87" s="109">
        <v>1200009830</v>
      </c>
      <c r="E87" s="108" t="s">
        <v>5705</v>
      </c>
      <c r="F87" s="109">
        <v>2007</v>
      </c>
      <c r="G87" s="110">
        <v>44389</v>
      </c>
      <c r="H87" s="109">
        <f t="shared" si="8"/>
        <v>14</v>
      </c>
      <c r="I87" s="109">
        <v>8</v>
      </c>
      <c r="J87" s="111">
        <f t="shared" si="9"/>
        <v>0.11874999999999999</v>
      </c>
      <c r="K87" s="112">
        <v>875664.87</v>
      </c>
      <c r="L87" s="112">
        <v>1</v>
      </c>
      <c r="M87" s="121">
        <v>0</v>
      </c>
      <c r="N87" s="112">
        <f t="shared" si="10"/>
        <v>875664.87</v>
      </c>
      <c r="O87" s="112">
        <f t="shared" si="11"/>
        <v>1455792.846375</v>
      </c>
      <c r="P87" s="114">
        <f t="shared" si="12"/>
        <v>43783.243500000004</v>
      </c>
      <c r="Q87" s="115">
        <f t="shared" si="13"/>
        <v>43783.243500000004</v>
      </c>
    </row>
    <row r="88" spans="2:17" x14ac:dyDescent="0.25">
      <c r="B88" s="120">
        <v>82</v>
      </c>
      <c r="C88" s="109" t="s">
        <v>6473</v>
      </c>
      <c r="D88" s="109">
        <v>1200009750</v>
      </c>
      <c r="E88" s="108" t="s">
        <v>5667</v>
      </c>
      <c r="F88" s="109">
        <v>2007</v>
      </c>
      <c r="G88" s="110">
        <v>44389</v>
      </c>
      <c r="H88" s="109">
        <f t="shared" si="8"/>
        <v>14</v>
      </c>
      <c r="I88" s="109">
        <v>8</v>
      </c>
      <c r="J88" s="111">
        <f t="shared" si="9"/>
        <v>0.11874999999999999</v>
      </c>
      <c r="K88" s="112">
        <v>377720</v>
      </c>
      <c r="L88" s="112">
        <v>1</v>
      </c>
      <c r="M88" s="121">
        <v>0</v>
      </c>
      <c r="N88" s="112">
        <f t="shared" si="10"/>
        <v>377720</v>
      </c>
      <c r="O88" s="112">
        <f t="shared" si="11"/>
        <v>627959.5</v>
      </c>
      <c r="P88" s="114">
        <f t="shared" si="12"/>
        <v>18886</v>
      </c>
      <c r="Q88" s="115">
        <f t="shared" si="13"/>
        <v>18886</v>
      </c>
    </row>
    <row r="89" spans="2:17" x14ac:dyDescent="0.25">
      <c r="B89" s="120">
        <v>83</v>
      </c>
      <c r="C89" s="109" t="s">
        <v>6473</v>
      </c>
      <c r="D89" s="109">
        <v>1200010670</v>
      </c>
      <c r="E89" s="108" t="s">
        <v>5706</v>
      </c>
      <c r="F89" s="109">
        <v>2007</v>
      </c>
      <c r="G89" s="110">
        <v>44389</v>
      </c>
      <c r="H89" s="109">
        <f t="shared" si="8"/>
        <v>14</v>
      </c>
      <c r="I89" s="109">
        <v>8</v>
      </c>
      <c r="J89" s="111">
        <f t="shared" si="9"/>
        <v>0.11874999999999999</v>
      </c>
      <c r="K89" s="112">
        <v>372687.5</v>
      </c>
      <c r="L89" s="112">
        <v>1</v>
      </c>
      <c r="M89" s="121">
        <v>0</v>
      </c>
      <c r="N89" s="112">
        <f t="shared" si="10"/>
        <v>372687.5</v>
      </c>
      <c r="O89" s="112">
        <f t="shared" si="11"/>
        <v>619592.96875</v>
      </c>
      <c r="P89" s="114">
        <f t="shared" si="12"/>
        <v>18634.375</v>
      </c>
      <c r="Q89" s="115">
        <f t="shared" si="13"/>
        <v>18634.375</v>
      </c>
    </row>
    <row r="90" spans="2:17" x14ac:dyDescent="0.25">
      <c r="B90" s="120">
        <v>84</v>
      </c>
      <c r="C90" s="109" t="s">
        <v>6473</v>
      </c>
      <c r="D90" s="109">
        <v>1200009490</v>
      </c>
      <c r="E90" s="108" t="s">
        <v>5654</v>
      </c>
      <c r="F90" s="109">
        <v>2007</v>
      </c>
      <c r="G90" s="110">
        <v>44389</v>
      </c>
      <c r="H90" s="109">
        <f t="shared" si="8"/>
        <v>14</v>
      </c>
      <c r="I90" s="109">
        <v>8</v>
      </c>
      <c r="J90" s="111">
        <f t="shared" si="9"/>
        <v>0.11874999999999999</v>
      </c>
      <c r="K90" s="112">
        <v>343359.26</v>
      </c>
      <c r="L90" s="112">
        <v>1</v>
      </c>
      <c r="M90" s="121">
        <v>0</v>
      </c>
      <c r="N90" s="112">
        <f t="shared" si="10"/>
        <v>343359.26</v>
      </c>
      <c r="O90" s="112">
        <f t="shared" si="11"/>
        <v>570834.76974999998</v>
      </c>
      <c r="P90" s="114">
        <f t="shared" si="12"/>
        <v>17167.963</v>
      </c>
      <c r="Q90" s="115">
        <f t="shared" si="13"/>
        <v>17167.963</v>
      </c>
    </row>
    <row r="91" spans="2:17" x14ac:dyDescent="0.25">
      <c r="B91" s="120">
        <v>85</v>
      </c>
      <c r="C91" s="109" t="s">
        <v>6473</v>
      </c>
      <c r="D91" s="109">
        <v>1200009740</v>
      </c>
      <c r="E91" s="108" t="s">
        <v>5675</v>
      </c>
      <c r="F91" s="109">
        <v>2007</v>
      </c>
      <c r="G91" s="110">
        <v>44389</v>
      </c>
      <c r="H91" s="109">
        <f t="shared" si="8"/>
        <v>14</v>
      </c>
      <c r="I91" s="109">
        <v>8</v>
      </c>
      <c r="J91" s="111">
        <f t="shared" si="9"/>
        <v>0.11874999999999999</v>
      </c>
      <c r="K91" s="112">
        <v>319200</v>
      </c>
      <c r="L91" s="112">
        <v>1</v>
      </c>
      <c r="M91" s="121">
        <v>0</v>
      </c>
      <c r="N91" s="112">
        <f t="shared" si="10"/>
        <v>319200</v>
      </c>
      <c r="O91" s="112">
        <f t="shared" si="11"/>
        <v>530670</v>
      </c>
      <c r="P91" s="114">
        <f t="shared" si="12"/>
        <v>15960</v>
      </c>
      <c r="Q91" s="115">
        <f t="shared" si="13"/>
        <v>15960</v>
      </c>
    </row>
    <row r="92" spans="2:17" x14ac:dyDescent="0.25">
      <c r="B92" s="120">
        <v>86</v>
      </c>
      <c r="C92" s="109" t="s">
        <v>6473</v>
      </c>
      <c r="D92" s="109">
        <v>1200010270</v>
      </c>
      <c r="E92" s="108" t="s">
        <v>5707</v>
      </c>
      <c r="F92" s="109">
        <v>2007</v>
      </c>
      <c r="G92" s="110">
        <v>44389</v>
      </c>
      <c r="H92" s="109">
        <f t="shared" si="8"/>
        <v>14</v>
      </c>
      <c r="I92" s="109">
        <v>8</v>
      </c>
      <c r="J92" s="111">
        <f t="shared" si="9"/>
        <v>0.11874999999999999</v>
      </c>
      <c r="K92" s="112">
        <v>252281</v>
      </c>
      <c r="L92" s="112">
        <v>1</v>
      </c>
      <c r="M92" s="121">
        <v>0</v>
      </c>
      <c r="N92" s="112">
        <f t="shared" si="10"/>
        <v>252281</v>
      </c>
      <c r="O92" s="112">
        <f t="shared" si="11"/>
        <v>419417.16249999998</v>
      </c>
      <c r="P92" s="114">
        <f t="shared" si="12"/>
        <v>12614.050000000001</v>
      </c>
      <c r="Q92" s="115">
        <f t="shared" si="13"/>
        <v>12614.050000000001</v>
      </c>
    </row>
    <row r="93" spans="2:17" x14ac:dyDescent="0.25">
      <c r="B93" s="120">
        <v>87</v>
      </c>
      <c r="C93" s="109" t="s">
        <v>6473</v>
      </c>
      <c r="D93" s="109">
        <v>1200010440</v>
      </c>
      <c r="E93" s="108" t="s">
        <v>5708</v>
      </c>
      <c r="F93" s="109">
        <v>2007</v>
      </c>
      <c r="G93" s="110">
        <v>44389</v>
      </c>
      <c r="H93" s="109">
        <f t="shared" si="8"/>
        <v>14</v>
      </c>
      <c r="I93" s="109">
        <v>8</v>
      </c>
      <c r="J93" s="111">
        <f t="shared" si="9"/>
        <v>0.11874999999999999</v>
      </c>
      <c r="K93" s="112">
        <v>250325</v>
      </c>
      <c r="L93" s="112">
        <v>1</v>
      </c>
      <c r="M93" s="121">
        <v>0</v>
      </c>
      <c r="N93" s="112">
        <f t="shared" si="10"/>
        <v>250325</v>
      </c>
      <c r="O93" s="112">
        <f t="shared" si="11"/>
        <v>416165.31249999994</v>
      </c>
      <c r="P93" s="114">
        <f t="shared" si="12"/>
        <v>12516.25</v>
      </c>
      <c r="Q93" s="115">
        <f t="shared" si="13"/>
        <v>12516.25</v>
      </c>
    </row>
    <row r="94" spans="2:17" x14ac:dyDescent="0.25">
      <c r="B94" s="120">
        <v>88</v>
      </c>
      <c r="C94" s="109" t="s">
        <v>6473</v>
      </c>
      <c r="D94" s="109">
        <v>1200010450</v>
      </c>
      <c r="E94" s="108" t="s">
        <v>5709</v>
      </c>
      <c r="F94" s="109">
        <v>2007</v>
      </c>
      <c r="G94" s="110">
        <v>44389</v>
      </c>
      <c r="H94" s="109">
        <f t="shared" si="8"/>
        <v>14</v>
      </c>
      <c r="I94" s="109">
        <v>8</v>
      </c>
      <c r="J94" s="111">
        <f t="shared" si="9"/>
        <v>0.11874999999999999</v>
      </c>
      <c r="K94" s="112">
        <v>193800</v>
      </c>
      <c r="L94" s="112">
        <v>1</v>
      </c>
      <c r="M94" s="121">
        <v>0</v>
      </c>
      <c r="N94" s="112">
        <f t="shared" si="10"/>
        <v>193800</v>
      </c>
      <c r="O94" s="112">
        <f t="shared" si="11"/>
        <v>322192.5</v>
      </c>
      <c r="P94" s="114">
        <f t="shared" si="12"/>
        <v>9690</v>
      </c>
      <c r="Q94" s="115">
        <f t="shared" si="13"/>
        <v>9690</v>
      </c>
    </row>
    <row r="95" spans="2:17" x14ac:dyDescent="0.25">
      <c r="B95" s="120">
        <v>89</v>
      </c>
      <c r="C95" s="109" t="s">
        <v>6473</v>
      </c>
      <c r="D95" s="109">
        <v>1200010600</v>
      </c>
      <c r="E95" s="108" t="s">
        <v>5710</v>
      </c>
      <c r="F95" s="109">
        <v>2007</v>
      </c>
      <c r="G95" s="110">
        <v>44389</v>
      </c>
      <c r="H95" s="109">
        <f t="shared" si="8"/>
        <v>14</v>
      </c>
      <c r="I95" s="109">
        <v>8</v>
      </c>
      <c r="J95" s="111">
        <f t="shared" si="9"/>
        <v>0.11874999999999999</v>
      </c>
      <c r="K95" s="112">
        <v>180854</v>
      </c>
      <c r="L95" s="112">
        <v>1</v>
      </c>
      <c r="M95" s="121">
        <v>0</v>
      </c>
      <c r="N95" s="112">
        <f t="shared" si="10"/>
        <v>180854</v>
      </c>
      <c r="O95" s="112">
        <f t="shared" si="11"/>
        <v>300669.77499999997</v>
      </c>
      <c r="P95" s="114">
        <f t="shared" si="12"/>
        <v>9042.7000000000007</v>
      </c>
      <c r="Q95" s="115">
        <f t="shared" si="13"/>
        <v>9042.7000000000007</v>
      </c>
    </row>
    <row r="96" spans="2:17" x14ac:dyDescent="0.25">
      <c r="B96" s="120">
        <v>90</v>
      </c>
      <c r="C96" s="109" t="s">
        <v>6473</v>
      </c>
      <c r="D96" s="109">
        <v>1200010430</v>
      </c>
      <c r="E96" s="108" t="s">
        <v>5711</v>
      </c>
      <c r="F96" s="109">
        <v>2007</v>
      </c>
      <c r="G96" s="110">
        <v>44389</v>
      </c>
      <c r="H96" s="109">
        <f t="shared" si="8"/>
        <v>14</v>
      </c>
      <c r="I96" s="109">
        <v>8</v>
      </c>
      <c r="J96" s="111">
        <f t="shared" si="9"/>
        <v>0.11874999999999999</v>
      </c>
      <c r="K96" s="112">
        <v>161925</v>
      </c>
      <c r="L96" s="112">
        <v>1</v>
      </c>
      <c r="M96" s="121">
        <v>0</v>
      </c>
      <c r="N96" s="112">
        <f t="shared" si="10"/>
        <v>161925</v>
      </c>
      <c r="O96" s="112">
        <f t="shared" si="11"/>
        <v>269200.3125</v>
      </c>
      <c r="P96" s="114">
        <f t="shared" si="12"/>
        <v>8096.25</v>
      </c>
      <c r="Q96" s="115">
        <f t="shared" si="13"/>
        <v>8096.25</v>
      </c>
    </row>
    <row r="97" spans="2:17" x14ac:dyDescent="0.25">
      <c r="B97" s="120">
        <v>91</v>
      </c>
      <c r="C97" s="109" t="s">
        <v>6473</v>
      </c>
      <c r="D97" s="109">
        <v>1200010420</v>
      </c>
      <c r="E97" s="108" t="s">
        <v>5712</v>
      </c>
      <c r="F97" s="109">
        <v>2007</v>
      </c>
      <c r="G97" s="110">
        <v>44389</v>
      </c>
      <c r="H97" s="109">
        <f t="shared" si="8"/>
        <v>14</v>
      </c>
      <c r="I97" s="109">
        <v>8</v>
      </c>
      <c r="J97" s="111">
        <f t="shared" si="9"/>
        <v>0.11874999999999999</v>
      </c>
      <c r="K97" s="112">
        <v>151725</v>
      </c>
      <c r="L97" s="112">
        <v>1</v>
      </c>
      <c r="M97" s="121">
        <v>0</v>
      </c>
      <c r="N97" s="112">
        <f t="shared" si="10"/>
        <v>151725</v>
      </c>
      <c r="O97" s="112">
        <f t="shared" si="11"/>
        <v>252242.81249999997</v>
      </c>
      <c r="P97" s="114">
        <f t="shared" si="12"/>
        <v>7586.25</v>
      </c>
      <c r="Q97" s="115">
        <f t="shared" si="13"/>
        <v>7586.25</v>
      </c>
    </row>
    <row r="98" spans="2:17" x14ac:dyDescent="0.25">
      <c r="B98" s="120">
        <v>92</v>
      </c>
      <c r="C98" s="109" t="s">
        <v>6473</v>
      </c>
      <c r="D98" s="109">
        <v>1200010460</v>
      </c>
      <c r="E98" s="108" t="s">
        <v>5713</v>
      </c>
      <c r="F98" s="109">
        <v>2007</v>
      </c>
      <c r="G98" s="110">
        <v>44389</v>
      </c>
      <c r="H98" s="109">
        <f t="shared" si="8"/>
        <v>14</v>
      </c>
      <c r="I98" s="109">
        <v>8</v>
      </c>
      <c r="J98" s="111">
        <f t="shared" si="9"/>
        <v>0.11874999999999999</v>
      </c>
      <c r="K98" s="112">
        <v>134725</v>
      </c>
      <c r="L98" s="112">
        <v>1</v>
      </c>
      <c r="M98" s="121">
        <v>0</v>
      </c>
      <c r="N98" s="112">
        <f t="shared" si="10"/>
        <v>134725</v>
      </c>
      <c r="O98" s="112">
        <f t="shared" si="11"/>
        <v>223980.31249999997</v>
      </c>
      <c r="P98" s="114">
        <f t="shared" si="12"/>
        <v>6736.25</v>
      </c>
      <c r="Q98" s="115">
        <f t="shared" si="13"/>
        <v>6736.25</v>
      </c>
    </row>
    <row r="99" spans="2:17" x14ac:dyDescent="0.25">
      <c r="B99" s="120">
        <v>93</v>
      </c>
      <c r="C99" s="109" t="s">
        <v>6473</v>
      </c>
      <c r="D99" s="109">
        <v>1200010790</v>
      </c>
      <c r="E99" s="108" t="s">
        <v>5714</v>
      </c>
      <c r="F99" s="109">
        <v>2007</v>
      </c>
      <c r="G99" s="110">
        <v>44389</v>
      </c>
      <c r="H99" s="109">
        <f t="shared" si="8"/>
        <v>14</v>
      </c>
      <c r="I99" s="109">
        <v>8</v>
      </c>
      <c r="J99" s="111">
        <f t="shared" si="9"/>
        <v>0.11874999999999999</v>
      </c>
      <c r="K99" s="112">
        <v>102289</v>
      </c>
      <c r="L99" s="112">
        <v>1</v>
      </c>
      <c r="M99" s="121">
        <v>0</v>
      </c>
      <c r="N99" s="112">
        <f t="shared" si="10"/>
        <v>102289</v>
      </c>
      <c r="O99" s="112">
        <f t="shared" si="11"/>
        <v>170055.46249999999</v>
      </c>
      <c r="P99" s="114">
        <f t="shared" si="12"/>
        <v>5114.4500000000007</v>
      </c>
      <c r="Q99" s="115">
        <f t="shared" si="13"/>
        <v>5114.4500000000007</v>
      </c>
    </row>
    <row r="100" spans="2:17" x14ac:dyDescent="0.25">
      <c r="B100" s="120">
        <v>94</v>
      </c>
      <c r="C100" s="109" t="s">
        <v>6473</v>
      </c>
      <c r="D100" s="109">
        <v>1200009590</v>
      </c>
      <c r="E100" s="108" t="s">
        <v>5715</v>
      </c>
      <c r="F100" s="109">
        <v>2007</v>
      </c>
      <c r="G100" s="110">
        <v>44389</v>
      </c>
      <c r="H100" s="109">
        <f t="shared" si="8"/>
        <v>14</v>
      </c>
      <c r="I100" s="109">
        <v>8</v>
      </c>
      <c r="J100" s="111">
        <f t="shared" si="9"/>
        <v>0.11874999999999999</v>
      </c>
      <c r="K100" s="112">
        <v>102034</v>
      </c>
      <c r="L100" s="112">
        <v>1</v>
      </c>
      <c r="M100" s="121">
        <v>0</v>
      </c>
      <c r="N100" s="112">
        <f t="shared" si="10"/>
        <v>102034</v>
      </c>
      <c r="O100" s="112">
        <f t="shared" si="11"/>
        <v>169631.52499999999</v>
      </c>
      <c r="P100" s="114">
        <f t="shared" si="12"/>
        <v>5101.7000000000007</v>
      </c>
      <c r="Q100" s="115">
        <f t="shared" si="13"/>
        <v>5101.7000000000007</v>
      </c>
    </row>
    <row r="101" spans="2:17" x14ac:dyDescent="0.25">
      <c r="B101" s="120">
        <v>95</v>
      </c>
      <c r="C101" s="109" t="s">
        <v>6473</v>
      </c>
      <c r="D101" s="109">
        <v>1200009720</v>
      </c>
      <c r="E101" s="108" t="s">
        <v>5554</v>
      </c>
      <c r="F101" s="109">
        <v>2007</v>
      </c>
      <c r="G101" s="110">
        <v>44389</v>
      </c>
      <c r="H101" s="109">
        <f t="shared" si="8"/>
        <v>14</v>
      </c>
      <c r="I101" s="109">
        <v>8</v>
      </c>
      <c r="J101" s="111">
        <f t="shared" si="9"/>
        <v>0.11874999999999999</v>
      </c>
      <c r="K101" s="112">
        <v>93582</v>
      </c>
      <c r="L101" s="112">
        <v>1</v>
      </c>
      <c r="M101" s="121">
        <v>0</v>
      </c>
      <c r="N101" s="112">
        <f t="shared" si="10"/>
        <v>93582</v>
      </c>
      <c r="O101" s="112">
        <f t="shared" si="11"/>
        <v>155580.07499999998</v>
      </c>
      <c r="P101" s="114">
        <f t="shared" si="12"/>
        <v>4679.1000000000004</v>
      </c>
      <c r="Q101" s="115">
        <f t="shared" si="13"/>
        <v>4679.1000000000004</v>
      </c>
    </row>
    <row r="102" spans="2:17" x14ac:dyDescent="0.25">
      <c r="B102" s="120">
        <v>96</v>
      </c>
      <c r="C102" s="109" t="s">
        <v>6473</v>
      </c>
      <c r="D102" s="109">
        <v>1200010780</v>
      </c>
      <c r="E102" s="108" t="s">
        <v>5716</v>
      </c>
      <c r="F102" s="109">
        <v>2007</v>
      </c>
      <c r="G102" s="110">
        <v>44389</v>
      </c>
      <c r="H102" s="109">
        <f t="shared" si="8"/>
        <v>14</v>
      </c>
      <c r="I102" s="109">
        <v>8</v>
      </c>
      <c r="J102" s="111">
        <f t="shared" si="9"/>
        <v>0.11874999999999999</v>
      </c>
      <c r="K102" s="112">
        <v>80287</v>
      </c>
      <c r="L102" s="112">
        <v>1</v>
      </c>
      <c r="M102" s="121">
        <v>0</v>
      </c>
      <c r="N102" s="112">
        <f t="shared" si="10"/>
        <v>80287</v>
      </c>
      <c r="O102" s="112">
        <f t="shared" si="11"/>
        <v>133477.13749999998</v>
      </c>
      <c r="P102" s="114">
        <f t="shared" si="12"/>
        <v>4014.3500000000004</v>
      </c>
      <c r="Q102" s="115">
        <f t="shared" si="13"/>
        <v>4014.3500000000004</v>
      </c>
    </row>
    <row r="103" spans="2:17" x14ac:dyDescent="0.25">
      <c r="B103" s="120">
        <v>97</v>
      </c>
      <c r="C103" s="109" t="s">
        <v>6473</v>
      </c>
      <c r="D103" s="109">
        <v>1200009760</v>
      </c>
      <c r="E103" s="108" t="s">
        <v>5717</v>
      </c>
      <c r="F103" s="109">
        <v>2007</v>
      </c>
      <c r="G103" s="110">
        <v>44389</v>
      </c>
      <c r="H103" s="109">
        <f t="shared" si="8"/>
        <v>14</v>
      </c>
      <c r="I103" s="109">
        <v>8</v>
      </c>
      <c r="J103" s="111">
        <f t="shared" si="9"/>
        <v>0.11874999999999999</v>
      </c>
      <c r="K103" s="112">
        <v>77885</v>
      </c>
      <c r="L103" s="112">
        <v>1</v>
      </c>
      <c r="M103" s="121">
        <v>0</v>
      </c>
      <c r="N103" s="112">
        <f t="shared" si="10"/>
        <v>77885</v>
      </c>
      <c r="O103" s="112">
        <f t="shared" si="11"/>
        <v>129483.81249999999</v>
      </c>
      <c r="P103" s="114">
        <f t="shared" si="12"/>
        <v>3894.25</v>
      </c>
      <c r="Q103" s="115">
        <f t="shared" si="13"/>
        <v>3894.25</v>
      </c>
    </row>
    <row r="104" spans="2:17" x14ac:dyDescent="0.25">
      <c r="B104" s="120">
        <v>98</v>
      </c>
      <c r="C104" s="109" t="s">
        <v>6473</v>
      </c>
      <c r="D104" s="109">
        <v>1200010410</v>
      </c>
      <c r="E104" s="108" t="s">
        <v>5718</v>
      </c>
      <c r="F104" s="109">
        <v>2007</v>
      </c>
      <c r="G104" s="110">
        <v>44389</v>
      </c>
      <c r="H104" s="109">
        <f t="shared" si="8"/>
        <v>14</v>
      </c>
      <c r="I104" s="109">
        <v>8</v>
      </c>
      <c r="J104" s="111">
        <f t="shared" si="9"/>
        <v>0.11874999999999999</v>
      </c>
      <c r="K104" s="112">
        <v>62900</v>
      </c>
      <c r="L104" s="112">
        <v>1</v>
      </c>
      <c r="M104" s="121">
        <v>0</v>
      </c>
      <c r="N104" s="112">
        <f t="shared" si="10"/>
        <v>62900</v>
      </c>
      <c r="O104" s="112">
        <f t="shared" si="11"/>
        <v>104571.24999999999</v>
      </c>
      <c r="P104" s="114">
        <f t="shared" si="12"/>
        <v>3145</v>
      </c>
      <c r="Q104" s="115">
        <f t="shared" si="13"/>
        <v>3145</v>
      </c>
    </row>
    <row r="105" spans="2:17" x14ac:dyDescent="0.25">
      <c r="B105" s="120">
        <v>99</v>
      </c>
      <c r="C105" s="109" t="s">
        <v>6473</v>
      </c>
      <c r="D105" s="109">
        <v>1200010110</v>
      </c>
      <c r="E105" s="108" t="s">
        <v>5719</v>
      </c>
      <c r="F105" s="109">
        <v>2007</v>
      </c>
      <c r="G105" s="110">
        <v>44389</v>
      </c>
      <c r="H105" s="109">
        <f t="shared" si="8"/>
        <v>14</v>
      </c>
      <c r="I105" s="109">
        <v>8</v>
      </c>
      <c r="J105" s="111">
        <f t="shared" si="9"/>
        <v>0.11874999999999999</v>
      </c>
      <c r="K105" s="112">
        <v>62000</v>
      </c>
      <c r="L105" s="112">
        <v>1</v>
      </c>
      <c r="M105" s="121">
        <v>0</v>
      </c>
      <c r="N105" s="112">
        <f t="shared" si="10"/>
        <v>62000</v>
      </c>
      <c r="O105" s="112">
        <f t="shared" si="11"/>
        <v>103074.99999999999</v>
      </c>
      <c r="P105" s="114">
        <f t="shared" si="12"/>
        <v>3100</v>
      </c>
      <c r="Q105" s="115">
        <f t="shared" si="13"/>
        <v>3100</v>
      </c>
    </row>
    <row r="106" spans="2:17" x14ac:dyDescent="0.25">
      <c r="B106" s="120">
        <v>100</v>
      </c>
      <c r="C106" s="109" t="s">
        <v>6473</v>
      </c>
      <c r="D106" s="109">
        <v>1200010220</v>
      </c>
      <c r="E106" s="108" t="s">
        <v>5720</v>
      </c>
      <c r="F106" s="109">
        <v>2007</v>
      </c>
      <c r="G106" s="110">
        <v>44389</v>
      </c>
      <c r="H106" s="109">
        <f t="shared" si="8"/>
        <v>14</v>
      </c>
      <c r="I106" s="109">
        <v>8</v>
      </c>
      <c r="J106" s="111">
        <f t="shared" si="9"/>
        <v>0.11874999999999999</v>
      </c>
      <c r="K106" s="112">
        <v>41600</v>
      </c>
      <c r="L106" s="112">
        <v>1</v>
      </c>
      <c r="M106" s="121">
        <v>0</v>
      </c>
      <c r="N106" s="112">
        <f t="shared" si="10"/>
        <v>41600</v>
      </c>
      <c r="O106" s="112">
        <f t="shared" si="11"/>
        <v>69160</v>
      </c>
      <c r="P106" s="114">
        <f t="shared" si="12"/>
        <v>2080</v>
      </c>
      <c r="Q106" s="115">
        <f t="shared" si="13"/>
        <v>2080</v>
      </c>
    </row>
    <row r="107" spans="2:17" x14ac:dyDescent="0.25">
      <c r="B107" s="120">
        <v>101</v>
      </c>
      <c r="C107" s="109" t="s">
        <v>6473</v>
      </c>
      <c r="D107" s="109">
        <v>1200010210</v>
      </c>
      <c r="E107" s="108" t="s">
        <v>5721</v>
      </c>
      <c r="F107" s="109">
        <v>2007</v>
      </c>
      <c r="G107" s="110">
        <v>44389</v>
      </c>
      <c r="H107" s="109">
        <f t="shared" si="8"/>
        <v>14</v>
      </c>
      <c r="I107" s="109">
        <v>8</v>
      </c>
      <c r="J107" s="111">
        <f t="shared" si="9"/>
        <v>0.11874999999999999</v>
      </c>
      <c r="K107" s="112">
        <v>40125</v>
      </c>
      <c r="L107" s="112">
        <v>1</v>
      </c>
      <c r="M107" s="121">
        <v>0</v>
      </c>
      <c r="N107" s="112">
        <f t="shared" si="10"/>
        <v>40125</v>
      </c>
      <c r="O107" s="112">
        <f t="shared" si="11"/>
        <v>66707.8125</v>
      </c>
      <c r="P107" s="114">
        <f t="shared" si="12"/>
        <v>2006.25</v>
      </c>
      <c r="Q107" s="115">
        <f t="shared" si="13"/>
        <v>2006.25</v>
      </c>
    </row>
    <row r="108" spans="2:17" x14ac:dyDescent="0.25">
      <c r="B108" s="120">
        <v>102</v>
      </c>
      <c r="C108" s="109" t="s">
        <v>6473</v>
      </c>
      <c r="D108" s="109">
        <v>1200009800</v>
      </c>
      <c r="E108" s="108" t="s">
        <v>5722</v>
      </c>
      <c r="F108" s="109">
        <v>2007</v>
      </c>
      <c r="G108" s="110">
        <v>44389</v>
      </c>
      <c r="H108" s="109">
        <f t="shared" si="8"/>
        <v>14</v>
      </c>
      <c r="I108" s="109">
        <v>8</v>
      </c>
      <c r="J108" s="111">
        <f t="shared" si="9"/>
        <v>0.11874999999999999</v>
      </c>
      <c r="K108" s="112">
        <v>23000</v>
      </c>
      <c r="L108" s="112">
        <v>1</v>
      </c>
      <c r="M108" s="121">
        <v>0</v>
      </c>
      <c r="N108" s="112">
        <f t="shared" si="10"/>
        <v>23000</v>
      </c>
      <c r="O108" s="112">
        <f t="shared" si="11"/>
        <v>38237.5</v>
      </c>
      <c r="P108" s="114">
        <f t="shared" si="12"/>
        <v>1150</v>
      </c>
      <c r="Q108" s="115">
        <f t="shared" si="13"/>
        <v>1150</v>
      </c>
    </row>
    <row r="109" spans="2:17" x14ac:dyDescent="0.25">
      <c r="B109" s="120">
        <v>103</v>
      </c>
      <c r="C109" s="109" t="s">
        <v>6473</v>
      </c>
      <c r="D109" s="109">
        <v>1200010610</v>
      </c>
      <c r="E109" s="108" t="s">
        <v>5723</v>
      </c>
      <c r="F109" s="109">
        <v>2007</v>
      </c>
      <c r="G109" s="110">
        <v>44389</v>
      </c>
      <c r="H109" s="109">
        <f t="shared" si="8"/>
        <v>14</v>
      </c>
      <c r="I109" s="109">
        <v>8</v>
      </c>
      <c r="J109" s="111">
        <f t="shared" si="9"/>
        <v>0.11874999999999999</v>
      </c>
      <c r="K109" s="112">
        <v>11216</v>
      </c>
      <c r="L109" s="112">
        <v>1</v>
      </c>
      <c r="M109" s="121">
        <v>0</v>
      </c>
      <c r="N109" s="112">
        <f t="shared" si="10"/>
        <v>11216</v>
      </c>
      <c r="O109" s="112">
        <f t="shared" si="11"/>
        <v>18646.599999999999</v>
      </c>
      <c r="P109" s="114">
        <f t="shared" si="12"/>
        <v>560.80000000000007</v>
      </c>
      <c r="Q109" s="115">
        <f t="shared" si="13"/>
        <v>560.80000000000007</v>
      </c>
    </row>
    <row r="110" spans="2:17" x14ac:dyDescent="0.25">
      <c r="B110" s="120">
        <v>104</v>
      </c>
      <c r="C110" s="109" t="s">
        <v>6473</v>
      </c>
      <c r="D110" s="109">
        <v>1200010680</v>
      </c>
      <c r="E110" s="108" t="s">
        <v>5724</v>
      </c>
      <c r="F110" s="109">
        <v>2008</v>
      </c>
      <c r="G110" s="110">
        <v>44389</v>
      </c>
      <c r="H110" s="109">
        <f t="shared" si="8"/>
        <v>13</v>
      </c>
      <c r="I110" s="109">
        <v>8</v>
      </c>
      <c r="J110" s="111">
        <f t="shared" si="9"/>
        <v>0.11874999999999999</v>
      </c>
      <c r="K110" s="112">
        <v>9206622</v>
      </c>
      <c r="L110" s="112">
        <v>1</v>
      </c>
      <c r="M110" s="121">
        <v>0</v>
      </c>
      <c r="N110" s="112">
        <f t="shared" si="10"/>
        <v>9206622</v>
      </c>
      <c r="O110" s="112">
        <f t="shared" si="11"/>
        <v>14212722.7125</v>
      </c>
      <c r="P110" s="114">
        <f t="shared" si="12"/>
        <v>460331.10000000003</v>
      </c>
      <c r="Q110" s="115">
        <f t="shared" si="13"/>
        <v>460331.10000000003</v>
      </c>
    </row>
    <row r="111" spans="2:17" x14ac:dyDescent="0.25">
      <c r="B111" s="120">
        <v>105</v>
      </c>
      <c r="C111" s="109" t="s">
        <v>6473</v>
      </c>
      <c r="D111" s="109">
        <v>1200010700</v>
      </c>
      <c r="E111" s="108" t="s">
        <v>5725</v>
      </c>
      <c r="F111" s="109">
        <v>2008</v>
      </c>
      <c r="G111" s="110">
        <v>44389</v>
      </c>
      <c r="H111" s="109">
        <f t="shared" si="8"/>
        <v>13</v>
      </c>
      <c r="I111" s="109">
        <v>8</v>
      </c>
      <c r="J111" s="111">
        <f t="shared" si="9"/>
        <v>0.11874999999999999</v>
      </c>
      <c r="K111" s="112">
        <v>4708590.42</v>
      </c>
      <c r="L111" s="112">
        <v>1</v>
      </c>
      <c r="M111" s="121">
        <v>0</v>
      </c>
      <c r="N111" s="112">
        <f t="shared" si="10"/>
        <v>4708590.42</v>
      </c>
      <c r="O111" s="112">
        <f t="shared" si="11"/>
        <v>7268886.4608749999</v>
      </c>
      <c r="P111" s="114">
        <f t="shared" si="12"/>
        <v>235429.52100000001</v>
      </c>
      <c r="Q111" s="115">
        <f t="shared" si="13"/>
        <v>235429.52100000001</v>
      </c>
    </row>
    <row r="112" spans="2:17" x14ac:dyDescent="0.25">
      <c r="B112" s="120">
        <v>106</v>
      </c>
      <c r="C112" s="109" t="s">
        <v>6473</v>
      </c>
      <c r="D112" s="109">
        <v>1200010480</v>
      </c>
      <c r="E112" s="108" t="s">
        <v>5726</v>
      </c>
      <c r="F112" s="109">
        <v>2008</v>
      </c>
      <c r="G112" s="110">
        <v>44389</v>
      </c>
      <c r="H112" s="109">
        <f t="shared" si="8"/>
        <v>13</v>
      </c>
      <c r="I112" s="109">
        <v>8</v>
      </c>
      <c r="J112" s="111">
        <f t="shared" si="9"/>
        <v>0.11874999999999999</v>
      </c>
      <c r="K112" s="112">
        <v>2695932.8</v>
      </c>
      <c r="L112" s="112">
        <v>1</v>
      </c>
      <c r="M112" s="121">
        <v>0</v>
      </c>
      <c r="N112" s="112">
        <f t="shared" si="10"/>
        <v>2695932.8</v>
      </c>
      <c r="O112" s="112">
        <f t="shared" si="11"/>
        <v>4161846.26</v>
      </c>
      <c r="P112" s="114">
        <f t="shared" si="12"/>
        <v>134796.63999999998</v>
      </c>
      <c r="Q112" s="115">
        <f t="shared" si="13"/>
        <v>134796.63999999998</v>
      </c>
    </row>
    <row r="113" spans="2:17" x14ac:dyDescent="0.25">
      <c r="B113" s="120">
        <v>107</v>
      </c>
      <c r="C113" s="109" t="s">
        <v>6473</v>
      </c>
      <c r="D113" s="109">
        <v>1200034360</v>
      </c>
      <c r="E113" s="108" t="s">
        <v>5727</v>
      </c>
      <c r="F113" s="109">
        <v>2008</v>
      </c>
      <c r="G113" s="110">
        <v>44389</v>
      </c>
      <c r="H113" s="109">
        <f t="shared" si="8"/>
        <v>13</v>
      </c>
      <c r="I113" s="109">
        <v>8</v>
      </c>
      <c r="J113" s="111">
        <f t="shared" si="9"/>
        <v>0.11874999999999999</v>
      </c>
      <c r="K113" s="112">
        <v>1684285.9</v>
      </c>
      <c r="L113" s="112">
        <v>1</v>
      </c>
      <c r="M113" s="121">
        <v>0</v>
      </c>
      <c r="N113" s="112">
        <f t="shared" si="10"/>
        <v>1684285.9</v>
      </c>
      <c r="O113" s="112">
        <f t="shared" si="11"/>
        <v>2600116.3581249998</v>
      </c>
      <c r="P113" s="114">
        <f t="shared" si="12"/>
        <v>84214.294999999998</v>
      </c>
      <c r="Q113" s="115">
        <f t="shared" si="13"/>
        <v>84214.294999999998</v>
      </c>
    </row>
    <row r="114" spans="2:17" x14ac:dyDescent="0.25">
      <c r="B114" s="120">
        <v>108</v>
      </c>
      <c r="C114" s="109" t="s">
        <v>6473</v>
      </c>
      <c r="D114" s="109">
        <v>1200010760</v>
      </c>
      <c r="E114" s="108" t="s">
        <v>5728</v>
      </c>
      <c r="F114" s="109">
        <v>2008</v>
      </c>
      <c r="G114" s="110">
        <v>44389</v>
      </c>
      <c r="H114" s="109">
        <f t="shared" si="8"/>
        <v>13</v>
      </c>
      <c r="I114" s="109">
        <v>8</v>
      </c>
      <c r="J114" s="111">
        <f t="shared" si="9"/>
        <v>0.11874999999999999</v>
      </c>
      <c r="K114" s="112">
        <v>208968.52</v>
      </c>
      <c r="L114" s="112">
        <v>1</v>
      </c>
      <c r="M114" s="121">
        <v>0</v>
      </c>
      <c r="N114" s="112">
        <f t="shared" si="10"/>
        <v>208968.52</v>
      </c>
      <c r="O114" s="112">
        <f t="shared" si="11"/>
        <v>322595.15274999995</v>
      </c>
      <c r="P114" s="114">
        <f t="shared" si="12"/>
        <v>10448.425999999999</v>
      </c>
      <c r="Q114" s="115">
        <f t="shared" si="13"/>
        <v>10448.425999999999</v>
      </c>
    </row>
    <row r="115" spans="2:17" x14ac:dyDescent="0.25">
      <c r="B115" s="120">
        <v>109</v>
      </c>
      <c r="C115" s="109" t="s">
        <v>6473</v>
      </c>
      <c r="D115" s="109">
        <v>1200009920</v>
      </c>
      <c r="E115" s="108" t="s">
        <v>5729</v>
      </c>
      <c r="F115" s="109">
        <v>2008</v>
      </c>
      <c r="G115" s="110">
        <v>44389</v>
      </c>
      <c r="H115" s="109">
        <f t="shared" si="8"/>
        <v>13</v>
      </c>
      <c r="I115" s="109">
        <v>8</v>
      </c>
      <c r="J115" s="111">
        <f t="shared" si="9"/>
        <v>0.11874999999999999</v>
      </c>
      <c r="K115" s="112">
        <v>174516.36</v>
      </c>
      <c r="L115" s="112">
        <v>1</v>
      </c>
      <c r="M115" s="121">
        <v>0</v>
      </c>
      <c r="N115" s="112">
        <f t="shared" si="10"/>
        <v>174516.36</v>
      </c>
      <c r="O115" s="112">
        <f t="shared" si="11"/>
        <v>269409.63074999995</v>
      </c>
      <c r="P115" s="114">
        <f t="shared" si="12"/>
        <v>8725.8179999999993</v>
      </c>
      <c r="Q115" s="115">
        <f t="shared" si="13"/>
        <v>8725.8179999999993</v>
      </c>
    </row>
    <row r="116" spans="2:17" x14ac:dyDescent="0.25">
      <c r="B116" s="120">
        <v>110</v>
      </c>
      <c r="C116" s="109" t="s">
        <v>6473</v>
      </c>
      <c r="D116" s="109">
        <v>1200009730</v>
      </c>
      <c r="E116" s="108" t="s">
        <v>5554</v>
      </c>
      <c r="F116" s="109">
        <v>2008</v>
      </c>
      <c r="G116" s="110">
        <v>44389</v>
      </c>
      <c r="H116" s="109">
        <f t="shared" si="8"/>
        <v>13</v>
      </c>
      <c r="I116" s="109">
        <v>8</v>
      </c>
      <c r="J116" s="111">
        <f t="shared" si="9"/>
        <v>0.11874999999999999</v>
      </c>
      <c r="K116" s="112">
        <v>126960</v>
      </c>
      <c r="L116" s="112">
        <v>1</v>
      </c>
      <c r="M116" s="121">
        <v>0</v>
      </c>
      <c r="N116" s="112">
        <f t="shared" si="10"/>
        <v>126960</v>
      </c>
      <c r="O116" s="112">
        <f t="shared" si="11"/>
        <v>195994.5</v>
      </c>
      <c r="P116" s="114">
        <f t="shared" si="12"/>
        <v>6348</v>
      </c>
      <c r="Q116" s="115">
        <f t="shared" si="13"/>
        <v>6348</v>
      </c>
    </row>
    <row r="117" spans="2:17" x14ac:dyDescent="0.25">
      <c r="B117" s="120">
        <v>111</v>
      </c>
      <c r="C117" s="109" t="s">
        <v>6473</v>
      </c>
      <c r="D117" s="109">
        <v>1200009890</v>
      </c>
      <c r="E117" s="108" t="s">
        <v>5730</v>
      </c>
      <c r="F117" s="109">
        <v>2008</v>
      </c>
      <c r="G117" s="110">
        <v>44389</v>
      </c>
      <c r="H117" s="109">
        <f t="shared" si="8"/>
        <v>13</v>
      </c>
      <c r="I117" s="109">
        <v>8</v>
      </c>
      <c r="J117" s="111">
        <f t="shared" si="9"/>
        <v>0.11874999999999999</v>
      </c>
      <c r="K117" s="112">
        <v>56808.36</v>
      </c>
      <c r="L117" s="112">
        <v>1</v>
      </c>
      <c r="M117" s="121">
        <v>0</v>
      </c>
      <c r="N117" s="112">
        <f t="shared" si="10"/>
        <v>56808.36</v>
      </c>
      <c r="O117" s="112">
        <f t="shared" si="11"/>
        <v>87697.905750000005</v>
      </c>
      <c r="P117" s="114">
        <f t="shared" si="12"/>
        <v>2840.4180000000001</v>
      </c>
      <c r="Q117" s="115">
        <f t="shared" si="13"/>
        <v>2840.4180000000001</v>
      </c>
    </row>
    <row r="118" spans="2:17" x14ac:dyDescent="0.25">
      <c r="B118" s="120">
        <v>112</v>
      </c>
      <c r="C118" s="109" t="s">
        <v>6473</v>
      </c>
      <c r="D118" s="109">
        <v>1200034200</v>
      </c>
      <c r="E118" s="108" t="s">
        <v>5731</v>
      </c>
      <c r="F118" s="109">
        <v>2008</v>
      </c>
      <c r="G118" s="110">
        <v>44389</v>
      </c>
      <c r="H118" s="109">
        <f t="shared" si="8"/>
        <v>13</v>
      </c>
      <c r="I118" s="109">
        <v>8</v>
      </c>
      <c r="J118" s="111">
        <f t="shared" si="9"/>
        <v>0.11874999999999999</v>
      </c>
      <c r="K118" s="112">
        <v>51010</v>
      </c>
      <c r="L118" s="112">
        <v>1</v>
      </c>
      <c r="M118" s="121">
        <v>0</v>
      </c>
      <c r="N118" s="112">
        <f t="shared" si="10"/>
        <v>51010</v>
      </c>
      <c r="O118" s="112">
        <f t="shared" si="11"/>
        <v>78746.6875</v>
      </c>
      <c r="P118" s="114">
        <f t="shared" si="12"/>
        <v>2550.5</v>
      </c>
      <c r="Q118" s="115">
        <f t="shared" si="13"/>
        <v>2550.5</v>
      </c>
    </row>
    <row r="119" spans="2:17" x14ac:dyDescent="0.25">
      <c r="B119" s="120">
        <v>113</v>
      </c>
      <c r="C119" s="109" t="s">
        <v>6473</v>
      </c>
      <c r="D119" s="109">
        <v>1200034280</v>
      </c>
      <c r="E119" s="108" t="s">
        <v>5732</v>
      </c>
      <c r="F119" s="109">
        <v>2008</v>
      </c>
      <c r="G119" s="110">
        <v>44389</v>
      </c>
      <c r="H119" s="109">
        <f t="shared" si="8"/>
        <v>13</v>
      </c>
      <c r="I119" s="109">
        <v>8</v>
      </c>
      <c r="J119" s="111">
        <f t="shared" si="9"/>
        <v>0.11874999999999999</v>
      </c>
      <c r="K119" s="112">
        <v>38400</v>
      </c>
      <c r="L119" s="112">
        <v>1</v>
      </c>
      <c r="M119" s="121">
        <v>0</v>
      </c>
      <c r="N119" s="112">
        <f t="shared" si="10"/>
        <v>38400</v>
      </c>
      <c r="O119" s="112">
        <f t="shared" si="11"/>
        <v>59280</v>
      </c>
      <c r="P119" s="114">
        <f t="shared" si="12"/>
        <v>1920</v>
      </c>
      <c r="Q119" s="115">
        <f t="shared" si="13"/>
        <v>1920</v>
      </c>
    </row>
    <row r="120" spans="2:17" x14ac:dyDescent="0.25">
      <c r="B120" s="120">
        <v>114</v>
      </c>
      <c r="C120" s="109" t="s">
        <v>6473</v>
      </c>
      <c r="D120" s="109">
        <v>1200009470</v>
      </c>
      <c r="E120" s="108" t="s">
        <v>5733</v>
      </c>
      <c r="F120" s="109">
        <v>2008</v>
      </c>
      <c r="G120" s="110">
        <v>44389</v>
      </c>
      <c r="H120" s="109">
        <f t="shared" si="8"/>
        <v>13</v>
      </c>
      <c r="I120" s="109">
        <v>8</v>
      </c>
      <c r="J120" s="111">
        <f t="shared" si="9"/>
        <v>0.11874999999999999</v>
      </c>
      <c r="K120" s="112">
        <v>37698</v>
      </c>
      <c r="L120" s="112">
        <v>1</v>
      </c>
      <c r="M120" s="121">
        <v>0</v>
      </c>
      <c r="N120" s="112">
        <f t="shared" si="10"/>
        <v>37698</v>
      </c>
      <c r="O120" s="112">
        <f t="shared" si="11"/>
        <v>58196.287499999999</v>
      </c>
      <c r="P120" s="114">
        <f t="shared" si="12"/>
        <v>1884.9</v>
      </c>
      <c r="Q120" s="115">
        <f t="shared" si="13"/>
        <v>1884.9</v>
      </c>
    </row>
    <row r="121" spans="2:17" x14ac:dyDescent="0.25">
      <c r="B121" s="120">
        <v>115</v>
      </c>
      <c r="C121" s="109" t="s">
        <v>6473</v>
      </c>
      <c r="D121" s="109">
        <v>1200034270</v>
      </c>
      <c r="E121" s="108" t="s">
        <v>5734</v>
      </c>
      <c r="F121" s="109">
        <v>2008</v>
      </c>
      <c r="G121" s="110">
        <v>44389</v>
      </c>
      <c r="H121" s="109">
        <f t="shared" si="8"/>
        <v>13</v>
      </c>
      <c r="I121" s="109">
        <v>8</v>
      </c>
      <c r="J121" s="111">
        <f t="shared" si="9"/>
        <v>0.11874999999999999</v>
      </c>
      <c r="K121" s="112">
        <v>36000</v>
      </c>
      <c r="L121" s="112">
        <v>1</v>
      </c>
      <c r="M121" s="121">
        <v>0</v>
      </c>
      <c r="N121" s="112">
        <f t="shared" si="10"/>
        <v>36000</v>
      </c>
      <c r="O121" s="112">
        <f t="shared" si="11"/>
        <v>55575</v>
      </c>
      <c r="P121" s="114">
        <f t="shared" si="12"/>
        <v>1800</v>
      </c>
      <c r="Q121" s="115">
        <f t="shared" si="13"/>
        <v>1800</v>
      </c>
    </row>
    <row r="122" spans="2:17" x14ac:dyDescent="0.25">
      <c r="B122" s="120">
        <v>116</v>
      </c>
      <c r="C122" s="109" t="s">
        <v>6473</v>
      </c>
      <c r="D122" s="109">
        <v>1200034300</v>
      </c>
      <c r="E122" s="108" t="s">
        <v>5735</v>
      </c>
      <c r="F122" s="109">
        <v>2008</v>
      </c>
      <c r="G122" s="110">
        <v>44389</v>
      </c>
      <c r="H122" s="109">
        <f t="shared" si="8"/>
        <v>13</v>
      </c>
      <c r="I122" s="109">
        <v>8</v>
      </c>
      <c r="J122" s="111">
        <f t="shared" si="9"/>
        <v>0.11874999999999999</v>
      </c>
      <c r="K122" s="112">
        <v>32800</v>
      </c>
      <c r="L122" s="112">
        <v>1</v>
      </c>
      <c r="M122" s="121">
        <v>0</v>
      </c>
      <c r="N122" s="112">
        <f t="shared" si="10"/>
        <v>32800</v>
      </c>
      <c r="O122" s="112">
        <f t="shared" si="11"/>
        <v>50635</v>
      </c>
      <c r="P122" s="114">
        <f t="shared" si="12"/>
        <v>1640</v>
      </c>
      <c r="Q122" s="115">
        <f t="shared" si="13"/>
        <v>1640</v>
      </c>
    </row>
    <row r="123" spans="2:17" x14ac:dyDescent="0.25">
      <c r="B123" s="120">
        <v>117</v>
      </c>
      <c r="C123" s="109" t="s">
        <v>6473</v>
      </c>
      <c r="D123" s="109">
        <v>1200034260</v>
      </c>
      <c r="E123" s="108" t="s">
        <v>5736</v>
      </c>
      <c r="F123" s="109">
        <v>2008</v>
      </c>
      <c r="G123" s="110">
        <v>44389</v>
      </c>
      <c r="H123" s="109">
        <f t="shared" si="8"/>
        <v>13</v>
      </c>
      <c r="I123" s="109">
        <v>8</v>
      </c>
      <c r="J123" s="111">
        <f t="shared" si="9"/>
        <v>0.11874999999999999</v>
      </c>
      <c r="K123" s="112">
        <v>31200</v>
      </c>
      <c r="L123" s="112">
        <v>1</v>
      </c>
      <c r="M123" s="121">
        <v>0</v>
      </c>
      <c r="N123" s="112">
        <f t="shared" si="10"/>
        <v>31200</v>
      </c>
      <c r="O123" s="112">
        <f t="shared" si="11"/>
        <v>48165</v>
      </c>
      <c r="P123" s="114">
        <f t="shared" si="12"/>
        <v>1560</v>
      </c>
      <c r="Q123" s="115">
        <f t="shared" si="13"/>
        <v>1560</v>
      </c>
    </row>
    <row r="124" spans="2:17" x14ac:dyDescent="0.25">
      <c r="B124" s="120">
        <v>118</v>
      </c>
      <c r="C124" s="109" t="s">
        <v>6473</v>
      </c>
      <c r="D124" s="109">
        <v>1200009580</v>
      </c>
      <c r="E124" s="108" t="s">
        <v>5737</v>
      </c>
      <c r="F124" s="109">
        <v>2008</v>
      </c>
      <c r="G124" s="110">
        <v>44389</v>
      </c>
      <c r="H124" s="109">
        <f t="shared" si="8"/>
        <v>13</v>
      </c>
      <c r="I124" s="109">
        <v>8</v>
      </c>
      <c r="J124" s="111">
        <f t="shared" si="9"/>
        <v>0.11874999999999999</v>
      </c>
      <c r="K124" s="112">
        <v>26004.16</v>
      </c>
      <c r="L124" s="112">
        <v>1</v>
      </c>
      <c r="M124" s="121">
        <v>0</v>
      </c>
      <c r="N124" s="112">
        <f t="shared" si="10"/>
        <v>26004.16</v>
      </c>
      <c r="O124" s="112">
        <f t="shared" si="11"/>
        <v>40143.921999999999</v>
      </c>
      <c r="P124" s="114">
        <f t="shared" si="12"/>
        <v>1300.2080000000001</v>
      </c>
      <c r="Q124" s="115">
        <f t="shared" si="13"/>
        <v>1300.2080000000001</v>
      </c>
    </row>
    <row r="125" spans="2:17" x14ac:dyDescent="0.25">
      <c r="B125" s="120">
        <v>119</v>
      </c>
      <c r="C125" s="109" t="s">
        <v>6473</v>
      </c>
      <c r="D125" s="109">
        <v>1200034290</v>
      </c>
      <c r="E125" s="108" t="s">
        <v>5738</v>
      </c>
      <c r="F125" s="109">
        <v>2008</v>
      </c>
      <c r="G125" s="110">
        <v>44389</v>
      </c>
      <c r="H125" s="109">
        <f t="shared" si="8"/>
        <v>13</v>
      </c>
      <c r="I125" s="109">
        <v>8</v>
      </c>
      <c r="J125" s="111">
        <f t="shared" si="9"/>
        <v>0.11874999999999999</v>
      </c>
      <c r="K125" s="112">
        <v>22560</v>
      </c>
      <c r="L125" s="112">
        <v>1</v>
      </c>
      <c r="M125" s="121">
        <v>0</v>
      </c>
      <c r="N125" s="112">
        <f t="shared" si="10"/>
        <v>22560</v>
      </c>
      <c r="O125" s="112">
        <f t="shared" si="11"/>
        <v>34827</v>
      </c>
      <c r="P125" s="114">
        <f t="shared" si="12"/>
        <v>1128</v>
      </c>
      <c r="Q125" s="115">
        <f t="shared" si="13"/>
        <v>1128</v>
      </c>
    </row>
    <row r="126" spans="2:17" x14ac:dyDescent="0.25">
      <c r="B126" s="120">
        <v>120</v>
      </c>
      <c r="C126" s="109" t="s">
        <v>6473</v>
      </c>
      <c r="D126" s="109">
        <v>1200009570</v>
      </c>
      <c r="E126" s="108" t="s">
        <v>5739</v>
      </c>
      <c r="F126" s="109">
        <v>2008</v>
      </c>
      <c r="G126" s="110">
        <v>44389</v>
      </c>
      <c r="H126" s="109">
        <f t="shared" si="8"/>
        <v>13</v>
      </c>
      <c r="I126" s="109">
        <v>8</v>
      </c>
      <c r="J126" s="111">
        <f t="shared" si="9"/>
        <v>0.11874999999999999</v>
      </c>
      <c r="K126" s="112">
        <v>13725</v>
      </c>
      <c r="L126" s="112">
        <v>1</v>
      </c>
      <c r="M126" s="121">
        <v>0</v>
      </c>
      <c r="N126" s="112">
        <f t="shared" si="10"/>
        <v>13725</v>
      </c>
      <c r="O126" s="112">
        <f t="shared" si="11"/>
        <v>21187.96875</v>
      </c>
      <c r="P126" s="114">
        <f t="shared" si="12"/>
        <v>686.25</v>
      </c>
      <c r="Q126" s="115">
        <f t="shared" si="13"/>
        <v>686.25</v>
      </c>
    </row>
    <row r="127" spans="2:17" x14ac:dyDescent="0.25">
      <c r="B127" s="120">
        <v>121</v>
      </c>
      <c r="C127" s="109" t="s">
        <v>6473</v>
      </c>
      <c r="D127" s="109">
        <v>1200034540</v>
      </c>
      <c r="E127" s="108" t="s">
        <v>5740</v>
      </c>
      <c r="F127" s="109">
        <v>2009</v>
      </c>
      <c r="G127" s="110">
        <v>44389</v>
      </c>
      <c r="H127" s="109">
        <f t="shared" si="8"/>
        <v>12</v>
      </c>
      <c r="I127" s="109">
        <v>8</v>
      </c>
      <c r="J127" s="111">
        <f t="shared" si="9"/>
        <v>0.11874999999999999</v>
      </c>
      <c r="K127" s="112">
        <v>1868053.66</v>
      </c>
      <c r="L127" s="112">
        <v>1</v>
      </c>
      <c r="M127" s="121">
        <v>0</v>
      </c>
      <c r="N127" s="112">
        <f t="shared" si="10"/>
        <v>1868053.66</v>
      </c>
      <c r="O127" s="112">
        <f t="shared" si="11"/>
        <v>2661976.4654999995</v>
      </c>
      <c r="P127" s="114">
        <f t="shared" si="12"/>
        <v>93402.683000000005</v>
      </c>
      <c r="Q127" s="115">
        <f t="shared" si="13"/>
        <v>93402.683000000005</v>
      </c>
    </row>
    <row r="128" spans="2:17" x14ac:dyDescent="0.25">
      <c r="B128" s="120">
        <v>122</v>
      </c>
      <c r="C128" s="109" t="s">
        <v>6473</v>
      </c>
      <c r="D128" s="109">
        <v>1200037920</v>
      </c>
      <c r="E128" s="108" t="s">
        <v>4309</v>
      </c>
      <c r="F128" s="109">
        <v>2009</v>
      </c>
      <c r="G128" s="110">
        <v>44389</v>
      </c>
      <c r="H128" s="109">
        <f t="shared" si="8"/>
        <v>12</v>
      </c>
      <c r="I128" s="109">
        <v>8</v>
      </c>
      <c r="J128" s="111">
        <f t="shared" si="9"/>
        <v>0.11874999999999999</v>
      </c>
      <c r="K128" s="112">
        <v>1106588</v>
      </c>
      <c r="L128" s="112">
        <v>1</v>
      </c>
      <c r="M128" s="121">
        <v>0</v>
      </c>
      <c r="N128" s="112">
        <f t="shared" si="10"/>
        <v>1106588</v>
      </c>
      <c r="O128" s="112">
        <f t="shared" si="11"/>
        <v>1576887.9</v>
      </c>
      <c r="P128" s="114">
        <f t="shared" si="12"/>
        <v>55329.4</v>
      </c>
      <c r="Q128" s="115">
        <f t="shared" si="13"/>
        <v>55329.4</v>
      </c>
    </row>
    <row r="129" spans="2:17" x14ac:dyDescent="0.25">
      <c r="B129" s="120">
        <v>123</v>
      </c>
      <c r="C129" s="109" t="s">
        <v>6473</v>
      </c>
      <c r="D129" s="109">
        <v>1200037900</v>
      </c>
      <c r="E129" s="108" t="s">
        <v>5741</v>
      </c>
      <c r="F129" s="109">
        <v>2009</v>
      </c>
      <c r="G129" s="110">
        <v>44389</v>
      </c>
      <c r="H129" s="109">
        <f t="shared" si="8"/>
        <v>12</v>
      </c>
      <c r="I129" s="109">
        <v>10</v>
      </c>
      <c r="J129" s="111">
        <f t="shared" si="9"/>
        <v>9.5000000000000001E-2</v>
      </c>
      <c r="K129" s="112">
        <v>732384</v>
      </c>
      <c r="L129" s="112">
        <v>1</v>
      </c>
      <c r="M129" s="121">
        <v>0</v>
      </c>
      <c r="N129" s="112">
        <f t="shared" si="10"/>
        <v>732384</v>
      </c>
      <c r="O129" s="112">
        <f t="shared" si="11"/>
        <v>834917.76000000013</v>
      </c>
      <c r="P129" s="114">
        <f t="shared" si="12"/>
        <v>36619.200000000004</v>
      </c>
      <c r="Q129" s="115">
        <f t="shared" si="13"/>
        <v>36619.200000000004</v>
      </c>
    </row>
    <row r="130" spans="2:17" x14ac:dyDescent="0.25">
      <c r="B130" s="120">
        <v>124</v>
      </c>
      <c r="C130" s="109" t="s">
        <v>6473</v>
      </c>
      <c r="D130" s="109">
        <v>1200037930</v>
      </c>
      <c r="E130" s="108" t="s">
        <v>5742</v>
      </c>
      <c r="F130" s="109">
        <v>2009</v>
      </c>
      <c r="G130" s="110">
        <v>44389</v>
      </c>
      <c r="H130" s="109">
        <f t="shared" si="8"/>
        <v>12</v>
      </c>
      <c r="I130" s="109">
        <v>8</v>
      </c>
      <c r="J130" s="111">
        <f t="shared" si="9"/>
        <v>0.11874999999999999</v>
      </c>
      <c r="K130" s="112">
        <v>405106</v>
      </c>
      <c r="L130" s="112">
        <v>1</v>
      </c>
      <c r="M130" s="121">
        <v>0</v>
      </c>
      <c r="N130" s="112">
        <f t="shared" si="10"/>
        <v>405106</v>
      </c>
      <c r="O130" s="112">
        <f t="shared" si="11"/>
        <v>577276.04999999993</v>
      </c>
      <c r="P130" s="114">
        <f t="shared" si="12"/>
        <v>20255.300000000003</v>
      </c>
      <c r="Q130" s="115">
        <f t="shared" si="13"/>
        <v>20255.300000000003</v>
      </c>
    </row>
    <row r="131" spans="2:17" x14ac:dyDescent="0.25">
      <c r="B131" s="120">
        <v>125</v>
      </c>
      <c r="C131" s="109" t="s">
        <v>6473</v>
      </c>
      <c r="D131" s="109">
        <v>1200042590</v>
      </c>
      <c r="E131" s="108" t="s">
        <v>5743</v>
      </c>
      <c r="F131" s="109">
        <v>2009</v>
      </c>
      <c r="G131" s="110">
        <v>44389</v>
      </c>
      <c r="H131" s="109">
        <f t="shared" si="8"/>
        <v>12</v>
      </c>
      <c r="I131" s="109">
        <v>8</v>
      </c>
      <c r="J131" s="111">
        <f t="shared" si="9"/>
        <v>0.11874999999999999</v>
      </c>
      <c r="K131" s="112">
        <v>272766.26</v>
      </c>
      <c r="L131" s="112">
        <v>1</v>
      </c>
      <c r="M131" s="121">
        <v>0</v>
      </c>
      <c r="N131" s="112">
        <f t="shared" si="10"/>
        <v>272766.26</v>
      </c>
      <c r="O131" s="112">
        <f t="shared" si="11"/>
        <v>388691.92049999995</v>
      </c>
      <c r="P131" s="114">
        <f t="shared" si="12"/>
        <v>13638.313000000002</v>
      </c>
      <c r="Q131" s="115">
        <f t="shared" si="13"/>
        <v>13638.313000000002</v>
      </c>
    </row>
    <row r="132" spans="2:17" x14ac:dyDescent="0.25">
      <c r="B132" s="120">
        <v>126</v>
      </c>
      <c r="C132" s="109" t="s">
        <v>6473</v>
      </c>
      <c r="D132" s="109">
        <v>1200041800</v>
      </c>
      <c r="E132" s="108" t="s">
        <v>5744</v>
      </c>
      <c r="F132" s="109">
        <v>2009</v>
      </c>
      <c r="G132" s="110">
        <v>44389</v>
      </c>
      <c r="H132" s="109">
        <f t="shared" si="8"/>
        <v>12</v>
      </c>
      <c r="I132" s="109">
        <v>8</v>
      </c>
      <c r="J132" s="111">
        <f t="shared" si="9"/>
        <v>0.11874999999999999</v>
      </c>
      <c r="K132" s="112">
        <v>136543.85999999999</v>
      </c>
      <c r="L132" s="112">
        <v>1</v>
      </c>
      <c r="M132" s="121">
        <v>0</v>
      </c>
      <c r="N132" s="112">
        <f t="shared" si="10"/>
        <v>136543.85999999999</v>
      </c>
      <c r="O132" s="112">
        <f t="shared" si="11"/>
        <v>194575.00049999997</v>
      </c>
      <c r="P132" s="114">
        <f t="shared" si="12"/>
        <v>6827.1929999999993</v>
      </c>
      <c r="Q132" s="115">
        <f t="shared" si="13"/>
        <v>6827.1929999999993</v>
      </c>
    </row>
    <row r="133" spans="2:17" x14ac:dyDescent="0.25">
      <c r="B133" s="120">
        <v>127</v>
      </c>
      <c r="C133" s="109" t="s">
        <v>6473</v>
      </c>
      <c r="D133" s="109">
        <v>1200041810</v>
      </c>
      <c r="E133" s="108" t="s">
        <v>5744</v>
      </c>
      <c r="F133" s="109">
        <v>2009</v>
      </c>
      <c r="G133" s="110">
        <v>44389</v>
      </c>
      <c r="H133" s="109">
        <f t="shared" si="8"/>
        <v>12</v>
      </c>
      <c r="I133" s="109">
        <v>8</v>
      </c>
      <c r="J133" s="111">
        <f t="shared" si="9"/>
        <v>0.11874999999999999</v>
      </c>
      <c r="K133" s="112">
        <v>136543.14000000001</v>
      </c>
      <c r="L133" s="112">
        <v>1</v>
      </c>
      <c r="M133" s="121">
        <v>0</v>
      </c>
      <c r="N133" s="112">
        <f t="shared" si="10"/>
        <v>136543.14000000001</v>
      </c>
      <c r="O133" s="112">
        <f t="shared" si="11"/>
        <v>194573.97449999998</v>
      </c>
      <c r="P133" s="114">
        <f t="shared" si="12"/>
        <v>6827.1570000000011</v>
      </c>
      <c r="Q133" s="115">
        <f t="shared" si="13"/>
        <v>6827.1570000000011</v>
      </c>
    </row>
    <row r="134" spans="2:17" x14ac:dyDescent="0.25">
      <c r="B134" s="120">
        <v>128</v>
      </c>
      <c r="C134" s="109" t="s">
        <v>6473</v>
      </c>
      <c r="D134" s="109">
        <v>1200042600</v>
      </c>
      <c r="E134" s="108" t="s">
        <v>1269</v>
      </c>
      <c r="F134" s="109">
        <v>2009</v>
      </c>
      <c r="G134" s="110">
        <v>44389</v>
      </c>
      <c r="H134" s="109">
        <f t="shared" si="8"/>
        <v>12</v>
      </c>
      <c r="I134" s="109">
        <v>8</v>
      </c>
      <c r="J134" s="111">
        <f t="shared" si="9"/>
        <v>0.11874999999999999</v>
      </c>
      <c r="K134" s="112">
        <v>115064.5</v>
      </c>
      <c r="L134" s="112">
        <v>1</v>
      </c>
      <c r="M134" s="121">
        <v>0</v>
      </c>
      <c r="N134" s="112">
        <f t="shared" si="10"/>
        <v>115064.5</v>
      </c>
      <c r="O134" s="112">
        <f t="shared" si="11"/>
        <v>163966.91249999998</v>
      </c>
      <c r="P134" s="114">
        <f t="shared" si="12"/>
        <v>5753.2250000000004</v>
      </c>
      <c r="Q134" s="115">
        <f t="shared" si="13"/>
        <v>5753.2250000000004</v>
      </c>
    </row>
    <row r="135" spans="2:17" x14ac:dyDescent="0.25">
      <c r="B135" s="120">
        <v>129</v>
      </c>
      <c r="C135" s="109" t="s">
        <v>6473</v>
      </c>
      <c r="D135" s="109">
        <v>1200038660</v>
      </c>
      <c r="E135" s="108" t="s">
        <v>5745</v>
      </c>
      <c r="F135" s="109">
        <v>2009</v>
      </c>
      <c r="G135" s="110">
        <v>44389</v>
      </c>
      <c r="H135" s="109">
        <f t="shared" ref="H135:H198" si="14">YEAR(G135)-F135</f>
        <v>12</v>
      </c>
      <c r="I135" s="109">
        <v>8</v>
      </c>
      <c r="J135" s="111">
        <f t="shared" ref="J135:J198" si="15">(95/I135/100)</f>
        <v>0.11874999999999999</v>
      </c>
      <c r="K135" s="112">
        <v>93824.89</v>
      </c>
      <c r="L135" s="112">
        <v>1</v>
      </c>
      <c r="M135" s="121">
        <v>0</v>
      </c>
      <c r="N135" s="112">
        <f t="shared" ref="N135:N198" si="16">K135*(1+M135)</f>
        <v>93824.89</v>
      </c>
      <c r="O135" s="112">
        <f t="shared" ref="O135:O198" si="17">H135*J135*N135</f>
        <v>133700.46824999998</v>
      </c>
      <c r="P135" s="114">
        <f t="shared" si="12"/>
        <v>4691.2444999999998</v>
      </c>
      <c r="Q135" s="115">
        <f t="shared" si="13"/>
        <v>4691.2444999999998</v>
      </c>
    </row>
    <row r="136" spans="2:17" x14ac:dyDescent="0.25">
      <c r="B136" s="120">
        <v>130</v>
      </c>
      <c r="C136" s="109" t="s">
        <v>6473</v>
      </c>
      <c r="D136" s="109">
        <v>1200043480</v>
      </c>
      <c r="E136" s="108" t="s">
        <v>5746</v>
      </c>
      <c r="F136" s="109">
        <v>2009</v>
      </c>
      <c r="G136" s="110">
        <v>44389</v>
      </c>
      <c r="H136" s="109">
        <f t="shared" si="14"/>
        <v>12</v>
      </c>
      <c r="I136" s="109">
        <v>8</v>
      </c>
      <c r="J136" s="111">
        <f t="shared" si="15"/>
        <v>0.11874999999999999</v>
      </c>
      <c r="K136" s="112">
        <v>61000</v>
      </c>
      <c r="L136" s="112">
        <v>1</v>
      </c>
      <c r="M136" s="121">
        <v>0</v>
      </c>
      <c r="N136" s="112">
        <f t="shared" si="16"/>
        <v>61000</v>
      </c>
      <c r="O136" s="112">
        <f t="shared" si="17"/>
        <v>86924.999999999985</v>
      </c>
      <c r="P136" s="114">
        <f t="shared" si="12"/>
        <v>3050</v>
      </c>
      <c r="Q136" s="115">
        <f t="shared" si="13"/>
        <v>3050</v>
      </c>
    </row>
    <row r="137" spans="2:17" x14ac:dyDescent="0.25">
      <c r="B137" s="120">
        <v>131</v>
      </c>
      <c r="C137" s="109" t="s">
        <v>6473</v>
      </c>
      <c r="D137" s="109">
        <v>1200035090</v>
      </c>
      <c r="E137" s="108" t="s">
        <v>5747</v>
      </c>
      <c r="F137" s="109">
        <v>2009</v>
      </c>
      <c r="G137" s="110">
        <v>44389</v>
      </c>
      <c r="H137" s="109">
        <f t="shared" si="14"/>
        <v>12</v>
      </c>
      <c r="I137" s="109">
        <v>8</v>
      </c>
      <c r="J137" s="111">
        <f t="shared" si="15"/>
        <v>0.11874999999999999</v>
      </c>
      <c r="K137" s="112">
        <v>16622.22</v>
      </c>
      <c r="L137" s="112">
        <v>1</v>
      </c>
      <c r="M137" s="121">
        <v>0</v>
      </c>
      <c r="N137" s="112">
        <f t="shared" si="16"/>
        <v>16622.22</v>
      </c>
      <c r="O137" s="112">
        <f t="shared" si="17"/>
        <v>23686.663499999999</v>
      </c>
      <c r="P137" s="114">
        <f t="shared" si="12"/>
        <v>831.1110000000001</v>
      </c>
      <c r="Q137" s="115">
        <f t="shared" si="13"/>
        <v>831.1110000000001</v>
      </c>
    </row>
    <row r="138" spans="2:17" x14ac:dyDescent="0.25">
      <c r="B138" s="120">
        <v>132</v>
      </c>
      <c r="C138" s="109" t="s">
        <v>6473</v>
      </c>
      <c r="D138" s="109">
        <v>1200042570</v>
      </c>
      <c r="E138" s="108" t="s">
        <v>1464</v>
      </c>
      <c r="F138" s="109">
        <v>2009</v>
      </c>
      <c r="G138" s="110">
        <v>44389</v>
      </c>
      <c r="H138" s="109">
        <f t="shared" si="14"/>
        <v>12</v>
      </c>
      <c r="I138" s="109">
        <v>8</v>
      </c>
      <c r="J138" s="111">
        <f t="shared" si="15"/>
        <v>0.11874999999999999</v>
      </c>
      <c r="K138" s="112">
        <v>14960</v>
      </c>
      <c r="L138" s="112">
        <v>1</v>
      </c>
      <c r="M138" s="121">
        <v>0</v>
      </c>
      <c r="N138" s="112">
        <f t="shared" si="16"/>
        <v>14960</v>
      </c>
      <c r="O138" s="112">
        <f t="shared" si="17"/>
        <v>21317.999999999996</v>
      </c>
      <c r="P138" s="114">
        <f t="shared" ref="P138:P201" si="18">IF(N138-O138&lt;=0,5%*N138,N138-O138)</f>
        <v>748</v>
      </c>
      <c r="Q138" s="115">
        <f t="shared" ref="Q138:Q201" si="19">IF(P138=N138*5%,P138,P138*0.9)</f>
        <v>748</v>
      </c>
    </row>
    <row r="139" spans="2:17" x14ac:dyDescent="0.25">
      <c r="B139" s="120">
        <v>133</v>
      </c>
      <c r="C139" s="109" t="s">
        <v>6473</v>
      </c>
      <c r="D139" s="109">
        <v>1200043910</v>
      </c>
      <c r="E139" s="108" t="s">
        <v>5748</v>
      </c>
      <c r="F139" s="109">
        <v>2009</v>
      </c>
      <c r="G139" s="110">
        <v>44389</v>
      </c>
      <c r="H139" s="109">
        <f t="shared" si="14"/>
        <v>12</v>
      </c>
      <c r="I139" s="109">
        <v>8</v>
      </c>
      <c r="J139" s="111">
        <f t="shared" si="15"/>
        <v>0.11874999999999999</v>
      </c>
      <c r="K139" s="112">
        <v>13249.78</v>
      </c>
      <c r="L139" s="112">
        <v>1</v>
      </c>
      <c r="M139" s="121">
        <v>0</v>
      </c>
      <c r="N139" s="112">
        <f t="shared" si="16"/>
        <v>13249.78</v>
      </c>
      <c r="O139" s="112">
        <f t="shared" si="17"/>
        <v>18880.9365</v>
      </c>
      <c r="P139" s="114">
        <f t="shared" si="18"/>
        <v>662.48900000000003</v>
      </c>
      <c r="Q139" s="115">
        <f t="shared" si="19"/>
        <v>662.48900000000003</v>
      </c>
    </row>
    <row r="140" spans="2:17" x14ac:dyDescent="0.25">
      <c r="B140" s="120">
        <v>134</v>
      </c>
      <c r="C140" s="109" t="s">
        <v>6473</v>
      </c>
      <c r="D140" s="109">
        <v>1200042560</v>
      </c>
      <c r="E140" s="108" t="s">
        <v>5749</v>
      </c>
      <c r="F140" s="109">
        <v>2009</v>
      </c>
      <c r="G140" s="110">
        <v>44389</v>
      </c>
      <c r="H140" s="109">
        <f t="shared" si="14"/>
        <v>12</v>
      </c>
      <c r="I140" s="109">
        <v>8</v>
      </c>
      <c r="J140" s="111">
        <f t="shared" si="15"/>
        <v>0.11874999999999999</v>
      </c>
      <c r="K140" s="112">
        <v>9024.89</v>
      </c>
      <c r="L140" s="112">
        <v>1</v>
      </c>
      <c r="M140" s="121">
        <v>0</v>
      </c>
      <c r="N140" s="112">
        <f t="shared" si="16"/>
        <v>9024.89</v>
      </c>
      <c r="O140" s="112">
        <f t="shared" si="17"/>
        <v>12860.468249999998</v>
      </c>
      <c r="P140" s="114">
        <f t="shared" si="18"/>
        <v>451.24450000000002</v>
      </c>
      <c r="Q140" s="115">
        <f t="shared" si="19"/>
        <v>451.24450000000002</v>
      </c>
    </row>
    <row r="141" spans="2:17" x14ac:dyDescent="0.25">
      <c r="B141" s="120">
        <v>135</v>
      </c>
      <c r="C141" s="109" t="s">
        <v>6473</v>
      </c>
      <c r="D141" s="109">
        <v>1200046350</v>
      </c>
      <c r="E141" s="108" t="s">
        <v>5750</v>
      </c>
      <c r="F141" s="109">
        <v>2010</v>
      </c>
      <c r="G141" s="110">
        <v>44389</v>
      </c>
      <c r="H141" s="109">
        <f t="shared" si="14"/>
        <v>11</v>
      </c>
      <c r="I141" s="109">
        <v>8</v>
      </c>
      <c r="J141" s="111">
        <f t="shared" si="15"/>
        <v>0.11874999999999999</v>
      </c>
      <c r="K141" s="112">
        <v>3068718</v>
      </c>
      <c r="L141" s="112">
        <v>1</v>
      </c>
      <c r="M141" s="121">
        <v>0</v>
      </c>
      <c r="N141" s="112">
        <f t="shared" si="16"/>
        <v>3068718</v>
      </c>
      <c r="O141" s="112">
        <f t="shared" si="17"/>
        <v>4008512.8874999997</v>
      </c>
      <c r="P141" s="114">
        <f t="shared" si="18"/>
        <v>153435.9</v>
      </c>
      <c r="Q141" s="115">
        <f t="shared" si="19"/>
        <v>153435.9</v>
      </c>
    </row>
    <row r="142" spans="2:17" x14ac:dyDescent="0.25">
      <c r="B142" s="120">
        <v>136</v>
      </c>
      <c r="C142" s="109" t="s">
        <v>6473</v>
      </c>
      <c r="D142" s="109">
        <v>1200048260</v>
      </c>
      <c r="E142" s="108" t="s">
        <v>1245</v>
      </c>
      <c r="F142" s="109">
        <v>2010</v>
      </c>
      <c r="G142" s="110">
        <v>44389</v>
      </c>
      <c r="H142" s="109">
        <f t="shared" si="14"/>
        <v>11</v>
      </c>
      <c r="I142" s="109">
        <v>8</v>
      </c>
      <c r="J142" s="111">
        <f t="shared" si="15"/>
        <v>0.11874999999999999</v>
      </c>
      <c r="K142" s="112">
        <v>2701514</v>
      </c>
      <c r="L142" s="112">
        <v>1</v>
      </c>
      <c r="M142" s="121">
        <v>0</v>
      </c>
      <c r="N142" s="112">
        <f t="shared" si="16"/>
        <v>2701514</v>
      </c>
      <c r="O142" s="112">
        <f t="shared" si="17"/>
        <v>3528852.6624999996</v>
      </c>
      <c r="P142" s="114">
        <f t="shared" si="18"/>
        <v>135075.70000000001</v>
      </c>
      <c r="Q142" s="115">
        <f t="shared" si="19"/>
        <v>135075.70000000001</v>
      </c>
    </row>
    <row r="143" spans="2:17" x14ac:dyDescent="0.25">
      <c r="B143" s="120">
        <v>137</v>
      </c>
      <c r="C143" s="109" t="s">
        <v>6473</v>
      </c>
      <c r="D143" s="109">
        <v>1200048270</v>
      </c>
      <c r="E143" s="108" t="s">
        <v>1245</v>
      </c>
      <c r="F143" s="109">
        <v>2010</v>
      </c>
      <c r="G143" s="110">
        <v>44389</v>
      </c>
      <c r="H143" s="109">
        <f t="shared" si="14"/>
        <v>11</v>
      </c>
      <c r="I143" s="109">
        <v>8</v>
      </c>
      <c r="J143" s="111">
        <f t="shared" si="15"/>
        <v>0.11874999999999999</v>
      </c>
      <c r="K143" s="112">
        <v>2697796</v>
      </c>
      <c r="L143" s="112">
        <v>1</v>
      </c>
      <c r="M143" s="121">
        <v>0</v>
      </c>
      <c r="N143" s="112">
        <f t="shared" si="16"/>
        <v>2697796</v>
      </c>
      <c r="O143" s="112">
        <f t="shared" si="17"/>
        <v>3523996.0249999999</v>
      </c>
      <c r="P143" s="114">
        <f t="shared" si="18"/>
        <v>134889.80000000002</v>
      </c>
      <c r="Q143" s="115">
        <f t="shared" si="19"/>
        <v>134889.80000000002</v>
      </c>
    </row>
    <row r="144" spans="2:17" x14ac:dyDescent="0.25">
      <c r="B144" s="120">
        <v>138</v>
      </c>
      <c r="C144" s="109" t="s">
        <v>6473</v>
      </c>
      <c r="D144" s="109">
        <v>1200048940</v>
      </c>
      <c r="E144" s="108" t="s">
        <v>5751</v>
      </c>
      <c r="F144" s="109">
        <v>2010</v>
      </c>
      <c r="G144" s="110">
        <v>44389</v>
      </c>
      <c r="H144" s="109">
        <f t="shared" si="14"/>
        <v>11</v>
      </c>
      <c r="I144" s="109">
        <v>8</v>
      </c>
      <c r="J144" s="111">
        <f t="shared" si="15"/>
        <v>0.11874999999999999</v>
      </c>
      <c r="K144" s="112">
        <v>2443041.11</v>
      </c>
      <c r="L144" s="112">
        <v>1</v>
      </c>
      <c r="M144" s="121">
        <v>0</v>
      </c>
      <c r="N144" s="112">
        <f t="shared" si="16"/>
        <v>2443041.11</v>
      </c>
      <c r="O144" s="112">
        <f t="shared" si="17"/>
        <v>3191222.4499374996</v>
      </c>
      <c r="P144" s="114">
        <f t="shared" si="18"/>
        <v>122152.0555</v>
      </c>
      <c r="Q144" s="115">
        <f t="shared" si="19"/>
        <v>122152.0555</v>
      </c>
    </row>
    <row r="145" spans="2:17" x14ac:dyDescent="0.25">
      <c r="B145" s="120">
        <v>139</v>
      </c>
      <c r="C145" s="109" t="s">
        <v>6473</v>
      </c>
      <c r="D145" s="109">
        <v>1200042810</v>
      </c>
      <c r="E145" s="108" t="s">
        <v>5752</v>
      </c>
      <c r="F145" s="109">
        <v>2010</v>
      </c>
      <c r="G145" s="110">
        <v>44389</v>
      </c>
      <c r="H145" s="109">
        <f t="shared" si="14"/>
        <v>11</v>
      </c>
      <c r="I145" s="109">
        <v>8</v>
      </c>
      <c r="J145" s="111">
        <f t="shared" si="15"/>
        <v>0.11874999999999999</v>
      </c>
      <c r="K145" s="112">
        <v>1794526.9</v>
      </c>
      <c r="L145" s="112">
        <v>1</v>
      </c>
      <c r="M145" s="121">
        <v>0</v>
      </c>
      <c r="N145" s="112">
        <f t="shared" si="16"/>
        <v>1794526.9</v>
      </c>
      <c r="O145" s="112">
        <f t="shared" si="17"/>
        <v>2344100.7631249996</v>
      </c>
      <c r="P145" s="114">
        <f t="shared" si="18"/>
        <v>89726.345000000001</v>
      </c>
      <c r="Q145" s="115">
        <f t="shared" si="19"/>
        <v>89726.345000000001</v>
      </c>
    </row>
    <row r="146" spans="2:17" x14ac:dyDescent="0.25">
      <c r="B146" s="120">
        <v>140</v>
      </c>
      <c r="C146" s="109" t="s">
        <v>6473</v>
      </c>
      <c r="D146" s="109">
        <v>1200044880</v>
      </c>
      <c r="E146" s="108" t="s">
        <v>5753</v>
      </c>
      <c r="F146" s="109">
        <v>2010</v>
      </c>
      <c r="G146" s="110">
        <v>44389</v>
      </c>
      <c r="H146" s="109">
        <f t="shared" si="14"/>
        <v>11</v>
      </c>
      <c r="I146" s="109">
        <v>10</v>
      </c>
      <c r="J146" s="111">
        <f t="shared" si="15"/>
        <v>9.5000000000000001E-2</v>
      </c>
      <c r="K146" s="112">
        <v>1781933</v>
      </c>
      <c r="L146" s="112">
        <v>1</v>
      </c>
      <c r="M146" s="121">
        <v>0</v>
      </c>
      <c r="N146" s="112">
        <f t="shared" si="16"/>
        <v>1781933</v>
      </c>
      <c r="O146" s="112">
        <f t="shared" si="17"/>
        <v>1862119.9849999999</v>
      </c>
      <c r="P146" s="114">
        <f t="shared" si="18"/>
        <v>89096.650000000009</v>
      </c>
      <c r="Q146" s="115">
        <f t="shared" si="19"/>
        <v>89096.650000000009</v>
      </c>
    </row>
    <row r="147" spans="2:17" x14ac:dyDescent="0.25">
      <c r="B147" s="120">
        <v>141</v>
      </c>
      <c r="C147" s="109" t="s">
        <v>6473</v>
      </c>
      <c r="D147" s="109">
        <v>1200044850</v>
      </c>
      <c r="E147" s="108" t="s">
        <v>5754</v>
      </c>
      <c r="F147" s="109">
        <v>2010</v>
      </c>
      <c r="G147" s="110">
        <v>44389</v>
      </c>
      <c r="H147" s="109">
        <f t="shared" si="14"/>
        <v>11</v>
      </c>
      <c r="I147" s="109">
        <v>8</v>
      </c>
      <c r="J147" s="111">
        <f t="shared" si="15"/>
        <v>0.11874999999999999</v>
      </c>
      <c r="K147" s="112">
        <v>1374139</v>
      </c>
      <c r="L147" s="112">
        <v>1</v>
      </c>
      <c r="M147" s="121">
        <v>0</v>
      </c>
      <c r="N147" s="112">
        <f t="shared" si="16"/>
        <v>1374139</v>
      </c>
      <c r="O147" s="112">
        <f t="shared" si="17"/>
        <v>1794969.0687499999</v>
      </c>
      <c r="P147" s="114">
        <f t="shared" si="18"/>
        <v>68706.95</v>
      </c>
      <c r="Q147" s="115">
        <f t="shared" si="19"/>
        <v>68706.95</v>
      </c>
    </row>
    <row r="148" spans="2:17" x14ac:dyDescent="0.25">
      <c r="B148" s="120">
        <v>142</v>
      </c>
      <c r="C148" s="109" t="s">
        <v>6473</v>
      </c>
      <c r="D148" s="109">
        <v>1200056190</v>
      </c>
      <c r="E148" s="108" t="s">
        <v>5755</v>
      </c>
      <c r="F148" s="109">
        <v>2010</v>
      </c>
      <c r="G148" s="110">
        <v>44389</v>
      </c>
      <c r="H148" s="109">
        <f t="shared" si="14"/>
        <v>11</v>
      </c>
      <c r="I148" s="109">
        <v>8</v>
      </c>
      <c r="J148" s="111">
        <f t="shared" si="15"/>
        <v>0.11874999999999999</v>
      </c>
      <c r="K148" s="112">
        <v>1339175.28</v>
      </c>
      <c r="L148" s="112">
        <v>1</v>
      </c>
      <c r="M148" s="121">
        <v>0</v>
      </c>
      <c r="N148" s="112">
        <f t="shared" si="16"/>
        <v>1339175.28</v>
      </c>
      <c r="O148" s="112">
        <f t="shared" si="17"/>
        <v>1749297.7094999999</v>
      </c>
      <c r="P148" s="114">
        <f t="shared" si="18"/>
        <v>66958.76400000001</v>
      </c>
      <c r="Q148" s="115">
        <f t="shared" si="19"/>
        <v>66958.76400000001</v>
      </c>
    </row>
    <row r="149" spans="2:17" x14ac:dyDescent="0.25">
      <c r="B149" s="120">
        <v>143</v>
      </c>
      <c r="C149" s="109" t="s">
        <v>6473</v>
      </c>
      <c r="D149" s="109">
        <v>1200055330</v>
      </c>
      <c r="E149" s="108" t="s">
        <v>5756</v>
      </c>
      <c r="F149" s="109">
        <v>2010</v>
      </c>
      <c r="G149" s="110">
        <v>44389</v>
      </c>
      <c r="H149" s="109">
        <f t="shared" si="14"/>
        <v>11</v>
      </c>
      <c r="I149" s="109">
        <v>10</v>
      </c>
      <c r="J149" s="111">
        <f t="shared" si="15"/>
        <v>9.5000000000000001E-2</v>
      </c>
      <c r="K149" s="112">
        <v>1309782.1499999999</v>
      </c>
      <c r="L149" s="112">
        <v>1</v>
      </c>
      <c r="M149" s="121">
        <v>0</v>
      </c>
      <c r="N149" s="112">
        <f t="shared" si="16"/>
        <v>1309782.1499999999</v>
      </c>
      <c r="O149" s="112">
        <f t="shared" si="17"/>
        <v>1368722.3467499998</v>
      </c>
      <c r="P149" s="114">
        <f t="shared" si="18"/>
        <v>65489.107499999998</v>
      </c>
      <c r="Q149" s="115">
        <f t="shared" si="19"/>
        <v>65489.107499999998</v>
      </c>
    </row>
    <row r="150" spans="2:17" x14ac:dyDescent="0.25">
      <c r="B150" s="120">
        <v>144</v>
      </c>
      <c r="C150" s="109" t="s">
        <v>6473</v>
      </c>
      <c r="D150" s="109">
        <v>1200045820</v>
      </c>
      <c r="E150" s="108" t="s">
        <v>5757</v>
      </c>
      <c r="F150" s="109">
        <v>2010</v>
      </c>
      <c r="G150" s="110">
        <v>44389</v>
      </c>
      <c r="H150" s="109">
        <f t="shared" si="14"/>
        <v>11</v>
      </c>
      <c r="I150" s="109">
        <v>8</v>
      </c>
      <c r="J150" s="111">
        <f t="shared" si="15"/>
        <v>0.11874999999999999</v>
      </c>
      <c r="K150" s="112">
        <v>1293346</v>
      </c>
      <c r="L150" s="112">
        <v>1</v>
      </c>
      <c r="M150" s="121">
        <v>0</v>
      </c>
      <c r="N150" s="112">
        <f t="shared" si="16"/>
        <v>1293346</v>
      </c>
      <c r="O150" s="112">
        <f t="shared" si="17"/>
        <v>1689433.2124999999</v>
      </c>
      <c r="P150" s="114">
        <f t="shared" si="18"/>
        <v>64667.3</v>
      </c>
      <c r="Q150" s="115">
        <f t="shared" si="19"/>
        <v>64667.3</v>
      </c>
    </row>
    <row r="151" spans="2:17" x14ac:dyDescent="0.25">
      <c r="B151" s="120">
        <v>145</v>
      </c>
      <c r="C151" s="109" t="s">
        <v>6473</v>
      </c>
      <c r="D151" s="109">
        <v>1200044870</v>
      </c>
      <c r="E151" s="108" t="s">
        <v>5758</v>
      </c>
      <c r="F151" s="109">
        <v>2010</v>
      </c>
      <c r="G151" s="110">
        <v>44389</v>
      </c>
      <c r="H151" s="109">
        <f t="shared" si="14"/>
        <v>11</v>
      </c>
      <c r="I151" s="109">
        <v>8</v>
      </c>
      <c r="J151" s="111">
        <f t="shared" si="15"/>
        <v>0.11874999999999999</v>
      </c>
      <c r="K151" s="112">
        <v>1291675</v>
      </c>
      <c r="L151" s="112">
        <v>1</v>
      </c>
      <c r="M151" s="121">
        <v>0</v>
      </c>
      <c r="N151" s="112">
        <f t="shared" si="16"/>
        <v>1291675</v>
      </c>
      <c r="O151" s="112">
        <f t="shared" si="17"/>
        <v>1687250.46875</v>
      </c>
      <c r="P151" s="114">
        <f t="shared" si="18"/>
        <v>64583.75</v>
      </c>
      <c r="Q151" s="115">
        <f t="shared" si="19"/>
        <v>64583.75</v>
      </c>
    </row>
    <row r="152" spans="2:17" x14ac:dyDescent="0.25">
      <c r="B152" s="120">
        <v>146</v>
      </c>
      <c r="C152" s="109" t="s">
        <v>6473</v>
      </c>
      <c r="D152" s="109">
        <v>1200042820</v>
      </c>
      <c r="E152" s="108" t="s">
        <v>5759</v>
      </c>
      <c r="F152" s="109">
        <v>2010</v>
      </c>
      <c r="G152" s="110">
        <v>44389</v>
      </c>
      <c r="H152" s="109">
        <f t="shared" si="14"/>
        <v>11</v>
      </c>
      <c r="I152" s="109">
        <v>8</v>
      </c>
      <c r="J152" s="111">
        <f t="shared" si="15"/>
        <v>0.11874999999999999</v>
      </c>
      <c r="K152" s="112">
        <v>1180460.48</v>
      </c>
      <c r="L152" s="112">
        <v>1</v>
      </c>
      <c r="M152" s="121">
        <v>0</v>
      </c>
      <c r="N152" s="112">
        <f t="shared" si="16"/>
        <v>1180460.48</v>
      </c>
      <c r="O152" s="112">
        <f t="shared" si="17"/>
        <v>1541976.5019999999</v>
      </c>
      <c r="P152" s="114">
        <f t="shared" si="18"/>
        <v>59023.024000000005</v>
      </c>
      <c r="Q152" s="115">
        <f t="shared" si="19"/>
        <v>59023.024000000005</v>
      </c>
    </row>
    <row r="153" spans="2:17" x14ac:dyDescent="0.25">
      <c r="B153" s="120">
        <v>147</v>
      </c>
      <c r="C153" s="109" t="s">
        <v>6473</v>
      </c>
      <c r="D153" s="109">
        <v>1200044890</v>
      </c>
      <c r="E153" s="108" t="s">
        <v>5760</v>
      </c>
      <c r="F153" s="109">
        <v>2010</v>
      </c>
      <c r="G153" s="110">
        <v>44389</v>
      </c>
      <c r="H153" s="109">
        <f t="shared" si="14"/>
        <v>11</v>
      </c>
      <c r="I153" s="109">
        <v>8</v>
      </c>
      <c r="J153" s="111">
        <f t="shared" si="15"/>
        <v>0.11874999999999999</v>
      </c>
      <c r="K153" s="112">
        <v>1112654.75</v>
      </c>
      <c r="L153" s="112">
        <v>1</v>
      </c>
      <c r="M153" s="121">
        <v>0</v>
      </c>
      <c r="N153" s="112">
        <f t="shared" si="16"/>
        <v>1112654.75</v>
      </c>
      <c r="O153" s="112">
        <f t="shared" si="17"/>
        <v>1453405.2671874999</v>
      </c>
      <c r="P153" s="114">
        <f t="shared" si="18"/>
        <v>55632.737500000003</v>
      </c>
      <c r="Q153" s="115">
        <f t="shared" si="19"/>
        <v>55632.737500000003</v>
      </c>
    </row>
    <row r="154" spans="2:17" x14ac:dyDescent="0.25">
      <c r="B154" s="120">
        <v>148</v>
      </c>
      <c r="C154" s="109" t="s">
        <v>6473</v>
      </c>
      <c r="D154" s="109">
        <v>1200048950</v>
      </c>
      <c r="E154" s="108" t="s">
        <v>5761</v>
      </c>
      <c r="F154" s="109">
        <v>2010</v>
      </c>
      <c r="G154" s="110">
        <v>44389</v>
      </c>
      <c r="H154" s="109">
        <f t="shared" si="14"/>
        <v>11</v>
      </c>
      <c r="I154" s="109">
        <v>10</v>
      </c>
      <c r="J154" s="111">
        <f t="shared" si="15"/>
        <v>9.5000000000000001E-2</v>
      </c>
      <c r="K154" s="112">
        <v>1037597</v>
      </c>
      <c r="L154" s="112">
        <v>1</v>
      </c>
      <c r="M154" s="121">
        <v>0</v>
      </c>
      <c r="N154" s="112">
        <f t="shared" si="16"/>
        <v>1037597</v>
      </c>
      <c r="O154" s="112">
        <f t="shared" si="17"/>
        <v>1084288.865</v>
      </c>
      <c r="P154" s="114">
        <f t="shared" si="18"/>
        <v>51879.850000000006</v>
      </c>
      <c r="Q154" s="115">
        <f t="shared" si="19"/>
        <v>51879.850000000006</v>
      </c>
    </row>
    <row r="155" spans="2:17" x14ac:dyDescent="0.25">
      <c r="B155" s="120">
        <v>149</v>
      </c>
      <c r="C155" s="109" t="s">
        <v>6473</v>
      </c>
      <c r="D155" s="109">
        <v>1200055340</v>
      </c>
      <c r="E155" s="108" t="s">
        <v>5762</v>
      </c>
      <c r="F155" s="109">
        <v>2010</v>
      </c>
      <c r="G155" s="110">
        <v>44389</v>
      </c>
      <c r="H155" s="109">
        <f t="shared" si="14"/>
        <v>11</v>
      </c>
      <c r="I155" s="109">
        <v>10</v>
      </c>
      <c r="J155" s="111">
        <f t="shared" si="15"/>
        <v>9.5000000000000001E-2</v>
      </c>
      <c r="K155" s="112">
        <v>933900.09</v>
      </c>
      <c r="L155" s="112">
        <v>1</v>
      </c>
      <c r="M155" s="121">
        <v>0</v>
      </c>
      <c r="N155" s="112">
        <f t="shared" si="16"/>
        <v>933900.09</v>
      </c>
      <c r="O155" s="112">
        <f t="shared" si="17"/>
        <v>975925.59404999996</v>
      </c>
      <c r="P155" s="114">
        <f t="shared" si="18"/>
        <v>46695.004500000003</v>
      </c>
      <c r="Q155" s="115">
        <f t="shared" si="19"/>
        <v>46695.004500000003</v>
      </c>
    </row>
    <row r="156" spans="2:17" x14ac:dyDescent="0.25">
      <c r="B156" s="120">
        <v>150</v>
      </c>
      <c r="C156" s="109" t="s">
        <v>6473</v>
      </c>
      <c r="D156" s="109">
        <v>1200056280</v>
      </c>
      <c r="E156" s="108" t="s">
        <v>5763</v>
      </c>
      <c r="F156" s="109">
        <v>2010</v>
      </c>
      <c r="G156" s="110">
        <v>44389</v>
      </c>
      <c r="H156" s="109">
        <f t="shared" si="14"/>
        <v>11</v>
      </c>
      <c r="I156" s="109">
        <v>8</v>
      </c>
      <c r="J156" s="111">
        <f t="shared" si="15"/>
        <v>0.11874999999999999</v>
      </c>
      <c r="K156" s="112">
        <v>912425.24</v>
      </c>
      <c r="L156" s="112">
        <v>1</v>
      </c>
      <c r="M156" s="121">
        <v>0</v>
      </c>
      <c r="N156" s="112">
        <f t="shared" si="16"/>
        <v>912425.24</v>
      </c>
      <c r="O156" s="112">
        <f t="shared" si="17"/>
        <v>1191855.4697499999</v>
      </c>
      <c r="P156" s="114">
        <f t="shared" si="18"/>
        <v>45621.262000000002</v>
      </c>
      <c r="Q156" s="115">
        <f t="shared" si="19"/>
        <v>45621.262000000002</v>
      </c>
    </row>
    <row r="157" spans="2:17" x14ac:dyDescent="0.25">
      <c r="B157" s="120">
        <v>151</v>
      </c>
      <c r="C157" s="109" t="s">
        <v>6473</v>
      </c>
      <c r="D157" s="109">
        <v>1200056340</v>
      </c>
      <c r="E157" s="108" t="s">
        <v>5764</v>
      </c>
      <c r="F157" s="109">
        <v>2010</v>
      </c>
      <c r="G157" s="110">
        <v>44389</v>
      </c>
      <c r="H157" s="109">
        <f t="shared" si="14"/>
        <v>11</v>
      </c>
      <c r="I157" s="109">
        <v>8</v>
      </c>
      <c r="J157" s="111">
        <f t="shared" si="15"/>
        <v>0.11874999999999999</v>
      </c>
      <c r="K157" s="112">
        <v>652151.17000000004</v>
      </c>
      <c r="L157" s="112">
        <v>1</v>
      </c>
      <c r="M157" s="121">
        <v>0</v>
      </c>
      <c r="N157" s="112">
        <f t="shared" si="16"/>
        <v>652151.17000000004</v>
      </c>
      <c r="O157" s="112">
        <f t="shared" si="17"/>
        <v>851872.46581249998</v>
      </c>
      <c r="P157" s="114">
        <f t="shared" si="18"/>
        <v>32607.558500000003</v>
      </c>
      <c r="Q157" s="115">
        <f t="shared" si="19"/>
        <v>32607.558500000003</v>
      </c>
    </row>
    <row r="158" spans="2:17" x14ac:dyDescent="0.25">
      <c r="B158" s="120">
        <v>152</v>
      </c>
      <c r="C158" s="109" t="s">
        <v>6473</v>
      </c>
      <c r="D158" s="109">
        <v>1200052591</v>
      </c>
      <c r="E158" s="108" t="s">
        <v>3079</v>
      </c>
      <c r="F158" s="109">
        <v>2010</v>
      </c>
      <c r="G158" s="110">
        <v>44389</v>
      </c>
      <c r="H158" s="109">
        <f t="shared" si="14"/>
        <v>11</v>
      </c>
      <c r="I158" s="109">
        <v>10</v>
      </c>
      <c r="J158" s="111">
        <f t="shared" si="15"/>
        <v>9.5000000000000001E-2</v>
      </c>
      <c r="K158" s="112">
        <v>536832.35</v>
      </c>
      <c r="L158" s="112">
        <v>1</v>
      </c>
      <c r="M158" s="121">
        <v>0</v>
      </c>
      <c r="N158" s="112">
        <f t="shared" si="16"/>
        <v>536832.35</v>
      </c>
      <c r="O158" s="112">
        <f t="shared" si="17"/>
        <v>560989.80574999994</v>
      </c>
      <c r="P158" s="114">
        <f t="shared" si="18"/>
        <v>26841.6175</v>
      </c>
      <c r="Q158" s="115">
        <f t="shared" si="19"/>
        <v>26841.6175</v>
      </c>
    </row>
    <row r="159" spans="2:17" x14ac:dyDescent="0.25">
      <c r="B159" s="120">
        <v>153</v>
      </c>
      <c r="C159" s="109" t="s">
        <v>6473</v>
      </c>
      <c r="D159" s="109">
        <v>1200048960</v>
      </c>
      <c r="E159" s="108" t="s">
        <v>5765</v>
      </c>
      <c r="F159" s="109">
        <v>2010</v>
      </c>
      <c r="G159" s="110">
        <v>44389</v>
      </c>
      <c r="H159" s="109">
        <f t="shared" si="14"/>
        <v>11</v>
      </c>
      <c r="I159" s="109">
        <v>8</v>
      </c>
      <c r="J159" s="111">
        <f t="shared" si="15"/>
        <v>0.11874999999999999</v>
      </c>
      <c r="K159" s="112">
        <v>462949.04</v>
      </c>
      <c r="L159" s="112">
        <v>1</v>
      </c>
      <c r="M159" s="121">
        <v>0</v>
      </c>
      <c r="N159" s="112">
        <f t="shared" si="16"/>
        <v>462949.04</v>
      </c>
      <c r="O159" s="112">
        <f t="shared" si="17"/>
        <v>604727.18349999993</v>
      </c>
      <c r="P159" s="114">
        <f t="shared" si="18"/>
        <v>23147.452000000001</v>
      </c>
      <c r="Q159" s="115">
        <f t="shared" si="19"/>
        <v>23147.452000000001</v>
      </c>
    </row>
    <row r="160" spans="2:17" x14ac:dyDescent="0.25">
      <c r="B160" s="120">
        <v>154</v>
      </c>
      <c r="C160" s="109" t="s">
        <v>6473</v>
      </c>
      <c r="D160" s="109">
        <v>1200056420</v>
      </c>
      <c r="E160" s="108" t="s">
        <v>5766</v>
      </c>
      <c r="F160" s="109">
        <v>2010</v>
      </c>
      <c r="G160" s="110">
        <v>44389</v>
      </c>
      <c r="H160" s="109">
        <f t="shared" si="14"/>
        <v>11</v>
      </c>
      <c r="I160" s="109">
        <v>8</v>
      </c>
      <c r="J160" s="111">
        <f t="shared" si="15"/>
        <v>0.11874999999999999</v>
      </c>
      <c r="K160" s="112">
        <v>455681.21</v>
      </c>
      <c r="L160" s="112">
        <v>1</v>
      </c>
      <c r="M160" s="121">
        <v>0</v>
      </c>
      <c r="N160" s="112">
        <f t="shared" si="16"/>
        <v>455681.21</v>
      </c>
      <c r="O160" s="112">
        <f t="shared" si="17"/>
        <v>595233.58056249993</v>
      </c>
      <c r="P160" s="114">
        <f t="shared" si="18"/>
        <v>22784.060500000003</v>
      </c>
      <c r="Q160" s="115">
        <f t="shared" si="19"/>
        <v>22784.060500000003</v>
      </c>
    </row>
    <row r="161" spans="2:17" x14ac:dyDescent="0.25">
      <c r="B161" s="120">
        <v>155</v>
      </c>
      <c r="C161" s="109" t="s">
        <v>6473</v>
      </c>
      <c r="D161" s="109">
        <v>1200052600</v>
      </c>
      <c r="E161" s="108" t="s">
        <v>5767</v>
      </c>
      <c r="F161" s="109">
        <v>2010</v>
      </c>
      <c r="G161" s="110">
        <v>44389</v>
      </c>
      <c r="H161" s="109">
        <f t="shared" si="14"/>
        <v>11</v>
      </c>
      <c r="I161" s="109">
        <v>8</v>
      </c>
      <c r="J161" s="111">
        <f t="shared" si="15"/>
        <v>0.11874999999999999</v>
      </c>
      <c r="K161" s="112">
        <v>417773.04</v>
      </c>
      <c r="L161" s="112">
        <v>1</v>
      </c>
      <c r="M161" s="121">
        <v>0</v>
      </c>
      <c r="N161" s="112">
        <f t="shared" si="16"/>
        <v>417773.04</v>
      </c>
      <c r="O161" s="112">
        <f t="shared" si="17"/>
        <v>545716.0334999999</v>
      </c>
      <c r="P161" s="114">
        <f t="shared" si="18"/>
        <v>20888.652000000002</v>
      </c>
      <c r="Q161" s="115">
        <f t="shared" si="19"/>
        <v>20888.652000000002</v>
      </c>
    </row>
    <row r="162" spans="2:17" x14ac:dyDescent="0.25">
      <c r="B162" s="120">
        <v>156</v>
      </c>
      <c r="C162" s="109" t="s">
        <v>6473</v>
      </c>
      <c r="D162" s="109">
        <v>1200056240</v>
      </c>
      <c r="E162" s="108" t="s">
        <v>5768</v>
      </c>
      <c r="F162" s="109">
        <v>2010</v>
      </c>
      <c r="G162" s="110">
        <v>44389</v>
      </c>
      <c r="H162" s="109">
        <f t="shared" si="14"/>
        <v>11</v>
      </c>
      <c r="I162" s="109">
        <v>8</v>
      </c>
      <c r="J162" s="111">
        <f t="shared" si="15"/>
        <v>0.11874999999999999</v>
      </c>
      <c r="K162" s="112">
        <v>374552.74</v>
      </c>
      <c r="L162" s="112">
        <v>1</v>
      </c>
      <c r="M162" s="121">
        <v>0</v>
      </c>
      <c r="N162" s="112">
        <f t="shared" si="16"/>
        <v>374552.74</v>
      </c>
      <c r="O162" s="112">
        <f t="shared" si="17"/>
        <v>489259.51662499993</v>
      </c>
      <c r="P162" s="114">
        <f t="shared" si="18"/>
        <v>18727.636999999999</v>
      </c>
      <c r="Q162" s="115">
        <f t="shared" si="19"/>
        <v>18727.636999999999</v>
      </c>
    </row>
    <row r="163" spans="2:17" x14ac:dyDescent="0.25">
      <c r="B163" s="120">
        <v>157</v>
      </c>
      <c r="C163" s="109" t="s">
        <v>6473</v>
      </c>
      <c r="D163" s="109">
        <v>1200043100</v>
      </c>
      <c r="E163" s="108" t="s">
        <v>5769</v>
      </c>
      <c r="F163" s="109">
        <v>2010</v>
      </c>
      <c r="G163" s="110">
        <v>44389</v>
      </c>
      <c r="H163" s="109">
        <f t="shared" si="14"/>
        <v>11</v>
      </c>
      <c r="I163" s="109">
        <v>8</v>
      </c>
      <c r="J163" s="111">
        <f t="shared" si="15"/>
        <v>0.11874999999999999</v>
      </c>
      <c r="K163" s="112">
        <v>363927.2</v>
      </c>
      <c r="L163" s="112">
        <v>1</v>
      </c>
      <c r="M163" s="121">
        <v>0</v>
      </c>
      <c r="N163" s="112">
        <f t="shared" si="16"/>
        <v>363927.2</v>
      </c>
      <c r="O163" s="112">
        <f t="shared" si="17"/>
        <v>475379.90499999997</v>
      </c>
      <c r="P163" s="114">
        <f t="shared" si="18"/>
        <v>18196.36</v>
      </c>
      <c r="Q163" s="115">
        <f t="shared" si="19"/>
        <v>18196.36</v>
      </c>
    </row>
    <row r="164" spans="2:17" x14ac:dyDescent="0.25">
      <c r="B164" s="120">
        <v>158</v>
      </c>
      <c r="C164" s="109" t="s">
        <v>6473</v>
      </c>
      <c r="D164" s="109">
        <v>1200056290</v>
      </c>
      <c r="E164" s="108" t="s">
        <v>5744</v>
      </c>
      <c r="F164" s="109">
        <v>2010</v>
      </c>
      <c r="G164" s="110">
        <v>44389</v>
      </c>
      <c r="H164" s="109">
        <f t="shared" si="14"/>
        <v>11</v>
      </c>
      <c r="I164" s="109">
        <v>8</v>
      </c>
      <c r="J164" s="111">
        <f t="shared" si="15"/>
        <v>0.11874999999999999</v>
      </c>
      <c r="K164" s="112">
        <v>363438.72</v>
      </c>
      <c r="L164" s="112">
        <v>1</v>
      </c>
      <c r="M164" s="121">
        <v>0</v>
      </c>
      <c r="N164" s="112">
        <f t="shared" si="16"/>
        <v>363438.72</v>
      </c>
      <c r="O164" s="112">
        <f t="shared" si="17"/>
        <v>474741.82799999992</v>
      </c>
      <c r="P164" s="114">
        <f t="shared" si="18"/>
        <v>18171.935999999998</v>
      </c>
      <c r="Q164" s="115">
        <f t="shared" si="19"/>
        <v>18171.935999999998</v>
      </c>
    </row>
    <row r="165" spans="2:17" x14ac:dyDescent="0.25">
      <c r="B165" s="120">
        <v>159</v>
      </c>
      <c r="C165" s="109" t="s">
        <v>6473</v>
      </c>
      <c r="D165" s="109">
        <v>1200048030</v>
      </c>
      <c r="E165" s="108" t="s">
        <v>5770</v>
      </c>
      <c r="F165" s="109">
        <v>2010</v>
      </c>
      <c r="G165" s="110">
        <v>44389</v>
      </c>
      <c r="H165" s="109">
        <f t="shared" si="14"/>
        <v>11</v>
      </c>
      <c r="I165" s="109">
        <v>8</v>
      </c>
      <c r="J165" s="111">
        <f t="shared" si="15"/>
        <v>0.11874999999999999</v>
      </c>
      <c r="K165" s="112">
        <v>361208</v>
      </c>
      <c r="L165" s="112">
        <v>1</v>
      </c>
      <c r="M165" s="121">
        <v>0</v>
      </c>
      <c r="N165" s="112">
        <f t="shared" si="16"/>
        <v>361208</v>
      </c>
      <c r="O165" s="112">
        <f t="shared" si="17"/>
        <v>471827.94999999995</v>
      </c>
      <c r="P165" s="114">
        <f t="shared" si="18"/>
        <v>18060.400000000001</v>
      </c>
      <c r="Q165" s="115">
        <f t="shared" si="19"/>
        <v>18060.400000000001</v>
      </c>
    </row>
    <row r="166" spans="2:17" x14ac:dyDescent="0.25">
      <c r="B166" s="120">
        <v>160</v>
      </c>
      <c r="C166" s="109" t="s">
        <v>6473</v>
      </c>
      <c r="D166" s="109">
        <v>1200047370</v>
      </c>
      <c r="E166" s="108" t="s">
        <v>5771</v>
      </c>
      <c r="F166" s="109">
        <v>2010</v>
      </c>
      <c r="G166" s="110">
        <v>44389</v>
      </c>
      <c r="H166" s="109">
        <f t="shared" si="14"/>
        <v>11</v>
      </c>
      <c r="I166" s="109">
        <v>8</v>
      </c>
      <c r="J166" s="111">
        <f t="shared" si="15"/>
        <v>0.11874999999999999</v>
      </c>
      <c r="K166" s="112">
        <v>242981.84</v>
      </c>
      <c r="L166" s="112">
        <v>1</v>
      </c>
      <c r="M166" s="121">
        <v>0</v>
      </c>
      <c r="N166" s="112">
        <f t="shared" si="16"/>
        <v>242981.84</v>
      </c>
      <c r="O166" s="112">
        <f t="shared" si="17"/>
        <v>317395.02849999996</v>
      </c>
      <c r="P166" s="114">
        <f t="shared" si="18"/>
        <v>12149.092000000001</v>
      </c>
      <c r="Q166" s="115">
        <f t="shared" si="19"/>
        <v>12149.092000000001</v>
      </c>
    </row>
    <row r="167" spans="2:17" x14ac:dyDescent="0.25">
      <c r="B167" s="120">
        <v>161</v>
      </c>
      <c r="C167" s="109" t="s">
        <v>6473</v>
      </c>
      <c r="D167" s="109">
        <v>1200048240</v>
      </c>
      <c r="E167" s="108" t="s">
        <v>5772</v>
      </c>
      <c r="F167" s="109">
        <v>2010</v>
      </c>
      <c r="G167" s="110">
        <v>44389</v>
      </c>
      <c r="H167" s="109">
        <f t="shared" si="14"/>
        <v>11</v>
      </c>
      <c r="I167" s="109">
        <v>8</v>
      </c>
      <c r="J167" s="111">
        <f t="shared" si="15"/>
        <v>0.11874999999999999</v>
      </c>
      <c r="K167" s="112">
        <v>231998.28</v>
      </c>
      <c r="L167" s="112">
        <v>1</v>
      </c>
      <c r="M167" s="121">
        <v>0</v>
      </c>
      <c r="N167" s="112">
        <f t="shared" si="16"/>
        <v>231998.28</v>
      </c>
      <c r="O167" s="112">
        <f t="shared" si="17"/>
        <v>303047.75324999995</v>
      </c>
      <c r="P167" s="114">
        <f t="shared" si="18"/>
        <v>11599.914000000001</v>
      </c>
      <c r="Q167" s="115">
        <f t="shared" si="19"/>
        <v>11599.914000000001</v>
      </c>
    </row>
    <row r="168" spans="2:17" x14ac:dyDescent="0.25">
      <c r="B168" s="120">
        <v>162</v>
      </c>
      <c r="C168" s="109" t="s">
        <v>6473</v>
      </c>
      <c r="D168" s="109">
        <v>1200048250</v>
      </c>
      <c r="E168" s="108" t="s">
        <v>5772</v>
      </c>
      <c r="F168" s="109">
        <v>2010</v>
      </c>
      <c r="G168" s="110">
        <v>44389</v>
      </c>
      <c r="H168" s="109">
        <f t="shared" si="14"/>
        <v>11</v>
      </c>
      <c r="I168" s="109">
        <v>8</v>
      </c>
      <c r="J168" s="111">
        <f t="shared" si="15"/>
        <v>0.11874999999999999</v>
      </c>
      <c r="K168" s="112">
        <v>231998.28</v>
      </c>
      <c r="L168" s="112">
        <v>1</v>
      </c>
      <c r="M168" s="121">
        <v>0</v>
      </c>
      <c r="N168" s="112">
        <f t="shared" si="16"/>
        <v>231998.28</v>
      </c>
      <c r="O168" s="112">
        <f t="shared" si="17"/>
        <v>303047.75324999995</v>
      </c>
      <c r="P168" s="114">
        <f t="shared" si="18"/>
        <v>11599.914000000001</v>
      </c>
      <c r="Q168" s="115">
        <f t="shared" si="19"/>
        <v>11599.914000000001</v>
      </c>
    </row>
    <row r="169" spans="2:17" x14ac:dyDescent="0.25">
      <c r="B169" s="120">
        <v>163</v>
      </c>
      <c r="C169" s="109" t="s">
        <v>6473</v>
      </c>
      <c r="D169" s="109">
        <v>1200048720</v>
      </c>
      <c r="E169" s="108" t="s">
        <v>5773</v>
      </c>
      <c r="F169" s="109">
        <v>2010</v>
      </c>
      <c r="G169" s="110">
        <v>44389</v>
      </c>
      <c r="H169" s="109">
        <f t="shared" si="14"/>
        <v>11</v>
      </c>
      <c r="I169" s="109">
        <v>8</v>
      </c>
      <c r="J169" s="111">
        <f t="shared" si="15"/>
        <v>0.11874999999999999</v>
      </c>
      <c r="K169" s="112">
        <v>196000</v>
      </c>
      <c r="L169" s="112">
        <v>1</v>
      </c>
      <c r="M169" s="121">
        <v>0</v>
      </c>
      <c r="N169" s="112">
        <f t="shared" si="16"/>
        <v>196000</v>
      </c>
      <c r="O169" s="112">
        <f t="shared" si="17"/>
        <v>256024.99999999997</v>
      </c>
      <c r="P169" s="114">
        <f t="shared" si="18"/>
        <v>9800</v>
      </c>
      <c r="Q169" s="115">
        <f t="shared" si="19"/>
        <v>9800</v>
      </c>
    </row>
    <row r="170" spans="2:17" x14ac:dyDescent="0.25">
      <c r="B170" s="120">
        <v>164</v>
      </c>
      <c r="C170" s="109" t="s">
        <v>6473</v>
      </c>
      <c r="D170" s="109">
        <v>1200056260</v>
      </c>
      <c r="E170" s="108" t="s">
        <v>5774</v>
      </c>
      <c r="F170" s="109">
        <v>2010</v>
      </c>
      <c r="G170" s="110">
        <v>44389</v>
      </c>
      <c r="H170" s="109">
        <f t="shared" si="14"/>
        <v>11</v>
      </c>
      <c r="I170" s="109">
        <v>8</v>
      </c>
      <c r="J170" s="111">
        <f t="shared" si="15"/>
        <v>0.11874999999999999</v>
      </c>
      <c r="K170" s="112">
        <v>169515.91</v>
      </c>
      <c r="L170" s="112">
        <v>1</v>
      </c>
      <c r="M170" s="121">
        <v>0</v>
      </c>
      <c r="N170" s="112">
        <f t="shared" si="16"/>
        <v>169515.91</v>
      </c>
      <c r="O170" s="112">
        <f t="shared" si="17"/>
        <v>221430.15743749999</v>
      </c>
      <c r="P170" s="114">
        <f t="shared" si="18"/>
        <v>8475.7955000000002</v>
      </c>
      <c r="Q170" s="115">
        <f t="shared" si="19"/>
        <v>8475.7955000000002</v>
      </c>
    </row>
    <row r="171" spans="2:17" x14ac:dyDescent="0.25">
      <c r="B171" s="120">
        <v>165</v>
      </c>
      <c r="C171" s="109" t="s">
        <v>6473</v>
      </c>
      <c r="D171" s="109">
        <v>1200056250</v>
      </c>
      <c r="E171" s="108" t="s">
        <v>5774</v>
      </c>
      <c r="F171" s="109">
        <v>2010</v>
      </c>
      <c r="G171" s="110">
        <v>44389</v>
      </c>
      <c r="H171" s="109">
        <f t="shared" si="14"/>
        <v>11</v>
      </c>
      <c r="I171" s="109">
        <v>8</v>
      </c>
      <c r="J171" s="111">
        <f t="shared" si="15"/>
        <v>0.11874999999999999</v>
      </c>
      <c r="K171" s="112">
        <v>169515.91</v>
      </c>
      <c r="L171" s="112">
        <v>1</v>
      </c>
      <c r="M171" s="121">
        <v>0</v>
      </c>
      <c r="N171" s="112">
        <f t="shared" si="16"/>
        <v>169515.91</v>
      </c>
      <c r="O171" s="112">
        <f t="shared" si="17"/>
        <v>221430.15743749999</v>
      </c>
      <c r="P171" s="114">
        <f t="shared" si="18"/>
        <v>8475.7955000000002</v>
      </c>
      <c r="Q171" s="115">
        <f t="shared" si="19"/>
        <v>8475.7955000000002</v>
      </c>
    </row>
    <row r="172" spans="2:17" x14ac:dyDescent="0.25">
      <c r="B172" s="120">
        <v>166</v>
      </c>
      <c r="C172" s="109" t="s">
        <v>6473</v>
      </c>
      <c r="D172" s="109">
        <v>1200043110</v>
      </c>
      <c r="E172" s="108" t="s">
        <v>5769</v>
      </c>
      <c r="F172" s="109">
        <v>2010</v>
      </c>
      <c r="G172" s="110">
        <v>44389</v>
      </c>
      <c r="H172" s="109">
        <f t="shared" si="14"/>
        <v>11</v>
      </c>
      <c r="I172" s="109">
        <v>8</v>
      </c>
      <c r="J172" s="111">
        <f t="shared" si="15"/>
        <v>0.11874999999999999</v>
      </c>
      <c r="K172" s="112">
        <v>149688.9</v>
      </c>
      <c r="L172" s="112">
        <v>1</v>
      </c>
      <c r="M172" s="121">
        <v>0</v>
      </c>
      <c r="N172" s="112">
        <f t="shared" si="16"/>
        <v>149688.9</v>
      </c>
      <c r="O172" s="112">
        <f t="shared" si="17"/>
        <v>195531.12562499999</v>
      </c>
      <c r="P172" s="114">
        <f t="shared" si="18"/>
        <v>7484.4449999999997</v>
      </c>
      <c r="Q172" s="115">
        <f t="shared" si="19"/>
        <v>7484.4449999999997</v>
      </c>
    </row>
    <row r="173" spans="2:17" x14ac:dyDescent="0.25">
      <c r="B173" s="120">
        <v>167</v>
      </c>
      <c r="C173" s="109" t="s">
        <v>6473</v>
      </c>
      <c r="D173" s="109">
        <v>1200054820</v>
      </c>
      <c r="E173" s="108" t="s">
        <v>3122</v>
      </c>
      <c r="F173" s="109">
        <v>2010</v>
      </c>
      <c r="G173" s="110">
        <v>44389</v>
      </c>
      <c r="H173" s="109">
        <f t="shared" si="14"/>
        <v>11</v>
      </c>
      <c r="I173" s="109">
        <v>8</v>
      </c>
      <c r="J173" s="111">
        <f t="shared" si="15"/>
        <v>0.11874999999999999</v>
      </c>
      <c r="K173" s="112">
        <v>139500.44</v>
      </c>
      <c r="L173" s="112">
        <v>1</v>
      </c>
      <c r="M173" s="121">
        <v>0</v>
      </c>
      <c r="N173" s="112">
        <f t="shared" si="16"/>
        <v>139500.44</v>
      </c>
      <c r="O173" s="112">
        <f t="shared" si="17"/>
        <v>182222.44975</v>
      </c>
      <c r="P173" s="114">
        <f t="shared" si="18"/>
        <v>6975.0220000000008</v>
      </c>
      <c r="Q173" s="115">
        <f t="shared" si="19"/>
        <v>6975.0220000000008</v>
      </c>
    </row>
    <row r="174" spans="2:17" x14ac:dyDescent="0.25">
      <c r="B174" s="120">
        <v>168</v>
      </c>
      <c r="C174" s="109" t="s">
        <v>6473</v>
      </c>
      <c r="D174" s="109">
        <v>1200048740</v>
      </c>
      <c r="E174" s="108" t="s">
        <v>5775</v>
      </c>
      <c r="F174" s="109">
        <v>2010</v>
      </c>
      <c r="G174" s="110">
        <v>44389</v>
      </c>
      <c r="H174" s="109">
        <f t="shared" si="14"/>
        <v>11</v>
      </c>
      <c r="I174" s="109">
        <v>8</v>
      </c>
      <c r="J174" s="111">
        <f t="shared" si="15"/>
        <v>0.11874999999999999</v>
      </c>
      <c r="K174" s="112">
        <v>132824.89000000001</v>
      </c>
      <c r="L174" s="112">
        <v>1</v>
      </c>
      <c r="M174" s="121">
        <v>0</v>
      </c>
      <c r="N174" s="112">
        <f t="shared" si="16"/>
        <v>132824.89000000001</v>
      </c>
      <c r="O174" s="112">
        <f t="shared" si="17"/>
        <v>173502.51256249999</v>
      </c>
      <c r="P174" s="114">
        <f t="shared" si="18"/>
        <v>6641.2445000000007</v>
      </c>
      <c r="Q174" s="115">
        <f t="shared" si="19"/>
        <v>6641.2445000000007</v>
      </c>
    </row>
    <row r="175" spans="2:17" x14ac:dyDescent="0.25">
      <c r="B175" s="120">
        <v>169</v>
      </c>
      <c r="C175" s="109" t="s">
        <v>6473</v>
      </c>
      <c r="D175" s="109">
        <v>1200044640</v>
      </c>
      <c r="E175" s="108" t="s">
        <v>5776</v>
      </c>
      <c r="F175" s="109">
        <v>2010</v>
      </c>
      <c r="G175" s="110">
        <v>44389</v>
      </c>
      <c r="H175" s="109">
        <f t="shared" si="14"/>
        <v>11</v>
      </c>
      <c r="I175" s="109">
        <v>8</v>
      </c>
      <c r="J175" s="111">
        <f t="shared" si="15"/>
        <v>0.11874999999999999</v>
      </c>
      <c r="K175" s="112">
        <v>81887.990000000005</v>
      </c>
      <c r="L175" s="112">
        <v>1</v>
      </c>
      <c r="M175" s="121">
        <v>0</v>
      </c>
      <c r="N175" s="112">
        <f t="shared" si="16"/>
        <v>81887.990000000005</v>
      </c>
      <c r="O175" s="112">
        <f t="shared" si="17"/>
        <v>106966.1869375</v>
      </c>
      <c r="P175" s="114">
        <f t="shared" si="18"/>
        <v>4094.3995000000004</v>
      </c>
      <c r="Q175" s="115">
        <f t="shared" si="19"/>
        <v>4094.3995000000004</v>
      </c>
    </row>
    <row r="176" spans="2:17" x14ac:dyDescent="0.25">
      <c r="B176" s="120">
        <v>170</v>
      </c>
      <c r="C176" s="109" t="s">
        <v>6473</v>
      </c>
      <c r="D176" s="109">
        <v>1200048010</v>
      </c>
      <c r="E176" s="108" t="s">
        <v>5777</v>
      </c>
      <c r="F176" s="109">
        <v>2010</v>
      </c>
      <c r="G176" s="110">
        <v>44389</v>
      </c>
      <c r="H176" s="109">
        <f t="shared" si="14"/>
        <v>11</v>
      </c>
      <c r="I176" s="109">
        <v>8</v>
      </c>
      <c r="J176" s="111">
        <f t="shared" si="15"/>
        <v>0.11874999999999999</v>
      </c>
      <c r="K176" s="112">
        <v>77767.56</v>
      </c>
      <c r="L176" s="112">
        <v>1</v>
      </c>
      <c r="M176" s="121">
        <v>0</v>
      </c>
      <c r="N176" s="112">
        <f t="shared" si="16"/>
        <v>77767.56</v>
      </c>
      <c r="O176" s="112">
        <f t="shared" si="17"/>
        <v>101583.87525</v>
      </c>
      <c r="P176" s="114">
        <f t="shared" si="18"/>
        <v>3888.3780000000002</v>
      </c>
      <c r="Q176" s="115">
        <f t="shared" si="19"/>
        <v>3888.3780000000002</v>
      </c>
    </row>
    <row r="177" spans="2:17" x14ac:dyDescent="0.25">
      <c r="B177" s="120">
        <v>171</v>
      </c>
      <c r="C177" s="109" t="s">
        <v>6473</v>
      </c>
      <c r="D177" s="109">
        <v>1200047400</v>
      </c>
      <c r="E177" s="108" t="s">
        <v>5778</v>
      </c>
      <c r="F177" s="109">
        <v>2010</v>
      </c>
      <c r="G177" s="110">
        <v>44389</v>
      </c>
      <c r="H177" s="109">
        <f t="shared" si="14"/>
        <v>11</v>
      </c>
      <c r="I177" s="109">
        <v>8</v>
      </c>
      <c r="J177" s="111">
        <f t="shared" si="15"/>
        <v>0.11874999999999999</v>
      </c>
      <c r="K177" s="112">
        <v>49984.88</v>
      </c>
      <c r="L177" s="112">
        <v>1</v>
      </c>
      <c r="M177" s="121">
        <v>0</v>
      </c>
      <c r="N177" s="112">
        <f t="shared" si="16"/>
        <v>49984.88</v>
      </c>
      <c r="O177" s="112">
        <f t="shared" si="17"/>
        <v>65292.749499999991</v>
      </c>
      <c r="P177" s="114">
        <f t="shared" si="18"/>
        <v>2499.2440000000001</v>
      </c>
      <c r="Q177" s="115">
        <f t="shared" si="19"/>
        <v>2499.2440000000001</v>
      </c>
    </row>
    <row r="178" spans="2:17" x14ac:dyDescent="0.25">
      <c r="B178" s="120">
        <v>172</v>
      </c>
      <c r="C178" s="109" t="s">
        <v>6473</v>
      </c>
      <c r="D178" s="109">
        <v>1200056100</v>
      </c>
      <c r="E178" s="108" t="s">
        <v>5779</v>
      </c>
      <c r="F178" s="109">
        <v>2010</v>
      </c>
      <c r="G178" s="110">
        <v>44389</v>
      </c>
      <c r="H178" s="109">
        <f t="shared" si="14"/>
        <v>11</v>
      </c>
      <c r="I178" s="109">
        <v>8</v>
      </c>
      <c r="J178" s="111">
        <f t="shared" si="15"/>
        <v>0.11874999999999999</v>
      </c>
      <c r="K178" s="112">
        <v>45296.01</v>
      </c>
      <c r="L178" s="112">
        <v>1</v>
      </c>
      <c r="M178" s="121">
        <v>0</v>
      </c>
      <c r="N178" s="112">
        <f t="shared" si="16"/>
        <v>45296.01</v>
      </c>
      <c r="O178" s="112">
        <f t="shared" si="17"/>
        <v>59167.913062499996</v>
      </c>
      <c r="P178" s="114">
        <f t="shared" si="18"/>
        <v>2264.8005000000003</v>
      </c>
      <c r="Q178" s="115">
        <f t="shared" si="19"/>
        <v>2264.8005000000003</v>
      </c>
    </row>
    <row r="179" spans="2:17" x14ac:dyDescent="0.25">
      <c r="B179" s="120">
        <v>173</v>
      </c>
      <c r="C179" s="109" t="s">
        <v>6473</v>
      </c>
      <c r="D179" s="109">
        <v>1200056270</v>
      </c>
      <c r="E179" s="108" t="s">
        <v>5780</v>
      </c>
      <c r="F179" s="109">
        <v>2010</v>
      </c>
      <c r="G179" s="110">
        <v>44389</v>
      </c>
      <c r="H179" s="109">
        <f t="shared" si="14"/>
        <v>11</v>
      </c>
      <c r="I179" s="109">
        <v>8</v>
      </c>
      <c r="J179" s="111">
        <f t="shared" si="15"/>
        <v>0.11874999999999999</v>
      </c>
      <c r="K179" s="112">
        <v>43538.59</v>
      </c>
      <c r="L179" s="112">
        <v>1</v>
      </c>
      <c r="M179" s="121">
        <v>0</v>
      </c>
      <c r="N179" s="112">
        <f t="shared" si="16"/>
        <v>43538.59</v>
      </c>
      <c r="O179" s="112">
        <f t="shared" si="17"/>
        <v>56872.28318749999</v>
      </c>
      <c r="P179" s="114">
        <f t="shared" si="18"/>
        <v>2176.9294999999997</v>
      </c>
      <c r="Q179" s="115">
        <f t="shared" si="19"/>
        <v>2176.9294999999997</v>
      </c>
    </row>
    <row r="180" spans="2:17" x14ac:dyDescent="0.25">
      <c r="B180" s="120">
        <v>174</v>
      </c>
      <c r="C180" s="109" t="s">
        <v>6473</v>
      </c>
      <c r="D180" s="109">
        <v>1200043920</v>
      </c>
      <c r="E180" s="108" t="s">
        <v>5781</v>
      </c>
      <c r="F180" s="109">
        <v>2010</v>
      </c>
      <c r="G180" s="110">
        <v>44389</v>
      </c>
      <c r="H180" s="109">
        <f t="shared" si="14"/>
        <v>11</v>
      </c>
      <c r="I180" s="109">
        <v>8</v>
      </c>
      <c r="J180" s="111">
        <f t="shared" si="15"/>
        <v>0.11874999999999999</v>
      </c>
      <c r="K180" s="112">
        <v>40960</v>
      </c>
      <c r="L180" s="112">
        <v>1</v>
      </c>
      <c r="M180" s="121">
        <v>0</v>
      </c>
      <c r="N180" s="112">
        <f t="shared" si="16"/>
        <v>40960</v>
      </c>
      <c r="O180" s="112">
        <f t="shared" si="17"/>
        <v>53504</v>
      </c>
      <c r="P180" s="114">
        <f t="shared" si="18"/>
        <v>2048</v>
      </c>
      <c r="Q180" s="115">
        <f t="shared" si="19"/>
        <v>2048</v>
      </c>
    </row>
    <row r="181" spans="2:17" x14ac:dyDescent="0.25">
      <c r="B181" s="120">
        <v>175</v>
      </c>
      <c r="C181" s="109" t="s">
        <v>6473</v>
      </c>
      <c r="D181" s="109">
        <v>1200056040</v>
      </c>
      <c r="E181" s="108" t="s">
        <v>5782</v>
      </c>
      <c r="F181" s="109">
        <v>2010</v>
      </c>
      <c r="G181" s="110">
        <v>44389</v>
      </c>
      <c r="H181" s="109">
        <f t="shared" si="14"/>
        <v>11</v>
      </c>
      <c r="I181" s="109">
        <v>8</v>
      </c>
      <c r="J181" s="111">
        <f t="shared" si="15"/>
        <v>0.11874999999999999</v>
      </c>
      <c r="K181" s="112">
        <v>39910.370000000003</v>
      </c>
      <c r="L181" s="112">
        <v>1</v>
      </c>
      <c r="M181" s="121">
        <v>0</v>
      </c>
      <c r="N181" s="112">
        <f t="shared" si="16"/>
        <v>39910.370000000003</v>
      </c>
      <c r="O181" s="112">
        <f t="shared" si="17"/>
        <v>52132.9208125</v>
      </c>
      <c r="P181" s="114">
        <f t="shared" si="18"/>
        <v>1995.5185000000001</v>
      </c>
      <c r="Q181" s="115">
        <f t="shared" si="19"/>
        <v>1995.5185000000001</v>
      </c>
    </row>
    <row r="182" spans="2:17" x14ac:dyDescent="0.25">
      <c r="B182" s="120">
        <v>176</v>
      </c>
      <c r="C182" s="109" t="s">
        <v>6473</v>
      </c>
      <c r="D182" s="109">
        <v>1200056320</v>
      </c>
      <c r="E182" s="108" t="s">
        <v>5783</v>
      </c>
      <c r="F182" s="109">
        <v>2010</v>
      </c>
      <c r="G182" s="110">
        <v>44389</v>
      </c>
      <c r="H182" s="109">
        <f t="shared" si="14"/>
        <v>11</v>
      </c>
      <c r="I182" s="109">
        <v>8</v>
      </c>
      <c r="J182" s="111">
        <f t="shared" si="15"/>
        <v>0.11874999999999999</v>
      </c>
      <c r="K182" s="112">
        <v>28723.77</v>
      </c>
      <c r="L182" s="112">
        <v>1</v>
      </c>
      <c r="M182" s="121">
        <v>0</v>
      </c>
      <c r="N182" s="112">
        <f t="shared" si="16"/>
        <v>28723.77</v>
      </c>
      <c r="O182" s="112">
        <f t="shared" si="17"/>
        <v>37520.424562499997</v>
      </c>
      <c r="P182" s="114">
        <f t="shared" si="18"/>
        <v>1436.1885000000002</v>
      </c>
      <c r="Q182" s="115">
        <f t="shared" si="19"/>
        <v>1436.1885000000002</v>
      </c>
    </row>
    <row r="183" spans="2:17" x14ac:dyDescent="0.25">
      <c r="B183" s="120">
        <v>177</v>
      </c>
      <c r="C183" s="109" t="s">
        <v>6473</v>
      </c>
      <c r="D183" s="109">
        <v>1200056330</v>
      </c>
      <c r="E183" s="108" t="s">
        <v>5783</v>
      </c>
      <c r="F183" s="109">
        <v>2010</v>
      </c>
      <c r="G183" s="110">
        <v>44389</v>
      </c>
      <c r="H183" s="109">
        <f t="shared" si="14"/>
        <v>11</v>
      </c>
      <c r="I183" s="109">
        <v>8</v>
      </c>
      <c r="J183" s="111">
        <f t="shared" si="15"/>
        <v>0.11874999999999999</v>
      </c>
      <c r="K183" s="112">
        <v>28723.68</v>
      </c>
      <c r="L183" s="112">
        <v>1</v>
      </c>
      <c r="M183" s="121">
        <v>0</v>
      </c>
      <c r="N183" s="112">
        <f t="shared" si="16"/>
        <v>28723.68</v>
      </c>
      <c r="O183" s="112">
        <f t="shared" si="17"/>
        <v>37520.307000000001</v>
      </c>
      <c r="P183" s="114">
        <f t="shared" si="18"/>
        <v>1436.1840000000002</v>
      </c>
      <c r="Q183" s="115">
        <f t="shared" si="19"/>
        <v>1436.1840000000002</v>
      </c>
    </row>
    <row r="184" spans="2:17" x14ac:dyDescent="0.25">
      <c r="B184" s="120">
        <v>178</v>
      </c>
      <c r="C184" s="109" t="s">
        <v>6473</v>
      </c>
      <c r="D184" s="109">
        <v>1200056300</v>
      </c>
      <c r="E184" s="108" t="s">
        <v>5783</v>
      </c>
      <c r="F184" s="109">
        <v>2010</v>
      </c>
      <c r="G184" s="110">
        <v>44389</v>
      </c>
      <c r="H184" s="109">
        <f t="shared" si="14"/>
        <v>11</v>
      </c>
      <c r="I184" s="109">
        <v>8</v>
      </c>
      <c r="J184" s="111">
        <f t="shared" si="15"/>
        <v>0.11874999999999999</v>
      </c>
      <c r="K184" s="112">
        <v>28723.03</v>
      </c>
      <c r="L184" s="112">
        <v>1</v>
      </c>
      <c r="M184" s="121">
        <v>0</v>
      </c>
      <c r="N184" s="112">
        <f t="shared" si="16"/>
        <v>28723.03</v>
      </c>
      <c r="O184" s="112">
        <f t="shared" si="17"/>
        <v>37519.457937499996</v>
      </c>
      <c r="P184" s="114">
        <f t="shared" si="18"/>
        <v>1436.1514999999999</v>
      </c>
      <c r="Q184" s="115">
        <f t="shared" si="19"/>
        <v>1436.1514999999999</v>
      </c>
    </row>
    <row r="185" spans="2:17" x14ac:dyDescent="0.25">
      <c r="B185" s="120">
        <v>179</v>
      </c>
      <c r="C185" s="109" t="s">
        <v>6473</v>
      </c>
      <c r="D185" s="109">
        <v>1200056310</v>
      </c>
      <c r="E185" s="108" t="s">
        <v>5783</v>
      </c>
      <c r="F185" s="109">
        <v>2010</v>
      </c>
      <c r="G185" s="110">
        <v>44389</v>
      </c>
      <c r="H185" s="109">
        <f t="shared" si="14"/>
        <v>11</v>
      </c>
      <c r="I185" s="109">
        <v>8</v>
      </c>
      <c r="J185" s="111">
        <f t="shared" si="15"/>
        <v>0.11874999999999999</v>
      </c>
      <c r="K185" s="112">
        <v>28723.02</v>
      </c>
      <c r="L185" s="112">
        <v>1</v>
      </c>
      <c r="M185" s="121">
        <v>0</v>
      </c>
      <c r="N185" s="112">
        <f t="shared" si="16"/>
        <v>28723.02</v>
      </c>
      <c r="O185" s="112">
        <f t="shared" si="17"/>
        <v>37519.444875000001</v>
      </c>
      <c r="P185" s="114">
        <f t="shared" si="18"/>
        <v>1436.1510000000001</v>
      </c>
      <c r="Q185" s="115">
        <f t="shared" si="19"/>
        <v>1436.1510000000001</v>
      </c>
    </row>
    <row r="186" spans="2:17" x14ac:dyDescent="0.25">
      <c r="B186" s="120">
        <v>180</v>
      </c>
      <c r="C186" s="109" t="s">
        <v>6473</v>
      </c>
      <c r="D186" s="109">
        <v>1200055940</v>
      </c>
      <c r="E186" s="108" t="s">
        <v>5784</v>
      </c>
      <c r="F186" s="109">
        <v>2010</v>
      </c>
      <c r="G186" s="110">
        <v>44389</v>
      </c>
      <c r="H186" s="109">
        <f t="shared" si="14"/>
        <v>11</v>
      </c>
      <c r="I186" s="109">
        <v>8</v>
      </c>
      <c r="J186" s="111">
        <f t="shared" si="15"/>
        <v>0.11874999999999999</v>
      </c>
      <c r="K186" s="112">
        <v>24888.89</v>
      </c>
      <c r="L186" s="112">
        <v>1</v>
      </c>
      <c r="M186" s="121">
        <v>0</v>
      </c>
      <c r="N186" s="112">
        <f t="shared" si="16"/>
        <v>24888.89</v>
      </c>
      <c r="O186" s="112">
        <f t="shared" si="17"/>
        <v>32511.112562499999</v>
      </c>
      <c r="P186" s="114">
        <f t="shared" si="18"/>
        <v>1244.4445000000001</v>
      </c>
      <c r="Q186" s="115">
        <f t="shared" si="19"/>
        <v>1244.4445000000001</v>
      </c>
    </row>
    <row r="187" spans="2:17" x14ac:dyDescent="0.25">
      <c r="B187" s="120">
        <v>181</v>
      </c>
      <c r="C187" s="109" t="s">
        <v>6473</v>
      </c>
      <c r="D187" s="109">
        <v>1200052660</v>
      </c>
      <c r="E187" s="108" t="s">
        <v>5785</v>
      </c>
      <c r="F187" s="109">
        <v>2010</v>
      </c>
      <c r="G187" s="110">
        <v>44389</v>
      </c>
      <c r="H187" s="109">
        <f t="shared" si="14"/>
        <v>11</v>
      </c>
      <c r="I187" s="109">
        <v>8</v>
      </c>
      <c r="J187" s="111">
        <f t="shared" si="15"/>
        <v>0.11874999999999999</v>
      </c>
      <c r="K187" s="112">
        <v>15600</v>
      </c>
      <c r="L187" s="112">
        <v>1</v>
      </c>
      <c r="M187" s="121">
        <v>0</v>
      </c>
      <c r="N187" s="112">
        <f t="shared" si="16"/>
        <v>15600</v>
      </c>
      <c r="O187" s="112">
        <f t="shared" si="17"/>
        <v>20377.5</v>
      </c>
      <c r="P187" s="114">
        <f t="shared" si="18"/>
        <v>780</v>
      </c>
      <c r="Q187" s="115">
        <f t="shared" si="19"/>
        <v>780</v>
      </c>
    </row>
    <row r="188" spans="2:17" x14ac:dyDescent="0.25">
      <c r="B188" s="120">
        <v>182</v>
      </c>
      <c r="C188" s="109" t="s">
        <v>6473</v>
      </c>
      <c r="D188" s="109">
        <v>1200052670</v>
      </c>
      <c r="E188" s="108" t="s">
        <v>5785</v>
      </c>
      <c r="F188" s="109">
        <v>2010</v>
      </c>
      <c r="G188" s="110">
        <v>44389</v>
      </c>
      <c r="H188" s="109">
        <f t="shared" si="14"/>
        <v>11</v>
      </c>
      <c r="I188" s="109">
        <v>8</v>
      </c>
      <c r="J188" s="111">
        <f t="shared" si="15"/>
        <v>0.11874999999999999</v>
      </c>
      <c r="K188" s="112">
        <v>15600</v>
      </c>
      <c r="L188" s="112">
        <v>1</v>
      </c>
      <c r="M188" s="121">
        <v>0</v>
      </c>
      <c r="N188" s="112">
        <f t="shared" si="16"/>
        <v>15600</v>
      </c>
      <c r="O188" s="112">
        <f t="shared" si="17"/>
        <v>20377.5</v>
      </c>
      <c r="P188" s="114">
        <f t="shared" si="18"/>
        <v>780</v>
      </c>
      <c r="Q188" s="115">
        <f t="shared" si="19"/>
        <v>780</v>
      </c>
    </row>
    <row r="189" spans="2:17" x14ac:dyDescent="0.25">
      <c r="B189" s="120">
        <v>183</v>
      </c>
      <c r="C189" s="109" t="s">
        <v>6473</v>
      </c>
      <c r="D189" s="109">
        <v>1200052680</v>
      </c>
      <c r="E189" s="108" t="s">
        <v>5785</v>
      </c>
      <c r="F189" s="109">
        <v>2010</v>
      </c>
      <c r="G189" s="110">
        <v>44389</v>
      </c>
      <c r="H189" s="109">
        <f t="shared" si="14"/>
        <v>11</v>
      </c>
      <c r="I189" s="109">
        <v>8</v>
      </c>
      <c r="J189" s="111">
        <f t="shared" si="15"/>
        <v>0.11874999999999999</v>
      </c>
      <c r="K189" s="112">
        <v>15600</v>
      </c>
      <c r="L189" s="112">
        <v>1</v>
      </c>
      <c r="M189" s="121">
        <v>0</v>
      </c>
      <c r="N189" s="112">
        <f t="shared" si="16"/>
        <v>15600</v>
      </c>
      <c r="O189" s="112">
        <f t="shared" si="17"/>
        <v>20377.5</v>
      </c>
      <c r="P189" s="114">
        <f t="shared" si="18"/>
        <v>780</v>
      </c>
      <c r="Q189" s="115">
        <f t="shared" si="19"/>
        <v>780</v>
      </c>
    </row>
    <row r="190" spans="2:17" x14ac:dyDescent="0.25">
      <c r="B190" s="120">
        <v>184</v>
      </c>
      <c r="C190" s="109" t="s">
        <v>6473</v>
      </c>
      <c r="D190" s="109">
        <v>1200056170</v>
      </c>
      <c r="E190" s="108" t="s">
        <v>5786</v>
      </c>
      <c r="F190" s="109">
        <v>2010</v>
      </c>
      <c r="G190" s="110">
        <v>44389</v>
      </c>
      <c r="H190" s="109">
        <f t="shared" si="14"/>
        <v>11</v>
      </c>
      <c r="I190" s="109">
        <v>8</v>
      </c>
      <c r="J190" s="111">
        <f t="shared" si="15"/>
        <v>0.11874999999999999</v>
      </c>
      <c r="K190" s="112">
        <v>13889.26</v>
      </c>
      <c r="L190" s="112">
        <v>1</v>
      </c>
      <c r="M190" s="121">
        <v>0</v>
      </c>
      <c r="N190" s="112">
        <f t="shared" si="16"/>
        <v>13889.26</v>
      </c>
      <c r="O190" s="112">
        <f t="shared" si="17"/>
        <v>18142.845874999999</v>
      </c>
      <c r="P190" s="114">
        <f t="shared" si="18"/>
        <v>694.46300000000008</v>
      </c>
      <c r="Q190" s="115">
        <f t="shared" si="19"/>
        <v>694.46300000000008</v>
      </c>
    </row>
    <row r="191" spans="2:17" x14ac:dyDescent="0.25">
      <c r="B191" s="120">
        <v>185</v>
      </c>
      <c r="C191" s="109" t="s">
        <v>6473</v>
      </c>
      <c r="D191" s="109">
        <v>1200056160</v>
      </c>
      <c r="E191" s="108" t="s">
        <v>5786</v>
      </c>
      <c r="F191" s="109">
        <v>2010</v>
      </c>
      <c r="G191" s="110">
        <v>44389</v>
      </c>
      <c r="H191" s="109">
        <f t="shared" si="14"/>
        <v>11</v>
      </c>
      <c r="I191" s="109">
        <v>8</v>
      </c>
      <c r="J191" s="111">
        <f t="shared" si="15"/>
        <v>0.11874999999999999</v>
      </c>
      <c r="K191" s="112">
        <v>13889.26</v>
      </c>
      <c r="L191" s="112">
        <v>1</v>
      </c>
      <c r="M191" s="121">
        <v>0</v>
      </c>
      <c r="N191" s="112">
        <f t="shared" si="16"/>
        <v>13889.26</v>
      </c>
      <c r="O191" s="112">
        <f t="shared" si="17"/>
        <v>18142.845874999999</v>
      </c>
      <c r="P191" s="114">
        <f t="shared" si="18"/>
        <v>694.46300000000008</v>
      </c>
      <c r="Q191" s="115">
        <f t="shared" si="19"/>
        <v>694.46300000000008</v>
      </c>
    </row>
    <row r="192" spans="2:17" x14ac:dyDescent="0.25">
      <c r="B192" s="120">
        <v>186</v>
      </c>
      <c r="C192" s="109" t="s">
        <v>6473</v>
      </c>
      <c r="D192" s="109">
        <v>1200056180</v>
      </c>
      <c r="E192" s="108" t="s">
        <v>5786</v>
      </c>
      <c r="F192" s="109">
        <v>2010</v>
      </c>
      <c r="G192" s="110">
        <v>44389</v>
      </c>
      <c r="H192" s="109">
        <f t="shared" si="14"/>
        <v>11</v>
      </c>
      <c r="I192" s="109">
        <v>8</v>
      </c>
      <c r="J192" s="111">
        <f t="shared" si="15"/>
        <v>0.11874999999999999</v>
      </c>
      <c r="K192" s="112">
        <v>13889.26</v>
      </c>
      <c r="L192" s="112">
        <v>1</v>
      </c>
      <c r="M192" s="121">
        <v>0</v>
      </c>
      <c r="N192" s="112">
        <f t="shared" si="16"/>
        <v>13889.26</v>
      </c>
      <c r="O192" s="112">
        <f t="shared" si="17"/>
        <v>18142.845874999999</v>
      </c>
      <c r="P192" s="114">
        <f t="shared" si="18"/>
        <v>694.46300000000008</v>
      </c>
      <c r="Q192" s="115">
        <f t="shared" si="19"/>
        <v>694.46300000000008</v>
      </c>
    </row>
    <row r="193" spans="2:17" x14ac:dyDescent="0.25">
      <c r="B193" s="120">
        <v>187</v>
      </c>
      <c r="C193" s="109" t="s">
        <v>6473</v>
      </c>
      <c r="D193" s="109">
        <v>1200056150</v>
      </c>
      <c r="E193" s="108" t="s">
        <v>5786</v>
      </c>
      <c r="F193" s="109">
        <v>2010</v>
      </c>
      <c r="G193" s="110">
        <v>44389</v>
      </c>
      <c r="H193" s="109">
        <f t="shared" si="14"/>
        <v>11</v>
      </c>
      <c r="I193" s="109">
        <v>8</v>
      </c>
      <c r="J193" s="111">
        <f t="shared" si="15"/>
        <v>0.11874999999999999</v>
      </c>
      <c r="K193" s="112">
        <v>13889.26</v>
      </c>
      <c r="L193" s="112">
        <v>1</v>
      </c>
      <c r="M193" s="121">
        <v>0</v>
      </c>
      <c r="N193" s="112">
        <f t="shared" si="16"/>
        <v>13889.26</v>
      </c>
      <c r="O193" s="112">
        <f t="shared" si="17"/>
        <v>18142.845874999999</v>
      </c>
      <c r="P193" s="114">
        <f t="shared" si="18"/>
        <v>694.46300000000008</v>
      </c>
      <c r="Q193" s="115">
        <f t="shared" si="19"/>
        <v>694.46300000000008</v>
      </c>
    </row>
    <row r="194" spans="2:17" x14ac:dyDescent="0.25">
      <c r="B194" s="120">
        <v>188</v>
      </c>
      <c r="C194" s="109" t="s">
        <v>6473</v>
      </c>
      <c r="D194" s="109">
        <v>1200056110</v>
      </c>
      <c r="E194" s="108" t="s">
        <v>5787</v>
      </c>
      <c r="F194" s="109">
        <v>2010</v>
      </c>
      <c r="G194" s="110">
        <v>44389</v>
      </c>
      <c r="H194" s="109">
        <f t="shared" si="14"/>
        <v>11</v>
      </c>
      <c r="I194" s="109">
        <v>8</v>
      </c>
      <c r="J194" s="111">
        <f t="shared" si="15"/>
        <v>0.11874999999999999</v>
      </c>
      <c r="K194" s="112">
        <v>13492.43</v>
      </c>
      <c r="L194" s="112">
        <v>1</v>
      </c>
      <c r="M194" s="121">
        <v>0</v>
      </c>
      <c r="N194" s="112">
        <f t="shared" si="16"/>
        <v>13492.43</v>
      </c>
      <c r="O194" s="112">
        <f t="shared" si="17"/>
        <v>17624.486687500001</v>
      </c>
      <c r="P194" s="114">
        <f t="shared" si="18"/>
        <v>674.62150000000008</v>
      </c>
      <c r="Q194" s="115">
        <f t="shared" si="19"/>
        <v>674.62150000000008</v>
      </c>
    </row>
    <row r="195" spans="2:17" x14ac:dyDescent="0.25">
      <c r="B195" s="120">
        <v>189</v>
      </c>
      <c r="C195" s="109" t="s">
        <v>6473</v>
      </c>
      <c r="D195" s="109">
        <v>1200056120</v>
      </c>
      <c r="E195" s="108" t="s">
        <v>5787</v>
      </c>
      <c r="F195" s="109">
        <v>2010</v>
      </c>
      <c r="G195" s="110">
        <v>44389</v>
      </c>
      <c r="H195" s="109">
        <f t="shared" si="14"/>
        <v>11</v>
      </c>
      <c r="I195" s="109">
        <v>8</v>
      </c>
      <c r="J195" s="111">
        <f t="shared" si="15"/>
        <v>0.11874999999999999</v>
      </c>
      <c r="K195" s="112">
        <v>13492.43</v>
      </c>
      <c r="L195" s="112">
        <v>1</v>
      </c>
      <c r="M195" s="121">
        <v>0</v>
      </c>
      <c r="N195" s="112">
        <f t="shared" si="16"/>
        <v>13492.43</v>
      </c>
      <c r="O195" s="112">
        <f t="shared" si="17"/>
        <v>17624.486687500001</v>
      </c>
      <c r="P195" s="114">
        <f t="shared" si="18"/>
        <v>674.62150000000008</v>
      </c>
      <c r="Q195" s="115">
        <f t="shared" si="19"/>
        <v>674.62150000000008</v>
      </c>
    </row>
    <row r="196" spans="2:17" x14ac:dyDescent="0.25">
      <c r="B196" s="120">
        <v>190</v>
      </c>
      <c r="C196" s="109" t="s">
        <v>6473</v>
      </c>
      <c r="D196" s="109">
        <v>1200047320</v>
      </c>
      <c r="E196" s="108" t="s">
        <v>5788</v>
      </c>
      <c r="F196" s="109">
        <v>2010</v>
      </c>
      <c r="G196" s="110">
        <v>44389</v>
      </c>
      <c r="H196" s="109">
        <f t="shared" si="14"/>
        <v>11</v>
      </c>
      <c r="I196" s="109">
        <v>8</v>
      </c>
      <c r="J196" s="111">
        <f t="shared" si="15"/>
        <v>0.11874999999999999</v>
      </c>
      <c r="K196" s="112">
        <v>8925.33</v>
      </c>
      <c r="L196" s="112">
        <v>1</v>
      </c>
      <c r="M196" s="121">
        <v>0</v>
      </c>
      <c r="N196" s="112">
        <f t="shared" si="16"/>
        <v>8925.33</v>
      </c>
      <c r="O196" s="112">
        <f t="shared" si="17"/>
        <v>11658.7123125</v>
      </c>
      <c r="P196" s="114">
        <f t="shared" si="18"/>
        <v>446.26650000000001</v>
      </c>
      <c r="Q196" s="115">
        <f t="shared" si="19"/>
        <v>446.26650000000001</v>
      </c>
    </row>
    <row r="197" spans="2:17" x14ac:dyDescent="0.25">
      <c r="B197" s="120">
        <v>191</v>
      </c>
      <c r="C197" s="109" t="s">
        <v>6473</v>
      </c>
      <c r="D197" s="109">
        <v>1200047330</v>
      </c>
      <c r="E197" s="108" t="s">
        <v>5789</v>
      </c>
      <c r="F197" s="109">
        <v>2010</v>
      </c>
      <c r="G197" s="110">
        <v>44389</v>
      </c>
      <c r="H197" s="109">
        <f t="shared" si="14"/>
        <v>11</v>
      </c>
      <c r="I197" s="109">
        <v>8</v>
      </c>
      <c r="J197" s="111">
        <f t="shared" si="15"/>
        <v>0.11874999999999999</v>
      </c>
      <c r="K197" s="112">
        <v>8640</v>
      </c>
      <c r="L197" s="112">
        <v>1</v>
      </c>
      <c r="M197" s="121">
        <v>0</v>
      </c>
      <c r="N197" s="112">
        <f t="shared" si="16"/>
        <v>8640</v>
      </c>
      <c r="O197" s="112">
        <f t="shared" si="17"/>
        <v>11286</v>
      </c>
      <c r="P197" s="114">
        <f t="shared" si="18"/>
        <v>432</v>
      </c>
      <c r="Q197" s="115">
        <f t="shared" si="19"/>
        <v>432</v>
      </c>
    </row>
    <row r="198" spans="2:17" x14ac:dyDescent="0.25">
      <c r="B198" s="120">
        <v>192</v>
      </c>
      <c r="C198" s="109" t="s">
        <v>6473</v>
      </c>
      <c r="D198" s="109">
        <v>1200047350</v>
      </c>
      <c r="E198" s="108" t="s">
        <v>5790</v>
      </c>
      <c r="F198" s="109">
        <v>2010</v>
      </c>
      <c r="G198" s="110">
        <v>44389</v>
      </c>
      <c r="H198" s="109">
        <f t="shared" si="14"/>
        <v>11</v>
      </c>
      <c r="I198" s="109">
        <v>8</v>
      </c>
      <c r="J198" s="111">
        <f t="shared" si="15"/>
        <v>0.11874999999999999</v>
      </c>
      <c r="K198" s="112">
        <v>3360</v>
      </c>
      <c r="L198" s="112">
        <v>1</v>
      </c>
      <c r="M198" s="121">
        <v>0</v>
      </c>
      <c r="N198" s="112">
        <f t="shared" si="16"/>
        <v>3360</v>
      </c>
      <c r="O198" s="112">
        <f t="shared" si="17"/>
        <v>4389</v>
      </c>
      <c r="P198" s="114">
        <f t="shared" si="18"/>
        <v>168</v>
      </c>
      <c r="Q198" s="115">
        <f t="shared" si="19"/>
        <v>168</v>
      </c>
    </row>
    <row r="199" spans="2:17" x14ac:dyDescent="0.25">
      <c r="B199" s="120">
        <v>193</v>
      </c>
      <c r="C199" s="109" t="s">
        <v>6473</v>
      </c>
      <c r="D199" s="109">
        <v>1200047340</v>
      </c>
      <c r="E199" s="108" t="s">
        <v>5791</v>
      </c>
      <c r="F199" s="109">
        <v>2010</v>
      </c>
      <c r="G199" s="110">
        <v>44389</v>
      </c>
      <c r="H199" s="109">
        <f t="shared" ref="H199:H262" si="20">YEAR(G199)-F199</f>
        <v>11</v>
      </c>
      <c r="I199" s="109">
        <v>8</v>
      </c>
      <c r="J199" s="111">
        <f t="shared" ref="J199:J262" si="21">(95/I199/100)</f>
        <v>0.11874999999999999</v>
      </c>
      <c r="K199" s="112">
        <v>2560</v>
      </c>
      <c r="L199" s="112">
        <v>1</v>
      </c>
      <c r="M199" s="121">
        <v>0</v>
      </c>
      <c r="N199" s="112">
        <f t="shared" ref="N199:N262" si="22">K199*(1+M199)</f>
        <v>2560</v>
      </c>
      <c r="O199" s="112">
        <f t="shared" ref="O199:O262" si="23">H199*J199*N199</f>
        <v>3344</v>
      </c>
      <c r="P199" s="114">
        <f t="shared" si="18"/>
        <v>128</v>
      </c>
      <c r="Q199" s="115">
        <f t="shared" si="19"/>
        <v>128</v>
      </c>
    </row>
    <row r="200" spans="2:17" x14ac:dyDescent="0.25">
      <c r="B200" s="120">
        <v>194</v>
      </c>
      <c r="C200" s="109" t="s">
        <v>6473</v>
      </c>
      <c r="D200" s="109">
        <v>1200061270</v>
      </c>
      <c r="E200" s="108" t="s">
        <v>5792</v>
      </c>
      <c r="F200" s="109">
        <v>2011</v>
      </c>
      <c r="G200" s="110">
        <v>44389</v>
      </c>
      <c r="H200" s="109">
        <f t="shared" si="20"/>
        <v>10</v>
      </c>
      <c r="I200" s="109">
        <v>10</v>
      </c>
      <c r="J200" s="111">
        <f t="shared" si="21"/>
        <v>9.5000000000000001E-2</v>
      </c>
      <c r="K200" s="112">
        <v>8828772</v>
      </c>
      <c r="L200" s="112">
        <v>18126.7</v>
      </c>
      <c r="M200" s="121">
        <v>0.34</v>
      </c>
      <c r="N200" s="112">
        <f t="shared" si="22"/>
        <v>11830554.48</v>
      </c>
      <c r="O200" s="112">
        <f t="shared" si="23"/>
        <v>11239026.755999999</v>
      </c>
      <c r="P200" s="114">
        <f t="shared" si="18"/>
        <v>591527.72400000133</v>
      </c>
      <c r="Q200" s="115">
        <f t="shared" si="19"/>
        <v>532374.95160000119</v>
      </c>
    </row>
    <row r="201" spans="2:17" x14ac:dyDescent="0.25">
      <c r="B201" s="120">
        <v>195</v>
      </c>
      <c r="C201" s="109" t="s">
        <v>6473</v>
      </c>
      <c r="D201" s="109">
        <v>1200058350</v>
      </c>
      <c r="E201" s="108" t="s">
        <v>5740</v>
      </c>
      <c r="F201" s="109">
        <v>2011</v>
      </c>
      <c r="G201" s="110">
        <v>44389</v>
      </c>
      <c r="H201" s="109">
        <f t="shared" si="20"/>
        <v>10</v>
      </c>
      <c r="I201" s="109">
        <v>8</v>
      </c>
      <c r="J201" s="111">
        <f t="shared" si="21"/>
        <v>0.11874999999999999</v>
      </c>
      <c r="K201" s="112">
        <v>2388449.7000000002</v>
      </c>
      <c r="L201" s="112">
        <v>2734</v>
      </c>
      <c r="M201" s="121">
        <v>0.34</v>
      </c>
      <c r="N201" s="112">
        <f t="shared" si="22"/>
        <v>3200522.5980000002</v>
      </c>
      <c r="O201" s="112">
        <f t="shared" si="23"/>
        <v>3800620.5851250002</v>
      </c>
      <c r="P201" s="114">
        <f t="shared" si="18"/>
        <v>160026.12990000003</v>
      </c>
      <c r="Q201" s="115">
        <f t="shared" si="19"/>
        <v>160026.12990000003</v>
      </c>
    </row>
    <row r="202" spans="2:17" x14ac:dyDescent="0.25">
      <c r="B202" s="120">
        <v>196</v>
      </c>
      <c r="C202" s="109" t="s">
        <v>6473</v>
      </c>
      <c r="D202" s="109">
        <v>1200056880</v>
      </c>
      <c r="E202" s="108" t="s">
        <v>3055</v>
      </c>
      <c r="F202" s="109">
        <v>2011</v>
      </c>
      <c r="G202" s="110">
        <v>44389</v>
      </c>
      <c r="H202" s="109">
        <f t="shared" si="20"/>
        <v>10</v>
      </c>
      <c r="I202" s="109">
        <v>10</v>
      </c>
      <c r="J202" s="111">
        <f t="shared" si="21"/>
        <v>9.5000000000000001E-2</v>
      </c>
      <c r="K202" s="112">
        <v>2221182</v>
      </c>
      <c r="L202" s="112">
        <v>1</v>
      </c>
      <c r="M202" s="121">
        <v>0</v>
      </c>
      <c r="N202" s="112">
        <f t="shared" si="22"/>
        <v>2221182</v>
      </c>
      <c r="O202" s="112">
        <f t="shared" si="23"/>
        <v>2110122.9</v>
      </c>
      <c r="P202" s="114">
        <f t="shared" ref="P202:P265" si="24">IF(N202-O202&lt;=0,5%*N202,N202-O202)</f>
        <v>111059.10000000009</v>
      </c>
      <c r="Q202" s="115">
        <f t="shared" ref="Q202:Q265" si="25">IF(P202=N202*5%,P202,P202*0.9)</f>
        <v>111059.10000000009</v>
      </c>
    </row>
    <row r="203" spans="2:17" x14ac:dyDescent="0.25">
      <c r="B203" s="120">
        <v>197</v>
      </c>
      <c r="C203" s="109" t="s">
        <v>6473</v>
      </c>
      <c r="D203" s="109">
        <v>1200057430</v>
      </c>
      <c r="E203" s="108" t="s">
        <v>5793</v>
      </c>
      <c r="F203" s="109">
        <v>2011</v>
      </c>
      <c r="G203" s="110">
        <v>44389</v>
      </c>
      <c r="H203" s="109">
        <f t="shared" si="20"/>
        <v>10</v>
      </c>
      <c r="I203" s="109">
        <v>8</v>
      </c>
      <c r="J203" s="111">
        <f t="shared" si="21"/>
        <v>0.11874999999999999</v>
      </c>
      <c r="K203" s="112">
        <v>2128485.7999999998</v>
      </c>
      <c r="L203" s="112">
        <v>1</v>
      </c>
      <c r="M203" s="121">
        <v>0</v>
      </c>
      <c r="N203" s="112">
        <f t="shared" si="22"/>
        <v>2128485.7999999998</v>
      </c>
      <c r="O203" s="112">
        <f t="shared" si="23"/>
        <v>2527576.8874999997</v>
      </c>
      <c r="P203" s="114">
        <f t="shared" si="24"/>
        <v>106424.29</v>
      </c>
      <c r="Q203" s="115">
        <f t="shared" si="25"/>
        <v>106424.29</v>
      </c>
    </row>
    <row r="204" spans="2:17" x14ac:dyDescent="0.25">
      <c r="B204" s="120">
        <v>198</v>
      </c>
      <c r="C204" s="109" t="s">
        <v>6473</v>
      </c>
      <c r="D204" s="109">
        <v>1200068580</v>
      </c>
      <c r="E204" s="108" t="s">
        <v>5794</v>
      </c>
      <c r="F204" s="109">
        <v>2011</v>
      </c>
      <c r="G204" s="110">
        <v>44389</v>
      </c>
      <c r="H204" s="109">
        <f t="shared" si="20"/>
        <v>10</v>
      </c>
      <c r="I204" s="109">
        <v>10</v>
      </c>
      <c r="J204" s="111">
        <f t="shared" si="21"/>
        <v>9.5000000000000001E-2</v>
      </c>
      <c r="K204" s="112">
        <v>1831845</v>
      </c>
      <c r="L204" s="112">
        <v>63892.51</v>
      </c>
      <c r="M204" s="121">
        <v>0.34</v>
      </c>
      <c r="N204" s="112">
        <f t="shared" si="22"/>
        <v>2454672.3000000003</v>
      </c>
      <c r="O204" s="112">
        <f t="shared" si="23"/>
        <v>2331938.6850000001</v>
      </c>
      <c r="P204" s="114">
        <f t="shared" si="24"/>
        <v>122733.61500000022</v>
      </c>
      <c r="Q204" s="115">
        <f t="shared" si="25"/>
        <v>122733.61500000022</v>
      </c>
    </row>
    <row r="205" spans="2:17" x14ac:dyDescent="0.25">
      <c r="B205" s="120">
        <v>199</v>
      </c>
      <c r="C205" s="109" t="s">
        <v>6473</v>
      </c>
      <c r="D205" s="109">
        <v>1200068610</v>
      </c>
      <c r="E205" s="108" t="s">
        <v>5794</v>
      </c>
      <c r="F205" s="109">
        <v>2011</v>
      </c>
      <c r="G205" s="110">
        <v>44389</v>
      </c>
      <c r="H205" s="109">
        <f t="shared" si="20"/>
        <v>10</v>
      </c>
      <c r="I205" s="109">
        <v>10</v>
      </c>
      <c r="J205" s="111">
        <f t="shared" si="21"/>
        <v>9.5000000000000001E-2</v>
      </c>
      <c r="K205" s="112">
        <v>1831844</v>
      </c>
      <c r="L205" s="112">
        <v>63892.41</v>
      </c>
      <c r="M205" s="121">
        <v>0.34</v>
      </c>
      <c r="N205" s="112">
        <f t="shared" si="22"/>
        <v>2454670.96</v>
      </c>
      <c r="O205" s="112">
        <f t="shared" si="23"/>
        <v>2331937.412</v>
      </c>
      <c r="P205" s="114">
        <f t="shared" si="24"/>
        <v>122733.54799999995</v>
      </c>
      <c r="Q205" s="115">
        <f t="shared" si="25"/>
        <v>122733.54799999995</v>
      </c>
    </row>
    <row r="206" spans="2:17" x14ac:dyDescent="0.25">
      <c r="B206" s="120">
        <v>200</v>
      </c>
      <c r="C206" s="109" t="s">
        <v>6473</v>
      </c>
      <c r="D206" s="109">
        <v>1200068590</v>
      </c>
      <c r="E206" s="108" t="s">
        <v>5794</v>
      </c>
      <c r="F206" s="109">
        <v>2011</v>
      </c>
      <c r="G206" s="110">
        <v>44389</v>
      </c>
      <c r="H206" s="109">
        <f t="shared" si="20"/>
        <v>10</v>
      </c>
      <c r="I206" s="109">
        <v>10</v>
      </c>
      <c r="J206" s="111">
        <f t="shared" si="21"/>
        <v>9.5000000000000001E-2</v>
      </c>
      <c r="K206" s="112">
        <v>1831844</v>
      </c>
      <c r="L206" s="112">
        <v>63892.41</v>
      </c>
      <c r="M206" s="121">
        <v>0.34</v>
      </c>
      <c r="N206" s="112">
        <f t="shared" si="22"/>
        <v>2454670.96</v>
      </c>
      <c r="O206" s="112">
        <f t="shared" si="23"/>
        <v>2331937.412</v>
      </c>
      <c r="P206" s="114">
        <f t="shared" si="24"/>
        <v>122733.54799999995</v>
      </c>
      <c r="Q206" s="115">
        <f t="shared" si="25"/>
        <v>122733.54799999995</v>
      </c>
    </row>
    <row r="207" spans="2:17" x14ac:dyDescent="0.25">
      <c r="B207" s="120">
        <v>201</v>
      </c>
      <c r="C207" s="109" t="s">
        <v>6473</v>
      </c>
      <c r="D207" s="109">
        <v>1200068600</v>
      </c>
      <c r="E207" s="108" t="s">
        <v>5794</v>
      </c>
      <c r="F207" s="109">
        <v>2011</v>
      </c>
      <c r="G207" s="110">
        <v>44389</v>
      </c>
      <c r="H207" s="109">
        <f t="shared" si="20"/>
        <v>10</v>
      </c>
      <c r="I207" s="109">
        <v>10</v>
      </c>
      <c r="J207" s="111">
        <f t="shared" si="21"/>
        <v>9.5000000000000001E-2</v>
      </c>
      <c r="K207" s="112">
        <v>1831844</v>
      </c>
      <c r="L207" s="112">
        <v>63892.41</v>
      </c>
      <c r="M207" s="121">
        <v>0.34</v>
      </c>
      <c r="N207" s="112">
        <f t="shared" si="22"/>
        <v>2454670.96</v>
      </c>
      <c r="O207" s="112">
        <f t="shared" si="23"/>
        <v>2331937.412</v>
      </c>
      <c r="P207" s="114">
        <f t="shared" si="24"/>
        <v>122733.54799999995</v>
      </c>
      <c r="Q207" s="115">
        <f t="shared" si="25"/>
        <v>122733.54799999995</v>
      </c>
    </row>
    <row r="208" spans="2:17" x14ac:dyDescent="0.25">
      <c r="B208" s="120">
        <v>202</v>
      </c>
      <c r="C208" s="109" t="s">
        <v>6473</v>
      </c>
      <c r="D208" s="109">
        <v>1200064100</v>
      </c>
      <c r="E208" s="108" t="s">
        <v>5795</v>
      </c>
      <c r="F208" s="109">
        <v>2011</v>
      </c>
      <c r="G208" s="110">
        <v>44389</v>
      </c>
      <c r="H208" s="109">
        <f t="shared" si="20"/>
        <v>10</v>
      </c>
      <c r="I208" s="109">
        <v>10</v>
      </c>
      <c r="J208" s="111">
        <f t="shared" si="21"/>
        <v>9.5000000000000001E-2</v>
      </c>
      <c r="K208" s="112">
        <v>1712381.85</v>
      </c>
      <c r="L208" s="112">
        <v>32254.82</v>
      </c>
      <c r="M208" s="121">
        <v>0.34</v>
      </c>
      <c r="N208" s="112">
        <f t="shared" si="22"/>
        <v>2294591.6790000005</v>
      </c>
      <c r="O208" s="112">
        <f t="shared" si="23"/>
        <v>2179862.0950500001</v>
      </c>
      <c r="P208" s="114">
        <f t="shared" si="24"/>
        <v>114729.58395000035</v>
      </c>
      <c r="Q208" s="115">
        <f t="shared" si="25"/>
        <v>114729.58395000035</v>
      </c>
    </row>
    <row r="209" spans="2:17" x14ac:dyDescent="0.25">
      <c r="B209" s="120">
        <v>203</v>
      </c>
      <c r="C209" s="109" t="s">
        <v>6473</v>
      </c>
      <c r="D209" s="109">
        <v>1200064110</v>
      </c>
      <c r="E209" s="108" t="s">
        <v>5796</v>
      </c>
      <c r="F209" s="109">
        <v>2011</v>
      </c>
      <c r="G209" s="110">
        <v>44389</v>
      </c>
      <c r="H209" s="109">
        <f t="shared" si="20"/>
        <v>10</v>
      </c>
      <c r="I209" s="109">
        <v>10</v>
      </c>
      <c r="J209" s="111">
        <f t="shared" si="21"/>
        <v>9.5000000000000001E-2</v>
      </c>
      <c r="K209" s="112">
        <v>1708172.85</v>
      </c>
      <c r="L209" s="112">
        <v>32175.56</v>
      </c>
      <c r="M209" s="121">
        <v>0.34</v>
      </c>
      <c r="N209" s="112">
        <f t="shared" si="22"/>
        <v>2288951.6190000004</v>
      </c>
      <c r="O209" s="112">
        <f t="shared" si="23"/>
        <v>2174504.0380500001</v>
      </c>
      <c r="P209" s="114">
        <f t="shared" si="24"/>
        <v>114447.58095000032</v>
      </c>
      <c r="Q209" s="115">
        <f t="shared" si="25"/>
        <v>114447.58095000032</v>
      </c>
    </row>
    <row r="210" spans="2:17" x14ac:dyDescent="0.25">
      <c r="B210" s="120">
        <v>204</v>
      </c>
      <c r="C210" s="109" t="s">
        <v>6473</v>
      </c>
      <c r="D210" s="109">
        <v>1200065520</v>
      </c>
      <c r="E210" s="108" t="s">
        <v>5797</v>
      </c>
      <c r="F210" s="109">
        <v>2011</v>
      </c>
      <c r="G210" s="110">
        <v>44389</v>
      </c>
      <c r="H210" s="109">
        <f t="shared" si="20"/>
        <v>10</v>
      </c>
      <c r="I210" s="109">
        <v>10</v>
      </c>
      <c r="J210" s="111">
        <f t="shared" si="21"/>
        <v>9.5000000000000001E-2</v>
      </c>
      <c r="K210" s="112">
        <v>1674044.34</v>
      </c>
      <c r="L210" s="112">
        <v>36485.03</v>
      </c>
      <c r="M210" s="121">
        <v>0.34</v>
      </c>
      <c r="N210" s="112">
        <f t="shared" si="22"/>
        <v>2243219.4156000004</v>
      </c>
      <c r="O210" s="112">
        <f t="shared" si="23"/>
        <v>2131058.4448200003</v>
      </c>
      <c r="P210" s="114">
        <f t="shared" si="24"/>
        <v>112160.97078000009</v>
      </c>
      <c r="Q210" s="115">
        <f t="shared" si="25"/>
        <v>112160.97078000009</v>
      </c>
    </row>
    <row r="211" spans="2:17" x14ac:dyDescent="0.25">
      <c r="B211" s="120">
        <v>205</v>
      </c>
      <c r="C211" s="109" t="s">
        <v>6473</v>
      </c>
      <c r="D211" s="109">
        <v>1200058320</v>
      </c>
      <c r="E211" s="108" t="s">
        <v>5798</v>
      </c>
      <c r="F211" s="109">
        <v>2011</v>
      </c>
      <c r="G211" s="110">
        <v>44389</v>
      </c>
      <c r="H211" s="109">
        <f t="shared" si="20"/>
        <v>10</v>
      </c>
      <c r="I211" s="109">
        <v>10</v>
      </c>
      <c r="J211" s="111">
        <f t="shared" si="21"/>
        <v>9.5000000000000001E-2</v>
      </c>
      <c r="K211" s="112">
        <v>1562207</v>
      </c>
      <c r="L211" s="112">
        <v>1</v>
      </c>
      <c r="M211" s="121">
        <v>0</v>
      </c>
      <c r="N211" s="112">
        <f t="shared" si="22"/>
        <v>1562207</v>
      </c>
      <c r="O211" s="112">
        <f t="shared" si="23"/>
        <v>1484096.65</v>
      </c>
      <c r="P211" s="114">
        <f t="shared" si="24"/>
        <v>78110.350000000093</v>
      </c>
      <c r="Q211" s="115">
        <f t="shared" si="25"/>
        <v>70299.31500000009</v>
      </c>
    </row>
    <row r="212" spans="2:17" x14ac:dyDescent="0.25">
      <c r="B212" s="120">
        <v>206</v>
      </c>
      <c r="C212" s="109" t="s">
        <v>6473</v>
      </c>
      <c r="D212" s="109">
        <v>1200058310</v>
      </c>
      <c r="E212" s="108" t="s">
        <v>5798</v>
      </c>
      <c r="F212" s="109">
        <v>2011</v>
      </c>
      <c r="G212" s="110">
        <v>44389</v>
      </c>
      <c r="H212" s="109">
        <f t="shared" si="20"/>
        <v>10</v>
      </c>
      <c r="I212" s="109">
        <v>10</v>
      </c>
      <c r="J212" s="111">
        <f t="shared" si="21"/>
        <v>9.5000000000000001E-2</v>
      </c>
      <c r="K212" s="112">
        <v>1562206</v>
      </c>
      <c r="L212" s="112">
        <v>1</v>
      </c>
      <c r="M212" s="121">
        <v>0</v>
      </c>
      <c r="N212" s="112">
        <f t="shared" si="22"/>
        <v>1562206</v>
      </c>
      <c r="O212" s="112">
        <f t="shared" si="23"/>
        <v>1484095.7</v>
      </c>
      <c r="P212" s="114">
        <f t="shared" si="24"/>
        <v>78110.300000000047</v>
      </c>
      <c r="Q212" s="115">
        <f t="shared" si="25"/>
        <v>78110.300000000047</v>
      </c>
    </row>
    <row r="213" spans="2:17" x14ac:dyDescent="0.25">
      <c r="B213" s="120">
        <v>207</v>
      </c>
      <c r="C213" s="109" t="s">
        <v>6473</v>
      </c>
      <c r="D213" s="109">
        <v>1200066120</v>
      </c>
      <c r="E213" s="108" t="s">
        <v>5799</v>
      </c>
      <c r="F213" s="109">
        <v>2011</v>
      </c>
      <c r="G213" s="110">
        <v>44389</v>
      </c>
      <c r="H213" s="109">
        <f t="shared" si="20"/>
        <v>10</v>
      </c>
      <c r="I213" s="109">
        <v>10</v>
      </c>
      <c r="J213" s="111">
        <f t="shared" si="21"/>
        <v>9.5000000000000001E-2</v>
      </c>
      <c r="K213" s="112">
        <v>1309782.1599999999</v>
      </c>
      <c r="L213" s="112">
        <v>20388.63</v>
      </c>
      <c r="M213" s="121">
        <v>0.34</v>
      </c>
      <c r="N213" s="112">
        <f t="shared" si="22"/>
        <v>1755108.0944000001</v>
      </c>
      <c r="O213" s="112">
        <f t="shared" si="23"/>
        <v>1667352.6896800001</v>
      </c>
      <c r="P213" s="114">
        <f t="shared" si="24"/>
        <v>87755.404719999991</v>
      </c>
      <c r="Q213" s="115">
        <f t="shared" si="25"/>
        <v>87755.404719999991</v>
      </c>
    </row>
    <row r="214" spans="2:17" x14ac:dyDescent="0.25">
      <c r="B214" s="120" t="s">
        <v>6463</v>
      </c>
      <c r="C214" s="109" t="s">
        <v>6473</v>
      </c>
      <c r="D214" s="109">
        <v>1200066100</v>
      </c>
      <c r="E214" s="108" t="s">
        <v>5800</v>
      </c>
      <c r="F214" s="109">
        <v>2011</v>
      </c>
      <c r="G214" s="110">
        <v>44389</v>
      </c>
      <c r="H214" s="109">
        <f t="shared" si="20"/>
        <v>10</v>
      </c>
      <c r="I214" s="109">
        <v>10</v>
      </c>
      <c r="J214" s="111">
        <f t="shared" si="21"/>
        <v>9.5000000000000001E-2</v>
      </c>
      <c r="K214" s="112">
        <v>1007554.63</v>
      </c>
      <c r="L214" s="112">
        <v>18978.54</v>
      </c>
      <c r="M214" s="121">
        <v>0.34</v>
      </c>
      <c r="N214" s="112">
        <f t="shared" si="22"/>
        <v>1350123.2042</v>
      </c>
      <c r="O214" s="112">
        <f t="shared" si="23"/>
        <v>1282617.0439899999</v>
      </c>
      <c r="P214" s="114">
        <f t="shared" si="24"/>
        <v>67506.160210000118</v>
      </c>
      <c r="Q214" s="115">
        <f t="shared" si="25"/>
        <v>60755.544189000109</v>
      </c>
    </row>
    <row r="215" spans="2:17" x14ac:dyDescent="0.25">
      <c r="B215" s="120">
        <v>208</v>
      </c>
      <c r="C215" s="109" t="s">
        <v>6473</v>
      </c>
      <c r="D215" s="109">
        <v>1200066090</v>
      </c>
      <c r="E215" s="108" t="s">
        <v>5800</v>
      </c>
      <c r="F215" s="109">
        <v>2011</v>
      </c>
      <c r="G215" s="110">
        <v>44389</v>
      </c>
      <c r="H215" s="109">
        <f t="shared" si="20"/>
        <v>10</v>
      </c>
      <c r="I215" s="109">
        <v>10</v>
      </c>
      <c r="J215" s="111">
        <f t="shared" si="21"/>
        <v>9.5000000000000001E-2</v>
      </c>
      <c r="K215" s="112">
        <v>1007554.63</v>
      </c>
      <c r="L215" s="112">
        <v>18978.54</v>
      </c>
      <c r="M215" s="121">
        <v>0.34</v>
      </c>
      <c r="N215" s="112">
        <f t="shared" si="22"/>
        <v>1350123.2042</v>
      </c>
      <c r="O215" s="112">
        <f t="shared" si="23"/>
        <v>1282617.0439899999</v>
      </c>
      <c r="P215" s="114">
        <f t="shared" si="24"/>
        <v>67506.160210000118</v>
      </c>
      <c r="Q215" s="115">
        <f t="shared" si="25"/>
        <v>60755.544189000109</v>
      </c>
    </row>
    <row r="216" spans="2:17" x14ac:dyDescent="0.25">
      <c r="B216" s="120">
        <v>209</v>
      </c>
      <c r="C216" s="109" t="s">
        <v>6473</v>
      </c>
      <c r="D216" s="109">
        <v>1200061290</v>
      </c>
      <c r="E216" s="108" t="s">
        <v>5801</v>
      </c>
      <c r="F216" s="109">
        <v>2011</v>
      </c>
      <c r="G216" s="110">
        <v>44389</v>
      </c>
      <c r="H216" s="109">
        <f t="shared" si="20"/>
        <v>10</v>
      </c>
      <c r="I216" s="109">
        <v>8</v>
      </c>
      <c r="J216" s="111">
        <f t="shared" si="21"/>
        <v>0.11874999999999999</v>
      </c>
      <c r="K216" s="112">
        <v>993223</v>
      </c>
      <c r="L216" s="112">
        <v>14184.47</v>
      </c>
      <c r="M216" s="121">
        <v>0.34</v>
      </c>
      <c r="N216" s="112">
        <f t="shared" si="22"/>
        <v>1330918.82</v>
      </c>
      <c r="O216" s="112">
        <f t="shared" si="23"/>
        <v>1580466.0987500001</v>
      </c>
      <c r="P216" s="114">
        <f t="shared" si="24"/>
        <v>66545.941000000006</v>
      </c>
      <c r="Q216" s="115">
        <f t="shared" si="25"/>
        <v>66545.941000000006</v>
      </c>
    </row>
    <row r="217" spans="2:17" x14ac:dyDescent="0.25">
      <c r="B217" s="120">
        <v>210</v>
      </c>
      <c r="C217" s="109" t="s">
        <v>6473</v>
      </c>
      <c r="D217" s="109">
        <v>1200065860</v>
      </c>
      <c r="E217" s="108" t="s">
        <v>5802</v>
      </c>
      <c r="F217" s="109">
        <v>2011</v>
      </c>
      <c r="G217" s="110">
        <v>44389</v>
      </c>
      <c r="H217" s="109">
        <f t="shared" si="20"/>
        <v>10</v>
      </c>
      <c r="I217" s="109">
        <v>10</v>
      </c>
      <c r="J217" s="111">
        <f t="shared" si="21"/>
        <v>9.5000000000000001E-2</v>
      </c>
      <c r="K217" s="112">
        <v>984167.04</v>
      </c>
      <c r="L217" s="112">
        <v>18412.919999999998</v>
      </c>
      <c r="M217" s="121">
        <v>0.34</v>
      </c>
      <c r="N217" s="112">
        <f t="shared" si="22"/>
        <v>1318783.8336</v>
      </c>
      <c r="O217" s="112">
        <f t="shared" si="23"/>
        <v>1252844.6419199998</v>
      </c>
      <c r="P217" s="114">
        <f t="shared" si="24"/>
        <v>65939.191680000164</v>
      </c>
      <c r="Q217" s="115">
        <f t="shared" si="25"/>
        <v>59345.272512000149</v>
      </c>
    </row>
    <row r="218" spans="2:17" x14ac:dyDescent="0.25">
      <c r="B218" s="120">
        <v>211</v>
      </c>
      <c r="C218" s="109" t="s">
        <v>6473</v>
      </c>
      <c r="D218" s="109">
        <v>1200065870</v>
      </c>
      <c r="E218" s="108" t="s">
        <v>5802</v>
      </c>
      <c r="F218" s="109">
        <v>2011</v>
      </c>
      <c r="G218" s="110">
        <v>44389</v>
      </c>
      <c r="H218" s="109">
        <f t="shared" si="20"/>
        <v>10</v>
      </c>
      <c r="I218" s="109">
        <v>10</v>
      </c>
      <c r="J218" s="111">
        <f t="shared" si="21"/>
        <v>9.5000000000000001E-2</v>
      </c>
      <c r="K218" s="112">
        <v>984167.04</v>
      </c>
      <c r="L218" s="112">
        <v>18412.91</v>
      </c>
      <c r="M218" s="121">
        <v>0.34</v>
      </c>
      <c r="N218" s="112">
        <f t="shared" si="22"/>
        <v>1318783.8336</v>
      </c>
      <c r="O218" s="112">
        <f t="shared" si="23"/>
        <v>1252844.6419199998</v>
      </c>
      <c r="P218" s="114">
        <f t="shared" si="24"/>
        <v>65939.191680000164</v>
      </c>
      <c r="Q218" s="115">
        <f t="shared" si="25"/>
        <v>59345.272512000149</v>
      </c>
    </row>
    <row r="219" spans="2:17" x14ac:dyDescent="0.25">
      <c r="B219" s="120">
        <v>212</v>
      </c>
      <c r="C219" s="109" t="s">
        <v>6473</v>
      </c>
      <c r="D219" s="109">
        <v>1200065820</v>
      </c>
      <c r="E219" s="108" t="s">
        <v>5803</v>
      </c>
      <c r="F219" s="109">
        <v>2011</v>
      </c>
      <c r="G219" s="110">
        <v>44389</v>
      </c>
      <c r="H219" s="109">
        <f t="shared" si="20"/>
        <v>10</v>
      </c>
      <c r="I219" s="109">
        <v>10</v>
      </c>
      <c r="J219" s="111">
        <f t="shared" si="21"/>
        <v>9.5000000000000001E-2</v>
      </c>
      <c r="K219" s="112">
        <v>933900.07</v>
      </c>
      <c r="L219" s="112">
        <v>17794.05</v>
      </c>
      <c r="M219" s="121">
        <v>0.34</v>
      </c>
      <c r="N219" s="112">
        <f t="shared" si="22"/>
        <v>1251426.0937999999</v>
      </c>
      <c r="O219" s="112">
        <f t="shared" si="23"/>
        <v>1188854.7891099998</v>
      </c>
      <c r="P219" s="114">
        <f t="shared" si="24"/>
        <v>62571.304690000135</v>
      </c>
      <c r="Q219" s="115">
        <f t="shared" si="25"/>
        <v>56314.174221000125</v>
      </c>
    </row>
    <row r="220" spans="2:17" x14ac:dyDescent="0.25">
      <c r="B220" s="120">
        <v>213</v>
      </c>
      <c r="C220" s="109" t="s">
        <v>6473</v>
      </c>
      <c r="D220" s="109">
        <v>1200065810</v>
      </c>
      <c r="E220" s="108" t="s">
        <v>5803</v>
      </c>
      <c r="F220" s="109">
        <v>2011</v>
      </c>
      <c r="G220" s="110">
        <v>44389</v>
      </c>
      <c r="H220" s="109">
        <f t="shared" si="20"/>
        <v>10</v>
      </c>
      <c r="I220" s="109">
        <v>10</v>
      </c>
      <c r="J220" s="111">
        <f t="shared" si="21"/>
        <v>9.5000000000000001E-2</v>
      </c>
      <c r="K220" s="112">
        <v>933900.07</v>
      </c>
      <c r="L220" s="112">
        <v>17794.05</v>
      </c>
      <c r="M220" s="121">
        <v>0.34</v>
      </c>
      <c r="N220" s="112">
        <f t="shared" si="22"/>
        <v>1251426.0937999999</v>
      </c>
      <c r="O220" s="112">
        <f t="shared" si="23"/>
        <v>1188854.7891099998</v>
      </c>
      <c r="P220" s="114">
        <f t="shared" si="24"/>
        <v>62571.304690000135</v>
      </c>
      <c r="Q220" s="115">
        <f t="shared" si="25"/>
        <v>56314.174221000125</v>
      </c>
    </row>
    <row r="221" spans="2:17" x14ac:dyDescent="0.25">
      <c r="B221" s="120">
        <v>214</v>
      </c>
      <c r="C221" s="109" t="s">
        <v>6473</v>
      </c>
      <c r="D221" s="109">
        <v>1200065830</v>
      </c>
      <c r="E221" s="108" t="s">
        <v>5803</v>
      </c>
      <c r="F221" s="109">
        <v>2011</v>
      </c>
      <c r="G221" s="110">
        <v>44389</v>
      </c>
      <c r="H221" s="109">
        <f t="shared" si="20"/>
        <v>10</v>
      </c>
      <c r="I221" s="109">
        <v>10</v>
      </c>
      <c r="J221" s="111">
        <f t="shared" si="21"/>
        <v>9.5000000000000001E-2</v>
      </c>
      <c r="K221" s="112">
        <v>933900.07</v>
      </c>
      <c r="L221" s="112">
        <v>17794.04</v>
      </c>
      <c r="M221" s="121">
        <v>0.34</v>
      </c>
      <c r="N221" s="112">
        <f t="shared" si="22"/>
        <v>1251426.0937999999</v>
      </c>
      <c r="O221" s="112">
        <f t="shared" si="23"/>
        <v>1188854.7891099998</v>
      </c>
      <c r="P221" s="114">
        <f t="shared" si="24"/>
        <v>62571.304690000135</v>
      </c>
      <c r="Q221" s="115">
        <f t="shared" si="25"/>
        <v>56314.174221000125</v>
      </c>
    </row>
    <row r="222" spans="2:17" x14ac:dyDescent="0.25">
      <c r="B222" s="120">
        <v>215</v>
      </c>
      <c r="C222" s="109" t="s">
        <v>6473</v>
      </c>
      <c r="D222" s="109">
        <v>1200065840</v>
      </c>
      <c r="E222" s="108" t="s">
        <v>5803</v>
      </c>
      <c r="F222" s="109">
        <v>2011</v>
      </c>
      <c r="G222" s="110">
        <v>44389</v>
      </c>
      <c r="H222" s="109">
        <f t="shared" si="20"/>
        <v>10</v>
      </c>
      <c r="I222" s="109">
        <v>10</v>
      </c>
      <c r="J222" s="111">
        <f t="shared" si="21"/>
        <v>9.5000000000000001E-2</v>
      </c>
      <c r="K222" s="112">
        <v>933900.07</v>
      </c>
      <c r="L222" s="112">
        <v>17794.060000000001</v>
      </c>
      <c r="M222" s="121">
        <v>0.34</v>
      </c>
      <c r="N222" s="112">
        <f t="shared" si="22"/>
        <v>1251426.0937999999</v>
      </c>
      <c r="O222" s="112">
        <f t="shared" si="23"/>
        <v>1188854.7891099998</v>
      </c>
      <c r="P222" s="114">
        <f t="shared" si="24"/>
        <v>62571.304690000135</v>
      </c>
      <c r="Q222" s="115">
        <f t="shared" si="25"/>
        <v>56314.174221000125</v>
      </c>
    </row>
    <row r="223" spans="2:17" x14ac:dyDescent="0.25">
      <c r="B223" s="120">
        <v>216</v>
      </c>
      <c r="C223" s="109" t="s">
        <v>6473</v>
      </c>
      <c r="D223" s="109">
        <v>1200061271</v>
      </c>
      <c r="E223" s="108" t="s">
        <v>5804</v>
      </c>
      <c r="F223" s="109">
        <v>2011</v>
      </c>
      <c r="G223" s="110">
        <v>44389</v>
      </c>
      <c r="H223" s="109">
        <f t="shared" si="20"/>
        <v>10</v>
      </c>
      <c r="I223" s="109">
        <v>10</v>
      </c>
      <c r="J223" s="111">
        <f t="shared" si="21"/>
        <v>9.5000000000000001E-2</v>
      </c>
      <c r="K223" s="112">
        <v>586800</v>
      </c>
      <c r="L223" s="112">
        <v>8380.27</v>
      </c>
      <c r="M223" s="121">
        <v>0.34</v>
      </c>
      <c r="N223" s="112">
        <f t="shared" si="22"/>
        <v>786312</v>
      </c>
      <c r="O223" s="112">
        <f t="shared" si="23"/>
        <v>746996.39999999991</v>
      </c>
      <c r="P223" s="114">
        <f t="shared" si="24"/>
        <v>39315.600000000093</v>
      </c>
      <c r="Q223" s="115">
        <f t="shared" si="25"/>
        <v>35384.040000000088</v>
      </c>
    </row>
    <row r="224" spans="2:17" x14ac:dyDescent="0.25">
      <c r="B224" s="120">
        <v>217</v>
      </c>
      <c r="C224" s="109" t="s">
        <v>6473</v>
      </c>
      <c r="D224" s="109">
        <v>1200063470</v>
      </c>
      <c r="E224" s="108" t="s">
        <v>5805</v>
      </c>
      <c r="F224" s="109">
        <v>2011</v>
      </c>
      <c r="G224" s="110">
        <v>44389</v>
      </c>
      <c r="H224" s="109">
        <f t="shared" si="20"/>
        <v>10</v>
      </c>
      <c r="I224" s="109">
        <v>8</v>
      </c>
      <c r="J224" s="111">
        <f t="shared" si="21"/>
        <v>0.11874999999999999</v>
      </c>
      <c r="K224" s="112">
        <v>576910</v>
      </c>
      <c r="L224" s="112">
        <v>18624.46</v>
      </c>
      <c r="M224" s="121">
        <v>0.34</v>
      </c>
      <c r="N224" s="112">
        <f t="shared" si="22"/>
        <v>773059.4</v>
      </c>
      <c r="O224" s="112">
        <f t="shared" si="23"/>
        <v>918008.03749999998</v>
      </c>
      <c r="P224" s="114">
        <f t="shared" si="24"/>
        <v>38652.97</v>
      </c>
      <c r="Q224" s="115">
        <f t="shared" si="25"/>
        <v>38652.97</v>
      </c>
    </row>
    <row r="225" spans="2:17" x14ac:dyDescent="0.25">
      <c r="B225" s="120">
        <v>218</v>
      </c>
      <c r="C225" s="109" t="s">
        <v>6473</v>
      </c>
      <c r="D225" s="109">
        <v>1200060920</v>
      </c>
      <c r="E225" s="108" t="s">
        <v>5806</v>
      </c>
      <c r="F225" s="109">
        <v>2011</v>
      </c>
      <c r="G225" s="110">
        <v>44389</v>
      </c>
      <c r="H225" s="109">
        <f t="shared" si="20"/>
        <v>10</v>
      </c>
      <c r="I225" s="109">
        <v>8</v>
      </c>
      <c r="J225" s="111">
        <f t="shared" si="21"/>
        <v>0.11874999999999999</v>
      </c>
      <c r="K225" s="112">
        <v>377249.78</v>
      </c>
      <c r="L225" s="112">
        <v>6464.74</v>
      </c>
      <c r="M225" s="121">
        <v>0.34</v>
      </c>
      <c r="N225" s="112">
        <f t="shared" si="22"/>
        <v>505514.70520000008</v>
      </c>
      <c r="O225" s="112">
        <f t="shared" si="23"/>
        <v>600298.71242500015</v>
      </c>
      <c r="P225" s="114">
        <f t="shared" si="24"/>
        <v>25275.735260000005</v>
      </c>
      <c r="Q225" s="115">
        <f t="shared" si="25"/>
        <v>25275.735260000005</v>
      </c>
    </row>
    <row r="226" spans="2:17" x14ac:dyDescent="0.25">
      <c r="B226" s="120">
        <v>219</v>
      </c>
      <c r="C226" s="109" t="s">
        <v>6473</v>
      </c>
      <c r="D226" s="109">
        <v>1200064640</v>
      </c>
      <c r="E226" s="108" t="s">
        <v>5807</v>
      </c>
      <c r="F226" s="109">
        <v>2011</v>
      </c>
      <c r="G226" s="110">
        <v>44389</v>
      </c>
      <c r="H226" s="109">
        <f t="shared" si="20"/>
        <v>10</v>
      </c>
      <c r="I226" s="109">
        <v>8</v>
      </c>
      <c r="J226" s="111">
        <f t="shared" si="21"/>
        <v>0.11874999999999999</v>
      </c>
      <c r="K226" s="112">
        <v>334600</v>
      </c>
      <c r="L226" s="112">
        <v>6711.89</v>
      </c>
      <c r="M226" s="121">
        <v>0.34</v>
      </c>
      <c r="N226" s="112">
        <f t="shared" si="22"/>
        <v>448364</v>
      </c>
      <c r="O226" s="112">
        <f t="shared" si="23"/>
        <v>532432.25</v>
      </c>
      <c r="P226" s="114">
        <f t="shared" si="24"/>
        <v>22418.2</v>
      </c>
      <c r="Q226" s="115">
        <f t="shared" si="25"/>
        <v>22418.2</v>
      </c>
    </row>
    <row r="227" spans="2:17" x14ac:dyDescent="0.25">
      <c r="B227" s="120">
        <v>220</v>
      </c>
      <c r="C227" s="109" t="s">
        <v>6473</v>
      </c>
      <c r="D227" s="109">
        <v>1200066160</v>
      </c>
      <c r="E227" s="108" t="s">
        <v>5808</v>
      </c>
      <c r="F227" s="109">
        <v>2011</v>
      </c>
      <c r="G227" s="110">
        <v>44389</v>
      </c>
      <c r="H227" s="109">
        <f t="shared" si="20"/>
        <v>10</v>
      </c>
      <c r="I227" s="109">
        <v>8</v>
      </c>
      <c r="J227" s="111">
        <f t="shared" si="21"/>
        <v>0.11874999999999999</v>
      </c>
      <c r="K227" s="112">
        <v>260937.52</v>
      </c>
      <c r="L227" s="112">
        <v>7295.55</v>
      </c>
      <c r="M227" s="121">
        <v>0.34</v>
      </c>
      <c r="N227" s="112">
        <f t="shared" si="22"/>
        <v>349656.27679999999</v>
      </c>
      <c r="O227" s="112">
        <f t="shared" si="23"/>
        <v>415216.82870000001</v>
      </c>
      <c r="P227" s="114">
        <f t="shared" si="24"/>
        <v>17482.813839999999</v>
      </c>
      <c r="Q227" s="115">
        <f t="shared" si="25"/>
        <v>17482.813839999999</v>
      </c>
    </row>
    <row r="228" spans="2:17" x14ac:dyDescent="0.25">
      <c r="B228" s="120">
        <v>221</v>
      </c>
      <c r="C228" s="109" t="s">
        <v>6473</v>
      </c>
      <c r="D228" s="109">
        <v>1200066150</v>
      </c>
      <c r="E228" s="108" t="s">
        <v>5808</v>
      </c>
      <c r="F228" s="109">
        <v>2011</v>
      </c>
      <c r="G228" s="110">
        <v>44389</v>
      </c>
      <c r="H228" s="109">
        <f t="shared" si="20"/>
        <v>10</v>
      </c>
      <c r="I228" s="109">
        <v>8</v>
      </c>
      <c r="J228" s="111">
        <f t="shared" si="21"/>
        <v>0.11874999999999999</v>
      </c>
      <c r="K228" s="112">
        <v>260937.52</v>
      </c>
      <c r="L228" s="112">
        <v>7295.55</v>
      </c>
      <c r="M228" s="121">
        <v>0.34</v>
      </c>
      <c r="N228" s="112">
        <f t="shared" si="22"/>
        <v>349656.27679999999</v>
      </c>
      <c r="O228" s="112">
        <f t="shared" si="23"/>
        <v>415216.82870000001</v>
      </c>
      <c r="P228" s="114">
        <f t="shared" si="24"/>
        <v>17482.813839999999</v>
      </c>
      <c r="Q228" s="115">
        <f t="shared" si="25"/>
        <v>17482.813839999999</v>
      </c>
    </row>
    <row r="229" spans="2:17" x14ac:dyDescent="0.25">
      <c r="B229" s="120">
        <v>222</v>
      </c>
      <c r="C229" s="109" t="s">
        <v>6473</v>
      </c>
      <c r="D229" s="109">
        <v>1200066140</v>
      </c>
      <c r="E229" s="108" t="s">
        <v>5808</v>
      </c>
      <c r="F229" s="109">
        <v>2011</v>
      </c>
      <c r="G229" s="110">
        <v>44389</v>
      </c>
      <c r="H229" s="109">
        <f t="shared" si="20"/>
        <v>10</v>
      </c>
      <c r="I229" s="109">
        <v>8</v>
      </c>
      <c r="J229" s="111">
        <f t="shared" si="21"/>
        <v>0.11874999999999999</v>
      </c>
      <c r="K229" s="112">
        <v>260937.52</v>
      </c>
      <c r="L229" s="112">
        <v>7295.55</v>
      </c>
      <c r="M229" s="121">
        <v>0.34</v>
      </c>
      <c r="N229" s="112">
        <f t="shared" si="22"/>
        <v>349656.27679999999</v>
      </c>
      <c r="O229" s="112">
        <f t="shared" si="23"/>
        <v>415216.82870000001</v>
      </c>
      <c r="P229" s="114">
        <f t="shared" si="24"/>
        <v>17482.813839999999</v>
      </c>
      <c r="Q229" s="115">
        <f t="shared" si="25"/>
        <v>17482.813839999999</v>
      </c>
    </row>
    <row r="230" spans="2:17" x14ac:dyDescent="0.25">
      <c r="B230" s="120">
        <v>223</v>
      </c>
      <c r="C230" s="109" t="s">
        <v>6473</v>
      </c>
      <c r="D230" s="109">
        <v>1200066170</v>
      </c>
      <c r="E230" s="108" t="s">
        <v>5808</v>
      </c>
      <c r="F230" s="109">
        <v>2011</v>
      </c>
      <c r="G230" s="110">
        <v>44389</v>
      </c>
      <c r="H230" s="109">
        <f t="shared" si="20"/>
        <v>10</v>
      </c>
      <c r="I230" s="109">
        <v>8</v>
      </c>
      <c r="J230" s="111">
        <f t="shared" si="21"/>
        <v>0.11874999999999999</v>
      </c>
      <c r="K230" s="112">
        <v>260937.52</v>
      </c>
      <c r="L230" s="112">
        <v>7295.54</v>
      </c>
      <c r="M230" s="121">
        <v>0.34</v>
      </c>
      <c r="N230" s="112">
        <f t="shared" si="22"/>
        <v>349656.27679999999</v>
      </c>
      <c r="O230" s="112">
        <f t="shared" si="23"/>
        <v>415216.82870000001</v>
      </c>
      <c r="P230" s="114">
        <f t="shared" si="24"/>
        <v>17482.813839999999</v>
      </c>
      <c r="Q230" s="115">
        <f t="shared" si="25"/>
        <v>17482.813839999999</v>
      </c>
    </row>
    <row r="231" spans="2:17" x14ac:dyDescent="0.25">
      <c r="B231" s="120">
        <v>224</v>
      </c>
      <c r="C231" s="109" t="s">
        <v>6473</v>
      </c>
      <c r="D231" s="109">
        <v>1200066180</v>
      </c>
      <c r="E231" s="108" t="s">
        <v>5808</v>
      </c>
      <c r="F231" s="109">
        <v>2011</v>
      </c>
      <c r="G231" s="110">
        <v>44389</v>
      </c>
      <c r="H231" s="109">
        <f t="shared" si="20"/>
        <v>10</v>
      </c>
      <c r="I231" s="109">
        <v>8</v>
      </c>
      <c r="J231" s="111">
        <f t="shared" si="21"/>
        <v>0.11874999999999999</v>
      </c>
      <c r="K231" s="112">
        <v>260937.52</v>
      </c>
      <c r="L231" s="112">
        <v>7295.55</v>
      </c>
      <c r="M231" s="121">
        <v>0.34</v>
      </c>
      <c r="N231" s="112">
        <f t="shared" si="22"/>
        <v>349656.27679999999</v>
      </c>
      <c r="O231" s="112">
        <f t="shared" si="23"/>
        <v>415216.82870000001</v>
      </c>
      <c r="P231" s="114">
        <f t="shared" si="24"/>
        <v>17482.813839999999</v>
      </c>
      <c r="Q231" s="115">
        <f t="shared" si="25"/>
        <v>17482.813839999999</v>
      </c>
    </row>
    <row r="232" spans="2:17" x14ac:dyDescent="0.25">
      <c r="B232" s="120">
        <v>225</v>
      </c>
      <c r="C232" s="109" t="s">
        <v>6473</v>
      </c>
      <c r="D232" s="109">
        <v>1200066130</v>
      </c>
      <c r="E232" s="108" t="s">
        <v>5808</v>
      </c>
      <c r="F232" s="109">
        <v>2011</v>
      </c>
      <c r="G232" s="110">
        <v>44389</v>
      </c>
      <c r="H232" s="109">
        <f t="shared" si="20"/>
        <v>10</v>
      </c>
      <c r="I232" s="109">
        <v>8</v>
      </c>
      <c r="J232" s="111">
        <f t="shared" si="21"/>
        <v>0.11874999999999999</v>
      </c>
      <c r="K232" s="112">
        <v>260937.52</v>
      </c>
      <c r="L232" s="112">
        <v>7295.55</v>
      </c>
      <c r="M232" s="121">
        <v>0.34</v>
      </c>
      <c r="N232" s="112">
        <f t="shared" si="22"/>
        <v>349656.27679999999</v>
      </c>
      <c r="O232" s="112">
        <f t="shared" si="23"/>
        <v>415216.82870000001</v>
      </c>
      <c r="P232" s="114">
        <f t="shared" si="24"/>
        <v>17482.813839999999</v>
      </c>
      <c r="Q232" s="115">
        <f t="shared" si="25"/>
        <v>17482.813839999999</v>
      </c>
    </row>
    <row r="233" spans="2:17" x14ac:dyDescent="0.25">
      <c r="B233" s="120">
        <v>226</v>
      </c>
      <c r="C233" s="109" t="s">
        <v>6473</v>
      </c>
      <c r="D233" s="109">
        <v>1200066190</v>
      </c>
      <c r="E233" s="108" t="s">
        <v>5808</v>
      </c>
      <c r="F233" s="109">
        <v>2011</v>
      </c>
      <c r="G233" s="110">
        <v>44389</v>
      </c>
      <c r="H233" s="109">
        <f t="shared" si="20"/>
        <v>10</v>
      </c>
      <c r="I233" s="109">
        <v>8</v>
      </c>
      <c r="J233" s="111">
        <f t="shared" si="21"/>
        <v>0.11874999999999999</v>
      </c>
      <c r="K233" s="112">
        <v>260937.52</v>
      </c>
      <c r="L233" s="112">
        <v>7295.54</v>
      </c>
      <c r="M233" s="121">
        <v>0.34</v>
      </c>
      <c r="N233" s="112">
        <f t="shared" si="22"/>
        <v>349656.27679999999</v>
      </c>
      <c r="O233" s="112">
        <f t="shared" si="23"/>
        <v>415216.82870000001</v>
      </c>
      <c r="P233" s="114">
        <f t="shared" si="24"/>
        <v>17482.813839999999</v>
      </c>
      <c r="Q233" s="115">
        <f t="shared" si="25"/>
        <v>17482.813839999999</v>
      </c>
    </row>
    <row r="234" spans="2:17" x14ac:dyDescent="0.25">
      <c r="B234" s="120">
        <v>227</v>
      </c>
      <c r="C234" s="109" t="s">
        <v>6473</v>
      </c>
      <c r="D234" s="109">
        <v>1200060340</v>
      </c>
      <c r="E234" s="108" t="s">
        <v>5809</v>
      </c>
      <c r="F234" s="109">
        <v>2011</v>
      </c>
      <c r="G234" s="110">
        <v>44389</v>
      </c>
      <c r="H234" s="109">
        <f t="shared" si="20"/>
        <v>10</v>
      </c>
      <c r="I234" s="109">
        <v>8</v>
      </c>
      <c r="J234" s="111">
        <f t="shared" si="21"/>
        <v>0.11874999999999999</v>
      </c>
      <c r="K234" s="112">
        <v>245550.22</v>
      </c>
      <c r="L234" s="112">
        <v>1</v>
      </c>
      <c r="M234" s="121">
        <v>0</v>
      </c>
      <c r="N234" s="112">
        <f t="shared" si="22"/>
        <v>245550.22</v>
      </c>
      <c r="O234" s="112">
        <f t="shared" si="23"/>
        <v>291590.88624999998</v>
      </c>
      <c r="P234" s="114">
        <f t="shared" si="24"/>
        <v>12277.511</v>
      </c>
      <c r="Q234" s="115">
        <f t="shared" si="25"/>
        <v>12277.511</v>
      </c>
    </row>
    <row r="235" spans="2:17" x14ac:dyDescent="0.25">
      <c r="B235" s="120">
        <v>228</v>
      </c>
      <c r="C235" s="109" t="s">
        <v>6473</v>
      </c>
      <c r="D235" s="109">
        <v>1200067170</v>
      </c>
      <c r="E235" s="108" t="s">
        <v>5810</v>
      </c>
      <c r="F235" s="109">
        <v>2011</v>
      </c>
      <c r="G235" s="110">
        <v>44389</v>
      </c>
      <c r="H235" s="109">
        <f t="shared" si="20"/>
        <v>10</v>
      </c>
      <c r="I235" s="109">
        <v>8</v>
      </c>
      <c r="J235" s="111">
        <f t="shared" si="21"/>
        <v>0.11874999999999999</v>
      </c>
      <c r="K235" s="112">
        <v>197950.25</v>
      </c>
      <c r="L235" s="112">
        <v>3728.65</v>
      </c>
      <c r="M235" s="121">
        <v>0.34</v>
      </c>
      <c r="N235" s="112">
        <f t="shared" si="22"/>
        <v>265253.33500000002</v>
      </c>
      <c r="O235" s="112">
        <f t="shared" si="23"/>
        <v>314988.33531250001</v>
      </c>
      <c r="P235" s="114">
        <f t="shared" si="24"/>
        <v>13262.666750000002</v>
      </c>
      <c r="Q235" s="115">
        <f t="shared" si="25"/>
        <v>13262.666750000002</v>
      </c>
    </row>
    <row r="236" spans="2:17" x14ac:dyDescent="0.25">
      <c r="B236" s="120">
        <v>229</v>
      </c>
      <c r="C236" s="109" t="s">
        <v>6473</v>
      </c>
      <c r="D236" s="109">
        <v>1200067190</v>
      </c>
      <c r="E236" s="108" t="s">
        <v>5810</v>
      </c>
      <c r="F236" s="109">
        <v>2011</v>
      </c>
      <c r="G236" s="110">
        <v>44389</v>
      </c>
      <c r="H236" s="109">
        <f t="shared" si="20"/>
        <v>10</v>
      </c>
      <c r="I236" s="109">
        <v>8</v>
      </c>
      <c r="J236" s="111">
        <f t="shared" si="21"/>
        <v>0.11874999999999999</v>
      </c>
      <c r="K236" s="112">
        <v>197950.25</v>
      </c>
      <c r="L236" s="112">
        <v>3728.65</v>
      </c>
      <c r="M236" s="121">
        <v>0.34</v>
      </c>
      <c r="N236" s="112">
        <f t="shared" si="22"/>
        <v>265253.33500000002</v>
      </c>
      <c r="O236" s="112">
        <f t="shared" si="23"/>
        <v>314988.33531250001</v>
      </c>
      <c r="P236" s="114">
        <f t="shared" si="24"/>
        <v>13262.666750000002</v>
      </c>
      <c r="Q236" s="115">
        <f t="shared" si="25"/>
        <v>13262.666750000002</v>
      </c>
    </row>
    <row r="237" spans="2:17" x14ac:dyDescent="0.25">
      <c r="B237" s="120">
        <v>230</v>
      </c>
      <c r="C237" s="109" t="s">
        <v>6473</v>
      </c>
      <c r="D237" s="109">
        <v>1200067180</v>
      </c>
      <c r="E237" s="108" t="s">
        <v>5810</v>
      </c>
      <c r="F237" s="109">
        <v>2011</v>
      </c>
      <c r="G237" s="110">
        <v>44389</v>
      </c>
      <c r="H237" s="109">
        <f t="shared" si="20"/>
        <v>10</v>
      </c>
      <c r="I237" s="109">
        <v>8</v>
      </c>
      <c r="J237" s="111">
        <f t="shared" si="21"/>
        <v>0.11874999999999999</v>
      </c>
      <c r="K237" s="112">
        <v>197950.25</v>
      </c>
      <c r="L237" s="112">
        <v>3728.65</v>
      </c>
      <c r="M237" s="121">
        <v>0.34</v>
      </c>
      <c r="N237" s="112">
        <f t="shared" si="22"/>
        <v>265253.33500000002</v>
      </c>
      <c r="O237" s="112">
        <f t="shared" si="23"/>
        <v>314988.33531250001</v>
      </c>
      <c r="P237" s="114">
        <f t="shared" si="24"/>
        <v>13262.666750000002</v>
      </c>
      <c r="Q237" s="115">
        <f t="shared" si="25"/>
        <v>13262.666750000002</v>
      </c>
    </row>
    <row r="238" spans="2:17" x14ac:dyDescent="0.25">
      <c r="B238" s="120">
        <v>231</v>
      </c>
      <c r="C238" s="109" t="s">
        <v>6473</v>
      </c>
      <c r="D238" s="109">
        <v>1200066220</v>
      </c>
      <c r="E238" s="108" t="s">
        <v>5811</v>
      </c>
      <c r="F238" s="109">
        <v>2011</v>
      </c>
      <c r="G238" s="110">
        <v>44389</v>
      </c>
      <c r="H238" s="109">
        <f t="shared" si="20"/>
        <v>10</v>
      </c>
      <c r="I238" s="109">
        <v>8</v>
      </c>
      <c r="J238" s="111">
        <f t="shared" si="21"/>
        <v>0.11874999999999999</v>
      </c>
      <c r="K238" s="112">
        <v>195035.78</v>
      </c>
      <c r="L238" s="112">
        <v>4065.08</v>
      </c>
      <c r="M238" s="121">
        <v>0.34</v>
      </c>
      <c r="N238" s="112">
        <f t="shared" si="22"/>
        <v>261347.94520000002</v>
      </c>
      <c r="O238" s="112">
        <f t="shared" si="23"/>
        <v>310350.68492500001</v>
      </c>
      <c r="P238" s="114">
        <f t="shared" si="24"/>
        <v>13067.397260000002</v>
      </c>
      <c r="Q238" s="115">
        <f t="shared" si="25"/>
        <v>13067.397260000002</v>
      </c>
    </row>
    <row r="239" spans="2:17" x14ac:dyDescent="0.25">
      <c r="B239" s="120">
        <v>232</v>
      </c>
      <c r="C239" s="109" t="s">
        <v>6473</v>
      </c>
      <c r="D239" s="109">
        <v>1200066280</v>
      </c>
      <c r="E239" s="108" t="s">
        <v>5811</v>
      </c>
      <c r="F239" s="109">
        <v>2011</v>
      </c>
      <c r="G239" s="110">
        <v>44389</v>
      </c>
      <c r="H239" s="109">
        <f t="shared" si="20"/>
        <v>10</v>
      </c>
      <c r="I239" s="109">
        <v>8</v>
      </c>
      <c r="J239" s="111">
        <f t="shared" si="21"/>
        <v>0.11874999999999999</v>
      </c>
      <c r="K239" s="112">
        <v>195035.78</v>
      </c>
      <c r="L239" s="112">
        <v>4065.08</v>
      </c>
      <c r="M239" s="121">
        <v>0.34</v>
      </c>
      <c r="N239" s="112">
        <f t="shared" si="22"/>
        <v>261347.94520000002</v>
      </c>
      <c r="O239" s="112">
        <f t="shared" si="23"/>
        <v>310350.68492500001</v>
      </c>
      <c r="P239" s="114">
        <f t="shared" si="24"/>
        <v>13067.397260000002</v>
      </c>
      <c r="Q239" s="115">
        <f t="shared" si="25"/>
        <v>13067.397260000002</v>
      </c>
    </row>
    <row r="240" spans="2:17" x14ac:dyDescent="0.25">
      <c r="B240" s="120">
        <v>233</v>
      </c>
      <c r="C240" s="109" t="s">
        <v>6473</v>
      </c>
      <c r="D240" s="109">
        <v>1200066270</v>
      </c>
      <c r="E240" s="108" t="s">
        <v>5811</v>
      </c>
      <c r="F240" s="109">
        <v>2011</v>
      </c>
      <c r="G240" s="110">
        <v>44389</v>
      </c>
      <c r="H240" s="109">
        <f t="shared" si="20"/>
        <v>10</v>
      </c>
      <c r="I240" s="109">
        <v>8</v>
      </c>
      <c r="J240" s="111">
        <f t="shared" si="21"/>
        <v>0.11874999999999999</v>
      </c>
      <c r="K240" s="112">
        <v>195035.78</v>
      </c>
      <c r="L240" s="112">
        <v>4065.08</v>
      </c>
      <c r="M240" s="121">
        <v>0.34</v>
      </c>
      <c r="N240" s="112">
        <f t="shared" si="22"/>
        <v>261347.94520000002</v>
      </c>
      <c r="O240" s="112">
        <f t="shared" si="23"/>
        <v>310350.68492500001</v>
      </c>
      <c r="P240" s="114">
        <f t="shared" si="24"/>
        <v>13067.397260000002</v>
      </c>
      <c r="Q240" s="115">
        <f t="shared" si="25"/>
        <v>13067.397260000002</v>
      </c>
    </row>
    <row r="241" spans="2:17" x14ac:dyDescent="0.25">
      <c r="B241" s="120">
        <v>234</v>
      </c>
      <c r="C241" s="109" t="s">
        <v>6473</v>
      </c>
      <c r="D241" s="109">
        <v>1200066200</v>
      </c>
      <c r="E241" s="108" t="s">
        <v>5811</v>
      </c>
      <c r="F241" s="109">
        <v>2011</v>
      </c>
      <c r="G241" s="110">
        <v>44389</v>
      </c>
      <c r="H241" s="109">
        <f t="shared" si="20"/>
        <v>10</v>
      </c>
      <c r="I241" s="109">
        <v>8</v>
      </c>
      <c r="J241" s="111">
        <f t="shared" si="21"/>
        <v>0.11874999999999999</v>
      </c>
      <c r="K241" s="112">
        <v>195035.78</v>
      </c>
      <c r="L241" s="112">
        <v>4065.08</v>
      </c>
      <c r="M241" s="121">
        <v>0.34</v>
      </c>
      <c r="N241" s="112">
        <f t="shared" si="22"/>
        <v>261347.94520000002</v>
      </c>
      <c r="O241" s="112">
        <f t="shared" si="23"/>
        <v>310350.68492500001</v>
      </c>
      <c r="P241" s="114">
        <f t="shared" si="24"/>
        <v>13067.397260000002</v>
      </c>
      <c r="Q241" s="115">
        <f t="shared" si="25"/>
        <v>13067.397260000002</v>
      </c>
    </row>
    <row r="242" spans="2:17" x14ac:dyDescent="0.25">
      <c r="B242" s="120">
        <v>235</v>
      </c>
      <c r="C242" s="109" t="s">
        <v>6473</v>
      </c>
      <c r="D242" s="109">
        <v>1200066290</v>
      </c>
      <c r="E242" s="108" t="s">
        <v>5811</v>
      </c>
      <c r="F242" s="109">
        <v>2011</v>
      </c>
      <c r="G242" s="110">
        <v>44389</v>
      </c>
      <c r="H242" s="109">
        <f t="shared" si="20"/>
        <v>10</v>
      </c>
      <c r="I242" s="109">
        <v>8</v>
      </c>
      <c r="J242" s="111">
        <f t="shared" si="21"/>
        <v>0.11874999999999999</v>
      </c>
      <c r="K242" s="112">
        <v>195035.78</v>
      </c>
      <c r="L242" s="112">
        <v>4065.08</v>
      </c>
      <c r="M242" s="121">
        <v>0.34</v>
      </c>
      <c r="N242" s="112">
        <f t="shared" si="22"/>
        <v>261347.94520000002</v>
      </c>
      <c r="O242" s="112">
        <f t="shared" si="23"/>
        <v>310350.68492500001</v>
      </c>
      <c r="P242" s="114">
        <f t="shared" si="24"/>
        <v>13067.397260000002</v>
      </c>
      <c r="Q242" s="115">
        <f t="shared" si="25"/>
        <v>13067.397260000002</v>
      </c>
    </row>
    <row r="243" spans="2:17" x14ac:dyDescent="0.25">
      <c r="B243" s="120">
        <v>236</v>
      </c>
      <c r="C243" s="109" t="s">
        <v>6473</v>
      </c>
      <c r="D243" s="109">
        <v>1200066210</v>
      </c>
      <c r="E243" s="108" t="s">
        <v>5811</v>
      </c>
      <c r="F243" s="109">
        <v>2011</v>
      </c>
      <c r="G243" s="110">
        <v>44389</v>
      </c>
      <c r="H243" s="109">
        <f t="shared" si="20"/>
        <v>10</v>
      </c>
      <c r="I243" s="109">
        <v>8</v>
      </c>
      <c r="J243" s="111">
        <f t="shared" si="21"/>
        <v>0.11874999999999999</v>
      </c>
      <c r="K243" s="112">
        <v>195035.78</v>
      </c>
      <c r="L243" s="112">
        <v>4065.08</v>
      </c>
      <c r="M243" s="121">
        <v>0.34</v>
      </c>
      <c r="N243" s="112">
        <f t="shared" si="22"/>
        <v>261347.94520000002</v>
      </c>
      <c r="O243" s="112">
        <f t="shared" si="23"/>
        <v>310350.68492500001</v>
      </c>
      <c r="P243" s="114">
        <f t="shared" si="24"/>
        <v>13067.397260000002</v>
      </c>
      <c r="Q243" s="115">
        <f t="shared" si="25"/>
        <v>13067.397260000002</v>
      </c>
    </row>
    <row r="244" spans="2:17" x14ac:dyDescent="0.25">
      <c r="B244" s="120">
        <v>237</v>
      </c>
      <c r="C244" s="109" t="s">
        <v>6473</v>
      </c>
      <c r="D244" s="109">
        <v>1200066260</v>
      </c>
      <c r="E244" s="108" t="s">
        <v>5811</v>
      </c>
      <c r="F244" s="109">
        <v>2011</v>
      </c>
      <c r="G244" s="110">
        <v>44389</v>
      </c>
      <c r="H244" s="109">
        <f t="shared" si="20"/>
        <v>10</v>
      </c>
      <c r="I244" s="109">
        <v>8</v>
      </c>
      <c r="J244" s="111">
        <f t="shared" si="21"/>
        <v>0.11874999999999999</v>
      </c>
      <c r="K244" s="112">
        <v>195035.78</v>
      </c>
      <c r="L244" s="112">
        <v>4065.08</v>
      </c>
      <c r="M244" s="121">
        <v>0.34</v>
      </c>
      <c r="N244" s="112">
        <f t="shared" si="22"/>
        <v>261347.94520000002</v>
      </c>
      <c r="O244" s="112">
        <f t="shared" si="23"/>
        <v>310350.68492500001</v>
      </c>
      <c r="P244" s="114">
        <f t="shared" si="24"/>
        <v>13067.397260000002</v>
      </c>
      <c r="Q244" s="115">
        <f t="shared" si="25"/>
        <v>13067.397260000002</v>
      </c>
    </row>
    <row r="245" spans="2:17" x14ac:dyDescent="0.25">
      <c r="B245" s="120">
        <v>238</v>
      </c>
      <c r="C245" s="109" t="s">
        <v>6473</v>
      </c>
      <c r="D245" s="109">
        <v>1200066230</v>
      </c>
      <c r="E245" s="108" t="s">
        <v>5811</v>
      </c>
      <c r="F245" s="109">
        <v>2011</v>
      </c>
      <c r="G245" s="110">
        <v>44389</v>
      </c>
      <c r="H245" s="109">
        <f t="shared" si="20"/>
        <v>10</v>
      </c>
      <c r="I245" s="109">
        <v>8</v>
      </c>
      <c r="J245" s="111">
        <f t="shared" si="21"/>
        <v>0.11874999999999999</v>
      </c>
      <c r="K245" s="112">
        <v>195035.78</v>
      </c>
      <c r="L245" s="112">
        <v>4065.08</v>
      </c>
      <c r="M245" s="121">
        <v>0.34</v>
      </c>
      <c r="N245" s="112">
        <f t="shared" si="22"/>
        <v>261347.94520000002</v>
      </c>
      <c r="O245" s="112">
        <f t="shared" si="23"/>
        <v>310350.68492500001</v>
      </c>
      <c r="P245" s="114">
        <f t="shared" si="24"/>
        <v>13067.397260000002</v>
      </c>
      <c r="Q245" s="115">
        <f t="shared" si="25"/>
        <v>13067.397260000002</v>
      </c>
    </row>
    <row r="246" spans="2:17" x14ac:dyDescent="0.25">
      <c r="B246" s="120">
        <v>239</v>
      </c>
      <c r="C246" s="109" t="s">
        <v>6473</v>
      </c>
      <c r="D246" s="109">
        <v>1200066250</v>
      </c>
      <c r="E246" s="108" t="s">
        <v>5811</v>
      </c>
      <c r="F246" s="109">
        <v>2011</v>
      </c>
      <c r="G246" s="110">
        <v>44389</v>
      </c>
      <c r="H246" s="109">
        <f t="shared" si="20"/>
        <v>10</v>
      </c>
      <c r="I246" s="109">
        <v>8</v>
      </c>
      <c r="J246" s="111">
        <f t="shared" si="21"/>
        <v>0.11874999999999999</v>
      </c>
      <c r="K246" s="112">
        <v>195035.78</v>
      </c>
      <c r="L246" s="112">
        <v>4065.08</v>
      </c>
      <c r="M246" s="121">
        <v>0.34</v>
      </c>
      <c r="N246" s="112">
        <f t="shared" si="22"/>
        <v>261347.94520000002</v>
      </c>
      <c r="O246" s="112">
        <f t="shared" si="23"/>
        <v>310350.68492500001</v>
      </c>
      <c r="P246" s="114">
        <f t="shared" si="24"/>
        <v>13067.397260000002</v>
      </c>
      <c r="Q246" s="115">
        <f t="shared" si="25"/>
        <v>13067.397260000002</v>
      </c>
    </row>
    <row r="247" spans="2:17" x14ac:dyDescent="0.25">
      <c r="B247" s="120">
        <v>240</v>
      </c>
      <c r="C247" s="109" t="s">
        <v>6473</v>
      </c>
      <c r="D247" s="109">
        <v>1200066240</v>
      </c>
      <c r="E247" s="108" t="s">
        <v>5811</v>
      </c>
      <c r="F247" s="109">
        <v>2011</v>
      </c>
      <c r="G247" s="110">
        <v>44389</v>
      </c>
      <c r="H247" s="109">
        <f t="shared" si="20"/>
        <v>10</v>
      </c>
      <c r="I247" s="109">
        <v>8</v>
      </c>
      <c r="J247" s="111">
        <f t="shared" si="21"/>
        <v>0.11874999999999999</v>
      </c>
      <c r="K247" s="112">
        <v>195035.78</v>
      </c>
      <c r="L247" s="112">
        <v>4065.08</v>
      </c>
      <c r="M247" s="121">
        <v>0.34</v>
      </c>
      <c r="N247" s="112">
        <f t="shared" si="22"/>
        <v>261347.94520000002</v>
      </c>
      <c r="O247" s="112">
        <f t="shared" si="23"/>
        <v>310350.68492500001</v>
      </c>
      <c r="P247" s="114">
        <f t="shared" si="24"/>
        <v>13067.397260000002</v>
      </c>
      <c r="Q247" s="115">
        <f t="shared" si="25"/>
        <v>13067.397260000002</v>
      </c>
    </row>
    <row r="248" spans="2:17" x14ac:dyDescent="0.25">
      <c r="B248" s="120">
        <v>241</v>
      </c>
      <c r="C248" s="109" t="s">
        <v>6473</v>
      </c>
      <c r="D248" s="109">
        <v>1200056450</v>
      </c>
      <c r="E248" s="108" t="s">
        <v>5812</v>
      </c>
      <c r="F248" s="109">
        <v>2011</v>
      </c>
      <c r="G248" s="110">
        <v>44389</v>
      </c>
      <c r="H248" s="109">
        <f t="shared" si="20"/>
        <v>10</v>
      </c>
      <c r="I248" s="109">
        <v>8</v>
      </c>
      <c r="J248" s="111">
        <f t="shared" si="21"/>
        <v>0.11874999999999999</v>
      </c>
      <c r="K248" s="112">
        <v>173199.24</v>
      </c>
      <c r="L248" s="112">
        <v>1</v>
      </c>
      <c r="M248" s="121">
        <v>0</v>
      </c>
      <c r="N248" s="112">
        <f t="shared" si="22"/>
        <v>173199.24</v>
      </c>
      <c r="O248" s="112">
        <f t="shared" si="23"/>
        <v>205674.09749999997</v>
      </c>
      <c r="P248" s="114">
        <f t="shared" si="24"/>
        <v>8659.9619999999995</v>
      </c>
      <c r="Q248" s="115">
        <f t="shared" si="25"/>
        <v>8659.9619999999995</v>
      </c>
    </row>
    <row r="249" spans="2:17" x14ac:dyDescent="0.25">
      <c r="B249" s="120">
        <v>242</v>
      </c>
      <c r="C249" s="109" t="s">
        <v>6473</v>
      </c>
      <c r="D249" s="109">
        <v>1200060980</v>
      </c>
      <c r="E249" s="108" t="s">
        <v>5813</v>
      </c>
      <c r="F249" s="109">
        <v>2011</v>
      </c>
      <c r="G249" s="110">
        <v>44389</v>
      </c>
      <c r="H249" s="109">
        <f t="shared" si="20"/>
        <v>10</v>
      </c>
      <c r="I249" s="109">
        <v>8</v>
      </c>
      <c r="J249" s="111">
        <f t="shared" si="21"/>
        <v>0.11874999999999999</v>
      </c>
      <c r="K249" s="112">
        <v>154282.66</v>
      </c>
      <c r="L249" s="112">
        <v>1</v>
      </c>
      <c r="M249" s="121">
        <v>0</v>
      </c>
      <c r="N249" s="112">
        <f t="shared" si="22"/>
        <v>154282.66</v>
      </c>
      <c r="O249" s="112">
        <f t="shared" si="23"/>
        <v>183210.65875</v>
      </c>
      <c r="P249" s="114">
        <f t="shared" si="24"/>
        <v>7714.1330000000007</v>
      </c>
      <c r="Q249" s="115">
        <f t="shared" si="25"/>
        <v>7714.1330000000007</v>
      </c>
    </row>
    <row r="250" spans="2:17" x14ac:dyDescent="0.25">
      <c r="B250" s="120">
        <v>243</v>
      </c>
      <c r="C250" s="109" t="s">
        <v>6473</v>
      </c>
      <c r="D250" s="109">
        <v>1200055210</v>
      </c>
      <c r="E250" s="108" t="s">
        <v>5814</v>
      </c>
      <c r="F250" s="109">
        <v>2011</v>
      </c>
      <c r="G250" s="110">
        <v>44389</v>
      </c>
      <c r="H250" s="109">
        <f t="shared" si="20"/>
        <v>10</v>
      </c>
      <c r="I250" s="109">
        <v>8</v>
      </c>
      <c r="J250" s="111">
        <f t="shared" si="21"/>
        <v>0.11874999999999999</v>
      </c>
      <c r="K250" s="112">
        <v>151113.79999999999</v>
      </c>
      <c r="L250" s="112">
        <v>1</v>
      </c>
      <c r="M250" s="121">
        <v>0</v>
      </c>
      <c r="N250" s="112">
        <f t="shared" si="22"/>
        <v>151113.79999999999</v>
      </c>
      <c r="O250" s="112">
        <f t="shared" si="23"/>
        <v>179447.63749999998</v>
      </c>
      <c r="P250" s="114">
        <f t="shared" si="24"/>
        <v>7555.69</v>
      </c>
      <c r="Q250" s="115">
        <f t="shared" si="25"/>
        <v>7555.69</v>
      </c>
    </row>
    <row r="251" spans="2:17" x14ac:dyDescent="0.25">
      <c r="B251" s="120">
        <v>244</v>
      </c>
      <c r="C251" s="109" t="s">
        <v>6473</v>
      </c>
      <c r="D251" s="109">
        <v>1200060960</v>
      </c>
      <c r="E251" s="108" t="s">
        <v>5815</v>
      </c>
      <c r="F251" s="109">
        <v>2011</v>
      </c>
      <c r="G251" s="110">
        <v>44389</v>
      </c>
      <c r="H251" s="109">
        <f t="shared" si="20"/>
        <v>10</v>
      </c>
      <c r="I251" s="109">
        <v>8</v>
      </c>
      <c r="J251" s="111">
        <f t="shared" si="21"/>
        <v>0.11874999999999999</v>
      </c>
      <c r="K251" s="112">
        <v>118131.3</v>
      </c>
      <c r="L251" s="112">
        <v>12.59</v>
      </c>
      <c r="M251" s="121">
        <v>0.34</v>
      </c>
      <c r="N251" s="112">
        <f t="shared" si="22"/>
        <v>158295.94200000001</v>
      </c>
      <c r="O251" s="112">
        <f t="shared" si="23"/>
        <v>187976.431125</v>
      </c>
      <c r="P251" s="114">
        <f t="shared" si="24"/>
        <v>7914.7971000000007</v>
      </c>
      <c r="Q251" s="115">
        <f t="shared" si="25"/>
        <v>7914.7971000000007</v>
      </c>
    </row>
    <row r="252" spans="2:17" x14ac:dyDescent="0.25">
      <c r="B252" s="120">
        <v>245</v>
      </c>
      <c r="C252" s="109" t="s">
        <v>6473</v>
      </c>
      <c r="D252" s="109">
        <v>1200063450</v>
      </c>
      <c r="E252" s="108" t="s">
        <v>5816</v>
      </c>
      <c r="F252" s="109">
        <v>2011</v>
      </c>
      <c r="G252" s="110">
        <v>44389</v>
      </c>
      <c r="H252" s="109">
        <f t="shared" si="20"/>
        <v>10</v>
      </c>
      <c r="I252" s="109">
        <v>8</v>
      </c>
      <c r="J252" s="111">
        <f t="shared" si="21"/>
        <v>0.11874999999999999</v>
      </c>
      <c r="K252" s="112">
        <v>108000</v>
      </c>
      <c r="L252" s="112">
        <v>3696.82</v>
      </c>
      <c r="M252" s="121">
        <v>0.34</v>
      </c>
      <c r="N252" s="112">
        <f t="shared" si="22"/>
        <v>144720</v>
      </c>
      <c r="O252" s="112">
        <f t="shared" si="23"/>
        <v>171855</v>
      </c>
      <c r="P252" s="114">
        <f t="shared" si="24"/>
        <v>7236</v>
      </c>
      <c r="Q252" s="115">
        <f t="shared" si="25"/>
        <v>7236</v>
      </c>
    </row>
    <row r="253" spans="2:17" x14ac:dyDescent="0.25">
      <c r="B253" s="120">
        <v>246</v>
      </c>
      <c r="C253" s="109" t="s">
        <v>6473</v>
      </c>
      <c r="D253" s="109">
        <v>1200065060</v>
      </c>
      <c r="E253" s="108" t="s">
        <v>5817</v>
      </c>
      <c r="F253" s="109">
        <v>2011</v>
      </c>
      <c r="G253" s="110">
        <v>44389</v>
      </c>
      <c r="H253" s="109">
        <f t="shared" si="20"/>
        <v>10</v>
      </c>
      <c r="I253" s="109">
        <v>8</v>
      </c>
      <c r="J253" s="111">
        <f t="shared" si="21"/>
        <v>0.11874999999999999</v>
      </c>
      <c r="K253" s="112">
        <v>93824.89</v>
      </c>
      <c r="L253" s="112">
        <v>1914.75</v>
      </c>
      <c r="M253" s="121">
        <v>0.34</v>
      </c>
      <c r="N253" s="112">
        <f t="shared" si="22"/>
        <v>125725.35260000001</v>
      </c>
      <c r="O253" s="112">
        <f t="shared" si="23"/>
        <v>149298.85621250002</v>
      </c>
      <c r="P253" s="114">
        <f t="shared" si="24"/>
        <v>6286.2676300000012</v>
      </c>
      <c r="Q253" s="115">
        <f t="shared" si="25"/>
        <v>6286.2676300000012</v>
      </c>
    </row>
    <row r="254" spans="2:17" x14ac:dyDescent="0.25">
      <c r="B254" s="120">
        <v>247</v>
      </c>
      <c r="C254" s="109" t="s">
        <v>6473</v>
      </c>
      <c r="D254" s="109">
        <v>1200068470</v>
      </c>
      <c r="E254" s="108" t="s">
        <v>5818</v>
      </c>
      <c r="F254" s="109">
        <v>2011</v>
      </c>
      <c r="G254" s="110">
        <v>44389</v>
      </c>
      <c r="H254" s="109">
        <f t="shared" si="20"/>
        <v>10</v>
      </c>
      <c r="I254" s="109">
        <v>8</v>
      </c>
      <c r="J254" s="111">
        <f t="shared" si="21"/>
        <v>0.11874999999999999</v>
      </c>
      <c r="K254" s="112">
        <v>68162.5</v>
      </c>
      <c r="L254" s="112">
        <v>1283.8900000000001</v>
      </c>
      <c r="M254" s="121">
        <v>0.34</v>
      </c>
      <c r="N254" s="112">
        <f t="shared" si="22"/>
        <v>91337.75</v>
      </c>
      <c r="O254" s="112">
        <f t="shared" si="23"/>
        <v>108463.578125</v>
      </c>
      <c r="P254" s="114">
        <f t="shared" si="24"/>
        <v>4566.8874999999998</v>
      </c>
      <c r="Q254" s="115">
        <f t="shared" si="25"/>
        <v>4566.8874999999998</v>
      </c>
    </row>
    <row r="255" spans="2:17" x14ac:dyDescent="0.25">
      <c r="B255" s="120">
        <v>248</v>
      </c>
      <c r="C255" s="109" t="s">
        <v>6473</v>
      </c>
      <c r="D255" s="109">
        <v>1200069160</v>
      </c>
      <c r="E255" s="108" t="s">
        <v>5819</v>
      </c>
      <c r="F255" s="109">
        <v>2011</v>
      </c>
      <c r="G255" s="110">
        <v>44389</v>
      </c>
      <c r="H255" s="109">
        <f t="shared" si="20"/>
        <v>10</v>
      </c>
      <c r="I255" s="109">
        <v>8</v>
      </c>
      <c r="J255" s="111">
        <f t="shared" si="21"/>
        <v>0.11874999999999999</v>
      </c>
      <c r="K255" s="112">
        <v>57000</v>
      </c>
      <c r="L255" s="112">
        <v>2665.35</v>
      </c>
      <c r="M255" s="121">
        <v>0.34</v>
      </c>
      <c r="N255" s="112">
        <f t="shared" si="22"/>
        <v>76380</v>
      </c>
      <c r="O255" s="112">
        <f t="shared" si="23"/>
        <v>90701.25</v>
      </c>
      <c r="P255" s="114">
        <f t="shared" si="24"/>
        <v>3819</v>
      </c>
      <c r="Q255" s="115">
        <f t="shared" si="25"/>
        <v>3819</v>
      </c>
    </row>
    <row r="256" spans="2:17" x14ac:dyDescent="0.25">
      <c r="B256" s="120">
        <v>249</v>
      </c>
      <c r="C256" s="109" t="s">
        <v>6473</v>
      </c>
      <c r="D256" s="109">
        <v>1200060970</v>
      </c>
      <c r="E256" s="108" t="s">
        <v>5820</v>
      </c>
      <c r="F256" s="109">
        <v>2011</v>
      </c>
      <c r="G256" s="110">
        <v>44389</v>
      </c>
      <c r="H256" s="109">
        <f t="shared" si="20"/>
        <v>10</v>
      </c>
      <c r="I256" s="109">
        <v>8</v>
      </c>
      <c r="J256" s="111">
        <f t="shared" si="21"/>
        <v>0.11874999999999999</v>
      </c>
      <c r="K256" s="112">
        <v>50088</v>
      </c>
      <c r="L256" s="112">
        <v>1</v>
      </c>
      <c r="M256" s="121">
        <v>0</v>
      </c>
      <c r="N256" s="112">
        <f t="shared" si="22"/>
        <v>50088</v>
      </c>
      <c r="O256" s="112">
        <f t="shared" si="23"/>
        <v>59479.5</v>
      </c>
      <c r="P256" s="114">
        <f t="shared" si="24"/>
        <v>2504.4</v>
      </c>
      <c r="Q256" s="115">
        <f t="shared" si="25"/>
        <v>2504.4</v>
      </c>
    </row>
    <row r="257" spans="2:17" x14ac:dyDescent="0.25">
      <c r="B257" s="120">
        <v>250</v>
      </c>
      <c r="C257" s="109" t="s">
        <v>6473</v>
      </c>
      <c r="D257" s="109">
        <v>1200064930</v>
      </c>
      <c r="E257" s="108" t="s">
        <v>5821</v>
      </c>
      <c r="F257" s="109">
        <v>2011</v>
      </c>
      <c r="G257" s="110">
        <v>44389</v>
      </c>
      <c r="H257" s="109">
        <f t="shared" si="20"/>
        <v>10</v>
      </c>
      <c r="I257" s="109">
        <v>8</v>
      </c>
      <c r="J257" s="111">
        <f t="shared" si="21"/>
        <v>0.11874999999999999</v>
      </c>
      <c r="K257" s="112">
        <v>43400</v>
      </c>
      <c r="L257" s="112">
        <v>720.51</v>
      </c>
      <c r="M257" s="121">
        <v>0.34</v>
      </c>
      <c r="N257" s="112">
        <f t="shared" si="22"/>
        <v>58156</v>
      </c>
      <c r="O257" s="112">
        <f t="shared" si="23"/>
        <v>69060.25</v>
      </c>
      <c r="P257" s="114">
        <f t="shared" si="24"/>
        <v>2907.8</v>
      </c>
      <c r="Q257" s="115">
        <f t="shared" si="25"/>
        <v>2907.8</v>
      </c>
    </row>
    <row r="258" spans="2:17" x14ac:dyDescent="0.25">
      <c r="B258" s="120">
        <v>251</v>
      </c>
      <c r="C258" s="109" t="s">
        <v>6473</v>
      </c>
      <c r="D258" s="109">
        <v>1200068410</v>
      </c>
      <c r="E258" s="108" t="s">
        <v>5822</v>
      </c>
      <c r="F258" s="109">
        <v>2011</v>
      </c>
      <c r="G258" s="110">
        <v>44389</v>
      </c>
      <c r="H258" s="109">
        <f t="shared" si="20"/>
        <v>10</v>
      </c>
      <c r="I258" s="109">
        <v>8</v>
      </c>
      <c r="J258" s="111">
        <f t="shared" si="21"/>
        <v>0.11874999999999999</v>
      </c>
      <c r="K258" s="112">
        <v>37750</v>
      </c>
      <c r="L258" s="112">
        <v>701.31</v>
      </c>
      <c r="M258" s="121">
        <v>0.34</v>
      </c>
      <c r="N258" s="112">
        <f t="shared" si="22"/>
        <v>50585</v>
      </c>
      <c r="O258" s="112">
        <f t="shared" si="23"/>
        <v>60069.6875</v>
      </c>
      <c r="P258" s="114">
        <f t="shared" si="24"/>
        <v>2529.25</v>
      </c>
      <c r="Q258" s="115">
        <f t="shared" si="25"/>
        <v>2529.25</v>
      </c>
    </row>
    <row r="259" spans="2:17" x14ac:dyDescent="0.25">
      <c r="B259" s="120">
        <v>252</v>
      </c>
      <c r="C259" s="109" t="s">
        <v>6473</v>
      </c>
      <c r="D259" s="109">
        <v>1200068400</v>
      </c>
      <c r="E259" s="108" t="s">
        <v>5822</v>
      </c>
      <c r="F259" s="109">
        <v>2011</v>
      </c>
      <c r="G259" s="110">
        <v>44389</v>
      </c>
      <c r="H259" s="109">
        <f t="shared" si="20"/>
        <v>10</v>
      </c>
      <c r="I259" s="109">
        <v>8</v>
      </c>
      <c r="J259" s="111">
        <f t="shared" si="21"/>
        <v>0.11874999999999999</v>
      </c>
      <c r="K259" s="112">
        <v>37750</v>
      </c>
      <c r="L259" s="112">
        <v>701.33</v>
      </c>
      <c r="M259" s="121">
        <v>0.34</v>
      </c>
      <c r="N259" s="112">
        <f t="shared" si="22"/>
        <v>50585</v>
      </c>
      <c r="O259" s="112">
        <f t="shared" si="23"/>
        <v>60069.6875</v>
      </c>
      <c r="P259" s="114">
        <f t="shared" si="24"/>
        <v>2529.25</v>
      </c>
      <c r="Q259" s="115">
        <f t="shared" si="25"/>
        <v>2529.25</v>
      </c>
    </row>
    <row r="260" spans="2:17" x14ac:dyDescent="0.25">
      <c r="B260" s="120">
        <v>253</v>
      </c>
      <c r="C260" s="109" t="s">
        <v>6473</v>
      </c>
      <c r="D260" s="109">
        <v>1200068380</v>
      </c>
      <c r="E260" s="108" t="s">
        <v>5822</v>
      </c>
      <c r="F260" s="109">
        <v>2011</v>
      </c>
      <c r="G260" s="110">
        <v>44389</v>
      </c>
      <c r="H260" s="109">
        <f t="shared" si="20"/>
        <v>10</v>
      </c>
      <c r="I260" s="109">
        <v>8</v>
      </c>
      <c r="J260" s="111">
        <f t="shared" si="21"/>
        <v>0.11874999999999999</v>
      </c>
      <c r="K260" s="112">
        <v>37750</v>
      </c>
      <c r="L260" s="112">
        <v>701.32</v>
      </c>
      <c r="M260" s="121">
        <v>0.34</v>
      </c>
      <c r="N260" s="112">
        <f t="shared" si="22"/>
        <v>50585</v>
      </c>
      <c r="O260" s="112">
        <f t="shared" si="23"/>
        <v>60069.6875</v>
      </c>
      <c r="P260" s="114">
        <f t="shared" si="24"/>
        <v>2529.25</v>
      </c>
      <c r="Q260" s="115">
        <f t="shared" si="25"/>
        <v>2529.25</v>
      </c>
    </row>
    <row r="261" spans="2:17" x14ac:dyDescent="0.25">
      <c r="B261" s="120">
        <v>254</v>
      </c>
      <c r="C261" s="109" t="s">
        <v>6473</v>
      </c>
      <c r="D261" s="109">
        <v>1200068390</v>
      </c>
      <c r="E261" s="108" t="s">
        <v>5822</v>
      </c>
      <c r="F261" s="109">
        <v>2011</v>
      </c>
      <c r="G261" s="110">
        <v>44389</v>
      </c>
      <c r="H261" s="109">
        <f t="shared" si="20"/>
        <v>10</v>
      </c>
      <c r="I261" s="109">
        <v>8</v>
      </c>
      <c r="J261" s="111">
        <f t="shared" si="21"/>
        <v>0.11874999999999999</v>
      </c>
      <c r="K261" s="112">
        <v>37750</v>
      </c>
      <c r="L261" s="112">
        <v>701.32</v>
      </c>
      <c r="M261" s="121">
        <v>0.34</v>
      </c>
      <c r="N261" s="112">
        <f t="shared" si="22"/>
        <v>50585</v>
      </c>
      <c r="O261" s="112">
        <f t="shared" si="23"/>
        <v>60069.6875</v>
      </c>
      <c r="P261" s="114">
        <f t="shared" si="24"/>
        <v>2529.25</v>
      </c>
      <c r="Q261" s="115">
        <f t="shared" si="25"/>
        <v>2529.25</v>
      </c>
    </row>
    <row r="262" spans="2:17" x14ac:dyDescent="0.25">
      <c r="B262" s="120">
        <v>255</v>
      </c>
      <c r="C262" s="109" t="s">
        <v>6473</v>
      </c>
      <c r="D262" s="109">
        <v>1200068340</v>
      </c>
      <c r="E262" s="108" t="s">
        <v>5823</v>
      </c>
      <c r="F262" s="109">
        <v>2011</v>
      </c>
      <c r="G262" s="110">
        <v>44389</v>
      </c>
      <c r="H262" s="109">
        <f t="shared" si="20"/>
        <v>10</v>
      </c>
      <c r="I262" s="109">
        <v>8</v>
      </c>
      <c r="J262" s="111">
        <f t="shared" si="21"/>
        <v>0.11874999999999999</v>
      </c>
      <c r="K262" s="112">
        <v>33520.17</v>
      </c>
      <c r="L262" s="112">
        <v>631.37</v>
      </c>
      <c r="M262" s="121">
        <v>0.34</v>
      </c>
      <c r="N262" s="112">
        <f t="shared" si="22"/>
        <v>44917.027800000003</v>
      </c>
      <c r="O262" s="112">
        <f t="shared" si="23"/>
        <v>53338.970512500004</v>
      </c>
      <c r="P262" s="114">
        <f t="shared" si="24"/>
        <v>2245.8513900000003</v>
      </c>
      <c r="Q262" s="115">
        <f t="shared" si="25"/>
        <v>2245.8513900000003</v>
      </c>
    </row>
    <row r="263" spans="2:17" x14ac:dyDescent="0.25">
      <c r="B263" s="120">
        <v>256</v>
      </c>
      <c r="C263" s="109" t="s">
        <v>6473</v>
      </c>
      <c r="D263" s="109">
        <v>1200068460</v>
      </c>
      <c r="E263" s="108" t="s">
        <v>5824</v>
      </c>
      <c r="F263" s="109">
        <v>2011</v>
      </c>
      <c r="G263" s="110">
        <v>44389</v>
      </c>
      <c r="H263" s="109">
        <f t="shared" ref="H263:H326" si="26">YEAR(G263)-F263</f>
        <v>10</v>
      </c>
      <c r="I263" s="109">
        <v>8</v>
      </c>
      <c r="J263" s="111">
        <f t="shared" ref="J263:J326" si="27">(95/I263/100)</f>
        <v>0.11874999999999999</v>
      </c>
      <c r="K263" s="112">
        <v>29737</v>
      </c>
      <c r="L263" s="112">
        <v>560.14</v>
      </c>
      <c r="M263" s="121">
        <v>0.34</v>
      </c>
      <c r="N263" s="112">
        <f t="shared" ref="N263:N326" si="28">K263*(1+M263)</f>
        <v>39847.58</v>
      </c>
      <c r="O263" s="112">
        <f t="shared" ref="O263:O326" si="29">H263*J263*N263</f>
        <v>47319.001250000001</v>
      </c>
      <c r="P263" s="114">
        <f t="shared" si="24"/>
        <v>1992.3790000000001</v>
      </c>
      <c r="Q263" s="115">
        <f t="shared" si="25"/>
        <v>1992.3790000000001</v>
      </c>
    </row>
    <row r="264" spans="2:17" x14ac:dyDescent="0.25">
      <c r="B264" s="120">
        <v>257</v>
      </c>
      <c r="C264" s="109" t="s">
        <v>6473</v>
      </c>
      <c r="D264" s="109">
        <v>1200068430</v>
      </c>
      <c r="E264" s="108" t="s">
        <v>5824</v>
      </c>
      <c r="F264" s="109">
        <v>2011</v>
      </c>
      <c r="G264" s="110">
        <v>44389</v>
      </c>
      <c r="H264" s="109">
        <f t="shared" si="26"/>
        <v>10</v>
      </c>
      <c r="I264" s="109">
        <v>8</v>
      </c>
      <c r="J264" s="111">
        <f t="shared" si="27"/>
        <v>0.11874999999999999</v>
      </c>
      <c r="K264" s="112">
        <v>29737</v>
      </c>
      <c r="L264" s="112">
        <v>560.15</v>
      </c>
      <c r="M264" s="121">
        <v>0.34</v>
      </c>
      <c r="N264" s="112">
        <f t="shared" si="28"/>
        <v>39847.58</v>
      </c>
      <c r="O264" s="112">
        <f t="shared" si="29"/>
        <v>47319.001250000001</v>
      </c>
      <c r="P264" s="114">
        <f t="shared" si="24"/>
        <v>1992.3790000000001</v>
      </c>
      <c r="Q264" s="115">
        <f t="shared" si="25"/>
        <v>1992.3790000000001</v>
      </c>
    </row>
    <row r="265" spans="2:17" x14ac:dyDescent="0.25">
      <c r="B265" s="120">
        <v>258</v>
      </c>
      <c r="C265" s="109" t="s">
        <v>6473</v>
      </c>
      <c r="D265" s="109">
        <v>1200068420</v>
      </c>
      <c r="E265" s="108" t="s">
        <v>5824</v>
      </c>
      <c r="F265" s="109">
        <v>2011</v>
      </c>
      <c r="G265" s="110">
        <v>44389</v>
      </c>
      <c r="H265" s="109">
        <f t="shared" si="26"/>
        <v>10</v>
      </c>
      <c r="I265" s="109">
        <v>8</v>
      </c>
      <c r="J265" s="111">
        <f t="shared" si="27"/>
        <v>0.11874999999999999</v>
      </c>
      <c r="K265" s="112">
        <v>29737</v>
      </c>
      <c r="L265" s="112">
        <v>560.14</v>
      </c>
      <c r="M265" s="121">
        <v>0.34</v>
      </c>
      <c r="N265" s="112">
        <f t="shared" si="28"/>
        <v>39847.58</v>
      </c>
      <c r="O265" s="112">
        <f t="shared" si="29"/>
        <v>47319.001250000001</v>
      </c>
      <c r="P265" s="114">
        <f t="shared" si="24"/>
        <v>1992.3790000000001</v>
      </c>
      <c r="Q265" s="115">
        <f t="shared" si="25"/>
        <v>1992.3790000000001</v>
      </c>
    </row>
    <row r="266" spans="2:17" x14ac:dyDescent="0.25">
      <c r="B266" s="120">
        <v>259</v>
      </c>
      <c r="C266" s="109" t="s">
        <v>6473</v>
      </c>
      <c r="D266" s="109">
        <v>1200068440</v>
      </c>
      <c r="E266" s="108" t="s">
        <v>5824</v>
      </c>
      <c r="F266" s="109">
        <v>2011</v>
      </c>
      <c r="G266" s="110">
        <v>44389</v>
      </c>
      <c r="H266" s="109">
        <f t="shared" si="26"/>
        <v>10</v>
      </c>
      <c r="I266" s="109">
        <v>8</v>
      </c>
      <c r="J266" s="111">
        <f t="shared" si="27"/>
        <v>0.11874999999999999</v>
      </c>
      <c r="K266" s="112">
        <v>29737</v>
      </c>
      <c r="L266" s="112">
        <v>560.14</v>
      </c>
      <c r="M266" s="121">
        <v>0.34</v>
      </c>
      <c r="N266" s="112">
        <f t="shared" si="28"/>
        <v>39847.58</v>
      </c>
      <c r="O266" s="112">
        <f t="shared" si="29"/>
        <v>47319.001250000001</v>
      </c>
      <c r="P266" s="114">
        <f t="shared" ref="P266:P329" si="30">IF(N266-O266&lt;=0,5%*N266,N266-O266)</f>
        <v>1992.3790000000001</v>
      </c>
      <c r="Q266" s="115">
        <f t="shared" ref="Q266:Q329" si="31">IF(P266=N266*5%,P266,P266*0.9)</f>
        <v>1992.3790000000001</v>
      </c>
    </row>
    <row r="267" spans="2:17" x14ac:dyDescent="0.25">
      <c r="B267" s="120">
        <v>260</v>
      </c>
      <c r="C267" s="109" t="s">
        <v>6473</v>
      </c>
      <c r="D267" s="109">
        <v>1200063471</v>
      </c>
      <c r="E267" s="108" t="s">
        <v>5825</v>
      </c>
      <c r="F267" s="109">
        <v>2011</v>
      </c>
      <c r="G267" s="110">
        <v>44389</v>
      </c>
      <c r="H267" s="109">
        <f t="shared" si="26"/>
        <v>10</v>
      </c>
      <c r="I267" s="109">
        <v>8</v>
      </c>
      <c r="J267" s="111">
        <f t="shared" si="27"/>
        <v>0.11874999999999999</v>
      </c>
      <c r="K267" s="112">
        <v>27596</v>
      </c>
      <c r="L267" s="112">
        <v>458.55</v>
      </c>
      <c r="M267" s="121">
        <v>0.34</v>
      </c>
      <c r="N267" s="112">
        <f t="shared" si="28"/>
        <v>36978.639999999999</v>
      </c>
      <c r="O267" s="112">
        <f t="shared" si="29"/>
        <v>43912.135000000002</v>
      </c>
      <c r="P267" s="114">
        <f t="shared" si="30"/>
        <v>1848.932</v>
      </c>
      <c r="Q267" s="115">
        <f t="shared" si="31"/>
        <v>1848.932</v>
      </c>
    </row>
    <row r="268" spans="2:17" x14ac:dyDescent="0.25">
      <c r="B268" s="120">
        <v>261</v>
      </c>
      <c r="C268" s="109" t="s">
        <v>6473</v>
      </c>
      <c r="D268" s="109">
        <v>1200060270</v>
      </c>
      <c r="E268" s="108" t="s">
        <v>5826</v>
      </c>
      <c r="F268" s="109">
        <v>2011</v>
      </c>
      <c r="G268" s="110">
        <v>44389</v>
      </c>
      <c r="H268" s="109">
        <f t="shared" si="26"/>
        <v>10</v>
      </c>
      <c r="I268" s="109">
        <v>8</v>
      </c>
      <c r="J268" s="111">
        <f t="shared" si="27"/>
        <v>0.11874999999999999</v>
      </c>
      <c r="K268" s="112">
        <v>22204.53</v>
      </c>
      <c r="L268" s="112">
        <v>60</v>
      </c>
      <c r="M268" s="121">
        <v>0.34</v>
      </c>
      <c r="N268" s="112">
        <f t="shared" si="28"/>
        <v>29754.070200000002</v>
      </c>
      <c r="O268" s="112">
        <f t="shared" si="29"/>
        <v>35332.958362500001</v>
      </c>
      <c r="P268" s="114">
        <f t="shared" si="30"/>
        <v>1487.7035100000003</v>
      </c>
      <c r="Q268" s="115">
        <f t="shared" si="31"/>
        <v>1487.7035100000003</v>
      </c>
    </row>
    <row r="269" spans="2:17" x14ac:dyDescent="0.25">
      <c r="B269" s="120">
        <v>262</v>
      </c>
      <c r="C269" s="109" t="s">
        <v>6473</v>
      </c>
      <c r="D269" s="109">
        <v>1200060280</v>
      </c>
      <c r="E269" s="108" t="s">
        <v>5826</v>
      </c>
      <c r="F269" s="109">
        <v>2011</v>
      </c>
      <c r="G269" s="110">
        <v>44389</v>
      </c>
      <c r="H269" s="109">
        <f t="shared" si="26"/>
        <v>10</v>
      </c>
      <c r="I269" s="109">
        <v>8</v>
      </c>
      <c r="J269" s="111">
        <f t="shared" si="27"/>
        <v>0.11874999999999999</v>
      </c>
      <c r="K269" s="112">
        <v>22204.53</v>
      </c>
      <c r="L269" s="112">
        <v>60</v>
      </c>
      <c r="M269" s="121">
        <v>0.34</v>
      </c>
      <c r="N269" s="112">
        <f t="shared" si="28"/>
        <v>29754.070200000002</v>
      </c>
      <c r="O269" s="112">
        <f t="shared" si="29"/>
        <v>35332.958362500001</v>
      </c>
      <c r="P269" s="114">
        <f t="shared" si="30"/>
        <v>1487.7035100000003</v>
      </c>
      <c r="Q269" s="115">
        <f t="shared" si="31"/>
        <v>1487.7035100000003</v>
      </c>
    </row>
    <row r="270" spans="2:17" x14ac:dyDescent="0.25">
      <c r="B270" s="120">
        <v>263</v>
      </c>
      <c r="C270" s="109" t="s">
        <v>6473</v>
      </c>
      <c r="D270" s="109">
        <v>1200060250</v>
      </c>
      <c r="E270" s="108" t="s">
        <v>5827</v>
      </c>
      <c r="F270" s="109">
        <v>2011</v>
      </c>
      <c r="G270" s="110">
        <v>44389</v>
      </c>
      <c r="H270" s="109">
        <f t="shared" si="26"/>
        <v>10</v>
      </c>
      <c r="I270" s="109">
        <v>8</v>
      </c>
      <c r="J270" s="111">
        <f t="shared" si="27"/>
        <v>0.11874999999999999</v>
      </c>
      <c r="K270" s="112">
        <v>19474.47</v>
      </c>
      <c r="L270" s="112">
        <v>52.61</v>
      </c>
      <c r="M270" s="121">
        <v>0.34</v>
      </c>
      <c r="N270" s="112">
        <f t="shared" si="28"/>
        <v>26095.789800000002</v>
      </c>
      <c r="O270" s="112">
        <f t="shared" si="29"/>
        <v>30988.750387500004</v>
      </c>
      <c r="P270" s="114">
        <f t="shared" si="30"/>
        <v>1304.7894900000001</v>
      </c>
      <c r="Q270" s="115">
        <f t="shared" si="31"/>
        <v>1304.7894900000001</v>
      </c>
    </row>
    <row r="271" spans="2:17" x14ac:dyDescent="0.25">
      <c r="B271" s="120">
        <v>264</v>
      </c>
      <c r="C271" s="109" t="s">
        <v>6473</v>
      </c>
      <c r="D271" s="109">
        <v>1200060260</v>
      </c>
      <c r="E271" s="108" t="s">
        <v>5827</v>
      </c>
      <c r="F271" s="109">
        <v>2011</v>
      </c>
      <c r="G271" s="110">
        <v>44389</v>
      </c>
      <c r="H271" s="109">
        <f t="shared" si="26"/>
        <v>10</v>
      </c>
      <c r="I271" s="109">
        <v>8</v>
      </c>
      <c r="J271" s="111">
        <f t="shared" si="27"/>
        <v>0.11874999999999999</v>
      </c>
      <c r="K271" s="112">
        <v>19474.47</v>
      </c>
      <c r="L271" s="112">
        <v>52.61</v>
      </c>
      <c r="M271" s="121">
        <v>0.34</v>
      </c>
      <c r="N271" s="112">
        <f t="shared" si="28"/>
        <v>26095.789800000002</v>
      </c>
      <c r="O271" s="112">
        <f t="shared" si="29"/>
        <v>30988.750387500004</v>
      </c>
      <c r="P271" s="114">
        <f t="shared" si="30"/>
        <v>1304.7894900000001</v>
      </c>
      <c r="Q271" s="115">
        <f t="shared" si="31"/>
        <v>1304.7894900000001</v>
      </c>
    </row>
    <row r="272" spans="2:17" x14ac:dyDescent="0.25">
      <c r="B272" s="120">
        <v>265</v>
      </c>
      <c r="C272" s="109" t="s">
        <v>6473</v>
      </c>
      <c r="D272" s="109">
        <v>1200061650</v>
      </c>
      <c r="E272" s="108" t="s">
        <v>5828</v>
      </c>
      <c r="F272" s="109">
        <v>2011</v>
      </c>
      <c r="G272" s="110">
        <v>44389</v>
      </c>
      <c r="H272" s="109">
        <f t="shared" si="26"/>
        <v>10</v>
      </c>
      <c r="I272" s="109">
        <v>8</v>
      </c>
      <c r="J272" s="111">
        <f t="shared" si="27"/>
        <v>0.11874999999999999</v>
      </c>
      <c r="K272" s="112">
        <v>17820.099999999999</v>
      </c>
      <c r="L272" s="112">
        <v>582.22</v>
      </c>
      <c r="M272" s="121">
        <v>0.34</v>
      </c>
      <c r="N272" s="112">
        <f t="shared" si="28"/>
        <v>23878.934000000001</v>
      </c>
      <c r="O272" s="112">
        <f t="shared" si="29"/>
        <v>28356.234125000003</v>
      </c>
      <c r="P272" s="114">
        <f t="shared" si="30"/>
        <v>1193.9467000000002</v>
      </c>
      <c r="Q272" s="115">
        <f t="shared" si="31"/>
        <v>1193.9467000000002</v>
      </c>
    </row>
    <row r="273" spans="2:17" x14ac:dyDescent="0.25">
      <c r="B273" s="120">
        <v>266</v>
      </c>
      <c r="C273" s="109" t="s">
        <v>6473</v>
      </c>
      <c r="D273" s="109">
        <v>1200060330</v>
      </c>
      <c r="E273" s="108" t="s">
        <v>5829</v>
      </c>
      <c r="F273" s="109">
        <v>2011</v>
      </c>
      <c r="G273" s="110">
        <v>44389</v>
      </c>
      <c r="H273" s="109">
        <f t="shared" si="26"/>
        <v>10</v>
      </c>
      <c r="I273" s="109">
        <v>8</v>
      </c>
      <c r="J273" s="111">
        <f t="shared" si="27"/>
        <v>0.11874999999999999</v>
      </c>
      <c r="K273" s="112">
        <v>17819.61</v>
      </c>
      <c r="L273" s="112">
        <v>303.06</v>
      </c>
      <c r="M273" s="121">
        <v>0.34</v>
      </c>
      <c r="N273" s="112">
        <f t="shared" si="28"/>
        <v>23878.277400000003</v>
      </c>
      <c r="O273" s="112">
        <f t="shared" si="29"/>
        <v>28355.454412500003</v>
      </c>
      <c r="P273" s="114">
        <f t="shared" si="30"/>
        <v>1193.9138700000001</v>
      </c>
      <c r="Q273" s="115">
        <f t="shared" si="31"/>
        <v>1193.9138700000001</v>
      </c>
    </row>
    <row r="274" spans="2:17" x14ac:dyDescent="0.25">
      <c r="B274" s="120">
        <v>267</v>
      </c>
      <c r="C274" s="109" t="s">
        <v>6473</v>
      </c>
      <c r="D274" s="109">
        <v>1200061660</v>
      </c>
      <c r="E274" s="108" t="s">
        <v>5828</v>
      </c>
      <c r="F274" s="109">
        <v>2011</v>
      </c>
      <c r="G274" s="110">
        <v>44389</v>
      </c>
      <c r="H274" s="109">
        <f t="shared" si="26"/>
        <v>10</v>
      </c>
      <c r="I274" s="109">
        <v>8</v>
      </c>
      <c r="J274" s="111">
        <f t="shared" si="27"/>
        <v>0.11874999999999999</v>
      </c>
      <c r="K274" s="112">
        <v>17819.599999999999</v>
      </c>
      <c r="L274" s="112">
        <v>582.20000000000005</v>
      </c>
      <c r="M274" s="121">
        <v>0.34</v>
      </c>
      <c r="N274" s="112">
        <f t="shared" si="28"/>
        <v>23878.263999999999</v>
      </c>
      <c r="O274" s="112">
        <f t="shared" si="29"/>
        <v>28355.4385</v>
      </c>
      <c r="P274" s="114">
        <f t="shared" si="30"/>
        <v>1193.9132</v>
      </c>
      <c r="Q274" s="115">
        <f t="shared" si="31"/>
        <v>1193.9132</v>
      </c>
    </row>
    <row r="275" spans="2:17" x14ac:dyDescent="0.25">
      <c r="B275" s="120">
        <v>268</v>
      </c>
      <c r="C275" s="109" t="s">
        <v>6473</v>
      </c>
      <c r="D275" s="109">
        <v>1200060320</v>
      </c>
      <c r="E275" s="108" t="s">
        <v>5830</v>
      </c>
      <c r="F275" s="109">
        <v>2011</v>
      </c>
      <c r="G275" s="110">
        <v>44389</v>
      </c>
      <c r="H275" s="109">
        <f t="shared" si="26"/>
        <v>10</v>
      </c>
      <c r="I275" s="109">
        <v>8</v>
      </c>
      <c r="J275" s="111">
        <f t="shared" si="27"/>
        <v>0.11874999999999999</v>
      </c>
      <c r="K275" s="112">
        <v>12300</v>
      </c>
      <c r="L275" s="112">
        <v>1</v>
      </c>
      <c r="M275" s="121">
        <v>0</v>
      </c>
      <c r="N275" s="112">
        <f t="shared" si="28"/>
        <v>12300</v>
      </c>
      <c r="O275" s="112">
        <f t="shared" si="29"/>
        <v>14606.25</v>
      </c>
      <c r="P275" s="114">
        <f t="shared" si="30"/>
        <v>615</v>
      </c>
      <c r="Q275" s="115">
        <f t="shared" si="31"/>
        <v>615</v>
      </c>
    </row>
    <row r="276" spans="2:17" x14ac:dyDescent="0.25">
      <c r="B276" s="120">
        <v>269</v>
      </c>
      <c r="C276" s="109" t="s">
        <v>6473</v>
      </c>
      <c r="D276" s="109">
        <v>1200061620</v>
      </c>
      <c r="E276" s="108" t="s">
        <v>5831</v>
      </c>
      <c r="F276" s="109">
        <v>2011</v>
      </c>
      <c r="G276" s="110">
        <v>44389</v>
      </c>
      <c r="H276" s="109">
        <f t="shared" si="26"/>
        <v>10</v>
      </c>
      <c r="I276" s="109">
        <v>8</v>
      </c>
      <c r="J276" s="111">
        <f t="shared" si="27"/>
        <v>0.11874999999999999</v>
      </c>
      <c r="K276" s="112">
        <v>12300</v>
      </c>
      <c r="L276" s="112">
        <v>197.99</v>
      </c>
      <c r="M276" s="121">
        <v>0.34</v>
      </c>
      <c r="N276" s="112">
        <f t="shared" si="28"/>
        <v>16482</v>
      </c>
      <c r="O276" s="112">
        <f t="shared" si="29"/>
        <v>19572.375</v>
      </c>
      <c r="P276" s="114">
        <f t="shared" si="30"/>
        <v>824.1</v>
      </c>
      <c r="Q276" s="115">
        <f t="shared" si="31"/>
        <v>824.1</v>
      </c>
    </row>
    <row r="277" spans="2:17" x14ac:dyDescent="0.25">
      <c r="B277" s="120">
        <v>270</v>
      </c>
      <c r="C277" s="109" t="s">
        <v>6473</v>
      </c>
      <c r="D277" s="109">
        <v>1200061630</v>
      </c>
      <c r="E277" s="108" t="s">
        <v>5831</v>
      </c>
      <c r="F277" s="109">
        <v>2011</v>
      </c>
      <c r="G277" s="110">
        <v>44389</v>
      </c>
      <c r="H277" s="109">
        <f t="shared" si="26"/>
        <v>10</v>
      </c>
      <c r="I277" s="109">
        <v>8</v>
      </c>
      <c r="J277" s="111">
        <f t="shared" si="27"/>
        <v>0.11874999999999999</v>
      </c>
      <c r="K277" s="112">
        <v>12300</v>
      </c>
      <c r="L277" s="112">
        <v>197.99</v>
      </c>
      <c r="M277" s="121">
        <v>0.34</v>
      </c>
      <c r="N277" s="112">
        <f t="shared" si="28"/>
        <v>16482</v>
      </c>
      <c r="O277" s="112">
        <f t="shared" si="29"/>
        <v>19572.375</v>
      </c>
      <c r="P277" s="114">
        <f t="shared" si="30"/>
        <v>824.1</v>
      </c>
      <c r="Q277" s="115">
        <f t="shared" si="31"/>
        <v>824.1</v>
      </c>
    </row>
    <row r="278" spans="2:17" x14ac:dyDescent="0.25">
      <c r="B278" s="120">
        <v>271</v>
      </c>
      <c r="C278" s="109" t="s">
        <v>6473</v>
      </c>
      <c r="D278" s="109">
        <v>1200060310</v>
      </c>
      <c r="E278" s="108" t="s">
        <v>5830</v>
      </c>
      <c r="F278" s="109">
        <v>2011</v>
      </c>
      <c r="G278" s="110">
        <v>44389</v>
      </c>
      <c r="H278" s="109">
        <f t="shared" si="26"/>
        <v>10</v>
      </c>
      <c r="I278" s="109">
        <v>8</v>
      </c>
      <c r="J278" s="111">
        <f t="shared" si="27"/>
        <v>0.11874999999999999</v>
      </c>
      <c r="K278" s="112">
        <v>12300</v>
      </c>
      <c r="L278" s="112">
        <v>1</v>
      </c>
      <c r="M278" s="121">
        <v>0</v>
      </c>
      <c r="N278" s="112">
        <f t="shared" si="28"/>
        <v>12300</v>
      </c>
      <c r="O278" s="112">
        <f t="shared" si="29"/>
        <v>14606.25</v>
      </c>
      <c r="P278" s="114">
        <f t="shared" si="30"/>
        <v>615</v>
      </c>
      <c r="Q278" s="115">
        <f t="shared" si="31"/>
        <v>615</v>
      </c>
    </row>
    <row r="279" spans="2:17" x14ac:dyDescent="0.25">
      <c r="B279" s="120">
        <v>272</v>
      </c>
      <c r="C279" s="109" t="s">
        <v>6473</v>
      </c>
      <c r="D279" s="109">
        <v>1200061640</v>
      </c>
      <c r="E279" s="108" t="s">
        <v>5831</v>
      </c>
      <c r="F279" s="109">
        <v>2011</v>
      </c>
      <c r="G279" s="110">
        <v>44389</v>
      </c>
      <c r="H279" s="109">
        <f t="shared" si="26"/>
        <v>10</v>
      </c>
      <c r="I279" s="109">
        <v>8</v>
      </c>
      <c r="J279" s="111">
        <f t="shared" si="27"/>
        <v>0.11874999999999999</v>
      </c>
      <c r="K279" s="112">
        <v>12300</v>
      </c>
      <c r="L279" s="112">
        <v>197.99</v>
      </c>
      <c r="M279" s="121">
        <v>0.34</v>
      </c>
      <c r="N279" s="112">
        <f t="shared" si="28"/>
        <v>16482</v>
      </c>
      <c r="O279" s="112">
        <f t="shared" si="29"/>
        <v>19572.375</v>
      </c>
      <c r="P279" s="114">
        <f t="shared" si="30"/>
        <v>824.1</v>
      </c>
      <c r="Q279" s="115">
        <f t="shared" si="31"/>
        <v>824.1</v>
      </c>
    </row>
    <row r="280" spans="2:17" x14ac:dyDescent="0.25">
      <c r="B280" s="120">
        <v>273</v>
      </c>
      <c r="C280" s="109" t="s">
        <v>6473</v>
      </c>
      <c r="D280" s="109">
        <v>1200075280</v>
      </c>
      <c r="E280" s="108" t="s">
        <v>5832</v>
      </c>
      <c r="F280" s="109">
        <v>2012</v>
      </c>
      <c r="G280" s="110">
        <v>44389</v>
      </c>
      <c r="H280" s="109">
        <f t="shared" si="26"/>
        <v>9</v>
      </c>
      <c r="I280" s="109">
        <v>8</v>
      </c>
      <c r="J280" s="111">
        <f t="shared" si="27"/>
        <v>0.11874999999999999</v>
      </c>
      <c r="K280" s="112">
        <v>12067723.789999999</v>
      </c>
      <c r="L280" s="112">
        <v>2186669.7200000002</v>
      </c>
      <c r="M280" s="121">
        <v>0.3</v>
      </c>
      <c r="N280" s="112">
        <f t="shared" si="28"/>
        <v>15688040.926999999</v>
      </c>
      <c r="O280" s="112">
        <f t="shared" si="29"/>
        <v>16766593.740731247</v>
      </c>
      <c r="P280" s="114">
        <f t="shared" si="30"/>
        <v>784402.04634999996</v>
      </c>
      <c r="Q280" s="115">
        <f t="shared" si="31"/>
        <v>784402.04634999996</v>
      </c>
    </row>
    <row r="281" spans="2:17" x14ac:dyDescent="0.25">
      <c r="B281" s="120">
        <v>274</v>
      </c>
      <c r="C281" s="109" t="s">
        <v>6473</v>
      </c>
      <c r="D281" s="109">
        <v>1200070210</v>
      </c>
      <c r="E281" s="108" t="s">
        <v>5833</v>
      </c>
      <c r="F281" s="109">
        <v>2012</v>
      </c>
      <c r="G281" s="110">
        <v>44389</v>
      </c>
      <c r="H281" s="109">
        <f t="shared" si="26"/>
        <v>9</v>
      </c>
      <c r="I281" s="109">
        <v>8</v>
      </c>
      <c r="J281" s="111">
        <f t="shared" si="27"/>
        <v>0.11874999999999999</v>
      </c>
      <c r="K281" s="112">
        <v>9514768.4299999997</v>
      </c>
      <c r="L281" s="112">
        <v>1152827.6499999999</v>
      </c>
      <c r="M281" s="121">
        <v>0.09</v>
      </c>
      <c r="N281" s="112">
        <f t="shared" si="28"/>
        <v>10371097.5887</v>
      </c>
      <c r="O281" s="112">
        <f t="shared" si="29"/>
        <v>11084110.547923123</v>
      </c>
      <c r="P281" s="114">
        <f t="shared" si="30"/>
        <v>518554.87943500001</v>
      </c>
      <c r="Q281" s="115">
        <f t="shared" si="31"/>
        <v>518554.87943500001</v>
      </c>
    </row>
    <row r="282" spans="2:17" x14ac:dyDescent="0.25">
      <c r="B282" s="120">
        <v>275</v>
      </c>
      <c r="C282" s="109" t="s">
        <v>6473</v>
      </c>
      <c r="D282" s="109">
        <v>1200073620</v>
      </c>
      <c r="E282" s="108" t="s">
        <v>5834</v>
      </c>
      <c r="F282" s="109">
        <v>2012</v>
      </c>
      <c r="G282" s="110">
        <v>44389</v>
      </c>
      <c r="H282" s="109">
        <f t="shared" si="26"/>
        <v>9</v>
      </c>
      <c r="I282" s="109">
        <v>8</v>
      </c>
      <c r="J282" s="111">
        <f t="shared" si="27"/>
        <v>0.11874999999999999</v>
      </c>
      <c r="K282" s="112">
        <v>8968158</v>
      </c>
      <c r="L282" s="112">
        <v>1148313.24</v>
      </c>
      <c r="M282" s="121">
        <v>0.3</v>
      </c>
      <c r="N282" s="112">
        <f t="shared" si="28"/>
        <v>11658605.4</v>
      </c>
      <c r="O282" s="112">
        <f t="shared" si="29"/>
        <v>12460134.521249998</v>
      </c>
      <c r="P282" s="114">
        <f t="shared" si="30"/>
        <v>582930.27</v>
      </c>
      <c r="Q282" s="115">
        <f t="shared" si="31"/>
        <v>582930.27</v>
      </c>
    </row>
    <row r="283" spans="2:17" x14ac:dyDescent="0.25">
      <c r="B283" s="120">
        <v>276</v>
      </c>
      <c r="C283" s="109" t="s">
        <v>6473</v>
      </c>
      <c r="D283" s="109">
        <v>1200075020</v>
      </c>
      <c r="E283" s="108" t="s">
        <v>5835</v>
      </c>
      <c r="F283" s="109">
        <v>2012</v>
      </c>
      <c r="G283" s="110">
        <v>44389</v>
      </c>
      <c r="H283" s="109">
        <f t="shared" si="26"/>
        <v>9</v>
      </c>
      <c r="I283" s="109">
        <v>8</v>
      </c>
      <c r="J283" s="111">
        <f t="shared" si="27"/>
        <v>0.11874999999999999</v>
      </c>
      <c r="K283" s="112">
        <v>3028543.25</v>
      </c>
      <c r="L283" s="112">
        <v>423405.32</v>
      </c>
      <c r="M283" s="121">
        <v>0.3</v>
      </c>
      <c r="N283" s="112">
        <f t="shared" si="28"/>
        <v>3937106.2250000001</v>
      </c>
      <c r="O283" s="112">
        <f t="shared" si="29"/>
        <v>4207782.2779687494</v>
      </c>
      <c r="P283" s="114">
        <f t="shared" si="30"/>
        <v>196855.31125000003</v>
      </c>
      <c r="Q283" s="115">
        <f t="shared" si="31"/>
        <v>196855.31125000003</v>
      </c>
    </row>
    <row r="284" spans="2:17" x14ac:dyDescent="0.25">
      <c r="B284" s="120">
        <v>277</v>
      </c>
      <c r="C284" s="109" t="s">
        <v>6473</v>
      </c>
      <c r="D284" s="109">
        <v>1200071270</v>
      </c>
      <c r="E284" s="108" t="s">
        <v>5836</v>
      </c>
      <c r="F284" s="109">
        <v>2012</v>
      </c>
      <c r="G284" s="110">
        <v>44389</v>
      </c>
      <c r="H284" s="109">
        <f t="shared" si="26"/>
        <v>9</v>
      </c>
      <c r="I284" s="109">
        <v>8</v>
      </c>
      <c r="J284" s="111">
        <f t="shared" si="27"/>
        <v>0.11874999999999999</v>
      </c>
      <c r="K284" s="112">
        <v>2960929</v>
      </c>
      <c r="L284" s="112">
        <v>383892.58</v>
      </c>
      <c r="M284" s="121">
        <v>0.3</v>
      </c>
      <c r="N284" s="112">
        <f t="shared" si="28"/>
        <v>3849207.7</v>
      </c>
      <c r="O284" s="112">
        <f t="shared" si="29"/>
        <v>4113840.7293749996</v>
      </c>
      <c r="P284" s="114">
        <f t="shared" si="30"/>
        <v>192460.38500000001</v>
      </c>
      <c r="Q284" s="115">
        <f t="shared" si="31"/>
        <v>192460.38500000001</v>
      </c>
    </row>
    <row r="285" spans="2:17" x14ac:dyDescent="0.25">
      <c r="B285" s="120">
        <v>278</v>
      </c>
      <c r="C285" s="109" t="s">
        <v>6473</v>
      </c>
      <c r="D285" s="109">
        <v>1200069880</v>
      </c>
      <c r="E285" s="108" t="s">
        <v>5837</v>
      </c>
      <c r="F285" s="109">
        <v>2012</v>
      </c>
      <c r="G285" s="110">
        <v>44389</v>
      </c>
      <c r="H285" s="109">
        <f t="shared" si="26"/>
        <v>9</v>
      </c>
      <c r="I285" s="109">
        <v>8</v>
      </c>
      <c r="J285" s="111">
        <f t="shared" si="27"/>
        <v>0.11874999999999999</v>
      </c>
      <c r="K285" s="112">
        <v>2607640.98</v>
      </c>
      <c r="L285" s="112">
        <v>174120.05</v>
      </c>
      <c r="M285" s="121">
        <v>0.3</v>
      </c>
      <c r="N285" s="112">
        <f t="shared" si="28"/>
        <v>3389933.2740000002</v>
      </c>
      <c r="O285" s="112">
        <f t="shared" si="29"/>
        <v>3622991.1865874999</v>
      </c>
      <c r="P285" s="114">
        <f t="shared" si="30"/>
        <v>169496.66370000003</v>
      </c>
      <c r="Q285" s="115">
        <f t="shared" si="31"/>
        <v>169496.66370000003</v>
      </c>
    </row>
    <row r="286" spans="2:17" x14ac:dyDescent="0.25">
      <c r="B286" s="120">
        <v>279</v>
      </c>
      <c r="C286" s="109" t="s">
        <v>6473</v>
      </c>
      <c r="D286" s="109">
        <v>1200073240</v>
      </c>
      <c r="E286" s="108" t="s">
        <v>5838</v>
      </c>
      <c r="F286" s="109">
        <v>2012</v>
      </c>
      <c r="G286" s="110">
        <v>44389</v>
      </c>
      <c r="H286" s="109">
        <f t="shared" si="26"/>
        <v>9</v>
      </c>
      <c r="I286" s="109">
        <v>10</v>
      </c>
      <c r="J286" s="111">
        <f t="shared" si="27"/>
        <v>9.5000000000000001E-2</v>
      </c>
      <c r="K286" s="112">
        <v>2078826</v>
      </c>
      <c r="L286" s="112">
        <v>252112.21</v>
      </c>
      <c r="M286" s="121">
        <v>0.3</v>
      </c>
      <c r="N286" s="112">
        <f t="shared" si="28"/>
        <v>2702473.8000000003</v>
      </c>
      <c r="O286" s="112">
        <f t="shared" si="29"/>
        <v>2310615.0990000004</v>
      </c>
      <c r="P286" s="114">
        <f t="shared" si="30"/>
        <v>391858.70099999988</v>
      </c>
      <c r="Q286" s="115">
        <f t="shared" si="31"/>
        <v>352672.83089999988</v>
      </c>
    </row>
    <row r="287" spans="2:17" x14ac:dyDescent="0.25">
      <c r="B287" s="120">
        <v>280</v>
      </c>
      <c r="C287" s="109" t="s">
        <v>6473</v>
      </c>
      <c r="D287" s="109">
        <v>1200075420</v>
      </c>
      <c r="E287" s="108" t="s">
        <v>5839</v>
      </c>
      <c r="F287" s="109">
        <v>2012</v>
      </c>
      <c r="G287" s="110">
        <v>44389</v>
      </c>
      <c r="H287" s="109">
        <f t="shared" si="26"/>
        <v>9</v>
      </c>
      <c r="I287" s="109">
        <v>10</v>
      </c>
      <c r="J287" s="111">
        <f t="shared" si="27"/>
        <v>9.5000000000000001E-2</v>
      </c>
      <c r="K287" s="112">
        <v>1910424</v>
      </c>
      <c r="L287" s="112">
        <v>295971.25</v>
      </c>
      <c r="M287" s="121">
        <v>0.3</v>
      </c>
      <c r="N287" s="112">
        <f t="shared" si="28"/>
        <v>2483551.2000000002</v>
      </c>
      <c r="O287" s="112">
        <f t="shared" si="29"/>
        <v>2123436.2760000001</v>
      </c>
      <c r="P287" s="114">
        <f t="shared" si="30"/>
        <v>360114.92400000012</v>
      </c>
      <c r="Q287" s="115">
        <f t="shared" si="31"/>
        <v>324103.43160000013</v>
      </c>
    </row>
    <row r="288" spans="2:17" x14ac:dyDescent="0.25">
      <c r="B288" s="120">
        <v>281</v>
      </c>
      <c r="C288" s="109" t="s">
        <v>6473</v>
      </c>
      <c r="D288" s="109">
        <v>1200073600</v>
      </c>
      <c r="E288" s="108" t="s">
        <v>5840</v>
      </c>
      <c r="F288" s="109">
        <v>2012</v>
      </c>
      <c r="G288" s="110">
        <v>44389</v>
      </c>
      <c r="H288" s="109">
        <f t="shared" si="26"/>
        <v>9</v>
      </c>
      <c r="I288" s="109">
        <v>10</v>
      </c>
      <c r="J288" s="111">
        <f t="shared" si="27"/>
        <v>9.5000000000000001E-2</v>
      </c>
      <c r="K288" s="112">
        <v>1541794</v>
      </c>
      <c r="L288" s="112">
        <v>190393.98</v>
      </c>
      <c r="M288" s="121">
        <v>0.3</v>
      </c>
      <c r="N288" s="112">
        <f t="shared" si="28"/>
        <v>2004332.2</v>
      </c>
      <c r="O288" s="112">
        <f t="shared" si="29"/>
        <v>1713704.031</v>
      </c>
      <c r="P288" s="114">
        <f t="shared" si="30"/>
        <v>290628.16899999999</v>
      </c>
      <c r="Q288" s="115">
        <f t="shared" si="31"/>
        <v>261565.35209999999</v>
      </c>
    </row>
    <row r="289" spans="2:17" x14ac:dyDescent="0.25">
      <c r="B289" s="120">
        <v>282</v>
      </c>
      <c r="C289" s="109" t="s">
        <v>6473</v>
      </c>
      <c r="D289" s="109">
        <v>1200069730</v>
      </c>
      <c r="E289" s="108" t="s">
        <v>4395</v>
      </c>
      <c r="F289" s="109">
        <v>2012</v>
      </c>
      <c r="G289" s="110">
        <v>44389</v>
      </c>
      <c r="H289" s="109">
        <f t="shared" si="26"/>
        <v>9</v>
      </c>
      <c r="I289" s="109">
        <v>10</v>
      </c>
      <c r="J289" s="111">
        <f t="shared" si="27"/>
        <v>9.5000000000000001E-2</v>
      </c>
      <c r="K289" s="112">
        <v>1469706</v>
      </c>
      <c r="L289" s="112">
        <v>96992.24</v>
      </c>
      <c r="M289" s="121">
        <v>0.3</v>
      </c>
      <c r="N289" s="112">
        <f t="shared" si="28"/>
        <v>1910617.8</v>
      </c>
      <c r="O289" s="112">
        <f t="shared" si="29"/>
        <v>1633578.219</v>
      </c>
      <c r="P289" s="114">
        <f t="shared" si="30"/>
        <v>277039.58100000001</v>
      </c>
      <c r="Q289" s="115">
        <f t="shared" si="31"/>
        <v>249335.62290000002</v>
      </c>
    </row>
    <row r="290" spans="2:17" x14ac:dyDescent="0.25">
      <c r="B290" s="120">
        <v>283</v>
      </c>
      <c r="C290" s="109" t="s">
        <v>6473</v>
      </c>
      <c r="D290" s="109">
        <v>1200075620</v>
      </c>
      <c r="E290" s="108" t="s">
        <v>5841</v>
      </c>
      <c r="F290" s="109">
        <v>2012</v>
      </c>
      <c r="G290" s="110">
        <v>44389</v>
      </c>
      <c r="H290" s="109">
        <f t="shared" si="26"/>
        <v>9</v>
      </c>
      <c r="I290" s="109">
        <v>8</v>
      </c>
      <c r="J290" s="111">
        <f t="shared" si="27"/>
        <v>0.11874999999999999</v>
      </c>
      <c r="K290" s="112">
        <v>989343.97</v>
      </c>
      <c r="L290" s="112">
        <v>155462.23000000001</v>
      </c>
      <c r="M290" s="121">
        <v>0.3</v>
      </c>
      <c r="N290" s="112">
        <f t="shared" si="28"/>
        <v>1286147.1610000001</v>
      </c>
      <c r="O290" s="112">
        <f t="shared" si="29"/>
        <v>1374569.77831875</v>
      </c>
      <c r="P290" s="114">
        <f t="shared" si="30"/>
        <v>64307.35805000001</v>
      </c>
      <c r="Q290" s="115">
        <f t="shared" si="31"/>
        <v>64307.35805000001</v>
      </c>
    </row>
    <row r="291" spans="2:17" x14ac:dyDescent="0.25">
      <c r="B291" s="120">
        <v>284</v>
      </c>
      <c r="C291" s="109" t="s">
        <v>6473</v>
      </c>
      <c r="D291" s="109">
        <v>1200075830</v>
      </c>
      <c r="E291" s="108" t="s">
        <v>5842</v>
      </c>
      <c r="F291" s="109">
        <v>2012</v>
      </c>
      <c r="G291" s="110">
        <v>44389</v>
      </c>
      <c r="H291" s="109">
        <f t="shared" si="26"/>
        <v>9</v>
      </c>
      <c r="I291" s="109">
        <v>8</v>
      </c>
      <c r="J291" s="111">
        <f t="shared" si="27"/>
        <v>0.11874999999999999</v>
      </c>
      <c r="K291" s="112">
        <v>577739</v>
      </c>
      <c r="L291" s="112">
        <v>89806.62</v>
      </c>
      <c r="M291" s="121">
        <v>0.3</v>
      </c>
      <c r="N291" s="112">
        <f t="shared" si="28"/>
        <v>751060.70000000007</v>
      </c>
      <c r="O291" s="112">
        <f t="shared" si="29"/>
        <v>802696.12312499993</v>
      </c>
      <c r="P291" s="114">
        <f t="shared" si="30"/>
        <v>37553.035000000003</v>
      </c>
      <c r="Q291" s="115">
        <f t="shared" si="31"/>
        <v>37553.035000000003</v>
      </c>
    </row>
    <row r="292" spans="2:17" x14ac:dyDescent="0.25">
      <c r="B292" s="120">
        <v>285</v>
      </c>
      <c r="C292" s="109" t="s">
        <v>6473</v>
      </c>
      <c r="D292" s="109">
        <v>1200077940</v>
      </c>
      <c r="E292" s="108" t="s">
        <v>5843</v>
      </c>
      <c r="F292" s="109">
        <v>2012</v>
      </c>
      <c r="G292" s="110">
        <v>44389</v>
      </c>
      <c r="H292" s="109">
        <f t="shared" si="26"/>
        <v>9</v>
      </c>
      <c r="I292" s="109">
        <v>8</v>
      </c>
      <c r="J292" s="111">
        <f t="shared" si="27"/>
        <v>0.11874999999999999</v>
      </c>
      <c r="K292" s="112">
        <v>365251.6</v>
      </c>
      <c r="L292" s="112">
        <v>35728.949999999997</v>
      </c>
      <c r="M292" s="121">
        <v>0.09</v>
      </c>
      <c r="N292" s="112">
        <f t="shared" si="28"/>
        <v>398124.24400000001</v>
      </c>
      <c r="O292" s="112">
        <f t="shared" si="29"/>
        <v>425495.28577499994</v>
      </c>
      <c r="P292" s="114">
        <f t="shared" si="30"/>
        <v>19906.212200000002</v>
      </c>
      <c r="Q292" s="115">
        <f t="shared" si="31"/>
        <v>19906.212200000002</v>
      </c>
    </row>
    <row r="293" spans="2:17" x14ac:dyDescent="0.25">
      <c r="B293" s="120">
        <v>286</v>
      </c>
      <c r="C293" s="109" t="s">
        <v>6473</v>
      </c>
      <c r="D293" s="109">
        <v>1200070690</v>
      </c>
      <c r="E293" s="108" t="s">
        <v>5844</v>
      </c>
      <c r="F293" s="109">
        <v>2012</v>
      </c>
      <c r="G293" s="110">
        <v>44389</v>
      </c>
      <c r="H293" s="109">
        <f t="shared" si="26"/>
        <v>9</v>
      </c>
      <c r="I293" s="109">
        <v>8</v>
      </c>
      <c r="J293" s="111">
        <f t="shared" si="27"/>
        <v>0.11874999999999999</v>
      </c>
      <c r="K293" s="112">
        <v>316030</v>
      </c>
      <c r="L293" s="112">
        <v>25082.87</v>
      </c>
      <c r="M293" s="121">
        <v>0.3</v>
      </c>
      <c r="N293" s="112">
        <f t="shared" si="28"/>
        <v>410839</v>
      </c>
      <c r="O293" s="112">
        <f t="shared" si="29"/>
        <v>439084.18124999997</v>
      </c>
      <c r="P293" s="114">
        <f t="shared" si="30"/>
        <v>20541.95</v>
      </c>
      <c r="Q293" s="115">
        <f t="shared" si="31"/>
        <v>20541.95</v>
      </c>
    </row>
    <row r="294" spans="2:17" x14ac:dyDescent="0.25">
      <c r="B294" s="120">
        <v>287</v>
      </c>
      <c r="C294" s="109" t="s">
        <v>6473</v>
      </c>
      <c r="D294" s="109">
        <v>1200073780</v>
      </c>
      <c r="E294" s="108" t="s">
        <v>1161</v>
      </c>
      <c r="F294" s="109">
        <v>2012</v>
      </c>
      <c r="G294" s="110">
        <v>44389</v>
      </c>
      <c r="H294" s="109">
        <f t="shared" si="26"/>
        <v>9</v>
      </c>
      <c r="I294" s="109">
        <v>8</v>
      </c>
      <c r="J294" s="111">
        <f t="shared" si="27"/>
        <v>0.11874999999999999</v>
      </c>
      <c r="K294" s="112">
        <v>211868.79999999999</v>
      </c>
      <c r="L294" s="112">
        <v>26742.37</v>
      </c>
      <c r="M294" s="121">
        <v>0.3</v>
      </c>
      <c r="N294" s="112">
        <f t="shared" si="28"/>
        <v>275429.44</v>
      </c>
      <c r="O294" s="112">
        <f t="shared" si="29"/>
        <v>294365.21399999998</v>
      </c>
      <c r="P294" s="114">
        <f t="shared" si="30"/>
        <v>13771.472000000002</v>
      </c>
      <c r="Q294" s="115">
        <f t="shared" si="31"/>
        <v>13771.472000000002</v>
      </c>
    </row>
    <row r="295" spans="2:17" x14ac:dyDescent="0.25">
      <c r="B295" s="120">
        <v>288</v>
      </c>
      <c r="C295" s="109" t="s">
        <v>6473</v>
      </c>
      <c r="D295" s="109">
        <v>1200073790</v>
      </c>
      <c r="E295" s="108" t="s">
        <v>1161</v>
      </c>
      <c r="F295" s="109">
        <v>2012</v>
      </c>
      <c r="G295" s="110">
        <v>44389</v>
      </c>
      <c r="H295" s="109">
        <f t="shared" si="26"/>
        <v>9</v>
      </c>
      <c r="I295" s="109">
        <v>8</v>
      </c>
      <c r="J295" s="111">
        <f t="shared" si="27"/>
        <v>0.11874999999999999</v>
      </c>
      <c r="K295" s="112">
        <v>211867.8</v>
      </c>
      <c r="L295" s="112">
        <v>26742.240000000002</v>
      </c>
      <c r="M295" s="121">
        <v>0.3</v>
      </c>
      <c r="N295" s="112">
        <f t="shared" si="28"/>
        <v>275428.14</v>
      </c>
      <c r="O295" s="112">
        <f t="shared" si="29"/>
        <v>294363.82462499995</v>
      </c>
      <c r="P295" s="114">
        <f t="shared" si="30"/>
        <v>13771.407000000001</v>
      </c>
      <c r="Q295" s="115">
        <f t="shared" si="31"/>
        <v>13771.407000000001</v>
      </c>
    </row>
    <row r="296" spans="2:17" x14ac:dyDescent="0.25">
      <c r="B296" s="120">
        <v>289</v>
      </c>
      <c r="C296" s="109" t="s">
        <v>6473</v>
      </c>
      <c r="D296" s="109">
        <v>1200073500</v>
      </c>
      <c r="E296" s="108" t="s">
        <v>5845</v>
      </c>
      <c r="F296" s="109">
        <v>2012</v>
      </c>
      <c r="G296" s="110">
        <v>44389</v>
      </c>
      <c r="H296" s="109">
        <f t="shared" si="26"/>
        <v>9</v>
      </c>
      <c r="I296" s="109">
        <v>8</v>
      </c>
      <c r="J296" s="111">
        <f t="shared" si="27"/>
        <v>0.11874999999999999</v>
      </c>
      <c r="K296" s="112">
        <v>207347.7</v>
      </c>
      <c r="L296" s="112">
        <v>25632.07</v>
      </c>
      <c r="M296" s="121">
        <v>0.3</v>
      </c>
      <c r="N296" s="112">
        <f t="shared" si="28"/>
        <v>269552.01</v>
      </c>
      <c r="O296" s="112">
        <f t="shared" si="29"/>
        <v>288083.71068749996</v>
      </c>
      <c r="P296" s="114">
        <f t="shared" si="30"/>
        <v>13477.6005</v>
      </c>
      <c r="Q296" s="115">
        <f t="shared" si="31"/>
        <v>13477.6005</v>
      </c>
    </row>
    <row r="297" spans="2:17" x14ac:dyDescent="0.25">
      <c r="B297" s="120">
        <v>290</v>
      </c>
      <c r="C297" s="109" t="s">
        <v>6473</v>
      </c>
      <c r="D297" s="109">
        <v>1200073420</v>
      </c>
      <c r="E297" s="108" t="s">
        <v>5846</v>
      </c>
      <c r="F297" s="109">
        <v>2012</v>
      </c>
      <c r="G297" s="110">
        <v>44389</v>
      </c>
      <c r="H297" s="109">
        <f t="shared" si="26"/>
        <v>9</v>
      </c>
      <c r="I297" s="109">
        <v>8</v>
      </c>
      <c r="J297" s="111">
        <f t="shared" si="27"/>
        <v>0.11874999999999999</v>
      </c>
      <c r="K297" s="112">
        <v>181394</v>
      </c>
      <c r="L297" s="112">
        <v>22423.67</v>
      </c>
      <c r="M297" s="121">
        <v>0.3</v>
      </c>
      <c r="N297" s="112">
        <f t="shared" si="28"/>
        <v>235812.2</v>
      </c>
      <c r="O297" s="112">
        <f t="shared" si="29"/>
        <v>252024.28874999998</v>
      </c>
      <c r="P297" s="114">
        <f t="shared" si="30"/>
        <v>11790.61</v>
      </c>
      <c r="Q297" s="115">
        <f t="shared" si="31"/>
        <v>11790.61</v>
      </c>
    </row>
    <row r="298" spans="2:17" x14ac:dyDescent="0.25">
      <c r="B298" s="120">
        <v>291</v>
      </c>
      <c r="C298" s="109" t="s">
        <v>6473</v>
      </c>
      <c r="D298" s="109">
        <v>1200073350</v>
      </c>
      <c r="E298" s="108" t="s">
        <v>5847</v>
      </c>
      <c r="F298" s="109">
        <v>2012</v>
      </c>
      <c r="G298" s="110">
        <v>44389</v>
      </c>
      <c r="H298" s="109">
        <f t="shared" si="26"/>
        <v>9</v>
      </c>
      <c r="I298" s="109">
        <v>8</v>
      </c>
      <c r="J298" s="111">
        <f t="shared" si="27"/>
        <v>0.11874999999999999</v>
      </c>
      <c r="K298" s="112">
        <v>178586.1</v>
      </c>
      <c r="L298" s="112">
        <v>21867.42</v>
      </c>
      <c r="M298" s="121">
        <v>0.3</v>
      </c>
      <c r="N298" s="112">
        <f t="shared" si="28"/>
        <v>232161.93000000002</v>
      </c>
      <c r="O298" s="112">
        <f t="shared" si="29"/>
        <v>248123.0626875</v>
      </c>
      <c r="P298" s="114">
        <f t="shared" si="30"/>
        <v>11608.096500000001</v>
      </c>
      <c r="Q298" s="115">
        <f t="shared" si="31"/>
        <v>11608.096500000001</v>
      </c>
    </row>
    <row r="299" spans="2:17" x14ac:dyDescent="0.25">
      <c r="B299" s="120">
        <v>292</v>
      </c>
      <c r="C299" s="109" t="s">
        <v>6473</v>
      </c>
      <c r="D299" s="109">
        <v>1200068930</v>
      </c>
      <c r="E299" s="108" t="s">
        <v>5848</v>
      </c>
      <c r="F299" s="109">
        <v>2012</v>
      </c>
      <c r="G299" s="110">
        <v>44389</v>
      </c>
      <c r="H299" s="109">
        <f t="shared" si="26"/>
        <v>9</v>
      </c>
      <c r="I299" s="109">
        <v>8</v>
      </c>
      <c r="J299" s="111">
        <f t="shared" si="27"/>
        <v>0.11874999999999999</v>
      </c>
      <c r="K299" s="112">
        <v>157500</v>
      </c>
      <c r="L299" s="112">
        <v>9985.27</v>
      </c>
      <c r="M299" s="121">
        <v>0.3</v>
      </c>
      <c r="N299" s="112">
        <f t="shared" si="28"/>
        <v>204750</v>
      </c>
      <c r="O299" s="112">
        <f t="shared" si="29"/>
        <v>218826.56249999997</v>
      </c>
      <c r="P299" s="114">
        <f t="shared" si="30"/>
        <v>10237.5</v>
      </c>
      <c r="Q299" s="115">
        <f t="shared" si="31"/>
        <v>10237.5</v>
      </c>
    </row>
    <row r="300" spans="2:17" x14ac:dyDescent="0.25">
      <c r="B300" s="120">
        <v>293</v>
      </c>
      <c r="C300" s="109" t="s">
        <v>6473</v>
      </c>
      <c r="D300" s="109">
        <v>1200073530</v>
      </c>
      <c r="E300" s="108" t="s">
        <v>5849</v>
      </c>
      <c r="F300" s="109">
        <v>2012</v>
      </c>
      <c r="G300" s="110">
        <v>44389</v>
      </c>
      <c r="H300" s="109">
        <f t="shared" si="26"/>
        <v>9</v>
      </c>
      <c r="I300" s="109">
        <v>8</v>
      </c>
      <c r="J300" s="111">
        <f t="shared" si="27"/>
        <v>0.11874999999999999</v>
      </c>
      <c r="K300" s="112">
        <v>110000</v>
      </c>
      <c r="L300" s="112">
        <v>10400.89</v>
      </c>
      <c r="M300" s="121">
        <v>0.3</v>
      </c>
      <c r="N300" s="112">
        <f t="shared" si="28"/>
        <v>143000</v>
      </c>
      <c r="O300" s="112">
        <f t="shared" si="29"/>
        <v>152831.24999999997</v>
      </c>
      <c r="P300" s="114">
        <f t="shared" si="30"/>
        <v>7150</v>
      </c>
      <c r="Q300" s="115">
        <f t="shared" si="31"/>
        <v>7150</v>
      </c>
    </row>
    <row r="301" spans="2:17" x14ac:dyDescent="0.25">
      <c r="B301" s="120">
        <v>294</v>
      </c>
      <c r="C301" s="109" t="s">
        <v>6473</v>
      </c>
      <c r="D301" s="109">
        <v>1200073370</v>
      </c>
      <c r="E301" s="108" t="s">
        <v>5850</v>
      </c>
      <c r="F301" s="109">
        <v>2012</v>
      </c>
      <c r="G301" s="110">
        <v>44389</v>
      </c>
      <c r="H301" s="109">
        <f t="shared" si="26"/>
        <v>9</v>
      </c>
      <c r="I301" s="109">
        <v>8</v>
      </c>
      <c r="J301" s="111">
        <f t="shared" si="27"/>
        <v>0.11874999999999999</v>
      </c>
      <c r="K301" s="112">
        <v>102506</v>
      </c>
      <c r="L301" s="112">
        <v>12671.62</v>
      </c>
      <c r="M301" s="121">
        <v>0.3</v>
      </c>
      <c r="N301" s="112">
        <f t="shared" si="28"/>
        <v>133257.80000000002</v>
      </c>
      <c r="O301" s="112">
        <f t="shared" si="29"/>
        <v>142419.27374999999</v>
      </c>
      <c r="P301" s="114">
        <f t="shared" si="30"/>
        <v>6662.8900000000012</v>
      </c>
      <c r="Q301" s="115">
        <f t="shared" si="31"/>
        <v>6662.8900000000012</v>
      </c>
    </row>
    <row r="302" spans="2:17" x14ac:dyDescent="0.25">
      <c r="B302" s="120">
        <v>295</v>
      </c>
      <c r="C302" s="109" t="s">
        <v>6473</v>
      </c>
      <c r="D302" s="109">
        <v>1200073380</v>
      </c>
      <c r="E302" s="108" t="s">
        <v>5850</v>
      </c>
      <c r="F302" s="109">
        <v>2012</v>
      </c>
      <c r="G302" s="110">
        <v>44389</v>
      </c>
      <c r="H302" s="109">
        <f t="shared" si="26"/>
        <v>9</v>
      </c>
      <c r="I302" s="109">
        <v>8</v>
      </c>
      <c r="J302" s="111">
        <f t="shared" si="27"/>
        <v>0.11874999999999999</v>
      </c>
      <c r="K302" s="112">
        <v>102505</v>
      </c>
      <c r="L302" s="112">
        <v>12671.56</v>
      </c>
      <c r="M302" s="121">
        <v>0.3</v>
      </c>
      <c r="N302" s="112">
        <f t="shared" si="28"/>
        <v>133256.5</v>
      </c>
      <c r="O302" s="112">
        <f t="shared" si="29"/>
        <v>142417.88437499999</v>
      </c>
      <c r="P302" s="114">
        <f t="shared" si="30"/>
        <v>6662.8250000000007</v>
      </c>
      <c r="Q302" s="115">
        <f t="shared" si="31"/>
        <v>6662.8250000000007</v>
      </c>
    </row>
    <row r="303" spans="2:17" x14ac:dyDescent="0.25">
      <c r="B303" s="120">
        <v>296</v>
      </c>
      <c r="C303" s="109" t="s">
        <v>6473</v>
      </c>
      <c r="D303" s="109">
        <v>1200073390</v>
      </c>
      <c r="E303" s="108" t="s">
        <v>5850</v>
      </c>
      <c r="F303" s="109">
        <v>2012</v>
      </c>
      <c r="G303" s="110">
        <v>44389</v>
      </c>
      <c r="H303" s="109">
        <f t="shared" si="26"/>
        <v>9</v>
      </c>
      <c r="I303" s="109">
        <v>8</v>
      </c>
      <c r="J303" s="111">
        <f t="shared" si="27"/>
        <v>0.11874999999999999</v>
      </c>
      <c r="K303" s="112">
        <v>102505</v>
      </c>
      <c r="L303" s="112">
        <v>12671.56</v>
      </c>
      <c r="M303" s="121">
        <v>0.3</v>
      </c>
      <c r="N303" s="112">
        <f t="shared" si="28"/>
        <v>133256.5</v>
      </c>
      <c r="O303" s="112">
        <f t="shared" si="29"/>
        <v>142417.88437499999</v>
      </c>
      <c r="P303" s="114">
        <f t="shared" si="30"/>
        <v>6662.8250000000007</v>
      </c>
      <c r="Q303" s="115">
        <f t="shared" si="31"/>
        <v>6662.8250000000007</v>
      </c>
    </row>
    <row r="304" spans="2:17" x14ac:dyDescent="0.25">
      <c r="B304" s="120">
        <v>297</v>
      </c>
      <c r="C304" s="109" t="s">
        <v>6473</v>
      </c>
      <c r="D304" s="109">
        <v>1200073400</v>
      </c>
      <c r="E304" s="108" t="s">
        <v>5850</v>
      </c>
      <c r="F304" s="109">
        <v>2012</v>
      </c>
      <c r="G304" s="110">
        <v>44389</v>
      </c>
      <c r="H304" s="109">
        <f t="shared" si="26"/>
        <v>9</v>
      </c>
      <c r="I304" s="109">
        <v>8</v>
      </c>
      <c r="J304" s="111">
        <f t="shared" si="27"/>
        <v>0.11874999999999999</v>
      </c>
      <c r="K304" s="112">
        <v>102505</v>
      </c>
      <c r="L304" s="112">
        <v>12671.56</v>
      </c>
      <c r="M304" s="121">
        <v>0.3</v>
      </c>
      <c r="N304" s="112">
        <f t="shared" si="28"/>
        <v>133256.5</v>
      </c>
      <c r="O304" s="112">
        <f t="shared" si="29"/>
        <v>142417.88437499999</v>
      </c>
      <c r="P304" s="114">
        <f t="shared" si="30"/>
        <v>6662.8250000000007</v>
      </c>
      <c r="Q304" s="115">
        <f t="shared" si="31"/>
        <v>6662.8250000000007</v>
      </c>
    </row>
    <row r="305" spans="2:17" x14ac:dyDescent="0.25">
      <c r="B305" s="120">
        <v>298</v>
      </c>
      <c r="C305" s="109" t="s">
        <v>6473</v>
      </c>
      <c r="D305" s="109">
        <v>1200073410</v>
      </c>
      <c r="E305" s="108" t="s">
        <v>5850</v>
      </c>
      <c r="F305" s="109">
        <v>2012</v>
      </c>
      <c r="G305" s="110">
        <v>44389</v>
      </c>
      <c r="H305" s="109">
        <f t="shared" si="26"/>
        <v>9</v>
      </c>
      <c r="I305" s="109">
        <v>8</v>
      </c>
      <c r="J305" s="111">
        <f t="shared" si="27"/>
        <v>0.11874999999999999</v>
      </c>
      <c r="K305" s="112">
        <v>102505</v>
      </c>
      <c r="L305" s="112">
        <v>12671.56</v>
      </c>
      <c r="M305" s="121">
        <v>0.3</v>
      </c>
      <c r="N305" s="112">
        <f t="shared" si="28"/>
        <v>133256.5</v>
      </c>
      <c r="O305" s="112">
        <f t="shared" si="29"/>
        <v>142417.88437499999</v>
      </c>
      <c r="P305" s="114">
        <f t="shared" si="30"/>
        <v>6662.8250000000007</v>
      </c>
      <c r="Q305" s="115">
        <f t="shared" si="31"/>
        <v>6662.8250000000007</v>
      </c>
    </row>
    <row r="306" spans="2:17" x14ac:dyDescent="0.25">
      <c r="B306" s="120">
        <v>299</v>
      </c>
      <c r="C306" s="109" t="s">
        <v>6473</v>
      </c>
      <c r="D306" s="109">
        <v>1200068910</v>
      </c>
      <c r="E306" s="108" t="s">
        <v>5851</v>
      </c>
      <c r="F306" s="109">
        <v>2012</v>
      </c>
      <c r="G306" s="110">
        <v>44389</v>
      </c>
      <c r="H306" s="109">
        <f t="shared" si="26"/>
        <v>9</v>
      </c>
      <c r="I306" s="109">
        <v>8</v>
      </c>
      <c r="J306" s="111">
        <f t="shared" si="27"/>
        <v>0.11874999999999999</v>
      </c>
      <c r="K306" s="112">
        <v>90000.44</v>
      </c>
      <c r="L306" s="112">
        <v>5705.91</v>
      </c>
      <c r="M306" s="121">
        <v>0.3</v>
      </c>
      <c r="N306" s="112">
        <f t="shared" si="28"/>
        <v>117000.572</v>
      </c>
      <c r="O306" s="112">
        <f t="shared" si="29"/>
        <v>125044.36132499999</v>
      </c>
      <c r="P306" s="114">
        <f t="shared" si="30"/>
        <v>5850.0286000000006</v>
      </c>
      <c r="Q306" s="115">
        <f t="shared" si="31"/>
        <v>5850.0286000000006</v>
      </c>
    </row>
    <row r="307" spans="2:17" x14ac:dyDescent="0.25">
      <c r="B307" s="120">
        <v>300</v>
      </c>
      <c r="C307" s="109" t="s">
        <v>6473</v>
      </c>
      <c r="D307" s="109">
        <v>1200070120</v>
      </c>
      <c r="E307" s="108" t="s">
        <v>1464</v>
      </c>
      <c r="F307" s="109">
        <v>2012</v>
      </c>
      <c r="G307" s="110">
        <v>44389</v>
      </c>
      <c r="H307" s="109">
        <f t="shared" si="26"/>
        <v>9</v>
      </c>
      <c r="I307" s="109">
        <v>8</v>
      </c>
      <c r="J307" s="111">
        <f t="shared" si="27"/>
        <v>0.11874999999999999</v>
      </c>
      <c r="K307" s="112">
        <v>84914.67</v>
      </c>
      <c r="L307" s="112">
        <v>5284.28</v>
      </c>
      <c r="M307" s="121">
        <v>0.3</v>
      </c>
      <c r="N307" s="112">
        <f t="shared" si="28"/>
        <v>110389.071</v>
      </c>
      <c r="O307" s="112">
        <f t="shared" si="29"/>
        <v>117978.31963124998</v>
      </c>
      <c r="P307" s="114">
        <f t="shared" si="30"/>
        <v>5519.4535500000002</v>
      </c>
      <c r="Q307" s="115">
        <f t="shared" si="31"/>
        <v>5519.4535500000002</v>
      </c>
    </row>
    <row r="308" spans="2:17" x14ac:dyDescent="0.25">
      <c r="B308" s="120">
        <v>301</v>
      </c>
      <c r="C308" s="109" t="s">
        <v>6473</v>
      </c>
      <c r="D308" s="109">
        <v>1200073730</v>
      </c>
      <c r="E308" s="108" t="s">
        <v>3122</v>
      </c>
      <c r="F308" s="109">
        <v>2012</v>
      </c>
      <c r="G308" s="110">
        <v>44389</v>
      </c>
      <c r="H308" s="109">
        <f t="shared" si="26"/>
        <v>9</v>
      </c>
      <c r="I308" s="109">
        <v>8</v>
      </c>
      <c r="J308" s="111">
        <f t="shared" si="27"/>
        <v>0.11874999999999999</v>
      </c>
      <c r="K308" s="112">
        <v>50345.760000000002</v>
      </c>
      <c r="L308" s="112">
        <v>4891.3999999999996</v>
      </c>
      <c r="M308" s="121">
        <v>0.3</v>
      </c>
      <c r="N308" s="112">
        <f t="shared" si="28"/>
        <v>65449.488000000005</v>
      </c>
      <c r="O308" s="112">
        <f t="shared" si="29"/>
        <v>69949.140299999999</v>
      </c>
      <c r="P308" s="114">
        <f t="shared" si="30"/>
        <v>3272.4744000000005</v>
      </c>
      <c r="Q308" s="115">
        <f t="shared" si="31"/>
        <v>3272.4744000000005</v>
      </c>
    </row>
    <row r="309" spans="2:17" x14ac:dyDescent="0.25">
      <c r="B309" s="120">
        <v>302</v>
      </c>
      <c r="C309" s="109" t="s">
        <v>6473</v>
      </c>
      <c r="D309" s="109">
        <v>1200073680</v>
      </c>
      <c r="E309" s="108" t="s">
        <v>5852</v>
      </c>
      <c r="F309" s="109">
        <v>2012</v>
      </c>
      <c r="G309" s="110">
        <v>44389</v>
      </c>
      <c r="H309" s="109">
        <f t="shared" si="26"/>
        <v>9</v>
      </c>
      <c r="I309" s="109">
        <v>8</v>
      </c>
      <c r="J309" s="111">
        <f t="shared" si="27"/>
        <v>0.11874999999999999</v>
      </c>
      <c r="K309" s="112">
        <v>44000</v>
      </c>
      <c r="L309" s="112">
        <v>5985.33</v>
      </c>
      <c r="M309" s="121">
        <v>0.3</v>
      </c>
      <c r="N309" s="112">
        <f t="shared" si="28"/>
        <v>57200</v>
      </c>
      <c r="O309" s="112">
        <f t="shared" si="29"/>
        <v>61132.499999999993</v>
      </c>
      <c r="P309" s="114">
        <f t="shared" si="30"/>
        <v>2860</v>
      </c>
      <c r="Q309" s="115">
        <f t="shared" si="31"/>
        <v>2860</v>
      </c>
    </row>
    <row r="310" spans="2:17" x14ac:dyDescent="0.25">
      <c r="B310" s="120">
        <v>303</v>
      </c>
      <c r="C310" s="109" t="s">
        <v>6473</v>
      </c>
      <c r="D310" s="109">
        <v>1200073710</v>
      </c>
      <c r="E310" s="108" t="s">
        <v>5853</v>
      </c>
      <c r="F310" s="109">
        <v>2012</v>
      </c>
      <c r="G310" s="110">
        <v>44389</v>
      </c>
      <c r="H310" s="109">
        <f t="shared" si="26"/>
        <v>9</v>
      </c>
      <c r="I310" s="109">
        <v>8</v>
      </c>
      <c r="J310" s="111">
        <f t="shared" si="27"/>
        <v>0.11874999999999999</v>
      </c>
      <c r="K310" s="112">
        <v>37080</v>
      </c>
      <c r="L310" s="112">
        <v>5044.05</v>
      </c>
      <c r="M310" s="121">
        <v>0.3</v>
      </c>
      <c r="N310" s="112">
        <f t="shared" si="28"/>
        <v>48204</v>
      </c>
      <c r="O310" s="112">
        <f t="shared" si="29"/>
        <v>51518.024999999994</v>
      </c>
      <c r="P310" s="114">
        <f t="shared" si="30"/>
        <v>2410.2000000000003</v>
      </c>
      <c r="Q310" s="115">
        <f t="shared" si="31"/>
        <v>2410.2000000000003</v>
      </c>
    </row>
    <row r="311" spans="2:17" x14ac:dyDescent="0.25">
      <c r="B311" s="120">
        <v>304</v>
      </c>
      <c r="C311" s="109" t="s">
        <v>6473</v>
      </c>
      <c r="D311" s="109">
        <v>1200073270</v>
      </c>
      <c r="E311" s="108" t="s">
        <v>1269</v>
      </c>
      <c r="F311" s="109">
        <v>2012</v>
      </c>
      <c r="G311" s="110">
        <v>44389</v>
      </c>
      <c r="H311" s="109">
        <f t="shared" si="26"/>
        <v>9</v>
      </c>
      <c r="I311" s="109">
        <v>8</v>
      </c>
      <c r="J311" s="111">
        <f t="shared" si="27"/>
        <v>0.11874999999999999</v>
      </c>
      <c r="K311" s="112">
        <v>32472</v>
      </c>
      <c r="L311" s="112">
        <v>2981.57</v>
      </c>
      <c r="M311" s="121">
        <v>0.09</v>
      </c>
      <c r="N311" s="112">
        <f t="shared" si="28"/>
        <v>35394.480000000003</v>
      </c>
      <c r="O311" s="112">
        <f t="shared" si="29"/>
        <v>37827.8505</v>
      </c>
      <c r="P311" s="114">
        <f t="shared" si="30"/>
        <v>1769.7240000000002</v>
      </c>
      <c r="Q311" s="115">
        <f t="shared" si="31"/>
        <v>1769.7240000000002</v>
      </c>
    </row>
    <row r="312" spans="2:17" x14ac:dyDescent="0.25">
      <c r="B312" s="120">
        <v>305</v>
      </c>
      <c r="C312" s="109" t="s">
        <v>6473</v>
      </c>
      <c r="D312" s="109">
        <v>1200073670</v>
      </c>
      <c r="E312" s="108" t="s">
        <v>5854</v>
      </c>
      <c r="F312" s="109">
        <v>2012</v>
      </c>
      <c r="G312" s="110">
        <v>44389</v>
      </c>
      <c r="H312" s="109">
        <f t="shared" si="26"/>
        <v>9</v>
      </c>
      <c r="I312" s="109">
        <v>8</v>
      </c>
      <c r="J312" s="111">
        <f t="shared" si="27"/>
        <v>0.11874999999999999</v>
      </c>
      <c r="K312" s="112">
        <v>26500.44</v>
      </c>
      <c r="L312" s="112">
        <v>3320.81</v>
      </c>
      <c r="M312" s="121">
        <v>0.3</v>
      </c>
      <c r="N312" s="112">
        <f t="shared" si="28"/>
        <v>34450.572</v>
      </c>
      <c r="O312" s="112">
        <f t="shared" si="29"/>
        <v>36819.048824999998</v>
      </c>
      <c r="P312" s="114">
        <f t="shared" si="30"/>
        <v>1722.5286000000001</v>
      </c>
      <c r="Q312" s="115">
        <f t="shared" si="31"/>
        <v>1722.5286000000001</v>
      </c>
    </row>
    <row r="313" spans="2:17" x14ac:dyDescent="0.25">
      <c r="B313" s="120">
        <v>306</v>
      </c>
      <c r="C313" s="109" t="s">
        <v>6473</v>
      </c>
      <c r="D313" s="109">
        <v>1200073740</v>
      </c>
      <c r="E313" s="108" t="s">
        <v>5855</v>
      </c>
      <c r="F313" s="109">
        <v>2012</v>
      </c>
      <c r="G313" s="110">
        <v>44389</v>
      </c>
      <c r="H313" s="109">
        <f t="shared" si="26"/>
        <v>9</v>
      </c>
      <c r="I313" s="109">
        <v>8</v>
      </c>
      <c r="J313" s="111">
        <f t="shared" si="27"/>
        <v>0.11874999999999999</v>
      </c>
      <c r="K313" s="112">
        <v>23400</v>
      </c>
      <c r="L313" s="112">
        <v>2273.4299999999998</v>
      </c>
      <c r="M313" s="121">
        <v>0.3</v>
      </c>
      <c r="N313" s="112">
        <f t="shared" si="28"/>
        <v>30420</v>
      </c>
      <c r="O313" s="112">
        <f t="shared" si="29"/>
        <v>32511.374999999996</v>
      </c>
      <c r="P313" s="114">
        <f t="shared" si="30"/>
        <v>1521</v>
      </c>
      <c r="Q313" s="115">
        <f t="shared" si="31"/>
        <v>1521</v>
      </c>
    </row>
    <row r="314" spans="2:17" x14ac:dyDescent="0.25">
      <c r="B314" s="120">
        <v>307</v>
      </c>
      <c r="C314" s="109" t="s">
        <v>6473</v>
      </c>
      <c r="D314" s="109">
        <v>1200068920</v>
      </c>
      <c r="E314" s="108" t="s">
        <v>5856</v>
      </c>
      <c r="F314" s="109">
        <v>2012</v>
      </c>
      <c r="G314" s="110">
        <v>44389</v>
      </c>
      <c r="H314" s="109">
        <f t="shared" si="26"/>
        <v>9</v>
      </c>
      <c r="I314" s="109">
        <v>8</v>
      </c>
      <c r="J314" s="111">
        <f t="shared" si="27"/>
        <v>0.11874999999999999</v>
      </c>
      <c r="K314" s="112">
        <v>20250</v>
      </c>
      <c r="L314" s="112">
        <v>1283.82</v>
      </c>
      <c r="M314" s="121">
        <v>0.3</v>
      </c>
      <c r="N314" s="112">
        <f t="shared" si="28"/>
        <v>26325</v>
      </c>
      <c r="O314" s="112">
        <f t="shared" si="29"/>
        <v>28134.843749999996</v>
      </c>
      <c r="P314" s="114">
        <f t="shared" si="30"/>
        <v>1316.25</v>
      </c>
      <c r="Q314" s="115">
        <f t="shared" si="31"/>
        <v>1316.25</v>
      </c>
    </row>
    <row r="315" spans="2:17" x14ac:dyDescent="0.25">
      <c r="B315" s="120">
        <v>308</v>
      </c>
      <c r="C315" s="109" t="s">
        <v>6473</v>
      </c>
      <c r="D315" s="109">
        <v>1200075870</v>
      </c>
      <c r="E315" s="108" t="s">
        <v>1269</v>
      </c>
      <c r="F315" s="109">
        <v>2012</v>
      </c>
      <c r="G315" s="110">
        <v>44389</v>
      </c>
      <c r="H315" s="109">
        <f t="shared" si="26"/>
        <v>9</v>
      </c>
      <c r="I315" s="109">
        <v>8</v>
      </c>
      <c r="J315" s="111">
        <f t="shared" si="27"/>
        <v>0.11874999999999999</v>
      </c>
      <c r="K315" s="112">
        <v>12207.11</v>
      </c>
      <c r="L315" s="112">
        <v>1905.47</v>
      </c>
      <c r="M315" s="121">
        <v>0.09</v>
      </c>
      <c r="N315" s="112">
        <f t="shared" si="28"/>
        <v>13305.749900000001</v>
      </c>
      <c r="O315" s="112">
        <f t="shared" si="29"/>
        <v>14220.520205624998</v>
      </c>
      <c r="P315" s="114">
        <f t="shared" si="30"/>
        <v>665.28749500000004</v>
      </c>
      <c r="Q315" s="115">
        <f t="shared" si="31"/>
        <v>665.28749500000004</v>
      </c>
    </row>
    <row r="316" spans="2:17" x14ac:dyDescent="0.25">
      <c r="B316" s="120">
        <v>309</v>
      </c>
      <c r="C316" s="109" t="s">
        <v>6473</v>
      </c>
      <c r="D316" s="109">
        <v>1200073700</v>
      </c>
      <c r="E316" s="108" t="s">
        <v>5857</v>
      </c>
      <c r="F316" s="109">
        <v>2012</v>
      </c>
      <c r="G316" s="110">
        <v>44389</v>
      </c>
      <c r="H316" s="109">
        <f t="shared" si="26"/>
        <v>9</v>
      </c>
      <c r="I316" s="109">
        <v>8</v>
      </c>
      <c r="J316" s="111">
        <f t="shared" si="27"/>
        <v>0.11874999999999999</v>
      </c>
      <c r="K316" s="112">
        <v>9000</v>
      </c>
      <c r="L316" s="112">
        <v>1224.28</v>
      </c>
      <c r="M316" s="121">
        <v>0.3</v>
      </c>
      <c r="N316" s="112">
        <f t="shared" si="28"/>
        <v>11700</v>
      </c>
      <c r="O316" s="112">
        <f t="shared" si="29"/>
        <v>12504.374999999998</v>
      </c>
      <c r="P316" s="114">
        <f t="shared" si="30"/>
        <v>585</v>
      </c>
      <c r="Q316" s="115">
        <f t="shared" si="31"/>
        <v>585</v>
      </c>
    </row>
    <row r="317" spans="2:17" x14ac:dyDescent="0.25">
      <c r="B317" s="120">
        <v>310</v>
      </c>
      <c r="C317" s="109" t="s">
        <v>6473</v>
      </c>
      <c r="D317" s="109">
        <v>1200073690</v>
      </c>
      <c r="E317" s="108" t="s">
        <v>5858</v>
      </c>
      <c r="F317" s="109">
        <v>2012</v>
      </c>
      <c r="G317" s="110">
        <v>44389</v>
      </c>
      <c r="H317" s="109">
        <f t="shared" si="26"/>
        <v>9</v>
      </c>
      <c r="I317" s="109">
        <v>8</v>
      </c>
      <c r="J317" s="111">
        <f t="shared" si="27"/>
        <v>0.11874999999999999</v>
      </c>
      <c r="K317" s="112">
        <v>5600</v>
      </c>
      <c r="L317" s="112">
        <v>761.78</v>
      </c>
      <c r="M317" s="121">
        <v>0.3</v>
      </c>
      <c r="N317" s="112">
        <f t="shared" si="28"/>
        <v>7280</v>
      </c>
      <c r="O317" s="112">
        <f t="shared" si="29"/>
        <v>7780.4999999999991</v>
      </c>
      <c r="P317" s="114">
        <f t="shared" si="30"/>
        <v>364</v>
      </c>
      <c r="Q317" s="115">
        <f t="shared" si="31"/>
        <v>364</v>
      </c>
    </row>
    <row r="318" spans="2:17" x14ac:dyDescent="0.25">
      <c r="B318" s="120">
        <v>311</v>
      </c>
      <c r="C318" s="109" t="s">
        <v>6473</v>
      </c>
      <c r="D318" s="109">
        <v>1200080670</v>
      </c>
      <c r="E318" s="108" t="s">
        <v>5859</v>
      </c>
      <c r="F318" s="109">
        <v>2013</v>
      </c>
      <c r="G318" s="110">
        <v>44389</v>
      </c>
      <c r="H318" s="109">
        <f t="shared" si="26"/>
        <v>8</v>
      </c>
      <c r="I318" s="109">
        <v>8</v>
      </c>
      <c r="J318" s="111">
        <f t="shared" si="27"/>
        <v>0.11874999999999999</v>
      </c>
      <c r="K318" s="112">
        <v>3839101</v>
      </c>
      <c r="L318" s="112">
        <v>834754.99</v>
      </c>
      <c r="M318" s="121">
        <v>0.18</v>
      </c>
      <c r="N318" s="112">
        <f t="shared" si="28"/>
        <v>4530139.18</v>
      </c>
      <c r="O318" s="112">
        <f t="shared" si="29"/>
        <v>4303632.2209999999</v>
      </c>
      <c r="P318" s="114">
        <f t="shared" si="30"/>
        <v>226506.9589999998</v>
      </c>
      <c r="Q318" s="115">
        <f t="shared" si="31"/>
        <v>226506.9589999998</v>
      </c>
    </row>
    <row r="319" spans="2:17" x14ac:dyDescent="0.25">
      <c r="B319" s="120">
        <v>312</v>
      </c>
      <c r="C319" s="109" t="s">
        <v>6473</v>
      </c>
      <c r="D319" s="109">
        <v>1200080660</v>
      </c>
      <c r="E319" s="108" t="s">
        <v>1130</v>
      </c>
      <c r="F319" s="109">
        <v>2013</v>
      </c>
      <c r="G319" s="110">
        <v>44389</v>
      </c>
      <c r="H319" s="109">
        <f t="shared" si="26"/>
        <v>8</v>
      </c>
      <c r="I319" s="109">
        <v>10</v>
      </c>
      <c r="J319" s="111">
        <f t="shared" si="27"/>
        <v>9.5000000000000001E-2</v>
      </c>
      <c r="K319" s="112">
        <v>1928787</v>
      </c>
      <c r="L319" s="112">
        <v>419385.82</v>
      </c>
      <c r="M319" s="121">
        <v>0.18</v>
      </c>
      <c r="N319" s="112">
        <f t="shared" si="28"/>
        <v>2275968.6599999997</v>
      </c>
      <c r="O319" s="112">
        <f t="shared" si="29"/>
        <v>1729736.1815999998</v>
      </c>
      <c r="P319" s="114">
        <f t="shared" si="30"/>
        <v>546232.47839999991</v>
      </c>
      <c r="Q319" s="115">
        <f t="shared" si="31"/>
        <v>491609.23055999994</v>
      </c>
    </row>
    <row r="320" spans="2:17" x14ac:dyDescent="0.25">
      <c r="B320" s="120">
        <v>313</v>
      </c>
      <c r="C320" s="109" t="s">
        <v>6473</v>
      </c>
      <c r="D320" s="109">
        <v>1200082580</v>
      </c>
      <c r="E320" s="108" t="s">
        <v>5860</v>
      </c>
      <c r="F320" s="109">
        <v>2013</v>
      </c>
      <c r="G320" s="110">
        <v>44389</v>
      </c>
      <c r="H320" s="109">
        <f t="shared" si="26"/>
        <v>8</v>
      </c>
      <c r="I320" s="109">
        <v>8</v>
      </c>
      <c r="J320" s="111">
        <f t="shared" si="27"/>
        <v>0.11874999999999999</v>
      </c>
      <c r="K320" s="112">
        <v>1540000</v>
      </c>
      <c r="L320" s="112">
        <v>359041.91</v>
      </c>
      <c r="M320" s="121">
        <v>0.18</v>
      </c>
      <c r="N320" s="112">
        <f t="shared" si="28"/>
        <v>1817200</v>
      </c>
      <c r="O320" s="112">
        <f t="shared" si="29"/>
        <v>1726340</v>
      </c>
      <c r="P320" s="114">
        <f t="shared" si="30"/>
        <v>90860</v>
      </c>
      <c r="Q320" s="115">
        <f t="shared" si="31"/>
        <v>90860</v>
      </c>
    </row>
    <row r="321" spans="2:17" x14ac:dyDescent="0.25">
      <c r="B321" s="120">
        <v>314</v>
      </c>
      <c r="C321" s="109" t="s">
        <v>6473</v>
      </c>
      <c r="D321" s="109">
        <v>1200082340</v>
      </c>
      <c r="E321" s="108" t="s">
        <v>5861</v>
      </c>
      <c r="F321" s="109">
        <v>2013</v>
      </c>
      <c r="G321" s="110">
        <v>44389</v>
      </c>
      <c r="H321" s="109">
        <f t="shared" si="26"/>
        <v>8</v>
      </c>
      <c r="I321" s="109">
        <v>10</v>
      </c>
      <c r="J321" s="111">
        <f t="shared" si="27"/>
        <v>9.5000000000000001E-2</v>
      </c>
      <c r="K321" s="112">
        <v>1244908.73</v>
      </c>
      <c r="L321" s="112">
        <v>1</v>
      </c>
      <c r="M321" s="121">
        <v>0</v>
      </c>
      <c r="N321" s="112">
        <f t="shared" si="28"/>
        <v>1244908.73</v>
      </c>
      <c r="O321" s="112">
        <f t="shared" si="29"/>
        <v>946130.6348</v>
      </c>
      <c r="P321" s="114">
        <f t="shared" si="30"/>
        <v>298778.09519999998</v>
      </c>
      <c r="Q321" s="115">
        <f t="shared" si="31"/>
        <v>268900.28567999997</v>
      </c>
    </row>
    <row r="322" spans="2:17" x14ac:dyDescent="0.25">
      <c r="B322" s="120">
        <v>315</v>
      </c>
      <c r="C322" s="109" t="s">
        <v>6473</v>
      </c>
      <c r="D322" s="109">
        <v>1200075850</v>
      </c>
      <c r="E322" s="108" t="s">
        <v>5862</v>
      </c>
      <c r="F322" s="109">
        <v>2013</v>
      </c>
      <c r="G322" s="110">
        <v>44389</v>
      </c>
      <c r="H322" s="109">
        <f t="shared" si="26"/>
        <v>8</v>
      </c>
      <c r="I322" s="109">
        <v>8</v>
      </c>
      <c r="J322" s="111">
        <f t="shared" si="27"/>
        <v>0.11874999999999999</v>
      </c>
      <c r="K322" s="112">
        <v>1175541.3999999999</v>
      </c>
      <c r="L322" s="112">
        <v>195335.5</v>
      </c>
      <c r="M322" s="121">
        <v>0.18</v>
      </c>
      <c r="N322" s="112">
        <f t="shared" si="28"/>
        <v>1387138.8519999997</v>
      </c>
      <c r="O322" s="112">
        <f t="shared" si="29"/>
        <v>1317781.9093999998</v>
      </c>
      <c r="P322" s="114">
        <f t="shared" si="30"/>
        <v>69356.942599999951</v>
      </c>
      <c r="Q322" s="115">
        <f t="shared" si="31"/>
        <v>69356.942599999951</v>
      </c>
    </row>
    <row r="323" spans="2:17" x14ac:dyDescent="0.25">
      <c r="B323" s="120">
        <v>316</v>
      </c>
      <c r="C323" s="109" t="s">
        <v>6473</v>
      </c>
      <c r="D323" s="109">
        <v>1200079820</v>
      </c>
      <c r="E323" s="108" t="s">
        <v>5863</v>
      </c>
      <c r="F323" s="109">
        <v>2013</v>
      </c>
      <c r="G323" s="110">
        <v>44389</v>
      </c>
      <c r="H323" s="109">
        <f t="shared" si="26"/>
        <v>8</v>
      </c>
      <c r="I323" s="109">
        <v>8</v>
      </c>
      <c r="J323" s="111">
        <f t="shared" si="27"/>
        <v>0.11874999999999999</v>
      </c>
      <c r="K323" s="112">
        <v>555502</v>
      </c>
      <c r="L323" s="112">
        <v>119773.53</v>
      </c>
      <c r="M323" s="121">
        <v>0.18</v>
      </c>
      <c r="N323" s="112">
        <f t="shared" si="28"/>
        <v>655492.36</v>
      </c>
      <c r="O323" s="112">
        <f t="shared" si="29"/>
        <v>622717.74199999997</v>
      </c>
      <c r="P323" s="114">
        <f t="shared" si="30"/>
        <v>32774.618000000017</v>
      </c>
      <c r="Q323" s="115">
        <f t="shared" si="31"/>
        <v>32774.618000000017</v>
      </c>
    </row>
    <row r="324" spans="2:17" x14ac:dyDescent="0.25">
      <c r="B324" s="120">
        <v>317</v>
      </c>
      <c r="C324" s="109" t="s">
        <v>6473</v>
      </c>
      <c r="D324" s="109">
        <v>1200080550</v>
      </c>
      <c r="E324" s="108" t="s">
        <v>5864</v>
      </c>
      <c r="F324" s="109">
        <v>2013</v>
      </c>
      <c r="G324" s="110">
        <v>44389</v>
      </c>
      <c r="H324" s="109">
        <f t="shared" si="26"/>
        <v>8</v>
      </c>
      <c r="I324" s="109">
        <v>8</v>
      </c>
      <c r="J324" s="111">
        <f t="shared" si="27"/>
        <v>0.11874999999999999</v>
      </c>
      <c r="K324" s="112">
        <v>456300</v>
      </c>
      <c r="L324" s="112">
        <v>99571.91</v>
      </c>
      <c r="M324" s="121">
        <v>0.18</v>
      </c>
      <c r="N324" s="112">
        <f t="shared" si="28"/>
        <v>538434</v>
      </c>
      <c r="O324" s="112">
        <f t="shared" si="29"/>
        <v>511512.3</v>
      </c>
      <c r="P324" s="114">
        <f t="shared" si="30"/>
        <v>26921.700000000012</v>
      </c>
      <c r="Q324" s="115">
        <f t="shared" si="31"/>
        <v>26921.700000000012</v>
      </c>
    </row>
    <row r="325" spans="2:17" x14ac:dyDescent="0.25">
      <c r="B325" s="120">
        <v>318</v>
      </c>
      <c r="C325" s="109" t="s">
        <v>6473</v>
      </c>
      <c r="D325" s="109">
        <v>1200081520</v>
      </c>
      <c r="E325" s="108" t="s">
        <v>5865</v>
      </c>
      <c r="F325" s="109">
        <v>2013</v>
      </c>
      <c r="G325" s="110">
        <v>44389</v>
      </c>
      <c r="H325" s="109">
        <f t="shared" si="26"/>
        <v>8</v>
      </c>
      <c r="I325" s="109">
        <v>8</v>
      </c>
      <c r="J325" s="111">
        <f t="shared" si="27"/>
        <v>0.11874999999999999</v>
      </c>
      <c r="K325" s="112">
        <v>395000</v>
      </c>
      <c r="L325" s="112">
        <v>92400.33</v>
      </c>
      <c r="M325" s="121">
        <v>0.18</v>
      </c>
      <c r="N325" s="112">
        <f t="shared" si="28"/>
        <v>466100</v>
      </c>
      <c r="O325" s="112">
        <f t="shared" si="29"/>
        <v>442795</v>
      </c>
      <c r="P325" s="114">
        <f t="shared" si="30"/>
        <v>23305</v>
      </c>
      <c r="Q325" s="115">
        <f t="shared" si="31"/>
        <v>23305</v>
      </c>
    </row>
    <row r="326" spans="2:17" x14ac:dyDescent="0.25">
      <c r="B326" s="120">
        <v>319</v>
      </c>
      <c r="C326" s="109" t="s">
        <v>6473</v>
      </c>
      <c r="D326" s="109">
        <v>1200079870</v>
      </c>
      <c r="E326" s="108" t="s">
        <v>5866</v>
      </c>
      <c r="F326" s="109">
        <v>2013</v>
      </c>
      <c r="G326" s="110">
        <v>44389</v>
      </c>
      <c r="H326" s="109">
        <f t="shared" si="26"/>
        <v>8</v>
      </c>
      <c r="I326" s="109">
        <v>8</v>
      </c>
      <c r="J326" s="111">
        <f t="shared" si="27"/>
        <v>0.11874999999999999</v>
      </c>
      <c r="K326" s="112">
        <v>238680</v>
      </c>
      <c r="L326" s="112">
        <v>51648.88</v>
      </c>
      <c r="M326" s="121">
        <v>0.18</v>
      </c>
      <c r="N326" s="112">
        <f t="shared" si="28"/>
        <v>281642.39999999997</v>
      </c>
      <c r="O326" s="112">
        <f t="shared" si="29"/>
        <v>267560.27999999997</v>
      </c>
      <c r="P326" s="114">
        <f t="shared" si="30"/>
        <v>14082.119999999995</v>
      </c>
      <c r="Q326" s="115">
        <f t="shared" si="31"/>
        <v>14082.119999999995</v>
      </c>
    </row>
    <row r="327" spans="2:17" x14ac:dyDescent="0.25">
      <c r="B327" s="120">
        <v>320</v>
      </c>
      <c r="C327" s="109" t="s">
        <v>6473</v>
      </c>
      <c r="D327" s="109">
        <v>1200079860</v>
      </c>
      <c r="E327" s="108" t="s">
        <v>5867</v>
      </c>
      <c r="F327" s="109">
        <v>2013</v>
      </c>
      <c r="G327" s="110">
        <v>44389</v>
      </c>
      <c r="H327" s="109">
        <f t="shared" ref="H327:H390" si="32">YEAR(G327)-F327</f>
        <v>8</v>
      </c>
      <c r="I327" s="109">
        <v>8</v>
      </c>
      <c r="J327" s="111">
        <f t="shared" ref="J327:J390" si="33">(95/I327/100)</f>
        <v>0.11874999999999999</v>
      </c>
      <c r="K327" s="112">
        <v>222360</v>
      </c>
      <c r="L327" s="112">
        <v>47249.24</v>
      </c>
      <c r="M327" s="121">
        <v>0.18</v>
      </c>
      <c r="N327" s="112">
        <f t="shared" ref="N327:N390" si="34">K327*(1+M327)</f>
        <v>262384.8</v>
      </c>
      <c r="O327" s="112">
        <f t="shared" ref="O327:O390" si="35">H327*J327*N327</f>
        <v>249265.55999999997</v>
      </c>
      <c r="P327" s="114">
        <f t="shared" si="30"/>
        <v>13119.24000000002</v>
      </c>
      <c r="Q327" s="115">
        <f t="shared" si="31"/>
        <v>13119.24000000002</v>
      </c>
    </row>
    <row r="328" spans="2:17" x14ac:dyDescent="0.25">
      <c r="B328" s="120">
        <v>321</v>
      </c>
      <c r="C328" s="109" t="s">
        <v>6473</v>
      </c>
      <c r="D328" s="109">
        <v>1200079850</v>
      </c>
      <c r="E328" s="108" t="s">
        <v>5868</v>
      </c>
      <c r="F328" s="109">
        <v>2013</v>
      </c>
      <c r="G328" s="110">
        <v>44389</v>
      </c>
      <c r="H328" s="109">
        <f t="shared" si="32"/>
        <v>8</v>
      </c>
      <c r="I328" s="109">
        <v>8</v>
      </c>
      <c r="J328" s="111">
        <f t="shared" si="33"/>
        <v>0.11874999999999999</v>
      </c>
      <c r="K328" s="112">
        <v>166600</v>
      </c>
      <c r="L328" s="112">
        <v>35292.43</v>
      </c>
      <c r="M328" s="121">
        <v>0.18</v>
      </c>
      <c r="N328" s="112">
        <f t="shared" si="34"/>
        <v>196588</v>
      </c>
      <c r="O328" s="112">
        <f t="shared" si="35"/>
        <v>186758.59999999998</v>
      </c>
      <c r="P328" s="114">
        <f t="shared" si="30"/>
        <v>9829.4000000000233</v>
      </c>
      <c r="Q328" s="115">
        <f t="shared" si="31"/>
        <v>8846.460000000021</v>
      </c>
    </row>
    <row r="329" spans="2:17" x14ac:dyDescent="0.25">
      <c r="B329" s="120">
        <v>322</v>
      </c>
      <c r="C329" s="109" t="s">
        <v>6473</v>
      </c>
      <c r="D329" s="109">
        <v>1200079880</v>
      </c>
      <c r="E329" s="108" t="s">
        <v>5869</v>
      </c>
      <c r="F329" s="109">
        <v>2013</v>
      </c>
      <c r="G329" s="110">
        <v>44389</v>
      </c>
      <c r="H329" s="109">
        <f t="shared" si="32"/>
        <v>8</v>
      </c>
      <c r="I329" s="109">
        <v>8</v>
      </c>
      <c r="J329" s="111">
        <f t="shared" si="33"/>
        <v>0.11874999999999999</v>
      </c>
      <c r="K329" s="112">
        <v>140000.31</v>
      </c>
      <c r="L329" s="112">
        <v>28395.3</v>
      </c>
      <c r="M329" s="121">
        <v>0.18</v>
      </c>
      <c r="N329" s="112">
        <f t="shared" si="34"/>
        <v>165200.3658</v>
      </c>
      <c r="O329" s="112">
        <f t="shared" si="35"/>
        <v>156940.34750999999</v>
      </c>
      <c r="P329" s="114">
        <f t="shared" si="30"/>
        <v>8260.0182900000073</v>
      </c>
      <c r="Q329" s="115">
        <f t="shared" si="31"/>
        <v>7434.0164610000065</v>
      </c>
    </row>
    <row r="330" spans="2:17" x14ac:dyDescent="0.25">
      <c r="B330" s="120">
        <v>323</v>
      </c>
      <c r="C330" s="109" t="s">
        <v>6473</v>
      </c>
      <c r="D330" s="109">
        <v>1200076070</v>
      </c>
      <c r="E330" s="108" t="s">
        <v>5870</v>
      </c>
      <c r="F330" s="109">
        <v>2013</v>
      </c>
      <c r="G330" s="110">
        <v>44389</v>
      </c>
      <c r="H330" s="109">
        <f t="shared" si="32"/>
        <v>8</v>
      </c>
      <c r="I330" s="109">
        <v>8</v>
      </c>
      <c r="J330" s="111">
        <f t="shared" si="33"/>
        <v>0.11874999999999999</v>
      </c>
      <c r="K330" s="112">
        <v>107181.34</v>
      </c>
      <c r="L330" s="112">
        <v>17809.95</v>
      </c>
      <c r="M330" s="121">
        <v>0.18</v>
      </c>
      <c r="N330" s="112">
        <f t="shared" si="34"/>
        <v>126473.98119999999</v>
      </c>
      <c r="O330" s="112">
        <f t="shared" si="35"/>
        <v>120150.28214</v>
      </c>
      <c r="P330" s="114">
        <f t="shared" ref="P330:P393" si="36">IF(N330-O330&lt;=0,5%*N330,N330-O330)</f>
        <v>6323.699059999999</v>
      </c>
      <c r="Q330" s="115">
        <f t="shared" ref="Q330:Q393" si="37">IF(P330=N330*5%,P330,P330*0.9)</f>
        <v>6323.699059999999</v>
      </c>
    </row>
    <row r="331" spans="2:17" x14ac:dyDescent="0.25">
      <c r="B331" s="120">
        <v>324</v>
      </c>
      <c r="C331" s="109" t="s">
        <v>6473</v>
      </c>
      <c r="D331" s="109">
        <v>1200079890</v>
      </c>
      <c r="E331" s="108" t="s">
        <v>5871</v>
      </c>
      <c r="F331" s="109">
        <v>2013</v>
      </c>
      <c r="G331" s="110">
        <v>44389</v>
      </c>
      <c r="H331" s="109">
        <f t="shared" si="32"/>
        <v>8</v>
      </c>
      <c r="I331" s="109">
        <v>8</v>
      </c>
      <c r="J331" s="111">
        <f t="shared" si="33"/>
        <v>0.11874999999999999</v>
      </c>
      <c r="K331" s="112">
        <v>53374.8</v>
      </c>
      <c r="L331" s="112">
        <v>10825.63</v>
      </c>
      <c r="M331" s="121">
        <v>0.18</v>
      </c>
      <c r="N331" s="112">
        <f t="shared" si="34"/>
        <v>62982.264000000003</v>
      </c>
      <c r="O331" s="112">
        <f t="shared" si="35"/>
        <v>59833.150800000003</v>
      </c>
      <c r="P331" s="114">
        <f t="shared" si="36"/>
        <v>3149.1131999999998</v>
      </c>
      <c r="Q331" s="115">
        <f t="shared" si="37"/>
        <v>3149.1131999999998</v>
      </c>
    </row>
    <row r="332" spans="2:17" x14ac:dyDescent="0.25">
      <c r="B332" s="120">
        <v>325</v>
      </c>
      <c r="C332" s="109" t="s">
        <v>6473</v>
      </c>
      <c r="D332" s="109">
        <v>1200082430</v>
      </c>
      <c r="E332" s="108" t="s">
        <v>5872</v>
      </c>
      <c r="F332" s="109">
        <v>2013</v>
      </c>
      <c r="G332" s="110">
        <v>44389</v>
      </c>
      <c r="H332" s="109">
        <f t="shared" si="32"/>
        <v>8</v>
      </c>
      <c r="I332" s="109">
        <v>8</v>
      </c>
      <c r="J332" s="111">
        <f t="shared" si="33"/>
        <v>0.11874999999999999</v>
      </c>
      <c r="K332" s="112">
        <v>36888</v>
      </c>
      <c r="L332" s="112">
        <v>8533.02</v>
      </c>
      <c r="M332" s="121">
        <v>0.18</v>
      </c>
      <c r="N332" s="112">
        <f t="shared" si="34"/>
        <v>43527.839999999997</v>
      </c>
      <c r="O332" s="112">
        <f t="shared" si="35"/>
        <v>41351.447999999997</v>
      </c>
      <c r="P332" s="114">
        <f t="shared" si="36"/>
        <v>2176.3919999999998</v>
      </c>
      <c r="Q332" s="115">
        <f t="shared" si="37"/>
        <v>2176.3919999999998</v>
      </c>
    </row>
    <row r="333" spans="2:17" x14ac:dyDescent="0.25">
      <c r="B333" s="120">
        <v>326</v>
      </c>
      <c r="C333" s="109" t="s">
        <v>6473</v>
      </c>
      <c r="D333" s="109">
        <v>1200082810</v>
      </c>
      <c r="E333" s="108" t="s">
        <v>1269</v>
      </c>
      <c r="F333" s="109">
        <v>2013</v>
      </c>
      <c r="G333" s="110">
        <v>44389</v>
      </c>
      <c r="H333" s="109">
        <f t="shared" si="32"/>
        <v>8</v>
      </c>
      <c r="I333" s="109">
        <v>8</v>
      </c>
      <c r="J333" s="111">
        <f t="shared" si="33"/>
        <v>0.11874999999999999</v>
      </c>
      <c r="K333" s="112">
        <v>17575.490000000002</v>
      </c>
      <c r="L333" s="112">
        <v>4284.84</v>
      </c>
      <c r="M333" s="121">
        <v>0.06</v>
      </c>
      <c r="N333" s="112">
        <f t="shared" si="34"/>
        <v>18630.019400000001</v>
      </c>
      <c r="O333" s="112">
        <f t="shared" si="35"/>
        <v>17698.51843</v>
      </c>
      <c r="P333" s="114">
        <f t="shared" si="36"/>
        <v>931.50097000000096</v>
      </c>
      <c r="Q333" s="115">
        <f t="shared" si="37"/>
        <v>838.35087300000089</v>
      </c>
    </row>
    <row r="334" spans="2:17" x14ac:dyDescent="0.25">
      <c r="B334" s="120">
        <v>327</v>
      </c>
      <c r="C334" s="109" t="s">
        <v>6473</v>
      </c>
      <c r="D334" s="109">
        <v>1200081040</v>
      </c>
      <c r="E334" s="108" t="s">
        <v>5873</v>
      </c>
      <c r="F334" s="109">
        <v>2013</v>
      </c>
      <c r="G334" s="110">
        <v>44389</v>
      </c>
      <c r="H334" s="109">
        <f t="shared" si="32"/>
        <v>8</v>
      </c>
      <c r="I334" s="109">
        <v>8</v>
      </c>
      <c r="J334" s="111">
        <f t="shared" si="33"/>
        <v>0.11874999999999999</v>
      </c>
      <c r="K334" s="112">
        <v>12000</v>
      </c>
      <c r="L334" s="112">
        <v>2592.02</v>
      </c>
      <c r="M334" s="121">
        <v>0.18</v>
      </c>
      <c r="N334" s="112">
        <f t="shared" si="34"/>
        <v>14160</v>
      </c>
      <c r="O334" s="112">
        <f t="shared" si="35"/>
        <v>13452</v>
      </c>
      <c r="P334" s="114">
        <f t="shared" si="36"/>
        <v>708</v>
      </c>
      <c r="Q334" s="115">
        <f t="shared" si="37"/>
        <v>708</v>
      </c>
    </row>
    <row r="335" spans="2:17" x14ac:dyDescent="0.25">
      <c r="B335" s="120">
        <v>328</v>
      </c>
      <c r="C335" s="109" t="s">
        <v>6473</v>
      </c>
      <c r="D335" s="109">
        <v>1200082440</v>
      </c>
      <c r="E335" s="108" t="s">
        <v>1328</v>
      </c>
      <c r="F335" s="109">
        <v>2013</v>
      </c>
      <c r="G335" s="110">
        <v>44389</v>
      </c>
      <c r="H335" s="109">
        <f t="shared" si="32"/>
        <v>8</v>
      </c>
      <c r="I335" s="109">
        <v>8</v>
      </c>
      <c r="J335" s="111">
        <f t="shared" si="33"/>
        <v>0.11874999999999999</v>
      </c>
      <c r="K335" s="112">
        <v>8624.89</v>
      </c>
      <c r="L335" s="112">
        <v>1997.34</v>
      </c>
      <c r="M335" s="121">
        <v>0.18</v>
      </c>
      <c r="N335" s="112">
        <f t="shared" si="34"/>
        <v>10177.370199999999</v>
      </c>
      <c r="O335" s="112">
        <f t="shared" si="35"/>
        <v>9668.5016899999991</v>
      </c>
      <c r="P335" s="114">
        <f t="shared" si="36"/>
        <v>508.86851000000024</v>
      </c>
      <c r="Q335" s="115">
        <f t="shared" si="37"/>
        <v>508.86851000000024</v>
      </c>
    </row>
    <row r="336" spans="2:17" x14ac:dyDescent="0.25">
      <c r="B336" s="120">
        <v>329</v>
      </c>
      <c r="C336" s="109" t="s">
        <v>6473</v>
      </c>
      <c r="D336" s="109">
        <v>1200083350</v>
      </c>
      <c r="E336" s="108" t="s">
        <v>5874</v>
      </c>
      <c r="F336" s="109">
        <v>2014</v>
      </c>
      <c r="G336" s="110">
        <v>44389</v>
      </c>
      <c r="H336" s="109">
        <f t="shared" si="32"/>
        <v>7</v>
      </c>
      <c r="I336" s="109">
        <v>8</v>
      </c>
      <c r="J336" s="111">
        <f t="shared" si="33"/>
        <v>0.11874999999999999</v>
      </c>
      <c r="K336" s="112">
        <v>8484128.9499999993</v>
      </c>
      <c r="L336" s="112">
        <v>2218967.2799999998</v>
      </c>
      <c r="M336" s="121">
        <v>7.0000000000000007E-2</v>
      </c>
      <c r="N336" s="112">
        <f t="shared" si="34"/>
        <v>9078017.9764999989</v>
      </c>
      <c r="O336" s="112">
        <f t="shared" si="35"/>
        <v>7546102.4429656239</v>
      </c>
      <c r="P336" s="114">
        <f t="shared" si="36"/>
        <v>1531915.533534375</v>
      </c>
      <c r="Q336" s="115">
        <f t="shared" si="37"/>
        <v>1378723.9801809376</v>
      </c>
    </row>
    <row r="337" spans="2:17" x14ac:dyDescent="0.25">
      <c r="B337" s="120">
        <v>330</v>
      </c>
      <c r="C337" s="109" t="s">
        <v>6473</v>
      </c>
      <c r="D337" s="109">
        <v>1200083060</v>
      </c>
      <c r="E337" s="108" t="s">
        <v>5875</v>
      </c>
      <c r="F337" s="109">
        <v>2014</v>
      </c>
      <c r="G337" s="110">
        <v>44389</v>
      </c>
      <c r="H337" s="109">
        <f t="shared" si="32"/>
        <v>7</v>
      </c>
      <c r="I337" s="109">
        <v>8</v>
      </c>
      <c r="J337" s="111">
        <f t="shared" si="33"/>
        <v>0.11874999999999999</v>
      </c>
      <c r="K337" s="112">
        <v>2856209</v>
      </c>
      <c r="L337" s="112">
        <v>741919.07</v>
      </c>
      <c r="M337" s="121">
        <v>0.08</v>
      </c>
      <c r="N337" s="112">
        <f t="shared" si="34"/>
        <v>3084705.72</v>
      </c>
      <c r="O337" s="112">
        <f t="shared" si="35"/>
        <v>2564161.6297499998</v>
      </c>
      <c r="P337" s="114">
        <f t="shared" si="36"/>
        <v>520544.09025000036</v>
      </c>
      <c r="Q337" s="115">
        <f t="shared" si="37"/>
        <v>468489.68122500036</v>
      </c>
    </row>
    <row r="338" spans="2:17" x14ac:dyDescent="0.25">
      <c r="B338" s="120">
        <v>331</v>
      </c>
      <c r="C338" s="109" t="s">
        <v>6473</v>
      </c>
      <c r="D338" s="109">
        <v>1200083420</v>
      </c>
      <c r="E338" s="108" t="s">
        <v>5578</v>
      </c>
      <c r="F338" s="109">
        <v>2014</v>
      </c>
      <c r="G338" s="110">
        <v>44389</v>
      </c>
      <c r="H338" s="109">
        <f t="shared" si="32"/>
        <v>7</v>
      </c>
      <c r="I338" s="109">
        <v>10</v>
      </c>
      <c r="J338" s="111">
        <f t="shared" si="33"/>
        <v>9.5000000000000001E-2</v>
      </c>
      <c r="K338" s="112">
        <v>2785425</v>
      </c>
      <c r="L338" s="112">
        <v>730782.21</v>
      </c>
      <c r="M338" s="121">
        <v>0.08</v>
      </c>
      <c r="N338" s="112">
        <f t="shared" si="34"/>
        <v>3008259</v>
      </c>
      <c r="O338" s="112">
        <f t="shared" si="35"/>
        <v>2000492.2350000001</v>
      </c>
      <c r="P338" s="114">
        <f t="shared" si="36"/>
        <v>1007766.7649999999</v>
      </c>
      <c r="Q338" s="115">
        <f t="shared" si="37"/>
        <v>906990.08849999995</v>
      </c>
    </row>
    <row r="339" spans="2:17" x14ac:dyDescent="0.25">
      <c r="B339" s="120">
        <v>332</v>
      </c>
      <c r="C339" s="109" t="s">
        <v>6473</v>
      </c>
      <c r="D339" s="109">
        <v>1200083160</v>
      </c>
      <c r="E339" s="108" t="s">
        <v>5876</v>
      </c>
      <c r="F339" s="109">
        <v>2014</v>
      </c>
      <c r="G339" s="110">
        <v>44389</v>
      </c>
      <c r="H339" s="109">
        <f t="shared" si="32"/>
        <v>7</v>
      </c>
      <c r="I339" s="109">
        <v>10</v>
      </c>
      <c r="J339" s="111">
        <f t="shared" si="33"/>
        <v>9.5000000000000001E-2</v>
      </c>
      <c r="K339" s="112">
        <v>1998735</v>
      </c>
      <c r="L339" s="112">
        <v>495350.79</v>
      </c>
      <c r="M339" s="121">
        <v>0.08</v>
      </c>
      <c r="N339" s="112">
        <f t="shared" si="34"/>
        <v>2158633.8000000003</v>
      </c>
      <c r="O339" s="112">
        <f t="shared" si="35"/>
        <v>1435491.4770000002</v>
      </c>
      <c r="P339" s="114">
        <f t="shared" si="36"/>
        <v>723142.32300000009</v>
      </c>
      <c r="Q339" s="115">
        <f t="shared" si="37"/>
        <v>650828.09070000006</v>
      </c>
    </row>
    <row r="340" spans="2:17" x14ac:dyDescent="0.25">
      <c r="B340" s="120">
        <v>333</v>
      </c>
      <c r="C340" s="109" t="s">
        <v>6473</v>
      </c>
      <c r="D340" s="109">
        <v>1200088880</v>
      </c>
      <c r="E340" s="108" t="s">
        <v>5877</v>
      </c>
      <c r="F340" s="109">
        <v>2014</v>
      </c>
      <c r="G340" s="110">
        <v>44389</v>
      </c>
      <c r="H340" s="109">
        <f t="shared" si="32"/>
        <v>7</v>
      </c>
      <c r="I340" s="109">
        <v>8</v>
      </c>
      <c r="J340" s="111">
        <f t="shared" si="33"/>
        <v>0.11874999999999999</v>
      </c>
      <c r="K340" s="112">
        <v>1784444.41</v>
      </c>
      <c r="L340" s="112">
        <v>1</v>
      </c>
      <c r="M340" s="121">
        <v>0</v>
      </c>
      <c r="N340" s="112">
        <f t="shared" si="34"/>
        <v>1784444.41</v>
      </c>
      <c r="O340" s="112">
        <f t="shared" si="35"/>
        <v>1483319.4158124998</v>
      </c>
      <c r="P340" s="114">
        <f t="shared" si="36"/>
        <v>301124.99418750009</v>
      </c>
      <c r="Q340" s="115">
        <f t="shared" si="37"/>
        <v>271012.4947687501</v>
      </c>
    </row>
    <row r="341" spans="2:17" x14ac:dyDescent="0.25">
      <c r="B341" s="120">
        <v>334</v>
      </c>
      <c r="C341" s="109" t="s">
        <v>6473</v>
      </c>
      <c r="D341" s="109">
        <v>1200088920</v>
      </c>
      <c r="E341" s="108" t="s">
        <v>5878</v>
      </c>
      <c r="F341" s="109">
        <v>2014</v>
      </c>
      <c r="G341" s="110">
        <v>44389</v>
      </c>
      <c r="H341" s="109">
        <f t="shared" si="32"/>
        <v>7</v>
      </c>
      <c r="I341" s="109">
        <v>10</v>
      </c>
      <c r="J341" s="111">
        <f t="shared" si="33"/>
        <v>9.5000000000000001E-2</v>
      </c>
      <c r="K341" s="112">
        <v>1653148.14</v>
      </c>
      <c r="L341" s="112">
        <v>252217.29</v>
      </c>
      <c r="M341" s="121">
        <v>0.08</v>
      </c>
      <c r="N341" s="112">
        <f t="shared" si="34"/>
        <v>1785399.9912</v>
      </c>
      <c r="O341" s="112">
        <f t="shared" si="35"/>
        <v>1187290.9941480001</v>
      </c>
      <c r="P341" s="114">
        <f t="shared" si="36"/>
        <v>598108.9970519999</v>
      </c>
      <c r="Q341" s="115">
        <f t="shared" si="37"/>
        <v>538298.09734679991</v>
      </c>
    </row>
    <row r="342" spans="2:17" x14ac:dyDescent="0.25">
      <c r="B342" s="120">
        <v>335</v>
      </c>
      <c r="C342" s="109" t="s">
        <v>6473</v>
      </c>
      <c r="D342" s="109">
        <v>1200088930</v>
      </c>
      <c r="E342" s="108" t="s">
        <v>5879</v>
      </c>
      <c r="F342" s="109">
        <v>2014</v>
      </c>
      <c r="G342" s="110">
        <v>44389</v>
      </c>
      <c r="H342" s="109">
        <f t="shared" si="32"/>
        <v>7</v>
      </c>
      <c r="I342" s="109">
        <v>10</v>
      </c>
      <c r="J342" s="111">
        <f t="shared" si="33"/>
        <v>9.5000000000000001E-2</v>
      </c>
      <c r="K342" s="112">
        <v>1653148.14</v>
      </c>
      <c r="L342" s="112">
        <v>252217.28</v>
      </c>
      <c r="M342" s="121">
        <v>0.08</v>
      </c>
      <c r="N342" s="112">
        <f t="shared" si="34"/>
        <v>1785399.9912</v>
      </c>
      <c r="O342" s="112">
        <f t="shared" si="35"/>
        <v>1187290.9941480001</v>
      </c>
      <c r="P342" s="114">
        <f t="shared" si="36"/>
        <v>598108.9970519999</v>
      </c>
      <c r="Q342" s="115">
        <f t="shared" si="37"/>
        <v>538298.09734679991</v>
      </c>
    </row>
    <row r="343" spans="2:17" x14ac:dyDescent="0.25">
      <c r="B343" s="120">
        <v>336</v>
      </c>
      <c r="C343" s="109" t="s">
        <v>6473</v>
      </c>
      <c r="D343" s="109">
        <v>1200089600</v>
      </c>
      <c r="E343" s="108" t="s">
        <v>5880</v>
      </c>
      <c r="F343" s="109">
        <v>2014</v>
      </c>
      <c r="G343" s="110">
        <v>44389</v>
      </c>
      <c r="H343" s="109">
        <f t="shared" si="32"/>
        <v>7</v>
      </c>
      <c r="I343" s="109">
        <v>10</v>
      </c>
      <c r="J343" s="111">
        <f t="shared" si="33"/>
        <v>9.5000000000000001E-2</v>
      </c>
      <c r="K343" s="112">
        <v>1612013.5</v>
      </c>
      <c r="L343" s="112">
        <v>1</v>
      </c>
      <c r="M343" s="121">
        <v>0</v>
      </c>
      <c r="N343" s="112">
        <f t="shared" si="34"/>
        <v>1612013.5</v>
      </c>
      <c r="O343" s="112">
        <f t="shared" si="35"/>
        <v>1071988.9775</v>
      </c>
      <c r="P343" s="114">
        <f t="shared" si="36"/>
        <v>540024.52249999996</v>
      </c>
      <c r="Q343" s="115">
        <f t="shared" si="37"/>
        <v>486022.07024999999</v>
      </c>
    </row>
    <row r="344" spans="2:17" x14ac:dyDescent="0.25">
      <c r="B344" s="120">
        <v>337</v>
      </c>
      <c r="C344" s="109" t="s">
        <v>6473</v>
      </c>
      <c r="D344" s="109">
        <v>1200089640</v>
      </c>
      <c r="E344" s="108" t="s">
        <v>5881</v>
      </c>
      <c r="F344" s="109">
        <v>2014</v>
      </c>
      <c r="G344" s="110">
        <v>44389</v>
      </c>
      <c r="H344" s="109">
        <f t="shared" si="32"/>
        <v>7</v>
      </c>
      <c r="I344" s="109">
        <v>10</v>
      </c>
      <c r="J344" s="111">
        <f t="shared" si="33"/>
        <v>9.5000000000000001E-2</v>
      </c>
      <c r="K344" s="112">
        <v>1612013.5</v>
      </c>
      <c r="L344" s="112">
        <v>24976.16</v>
      </c>
      <c r="M344" s="121">
        <v>0.08</v>
      </c>
      <c r="N344" s="112">
        <f t="shared" si="34"/>
        <v>1740974.58</v>
      </c>
      <c r="O344" s="112">
        <f t="shared" si="35"/>
        <v>1157748.0957000002</v>
      </c>
      <c r="P344" s="114">
        <f t="shared" si="36"/>
        <v>583226.48429999989</v>
      </c>
      <c r="Q344" s="115">
        <f t="shared" si="37"/>
        <v>524903.83586999995</v>
      </c>
    </row>
    <row r="345" spans="2:17" x14ac:dyDescent="0.25">
      <c r="B345" s="120">
        <v>338</v>
      </c>
      <c r="C345" s="109" t="s">
        <v>6473</v>
      </c>
      <c r="D345" s="109">
        <v>1200089420</v>
      </c>
      <c r="E345" s="108" t="s">
        <v>5882</v>
      </c>
      <c r="F345" s="109">
        <v>2014</v>
      </c>
      <c r="G345" s="110">
        <v>44389</v>
      </c>
      <c r="H345" s="109">
        <f t="shared" si="32"/>
        <v>7</v>
      </c>
      <c r="I345" s="109">
        <v>8</v>
      </c>
      <c r="J345" s="111">
        <f t="shared" si="33"/>
        <v>0.11874999999999999</v>
      </c>
      <c r="K345" s="112">
        <v>1564936.78</v>
      </c>
      <c r="L345" s="112">
        <v>1</v>
      </c>
      <c r="M345" s="121">
        <v>0</v>
      </c>
      <c r="N345" s="112">
        <f t="shared" si="34"/>
        <v>1564936.78</v>
      </c>
      <c r="O345" s="112">
        <f t="shared" si="35"/>
        <v>1300853.6983749999</v>
      </c>
      <c r="P345" s="114">
        <f t="shared" si="36"/>
        <v>264083.08162500011</v>
      </c>
      <c r="Q345" s="115">
        <f t="shared" si="37"/>
        <v>237674.7734625001</v>
      </c>
    </row>
    <row r="346" spans="2:17" x14ac:dyDescent="0.25">
      <c r="B346" s="120">
        <v>339</v>
      </c>
      <c r="C346" s="109" t="s">
        <v>6473</v>
      </c>
      <c r="D346" s="109">
        <v>1200094050</v>
      </c>
      <c r="E346" s="108" t="s">
        <v>5883</v>
      </c>
      <c r="F346" s="109">
        <v>2014</v>
      </c>
      <c r="G346" s="110">
        <v>44389</v>
      </c>
      <c r="H346" s="109">
        <f t="shared" si="32"/>
        <v>7</v>
      </c>
      <c r="I346" s="109">
        <v>8</v>
      </c>
      <c r="J346" s="111">
        <f t="shared" si="33"/>
        <v>0.11874999999999999</v>
      </c>
      <c r="K346" s="112">
        <v>1563691</v>
      </c>
      <c r="L346" s="112">
        <v>540223.1</v>
      </c>
      <c r="M346" s="121">
        <v>0.08</v>
      </c>
      <c r="N346" s="112">
        <f t="shared" si="34"/>
        <v>1688786.28</v>
      </c>
      <c r="O346" s="112">
        <f t="shared" si="35"/>
        <v>1403803.59525</v>
      </c>
      <c r="P346" s="114">
        <f t="shared" si="36"/>
        <v>284982.68475000001</v>
      </c>
      <c r="Q346" s="115">
        <f t="shared" si="37"/>
        <v>256484.41627500003</v>
      </c>
    </row>
    <row r="347" spans="2:17" x14ac:dyDescent="0.25">
      <c r="B347" s="120">
        <v>340</v>
      </c>
      <c r="C347" s="109" t="s">
        <v>6473</v>
      </c>
      <c r="D347" s="109">
        <v>1200083140</v>
      </c>
      <c r="E347" s="108" t="s">
        <v>5876</v>
      </c>
      <c r="F347" s="109">
        <v>2014</v>
      </c>
      <c r="G347" s="110">
        <v>44389</v>
      </c>
      <c r="H347" s="109">
        <f t="shared" si="32"/>
        <v>7</v>
      </c>
      <c r="I347" s="109">
        <v>10</v>
      </c>
      <c r="J347" s="111">
        <f t="shared" si="33"/>
        <v>9.5000000000000001E-2</v>
      </c>
      <c r="K347" s="112">
        <v>1457796</v>
      </c>
      <c r="L347" s="112">
        <v>361288.75</v>
      </c>
      <c r="M347" s="121">
        <v>0.08</v>
      </c>
      <c r="N347" s="112">
        <f t="shared" si="34"/>
        <v>1574419.6800000002</v>
      </c>
      <c r="O347" s="112">
        <f t="shared" si="35"/>
        <v>1046989.0872000002</v>
      </c>
      <c r="P347" s="114">
        <f t="shared" si="36"/>
        <v>527430.59279999998</v>
      </c>
      <c r="Q347" s="115">
        <f t="shared" si="37"/>
        <v>474687.53352</v>
      </c>
    </row>
    <row r="348" spans="2:17" x14ac:dyDescent="0.25">
      <c r="B348" s="120">
        <v>341</v>
      </c>
      <c r="C348" s="109" t="s">
        <v>6473</v>
      </c>
      <c r="D348" s="109">
        <v>1200083150</v>
      </c>
      <c r="E348" s="108" t="s">
        <v>5876</v>
      </c>
      <c r="F348" s="109">
        <v>2014</v>
      </c>
      <c r="G348" s="110">
        <v>44389</v>
      </c>
      <c r="H348" s="109">
        <f t="shared" si="32"/>
        <v>7</v>
      </c>
      <c r="I348" s="109">
        <v>10</v>
      </c>
      <c r="J348" s="111">
        <f t="shared" si="33"/>
        <v>9.5000000000000001E-2</v>
      </c>
      <c r="K348" s="112">
        <v>1457795</v>
      </c>
      <c r="L348" s="112">
        <v>361288.48</v>
      </c>
      <c r="M348" s="121">
        <v>0.08</v>
      </c>
      <c r="N348" s="112">
        <f t="shared" si="34"/>
        <v>1574418.6</v>
      </c>
      <c r="O348" s="112">
        <f t="shared" si="35"/>
        <v>1046988.3690000001</v>
      </c>
      <c r="P348" s="114">
        <f t="shared" si="36"/>
        <v>527430.23100000003</v>
      </c>
      <c r="Q348" s="115">
        <f t="shared" si="37"/>
        <v>474687.20790000004</v>
      </c>
    </row>
    <row r="349" spans="2:17" x14ac:dyDescent="0.25">
      <c r="B349" s="120">
        <v>342</v>
      </c>
      <c r="C349" s="109" t="s">
        <v>6473</v>
      </c>
      <c r="D349" s="109">
        <v>1200092530</v>
      </c>
      <c r="E349" s="108" t="s">
        <v>5884</v>
      </c>
      <c r="F349" s="109">
        <v>2014</v>
      </c>
      <c r="G349" s="110">
        <v>44389</v>
      </c>
      <c r="H349" s="109">
        <f t="shared" si="32"/>
        <v>7</v>
      </c>
      <c r="I349" s="109">
        <v>8</v>
      </c>
      <c r="J349" s="111">
        <f t="shared" si="33"/>
        <v>0.11874999999999999</v>
      </c>
      <c r="K349" s="112">
        <v>1158278</v>
      </c>
      <c r="L349" s="112">
        <v>382390.4</v>
      </c>
      <c r="M349" s="121">
        <v>0.08</v>
      </c>
      <c r="N349" s="112">
        <f t="shared" si="34"/>
        <v>1250940.24</v>
      </c>
      <c r="O349" s="112">
        <f t="shared" si="35"/>
        <v>1039844.0744999999</v>
      </c>
      <c r="P349" s="114">
        <f t="shared" si="36"/>
        <v>211096.16550000012</v>
      </c>
      <c r="Q349" s="115">
        <f t="shared" si="37"/>
        <v>189986.54895000011</v>
      </c>
    </row>
    <row r="350" spans="2:17" x14ac:dyDescent="0.25">
      <c r="B350" s="120">
        <v>343</v>
      </c>
      <c r="C350" s="109" t="s">
        <v>6473</v>
      </c>
      <c r="D350" s="109">
        <v>1200089190</v>
      </c>
      <c r="E350" s="108" t="s">
        <v>5885</v>
      </c>
      <c r="F350" s="109">
        <v>2014</v>
      </c>
      <c r="G350" s="110">
        <v>44389</v>
      </c>
      <c r="H350" s="109">
        <f t="shared" si="32"/>
        <v>7</v>
      </c>
      <c r="I350" s="109">
        <v>8</v>
      </c>
      <c r="J350" s="111">
        <f t="shared" si="33"/>
        <v>0.11874999999999999</v>
      </c>
      <c r="K350" s="112">
        <v>1060718.4099999999</v>
      </c>
      <c r="L350" s="112">
        <v>1</v>
      </c>
      <c r="M350" s="121">
        <v>0</v>
      </c>
      <c r="N350" s="112">
        <f t="shared" si="34"/>
        <v>1060718.4099999999</v>
      </c>
      <c r="O350" s="112">
        <f t="shared" si="35"/>
        <v>881722.17831249989</v>
      </c>
      <c r="P350" s="114">
        <f t="shared" si="36"/>
        <v>178996.23168750003</v>
      </c>
      <c r="Q350" s="115">
        <f t="shared" si="37"/>
        <v>161096.60851875003</v>
      </c>
    </row>
    <row r="351" spans="2:17" x14ac:dyDescent="0.25">
      <c r="B351" s="120">
        <v>344</v>
      </c>
      <c r="C351" s="109" t="s">
        <v>6473</v>
      </c>
      <c r="D351" s="109">
        <v>1200088910</v>
      </c>
      <c r="E351" s="108" t="s">
        <v>5886</v>
      </c>
      <c r="F351" s="109">
        <v>2014</v>
      </c>
      <c r="G351" s="110">
        <v>44389</v>
      </c>
      <c r="H351" s="109">
        <f t="shared" si="32"/>
        <v>7</v>
      </c>
      <c r="I351" s="109">
        <v>8</v>
      </c>
      <c r="J351" s="111">
        <f t="shared" si="33"/>
        <v>0.11874999999999999</v>
      </c>
      <c r="K351" s="112">
        <v>991805.45</v>
      </c>
      <c r="L351" s="112">
        <v>1</v>
      </c>
      <c r="M351" s="121">
        <v>0</v>
      </c>
      <c r="N351" s="112">
        <f t="shared" si="34"/>
        <v>991805.45</v>
      </c>
      <c r="O351" s="112">
        <f t="shared" si="35"/>
        <v>824438.28031249985</v>
      </c>
      <c r="P351" s="114">
        <f t="shared" si="36"/>
        <v>167367.16968750011</v>
      </c>
      <c r="Q351" s="115">
        <f t="shared" si="37"/>
        <v>150630.45271875011</v>
      </c>
    </row>
    <row r="352" spans="2:17" x14ac:dyDescent="0.25">
      <c r="B352" s="120">
        <v>345</v>
      </c>
      <c r="C352" s="109" t="s">
        <v>6473</v>
      </c>
      <c r="D352" s="109">
        <v>1200089890</v>
      </c>
      <c r="E352" s="108" t="s">
        <v>5887</v>
      </c>
      <c r="F352" s="109">
        <v>2014</v>
      </c>
      <c r="G352" s="110">
        <v>44389</v>
      </c>
      <c r="H352" s="109">
        <f t="shared" si="32"/>
        <v>7</v>
      </c>
      <c r="I352" s="109">
        <v>8</v>
      </c>
      <c r="J352" s="111">
        <f t="shared" si="33"/>
        <v>0.11874999999999999</v>
      </c>
      <c r="K352" s="112">
        <v>896418</v>
      </c>
      <c r="L352" s="112">
        <v>31731.27</v>
      </c>
      <c r="M352" s="121">
        <v>0.08</v>
      </c>
      <c r="N352" s="112">
        <f t="shared" si="34"/>
        <v>968131.44000000006</v>
      </c>
      <c r="O352" s="112">
        <f t="shared" si="35"/>
        <v>804759.25950000004</v>
      </c>
      <c r="P352" s="114">
        <f t="shared" si="36"/>
        <v>163372.18050000002</v>
      </c>
      <c r="Q352" s="115">
        <f t="shared" si="37"/>
        <v>147034.96245000002</v>
      </c>
    </row>
    <row r="353" spans="2:17" x14ac:dyDescent="0.25">
      <c r="B353" s="120">
        <v>346</v>
      </c>
      <c r="C353" s="109" t="s">
        <v>6473</v>
      </c>
      <c r="D353" s="109">
        <v>1200095250</v>
      </c>
      <c r="E353" s="108" t="s">
        <v>5888</v>
      </c>
      <c r="F353" s="109">
        <v>2014</v>
      </c>
      <c r="G353" s="110">
        <v>44389</v>
      </c>
      <c r="H353" s="109">
        <f t="shared" si="32"/>
        <v>7</v>
      </c>
      <c r="I353" s="109">
        <v>8</v>
      </c>
      <c r="J353" s="111">
        <f t="shared" si="33"/>
        <v>0.11874999999999999</v>
      </c>
      <c r="K353" s="112">
        <v>885179.3</v>
      </c>
      <c r="L353" s="112">
        <v>313407.69</v>
      </c>
      <c r="M353" s="121">
        <v>0.08</v>
      </c>
      <c r="N353" s="112">
        <f t="shared" si="34"/>
        <v>955993.64400000009</v>
      </c>
      <c r="O353" s="112">
        <f t="shared" si="35"/>
        <v>794669.71657499997</v>
      </c>
      <c r="P353" s="114">
        <f t="shared" si="36"/>
        <v>161323.92742500012</v>
      </c>
      <c r="Q353" s="115">
        <f t="shared" si="37"/>
        <v>145191.53468250012</v>
      </c>
    </row>
    <row r="354" spans="2:17" x14ac:dyDescent="0.25">
      <c r="B354" s="120">
        <v>347</v>
      </c>
      <c r="C354" s="109" t="s">
        <v>6473</v>
      </c>
      <c r="D354" s="109">
        <v>1200092560</v>
      </c>
      <c r="E354" s="108" t="s">
        <v>5889</v>
      </c>
      <c r="F354" s="109">
        <v>2014</v>
      </c>
      <c r="G354" s="110">
        <v>44389</v>
      </c>
      <c r="H354" s="109">
        <f t="shared" si="32"/>
        <v>7</v>
      </c>
      <c r="I354" s="109">
        <v>8</v>
      </c>
      <c r="J354" s="111">
        <f t="shared" si="33"/>
        <v>0.11874999999999999</v>
      </c>
      <c r="K354" s="112">
        <v>488372</v>
      </c>
      <c r="L354" s="112">
        <v>164976.09</v>
      </c>
      <c r="M354" s="121">
        <v>0.08</v>
      </c>
      <c r="N354" s="112">
        <f t="shared" si="34"/>
        <v>527441.76</v>
      </c>
      <c r="O354" s="112">
        <f t="shared" si="35"/>
        <v>438435.96299999999</v>
      </c>
      <c r="P354" s="114">
        <f t="shared" si="36"/>
        <v>89005.79700000002</v>
      </c>
      <c r="Q354" s="115">
        <f t="shared" si="37"/>
        <v>80105.217300000018</v>
      </c>
    </row>
    <row r="355" spans="2:17" x14ac:dyDescent="0.25">
      <c r="B355" s="120">
        <v>348</v>
      </c>
      <c r="C355" s="109" t="s">
        <v>6473</v>
      </c>
      <c r="D355" s="109">
        <v>1200089090</v>
      </c>
      <c r="E355" s="108" t="s">
        <v>5890</v>
      </c>
      <c r="F355" s="109">
        <v>2014</v>
      </c>
      <c r="G355" s="110">
        <v>44389</v>
      </c>
      <c r="H355" s="109">
        <f t="shared" si="32"/>
        <v>7</v>
      </c>
      <c r="I355" s="109">
        <v>8</v>
      </c>
      <c r="J355" s="111">
        <f t="shared" si="33"/>
        <v>0.11874999999999999</v>
      </c>
      <c r="K355" s="112">
        <v>386924.25</v>
      </c>
      <c r="L355" s="112">
        <v>1</v>
      </c>
      <c r="M355" s="121">
        <v>0</v>
      </c>
      <c r="N355" s="112">
        <f t="shared" si="34"/>
        <v>386924.25</v>
      </c>
      <c r="O355" s="112">
        <f t="shared" si="35"/>
        <v>321630.78281249997</v>
      </c>
      <c r="P355" s="114">
        <f t="shared" si="36"/>
        <v>65293.467187500035</v>
      </c>
      <c r="Q355" s="115">
        <f t="shared" si="37"/>
        <v>58764.120468750036</v>
      </c>
    </row>
    <row r="356" spans="2:17" x14ac:dyDescent="0.25">
      <c r="B356" s="120">
        <v>349</v>
      </c>
      <c r="C356" s="109" t="s">
        <v>6473</v>
      </c>
      <c r="D356" s="109">
        <v>1200089520</v>
      </c>
      <c r="E356" s="108" t="s">
        <v>5891</v>
      </c>
      <c r="F356" s="109">
        <v>2014</v>
      </c>
      <c r="G356" s="110">
        <v>44389</v>
      </c>
      <c r="H356" s="109">
        <f t="shared" si="32"/>
        <v>7</v>
      </c>
      <c r="I356" s="109">
        <v>8</v>
      </c>
      <c r="J356" s="111">
        <f t="shared" si="33"/>
        <v>0.11874999999999999</v>
      </c>
      <c r="K356" s="112">
        <v>383258.25</v>
      </c>
      <c r="L356" s="112">
        <v>1</v>
      </c>
      <c r="M356" s="121">
        <v>0</v>
      </c>
      <c r="N356" s="112">
        <f t="shared" si="34"/>
        <v>383258.25</v>
      </c>
      <c r="O356" s="112">
        <f t="shared" si="35"/>
        <v>318583.42031249998</v>
      </c>
      <c r="P356" s="114">
        <f t="shared" si="36"/>
        <v>64674.829687500023</v>
      </c>
      <c r="Q356" s="115">
        <f t="shared" si="37"/>
        <v>58207.346718750021</v>
      </c>
    </row>
    <row r="357" spans="2:17" x14ac:dyDescent="0.25">
      <c r="B357" s="120">
        <v>350</v>
      </c>
      <c r="C357" s="109" t="s">
        <v>6473</v>
      </c>
      <c r="D357" s="109">
        <v>1200094170</v>
      </c>
      <c r="E357" s="108" t="s">
        <v>5892</v>
      </c>
      <c r="F357" s="109">
        <v>2014</v>
      </c>
      <c r="G357" s="110">
        <v>44389</v>
      </c>
      <c r="H357" s="109">
        <f t="shared" si="32"/>
        <v>7</v>
      </c>
      <c r="I357" s="109">
        <v>8</v>
      </c>
      <c r="J357" s="111">
        <f t="shared" si="33"/>
        <v>0.11874999999999999</v>
      </c>
      <c r="K357" s="112">
        <v>366000</v>
      </c>
      <c r="L357" s="112">
        <v>127849.31</v>
      </c>
      <c r="M357" s="121">
        <v>0.08</v>
      </c>
      <c r="N357" s="112">
        <f t="shared" si="34"/>
        <v>395280</v>
      </c>
      <c r="O357" s="112">
        <f t="shared" si="35"/>
        <v>328576.5</v>
      </c>
      <c r="P357" s="114">
        <f t="shared" si="36"/>
        <v>66703.5</v>
      </c>
      <c r="Q357" s="115">
        <f t="shared" si="37"/>
        <v>60033.15</v>
      </c>
    </row>
    <row r="358" spans="2:17" x14ac:dyDescent="0.25">
      <c r="B358" s="120">
        <v>351</v>
      </c>
      <c r="C358" s="109" t="s">
        <v>6473</v>
      </c>
      <c r="D358" s="109">
        <v>1200094160</v>
      </c>
      <c r="E358" s="108" t="s">
        <v>5893</v>
      </c>
      <c r="F358" s="109">
        <v>2014</v>
      </c>
      <c r="G358" s="110">
        <v>44389</v>
      </c>
      <c r="H358" s="109">
        <f t="shared" si="32"/>
        <v>7</v>
      </c>
      <c r="I358" s="109">
        <v>8</v>
      </c>
      <c r="J358" s="111">
        <f t="shared" si="33"/>
        <v>0.11874999999999999</v>
      </c>
      <c r="K358" s="112">
        <v>330000</v>
      </c>
      <c r="L358" s="112">
        <v>115273.97</v>
      </c>
      <c r="M358" s="121">
        <v>0.08</v>
      </c>
      <c r="N358" s="112">
        <f t="shared" si="34"/>
        <v>356400</v>
      </c>
      <c r="O358" s="112">
        <f t="shared" si="35"/>
        <v>296257.5</v>
      </c>
      <c r="P358" s="114">
        <f t="shared" si="36"/>
        <v>60142.5</v>
      </c>
      <c r="Q358" s="115">
        <f t="shared" si="37"/>
        <v>54128.25</v>
      </c>
    </row>
    <row r="359" spans="2:17" x14ac:dyDescent="0.25">
      <c r="B359" s="120">
        <v>352</v>
      </c>
      <c r="C359" s="109" t="s">
        <v>6473</v>
      </c>
      <c r="D359" s="109">
        <v>1200089590</v>
      </c>
      <c r="E359" s="108" t="s">
        <v>5894</v>
      </c>
      <c r="F359" s="109">
        <v>2014</v>
      </c>
      <c r="G359" s="110">
        <v>44389</v>
      </c>
      <c r="H359" s="109">
        <f t="shared" si="32"/>
        <v>7</v>
      </c>
      <c r="I359" s="109">
        <v>8</v>
      </c>
      <c r="J359" s="111">
        <f t="shared" si="33"/>
        <v>0.11874999999999999</v>
      </c>
      <c r="K359" s="112">
        <v>299071.08</v>
      </c>
      <c r="L359" s="112">
        <v>1</v>
      </c>
      <c r="M359" s="121">
        <v>0</v>
      </c>
      <c r="N359" s="112">
        <f t="shared" si="34"/>
        <v>299071.08</v>
      </c>
      <c r="O359" s="112">
        <f t="shared" si="35"/>
        <v>248602.83525</v>
      </c>
      <c r="P359" s="114">
        <f t="shared" si="36"/>
        <v>50468.244750000013</v>
      </c>
      <c r="Q359" s="115">
        <f t="shared" si="37"/>
        <v>45421.420275000011</v>
      </c>
    </row>
    <row r="360" spans="2:17" x14ac:dyDescent="0.25">
      <c r="B360" s="120">
        <v>353</v>
      </c>
      <c r="C360" s="109" t="s">
        <v>6473</v>
      </c>
      <c r="D360" s="109">
        <v>1200088990</v>
      </c>
      <c r="E360" s="108" t="s">
        <v>5895</v>
      </c>
      <c r="F360" s="109">
        <v>2014</v>
      </c>
      <c r="G360" s="110">
        <v>44389</v>
      </c>
      <c r="H360" s="109">
        <f t="shared" si="32"/>
        <v>7</v>
      </c>
      <c r="I360" s="109">
        <v>8</v>
      </c>
      <c r="J360" s="111">
        <f t="shared" si="33"/>
        <v>0.11874999999999999</v>
      </c>
      <c r="K360" s="112">
        <v>290456.94</v>
      </c>
      <c r="L360" s="112">
        <v>1</v>
      </c>
      <c r="M360" s="121">
        <v>0</v>
      </c>
      <c r="N360" s="112">
        <f t="shared" si="34"/>
        <v>290456.94</v>
      </c>
      <c r="O360" s="112">
        <f t="shared" si="35"/>
        <v>241442.33137499998</v>
      </c>
      <c r="P360" s="114">
        <f t="shared" si="36"/>
        <v>49014.608625000023</v>
      </c>
      <c r="Q360" s="115">
        <f t="shared" si="37"/>
        <v>44113.147762500019</v>
      </c>
    </row>
    <row r="361" spans="2:17" x14ac:dyDescent="0.25">
      <c r="B361" s="120">
        <v>354</v>
      </c>
      <c r="C361" s="109" t="s">
        <v>6473</v>
      </c>
      <c r="D361" s="109">
        <v>1200089000</v>
      </c>
      <c r="E361" s="108" t="s">
        <v>5896</v>
      </c>
      <c r="F361" s="109">
        <v>2014</v>
      </c>
      <c r="G361" s="110">
        <v>44389</v>
      </c>
      <c r="H361" s="109">
        <f t="shared" si="32"/>
        <v>7</v>
      </c>
      <c r="I361" s="109">
        <v>8</v>
      </c>
      <c r="J361" s="111">
        <f t="shared" si="33"/>
        <v>0.11874999999999999</v>
      </c>
      <c r="K361" s="112">
        <v>290456.94</v>
      </c>
      <c r="L361" s="112">
        <v>1</v>
      </c>
      <c r="M361" s="121">
        <v>0</v>
      </c>
      <c r="N361" s="112">
        <f t="shared" si="34"/>
        <v>290456.94</v>
      </c>
      <c r="O361" s="112">
        <f t="shared" si="35"/>
        <v>241442.33137499998</v>
      </c>
      <c r="P361" s="114">
        <f t="shared" si="36"/>
        <v>49014.608625000023</v>
      </c>
      <c r="Q361" s="115">
        <f t="shared" si="37"/>
        <v>44113.147762500019</v>
      </c>
    </row>
    <row r="362" spans="2:17" x14ac:dyDescent="0.25">
      <c r="B362" s="120">
        <v>355</v>
      </c>
      <c r="C362" s="109" t="s">
        <v>6473</v>
      </c>
      <c r="D362" s="109">
        <v>1200089010</v>
      </c>
      <c r="E362" s="108" t="s">
        <v>5897</v>
      </c>
      <c r="F362" s="109">
        <v>2014</v>
      </c>
      <c r="G362" s="110">
        <v>44389</v>
      </c>
      <c r="H362" s="109">
        <f t="shared" si="32"/>
        <v>7</v>
      </c>
      <c r="I362" s="109">
        <v>8</v>
      </c>
      <c r="J362" s="111">
        <f t="shared" si="33"/>
        <v>0.11874999999999999</v>
      </c>
      <c r="K362" s="112">
        <v>290456.94</v>
      </c>
      <c r="L362" s="112">
        <v>1</v>
      </c>
      <c r="M362" s="121">
        <v>0</v>
      </c>
      <c r="N362" s="112">
        <f t="shared" si="34"/>
        <v>290456.94</v>
      </c>
      <c r="O362" s="112">
        <f t="shared" si="35"/>
        <v>241442.33137499998</v>
      </c>
      <c r="P362" s="114">
        <f t="shared" si="36"/>
        <v>49014.608625000023</v>
      </c>
      <c r="Q362" s="115">
        <f t="shared" si="37"/>
        <v>44113.147762500019</v>
      </c>
    </row>
    <row r="363" spans="2:17" x14ac:dyDescent="0.25">
      <c r="B363" s="120">
        <v>356</v>
      </c>
      <c r="C363" s="109" t="s">
        <v>6473</v>
      </c>
      <c r="D363" s="109">
        <v>1200088980</v>
      </c>
      <c r="E363" s="108" t="s">
        <v>5898</v>
      </c>
      <c r="F363" s="109">
        <v>2014</v>
      </c>
      <c r="G363" s="110">
        <v>44389</v>
      </c>
      <c r="H363" s="109">
        <f t="shared" si="32"/>
        <v>7</v>
      </c>
      <c r="I363" s="109">
        <v>8</v>
      </c>
      <c r="J363" s="111">
        <f t="shared" si="33"/>
        <v>0.11874999999999999</v>
      </c>
      <c r="K363" s="112">
        <v>290456.94</v>
      </c>
      <c r="L363" s="112">
        <v>1</v>
      </c>
      <c r="M363" s="121">
        <v>0</v>
      </c>
      <c r="N363" s="112">
        <f t="shared" si="34"/>
        <v>290456.94</v>
      </c>
      <c r="O363" s="112">
        <f t="shared" si="35"/>
        <v>241442.33137499998</v>
      </c>
      <c r="P363" s="114">
        <f t="shared" si="36"/>
        <v>49014.608625000023</v>
      </c>
      <c r="Q363" s="115">
        <f t="shared" si="37"/>
        <v>44113.147762500019</v>
      </c>
    </row>
    <row r="364" spans="2:17" x14ac:dyDescent="0.25">
      <c r="B364" s="120">
        <v>357</v>
      </c>
      <c r="C364" s="109" t="s">
        <v>6473</v>
      </c>
      <c r="D364" s="109">
        <v>1200094060</v>
      </c>
      <c r="E364" s="108" t="s">
        <v>5899</v>
      </c>
      <c r="F364" s="109">
        <v>2014</v>
      </c>
      <c r="G364" s="110">
        <v>44389</v>
      </c>
      <c r="H364" s="109">
        <f t="shared" si="32"/>
        <v>7</v>
      </c>
      <c r="I364" s="109">
        <v>8</v>
      </c>
      <c r="J364" s="111">
        <f t="shared" si="33"/>
        <v>0.11874999999999999</v>
      </c>
      <c r="K364" s="112">
        <v>261651.20000000001</v>
      </c>
      <c r="L364" s="112">
        <v>91757.13</v>
      </c>
      <c r="M364" s="121">
        <v>0.08</v>
      </c>
      <c r="N364" s="112">
        <f t="shared" si="34"/>
        <v>282583.29600000003</v>
      </c>
      <c r="O364" s="112">
        <f t="shared" si="35"/>
        <v>234897.36480000001</v>
      </c>
      <c r="P364" s="114">
        <f t="shared" si="36"/>
        <v>47685.931200000021</v>
      </c>
      <c r="Q364" s="115">
        <f t="shared" si="37"/>
        <v>42917.338080000023</v>
      </c>
    </row>
    <row r="365" spans="2:17" x14ac:dyDescent="0.25">
      <c r="B365" s="120">
        <v>358</v>
      </c>
      <c r="C365" s="109" t="s">
        <v>6473</v>
      </c>
      <c r="D365" s="109">
        <v>1200089110</v>
      </c>
      <c r="E365" s="108" t="s">
        <v>5900</v>
      </c>
      <c r="F365" s="109">
        <v>2014</v>
      </c>
      <c r="G365" s="110">
        <v>44389</v>
      </c>
      <c r="H365" s="109">
        <f t="shared" si="32"/>
        <v>7</v>
      </c>
      <c r="I365" s="109">
        <v>8</v>
      </c>
      <c r="J365" s="111">
        <f t="shared" si="33"/>
        <v>0.11874999999999999</v>
      </c>
      <c r="K365" s="112">
        <v>258426.72</v>
      </c>
      <c r="L365" s="112">
        <v>1</v>
      </c>
      <c r="M365" s="121">
        <v>0</v>
      </c>
      <c r="N365" s="112">
        <f t="shared" si="34"/>
        <v>258426.72</v>
      </c>
      <c r="O365" s="112">
        <f t="shared" si="35"/>
        <v>214817.21099999998</v>
      </c>
      <c r="P365" s="114">
        <f t="shared" si="36"/>
        <v>43609.50900000002</v>
      </c>
      <c r="Q365" s="115">
        <f t="shared" si="37"/>
        <v>39248.558100000017</v>
      </c>
    </row>
    <row r="366" spans="2:17" x14ac:dyDescent="0.25">
      <c r="B366" s="120">
        <v>359</v>
      </c>
      <c r="C366" s="109" t="s">
        <v>6473</v>
      </c>
      <c r="D366" s="109">
        <v>1200089510</v>
      </c>
      <c r="E366" s="108" t="s">
        <v>5901</v>
      </c>
      <c r="F366" s="109">
        <v>2014</v>
      </c>
      <c r="G366" s="110">
        <v>44389</v>
      </c>
      <c r="H366" s="109">
        <f t="shared" si="32"/>
        <v>7</v>
      </c>
      <c r="I366" s="109">
        <v>10</v>
      </c>
      <c r="J366" s="111">
        <f t="shared" si="33"/>
        <v>9.5000000000000001E-2</v>
      </c>
      <c r="K366" s="112">
        <v>253348.65</v>
      </c>
      <c r="L366" s="112">
        <v>1</v>
      </c>
      <c r="M366" s="121">
        <v>0</v>
      </c>
      <c r="N366" s="112">
        <f t="shared" si="34"/>
        <v>253348.65</v>
      </c>
      <c r="O366" s="112">
        <f t="shared" si="35"/>
        <v>168476.85225</v>
      </c>
      <c r="P366" s="114">
        <f t="shared" si="36"/>
        <v>84871.797749999998</v>
      </c>
      <c r="Q366" s="115">
        <f t="shared" si="37"/>
        <v>76384.617975000001</v>
      </c>
    </row>
    <row r="367" spans="2:17" x14ac:dyDescent="0.25">
      <c r="B367" s="120">
        <v>360</v>
      </c>
      <c r="C367" s="109" t="s">
        <v>6473</v>
      </c>
      <c r="D367" s="109">
        <v>1200083190</v>
      </c>
      <c r="E367" s="108" t="s">
        <v>5902</v>
      </c>
      <c r="F367" s="109">
        <v>2014</v>
      </c>
      <c r="G367" s="110">
        <v>44389</v>
      </c>
      <c r="H367" s="109">
        <f t="shared" si="32"/>
        <v>7</v>
      </c>
      <c r="I367" s="109">
        <v>8</v>
      </c>
      <c r="J367" s="111">
        <f t="shared" si="33"/>
        <v>0.11874999999999999</v>
      </c>
      <c r="K367" s="112">
        <v>245124.89</v>
      </c>
      <c r="L367" s="112">
        <v>63513.3</v>
      </c>
      <c r="M367" s="121">
        <v>0.08</v>
      </c>
      <c r="N367" s="112">
        <f t="shared" si="34"/>
        <v>264734.8812</v>
      </c>
      <c r="O367" s="112">
        <f t="shared" si="35"/>
        <v>220060.86999749998</v>
      </c>
      <c r="P367" s="114">
        <f t="shared" si="36"/>
        <v>44674.011202500027</v>
      </c>
      <c r="Q367" s="115">
        <f t="shared" si="37"/>
        <v>40206.610082250023</v>
      </c>
    </row>
    <row r="368" spans="2:17" x14ac:dyDescent="0.25">
      <c r="B368" s="120">
        <v>361</v>
      </c>
      <c r="C368" s="109" t="s">
        <v>6473</v>
      </c>
      <c r="D368" s="109">
        <v>1200089270</v>
      </c>
      <c r="E368" s="108" t="s">
        <v>5903</v>
      </c>
      <c r="F368" s="109">
        <v>2014</v>
      </c>
      <c r="G368" s="110">
        <v>44389</v>
      </c>
      <c r="H368" s="109">
        <f t="shared" si="32"/>
        <v>7</v>
      </c>
      <c r="I368" s="109">
        <v>8</v>
      </c>
      <c r="J368" s="111">
        <f t="shared" si="33"/>
        <v>0.11874999999999999</v>
      </c>
      <c r="K368" s="112">
        <v>228106.22</v>
      </c>
      <c r="L368" s="112">
        <v>1</v>
      </c>
      <c r="M368" s="121">
        <v>0</v>
      </c>
      <c r="N368" s="112">
        <f t="shared" si="34"/>
        <v>228106.22</v>
      </c>
      <c r="O368" s="112">
        <f t="shared" si="35"/>
        <v>189613.29537499999</v>
      </c>
      <c r="P368" s="114">
        <f t="shared" si="36"/>
        <v>38492.924625000014</v>
      </c>
      <c r="Q368" s="115">
        <f t="shared" si="37"/>
        <v>34643.632162500013</v>
      </c>
    </row>
    <row r="369" spans="2:17" x14ac:dyDescent="0.25">
      <c r="B369" s="120">
        <v>362</v>
      </c>
      <c r="C369" s="109" t="s">
        <v>6473</v>
      </c>
      <c r="D369" s="109">
        <v>1200089650</v>
      </c>
      <c r="E369" s="108" t="s">
        <v>5904</v>
      </c>
      <c r="F369" s="109">
        <v>2014</v>
      </c>
      <c r="G369" s="110">
        <v>44389</v>
      </c>
      <c r="H369" s="109">
        <f t="shared" si="32"/>
        <v>7</v>
      </c>
      <c r="I369" s="109">
        <v>8</v>
      </c>
      <c r="J369" s="111">
        <f t="shared" si="33"/>
        <v>0.11874999999999999</v>
      </c>
      <c r="K369" s="112">
        <v>213579.13</v>
      </c>
      <c r="L369" s="112">
        <v>5246.57</v>
      </c>
      <c r="M369" s="121">
        <v>0.08</v>
      </c>
      <c r="N369" s="112">
        <f t="shared" si="34"/>
        <v>230665.46040000001</v>
      </c>
      <c r="O369" s="112">
        <f t="shared" si="35"/>
        <v>191740.66395749999</v>
      </c>
      <c r="P369" s="114">
        <f t="shared" si="36"/>
        <v>38924.796442500025</v>
      </c>
      <c r="Q369" s="115">
        <f t="shared" si="37"/>
        <v>35032.316798250024</v>
      </c>
    </row>
    <row r="370" spans="2:17" x14ac:dyDescent="0.25">
      <c r="B370" s="120">
        <v>363</v>
      </c>
      <c r="C370" s="109" t="s">
        <v>6473</v>
      </c>
      <c r="D370" s="109">
        <v>1200089320</v>
      </c>
      <c r="E370" s="108" t="s">
        <v>5905</v>
      </c>
      <c r="F370" s="109">
        <v>2014</v>
      </c>
      <c r="G370" s="110">
        <v>44389</v>
      </c>
      <c r="H370" s="109">
        <f t="shared" si="32"/>
        <v>7</v>
      </c>
      <c r="I370" s="109">
        <v>8</v>
      </c>
      <c r="J370" s="111">
        <f t="shared" si="33"/>
        <v>0.11874999999999999</v>
      </c>
      <c r="K370" s="112">
        <v>213579.13</v>
      </c>
      <c r="L370" s="112">
        <v>1</v>
      </c>
      <c r="M370" s="121">
        <v>0</v>
      </c>
      <c r="N370" s="112">
        <f t="shared" si="34"/>
        <v>213579.13</v>
      </c>
      <c r="O370" s="112">
        <f t="shared" si="35"/>
        <v>177537.6518125</v>
      </c>
      <c r="P370" s="114">
        <f t="shared" si="36"/>
        <v>36041.478187500004</v>
      </c>
      <c r="Q370" s="115">
        <f t="shared" si="37"/>
        <v>32437.330368750005</v>
      </c>
    </row>
    <row r="371" spans="2:17" x14ac:dyDescent="0.25">
      <c r="B371" s="120">
        <v>364</v>
      </c>
      <c r="C371" s="109" t="s">
        <v>6473</v>
      </c>
      <c r="D371" s="109">
        <v>1200085900</v>
      </c>
      <c r="E371" s="108" t="s">
        <v>5744</v>
      </c>
      <c r="F371" s="109">
        <v>2014</v>
      </c>
      <c r="G371" s="110">
        <v>44389</v>
      </c>
      <c r="H371" s="109">
        <f t="shared" si="32"/>
        <v>7</v>
      </c>
      <c r="I371" s="109">
        <v>8</v>
      </c>
      <c r="J371" s="111">
        <f t="shared" si="33"/>
        <v>0.11874999999999999</v>
      </c>
      <c r="K371" s="112">
        <v>155412.57</v>
      </c>
      <c r="L371" s="112">
        <v>43965.760000000002</v>
      </c>
      <c r="M371" s="121">
        <v>0.08</v>
      </c>
      <c r="N371" s="112">
        <f t="shared" si="34"/>
        <v>167845.57560000001</v>
      </c>
      <c r="O371" s="112">
        <f t="shared" si="35"/>
        <v>139521.63471750001</v>
      </c>
      <c r="P371" s="114">
        <f t="shared" si="36"/>
        <v>28323.940882499999</v>
      </c>
      <c r="Q371" s="115">
        <f t="shared" si="37"/>
        <v>25491.54679425</v>
      </c>
    </row>
    <row r="372" spans="2:17" x14ac:dyDescent="0.25">
      <c r="B372" s="120">
        <v>365</v>
      </c>
      <c r="C372" s="109" t="s">
        <v>6473</v>
      </c>
      <c r="D372" s="109">
        <v>1200089140</v>
      </c>
      <c r="E372" s="108" t="s">
        <v>5906</v>
      </c>
      <c r="F372" s="109">
        <v>2014</v>
      </c>
      <c r="G372" s="110">
        <v>44389</v>
      </c>
      <c r="H372" s="109">
        <f t="shared" si="32"/>
        <v>7</v>
      </c>
      <c r="I372" s="109">
        <v>8</v>
      </c>
      <c r="J372" s="111">
        <f t="shared" si="33"/>
        <v>0.11874999999999999</v>
      </c>
      <c r="K372" s="112">
        <v>149031.78</v>
      </c>
      <c r="L372" s="112">
        <v>1</v>
      </c>
      <c r="M372" s="121">
        <v>0</v>
      </c>
      <c r="N372" s="112">
        <f t="shared" si="34"/>
        <v>149031.78</v>
      </c>
      <c r="O372" s="112">
        <f t="shared" si="35"/>
        <v>123882.66712499999</v>
      </c>
      <c r="P372" s="114">
        <f t="shared" si="36"/>
        <v>25149.112875000006</v>
      </c>
      <c r="Q372" s="115">
        <f t="shared" si="37"/>
        <v>22634.201587500007</v>
      </c>
    </row>
    <row r="373" spans="2:17" x14ac:dyDescent="0.25">
      <c r="B373" s="120">
        <v>366</v>
      </c>
      <c r="C373" s="109" t="s">
        <v>6473</v>
      </c>
      <c r="D373" s="109">
        <v>1200089770</v>
      </c>
      <c r="E373" s="108" t="s">
        <v>5907</v>
      </c>
      <c r="F373" s="109">
        <v>2014</v>
      </c>
      <c r="G373" s="110">
        <v>44389</v>
      </c>
      <c r="H373" s="109">
        <f t="shared" si="32"/>
        <v>7</v>
      </c>
      <c r="I373" s="109">
        <v>8</v>
      </c>
      <c r="J373" s="111">
        <f t="shared" si="33"/>
        <v>0.11874999999999999</v>
      </c>
      <c r="K373" s="112">
        <v>139554.72</v>
      </c>
      <c r="L373" s="112">
        <v>1</v>
      </c>
      <c r="M373" s="121">
        <v>0</v>
      </c>
      <c r="N373" s="112">
        <f t="shared" si="34"/>
        <v>139554.72</v>
      </c>
      <c r="O373" s="112">
        <f t="shared" si="35"/>
        <v>116004.86099999999</v>
      </c>
      <c r="P373" s="114">
        <f t="shared" si="36"/>
        <v>23549.859000000011</v>
      </c>
      <c r="Q373" s="115">
        <f t="shared" si="37"/>
        <v>21194.873100000012</v>
      </c>
    </row>
    <row r="374" spans="2:17" x14ac:dyDescent="0.25">
      <c r="B374" s="120">
        <v>367</v>
      </c>
      <c r="C374" s="109" t="s">
        <v>6473</v>
      </c>
      <c r="D374" s="109">
        <v>1200089860</v>
      </c>
      <c r="E374" s="108" t="s">
        <v>5908</v>
      </c>
      <c r="F374" s="109">
        <v>2014</v>
      </c>
      <c r="G374" s="110">
        <v>44389</v>
      </c>
      <c r="H374" s="109">
        <f t="shared" si="32"/>
        <v>7</v>
      </c>
      <c r="I374" s="109">
        <v>8</v>
      </c>
      <c r="J374" s="111">
        <f t="shared" si="33"/>
        <v>0.11874999999999999</v>
      </c>
      <c r="K374" s="112">
        <v>131679.67999999999</v>
      </c>
      <c r="L374" s="112">
        <v>34456.83</v>
      </c>
      <c r="M374" s="121">
        <v>0.08</v>
      </c>
      <c r="N374" s="112">
        <f t="shared" si="34"/>
        <v>142214.05439999999</v>
      </c>
      <c r="O374" s="112">
        <f t="shared" si="35"/>
        <v>118215.43271999998</v>
      </c>
      <c r="P374" s="114">
        <f t="shared" si="36"/>
        <v>23998.621680000011</v>
      </c>
      <c r="Q374" s="115">
        <f t="shared" si="37"/>
        <v>21598.759512000011</v>
      </c>
    </row>
    <row r="375" spans="2:17" x14ac:dyDescent="0.25">
      <c r="B375" s="120">
        <v>368</v>
      </c>
      <c r="C375" s="109" t="s">
        <v>6473</v>
      </c>
      <c r="D375" s="109">
        <v>1200090410</v>
      </c>
      <c r="E375" s="108" t="s">
        <v>5909</v>
      </c>
      <c r="F375" s="109">
        <v>2014</v>
      </c>
      <c r="G375" s="110">
        <v>44389</v>
      </c>
      <c r="H375" s="109">
        <f t="shared" si="32"/>
        <v>7</v>
      </c>
      <c r="I375" s="109">
        <v>8</v>
      </c>
      <c r="J375" s="111">
        <f t="shared" si="33"/>
        <v>0.11874999999999999</v>
      </c>
      <c r="K375" s="112">
        <v>130458.88</v>
      </c>
      <c r="L375" s="112">
        <v>1</v>
      </c>
      <c r="M375" s="121">
        <v>0</v>
      </c>
      <c r="N375" s="112">
        <f t="shared" si="34"/>
        <v>130458.88</v>
      </c>
      <c r="O375" s="112">
        <f t="shared" si="35"/>
        <v>108443.94399999999</v>
      </c>
      <c r="P375" s="114">
        <f t="shared" si="36"/>
        <v>22014.936000000016</v>
      </c>
      <c r="Q375" s="115">
        <f t="shared" si="37"/>
        <v>19813.442400000014</v>
      </c>
    </row>
    <row r="376" spans="2:17" x14ac:dyDescent="0.25">
      <c r="B376" s="120">
        <v>369</v>
      </c>
      <c r="C376" s="109" t="s">
        <v>6473</v>
      </c>
      <c r="D376" s="109">
        <v>1200089200</v>
      </c>
      <c r="E376" s="108" t="s">
        <v>5910</v>
      </c>
      <c r="F376" s="109">
        <v>2014</v>
      </c>
      <c r="G376" s="110">
        <v>44389</v>
      </c>
      <c r="H376" s="109">
        <f t="shared" si="32"/>
        <v>7</v>
      </c>
      <c r="I376" s="109">
        <v>8</v>
      </c>
      <c r="J376" s="111">
        <f t="shared" si="33"/>
        <v>0.11874999999999999</v>
      </c>
      <c r="K376" s="112">
        <v>128369.8</v>
      </c>
      <c r="L376" s="112">
        <v>1</v>
      </c>
      <c r="M376" s="121">
        <v>0</v>
      </c>
      <c r="N376" s="112">
        <f t="shared" si="34"/>
        <v>128369.8</v>
      </c>
      <c r="O376" s="112">
        <f t="shared" si="35"/>
        <v>106707.39624999999</v>
      </c>
      <c r="P376" s="114">
        <f t="shared" si="36"/>
        <v>21662.403750000012</v>
      </c>
      <c r="Q376" s="115">
        <f t="shared" si="37"/>
        <v>19496.163375000011</v>
      </c>
    </row>
    <row r="377" spans="2:17" x14ac:dyDescent="0.25">
      <c r="B377" s="120">
        <v>370</v>
      </c>
      <c r="C377" s="109" t="s">
        <v>6473</v>
      </c>
      <c r="D377" s="109">
        <v>1200085810</v>
      </c>
      <c r="E377" s="108" t="s">
        <v>5911</v>
      </c>
      <c r="F377" s="109">
        <v>2014</v>
      </c>
      <c r="G377" s="110">
        <v>44389</v>
      </c>
      <c r="H377" s="109">
        <f t="shared" si="32"/>
        <v>7</v>
      </c>
      <c r="I377" s="109">
        <v>8</v>
      </c>
      <c r="J377" s="111">
        <f t="shared" si="33"/>
        <v>0.11874999999999999</v>
      </c>
      <c r="K377" s="112">
        <v>117247.55</v>
      </c>
      <c r="L377" s="112">
        <v>33535.980000000003</v>
      </c>
      <c r="M377" s="121">
        <v>0.08</v>
      </c>
      <c r="N377" s="112">
        <f t="shared" si="34"/>
        <v>126627.35400000001</v>
      </c>
      <c r="O377" s="112">
        <f t="shared" si="35"/>
        <v>105258.98801249999</v>
      </c>
      <c r="P377" s="114">
        <f t="shared" si="36"/>
        <v>21368.365987500016</v>
      </c>
      <c r="Q377" s="115">
        <f t="shared" si="37"/>
        <v>19231.529388750016</v>
      </c>
    </row>
    <row r="378" spans="2:17" x14ac:dyDescent="0.25">
      <c r="B378" s="120">
        <v>371</v>
      </c>
      <c r="C378" s="109" t="s">
        <v>6473</v>
      </c>
      <c r="D378" s="109">
        <v>1200089130</v>
      </c>
      <c r="E378" s="108" t="s">
        <v>5912</v>
      </c>
      <c r="F378" s="109">
        <v>2014</v>
      </c>
      <c r="G378" s="110">
        <v>44389</v>
      </c>
      <c r="H378" s="109">
        <f t="shared" si="32"/>
        <v>7</v>
      </c>
      <c r="I378" s="109">
        <v>8</v>
      </c>
      <c r="J378" s="111">
        <f t="shared" si="33"/>
        <v>0.11874999999999999</v>
      </c>
      <c r="K378" s="112">
        <v>111280.45</v>
      </c>
      <c r="L378" s="112">
        <v>1</v>
      </c>
      <c r="M378" s="121">
        <v>0</v>
      </c>
      <c r="N378" s="112">
        <f t="shared" si="34"/>
        <v>111280.45</v>
      </c>
      <c r="O378" s="112">
        <f t="shared" si="35"/>
        <v>92501.874062499992</v>
      </c>
      <c r="P378" s="114">
        <f t="shared" si="36"/>
        <v>18778.575937500005</v>
      </c>
      <c r="Q378" s="115">
        <f t="shared" si="37"/>
        <v>16900.718343750006</v>
      </c>
    </row>
    <row r="379" spans="2:17" x14ac:dyDescent="0.25">
      <c r="B379" s="120">
        <v>372</v>
      </c>
      <c r="C379" s="109" t="s">
        <v>6473</v>
      </c>
      <c r="D379" s="109">
        <v>1200089660</v>
      </c>
      <c r="E379" s="108" t="s">
        <v>5913</v>
      </c>
      <c r="F379" s="109">
        <v>2014</v>
      </c>
      <c r="G379" s="110">
        <v>44389</v>
      </c>
      <c r="H379" s="109">
        <f t="shared" si="32"/>
        <v>7</v>
      </c>
      <c r="I379" s="109">
        <v>8</v>
      </c>
      <c r="J379" s="111">
        <f t="shared" si="33"/>
        <v>0.11874999999999999</v>
      </c>
      <c r="K379" s="112">
        <v>111280.43</v>
      </c>
      <c r="L379" s="112">
        <v>2125.89</v>
      </c>
      <c r="M379" s="121">
        <v>0.08</v>
      </c>
      <c r="N379" s="112">
        <f t="shared" si="34"/>
        <v>120182.86440000001</v>
      </c>
      <c r="O379" s="112">
        <f t="shared" si="35"/>
        <v>99902.006032499994</v>
      </c>
      <c r="P379" s="114">
        <f t="shared" si="36"/>
        <v>20280.858367500012</v>
      </c>
      <c r="Q379" s="115">
        <f t="shared" si="37"/>
        <v>18252.772530750011</v>
      </c>
    </row>
    <row r="380" spans="2:17" x14ac:dyDescent="0.25">
      <c r="B380" s="120">
        <v>373</v>
      </c>
      <c r="C380" s="109" t="s">
        <v>6473</v>
      </c>
      <c r="D380" s="109">
        <v>1200089680</v>
      </c>
      <c r="E380" s="108" t="s">
        <v>5914</v>
      </c>
      <c r="F380" s="109">
        <v>2014</v>
      </c>
      <c r="G380" s="110">
        <v>44389</v>
      </c>
      <c r="H380" s="109">
        <f t="shared" si="32"/>
        <v>7</v>
      </c>
      <c r="I380" s="109">
        <v>8</v>
      </c>
      <c r="J380" s="111">
        <f t="shared" si="33"/>
        <v>0.11874999999999999</v>
      </c>
      <c r="K380" s="112">
        <v>111280.43</v>
      </c>
      <c r="L380" s="112">
        <v>2125.89</v>
      </c>
      <c r="M380" s="121">
        <v>0.08</v>
      </c>
      <c r="N380" s="112">
        <f t="shared" si="34"/>
        <v>120182.86440000001</v>
      </c>
      <c r="O380" s="112">
        <f t="shared" si="35"/>
        <v>99902.006032499994</v>
      </c>
      <c r="P380" s="114">
        <f t="shared" si="36"/>
        <v>20280.858367500012</v>
      </c>
      <c r="Q380" s="115">
        <f t="shared" si="37"/>
        <v>18252.772530750011</v>
      </c>
    </row>
    <row r="381" spans="2:17" x14ac:dyDescent="0.25">
      <c r="B381" s="120">
        <v>374</v>
      </c>
      <c r="C381" s="109" t="s">
        <v>6473</v>
      </c>
      <c r="D381" s="109">
        <v>1200089670</v>
      </c>
      <c r="E381" s="108" t="s">
        <v>5915</v>
      </c>
      <c r="F381" s="109">
        <v>2014</v>
      </c>
      <c r="G381" s="110">
        <v>44389</v>
      </c>
      <c r="H381" s="109">
        <f t="shared" si="32"/>
        <v>7</v>
      </c>
      <c r="I381" s="109">
        <v>8</v>
      </c>
      <c r="J381" s="111">
        <f t="shared" si="33"/>
        <v>0.11874999999999999</v>
      </c>
      <c r="K381" s="112">
        <v>111280.43</v>
      </c>
      <c r="L381" s="112">
        <v>2125.89</v>
      </c>
      <c r="M381" s="121">
        <v>0.08</v>
      </c>
      <c r="N381" s="112">
        <f t="shared" si="34"/>
        <v>120182.86440000001</v>
      </c>
      <c r="O381" s="112">
        <f t="shared" si="35"/>
        <v>99902.006032499994</v>
      </c>
      <c r="P381" s="114">
        <f t="shared" si="36"/>
        <v>20280.858367500012</v>
      </c>
      <c r="Q381" s="115">
        <f t="shared" si="37"/>
        <v>18252.772530750011</v>
      </c>
    </row>
    <row r="382" spans="2:17" x14ac:dyDescent="0.25">
      <c r="B382" s="120">
        <v>375</v>
      </c>
      <c r="C382" s="109" t="s">
        <v>6473</v>
      </c>
      <c r="D382" s="109">
        <v>1200089480</v>
      </c>
      <c r="E382" s="108" t="s">
        <v>5916</v>
      </c>
      <c r="F382" s="109">
        <v>2014</v>
      </c>
      <c r="G382" s="110">
        <v>44389</v>
      </c>
      <c r="H382" s="109">
        <f t="shared" si="32"/>
        <v>7</v>
      </c>
      <c r="I382" s="109">
        <v>8</v>
      </c>
      <c r="J382" s="111">
        <f t="shared" si="33"/>
        <v>0.11874999999999999</v>
      </c>
      <c r="K382" s="112">
        <v>104518.14</v>
      </c>
      <c r="L382" s="112">
        <v>1</v>
      </c>
      <c r="M382" s="121">
        <v>0</v>
      </c>
      <c r="N382" s="112">
        <f t="shared" si="34"/>
        <v>104518.14</v>
      </c>
      <c r="O382" s="112">
        <f t="shared" si="35"/>
        <v>86880.703874999992</v>
      </c>
      <c r="P382" s="114">
        <f t="shared" si="36"/>
        <v>17637.436125000007</v>
      </c>
      <c r="Q382" s="115">
        <f t="shared" si="37"/>
        <v>15873.692512500007</v>
      </c>
    </row>
    <row r="383" spans="2:17" x14ac:dyDescent="0.25">
      <c r="B383" s="120">
        <v>376</v>
      </c>
      <c r="C383" s="109" t="s">
        <v>6473</v>
      </c>
      <c r="D383" s="109">
        <v>1200089570</v>
      </c>
      <c r="E383" s="108" t="s">
        <v>5917</v>
      </c>
      <c r="F383" s="109">
        <v>2014</v>
      </c>
      <c r="G383" s="110">
        <v>44389</v>
      </c>
      <c r="H383" s="109">
        <f t="shared" si="32"/>
        <v>7</v>
      </c>
      <c r="I383" s="109">
        <v>8</v>
      </c>
      <c r="J383" s="111">
        <f t="shared" si="33"/>
        <v>0.11874999999999999</v>
      </c>
      <c r="K383" s="112">
        <v>103813.82</v>
      </c>
      <c r="L383" s="112">
        <v>1</v>
      </c>
      <c r="M383" s="121">
        <v>0</v>
      </c>
      <c r="N383" s="112">
        <f t="shared" si="34"/>
        <v>103813.82</v>
      </c>
      <c r="O383" s="112">
        <f t="shared" si="35"/>
        <v>86295.237874999992</v>
      </c>
      <c r="P383" s="114">
        <f t="shared" si="36"/>
        <v>17518.582125000015</v>
      </c>
      <c r="Q383" s="115">
        <f t="shared" si="37"/>
        <v>15766.723912500014</v>
      </c>
    </row>
    <row r="384" spans="2:17" x14ac:dyDescent="0.25">
      <c r="B384" s="120">
        <v>377</v>
      </c>
      <c r="C384" s="109" t="s">
        <v>6473</v>
      </c>
      <c r="D384" s="109">
        <v>1200089210</v>
      </c>
      <c r="E384" s="108" t="s">
        <v>5918</v>
      </c>
      <c r="F384" s="109">
        <v>2014</v>
      </c>
      <c r="G384" s="110">
        <v>44389</v>
      </c>
      <c r="H384" s="109">
        <f t="shared" si="32"/>
        <v>7</v>
      </c>
      <c r="I384" s="109">
        <v>8</v>
      </c>
      <c r="J384" s="111">
        <f t="shared" si="33"/>
        <v>0.11874999999999999</v>
      </c>
      <c r="K384" s="112">
        <v>101754.85</v>
      </c>
      <c r="L384" s="112">
        <v>1</v>
      </c>
      <c r="M384" s="121">
        <v>0</v>
      </c>
      <c r="N384" s="112">
        <f t="shared" si="34"/>
        <v>101754.85</v>
      </c>
      <c r="O384" s="112">
        <f t="shared" si="35"/>
        <v>84583.719062499993</v>
      </c>
      <c r="P384" s="114">
        <f t="shared" si="36"/>
        <v>17171.130937500013</v>
      </c>
      <c r="Q384" s="115">
        <f t="shared" si="37"/>
        <v>15454.017843750013</v>
      </c>
    </row>
    <row r="385" spans="2:17" x14ac:dyDescent="0.25">
      <c r="B385" s="120">
        <v>378</v>
      </c>
      <c r="C385" s="109" t="s">
        <v>6473</v>
      </c>
      <c r="D385" s="109">
        <v>1200089740</v>
      </c>
      <c r="E385" s="108" t="s">
        <v>5919</v>
      </c>
      <c r="F385" s="109">
        <v>2014</v>
      </c>
      <c r="G385" s="110">
        <v>44389</v>
      </c>
      <c r="H385" s="109">
        <f t="shared" si="32"/>
        <v>7</v>
      </c>
      <c r="I385" s="109">
        <v>8</v>
      </c>
      <c r="J385" s="111">
        <f t="shared" si="33"/>
        <v>0.11874999999999999</v>
      </c>
      <c r="K385" s="112">
        <v>94566.720000000001</v>
      </c>
      <c r="L385" s="112">
        <v>1</v>
      </c>
      <c r="M385" s="121">
        <v>0</v>
      </c>
      <c r="N385" s="112">
        <f t="shared" si="34"/>
        <v>94566.720000000001</v>
      </c>
      <c r="O385" s="112">
        <f t="shared" si="35"/>
        <v>78608.585999999996</v>
      </c>
      <c r="P385" s="114">
        <f t="shared" si="36"/>
        <v>15958.134000000005</v>
      </c>
      <c r="Q385" s="115">
        <f t="shared" si="37"/>
        <v>14362.320600000005</v>
      </c>
    </row>
    <row r="386" spans="2:17" x14ac:dyDescent="0.25">
      <c r="B386" s="120">
        <v>379</v>
      </c>
      <c r="C386" s="109" t="s">
        <v>6473</v>
      </c>
      <c r="D386" s="109">
        <v>1200089630</v>
      </c>
      <c r="E386" s="108" t="s">
        <v>5920</v>
      </c>
      <c r="F386" s="109">
        <v>2014</v>
      </c>
      <c r="G386" s="110">
        <v>44389</v>
      </c>
      <c r="H386" s="109">
        <f t="shared" si="32"/>
        <v>7</v>
      </c>
      <c r="I386" s="109">
        <v>8</v>
      </c>
      <c r="J386" s="111">
        <f t="shared" si="33"/>
        <v>0.11874999999999999</v>
      </c>
      <c r="K386" s="112">
        <v>92384.02</v>
      </c>
      <c r="L386" s="112">
        <v>1</v>
      </c>
      <c r="M386" s="121">
        <v>0</v>
      </c>
      <c r="N386" s="112">
        <f t="shared" si="34"/>
        <v>92384.02</v>
      </c>
      <c r="O386" s="112">
        <f t="shared" si="35"/>
        <v>76794.216625000001</v>
      </c>
      <c r="P386" s="114">
        <f t="shared" si="36"/>
        <v>15589.803375000003</v>
      </c>
      <c r="Q386" s="115">
        <f t="shared" si="37"/>
        <v>14030.823037500004</v>
      </c>
    </row>
    <row r="387" spans="2:17" x14ac:dyDescent="0.25">
      <c r="B387" s="120">
        <v>380</v>
      </c>
      <c r="C387" s="109" t="s">
        <v>6473</v>
      </c>
      <c r="D387" s="109">
        <v>1200089900</v>
      </c>
      <c r="E387" s="108" t="s">
        <v>5921</v>
      </c>
      <c r="F387" s="109">
        <v>2014</v>
      </c>
      <c r="G387" s="110">
        <v>44389</v>
      </c>
      <c r="H387" s="109">
        <f t="shared" si="32"/>
        <v>7</v>
      </c>
      <c r="I387" s="109">
        <v>8</v>
      </c>
      <c r="J387" s="111">
        <f t="shared" si="33"/>
        <v>0.11874999999999999</v>
      </c>
      <c r="K387" s="112">
        <v>91734.98</v>
      </c>
      <c r="L387" s="112">
        <v>13004.1</v>
      </c>
      <c r="M387" s="121">
        <v>7.0000000000000007E-2</v>
      </c>
      <c r="N387" s="112">
        <f t="shared" si="34"/>
        <v>98156.428599999999</v>
      </c>
      <c r="O387" s="112">
        <f t="shared" si="35"/>
        <v>81592.531273749992</v>
      </c>
      <c r="P387" s="114">
        <f t="shared" si="36"/>
        <v>16563.897326250008</v>
      </c>
      <c r="Q387" s="115">
        <f t="shared" si="37"/>
        <v>14907.507593625007</v>
      </c>
    </row>
    <row r="388" spans="2:17" x14ac:dyDescent="0.25">
      <c r="B388" s="120">
        <v>381</v>
      </c>
      <c r="C388" s="109" t="s">
        <v>6473</v>
      </c>
      <c r="D388" s="109">
        <v>1200085820</v>
      </c>
      <c r="E388" s="108" t="s">
        <v>5922</v>
      </c>
      <c r="F388" s="109">
        <v>2014</v>
      </c>
      <c r="G388" s="110">
        <v>44389</v>
      </c>
      <c r="H388" s="109">
        <f t="shared" si="32"/>
        <v>7</v>
      </c>
      <c r="I388" s="109">
        <v>8</v>
      </c>
      <c r="J388" s="111">
        <f t="shared" si="33"/>
        <v>0.11874999999999999</v>
      </c>
      <c r="K388" s="112">
        <v>77500</v>
      </c>
      <c r="L388" s="112">
        <v>19929.419999999998</v>
      </c>
      <c r="M388" s="121">
        <v>0.08</v>
      </c>
      <c r="N388" s="112">
        <f t="shared" si="34"/>
        <v>83700</v>
      </c>
      <c r="O388" s="112">
        <f t="shared" si="35"/>
        <v>69575.625</v>
      </c>
      <c r="P388" s="114">
        <f t="shared" si="36"/>
        <v>14124.375</v>
      </c>
      <c r="Q388" s="115">
        <f t="shared" si="37"/>
        <v>12711.9375</v>
      </c>
    </row>
    <row r="389" spans="2:17" x14ac:dyDescent="0.25">
      <c r="B389" s="120">
        <v>382</v>
      </c>
      <c r="C389" s="109" t="s">
        <v>6473</v>
      </c>
      <c r="D389" s="109">
        <v>1200089070</v>
      </c>
      <c r="E389" s="108" t="s">
        <v>5923</v>
      </c>
      <c r="F389" s="109">
        <v>2014</v>
      </c>
      <c r="G389" s="110">
        <v>44389</v>
      </c>
      <c r="H389" s="109">
        <f t="shared" si="32"/>
        <v>7</v>
      </c>
      <c r="I389" s="109">
        <v>8</v>
      </c>
      <c r="J389" s="111">
        <f t="shared" si="33"/>
        <v>0.11874999999999999</v>
      </c>
      <c r="K389" s="112">
        <v>68062.05</v>
      </c>
      <c r="L389" s="112">
        <v>1</v>
      </c>
      <c r="M389" s="121">
        <v>0</v>
      </c>
      <c r="N389" s="112">
        <f t="shared" si="34"/>
        <v>68062.05</v>
      </c>
      <c r="O389" s="112">
        <f t="shared" si="35"/>
        <v>56576.579062500001</v>
      </c>
      <c r="P389" s="114">
        <f t="shared" si="36"/>
        <v>11485.470937500002</v>
      </c>
      <c r="Q389" s="115">
        <f t="shared" si="37"/>
        <v>10336.923843750003</v>
      </c>
    </row>
    <row r="390" spans="2:17" x14ac:dyDescent="0.25">
      <c r="B390" s="120">
        <v>383</v>
      </c>
      <c r="C390" s="109" t="s">
        <v>6473</v>
      </c>
      <c r="D390" s="109">
        <v>1200089870</v>
      </c>
      <c r="E390" s="108" t="s">
        <v>5924</v>
      </c>
      <c r="F390" s="109">
        <v>2014</v>
      </c>
      <c r="G390" s="110">
        <v>44389</v>
      </c>
      <c r="H390" s="109">
        <f t="shared" si="32"/>
        <v>7</v>
      </c>
      <c r="I390" s="109">
        <v>8</v>
      </c>
      <c r="J390" s="111">
        <f t="shared" si="33"/>
        <v>0.11874999999999999</v>
      </c>
      <c r="K390" s="112">
        <v>66169.440000000002</v>
      </c>
      <c r="L390" s="112">
        <v>17616.96</v>
      </c>
      <c r="M390" s="121">
        <v>0.08</v>
      </c>
      <c r="N390" s="112">
        <f t="shared" si="34"/>
        <v>71462.995200000005</v>
      </c>
      <c r="O390" s="112">
        <f t="shared" si="35"/>
        <v>59403.614759999997</v>
      </c>
      <c r="P390" s="114">
        <f t="shared" si="36"/>
        <v>12059.380440000008</v>
      </c>
      <c r="Q390" s="115">
        <f t="shared" si="37"/>
        <v>10853.442396000008</v>
      </c>
    </row>
    <row r="391" spans="2:17" x14ac:dyDescent="0.25">
      <c r="B391" s="120">
        <v>384</v>
      </c>
      <c r="C391" s="109" t="s">
        <v>6473</v>
      </c>
      <c r="D391" s="109">
        <v>1200089700</v>
      </c>
      <c r="E391" s="108" t="s">
        <v>5925</v>
      </c>
      <c r="F391" s="109">
        <v>2014</v>
      </c>
      <c r="G391" s="110">
        <v>44389</v>
      </c>
      <c r="H391" s="109">
        <f t="shared" ref="H391:H454" si="38">YEAR(G391)-F391</f>
        <v>7</v>
      </c>
      <c r="I391" s="109">
        <v>8</v>
      </c>
      <c r="J391" s="111">
        <f t="shared" ref="J391:J454" si="39">(95/I391/100)</f>
        <v>0.11874999999999999</v>
      </c>
      <c r="K391" s="112">
        <v>65728.13</v>
      </c>
      <c r="L391" s="112">
        <v>1190.78</v>
      </c>
      <c r="M391" s="121">
        <v>0.08</v>
      </c>
      <c r="N391" s="112">
        <f t="shared" ref="N391:N454" si="40">K391*(1+M391)</f>
        <v>70986.380400000009</v>
      </c>
      <c r="O391" s="112">
        <f t="shared" ref="O391:O454" si="41">H391*J391*N391</f>
        <v>59007.428707500003</v>
      </c>
      <c r="P391" s="114">
        <f t="shared" si="36"/>
        <v>11978.951692500006</v>
      </c>
      <c r="Q391" s="115">
        <f t="shared" si="37"/>
        <v>10781.056523250007</v>
      </c>
    </row>
    <row r="392" spans="2:17" x14ac:dyDescent="0.25">
      <c r="B392" s="120">
        <v>385</v>
      </c>
      <c r="C392" s="109" t="s">
        <v>6473</v>
      </c>
      <c r="D392" s="109">
        <v>1200089690</v>
      </c>
      <c r="E392" s="108" t="s">
        <v>5926</v>
      </c>
      <c r="F392" s="109">
        <v>2014</v>
      </c>
      <c r="G392" s="110">
        <v>44389</v>
      </c>
      <c r="H392" s="109">
        <f t="shared" si="38"/>
        <v>7</v>
      </c>
      <c r="I392" s="109">
        <v>8</v>
      </c>
      <c r="J392" s="111">
        <f t="shared" si="39"/>
        <v>0.11874999999999999</v>
      </c>
      <c r="K392" s="112">
        <v>65728.13</v>
      </c>
      <c r="L392" s="112">
        <v>1190.8</v>
      </c>
      <c r="M392" s="121">
        <v>0.08</v>
      </c>
      <c r="N392" s="112">
        <f t="shared" si="40"/>
        <v>70986.380400000009</v>
      </c>
      <c r="O392" s="112">
        <f t="shared" si="41"/>
        <v>59007.428707500003</v>
      </c>
      <c r="P392" s="114">
        <f t="shared" si="36"/>
        <v>11978.951692500006</v>
      </c>
      <c r="Q392" s="115">
        <f t="shared" si="37"/>
        <v>10781.056523250007</v>
      </c>
    </row>
    <row r="393" spans="2:17" x14ac:dyDescent="0.25">
      <c r="B393" s="120">
        <v>386</v>
      </c>
      <c r="C393" s="109" t="s">
        <v>6473</v>
      </c>
      <c r="D393" s="109">
        <v>1200089750</v>
      </c>
      <c r="E393" s="108" t="s">
        <v>5927</v>
      </c>
      <c r="F393" s="109">
        <v>2014</v>
      </c>
      <c r="G393" s="110">
        <v>44389</v>
      </c>
      <c r="H393" s="109">
        <f t="shared" si="38"/>
        <v>7</v>
      </c>
      <c r="I393" s="109">
        <v>8</v>
      </c>
      <c r="J393" s="111">
        <f t="shared" si="39"/>
        <v>0.11874999999999999</v>
      </c>
      <c r="K393" s="112">
        <v>65624.149999999994</v>
      </c>
      <c r="L393" s="112">
        <v>1</v>
      </c>
      <c r="M393" s="121">
        <v>0</v>
      </c>
      <c r="N393" s="112">
        <f t="shared" si="40"/>
        <v>65624.149999999994</v>
      </c>
      <c r="O393" s="112">
        <f t="shared" si="41"/>
        <v>54550.07468749999</v>
      </c>
      <c r="P393" s="114">
        <f t="shared" si="36"/>
        <v>11074.075312500005</v>
      </c>
      <c r="Q393" s="115">
        <f t="shared" si="37"/>
        <v>9966.6677812500038</v>
      </c>
    </row>
    <row r="394" spans="2:17" x14ac:dyDescent="0.25">
      <c r="B394" s="120">
        <v>387</v>
      </c>
      <c r="C394" s="109" t="s">
        <v>6473</v>
      </c>
      <c r="D394" s="109">
        <v>1200089180</v>
      </c>
      <c r="E394" s="108" t="s">
        <v>5928</v>
      </c>
      <c r="F394" s="109">
        <v>2014</v>
      </c>
      <c r="G394" s="110">
        <v>44389</v>
      </c>
      <c r="H394" s="109">
        <f t="shared" si="38"/>
        <v>7</v>
      </c>
      <c r="I394" s="109">
        <v>8</v>
      </c>
      <c r="J394" s="111">
        <f t="shared" si="39"/>
        <v>0.11874999999999999</v>
      </c>
      <c r="K394" s="112">
        <v>64018.66</v>
      </c>
      <c r="L394" s="112">
        <v>1</v>
      </c>
      <c r="M394" s="121">
        <v>0</v>
      </c>
      <c r="N394" s="112">
        <f t="shared" si="40"/>
        <v>64018.66</v>
      </c>
      <c r="O394" s="112">
        <f t="shared" si="41"/>
        <v>53215.511124999997</v>
      </c>
      <c r="P394" s="114">
        <f t="shared" ref="P394:P457" si="42">IF(N394-O394&lt;=0,5%*N394,N394-O394)</f>
        <v>10803.148875000006</v>
      </c>
      <c r="Q394" s="115">
        <f t="shared" ref="Q394:Q457" si="43">IF(P394=N394*5%,P394,P394*0.9)</f>
        <v>9722.8339875000056</v>
      </c>
    </row>
    <row r="395" spans="2:17" x14ac:dyDescent="0.25">
      <c r="B395" s="120">
        <v>388</v>
      </c>
      <c r="C395" s="109" t="s">
        <v>6473</v>
      </c>
      <c r="D395" s="109">
        <v>1200089170</v>
      </c>
      <c r="E395" s="108" t="s">
        <v>5929</v>
      </c>
      <c r="F395" s="109">
        <v>2014</v>
      </c>
      <c r="G395" s="110">
        <v>44389</v>
      </c>
      <c r="H395" s="109">
        <f t="shared" si="38"/>
        <v>7</v>
      </c>
      <c r="I395" s="109">
        <v>8</v>
      </c>
      <c r="J395" s="111">
        <f t="shared" si="39"/>
        <v>0.11874999999999999</v>
      </c>
      <c r="K395" s="112">
        <v>62387.15</v>
      </c>
      <c r="L395" s="112">
        <v>1</v>
      </c>
      <c r="M395" s="121">
        <v>0</v>
      </c>
      <c r="N395" s="112">
        <f t="shared" si="40"/>
        <v>62387.15</v>
      </c>
      <c r="O395" s="112">
        <f t="shared" si="41"/>
        <v>51859.318437499998</v>
      </c>
      <c r="P395" s="114">
        <f t="shared" si="42"/>
        <v>10527.831562500003</v>
      </c>
      <c r="Q395" s="115">
        <f t="shared" si="43"/>
        <v>9475.0484062500036</v>
      </c>
    </row>
    <row r="396" spans="2:17" x14ac:dyDescent="0.25">
      <c r="B396" s="120">
        <v>389</v>
      </c>
      <c r="C396" s="109" t="s">
        <v>6473</v>
      </c>
      <c r="D396" s="109">
        <v>1200089840</v>
      </c>
      <c r="E396" s="108" t="s">
        <v>5930</v>
      </c>
      <c r="F396" s="109">
        <v>2014</v>
      </c>
      <c r="G396" s="110">
        <v>44389</v>
      </c>
      <c r="H396" s="109">
        <f t="shared" si="38"/>
        <v>7</v>
      </c>
      <c r="I396" s="109">
        <v>8</v>
      </c>
      <c r="J396" s="111">
        <f t="shared" si="39"/>
        <v>0.11874999999999999</v>
      </c>
      <c r="K396" s="112">
        <v>61687.5</v>
      </c>
      <c r="L396" s="112">
        <v>1</v>
      </c>
      <c r="M396" s="121">
        <v>0</v>
      </c>
      <c r="N396" s="112">
        <f t="shared" si="40"/>
        <v>61687.5</v>
      </c>
      <c r="O396" s="112">
        <f t="shared" si="41"/>
        <v>51277.734374999993</v>
      </c>
      <c r="P396" s="114">
        <f t="shared" si="42"/>
        <v>10409.765625000007</v>
      </c>
      <c r="Q396" s="115">
        <f t="shared" si="43"/>
        <v>9368.7890625000073</v>
      </c>
    </row>
    <row r="397" spans="2:17" x14ac:dyDescent="0.25">
      <c r="B397" s="120">
        <v>390</v>
      </c>
      <c r="C397" s="109" t="s">
        <v>6473</v>
      </c>
      <c r="D397" s="109">
        <v>1200089450</v>
      </c>
      <c r="E397" s="108" t="s">
        <v>5931</v>
      </c>
      <c r="F397" s="109">
        <v>2014</v>
      </c>
      <c r="G397" s="110">
        <v>44389</v>
      </c>
      <c r="H397" s="109">
        <f t="shared" si="38"/>
        <v>7</v>
      </c>
      <c r="I397" s="109">
        <v>10</v>
      </c>
      <c r="J397" s="111">
        <f t="shared" si="39"/>
        <v>9.5000000000000001E-2</v>
      </c>
      <c r="K397" s="112">
        <v>61499.67</v>
      </c>
      <c r="L397" s="112">
        <v>1</v>
      </c>
      <c r="M397" s="121">
        <v>0</v>
      </c>
      <c r="N397" s="112">
        <f t="shared" si="40"/>
        <v>61499.67</v>
      </c>
      <c r="O397" s="112">
        <f t="shared" si="41"/>
        <v>40897.280550000003</v>
      </c>
      <c r="P397" s="114">
        <f t="shared" si="42"/>
        <v>20602.389449999995</v>
      </c>
      <c r="Q397" s="115">
        <f t="shared" si="43"/>
        <v>18542.150504999998</v>
      </c>
    </row>
    <row r="398" spans="2:17" x14ac:dyDescent="0.25">
      <c r="B398" s="120">
        <v>391</v>
      </c>
      <c r="C398" s="109" t="s">
        <v>6473</v>
      </c>
      <c r="D398" s="109">
        <v>1200085800</v>
      </c>
      <c r="E398" s="108" t="s">
        <v>5932</v>
      </c>
      <c r="F398" s="109">
        <v>2014</v>
      </c>
      <c r="G398" s="110">
        <v>44389</v>
      </c>
      <c r="H398" s="109">
        <f t="shared" si="38"/>
        <v>7</v>
      </c>
      <c r="I398" s="109">
        <v>8</v>
      </c>
      <c r="J398" s="111">
        <f t="shared" si="39"/>
        <v>0.11874999999999999</v>
      </c>
      <c r="K398" s="112">
        <v>61289.78</v>
      </c>
      <c r="L398" s="112">
        <v>15920.41</v>
      </c>
      <c r="M398" s="121">
        <v>0.08</v>
      </c>
      <c r="N398" s="112">
        <f t="shared" si="40"/>
        <v>66192.962400000004</v>
      </c>
      <c r="O398" s="112">
        <f t="shared" si="41"/>
        <v>55022.899995</v>
      </c>
      <c r="P398" s="114">
        <f t="shared" si="42"/>
        <v>11170.062405000004</v>
      </c>
      <c r="Q398" s="115">
        <f t="shared" si="43"/>
        <v>10053.056164500003</v>
      </c>
    </row>
    <row r="399" spans="2:17" x14ac:dyDescent="0.25">
      <c r="B399" s="120">
        <v>392</v>
      </c>
      <c r="C399" s="109" t="s">
        <v>6473</v>
      </c>
      <c r="D399" s="109">
        <v>1200089540</v>
      </c>
      <c r="E399" s="108" t="s">
        <v>5933</v>
      </c>
      <c r="F399" s="109">
        <v>2014</v>
      </c>
      <c r="G399" s="110">
        <v>44389</v>
      </c>
      <c r="H399" s="109">
        <f t="shared" si="38"/>
        <v>7</v>
      </c>
      <c r="I399" s="109">
        <v>8</v>
      </c>
      <c r="J399" s="111">
        <f t="shared" si="39"/>
        <v>0.11874999999999999</v>
      </c>
      <c r="K399" s="112">
        <v>55412.78</v>
      </c>
      <c r="L399" s="112">
        <v>1</v>
      </c>
      <c r="M399" s="121">
        <v>0</v>
      </c>
      <c r="N399" s="112">
        <f t="shared" si="40"/>
        <v>55412.78</v>
      </c>
      <c r="O399" s="112">
        <f t="shared" si="41"/>
        <v>46061.873374999996</v>
      </c>
      <c r="P399" s="114">
        <f t="shared" si="42"/>
        <v>9350.9066250000033</v>
      </c>
      <c r="Q399" s="115">
        <f t="shared" si="43"/>
        <v>8415.8159625000026</v>
      </c>
    </row>
    <row r="400" spans="2:17" x14ac:dyDescent="0.25">
      <c r="B400" s="120">
        <v>393</v>
      </c>
      <c r="C400" s="109" t="s">
        <v>6473</v>
      </c>
      <c r="D400" s="109">
        <v>1200088870</v>
      </c>
      <c r="E400" s="108" t="s">
        <v>5934</v>
      </c>
      <c r="F400" s="109">
        <v>2014</v>
      </c>
      <c r="G400" s="110">
        <v>44389</v>
      </c>
      <c r="H400" s="109">
        <f t="shared" si="38"/>
        <v>7</v>
      </c>
      <c r="I400" s="109">
        <v>8</v>
      </c>
      <c r="J400" s="111">
        <f t="shared" si="39"/>
        <v>0.11874999999999999</v>
      </c>
      <c r="K400" s="112">
        <v>40948.629999999997</v>
      </c>
      <c r="L400" s="112">
        <v>1</v>
      </c>
      <c r="M400" s="121">
        <v>0</v>
      </c>
      <c r="N400" s="112">
        <f t="shared" si="40"/>
        <v>40948.629999999997</v>
      </c>
      <c r="O400" s="112">
        <f t="shared" si="41"/>
        <v>34038.548687499992</v>
      </c>
      <c r="P400" s="114">
        <f t="shared" si="42"/>
        <v>6910.0813125000059</v>
      </c>
      <c r="Q400" s="115">
        <f t="shared" si="43"/>
        <v>6219.0731812500053</v>
      </c>
    </row>
    <row r="401" spans="2:17" x14ac:dyDescent="0.25">
      <c r="B401" s="120">
        <v>394</v>
      </c>
      <c r="C401" s="109" t="s">
        <v>6473</v>
      </c>
      <c r="D401" s="109">
        <v>1200089150</v>
      </c>
      <c r="E401" s="108" t="s">
        <v>5935</v>
      </c>
      <c r="F401" s="109">
        <v>2014</v>
      </c>
      <c r="G401" s="110">
        <v>44389</v>
      </c>
      <c r="H401" s="109">
        <f t="shared" si="38"/>
        <v>7</v>
      </c>
      <c r="I401" s="109">
        <v>8</v>
      </c>
      <c r="J401" s="111">
        <f t="shared" si="39"/>
        <v>0.11874999999999999</v>
      </c>
      <c r="K401" s="112">
        <v>37429.49</v>
      </c>
      <c r="L401" s="112">
        <v>1</v>
      </c>
      <c r="M401" s="121">
        <v>0</v>
      </c>
      <c r="N401" s="112">
        <f t="shared" si="40"/>
        <v>37429.49</v>
      </c>
      <c r="O401" s="112">
        <f t="shared" si="41"/>
        <v>31113.263562499997</v>
      </c>
      <c r="P401" s="114">
        <f t="shared" si="42"/>
        <v>6316.2264375000013</v>
      </c>
      <c r="Q401" s="115">
        <f t="shared" si="43"/>
        <v>5684.6037937500014</v>
      </c>
    </row>
    <row r="402" spans="2:17" x14ac:dyDescent="0.25">
      <c r="B402" s="120">
        <v>395</v>
      </c>
      <c r="C402" s="109" t="s">
        <v>6473</v>
      </c>
      <c r="D402" s="109">
        <v>1200089160</v>
      </c>
      <c r="E402" s="108" t="s">
        <v>5936</v>
      </c>
      <c r="F402" s="109">
        <v>2014</v>
      </c>
      <c r="G402" s="110">
        <v>44389</v>
      </c>
      <c r="H402" s="109">
        <f t="shared" si="38"/>
        <v>7</v>
      </c>
      <c r="I402" s="109">
        <v>8</v>
      </c>
      <c r="J402" s="111">
        <f t="shared" si="39"/>
        <v>0.11874999999999999</v>
      </c>
      <c r="K402" s="112">
        <v>36537.49</v>
      </c>
      <c r="L402" s="112">
        <v>1</v>
      </c>
      <c r="M402" s="121">
        <v>0</v>
      </c>
      <c r="N402" s="112">
        <f t="shared" si="40"/>
        <v>36537.49</v>
      </c>
      <c r="O402" s="112">
        <f t="shared" si="41"/>
        <v>30371.788562499994</v>
      </c>
      <c r="P402" s="114">
        <f t="shared" si="42"/>
        <v>6165.7014375000035</v>
      </c>
      <c r="Q402" s="115">
        <f t="shared" si="43"/>
        <v>5549.1312937500034</v>
      </c>
    </row>
    <row r="403" spans="2:17" x14ac:dyDescent="0.25">
      <c r="B403" s="120">
        <v>396</v>
      </c>
      <c r="C403" s="109" t="s">
        <v>6473</v>
      </c>
      <c r="D403" s="109">
        <v>1200084220</v>
      </c>
      <c r="E403" s="108" t="s">
        <v>5782</v>
      </c>
      <c r="F403" s="109">
        <v>2014</v>
      </c>
      <c r="G403" s="110">
        <v>44389</v>
      </c>
      <c r="H403" s="109">
        <f t="shared" si="38"/>
        <v>7</v>
      </c>
      <c r="I403" s="109">
        <v>8</v>
      </c>
      <c r="J403" s="111">
        <f t="shared" si="39"/>
        <v>0.11874999999999999</v>
      </c>
      <c r="K403" s="112">
        <v>36000.44</v>
      </c>
      <c r="L403" s="112">
        <v>9421.66</v>
      </c>
      <c r="M403" s="121">
        <v>0.08</v>
      </c>
      <c r="N403" s="112">
        <f t="shared" si="40"/>
        <v>38880.475200000008</v>
      </c>
      <c r="O403" s="112">
        <f t="shared" si="41"/>
        <v>32319.395010000004</v>
      </c>
      <c r="P403" s="114">
        <f t="shared" si="42"/>
        <v>6561.0801900000042</v>
      </c>
      <c r="Q403" s="115">
        <f t="shared" si="43"/>
        <v>5904.972171000004</v>
      </c>
    </row>
    <row r="404" spans="2:17" x14ac:dyDescent="0.25">
      <c r="B404" s="120">
        <v>397</v>
      </c>
      <c r="C404" s="109" t="s">
        <v>6473</v>
      </c>
      <c r="D404" s="109">
        <v>1200089370</v>
      </c>
      <c r="E404" s="108" t="s">
        <v>5937</v>
      </c>
      <c r="F404" s="109">
        <v>2014</v>
      </c>
      <c r="G404" s="110">
        <v>44389</v>
      </c>
      <c r="H404" s="109">
        <f t="shared" si="38"/>
        <v>7</v>
      </c>
      <c r="I404" s="109">
        <v>8</v>
      </c>
      <c r="J404" s="111">
        <f t="shared" si="39"/>
        <v>0.11874999999999999</v>
      </c>
      <c r="K404" s="112">
        <v>35316.26</v>
      </c>
      <c r="L404" s="112">
        <v>1</v>
      </c>
      <c r="M404" s="121">
        <v>0</v>
      </c>
      <c r="N404" s="112">
        <f t="shared" si="40"/>
        <v>35316.26</v>
      </c>
      <c r="O404" s="112">
        <f t="shared" si="41"/>
        <v>29356.641124999998</v>
      </c>
      <c r="P404" s="114">
        <f t="shared" si="42"/>
        <v>5959.6188750000038</v>
      </c>
      <c r="Q404" s="115">
        <f t="shared" si="43"/>
        <v>5363.6569875000032</v>
      </c>
    </row>
    <row r="405" spans="2:17" x14ac:dyDescent="0.25">
      <c r="B405" s="120">
        <v>398</v>
      </c>
      <c r="C405" s="109" t="s">
        <v>6473</v>
      </c>
      <c r="D405" s="109">
        <v>1200089490</v>
      </c>
      <c r="E405" s="108" t="s">
        <v>5938</v>
      </c>
      <c r="F405" s="109">
        <v>2014</v>
      </c>
      <c r="G405" s="110">
        <v>44389</v>
      </c>
      <c r="H405" s="109">
        <f t="shared" si="38"/>
        <v>7</v>
      </c>
      <c r="I405" s="109">
        <v>8</v>
      </c>
      <c r="J405" s="111">
        <f t="shared" si="39"/>
        <v>0.11874999999999999</v>
      </c>
      <c r="K405" s="112">
        <v>32305.95</v>
      </c>
      <c r="L405" s="112">
        <v>1</v>
      </c>
      <c r="M405" s="121">
        <v>0</v>
      </c>
      <c r="N405" s="112">
        <f t="shared" si="40"/>
        <v>32305.95</v>
      </c>
      <c r="O405" s="112">
        <f t="shared" si="41"/>
        <v>26854.320937499997</v>
      </c>
      <c r="P405" s="114">
        <f t="shared" si="42"/>
        <v>5451.6290625000038</v>
      </c>
      <c r="Q405" s="115">
        <f t="shared" si="43"/>
        <v>4906.4661562500032</v>
      </c>
    </row>
    <row r="406" spans="2:17" x14ac:dyDescent="0.25">
      <c r="B406" s="120">
        <v>399</v>
      </c>
      <c r="C406" s="109" t="s">
        <v>6473</v>
      </c>
      <c r="D406" s="109">
        <v>1200089730</v>
      </c>
      <c r="E406" s="108" t="s">
        <v>5939</v>
      </c>
      <c r="F406" s="109">
        <v>2014</v>
      </c>
      <c r="G406" s="110">
        <v>44389</v>
      </c>
      <c r="H406" s="109">
        <f t="shared" si="38"/>
        <v>7</v>
      </c>
      <c r="I406" s="109">
        <v>8</v>
      </c>
      <c r="J406" s="111">
        <f t="shared" si="39"/>
        <v>0.11874999999999999</v>
      </c>
      <c r="K406" s="112">
        <v>30595.85</v>
      </c>
      <c r="L406" s="112">
        <v>1</v>
      </c>
      <c r="M406" s="121">
        <v>0</v>
      </c>
      <c r="N406" s="112">
        <f t="shared" si="40"/>
        <v>30595.85</v>
      </c>
      <c r="O406" s="112">
        <f t="shared" si="41"/>
        <v>25432.800312499996</v>
      </c>
      <c r="P406" s="114">
        <f t="shared" si="42"/>
        <v>5163.0496875000026</v>
      </c>
      <c r="Q406" s="115">
        <f t="shared" si="43"/>
        <v>4646.7447187500029</v>
      </c>
    </row>
    <row r="407" spans="2:17" x14ac:dyDescent="0.25">
      <c r="B407" s="120">
        <v>400</v>
      </c>
      <c r="C407" s="109" t="s">
        <v>6473</v>
      </c>
      <c r="D407" s="109">
        <v>1200089850</v>
      </c>
      <c r="E407" s="108" t="s">
        <v>5940</v>
      </c>
      <c r="F407" s="109">
        <v>2014</v>
      </c>
      <c r="G407" s="110">
        <v>44389</v>
      </c>
      <c r="H407" s="109">
        <f t="shared" si="38"/>
        <v>7</v>
      </c>
      <c r="I407" s="109">
        <v>8</v>
      </c>
      <c r="J407" s="111">
        <f t="shared" si="39"/>
        <v>0.11874999999999999</v>
      </c>
      <c r="K407" s="112">
        <v>29198.75</v>
      </c>
      <c r="L407" s="112">
        <v>3632.28</v>
      </c>
      <c r="M407" s="121">
        <v>0.08</v>
      </c>
      <c r="N407" s="112">
        <f t="shared" si="40"/>
        <v>31534.65</v>
      </c>
      <c r="O407" s="112">
        <f t="shared" si="41"/>
        <v>26213.177812499998</v>
      </c>
      <c r="P407" s="114">
        <f t="shared" si="42"/>
        <v>5321.4721875000032</v>
      </c>
      <c r="Q407" s="115">
        <f t="shared" si="43"/>
        <v>4789.3249687500029</v>
      </c>
    </row>
    <row r="408" spans="2:17" x14ac:dyDescent="0.25">
      <c r="B408" s="120">
        <v>401</v>
      </c>
      <c r="C408" s="109" t="s">
        <v>6473</v>
      </c>
      <c r="D408" s="109">
        <v>1200092470</v>
      </c>
      <c r="E408" s="108" t="s">
        <v>5941</v>
      </c>
      <c r="F408" s="109">
        <v>2014</v>
      </c>
      <c r="G408" s="110">
        <v>44389</v>
      </c>
      <c r="H408" s="109">
        <f t="shared" si="38"/>
        <v>7</v>
      </c>
      <c r="I408" s="109">
        <v>8</v>
      </c>
      <c r="J408" s="111">
        <f t="shared" si="39"/>
        <v>0.11874999999999999</v>
      </c>
      <c r="K408" s="112">
        <v>28895.11</v>
      </c>
      <c r="L408" s="112">
        <v>9206.86</v>
      </c>
      <c r="M408" s="121">
        <v>7.0000000000000007E-2</v>
      </c>
      <c r="N408" s="112">
        <f t="shared" si="40"/>
        <v>30917.767700000004</v>
      </c>
      <c r="O408" s="112">
        <f t="shared" si="41"/>
        <v>25700.394400625002</v>
      </c>
      <c r="P408" s="114">
        <f t="shared" si="42"/>
        <v>5217.3732993750018</v>
      </c>
      <c r="Q408" s="115">
        <f t="shared" si="43"/>
        <v>4695.6359694375014</v>
      </c>
    </row>
    <row r="409" spans="2:17" x14ac:dyDescent="0.25">
      <c r="B409" s="120">
        <v>402</v>
      </c>
      <c r="C409" s="109" t="s">
        <v>6473</v>
      </c>
      <c r="D409" s="109">
        <v>1200088890</v>
      </c>
      <c r="E409" s="108" t="s">
        <v>5942</v>
      </c>
      <c r="F409" s="109">
        <v>2014</v>
      </c>
      <c r="G409" s="110">
        <v>44389</v>
      </c>
      <c r="H409" s="109">
        <f t="shared" si="38"/>
        <v>7</v>
      </c>
      <c r="I409" s="109">
        <v>8</v>
      </c>
      <c r="J409" s="111">
        <f t="shared" si="39"/>
        <v>0.11874999999999999</v>
      </c>
      <c r="K409" s="112">
        <v>28349.24</v>
      </c>
      <c r="L409" s="112">
        <v>1</v>
      </c>
      <c r="M409" s="121">
        <v>0</v>
      </c>
      <c r="N409" s="112">
        <f t="shared" si="40"/>
        <v>28349.24</v>
      </c>
      <c r="O409" s="112">
        <f t="shared" si="41"/>
        <v>23565.30575</v>
      </c>
      <c r="P409" s="114">
        <f t="shared" si="42"/>
        <v>4783.9342500000021</v>
      </c>
      <c r="Q409" s="115">
        <f t="shared" si="43"/>
        <v>4305.5408250000019</v>
      </c>
    </row>
    <row r="410" spans="2:17" x14ac:dyDescent="0.25">
      <c r="B410" s="120">
        <v>403</v>
      </c>
      <c r="C410" s="109" t="s">
        <v>6473</v>
      </c>
      <c r="D410" s="109">
        <v>1200088760</v>
      </c>
      <c r="E410" s="108" t="s">
        <v>5943</v>
      </c>
      <c r="F410" s="109">
        <v>2014</v>
      </c>
      <c r="G410" s="110">
        <v>44389</v>
      </c>
      <c r="H410" s="109">
        <f t="shared" si="38"/>
        <v>7</v>
      </c>
      <c r="I410" s="109">
        <v>8</v>
      </c>
      <c r="J410" s="111">
        <f t="shared" si="39"/>
        <v>0.11874999999999999</v>
      </c>
      <c r="K410" s="112">
        <v>27500.44</v>
      </c>
      <c r="L410" s="112">
        <v>8423.4500000000007</v>
      </c>
      <c r="M410" s="121">
        <v>0.08</v>
      </c>
      <c r="N410" s="112">
        <f t="shared" si="40"/>
        <v>29700.475200000001</v>
      </c>
      <c r="O410" s="112">
        <f t="shared" si="41"/>
        <v>24688.52001</v>
      </c>
      <c r="P410" s="114">
        <f t="shared" si="42"/>
        <v>5011.9551900000006</v>
      </c>
      <c r="Q410" s="115">
        <f t="shared" si="43"/>
        <v>4510.7596710000007</v>
      </c>
    </row>
    <row r="411" spans="2:17" x14ac:dyDescent="0.25">
      <c r="B411" s="120">
        <v>404</v>
      </c>
      <c r="C411" s="109" t="s">
        <v>6473</v>
      </c>
      <c r="D411" s="109">
        <v>1200084230</v>
      </c>
      <c r="E411" s="108" t="s">
        <v>5782</v>
      </c>
      <c r="F411" s="109">
        <v>2014</v>
      </c>
      <c r="G411" s="110">
        <v>44389</v>
      </c>
      <c r="H411" s="109">
        <f t="shared" si="38"/>
        <v>7</v>
      </c>
      <c r="I411" s="109">
        <v>8</v>
      </c>
      <c r="J411" s="111">
        <f t="shared" si="39"/>
        <v>0.11874999999999999</v>
      </c>
      <c r="K411" s="112">
        <v>27500</v>
      </c>
      <c r="L411" s="112">
        <v>7197.02</v>
      </c>
      <c r="M411" s="121">
        <v>0.08</v>
      </c>
      <c r="N411" s="112">
        <f t="shared" si="40"/>
        <v>29700.000000000004</v>
      </c>
      <c r="O411" s="112">
        <f t="shared" si="41"/>
        <v>24688.125</v>
      </c>
      <c r="P411" s="114">
        <f t="shared" si="42"/>
        <v>5011.8750000000036</v>
      </c>
      <c r="Q411" s="115">
        <f t="shared" si="43"/>
        <v>4510.6875000000036</v>
      </c>
    </row>
    <row r="412" spans="2:17" x14ac:dyDescent="0.25">
      <c r="B412" s="120">
        <v>405</v>
      </c>
      <c r="C412" s="109" t="s">
        <v>6473</v>
      </c>
      <c r="D412" s="109">
        <v>1200089250</v>
      </c>
      <c r="E412" s="108" t="s">
        <v>5944</v>
      </c>
      <c r="F412" s="109">
        <v>2014</v>
      </c>
      <c r="G412" s="110">
        <v>44389</v>
      </c>
      <c r="H412" s="109">
        <f t="shared" si="38"/>
        <v>7</v>
      </c>
      <c r="I412" s="109">
        <v>8</v>
      </c>
      <c r="J412" s="111">
        <f t="shared" si="39"/>
        <v>0.11874999999999999</v>
      </c>
      <c r="K412" s="112">
        <v>26290.1</v>
      </c>
      <c r="L412" s="112">
        <v>1</v>
      </c>
      <c r="M412" s="121">
        <v>0</v>
      </c>
      <c r="N412" s="112">
        <f t="shared" si="40"/>
        <v>26290.1</v>
      </c>
      <c r="O412" s="112">
        <f t="shared" si="41"/>
        <v>21853.645624999997</v>
      </c>
      <c r="P412" s="114">
        <f t="shared" si="42"/>
        <v>4436.4543750000012</v>
      </c>
      <c r="Q412" s="115">
        <f t="shared" si="43"/>
        <v>3992.8089375000013</v>
      </c>
    </row>
    <row r="413" spans="2:17" x14ac:dyDescent="0.25">
      <c r="B413" s="120">
        <v>406</v>
      </c>
      <c r="C413" s="109" t="s">
        <v>6473</v>
      </c>
      <c r="D413" s="109">
        <v>1200083200</v>
      </c>
      <c r="E413" s="108" t="s">
        <v>5945</v>
      </c>
      <c r="F413" s="109">
        <v>2014</v>
      </c>
      <c r="G413" s="110">
        <v>44389</v>
      </c>
      <c r="H413" s="109">
        <f t="shared" si="38"/>
        <v>7</v>
      </c>
      <c r="I413" s="109">
        <v>8</v>
      </c>
      <c r="J413" s="111">
        <f t="shared" si="39"/>
        <v>0.11874999999999999</v>
      </c>
      <c r="K413" s="112">
        <v>25900</v>
      </c>
      <c r="L413" s="112">
        <v>6710.87</v>
      </c>
      <c r="M413" s="121">
        <v>0.08</v>
      </c>
      <c r="N413" s="112">
        <f t="shared" si="40"/>
        <v>27972.000000000004</v>
      </c>
      <c r="O413" s="112">
        <f t="shared" si="41"/>
        <v>23251.725000000002</v>
      </c>
      <c r="P413" s="114">
        <f t="shared" si="42"/>
        <v>4720.2750000000015</v>
      </c>
      <c r="Q413" s="115">
        <f t="shared" si="43"/>
        <v>4248.2475000000013</v>
      </c>
    </row>
    <row r="414" spans="2:17" x14ac:dyDescent="0.25">
      <c r="B414" s="120">
        <v>407</v>
      </c>
      <c r="C414" s="109" t="s">
        <v>6473</v>
      </c>
      <c r="D414" s="109">
        <v>1200089380</v>
      </c>
      <c r="E414" s="108" t="s">
        <v>5946</v>
      </c>
      <c r="F414" s="109">
        <v>2014</v>
      </c>
      <c r="G414" s="110">
        <v>44389</v>
      </c>
      <c r="H414" s="109">
        <f t="shared" si="38"/>
        <v>7</v>
      </c>
      <c r="I414" s="109">
        <v>8</v>
      </c>
      <c r="J414" s="111">
        <f t="shared" si="39"/>
        <v>0.11874999999999999</v>
      </c>
      <c r="K414" s="112">
        <v>24590.36</v>
      </c>
      <c r="L414" s="112">
        <v>1</v>
      </c>
      <c r="M414" s="121">
        <v>0</v>
      </c>
      <c r="N414" s="112">
        <f t="shared" si="40"/>
        <v>24590.36</v>
      </c>
      <c r="O414" s="112">
        <f t="shared" si="41"/>
        <v>20440.73675</v>
      </c>
      <c r="P414" s="114">
        <f t="shared" si="42"/>
        <v>4149.6232500000006</v>
      </c>
      <c r="Q414" s="115">
        <f t="shared" si="43"/>
        <v>3734.6609250000006</v>
      </c>
    </row>
    <row r="415" spans="2:17" x14ac:dyDescent="0.25">
      <c r="B415" s="120">
        <v>408</v>
      </c>
      <c r="C415" s="109" t="s">
        <v>6473</v>
      </c>
      <c r="D415" s="109">
        <v>1200089390</v>
      </c>
      <c r="E415" s="108" t="s">
        <v>5947</v>
      </c>
      <c r="F415" s="109">
        <v>2014</v>
      </c>
      <c r="G415" s="110">
        <v>44389</v>
      </c>
      <c r="H415" s="109">
        <f t="shared" si="38"/>
        <v>7</v>
      </c>
      <c r="I415" s="109">
        <v>8</v>
      </c>
      <c r="J415" s="111">
        <f t="shared" si="39"/>
        <v>0.11874999999999999</v>
      </c>
      <c r="K415" s="112">
        <v>24119.93</v>
      </c>
      <c r="L415" s="112">
        <v>1</v>
      </c>
      <c r="M415" s="121">
        <v>0</v>
      </c>
      <c r="N415" s="112">
        <f t="shared" si="40"/>
        <v>24119.93</v>
      </c>
      <c r="O415" s="112">
        <f t="shared" si="41"/>
        <v>20049.691812499997</v>
      </c>
      <c r="P415" s="114">
        <f t="shared" si="42"/>
        <v>4070.2381875000028</v>
      </c>
      <c r="Q415" s="115">
        <f t="shared" si="43"/>
        <v>3663.2143687500024</v>
      </c>
    </row>
    <row r="416" spans="2:17" x14ac:dyDescent="0.25">
      <c r="B416" s="120">
        <v>409</v>
      </c>
      <c r="C416" s="109" t="s">
        <v>6473</v>
      </c>
      <c r="D416" s="109">
        <v>1200089260</v>
      </c>
      <c r="E416" s="108" t="s">
        <v>5948</v>
      </c>
      <c r="F416" s="109">
        <v>2014</v>
      </c>
      <c r="G416" s="110">
        <v>44389</v>
      </c>
      <c r="H416" s="109">
        <f t="shared" si="38"/>
        <v>7</v>
      </c>
      <c r="I416" s="109">
        <v>8</v>
      </c>
      <c r="J416" s="111">
        <f t="shared" si="39"/>
        <v>0.11874999999999999</v>
      </c>
      <c r="K416" s="112">
        <v>22612.65</v>
      </c>
      <c r="L416" s="112">
        <v>1</v>
      </c>
      <c r="M416" s="121">
        <v>0</v>
      </c>
      <c r="N416" s="112">
        <f t="shared" si="40"/>
        <v>22612.65</v>
      </c>
      <c r="O416" s="112">
        <f t="shared" si="41"/>
        <v>18796.7653125</v>
      </c>
      <c r="P416" s="114">
        <f t="shared" si="42"/>
        <v>3815.8846875000017</v>
      </c>
      <c r="Q416" s="115">
        <f t="shared" si="43"/>
        <v>3434.2962187500016</v>
      </c>
    </row>
    <row r="417" spans="2:17" x14ac:dyDescent="0.25">
      <c r="B417" s="120">
        <v>410</v>
      </c>
      <c r="C417" s="109" t="s">
        <v>6473</v>
      </c>
      <c r="D417" s="109">
        <v>1200089330</v>
      </c>
      <c r="E417" s="108" t="s">
        <v>5949</v>
      </c>
      <c r="F417" s="109">
        <v>2014</v>
      </c>
      <c r="G417" s="110">
        <v>44389</v>
      </c>
      <c r="H417" s="109">
        <f t="shared" si="38"/>
        <v>7</v>
      </c>
      <c r="I417" s="109">
        <v>8</v>
      </c>
      <c r="J417" s="111">
        <f t="shared" si="39"/>
        <v>0.11874999999999999</v>
      </c>
      <c r="K417" s="112">
        <v>21585.43</v>
      </c>
      <c r="L417" s="112">
        <v>1</v>
      </c>
      <c r="M417" s="121">
        <v>0</v>
      </c>
      <c r="N417" s="112">
        <f t="shared" si="40"/>
        <v>21585.43</v>
      </c>
      <c r="O417" s="112">
        <f t="shared" si="41"/>
        <v>17942.888687499999</v>
      </c>
      <c r="P417" s="114">
        <f t="shared" si="42"/>
        <v>3642.5413125000014</v>
      </c>
      <c r="Q417" s="115">
        <f t="shared" si="43"/>
        <v>3278.2871812500011</v>
      </c>
    </row>
    <row r="418" spans="2:17" x14ac:dyDescent="0.25">
      <c r="B418" s="120">
        <v>411</v>
      </c>
      <c r="C418" s="109" t="s">
        <v>6473</v>
      </c>
      <c r="D418" s="109">
        <v>1200088900</v>
      </c>
      <c r="E418" s="108" t="s">
        <v>5950</v>
      </c>
      <c r="F418" s="109">
        <v>2014</v>
      </c>
      <c r="G418" s="110">
        <v>44389</v>
      </c>
      <c r="H418" s="109">
        <f t="shared" si="38"/>
        <v>7</v>
      </c>
      <c r="I418" s="109">
        <v>8</v>
      </c>
      <c r="J418" s="111">
        <f t="shared" si="39"/>
        <v>0.11874999999999999</v>
      </c>
      <c r="K418" s="112">
        <v>20736.28</v>
      </c>
      <c r="L418" s="112">
        <v>1</v>
      </c>
      <c r="M418" s="121">
        <v>0</v>
      </c>
      <c r="N418" s="112">
        <f t="shared" si="40"/>
        <v>20736.28</v>
      </c>
      <c r="O418" s="112">
        <f t="shared" si="41"/>
        <v>17237.032749999998</v>
      </c>
      <c r="P418" s="114">
        <f t="shared" si="42"/>
        <v>3499.2472500000003</v>
      </c>
      <c r="Q418" s="115">
        <f t="shared" si="43"/>
        <v>3149.3225250000005</v>
      </c>
    </row>
    <row r="419" spans="2:17" x14ac:dyDescent="0.25">
      <c r="B419" s="120">
        <v>412</v>
      </c>
      <c r="C419" s="109" t="s">
        <v>6473</v>
      </c>
      <c r="D419" s="109">
        <v>1200089580</v>
      </c>
      <c r="E419" s="108" t="s">
        <v>5951</v>
      </c>
      <c r="F419" s="109">
        <v>2014</v>
      </c>
      <c r="G419" s="110">
        <v>44389</v>
      </c>
      <c r="H419" s="109">
        <f t="shared" si="38"/>
        <v>7</v>
      </c>
      <c r="I419" s="109">
        <v>8</v>
      </c>
      <c r="J419" s="111">
        <f t="shared" si="39"/>
        <v>0.11874999999999999</v>
      </c>
      <c r="K419" s="112">
        <v>19635.84</v>
      </c>
      <c r="L419" s="112">
        <v>1</v>
      </c>
      <c r="M419" s="121">
        <v>0</v>
      </c>
      <c r="N419" s="112">
        <f t="shared" si="40"/>
        <v>19635.84</v>
      </c>
      <c r="O419" s="112">
        <f t="shared" si="41"/>
        <v>16322.291999999999</v>
      </c>
      <c r="P419" s="114">
        <f t="shared" si="42"/>
        <v>3313.5480000000007</v>
      </c>
      <c r="Q419" s="115">
        <f t="shared" si="43"/>
        <v>2982.1932000000006</v>
      </c>
    </row>
    <row r="420" spans="2:17" x14ac:dyDescent="0.25">
      <c r="B420" s="120">
        <v>413</v>
      </c>
      <c r="C420" s="109" t="s">
        <v>6473</v>
      </c>
      <c r="D420" s="109">
        <v>1200089610</v>
      </c>
      <c r="E420" s="108" t="s">
        <v>5952</v>
      </c>
      <c r="F420" s="109">
        <v>2014</v>
      </c>
      <c r="G420" s="110">
        <v>44389</v>
      </c>
      <c r="H420" s="109">
        <f t="shared" si="38"/>
        <v>7</v>
      </c>
      <c r="I420" s="109">
        <v>8</v>
      </c>
      <c r="J420" s="111">
        <f t="shared" si="39"/>
        <v>0.11874999999999999</v>
      </c>
      <c r="K420" s="112">
        <v>19626.48</v>
      </c>
      <c r="L420" s="112">
        <v>1</v>
      </c>
      <c r="M420" s="121">
        <v>0</v>
      </c>
      <c r="N420" s="112">
        <f t="shared" si="40"/>
        <v>19626.48</v>
      </c>
      <c r="O420" s="112">
        <f t="shared" si="41"/>
        <v>16314.511499999999</v>
      </c>
      <c r="P420" s="114">
        <f t="shared" si="42"/>
        <v>3311.9685000000009</v>
      </c>
      <c r="Q420" s="115">
        <f t="shared" si="43"/>
        <v>2980.771650000001</v>
      </c>
    </row>
    <row r="421" spans="2:17" x14ac:dyDescent="0.25">
      <c r="B421" s="120">
        <v>414</v>
      </c>
      <c r="C421" s="109" t="s">
        <v>6473</v>
      </c>
      <c r="D421" s="109">
        <v>1200089560</v>
      </c>
      <c r="E421" s="108" t="s">
        <v>5953</v>
      </c>
      <c r="F421" s="109">
        <v>2014</v>
      </c>
      <c r="G421" s="110">
        <v>44389</v>
      </c>
      <c r="H421" s="109">
        <f t="shared" si="38"/>
        <v>7</v>
      </c>
      <c r="I421" s="109">
        <v>8</v>
      </c>
      <c r="J421" s="111">
        <f t="shared" si="39"/>
        <v>0.11874999999999999</v>
      </c>
      <c r="K421" s="112">
        <v>12947.25</v>
      </c>
      <c r="L421" s="112">
        <v>1</v>
      </c>
      <c r="M421" s="121">
        <v>0</v>
      </c>
      <c r="N421" s="112">
        <f t="shared" si="40"/>
        <v>12947.25</v>
      </c>
      <c r="O421" s="112">
        <f t="shared" si="41"/>
        <v>10762.401562499999</v>
      </c>
      <c r="P421" s="114">
        <f t="shared" si="42"/>
        <v>2184.8484375000007</v>
      </c>
      <c r="Q421" s="115">
        <f t="shared" si="43"/>
        <v>1966.3635937500007</v>
      </c>
    </row>
    <row r="422" spans="2:17" x14ac:dyDescent="0.25">
      <c r="B422" s="120">
        <v>415</v>
      </c>
      <c r="C422" s="109" t="s">
        <v>6473</v>
      </c>
      <c r="D422" s="109">
        <v>1200089340</v>
      </c>
      <c r="E422" s="108" t="s">
        <v>5954</v>
      </c>
      <c r="F422" s="109">
        <v>2014</v>
      </c>
      <c r="G422" s="110">
        <v>44389</v>
      </c>
      <c r="H422" s="109">
        <f t="shared" si="38"/>
        <v>7</v>
      </c>
      <c r="I422" s="109">
        <v>8</v>
      </c>
      <c r="J422" s="111">
        <f t="shared" si="39"/>
        <v>0.11874999999999999</v>
      </c>
      <c r="K422" s="112">
        <v>11718.27</v>
      </c>
      <c r="L422" s="112">
        <v>1</v>
      </c>
      <c r="M422" s="121">
        <v>0</v>
      </c>
      <c r="N422" s="112">
        <f t="shared" si="40"/>
        <v>11718.27</v>
      </c>
      <c r="O422" s="112">
        <f t="shared" si="41"/>
        <v>9740.8119374999987</v>
      </c>
      <c r="P422" s="114">
        <f t="shared" si="42"/>
        <v>1977.4580625000017</v>
      </c>
      <c r="Q422" s="115">
        <f t="shared" si="43"/>
        <v>1779.7122562500015</v>
      </c>
    </row>
    <row r="423" spans="2:17" x14ac:dyDescent="0.25">
      <c r="B423" s="120">
        <v>416</v>
      </c>
      <c r="C423" s="109" t="s">
        <v>6473</v>
      </c>
      <c r="D423" s="109">
        <v>1200088940</v>
      </c>
      <c r="E423" s="108" t="s">
        <v>5955</v>
      </c>
      <c r="F423" s="109">
        <v>2014</v>
      </c>
      <c r="G423" s="110">
        <v>44389</v>
      </c>
      <c r="H423" s="109">
        <f t="shared" si="38"/>
        <v>7</v>
      </c>
      <c r="I423" s="109">
        <v>8</v>
      </c>
      <c r="J423" s="111">
        <f t="shared" si="39"/>
        <v>0.11874999999999999</v>
      </c>
      <c r="K423" s="112">
        <v>11532.55</v>
      </c>
      <c r="L423" s="112">
        <v>1</v>
      </c>
      <c r="M423" s="121">
        <v>0</v>
      </c>
      <c r="N423" s="112">
        <f t="shared" si="40"/>
        <v>11532.55</v>
      </c>
      <c r="O423" s="112">
        <f t="shared" si="41"/>
        <v>9586.4321874999987</v>
      </c>
      <c r="P423" s="114">
        <f t="shared" si="42"/>
        <v>1946.1178125000006</v>
      </c>
      <c r="Q423" s="115">
        <f t="shared" si="43"/>
        <v>1751.5060312500007</v>
      </c>
    </row>
    <row r="424" spans="2:17" x14ac:dyDescent="0.25">
      <c r="B424" s="120">
        <v>417</v>
      </c>
      <c r="C424" s="109" t="s">
        <v>6473</v>
      </c>
      <c r="D424" s="109">
        <v>1200089280</v>
      </c>
      <c r="E424" s="108" t="s">
        <v>5956</v>
      </c>
      <c r="F424" s="109">
        <v>2014</v>
      </c>
      <c r="G424" s="110">
        <v>44389</v>
      </c>
      <c r="H424" s="109">
        <f t="shared" si="38"/>
        <v>7</v>
      </c>
      <c r="I424" s="109">
        <v>8</v>
      </c>
      <c r="J424" s="111">
        <f t="shared" si="39"/>
        <v>0.11874999999999999</v>
      </c>
      <c r="K424" s="112">
        <v>10442.35</v>
      </c>
      <c r="L424" s="112">
        <v>1</v>
      </c>
      <c r="M424" s="121">
        <v>0</v>
      </c>
      <c r="N424" s="112">
        <f t="shared" si="40"/>
        <v>10442.35</v>
      </c>
      <c r="O424" s="112">
        <f t="shared" si="41"/>
        <v>8680.2034375000003</v>
      </c>
      <c r="P424" s="114">
        <f t="shared" si="42"/>
        <v>1762.1465625000001</v>
      </c>
      <c r="Q424" s="115">
        <f t="shared" si="43"/>
        <v>1585.9319062500001</v>
      </c>
    </row>
    <row r="425" spans="2:17" x14ac:dyDescent="0.25">
      <c r="B425" s="120">
        <v>418</v>
      </c>
      <c r="C425" s="109" t="s">
        <v>6473</v>
      </c>
      <c r="D425" s="109">
        <v>1200089500</v>
      </c>
      <c r="E425" s="108" t="s">
        <v>5957</v>
      </c>
      <c r="F425" s="109">
        <v>2014</v>
      </c>
      <c r="G425" s="110">
        <v>44389</v>
      </c>
      <c r="H425" s="109">
        <f t="shared" si="38"/>
        <v>7</v>
      </c>
      <c r="I425" s="109">
        <v>8</v>
      </c>
      <c r="J425" s="111">
        <f t="shared" si="39"/>
        <v>0.11874999999999999</v>
      </c>
      <c r="K425" s="112">
        <v>10169.459999999999</v>
      </c>
      <c r="L425" s="112">
        <v>1</v>
      </c>
      <c r="M425" s="121">
        <v>0</v>
      </c>
      <c r="N425" s="112">
        <f t="shared" si="40"/>
        <v>10169.459999999999</v>
      </c>
      <c r="O425" s="112">
        <f t="shared" si="41"/>
        <v>8453.3636249999981</v>
      </c>
      <c r="P425" s="114">
        <f t="shared" si="42"/>
        <v>1716.096375000001</v>
      </c>
      <c r="Q425" s="115">
        <f t="shared" si="43"/>
        <v>1544.486737500001</v>
      </c>
    </row>
    <row r="426" spans="2:17" x14ac:dyDescent="0.25">
      <c r="B426" s="120">
        <v>419</v>
      </c>
      <c r="C426" s="109" t="s">
        <v>6473</v>
      </c>
      <c r="D426" s="109">
        <v>1200088740</v>
      </c>
      <c r="E426" s="108" t="s">
        <v>5958</v>
      </c>
      <c r="F426" s="109">
        <v>2014</v>
      </c>
      <c r="G426" s="110">
        <v>44389</v>
      </c>
      <c r="H426" s="109">
        <f t="shared" si="38"/>
        <v>7</v>
      </c>
      <c r="I426" s="109">
        <v>8</v>
      </c>
      <c r="J426" s="111">
        <f t="shared" si="39"/>
        <v>0.11874999999999999</v>
      </c>
      <c r="K426" s="112">
        <v>8881.7800000000007</v>
      </c>
      <c r="L426" s="112">
        <v>2557.4499999999998</v>
      </c>
      <c r="M426" s="121">
        <v>0.08</v>
      </c>
      <c r="N426" s="112">
        <f t="shared" si="40"/>
        <v>9592.3224000000009</v>
      </c>
      <c r="O426" s="112">
        <f t="shared" si="41"/>
        <v>7973.6179950000005</v>
      </c>
      <c r="P426" s="114">
        <f t="shared" si="42"/>
        <v>1618.7044050000004</v>
      </c>
      <c r="Q426" s="115">
        <f t="shared" si="43"/>
        <v>1456.8339645000003</v>
      </c>
    </row>
    <row r="427" spans="2:17" x14ac:dyDescent="0.25">
      <c r="B427" s="120">
        <v>420</v>
      </c>
      <c r="C427" s="109" t="s">
        <v>6473</v>
      </c>
      <c r="D427" s="109">
        <v>1200089760</v>
      </c>
      <c r="E427" s="108" t="s">
        <v>5959</v>
      </c>
      <c r="F427" s="109">
        <v>2014</v>
      </c>
      <c r="G427" s="110">
        <v>44389</v>
      </c>
      <c r="H427" s="109">
        <f t="shared" si="38"/>
        <v>7</v>
      </c>
      <c r="I427" s="109">
        <v>8</v>
      </c>
      <c r="J427" s="111">
        <f t="shared" si="39"/>
        <v>0.11874999999999999</v>
      </c>
      <c r="K427" s="112">
        <v>8107.39</v>
      </c>
      <c r="L427" s="112">
        <v>1</v>
      </c>
      <c r="M427" s="121">
        <v>0</v>
      </c>
      <c r="N427" s="112">
        <f t="shared" si="40"/>
        <v>8107.39</v>
      </c>
      <c r="O427" s="112">
        <f t="shared" si="41"/>
        <v>6739.2679374999998</v>
      </c>
      <c r="P427" s="114">
        <f t="shared" si="42"/>
        <v>1368.1220625000005</v>
      </c>
      <c r="Q427" s="115">
        <f t="shared" si="43"/>
        <v>1231.3098562500006</v>
      </c>
    </row>
    <row r="428" spans="2:17" x14ac:dyDescent="0.25">
      <c r="B428" s="120">
        <v>421</v>
      </c>
      <c r="C428" s="109" t="s">
        <v>6473</v>
      </c>
      <c r="D428" s="109">
        <v>1200089290</v>
      </c>
      <c r="E428" s="108" t="s">
        <v>5960</v>
      </c>
      <c r="F428" s="109">
        <v>2014</v>
      </c>
      <c r="G428" s="110">
        <v>44389</v>
      </c>
      <c r="H428" s="109">
        <f t="shared" si="38"/>
        <v>7</v>
      </c>
      <c r="I428" s="109">
        <v>8</v>
      </c>
      <c r="J428" s="111">
        <f t="shared" si="39"/>
        <v>0.11874999999999999</v>
      </c>
      <c r="K428" s="112">
        <v>6172.67</v>
      </c>
      <c r="L428" s="112">
        <v>1</v>
      </c>
      <c r="M428" s="121">
        <v>0</v>
      </c>
      <c r="N428" s="112">
        <f t="shared" si="40"/>
        <v>6172.67</v>
      </c>
      <c r="O428" s="112">
        <f t="shared" si="41"/>
        <v>5131.0319374999999</v>
      </c>
      <c r="P428" s="114">
        <f t="shared" si="42"/>
        <v>1041.6380625000002</v>
      </c>
      <c r="Q428" s="115">
        <f t="shared" si="43"/>
        <v>937.47425625000017</v>
      </c>
    </row>
    <row r="429" spans="2:17" x14ac:dyDescent="0.25">
      <c r="B429" s="120">
        <v>422</v>
      </c>
      <c r="C429" s="109" t="s">
        <v>6473</v>
      </c>
      <c r="D429" s="109">
        <v>1200089720</v>
      </c>
      <c r="E429" s="108" t="s">
        <v>5961</v>
      </c>
      <c r="F429" s="109">
        <v>2014</v>
      </c>
      <c r="G429" s="110">
        <v>44389</v>
      </c>
      <c r="H429" s="109">
        <f t="shared" si="38"/>
        <v>7</v>
      </c>
      <c r="I429" s="109">
        <v>8</v>
      </c>
      <c r="J429" s="111">
        <f t="shared" si="39"/>
        <v>0.11874999999999999</v>
      </c>
      <c r="K429" s="112">
        <v>2021.73</v>
      </c>
      <c r="L429" s="112">
        <v>1</v>
      </c>
      <c r="M429" s="121">
        <v>0</v>
      </c>
      <c r="N429" s="112">
        <f t="shared" si="40"/>
        <v>2021.73</v>
      </c>
      <c r="O429" s="112">
        <f t="shared" si="41"/>
        <v>1680.5630624999999</v>
      </c>
      <c r="P429" s="114">
        <f t="shared" si="42"/>
        <v>341.16693750000013</v>
      </c>
      <c r="Q429" s="115">
        <f t="shared" si="43"/>
        <v>307.05024375000011</v>
      </c>
    </row>
    <row r="430" spans="2:17" x14ac:dyDescent="0.25">
      <c r="B430" s="120">
        <v>423</v>
      </c>
      <c r="C430" s="109" t="s">
        <v>6473</v>
      </c>
      <c r="D430" s="109">
        <v>1200089710</v>
      </c>
      <c r="E430" s="108" t="s">
        <v>5962</v>
      </c>
      <c r="F430" s="109">
        <v>2014</v>
      </c>
      <c r="G430" s="110">
        <v>44389</v>
      </c>
      <c r="H430" s="109">
        <f t="shared" si="38"/>
        <v>7</v>
      </c>
      <c r="I430" s="109">
        <v>8</v>
      </c>
      <c r="J430" s="111">
        <f t="shared" si="39"/>
        <v>0.11874999999999999</v>
      </c>
      <c r="K430" s="112">
        <v>1656.72</v>
      </c>
      <c r="L430" s="112">
        <v>1</v>
      </c>
      <c r="M430" s="121">
        <v>0</v>
      </c>
      <c r="N430" s="112">
        <f t="shared" si="40"/>
        <v>1656.72</v>
      </c>
      <c r="O430" s="112">
        <f t="shared" si="41"/>
        <v>1377.1485</v>
      </c>
      <c r="P430" s="114">
        <f t="shared" si="42"/>
        <v>279.57150000000001</v>
      </c>
      <c r="Q430" s="115">
        <f t="shared" si="43"/>
        <v>251.61435000000003</v>
      </c>
    </row>
    <row r="431" spans="2:17" x14ac:dyDescent="0.25">
      <c r="B431" s="120">
        <v>424</v>
      </c>
      <c r="C431" s="109" t="s">
        <v>6473</v>
      </c>
      <c r="D431" s="109">
        <v>1200089830</v>
      </c>
      <c r="E431" s="108" t="s">
        <v>5963</v>
      </c>
      <c r="F431" s="109">
        <v>2014</v>
      </c>
      <c r="G431" s="110">
        <v>44389</v>
      </c>
      <c r="H431" s="109">
        <f t="shared" si="38"/>
        <v>7</v>
      </c>
      <c r="I431" s="109">
        <v>8</v>
      </c>
      <c r="J431" s="111">
        <f t="shared" si="39"/>
        <v>0.11874999999999999</v>
      </c>
      <c r="K431" s="112">
        <v>0</v>
      </c>
      <c r="L431" s="112">
        <v>-887.82</v>
      </c>
      <c r="M431" s="121">
        <v>0.08</v>
      </c>
      <c r="N431" s="112">
        <f t="shared" si="40"/>
        <v>0</v>
      </c>
      <c r="O431" s="112">
        <f t="shared" si="41"/>
        <v>0</v>
      </c>
      <c r="P431" s="114">
        <f t="shared" si="42"/>
        <v>0</v>
      </c>
      <c r="Q431" s="115">
        <f t="shared" si="43"/>
        <v>0</v>
      </c>
    </row>
    <row r="432" spans="2:17" x14ac:dyDescent="0.25">
      <c r="B432" s="120">
        <v>425</v>
      </c>
      <c r="C432" s="109" t="s">
        <v>6473</v>
      </c>
      <c r="D432" s="109">
        <v>1200097340</v>
      </c>
      <c r="E432" s="108" t="s">
        <v>5964</v>
      </c>
      <c r="F432" s="109">
        <v>2015</v>
      </c>
      <c r="G432" s="110">
        <v>44389</v>
      </c>
      <c r="H432" s="109">
        <f t="shared" si="38"/>
        <v>6</v>
      </c>
      <c r="I432" s="109">
        <v>8</v>
      </c>
      <c r="J432" s="111">
        <f t="shared" si="39"/>
        <v>0.11874999999999999</v>
      </c>
      <c r="K432" s="112">
        <v>3721260.23</v>
      </c>
      <c r="L432" s="112">
        <v>1395727.49</v>
      </c>
      <c r="M432" s="121">
        <v>0</v>
      </c>
      <c r="N432" s="112">
        <f t="shared" si="40"/>
        <v>3721260.23</v>
      </c>
      <c r="O432" s="112">
        <f t="shared" si="41"/>
        <v>2651397.9138749996</v>
      </c>
      <c r="P432" s="114">
        <f t="shared" si="42"/>
        <v>1069862.3161250004</v>
      </c>
      <c r="Q432" s="115">
        <f t="shared" si="43"/>
        <v>962876.08451250033</v>
      </c>
    </row>
    <row r="433" spans="2:17" x14ac:dyDescent="0.25">
      <c r="B433" s="120">
        <v>426</v>
      </c>
      <c r="C433" s="109" t="s">
        <v>6473</v>
      </c>
      <c r="D433" s="109">
        <v>1200096930</v>
      </c>
      <c r="E433" s="108" t="s">
        <v>5965</v>
      </c>
      <c r="F433" s="109">
        <v>2015</v>
      </c>
      <c r="G433" s="110">
        <v>44389</v>
      </c>
      <c r="H433" s="109">
        <f t="shared" si="38"/>
        <v>6</v>
      </c>
      <c r="I433" s="109">
        <v>8</v>
      </c>
      <c r="J433" s="111">
        <f t="shared" si="39"/>
        <v>0.11874999999999999</v>
      </c>
      <c r="K433" s="112">
        <v>2250000</v>
      </c>
      <c r="L433" s="112">
        <v>1026997.26</v>
      </c>
      <c r="M433" s="121">
        <v>0</v>
      </c>
      <c r="N433" s="112">
        <f t="shared" si="40"/>
        <v>2250000</v>
      </c>
      <c r="O433" s="112">
        <f t="shared" si="41"/>
        <v>1603124.9999999998</v>
      </c>
      <c r="P433" s="114">
        <f t="shared" si="42"/>
        <v>646875.00000000023</v>
      </c>
      <c r="Q433" s="115">
        <f t="shared" si="43"/>
        <v>582187.50000000023</v>
      </c>
    </row>
    <row r="434" spans="2:17" x14ac:dyDescent="0.25">
      <c r="B434" s="120">
        <v>427</v>
      </c>
      <c r="C434" s="109" t="s">
        <v>6473</v>
      </c>
      <c r="D434" s="109">
        <v>1200095900</v>
      </c>
      <c r="E434" s="108" t="s">
        <v>5966</v>
      </c>
      <c r="F434" s="109">
        <v>2015</v>
      </c>
      <c r="G434" s="110">
        <v>44389</v>
      </c>
      <c r="H434" s="109">
        <f t="shared" si="38"/>
        <v>6</v>
      </c>
      <c r="I434" s="109">
        <v>8</v>
      </c>
      <c r="J434" s="111">
        <f t="shared" si="39"/>
        <v>0.11874999999999999</v>
      </c>
      <c r="K434" s="112">
        <v>665000</v>
      </c>
      <c r="L434" s="112">
        <v>251060.27</v>
      </c>
      <c r="M434" s="121">
        <v>0</v>
      </c>
      <c r="N434" s="112">
        <f t="shared" si="40"/>
        <v>665000</v>
      </c>
      <c r="O434" s="112">
        <f t="shared" si="41"/>
        <v>473812.49999999994</v>
      </c>
      <c r="P434" s="114">
        <f t="shared" si="42"/>
        <v>191187.50000000006</v>
      </c>
      <c r="Q434" s="115">
        <f t="shared" si="43"/>
        <v>172068.75000000006</v>
      </c>
    </row>
    <row r="435" spans="2:17" x14ac:dyDescent="0.25">
      <c r="B435" s="120">
        <v>428</v>
      </c>
      <c r="C435" s="109" t="s">
        <v>6473</v>
      </c>
      <c r="D435" s="109">
        <v>1200096931</v>
      </c>
      <c r="E435" s="108" t="s">
        <v>5967</v>
      </c>
      <c r="F435" s="109">
        <v>2015</v>
      </c>
      <c r="G435" s="110">
        <v>44389</v>
      </c>
      <c r="H435" s="109">
        <f t="shared" si="38"/>
        <v>6</v>
      </c>
      <c r="I435" s="109">
        <v>8</v>
      </c>
      <c r="J435" s="111">
        <f t="shared" si="39"/>
        <v>0.11874999999999999</v>
      </c>
      <c r="K435" s="112">
        <v>174427.45</v>
      </c>
      <c r="L435" s="112">
        <v>81582.11</v>
      </c>
      <c r="M435" s="121">
        <v>0</v>
      </c>
      <c r="N435" s="112">
        <f t="shared" si="40"/>
        <v>174427.45</v>
      </c>
      <c r="O435" s="112">
        <f t="shared" si="41"/>
        <v>124279.558125</v>
      </c>
      <c r="P435" s="114">
        <f t="shared" si="42"/>
        <v>50147.891875000016</v>
      </c>
      <c r="Q435" s="115">
        <f t="shared" si="43"/>
        <v>45133.102687500017</v>
      </c>
    </row>
    <row r="436" spans="2:17" x14ac:dyDescent="0.25">
      <c r="B436" s="120">
        <v>429</v>
      </c>
      <c r="C436" s="109" t="s">
        <v>6473</v>
      </c>
      <c r="D436" s="109">
        <v>1200096630</v>
      </c>
      <c r="E436" s="108" t="s">
        <v>5968</v>
      </c>
      <c r="F436" s="109">
        <v>2015</v>
      </c>
      <c r="G436" s="110">
        <v>44389</v>
      </c>
      <c r="H436" s="109">
        <f t="shared" si="38"/>
        <v>6</v>
      </c>
      <c r="I436" s="109">
        <v>8</v>
      </c>
      <c r="J436" s="111">
        <f t="shared" si="39"/>
        <v>0.11874999999999999</v>
      </c>
      <c r="K436" s="112">
        <v>160130.39000000001</v>
      </c>
      <c r="L436" s="112">
        <v>58392.75</v>
      </c>
      <c r="M436" s="121">
        <v>0</v>
      </c>
      <c r="N436" s="112">
        <f t="shared" si="40"/>
        <v>160130.39000000001</v>
      </c>
      <c r="O436" s="112">
        <f t="shared" si="41"/>
        <v>114092.902875</v>
      </c>
      <c r="P436" s="114">
        <f t="shared" si="42"/>
        <v>46037.487125000014</v>
      </c>
      <c r="Q436" s="115">
        <f t="shared" si="43"/>
        <v>41433.738412500017</v>
      </c>
    </row>
    <row r="437" spans="2:17" x14ac:dyDescent="0.25">
      <c r="B437" s="120">
        <v>430</v>
      </c>
      <c r="C437" s="109" t="s">
        <v>6473</v>
      </c>
      <c r="D437" s="109">
        <v>1200096940</v>
      </c>
      <c r="E437" s="108" t="s">
        <v>5969</v>
      </c>
      <c r="F437" s="109">
        <v>2015</v>
      </c>
      <c r="G437" s="110">
        <v>44389</v>
      </c>
      <c r="H437" s="109">
        <f t="shared" si="38"/>
        <v>6</v>
      </c>
      <c r="I437" s="109">
        <v>8</v>
      </c>
      <c r="J437" s="111">
        <f t="shared" si="39"/>
        <v>0.11874999999999999</v>
      </c>
      <c r="K437" s="112">
        <v>120000</v>
      </c>
      <c r="L437" s="112">
        <v>43430.14</v>
      </c>
      <c r="M437" s="121">
        <v>0</v>
      </c>
      <c r="N437" s="112">
        <f t="shared" si="40"/>
        <v>120000</v>
      </c>
      <c r="O437" s="112">
        <f t="shared" si="41"/>
        <v>85499.999999999985</v>
      </c>
      <c r="P437" s="114">
        <f t="shared" si="42"/>
        <v>34500.000000000015</v>
      </c>
      <c r="Q437" s="115">
        <f t="shared" si="43"/>
        <v>31050.000000000015</v>
      </c>
    </row>
    <row r="438" spans="2:17" x14ac:dyDescent="0.25">
      <c r="B438" s="120">
        <v>431</v>
      </c>
      <c r="C438" s="109" t="s">
        <v>6473</v>
      </c>
      <c r="D438" s="109">
        <v>1200096920</v>
      </c>
      <c r="E438" s="108" t="s">
        <v>5970</v>
      </c>
      <c r="F438" s="109">
        <v>2015</v>
      </c>
      <c r="G438" s="110">
        <v>44389</v>
      </c>
      <c r="H438" s="109">
        <f t="shared" si="38"/>
        <v>6</v>
      </c>
      <c r="I438" s="109">
        <v>8</v>
      </c>
      <c r="J438" s="111">
        <f t="shared" si="39"/>
        <v>0.11874999999999999</v>
      </c>
      <c r="K438" s="112">
        <v>100000</v>
      </c>
      <c r="L438" s="112">
        <v>36191.78</v>
      </c>
      <c r="M438" s="121">
        <v>0</v>
      </c>
      <c r="N438" s="112">
        <f t="shared" si="40"/>
        <v>100000</v>
      </c>
      <c r="O438" s="112">
        <f t="shared" si="41"/>
        <v>71249.999999999985</v>
      </c>
      <c r="P438" s="114">
        <f t="shared" si="42"/>
        <v>28750.000000000015</v>
      </c>
      <c r="Q438" s="115">
        <f t="shared" si="43"/>
        <v>25875.000000000015</v>
      </c>
    </row>
    <row r="439" spans="2:17" x14ac:dyDescent="0.25">
      <c r="B439" s="120">
        <v>432</v>
      </c>
      <c r="C439" s="109" t="s">
        <v>6473</v>
      </c>
      <c r="D439" s="109">
        <v>1200096910</v>
      </c>
      <c r="E439" s="108" t="s">
        <v>5971</v>
      </c>
      <c r="F439" s="109">
        <v>2015</v>
      </c>
      <c r="G439" s="110">
        <v>44389</v>
      </c>
      <c r="H439" s="109">
        <f t="shared" si="38"/>
        <v>6</v>
      </c>
      <c r="I439" s="109">
        <v>8</v>
      </c>
      <c r="J439" s="111">
        <f t="shared" si="39"/>
        <v>0.11874999999999999</v>
      </c>
      <c r="K439" s="112">
        <v>55000.44</v>
      </c>
      <c r="L439" s="112">
        <v>19905.66</v>
      </c>
      <c r="M439" s="121">
        <v>0</v>
      </c>
      <c r="N439" s="112">
        <f t="shared" si="40"/>
        <v>55000.44</v>
      </c>
      <c r="O439" s="112">
        <f t="shared" si="41"/>
        <v>39187.813499999997</v>
      </c>
      <c r="P439" s="114">
        <f t="shared" si="42"/>
        <v>15812.626500000006</v>
      </c>
      <c r="Q439" s="115">
        <f t="shared" si="43"/>
        <v>14231.363850000005</v>
      </c>
    </row>
    <row r="440" spans="2:17" x14ac:dyDescent="0.25">
      <c r="B440" s="120">
        <v>433</v>
      </c>
      <c r="C440" s="109" t="s">
        <v>6473</v>
      </c>
      <c r="D440" s="109">
        <v>1200096960</v>
      </c>
      <c r="E440" s="108" t="s">
        <v>5972</v>
      </c>
      <c r="F440" s="109">
        <v>2015</v>
      </c>
      <c r="G440" s="110">
        <v>44389</v>
      </c>
      <c r="H440" s="109">
        <f t="shared" si="38"/>
        <v>6</v>
      </c>
      <c r="I440" s="109">
        <v>8</v>
      </c>
      <c r="J440" s="111">
        <f t="shared" si="39"/>
        <v>0.11874999999999999</v>
      </c>
      <c r="K440" s="112">
        <v>19200</v>
      </c>
      <c r="L440" s="112">
        <v>6948.82</v>
      </c>
      <c r="M440" s="121">
        <v>0</v>
      </c>
      <c r="N440" s="112">
        <f t="shared" si="40"/>
        <v>19200</v>
      </c>
      <c r="O440" s="112">
        <f t="shared" si="41"/>
        <v>13679.999999999998</v>
      </c>
      <c r="P440" s="114">
        <f t="shared" si="42"/>
        <v>5520.0000000000018</v>
      </c>
      <c r="Q440" s="115">
        <f t="shared" si="43"/>
        <v>4968.0000000000018</v>
      </c>
    </row>
    <row r="441" spans="2:17" x14ac:dyDescent="0.25">
      <c r="B441" s="120">
        <v>434</v>
      </c>
      <c r="C441" s="109" t="s">
        <v>6473</v>
      </c>
      <c r="D441" s="109">
        <v>1200104950</v>
      </c>
      <c r="E441" s="108" t="s">
        <v>5973</v>
      </c>
      <c r="F441" s="109">
        <v>2015</v>
      </c>
      <c r="G441" s="110">
        <v>44389</v>
      </c>
      <c r="H441" s="109">
        <f t="shared" si="38"/>
        <v>6</v>
      </c>
      <c r="I441" s="109">
        <v>8</v>
      </c>
      <c r="J441" s="111">
        <f t="shared" si="39"/>
        <v>0.11874999999999999</v>
      </c>
      <c r="K441" s="112">
        <v>15690.2</v>
      </c>
      <c r="L441" s="112">
        <v>7149.89</v>
      </c>
      <c r="M441" s="121">
        <v>0</v>
      </c>
      <c r="N441" s="112">
        <f t="shared" si="40"/>
        <v>15690.2</v>
      </c>
      <c r="O441" s="112">
        <f t="shared" si="41"/>
        <v>11179.2675</v>
      </c>
      <c r="P441" s="114">
        <f t="shared" si="42"/>
        <v>4510.9325000000008</v>
      </c>
      <c r="Q441" s="115">
        <f t="shared" si="43"/>
        <v>4059.8392500000009</v>
      </c>
    </row>
    <row r="442" spans="2:17" x14ac:dyDescent="0.25">
      <c r="B442" s="120">
        <v>435</v>
      </c>
      <c r="C442" s="109" t="s">
        <v>6473</v>
      </c>
      <c r="D442" s="109">
        <v>1200105370</v>
      </c>
      <c r="E442" s="108" t="s">
        <v>5974</v>
      </c>
      <c r="F442" s="109">
        <v>2015</v>
      </c>
      <c r="G442" s="110">
        <v>44389</v>
      </c>
      <c r="H442" s="109">
        <f t="shared" si="38"/>
        <v>6</v>
      </c>
      <c r="I442" s="109">
        <v>8</v>
      </c>
      <c r="J442" s="111">
        <f t="shared" si="39"/>
        <v>0.11874999999999999</v>
      </c>
      <c r="K442" s="112">
        <v>8375.11</v>
      </c>
      <c r="L442" s="112">
        <v>3759.27</v>
      </c>
      <c r="M442" s="121">
        <v>0</v>
      </c>
      <c r="N442" s="112">
        <f t="shared" si="40"/>
        <v>8375.11</v>
      </c>
      <c r="O442" s="112">
        <f t="shared" si="41"/>
        <v>5967.2658750000001</v>
      </c>
      <c r="P442" s="114">
        <f t="shared" si="42"/>
        <v>2407.8441250000005</v>
      </c>
      <c r="Q442" s="115">
        <f t="shared" si="43"/>
        <v>2167.0597125000004</v>
      </c>
    </row>
    <row r="443" spans="2:17" x14ac:dyDescent="0.25">
      <c r="B443" s="120">
        <v>436</v>
      </c>
      <c r="C443" s="109" t="s">
        <v>6473</v>
      </c>
      <c r="D443" s="109">
        <v>1200126120</v>
      </c>
      <c r="E443" s="108" t="s">
        <v>5975</v>
      </c>
      <c r="F443" s="109">
        <v>2016</v>
      </c>
      <c r="G443" s="110">
        <v>44389</v>
      </c>
      <c r="H443" s="109">
        <f t="shared" si="38"/>
        <v>5</v>
      </c>
      <c r="I443" s="109">
        <v>8</v>
      </c>
      <c r="J443" s="111">
        <f t="shared" si="39"/>
        <v>0.11874999999999999</v>
      </c>
      <c r="K443" s="112">
        <v>12882012.98</v>
      </c>
      <c r="L443" s="112">
        <v>6965228.1299999999</v>
      </c>
      <c r="M443" s="121">
        <v>0.01</v>
      </c>
      <c r="N443" s="112">
        <f t="shared" si="40"/>
        <v>13010833.1098</v>
      </c>
      <c r="O443" s="112">
        <f t="shared" si="41"/>
        <v>7725182.15894375</v>
      </c>
      <c r="P443" s="114">
        <f t="shared" si="42"/>
        <v>5285650.9508562498</v>
      </c>
      <c r="Q443" s="115">
        <f t="shared" si="43"/>
        <v>4757085.8557706252</v>
      </c>
    </row>
    <row r="444" spans="2:17" x14ac:dyDescent="0.25">
      <c r="B444" s="120">
        <v>437</v>
      </c>
      <c r="C444" s="109" t="s">
        <v>6473</v>
      </c>
      <c r="D444" s="109">
        <v>1200116170</v>
      </c>
      <c r="E444" s="108" t="s">
        <v>5976</v>
      </c>
      <c r="F444" s="109">
        <v>2016</v>
      </c>
      <c r="G444" s="110">
        <v>44389</v>
      </c>
      <c r="H444" s="109">
        <f t="shared" si="38"/>
        <v>5</v>
      </c>
      <c r="I444" s="109">
        <v>8</v>
      </c>
      <c r="J444" s="111">
        <f t="shared" si="39"/>
        <v>0.11874999999999999</v>
      </c>
      <c r="K444" s="112">
        <v>3997973</v>
      </c>
      <c r="L444" s="112">
        <v>1141339.1399999999</v>
      </c>
      <c r="M444" s="121">
        <v>0.01</v>
      </c>
      <c r="N444" s="112">
        <f t="shared" si="40"/>
        <v>4037952.73</v>
      </c>
      <c r="O444" s="112">
        <f t="shared" si="41"/>
        <v>2397534.4334375001</v>
      </c>
      <c r="P444" s="114">
        <f t="shared" si="42"/>
        <v>1640418.2965624998</v>
      </c>
      <c r="Q444" s="115">
        <f t="shared" si="43"/>
        <v>1476376.46690625</v>
      </c>
    </row>
    <row r="445" spans="2:17" x14ac:dyDescent="0.25">
      <c r="B445" s="120">
        <v>438</v>
      </c>
      <c r="C445" s="109" t="s">
        <v>6473</v>
      </c>
      <c r="D445" s="109">
        <v>1200115600</v>
      </c>
      <c r="E445" s="108" t="s">
        <v>5977</v>
      </c>
      <c r="F445" s="109">
        <v>2016</v>
      </c>
      <c r="G445" s="110">
        <v>44389</v>
      </c>
      <c r="H445" s="109">
        <f t="shared" si="38"/>
        <v>5</v>
      </c>
      <c r="I445" s="109">
        <v>8</v>
      </c>
      <c r="J445" s="111">
        <f t="shared" si="39"/>
        <v>0.11874999999999999</v>
      </c>
      <c r="K445" s="112">
        <v>2282940</v>
      </c>
      <c r="L445" s="112">
        <v>117578.66</v>
      </c>
      <c r="M445" s="121">
        <v>0.08</v>
      </c>
      <c r="N445" s="112">
        <f t="shared" si="40"/>
        <v>2465575.2000000002</v>
      </c>
      <c r="O445" s="112">
        <f t="shared" si="41"/>
        <v>1463935.2750000001</v>
      </c>
      <c r="P445" s="114">
        <f t="shared" si="42"/>
        <v>1001639.925</v>
      </c>
      <c r="Q445" s="115">
        <f t="shared" si="43"/>
        <v>901475.93250000011</v>
      </c>
    </row>
    <row r="446" spans="2:17" x14ac:dyDescent="0.25">
      <c r="B446" s="120">
        <v>439</v>
      </c>
      <c r="C446" s="109" t="s">
        <v>6473</v>
      </c>
      <c r="D446" s="109">
        <v>1200122150</v>
      </c>
      <c r="E446" s="108" t="s">
        <v>5978</v>
      </c>
      <c r="F446" s="109">
        <v>2016</v>
      </c>
      <c r="G446" s="110">
        <v>44389</v>
      </c>
      <c r="H446" s="109">
        <f t="shared" si="38"/>
        <v>5</v>
      </c>
      <c r="I446" s="109">
        <v>10</v>
      </c>
      <c r="J446" s="111">
        <f t="shared" si="39"/>
        <v>9.5000000000000001E-2</v>
      </c>
      <c r="K446" s="112">
        <v>2178861.7999999998</v>
      </c>
      <c r="L446" s="112">
        <v>970863.24</v>
      </c>
      <c r="M446" s="121">
        <v>0.01</v>
      </c>
      <c r="N446" s="112">
        <f t="shared" si="40"/>
        <v>2200650.4180000001</v>
      </c>
      <c r="O446" s="112">
        <f t="shared" si="41"/>
        <v>1045308.94855</v>
      </c>
      <c r="P446" s="114">
        <f t="shared" si="42"/>
        <v>1155341.4694500002</v>
      </c>
      <c r="Q446" s="115">
        <f t="shared" si="43"/>
        <v>1039807.3225050002</v>
      </c>
    </row>
    <row r="447" spans="2:17" x14ac:dyDescent="0.25">
      <c r="B447" s="120">
        <v>440</v>
      </c>
      <c r="C447" s="109" t="s">
        <v>6473</v>
      </c>
      <c r="D447" s="109">
        <v>1200122160</v>
      </c>
      <c r="E447" s="108" t="s">
        <v>5979</v>
      </c>
      <c r="F447" s="109">
        <v>2016</v>
      </c>
      <c r="G447" s="110">
        <v>44389</v>
      </c>
      <c r="H447" s="109">
        <f t="shared" si="38"/>
        <v>5</v>
      </c>
      <c r="I447" s="109">
        <v>10</v>
      </c>
      <c r="J447" s="111">
        <f t="shared" si="39"/>
        <v>9.5000000000000001E-2</v>
      </c>
      <c r="K447" s="112">
        <v>2178861.7999999998</v>
      </c>
      <c r="L447" s="112">
        <v>970863.24</v>
      </c>
      <c r="M447" s="121">
        <v>0.01</v>
      </c>
      <c r="N447" s="112">
        <f t="shared" si="40"/>
        <v>2200650.4180000001</v>
      </c>
      <c r="O447" s="112">
        <f t="shared" si="41"/>
        <v>1045308.94855</v>
      </c>
      <c r="P447" s="114">
        <f t="shared" si="42"/>
        <v>1155341.4694500002</v>
      </c>
      <c r="Q447" s="115">
        <f t="shared" si="43"/>
        <v>1039807.3225050002</v>
      </c>
    </row>
    <row r="448" spans="2:17" x14ac:dyDescent="0.25">
      <c r="B448" s="120">
        <v>441</v>
      </c>
      <c r="C448" s="109" t="s">
        <v>6473</v>
      </c>
      <c r="D448" s="109">
        <v>1200106570</v>
      </c>
      <c r="E448" s="108" t="s">
        <v>5980</v>
      </c>
      <c r="F448" s="109">
        <v>2016</v>
      </c>
      <c r="G448" s="110">
        <v>44389</v>
      </c>
      <c r="H448" s="109">
        <f t="shared" si="38"/>
        <v>5</v>
      </c>
      <c r="I448" s="109">
        <v>10</v>
      </c>
      <c r="J448" s="111">
        <f t="shared" si="39"/>
        <v>9.5000000000000001E-2</v>
      </c>
      <c r="K448" s="112">
        <v>1598017.01</v>
      </c>
      <c r="L448" s="112">
        <v>1</v>
      </c>
      <c r="M448" s="121">
        <v>0</v>
      </c>
      <c r="N448" s="112">
        <f t="shared" si="40"/>
        <v>1598017.01</v>
      </c>
      <c r="O448" s="112">
        <f t="shared" si="41"/>
        <v>759058.07974999992</v>
      </c>
      <c r="P448" s="114">
        <f t="shared" si="42"/>
        <v>838958.93025000009</v>
      </c>
      <c r="Q448" s="115">
        <f t="shared" si="43"/>
        <v>755063.03722500009</v>
      </c>
    </row>
    <row r="449" spans="2:17" x14ac:dyDescent="0.25">
      <c r="B449" s="120">
        <v>442</v>
      </c>
      <c r="C449" s="109" t="s">
        <v>6473</v>
      </c>
      <c r="D449" s="109">
        <v>1200122720</v>
      </c>
      <c r="E449" s="108" t="s">
        <v>5981</v>
      </c>
      <c r="F449" s="109">
        <v>2016</v>
      </c>
      <c r="G449" s="110">
        <v>44389</v>
      </c>
      <c r="H449" s="109">
        <f t="shared" si="38"/>
        <v>5</v>
      </c>
      <c r="I449" s="109">
        <v>8</v>
      </c>
      <c r="J449" s="111">
        <f t="shared" si="39"/>
        <v>0.11874999999999999</v>
      </c>
      <c r="K449" s="112">
        <v>1380000</v>
      </c>
      <c r="L449" s="112">
        <v>734991.78</v>
      </c>
      <c r="M449" s="121">
        <v>0.01</v>
      </c>
      <c r="N449" s="112">
        <f t="shared" si="40"/>
        <v>1393800</v>
      </c>
      <c r="O449" s="112">
        <f t="shared" si="41"/>
        <v>827568.75</v>
      </c>
      <c r="P449" s="114">
        <f t="shared" si="42"/>
        <v>566231.25</v>
      </c>
      <c r="Q449" s="115">
        <f t="shared" si="43"/>
        <v>509608.125</v>
      </c>
    </row>
    <row r="450" spans="2:17" x14ac:dyDescent="0.25">
      <c r="B450" s="120">
        <v>443</v>
      </c>
      <c r="C450" s="109" t="s">
        <v>6473</v>
      </c>
      <c r="D450" s="109">
        <v>1200126130</v>
      </c>
      <c r="E450" s="108" t="s">
        <v>5982</v>
      </c>
      <c r="F450" s="109">
        <v>2016</v>
      </c>
      <c r="G450" s="110">
        <v>44389</v>
      </c>
      <c r="H450" s="109">
        <f t="shared" si="38"/>
        <v>5</v>
      </c>
      <c r="I450" s="109">
        <v>8</v>
      </c>
      <c r="J450" s="111">
        <f t="shared" si="39"/>
        <v>0.11874999999999999</v>
      </c>
      <c r="K450" s="112">
        <v>1128582</v>
      </c>
      <c r="L450" s="112">
        <v>606342.28</v>
      </c>
      <c r="M450" s="121">
        <v>0.01</v>
      </c>
      <c r="N450" s="112">
        <f t="shared" si="40"/>
        <v>1139867.82</v>
      </c>
      <c r="O450" s="112">
        <f t="shared" si="41"/>
        <v>676796.51812500006</v>
      </c>
      <c r="P450" s="114">
        <f t="shared" si="42"/>
        <v>463071.301875</v>
      </c>
      <c r="Q450" s="115">
        <f t="shared" si="43"/>
        <v>416764.17168750003</v>
      </c>
    </row>
    <row r="451" spans="2:17" x14ac:dyDescent="0.25">
      <c r="B451" s="120">
        <v>444</v>
      </c>
      <c r="C451" s="109" t="s">
        <v>6473</v>
      </c>
      <c r="D451" s="109">
        <v>1200123840</v>
      </c>
      <c r="E451" s="108" t="s">
        <v>5983</v>
      </c>
      <c r="F451" s="109">
        <v>2016</v>
      </c>
      <c r="G451" s="110">
        <v>44389</v>
      </c>
      <c r="H451" s="109">
        <f t="shared" si="38"/>
        <v>5</v>
      </c>
      <c r="I451" s="109">
        <v>8</v>
      </c>
      <c r="J451" s="111">
        <f t="shared" si="39"/>
        <v>0.11874999999999999</v>
      </c>
      <c r="K451" s="112">
        <v>1104139</v>
      </c>
      <c r="L451" s="112">
        <v>1</v>
      </c>
      <c r="M451" s="121">
        <v>0</v>
      </c>
      <c r="N451" s="112">
        <f t="shared" si="40"/>
        <v>1104139</v>
      </c>
      <c r="O451" s="112">
        <f t="shared" si="41"/>
        <v>655582.53125</v>
      </c>
      <c r="P451" s="114">
        <f t="shared" si="42"/>
        <v>448556.46875</v>
      </c>
      <c r="Q451" s="115">
        <f t="shared" si="43"/>
        <v>403700.82187500002</v>
      </c>
    </row>
    <row r="452" spans="2:17" x14ac:dyDescent="0.25">
      <c r="B452" s="120">
        <v>445</v>
      </c>
      <c r="C452" s="109" t="s">
        <v>6473</v>
      </c>
      <c r="D452" s="109">
        <v>1200126140</v>
      </c>
      <c r="E452" s="108" t="s">
        <v>5984</v>
      </c>
      <c r="F452" s="109">
        <v>2016</v>
      </c>
      <c r="G452" s="110">
        <v>44389</v>
      </c>
      <c r="H452" s="109">
        <f t="shared" si="38"/>
        <v>5</v>
      </c>
      <c r="I452" s="109">
        <v>8</v>
      </c>
      <c r="J452" s="111">
        <f t="shared" si="39"/>
        <v>0.11874999999999999</v>
      </c>
      <c r="K452" s="112">
        <v>850440</v>
      </c>
      <c r="L452" s="112">
        <v>459550.79</v>
      </c>
      <c r="M452" s="121">
        <v>0.01</v>
      </c>
      <c r="N452" s="112">
        <f t="shared" si="40"/>
        <v>858944.4</v>
      </c>
      <c r="O452" s="112">
        <f t="shared" si="41"/>
        <v>509998.23749999999</v>
      </c>
      <c r="P452" s="114">
        <f t="shared" si="42"/>
        <v>348946.16250000003</v>
      </c>
      <c r="Q452" s="115">
        <f t="shared" si="43"/>
        <v>314051.54625000001</v>
      </c>
    </row>
    <row r="453" spans="2:17" x14ac:dyDescent="0.25">
      <c r="B453" s="120">
        <v>446</v>
      </c>
      <c r="C453" s="109" t="s">
        <v>6473</v>
      </c>
      <c r="D453" s="109">
        <v>1200117050</v>
      </c>
      <c r="E453" s="108" t="s">
        <v>5985</v>
      </c>
      <c r="F453" s="109">
        <v>2016</v>
      </c>
      <c r="G453" s="110">
        <v>44389</v>
      </c>
      <c r="H453" s="109">
        <f t="shared" si="38"/>
        <v>5</v>
      </c>
      <c r="I453" s="109">
        <v>8</v>
      </c>
      <c r="J453" s="111">
        <f t="shared" si="39"/>
        <v>0.11874999999999999</v>
      </c>
      <c r="K453" s="112">
        <v>806121.9</v>
      </c>
      <c r="L453" s="112">
        <v>385883.67</v>
      </c>
      <c r="M453" s="121">
        <v>0.01</v>
      </c>
      <c r="N453" s="112">
        <f t="shared" si="40"/>
        <v>814183.11900000006</v>
      </c>
      <c r="O453" s="112">
        <f t="shared" si="41"/>
        <v>483421.22690625006</v>
      </c>
      <c r="P453" s="114">
        <f t="shared" si="42"/>
        <v>330761.89209375001</v>
      </c>
      <c r="Q453" s="115">
        <f t="shared" si="43"/>
        <v>297685.702884375</v>
      </c>
    </row>
    <row r="454" spans="2:17" x14ac:dyDescent="0.25">
      <c r="B454" s="120">
        <v>447</v>
      </c>
      <c r="C454" s="109" t="s">
        <v>6473</v>
      </c>
      <c r="D454" s="109">
        <v>1200126150</v>
      </c>
      <c r="E454" s="108" t="s">
        <v>5986</v>
      </c>
      <c r="F454" s="109">
        <v>2016</v>
      </c>
      <c r="G454" s="110">
        <v>44389</v>
      </c>
      <c r="H454" s="109">
        <f t="shared" si="38"/>
        <v>5</v>
      </c>
      <c r="I454" s="109">
        <v>8</v>
      </c>
      <c r="J454" s="111">
        <f t="shared" si="39"/>
        <v>0.11874999999999999</v>
      </c>
      <c r="K454" s="112">
        <v>662506.94999999995</v>
      </c>
      <c r="L454" s="112">
        <v>355938.65</v>
      </c>
      <c r="M454" s="121">
        <v>0.01</v>
      </c>
      <c r="N454" s="112">
        <f t="shared" si="40"/>
        <v>669132.01949999994</v>
      </c>
      <c r="O454" s="112">
        <f t="shared" si="41"/>
        <v>397297.13657812495</v>
      </c>
      <c r="P454" s="114">
        <f t="shared" si="42"/>
        <v>271834.88292187499</v>
      </c>
      <c r="Q454" s="115">
        <f t="shared" si="43"/>
        <v>244651.39462968751</v>
      </c>
    </row>
    <row r="455" spans="2:17" x14ac:dyDescent="0.25">
      <c r="B455" s="120">
        <v>448</v>
      </c>
      <c r="C455" s="109" t="s">
        <v>6473</v>
      </c>
      <c r="D455" s="109">
        <v>1200126170</v>
      </c>
      <c r="E455" s="108" t="s">
        <v>5987</v>
      </c>
      <c r="F455" s="109">
        <v>2016</v>
      </c>
      <c r="G455" s="110">
        <v>44389</v>
      </c>
      <c r="H455" s="109">
        <f t="shared" ref="H455:H518" si="44">YEAR(G455)-F455</f>
        <v>5</v>
      </c>
      <c r="I455" s="109">
        <v>8</v>
      </c>
      <c r="J455" s="111">
        <f t="shared" ref="J455:J518" si="45">(95/I455/100)</f>
        <v>0.11874999999999999</v>
      </c>
      <c r="K455" s="112">
        <v>500000</v>
      </c>
      <c r="L455" s="112">
        <v>268630.14</v>
      </c>
      <c r="M455" s="121">
        <v>0.01</v>
      </c>
      <c r="N455" s="112">
        <f t="shared" ref="N455:N518" si="46">K455*(1+M455)</f>
        <v>505000</v>
      </c>
      <c r="O455" s="112">
        <f t="shared" ref="O455:O518" si="47">H455*J455*N455</f>
        <v>299843.75</v>
      </c>
      <c r="P455" s="114">
        <f t="shared" si="42"/>
        <v>205156.25</v>
      </c>
      <c r="Q455" s="115">
        <f t="shared" si="43"/>
        <v>184640.625</v>
      </c>
    </row>
    <row r="456" spans="2:17" x14ac:dyDescent="0.25">
      <c r="B456" s="120">
        <v>449</v>
      </c>
      <c r="C456" s="109" t="s">
        <v>6473</v>
      </c>
      <c r="D456" s="109">
        <v>1200126160</v>
      </c>
      <c r="E456" s="108" t="s">
        <v>5988</v>
      </c>
      <c r="F456" s="109">
        <v>2016</v>
      </c>
      <c r="G456" s="110">
        <v>44389</v>
      </c>
      <c r="H456" s="109">
        <f t="shared" si="44"/>
        <v>5</v>
      </c>
      <c r="I456" s="109">
        <v>8</v>
      </c>
      <c r="J456" s="111">
        <f t="shared" si="45"/>
        <v>0.11874999999999999</v>
      </c>
      <c r="K456" s="112">
        <v>500000</v>
      </c>
      <c r="L456" s="112">
        <v>268630.14</v>
      </c>
      <c r="M456" s="121">
        <v>0.01</v>
      </c>
      <c r="N456" s="112">
        <f t="shared" si="46"/>
        <v>505000</v>
      </c>
      <c r="O456" s="112">
        <f t="shared" si="47"/>
        <v>299843.75</v>
      </c>
      <c r="P456" s="114">
        <f t="shared" si="42"/>
        <v>205156.25</v>
      </c>
      <c r="Q456" s="115">
        <f t="shared" si="43"/>
        <v>184640.625</v>
      </c>
    </row>
    <row r="457" spans="2:17" x14ac:dyDescent="0.25">
      <c r="B457" s="120">
        <v>450</v>
      </c>
      <c r="C457" s="109" t="s">
        <v>6473</v>
      </c>
      <c r="D457" s="109">
        <v>1200126180</v>
      </c>
      <c r="E457" s="108" t="s">
        <v>5989</v>
      </c>
      <c r="F457" s="109">
        <v>2016</v>
      </c>
      <c r="G457" s="110">
        <v>44389</v>
      </c>
      <c r="H457" s="109">
        <f t="shared" si="44"/>
        <v>5</v>
      </c>
      <c r="I457" s="109">
        <v>8</v>
      </c>
      <c r="J457" s="111">
        <f t="shared" si="45"/>
        <v>0.11874999999999999</v>
      </c>
      <c r="K457" s="112">
        <v>486491.85</v>
      </c>
      <c r="L457" s="112">
        <v>261372.72</v>
      </c>
      <c r="M457" s="121">
        <v>0.01</v>
      </c>
      <c r="N457" s="112">
        <f t="shared" si="46"/>
        <v>491356.76850000001</v>
      </c>
      <c r="O457" s="112">
        <f t="shared" si="47"/>
        <v>291743.08129687503</v>
      </c>
      <c r="P457" s="114">
        <f t="shared" si="42"/>
        <v>199613.68720312498</v>
      </c>
      <c r="Q457" s="115">
        <f t="shared" si="43"/>
        <v>179652.31848281249</v>
      </c>
    </row>
    <row r="458" spans="2:17" x14ac:dyDescent="0.25">
      <c r="B458" s="120">
        <v>451</v>
      </c>
      <c r="C458" s="109" t="s">
        <v>6473</v>
      </c>
      <c r="D458" s="109">
        <v>1200121610</v>
      </c>
      <c r="E458" s="108" t="s">
        <v>5990</v>
      </c>
      <c r="F458" s="109">
        <v>2016</v>
      </c>
      <c r="G458" s="110">
        <v>44389</v>
      </c>
      <c r="H458" s="109">
        <f t="shared" si="44"/>
        <v>5</v>
      </c>
      <c r="I458" s="109">
        <v>8</v>
      </c>
      <c r="J458" s="111">
        <f t="shared" si="45"/>
        <v>0.11874999999999999</v>
      </c>
      <c r="K458" s="112">
        <v>418642.25</v>
      </c>
      <c r="L458" s="112">
        <v>205077.32</v>
      </c>
      <c r="M458" s="121">
        <v>0.01</v>
      </c>
      <c r="N458" s="112">
        <f t="shared" si="46"/>
        <v>422828.67249999999</v>
      </c>
      <c r="O458" s="112">
        <f t="shared" si="47"/>
        <v>251054.524296875</v>
      </c>
      <c r="P458" s="114">
        <f t="shared" ref="P458:P521" si="48">IF(N458-O458&lt;=0,5%*N458,N458-O458)</f>
        <v>171774.14820312499</v>
      </c>
      <c r="Q458" s="115">
        <f t="shared" ref="Q458:Q521" si="49">IF(P458=N458*5%,P458,P458*0.9)</f>
        <v>154596.7333828125</v>
      </c>
    </row>
    <row r="459" spans="2:17" x14ac:dyDescent="0.25">
      <c r="B459" s="120">
        <v>452</v>
      </c>
      <c r="C459" s="109" t="s">
        <v>6473</v>
      </c>
      <c r="D459" s="109">
        <v>1200126190</v>
      </c>
      <c r="E459" s="108" t="s">
        <v>5991</v>
      </c>
      <c r="F459" s="109">
        <v>2016</v>
      </c>
      <c r="G459" s="110">
        <v>44389</v>
      </c>
      <c r="H459" s="109">
        <f t="shared" si="44"/>
        <v>5</v>
      </c>
      <c r="I459" s="109">
        <v>10</v>
      </c>
      <c r="J459" s="111">
        <f t="shared" si="45"/>
        <v>9.5000000000000001E-2</v>
      </c>
      <c r="K459" s="112">
        <v>391965.62</v>
      </c>
      <c r="L459" s="112">
        <v>210587.56</v>
      </c>
      <c r="M459" s="121">
        <v>0.01</v>
      </c>
      <c r="N459" s="112">
        <f t="shared" si="46"/>
        <v>395885.27620000002</v>
      </c>
      <c r="O459" s="112">
        <f t="shared" si="47"/>
        <v>188045.50619499999</v>
      </c>
      <c r="P459" s="114">
        <f t="shared" si="48"/>
        <v>207839.77000500003</v>
      </c>
      <c r="Q459" s="115">
        <f t="shared" si="49"/>
        <v>187055.79300450004</v>
      </c>
    </row>
    <row r="460" spans="2:17" x14ac:dyDescent="0.25">
      <c r="B460" s="120">
        <v>453</v>
      </c>
      <c r="C460" s="109" t="s">
        <v>6473</v>
      </c>
      <c r="D460" s="109">
        <v>1200117150</v>
      </c>
      <c r="E460" s="108" t="s">
        <v>5992</v>
      </c>
      <c r="F460" s="109">
        <v>2016</v>
      </c>
      <c r="G460" s="110">
        <v>44389</v>
      </c>
      <c r="H460" s="109">
        <f t="shared" si="44"/>
        <v>5</v>
      </c>
      <c r="I460" s="109">
        <v>8</v>
      </c>
      <c r="J460" s="111">
        <f t="shared" si="45"/>
        <v>0.11874999999999999</v>
      </c>
      <c r="K460" s="112">
        <v>386625.83</v>
      </c>
      <c r="L460" s="112">
        <v>186811.15</v>
      </c>
      <c r="M460" s="121">
        <v>0.01</v>
      </c>
      <c r="N460" s="112">
        <f t="shared" si="46"/>
        <v>390492.0883</v>
      </c>
      <c r="O460" s="112">
        <f t="shared" si="47"/>
        <v>231854.677428125</v>
      </c>
      <c r="P460" s="114">
        <f t="shared" si="48"/>
        <v>158637.41087187501</v>
      </c>
      <c r="Q460" s="115">
        <f t="shared" si="49"/>
        <v>142773.66978468752</v>
      </c>
    </row>
    <row r="461" spans="2:17" x14ac:dyDescent="0.25">
      <c r="B461" s="120">
        <v>454</v>
      </c>
      <c r="C461" s="109" t="s">
        <v>6473</v>
      </c>
      <c r="D461" s="109">
        <v>1200126200</v>
      </c>
      <c r="E461" s="108" t="s">
        <v>5993</v>
      </c>
      <c r="F461" s="109">
        <v>2016</v>
      </c>
      <c r="G461" s="110">
        <v>44389</v>
      </c>
      <c r="H461" s="109">
        <f t="shared" si="44"/>
        <v>5</v>
      </c>
      <c r="I461" s="109">
        <v>8</v>
      </c>
      <c r="J461" s="111">
        <f t="shared" si="45"/>
        <v>0.11874999999999999</v>
      </c>
      <c r="K461" s="112">
        <v>354575.11</v>
      </c>
      <c r="L461" s="112">
        <v>190499.13</v>
      </c>
      <c r="M461" s="121">
        <v>0.01</v>
      </c>
      <c r="N461" s="112">
        <f t="shared" si="46"/>
        <v>358120.86109999998</v>
      </c>
      <c r="O461" s="112">
        <f t="shared" si="47"/>
        <v>212634.26127812499</v>
      </c>
      <c r="P461" s="114">
        <f t="shared" si="48"/>
        <v>145486.59982187499</v>
      </c>
      <c r="Q461" s="115">
        <f t="shared" si="49"/>
        <v>130937.93983968749</v>
      </c>
    </row>
    <row r="462" spans="2:17" x14ac:dyDescent="0.25">
      <c r="B462" s="120">
        <v>455</v>
      </c>
      <c r="C462" s="109" t="s">
        <v>6473</v>
      </c>
      <c r="D462" s="109">
        <v>1200126210</v>
      </c>
      <c r="E462" s="108" t="s">
        <v>5994</v>
      </c>
      <c r="F462" s="109">
        <v>2016</v>
      </c>
      <c r="G462" s="110">
        <v>44389</v>
      </c>
      <c r="H462" s="109">
        <f t="shared" si="44"/>
        <v>5</v>
      </c>
      <c r="I462" s="109">
        <v>8</v>
      </c>
      <c r="J462" s="111">
        <f t="shared" si="45"/>
        <v>0.11874999999999999</v>
      </c>
      <c r="K462" s="112">
        <v>320000</v>
      </c>
      <c r="L462" s="112">
        <v>172917.84</v>
      </c>
      <c r="M462" s="121">
        <v>0.01</v>
      </c>
      <c r="N462" s="112">
        <f t="shared" si="46"/>
        <v>323200</v>
      </c>
      <c r="O462" s="112">
        <f t="shared" si="47"/>
        <v>191900</v>
      </c>
      <c r="P462" s="114">
        <f t="shared" si="48"/>
        <v>131300</v>
      </c>
      <c r="Q462" s="115">
        <f t="shared" si="49"/>
        <v>118170</v>
      </c>
    </row>
    <row r="463" spans="2:17" x14ac:dyDescent="0.25">
      <c r="B463" s="120">
        <v>456</v>
      </c>
      <c r="C463" s="109" t="s">
        <v>6473</v>
      </c>
      <c r="D463" s="109">
        <v>1200122290</v>
      </c>
      <c r="E463" s="108" t="s">
        <v>5995</v>
      </c>
      <c r="F463" s="109">
        <v>2016</v>
      </c>
      <c r="G463" s="110">
        <v>44389</v>
      </c>
      <c r="H463" s="109">
        <f t="shared" si="44"/>
        <v>5</v>
      </c>
      <c r="I463" s="109">
        <v>8</v>
      </c>
      <c r="J463" s="111">
        <f t="shared" si="45"/>
        <v>0.11874999999999999</v>
      </c>
      <c r="K463" s="112">
        <v>256440</v>
      </c>
      <c r="L463" s="112">
        <v>130679.01</v>
      </c>
      <c r="M463" s="121">
        <v>0.01</v>
      </c>
      <c r="N463" s="112">
        <f t="shared" si="46"/>
        <v>259004.4</v>
      </c>
      <c r="O463" s="112">
        <f t="shared" si="47"/>
        <v>153783.86249999999</v>
      </c>
      <c r="P463" s="114">
        <f t="shared" si="48"/>
        <v>105220.53750000001</v>
      </c>
      <c r="Q463" s="115">
        <f t="shared" si="49"/>
        <v>94698.483750000014</v>
      </c>
    </row>
    <row r="464" spans="2:17" x14ac:dyDescent="0.25">
      <c r="B464" s="120">
        <v>457</v>
      </c>
      <c r="C464" s="109" t="s">
        <v>6473</v>
      </c>
      <c r="D464" s="109">
        <v>1200126220</v>
      </c>
      <c r="E464" s="108" t="s">
        <v>5996</v>
      </c>
      <c r="F464" s="109">
        <v>2016</v>
      </c>
      <c r="G464" s="110">
        <v>44389</v>
      </c>
      <c r="H464" s="109">
        <f t="shared" si="44"/>
        <v>5</v>
      </c>
      <c r="I464" s="109">
        <v>8</v>
      </c>
      <c r="J464" s="111">
        <f t="shared" si="45"/>
        <v>0.11874999999999999</v>
      </c>
      <c r="K464" s="112">
        <v>250000</v>
      </c>
      <c r="L464" s="112">
        <v>135092.06</v>
      </c>
      <c r="M464" s="121">
        <v>0.01</v>
      </c>
      <c r="N464" s="112">
        <f t="shared" si="46"/>
        <v>252500</v>
      </c>
      <c r="O464" s="112">
        <f t="shared" si="47"/>
        <v>149921.875</v>
      </c>
      <c r="P464" s="114">
        <f t="shared" si="48"/>
        <v>102578.125</v>
      </c>
      <c r="Q464" s="115">
        <f t="shared" si="49"/>
        <v>92320.3125</v>
      </c>
    </row>
    <row r="465" spans="2:17" x14ac:dyDescent="0.25">
      <c r="B465" s="120">
        <v>458</v>
      </c>
      <c r="C465" s="109" t="s">
        <v>6473</v>
      </c>
      <c r="D465" s="109">
        <v>1200117210</v>
      </c>
      <c r="E465" s="108" t="s">
        <v>5997</v>
      </c>
      <c r="F465" s="109">
        <v>2016</v>
      </c>
      <c r="G465" s="110">
        <v>44389</v>
      </c>
      <c r="H465" s="109">
        <f t="shared" si="44"/>
        <v>5</v>
      </c>
      <c r="I465" s="109">
        <v>8</v>
      </c>
      <c r="J465" s="111">
        <f t="shared" si="45"/>
        <v>0.11874999999999999</v>
      </c>
      <c r="K465" s="112">
        <v>242426.8</v>
      </c>
      <c r="L465" s="112">
        <v>116035.85</v>
      </c>
      <c r="M465" s="121">
        <v>0.01</v>
      </c>
      <c r="N465" s="112">
        <f t="shared" si="46"/>
        <v>244851.068</v>
      </c>
      <c r="O465" s="112">
        <f t="shared" si="47"/>
        <v>145380.32162500001</v>
      </c>
      <c r="P465" s="114">
        <f t="shared" si="48"/>
        <v>99470.746374999988</v>
      </c>
      <c r="Q465" s="115">
        <f t="shared" si="49"/>
        <v>89523.671737499986</v>
      </c>
    </row>
    <row r="466" spans="2:17" x14ac:dyDescent="0.25">
      <c r="B466" s="120">
        <v>459</v>
      </c>
      <c r="C466" s="109" t="s">
        <v>6473</v>
      </c>
      <c r="D466" s="109">
        <v>1200126230</v>
      </c>
      <c r="E466" s="108" t="s">
        <v>5998</v>
      </c>
      <c r="F466" s="109">
        <v>2016</v>
      </c>
      <c r="G466" s="110">
        <v>44389</v>
      </c>
      <c r="H466" s="109">
        <f t="shared" si="44"/>
        <v>5</v>
      </c>
      <c r="I466" s="109">
        <v>8</v>
      </c>
      <c r="J466" s="111">
        <f t="shared" si="45"/>
        <v>0.11874999999999999</v>
      </c>
      <c r="K466" s="112">
        <v>234198.77</v>
      </c>
      <c r="L466" s="112">
        <v>125825.68</v>
      </c>
      <c r="M466" s="121">
        <v>0.01</v>
      </c>
      <c r="N466" s="112">
        <f t="shared" si="46"/>
        <v>236540.75769999999</v>
      </c>
      <c r="O466" s="112">
        <f t="shared" si="47"/>
        <v>140446.074884375</v>
      </c>
      <c r="P466" s="114">
        <f t="shared" si="48"/>
        <v>96094.682815624983</v>
      </c>
      <c r="Q466" s="115">
        <f t="shared" si="49"/>
        <v>86485.214534062485</v>
      </c>
    </row>
    <row r="467" spans="2:17" x14ac:dyDescent="0.25">
      <c r="B467" s="120">
        <v>460</v>
      </c>
      <c r="C467" s="109" t="s">
        <v>6473</v>
      </c>
      <c r="D467" s="109">
        <v>1200127000</v>
      </c>
      <c r="E467" s="108" t="s">
        <v>5999</v>
      </c>
      <c r="F467" s="109">
        <v>2016</v>
      </c>
      <c r="G467" s="110">
        <v>44389</v>
      </c>
      <c r="H467" s="109">
        <f t="shared" si="44"/>
        <v>5</v>
      </c>
      <c r="I467" s="109">
        <v>8</v>
      </c>
      <c r="J467" s="111">
        <f t="shared" si="45"/>
        <v>0.11874999999999999</v>
      </c>
      <c r="K467" s="112">
        <v>231250</v>
      </c>
      <c r="L467" s="112">
        <v>1</v>
      </c>
      <c r="M467" s="121">
        <v>0</v>
      </c>
      <c r="N467" s="112">
        <f t="shared" si="46"/>
        <v>231250</v>
      </c>
      <c r="O467" s="112">
        <f t="shared" si="47"/>
        <v>137304.6875</v>
      </c>
      <c r="P467" s="114">
        <f t="shared" si="48"/>
        <v>93945.3125</v>
      </c>
      <c r="Q467" s="115">
        <f t="shared" si="49"/>
        <v>84550.78125</v>
      </c>
    </row>
    <row r="468" spans="2:17" x14ac:dyDescent="0.25">
      <c r="B468" s="120">
        <v>461</v>
      </c>
      <c r="C468" s="109" t="s">
        <v>6473</v>
      </c>
      <c r="D468" s="109">
        <v>1200126240</v>
      </c>
      <c r="E468" s="108" t="s">
        <v>6000</v>
      </c>
      <c r="F468" s="109">
        <v>2016</v>
      </c>
      <c r="G468" s="110">
        <v>44389</v>
      </c>
      <c r="H468" s="109">
        <f t="shared" si="44"/>
        <v>5</v>
      </c>
      <c r="I468" s="109">
        <v>8</v>
      </c>
      <c r="J468" s="111">
        <f t="shared" si="45"/>
        <v>0.11874999999999999</v>
      </c>
      <c r="K468" s="112">
        <v>202500.44</v>
      </c>
      <c r="L468" s="112">
        <v>108795.46</v>
      </c>
      <c r="M468" s="121">
        <v>0.01</v>
      </c>
      <c r="N468" s="112">
        <f t="shared" si="46"/>
        <v>204525.44440000001</v>
      </c>
      <c r="O468" s="112">
        <f t="shared" si="47"/>
        <v>121436.98261250001</v>
      </c>
      <c r="P468" s="114">
        <f t="shared" si="48"/>
        <v>83088.461787499997</v>
      </c>
      <c r="Q468" s="115">
        <f t="shared" si="49"/>
        <v>74779.615608749999</v>
      </c>
    </row>
    <row r="469" spans="2:17" x14ac:dyDescent="0.25">
      <c r="B469" s="120">
        <v>462</v>
      </c>
      <c r="C469" s="109" t="s">
        <v>6473</v>
      </c>
      <c r="D469" s="109">
        <v>1200126250</v>
      </c>
      <c r="E469" s="108" t="s">
        <v>6001</v>
      </c>
      <c r="F469" s="109">
        <v>2016</v>
      </c>
      <c r="G469" s="110">
        <v>44389</v>
      </c>
      <c r="H469" s="109">
        <f t="shared" si="44"/>
        <v>5</v>
      </c>
      <c r="I469" s="109">
        <v>8</v>
      </c>
      <c r="J469" s="111">
        <f t="shared" si="45"/>
        <v>0.11874999999999999</v>
      </c>
      <c r="K469" s="112">
        <v>195500</v>
      </c>
      <c r="L469" s="112">
        <v>105641.99</v>
      </c>
      <c r="M469" s="121">
        <v>0.01</v>
      </c>
      <c r="N469" s="112">
        <f t="shared" si="46"/>
        <v>197455</v>
      </c>
      <c r="O469" s="112">
        <f t="shared" si="47"/>
        <v>117238.90625</v>
      </c>
      <c r="P469" s="114">
        <f t="shared" si="48"/>
        <v>80216.09375</v>
      </c>
      <c r="Q469" s="115">
        <f t="shared" si="49"/>
        <v>72194.484375</v>
      </c>
    </row>
    <row r="470" spans="2:17" x14ac:dyDescent="0.25">
      <c r="B470" s="120">
        <v>463</v>
      </c>
      <c r="C470" s="109" t="s">
        <v>6473</v>
      </c>
      <c r="D470" s="109">
        <v>1200126260</v>
      </c>
      <c r="E470" s="108" t="s">
        <v>6002</v>
      </c>
      <c r="F470" s="109">
        <v>2016</v>
      </c>
      <c r="G470" s="110">
        <v>44389</v>
      </c>
      <c r="H470" s="109">
        <f t="shared" si="44"/>
        <v>5</v>
      </c>
      <c r="I470" s="109">
        <v>8</v>
      </c>
      <c r="J470" s="111">
        <f t="shared" si="45"/>
        <v>0.11874999999999999</v>
      </c>
      <c r="K470" s="112">
        <v>187826</v>
      </c>
      <c r="L470" s="112">
        <v>101495.21</v>
      </c>
      <c r="M470" s="121">
        <v>0.01</v>
      </c>
      <c r="N470" s="112">
        <f t="shared" si="46"/>
        <v>189704.26</v>
      </c>
      <c r="O470" s="112">
        <f t="shared" si="47"/>
        <v>112636.90437500001</v>
      </c>
      <c r="P470" s="114">
        <f t="shared" si="48"/>
        <v>77067.355624999997</v>
      </c>
      <c r="Q470" s="115">
        <f t="shared" si="49"/>
        <v>69360.620062500006</v>
      </c>
    </row>
    <row r="471" spans="2:17" x14ac:dyDescent="0.25">
      <c r="B471" s="120">
        <v>464</v>
      </c>
      <c r="C471" s="109" t="s">
        <v>6473</v>
      </c>
      <c r="D471" s="109">
        <v>1200126270</v>
      </c>
      <c r="E471" s="108" t="s">
        <v>6003</v>
      </c>
      <c r="F471" s="109">
        <v>2016</v>
      </c>
      <c r="G471" s="110">
        <v>44389</v>
      </c>
      <c r="H471" s="109">
        <f t="shared" si="44"/>
        <v>5</v>
      </c>
      <c r="I471" s="109">
        <v>8</v>
      </c>
      <c r="J471" s="111">
        <f t="shared" si="45"/>
        <v>0.11874999999999999</v>
      </c>
      <c r="K471" s="112">
        <v>185900</v>
      </c>
      <c r="L471" s="112">
        <v>100454.46</v>
      </c>
      <c r="M471" s="121">
        <v>0.01</v>
      </c>
      <c r="N471" s="112">
        <f t="shared" si="46"/>
        <v>187759</v>
      </c>
      <c r="O471" s="112">
        <f t="shared" si="47"/>
        <v>111481.90625</v>
      </c>
      <c r="P471" s="114">
        <f t="shared" si="48"/>
        <v>76277.09375</v>
      </c>
      <c r="Q471" s="115">
        <f t="shared" si="49"/>
        <v>68649.384375000009</v>
      </c>
    </row>
    <row r="472" spans="2:17" x14ac:dyDescent="0.25">
      <c r="B472" s="120">
        <v>465</v>
      </c>
      <c r="C472" s="109" t="s">
        <v>6473</v>
      </c>
      <c r="D472" s="109">
        <v>1200127010</v>
      </c>
      <c r="E472" s="108" t="s">
        <v>6004</v>
      </c>
      <c r="F472" s="109">
        <v>2016</v>
      </c>
      <c r="G472" s="110">
        <v>44389</v>
      </c>
      <c r="H472" s="109">
        <f t="shared" si="44"/>
        <v>5</v>
      </c>
      <c r="I472" s="109">
        <v>8</v>
      </c>
      <c r="J472" s="111">
        <f t="shared" si="45"/>
        <v>0.11874999999999999</v>
      </c>
      <c r="K472" s="112">
        <v>185000</v>
      </c>
      <c r="L472" s="112">
        <v>1</v>
      </c>
      <c r="M472" s="121">
        <v>0</v>
      </c>
      <c r="N472" s="112">
        <f t="shared" si="46"/>
        <v>185000</v>
      </c>
      <c r="O472" s="112">
        <f t="shared" si="47"/>
        <v>109843.75</v>
      </c>
      <c r="P472" s="114">
        <f t="shared" si="48"/>
        <v>75156.25</v>
      </c>
      <c r="Q472" s="115">
        <f t="shared" si="49"/>
        <v>67640.625</v>
      </c>
    </row>
    <row r="473" spans="2:17" x14ac:dyDescent="0.25">
      <c r="B473" s="120">
        <v>466</v>
      </c>
      <c r="C473" s="109" t="s">
        <v>6473</v>
      </c>
      <c r="D473" s="109">
        <v>1200124160</v>
      </c>
      <c r="E473" s="108" t="s">
        <v>6005</v>
      </c>
      <c r="F473" s="109">
        <v>2016</v>
      </c>
      <c r="G473" s="110">
        <v>44389</v>
      </c>
      <c r="H473" s="109">
        <f t="shared" si="44"/>
        <v>5</v>
      </c>
      <c r="I473" s="109">
        <v>8</v>
      </c>
      <c r="J473" s="111">
        <f t="shared" si="45"/>
        <v>0.11874999999999999</v>
      </c>
      <c r="K473" s="112">
        <v>181000</v>
      </c>
      <c r="L473" s="112">
        <v>97740</v>
      </c>
      <c r="M473" s="121">
        <v>0.01</v>
      </c>
      <c r="N473" s="112">
        <f t="shared" si="46"/>
        <v>182810</v>
      </c>
      <c r="O473" s="112">
        <f t="shared" si="47"/>
        <v>108543.4375</v>
      </c>
      <c r="P473" s="114">
        <f t="shared" si="48"/>
        <v>74266.5625</v>
      </c>
      <c r="Q473" s="115">
        <f t="shared" si="49"/>
        <v>66839.90625</v>
      </c>
    </row>
    <row r="474" spans="2:17" x14ac:dyDescent="0.25">
      <c r="B474" s="120">
        <v>467</v>
      </c>
      <c r="C474" s="109" t="s">
        <v>6473</v>
      </c>
      <c r="D474" s="109">
        <v>1200108220</v>
      </c>
      <c r="E474" s="108" t="s">
        <v>6006</v>
      </c>
      <c r="F474" s="109">
        <v>2016</v>
      </c>
      <c r="G474" s="110">
        <v>44389</v>
      </c>
      <c r="H474" s="109">
        <f t="shared" si="44"/>
        <v>5</v>
      </c>
      <c r="I474" s="109">
        <v>8</v>
      </c>
      <c r="J474" s="111">
        <f t="shared" si="45"/>
        <v>0.11874999999999999</v>
      </c>
      <c r="K474" s="112">
        <v>178079.98</v>
      </c>
      <c r="L474" s="112">
        <v>84993.44</v>
      </c>
      <c r="M474" s="121">
        <v>0.08</v>
      </c>
      <c r="N474" s="112">
        <f t="shared" si="46"/>
        <v>192326.37840000002</v>
      </c>
      <c r="O474" s="112">
        <f t="shared" si="47"/>
        <v>114193.787175</v>
      </c>
      <c r="P474" s="114">
        <f t="shared" si="48"/>
        <v>78132.591225000011</v>
      </c>
      <c r="Q474" s="115">
        <f t="shared" si="49"/>
        <v>70319.332102500019</v>
      </c>
    </row>
    <row r="475" spans="2:17" x14ac:dyDescent="0.25">
      <c r="B475" s="120">
        <v>468</v>
      </c>
      <c r="C475" s="109" t="s">
        <v>6473</v>
      </c>
      <c r="D475" s="109">
        <v>1200126280</v>
      </c>
      <c r="E475" s="108" t="s">
        <v>6007</v>
      </c>
      <c r="F475" s="109">
        <v>2016</v>
      </c>
      <c r="G475" s="110">
        <v>44389</v>
      </c>
      <c r="H475" s="109">
        <f t="shared" si="44"/>
        <v>5</v>
      </c>
      <c r="I475" s="109">
        <v>8</v>
      </c>
      <c r="J475" s="111">
        <f t="shared" si="45"/>
        <v>0.11874999999999999</v>
      </c>
      <c r="K475" s="112">
        <v>164400</v>
      </c>
      <c r="L475" s="112">
        <v>88325.59</v>
      </c>
      <c r="M475" s="121">
        <v>0.08</v>
      </c>
      <c r="N475" s="112">
        <f t="shared" si="46"/>
        <v>177552</v>
      </c>
      <c r="O475" s="112">
        <f t="shared" si="47"/>
        <v>105421.5</v>
      </c>
      <c r="P475" s="114">
        <f t="shared" si="48"/>
        <v>72130.5</v>
      </c>
      <c r="Q475" s="115">
        <f t="shared" si="49"/>
        <v>64917.450000000004</v>
      </c>
    </row>
    <row r="476" spans="2:17" x14ac:dyDescent="0.25">
      <c r="B476" s="120">
        <v>469</v>
      </c>
      <c r="C476" s="109" t="s">
        <v>6473</v>
      </c>
      <c r="D476" s="109">
        <v>1200117080</v>
      </c>
      <c r="E476" s="108" t="s">
        <v>6008</v>
      </c>
      <c r="F476" s="109">
        <v>2016</v>
      </c>
      <c r="G476" s="110">
        <v>44389</v>
      </c>
      <c r="H476" s="109">
        <f t="shared" si="44"/>
        <v>5</v>
      </c>
      <c r="I476" s="109">
        <v>8</v>
      </c>
      <c r="J476" s="111">
        <f t="shared" si="45"/>
        <v>0.11874999999999999</v>
      </c>
      <c r="K476" s="112">
        <v>162396</v>
      </c>
      <c r="L476" s="112">
        <v>77768.929999999993</v>
      </c>
      <c r="M476" s="121">
        <v>0.01</v>
      </c>
      <c r="N476" s="112">
        <f t="shared" si="46"/>
        <v>164019.96</v>
      </c>
      <c r="O476" s="112">
        <f t="shared" si="47"/>
        <v>97386.851249999992</v>
      </c>
      <c r="P476" s="114">
        <f t="shared" si="48"/>
        <v>66633.108749999999</v>
      </c>
      <c r="Q476" s="115">
        <f t="shared" si="49"/>
        <v>59969.797875000004</v>
      </c>
    </row>
    <row r="477" spans="2:17" x14ac:dyDescent="0.25">
      <c r="B477" s="120">
        <v>470</v>
      </c>
      <c r="C477" s="109" t="s">
        <v>6473</v>
      </c>
      <c r="D477" s="109">
        <v>1200126290</v>
      </c>
      <c r="E477" s="108" t="s">
        <v>6009</v>
      </c>
      <c r="F477" s="109">
        <v>2016</v>
      </c>
      <c r="G477" s="110">
        <v>44389</v>
      </c>
      <c r="H477" s="109">
        <f t="shared" si="44"/>
        <v>5</v>
      </c>
      <c r="I477" s="109">
        <v>8</v>
      </c>
      <c r="J477" s="111">
        <f t="shared" si="45"/>
        <v>0.11874999999999999</v>
      </c>
      <c r="K477" s="112">
        <v>148760</v>
      </c>
      <c r="L477" s="112">
        <v>80385.179999999993</v>
      </c>
      <c r="M477" s="121">
        <v>0.01</v>
      </c>
      <c r="N477" s="112">
        <f t="shared" si="46"/>
        <v>150247.6</v>
      </c>
      <c r="O477" s="112">
        <f t="shared" si="47"/>
        <v>89209.512499999997</v>
      </c>
      <c r="P477" s="114">
        <f t="shared" si="48"/>
        <v>61038.087500000009</v>
      </c>
      <c r="Q477" s="115">
        <f t="shared" si="49"/>
        <v>54934.278750000012</v>
      </c>
    </row>
    <row r="478" spans="2:17" x14ac:dyDescent="0.25">
      <c r="B478" s="120">
        <v>471</v>
      </c>
      <c r="C478" s="109" t="s">
        <v>6473</v>
      </c>
      <c r="D478" s="109">
        <v>1200106400</v>
      </c>
      <c r="E478" s="108" t="s">
        <v>6006</v>
      </c>
      <c r="F478" s="109">
        <v>2016</v>
      </c>
      <c r="G478" s="110">
        <v>44389</v>
      </c>
      <c r="H478" s="109">
        <f t="shared" si="44"/>
        <v>5</v>
      </c>
      <c r="I478" s="109">
        <v>8</v>
      </c>
      <c r="J478" s="111">
        <f t="shared" si="45"/>
        <v>0.11874999999999999</v>
      </c>
      <c r="K478" s="112">
        <v>143129.78</v>
      </c>
      <c r="L478" s="112">
        <v>68312.509999999995</v>
      </c>
      <c r="M478" s="121">
        <v>0.08</v>
      </c>
      <c r="N478" s="112">
        <f t="shared" si="46"/>
        <v>154580.1624</v>
      </c>
      <c r="O478" s="112">
        <f t="shared" si="47"/>
        <v>91781.971424999996</v>
      </c>
      <c r="P478" s="114">
        <f t="shared" si="48"/>
        <v>62798.190975000005</v>
      </c>
      <c r="Q478" s="115">
        <f t="shared" si="49"/>
        <v>56518.371877500009</v>
      </c>
    </row>
    <row r="479" spans="2:17" x14ac:dyDescent="0.25">
      <c r="B479" s="120">
        <v>472</v>
      </c>
      <c r="C479" s="109" t="s">
        <v>6473</v>
      </c>
      <c r="D479" s="109">
        <v>1200122260</v>
      </c>
      <c r="E479" s="108" t="s">
        <v>6010</v>
      </c>
      <c r="F479" s="109">
        <v>2016</v>
      </c>
      <c r="G479" s="110">
        <v>44389</v>
      </c>
      <c r="H479" s="109">
        <f t="shared" si="44"/>
        <v>5</v>
      </c>
      <c r="I479" s="109">
        <v>8</v>
      </c>
      <c r="J479" s="111">
        <f t="shared" si="45"/>
        <v>0.11874999999999999</v>
      </c>
      <c r="K479" s="112">
        <v>133500</v>
      </c>
      <c r="L479" s="112">
        <v>68030.13</v>
      </c>
      <c r="M479" s="121">
        <v>0.01</v>
      </c>
      <c r="N479" s="112">
        <f t="shared" si="46"/>
        <v>134835</v>
      </c>
      <c r="O479" s="112">
        <f t="shared" si="47"/>
        <v>80058.28125</v>
      </c>
      <c r="P479" s="114">
        <f t="shared" si="48"/>
        <v>54776.71875</v>
      </c>
      <c r="Q479" s="115">
        <f t="shared" si="49"/>
        <v>49299.046875</v>
      </c>
    </row>
    <row r="480" spans="2:17" x14ac:dyDescent="0.25">
      <c r="B480" s="120">
        <v>473</v>
      </c>
      <c r="C480" s="109" t="s">
        <v>6473</v>
      </c>
      <c r="D480" s="109">
        <v>1200122300</v>
      </c>
      <c r="E480" s="108" t="s">
        <v>6011</v>
      </c>
      <c r="F480" s="109">
        <v>2016</v>
      </c>
      <c r="G480" s="110">
        <v>44389</v>
      </c>
      <c r="H480" s="109">
        <f t="shared" si="44"/>
        <v>5</v>
      </c>
      <c r="I480" s="109">
        <v>8</v>
      </c>
      <c r="J480" s="111">
        <f t="shared" si="45"/>
        <v>0.11874999999999999</v>
      </c>
      <c r="K480" s="112">
        <v>123078</v>
      </c>
      <c r="L480" s="112">
        <v>62719.199999999997</v>
      </c>
      <c r="M480" s="121">
        <v>0.01</v>
      </c>
      <c r="N480" s="112">
        <f t="shared" si="46"/>
        <v>124308.78</v>
      </c>
      <c r="O480" s="112">
        <f t="shared" si="47"/>
        <v>73808.338124999995</v>
      </c>
      <c r="P480" s="114">
        <f t="shared" si="48"/>
        <v>50500.441875000004</v>
      </c>
      <c r="Q480" s="115">
        <f t="shared" si="49"/>
        <v>45450.397687500008</v>
      </c>
    </row>
    <row r="481" spans="2:17" x14ac:dyDescent="0.25">
      <c r="B481" s="120">
        <v>474</v>
      </c>
      <c r="C481" s="109" t="s">
        <v>6473</v>
      </c>
      <c r="D481" s="109">
        <v>1200122270</v>
      </c>
      <c r="E481" s="108" t="s">
        <v>6012</v>
      </c>
      <c r="F481" s="109">
        <v>2016</v>
      </c>
      <c r="G481" s="110">
        <v>44389</v>
      </c>
      <c r="H481" s="109">
        <f t="shared" si="44"/>
        <v>5</v>
      </c>
      <c r="I481" s="109">
        <v>8</v>
      </c>
      <c r="J481" s="111">
        <f t="shared" si="45"/>
        <v>0.11874999999999999</v>
      </c>
      <c r="K481" s="112">
        <v>116800</v>
      </c>
      <c r="L481" s="112">
        <v>59520</v>
      </c>
      <c r="M481" s="121">
        <v>0.01</v>
      </c>
      <c r="N481" s="112">
        <f t="shared" si="46"/>
        <v>117968</v>
      </c>
      <c r="O481" s="112">
        <f t="shared" si="47"/>
        <v>70043.5</v>
      </c>
      <c r="P481" s="114">
        <f t="shared" si="48"/>
        <v>47924.5</v>
      </c>
      <c r="Q481" s="115">
        <f t="shared" si="49"/>
        <v>43132.05</v>
      </c>
    </row>
    <row r="482" spans="2:17" x14ac:dyDescent="0.25">
      <c r="B482" s="120">
        <v>475</v>
      </c>
      <c r="C482" s="109" t="s">
        <v>6473</v>
      </c>
      <c r="D482" s="109">
        <v>1200124610</v>
      </c>
      <c r="E482" s="108" t="s">
        <v>6013</v>
      </c>
      <c r="F482" s="109">
        <v>2016</v>
      </c>
      <c r="G482" s="110">
        <v>44389</v>
      </c>
      <c r="H482" s="109">
        <f t="shared" si="44"/>
        <v>5</v>
      </c>
      <c r="I482" s="109">
        <v>8</v>
      </c>
      <c r="J482" s="111">
        <f t="shared" si="45"/>
        <v>0.11874999999999999</v>
      </c>
      <c r="K482" s="112">
        <v>103319</v>
      </c>
      <c r="L482" s="112">
        <v>56443.31</v>
      </c>
      <c r="M482" s="121">
        <v>0.01</v>
      </c>
      <c r="N482" s="112">
        <f t="shared" si="46"/>
        <v>104352.19</v>
      </c>
      <c r="O482" s="112">
        <f t="shared" si="47"/>
        <v>61959.112812500003</v>
      </c>
      <c r="P482" s="114">
        <f t="shared" si="48"/>
        <v>42393.077187499999</v>
      </c>
      <c r="Q482" s="115">
        <f t="shared" si="49"/>
        <v>38153.769468749997</v>
      </c>
    </row>
    <row r="483" spans="2:17" x14ac:dyDescent="0.25">
      <c r="B483" s="120">
        <v>476</v>
      </c>
      <c r="C483" s="109" t="s">
        <v>6473</v>
      </c>
      <c r="D483" s="109">
        <v>1200125000</v>
      </c>
      <c r="E483" s="108" t="s">
        <v>6014</v>
      </c>
      <c r="F483" s="109">
        <v>2016</v>
      </c>
      <c r="G483" s="110">
        <v>44389</v>
      </c>
      <c r="H483" s="109">
        <f t="shared" si="44"/>
        <v>5</v>
      </c>
      <c r="I483" s="109">
        <v>8</v>
      </c>
      <c r="J483" s="111">
        <f t="shared" si="45"/>
        <v>0.11874999999999999</v>
      </c>
      <c r="K483" s="112">
        <v>100451.98</v>
      </c>
      <c r="L483" s="112">
        <v>55234.82</v>
      </c>
      <c r="M483" s="121">
        <v>0.01</v>
      </c>
      <c r="N483" s="112">
        <f t="shared" si="46"/>
        <v>101456.49979999999</v>
      </c>
      <c r="O483" s="112">
        <f t="shared" si="47"/>
        <v>60239.796756249998</v>
      </c>
      <c r="P483" s="114">
        <f t="shared" si="48"/>
        <v>41216.703043749993</v>
      </c>
      <c r="Q483" s="115">
        <f t="shared" si="49"/>
        <v>37095.032739374998</v>
      </c>
    </row>
    <row r="484" spans="2:17" x14ac:dyDescent="0.25">
      <c r="B484" s="120">
        <v>477</v>
      </c>
      <c r="C484" s="109" t="s">
        <v>6473</v>
      </c>
      <c r="D484" s="109">
        <v>1200117060</v>
      </c>
      <c r="E484" s="108" t="s">
        <v>6015</v>
      </c>
      <c r="F484" s="109">
        <v>2016</v>
      </c>
      <c r="G484" s="110">
        <v>44389</v>
      </c>
      <c r="H484" s="109">
        <f t="shared" si="44"/>
        <v>5</v>
      </c>
      <c r="I484" s="109">
        <v>8</v>
      </c>
      <c r="J484" s="111">
        <f t="shared" si="45"/>
        <v>0.11874999999999999</v>
      </c>
      <c r="K484" s="112">
        <v>84283.9</v>
      </c>
      <c r="L484" s="112">
        <v>40381.06</v>
      </c>
      <c r="M484" s="121">
        <v>0.01</v>
      </c>
      <c r="N484" s="112">
        <f t="shared" si="46"/>
        <v>85126.739000000001</v>
      </c>
      <c r="O484" s="112">
        <f t="shared" si="47"/>
        <v>50544.001281249999</v>
      </c>
      <c r="P484" s="114">
        <f t="shared" si="48"/>
        <v>34582.737718750002</v>
      </c>
      <c r="Q484" s="115">
        <f t="shared" si="49"/>
        <v>31124.463946875003</v>
      </c>
    </row>
    <row r="485" spans="2:17" x14ac:dyDescent="0.25">
      <c r="B485" s="120">
        <v>478</v>
      </c>
      <c r="C485" s="109" t="s">
        <v>6473</v>
      </c>
      <c r="D485" s="109">
        <v>1200126300</v>
      </c>
      <c r="E485" s="108" t="s">
        <v>6016</v>
      </c>
      <c r="F485" s="109">
        <v>2016</v>
      </c>
      <c r="G485" s="110">
        <v>44389</v>
      </c>
      <c r="H485" s="109">
        <f t="shared" si="44"/>
        <v>5</v>
      </c>
      <c r="I485" s="109">
        <v>8</v>
      </c>
      <c r="J485" s="111">
        <f t="shared" si="45"/>
        <v>0.11874999999999999</v>
      </c>
      <c r="K485" s="112">
        <v>71824.89</v>
      </c>
      <c r="L485" s="112">
        <v>38588.660000000003</v>
      </c>
      <c r="M485" s="121">
        <v>0.01</v>
      </c>
      <c r="N485" s="112">
        <f t="shared" si="46"/>
        <v>72543.138900000005</v>
      </c>
      <c r="O485" s="112">
        <f t="shared" si="47"/>
        <v>43072.488721875001</v>
      </c>
      <c r="P485" s="114">
        <f t="shared" si="48"/>
        <v>29470.650178125004</v>
      </c>
      <c r="Q485" s="115">
        <f t="shared" si="49"/>
        <v>26523.585160312505</v>
      </c>
    </row>
    <row r="486" spans="2:17" x14ac:dyDescent="0.25">
      <c r="B486" s="120">
        <v>479</v>
      </c>
      <c r="C486" s="109" t="s">
        <v>6473</v>
      </c>
      <c r="D486" s="109">
        <v>1200124190</v>
      </c>
      <c r="E486" s="108" t="s">
        <v>6017</v>
      </c>
      <c r="F486" s="109">
        <v>2016</v>
      </c>
      <c r="G486" s="110">
        <v>44389</v>
      </c>
      <c r="H486" s="109">
        <f t="shared" si="44"/>
        <v>5</v>
      </c>
      <c r="I486" s="109">
        <v>8</v>
      </c>
      <c r="J486" s="111">
        <f t="shared" si="45"/>
        <v>0.11874999999999999</v>
      </c>
      <c r="K486" s="112">
        <v>61000</v>
      </c>
      <c r="L486" s="112">
        <v>32940</v>
      </c>
      <c r="M486" s="121">
        <v>0.01</v>
      </c>
      <c r="N486" s="112">
        <f t="shared" si="46"/>
        <v>61610</v>
      </c>
      <c r="O486" s="112">
        <f t="shared" si="47"/>
        <v>36580.9375</v>
      </c>
      <c r="P486" s="114">
        <f t="shared" si="48"/>
        <v>25029.0625</v>
      </c>
      <c r="Q486" s="115">
        <f t="shared" si="49"/>
        <v>22526.15625</v>
      </c>
    </row>
    <row r="487" spans="2:17" x14ac:dyDescent="0.25">
      <c r="B487" s="120">
        <v>480</v>
      </c>
      <c r="C487" s="109" t="s">
        <v>6473</v>
      </c>
      <c r="D487" s="109">
        <v>1200124200</v>
      </c>
      <c r="E487" s="108" t="s">
        <v>6017</v>
      </c>
      <c r="F487" s="109">
        <v>2016</v>
      </c>
      <c r="G487" s="110">
        <v>44389</v>
      </c>
      <c r="H487" s="109">
        <f t="shared" si="44"/>
        <v>5</v>
      </c>
      <c r="I487" s="109">
        <v>8</v>
      </c>
      <c r="J487" s="111">
        <f t="shared" si="45"/>
        <v>0.11874999999999999</v>
      </c>
      <c r="K487" s="112">
        <v>61000</v>
      </c>
      <c r="L487" s="112">
        <v>32940</v>
      </c>
      <c r="M487" s="121">
        <v>0.01</v>
      </c>
      <c r="N487" s="112">
        <f t="shared" si="46"/>
        <v>61610</v>
      </c>
      <c r="O487" s="112">
        <f t="shared" si="47"/>
        <v>36580.9375</v>
      </c>
      <c r="P487" s="114">
        <f t="shared" si="48"/>
        <v>25029.0625</v>
      </c>
      <c r="Q487" s="115">
        <f t="shared" si="49"/>
        <v>22526.15625</v>
      </c>
    </row>
    <row r="488" spans="2:17" x14ac:dyDescent="0.25">
      <c r="B488" s="120">
        <v>481</v>
      </c>
      <c r="C488" s="109" t="s">
        <v>6473</v>
      </c>
      <c r="D488" s="109">
        <v>1200124150</v>
      </c>
      <c r="E488" s="108" t="s">
        <v>6005</v>
      </c>
      <c r="F488" s="109">
        <v>2016</v>
      </c>
      <c r="G488" s="110">
        <v>44389</v>
      </c>
      <c r="H488" s="109">
        <f t="shared" si="44"/>
        <v>5</v>
      </c>
      <c r="I488" s="109">
        <v>8</v>
      </c>
      <c r="J488" s="111">
        <f t="shared" si="45"/>
        <v>0.11874999999999999</v>
      </c>
      <c r="K488" s="112">
        <v>60000</v>
      </c>
      <c r="L488" s="112">
        <v>32400</v>
      </c>
      <c r="M488" s="121">
        <v>0.01</v>
      </c>
      <c r="N488" s="112">
        <f t="shared" si="46"/>
        <v>60600</v>
      </c>
      <c r="O488" s="112">
        <f t="shared" si="47"/>
        <v>35981.25</v>
      </c>
      <c r="P488" s="114">
        <f t="shared" si="48"/>
        <v>24618.75</v>
      </c>
      <c r="Q488" s="115">
        <f t="shared" si="49"/>
        <v>22156.875</v>
      </c>
    </row>
    <row r="489" spans="2:17" x14ac:dyDescent="0.25">
      <c r="B489" s="120">
        <v>482</v>
      </c>
      <c r="C489" s="109" t="s">
        <v>6473</v>
      </c>
      <c r="D489" s="109">
        <v>1200117070</v>
      </c>
      <c r="E489" s="108" t="s">
        <v>6018</v>
      </c>
      <c r="F489" s="109">
        <v>2016</v>
      </c>
      <c r="G489" s="110">
        <v>44389</v>
      </c>
      <c r="H489" s="109">
        <f t="shared" si="44"/>
        <v>5</v>
      </c>
      <c r="I489" s="109">
        <v>8</v>
      </c>
      <c r="J489" s="111">
        <f t="shared" si="45"/>
        <v>0.11874999999999999</v>
      </c>
      <c r="K489" s="112">
        <v>44496.9</v>
      </c>
      <c r="L489" s="112">
        <v>21337.29</v>
      </c>
      <c r="M489" s="121">
        <v>0.01</v>
      </c>
      <c r="N489" s="112">
        <f t="shared" si="46"/>
        <v>44941.868999999999</v>
      </c>
      <c r="O489" s="112">
        <f t="shared" si="47"/>
        <v>26684.234718749998</v>
      </c>
      <c r="P489" s="114">
        <f t="shared" si="48"/>
        <v>18257.634281250001</v>
      </c>
      <c r="Q489" s="115">
        <f t="shared" si="49"/>
        <v>16431.870853125001</v>
      </c>
    </row>
    <row r="490" spans="2:17" x14ac:dyDescent="0.25">
      <c r="B490" s="120">
        <v>483</v>
      </c>
      <c r="C490" s="109" t="s">
        <v>6473</v>
      </c>
      <c r="D490" s="109">
        <v>1200122280</v>
      </c>
      <c r="E490" s="108" t="s">
        <v>6019</v>
      </c>
      <c r="F490" s="109">
        <v>2016</v>
      </c>
      <c r="G490" s="110">
        <v>44389</v>
      </c>
      <c r="H490" s="109">
        <f t="shared" si="44"/>
        <v>5</v>
      </c>
      <c r="I490" s="109">
        <v>8</v>
      </c>
      <c r="J490" s="111">
        <f t="shared" si="45"/>
        <v>0.11874999999999999</v>
      </c>
      <c r="K490" s="112">
        <v>35922</v>
      </c>
      <c r="L490" s="112">
        <v>18305.46</v>
      </c>
      <c r="M490" s="121">
        <v>0.01</v>
      </c>
      <c r="N490" s="112">
        <f t="shared" si="46"/>
        <v>36281.22</v>
      </c>
      <c r="O490" s="112">
        <f t="shared" si="47"/>
        <v>21541.974375000002</v>
      </c>
      <c r="P490" s="114">
        <f t="shared" si="48"/>
        <v>14739.245625</v>
      </c>
      <c r="Q490" s="115">
        <f t="shared" si="49"/>
        <v>13265.321062499999</v>
      </c>
    </row>
    <row r="491" spans="2:17" x14ac:dyDescent="0.25">
      <c r="B491" s="120">
        <v>484</v>
      </c>
      <c r="C491" s="109" t="s">
        <v>6473</v>
      </c>
      <c r="D491" s="109">
        <v>1200126310</v>
      </c>
      <c r="E491" s="108" t="s">
        <v>6020</v>
      </c>
      <c r="F491" s="109">
        <v>2016</v>
      </c>
      <c r="G491" s="110">
        <v>44389</v>
      </c>
      <c r="H491" s="109">
        <f t="shared" si="44"/>
        <v>5</v>
      </c>
      <c r="I491" s="109">
        <v>8</v>
      </c>
      <c r="J491" s="111">
        <f t="shared" si="45"/>
        <v>0.11874999999999999</v>
      </c>
      <c r="K491" s="112">
        <v>31200</v>
      </c>
      <c r="L491" s="112">
        <v>16859.490000000002</v>
      </c>
      <c r="M491" s="121">
        <v>0.01</v>
      </c>
      <c r="N491" s="112">
        <f t="shared" si="46"/>
        <v>31512</v>
      </c>
      <c r="O491" s="112">
        <f t="shared" si="47"/>
        <v>18710.25</v>
      </c>
      <c r="P491" s="114">
        <f t="shared" si="48"/>
        <v>12801.75</v>
      </c>
      <c r="Q491" s="115">
        <f t="shared" si="49"/>
        <v>11521.575000000001</v>
      </c>
    </row>
    <row r="492" spans="2:17" x14ac:dyDescent="0.25">
      <c r="B492" s="120">
        <v>485</v>
      </c>
      <c r="C492" s="109" t="s">
        <v>6473</v>
      </c>
      <c r="D492" s="109">
        <v>1200126320</v>
      </c>
      <c r="E492" s="108" t="s">
        <v>6021</v>
      </c>
      <c r="F492" s="109">
        <v>2016</v>
      </c>
      <c r="G492" s="110">
        <v>44389</v>
      </c>
      <c r="H492" s="109">
        <f t="shared" si="44"/>
        <v>5</v>
      </c>
      <c r="I492" s="109">
        <v>8</v>
      </c>
      <c r="J492" s="111">
        <f t="shared" si="45"/>
        <v>0.11874999999999999</v>
      </c>
      <c r="K492" s="112">
        <v>30000</v>
      </c>
      <c r="L492" s="112">
        <v>16117.81</v>
      </c>
      <c r="M492" s="121">
        <v>0.01</v>
      </c>
      <c r="N492" s="112">
        <f t="shared" si="46"/>
        <v>30300</v>
      </c>
      <c r="O492" s="112">
        <f t="shared" si="47"/>
        <v>17990.625</v>
      </c>
      <c r="P492" s="114">
        <f t="shared" si="48"/>
        <v>12309.375</v>
      </c>
      <c r="Q492" s="115">
        <f t="shared" si="49"/>
        <v>11078.4375</v>
      </c>
    </row>
    <row r="493" spans="2:17" x14ac:dyDescent="0.25">
      <c r="B493" s="120">
        <v>486</v>
      </c>
      <c r="C493" s="109" t="s">
        <v>6473</v>
      </c>
      <c r="D493" s="109">
        <v>1200105400</v>
      </c>
      <c r="E493" s="108" t="s">
        <v>6022</v>
      </c>
      <c r="F493" s="109">
        <v>2016</v>
      </c>
      <c r="G493" s="110">
        <v>44389</v>
      </c>
      <c r="H493" s="109">
        <f t="shared" si="44"/>
        <v>5</v>
      </c>
      <c r="I493" s="109">
        <v>8</v>
      </c>
      <c r="J493" s="111">
        <f t="shared" si="45"/>
        <v>0.11874999999999999</v>
      </c>
      <c r="K493" s="112">
        <v>30000</v>
      </c>
      <c r="L493" s="112">
        <v>13900.27</v>
      </c>
      <c r="M493" s="121">
        <v>0.01</v>
      </c>
      <c r="N493" s="112">
        <f t="shared" si="46"/>
        <v>30300</v>
      </c>
      <c r="O493" s="112">
        <f t="shared" si="47"/>
        <v>17990.625</v>
      </c>
      <c r="P493" s="114">
        <f t="shared" si="48"/>
        <v>12309.375</v>
      </c>
      <c r="Q493" s="115">
        <f t="shared" si="49"/>
        <v>11078.4375</v>
      </c>
    </row>
    <row r="494" spans="2:17" x14ac:dyDescent="0.25">
      <c r="B494" s="120">
        <v>487</v>
      </c>
      <c r="C494" s="109" t="s">
        <v>6473</v>
      </c>
      <c r="D494" s="109">
        <v>1200125300</v>
      </c>
      <c r="E494" s="108" t="s">
        <v>6023</v>
      </c>
      <c r="F494" s="109">
        <v>2016</v>
      </c>
      <c r="G494" s="110">
        <v>44389</v>
      </c>
      <c r="H494" s="109">
        <f t="shared" si="44"/>
        <v>5</v>
      </c>
      <c r="I494" s="109">
        <v>8</v>
      </c>
      <c r="J494" s="111">
        <f t="shared" si="45"/>
        <v>0.11874999999999999</v>
      </c>
      <c r="K494" s="112">
        <v>27200</v>
      </c>
      <c r="L494" s="112">
        <v>14948.82</v>
      </c>
      <c r="M494" s="121">
        <v>0.08</v>
      </c>
      <c r="N494" s="112">
        <f t="shared" si="46"/>
        <v>29376.000000000004</v>
      </c>
      <c r="O494" s="112">
        <f t="shared" si="47"/>
        <v>17442.000000000004</v>
      </c>
      <c r="P494" s="114">
        <f t="shared" si="48"/>
        <v>11934</v>
      </c>
      <c r="Q494" s="115">
        <f t="shared" si="49"/>
        <v>10740.6</v>
      </c>
    </row>
    <row r="495" spans="2:17" x14ac:dyDescent="0.25">
      <c r="B495" s="120">
        <v>488</v>
      </c>
      <c r="C495" s="109" t="s">
        <v>6473</v>
      </c>
      <c r="D495" s="109">
        <v>1200106540</v>
      </c>
      <c r="E495" s="108" t="s">
        <v>6024</v>
      </c>
      <c r="F495" s="109">
        <v>2016</v>
      </c>
      <c r="G495" s="110">
        <v>44389</v>
      </c>
      <c r="H495" s="109">
        <f t="shared" si="44"/>
        <v>5</v>
      </c>
      <c r="I495" s="109">
        <v>8</v>
      </c>
      <c r="J495" s="111">
        <f t="shared" si="45"/>
        <v>0.11874999999999999</v>
      </c>
      <c r="K495" s="112">
        <v>17992.189999999999</v>
      </c>
      <c r="L495" s="112">
        <v>1</v>
      </c>
      <c r="M495" s="121">
        <v>0</v>
      </c>
      <c r="N495" s="112">
        <f t="shared" si="46"/>
        <v>17992.189999999999</v>
      </c>
      <c r="O495" s="112">
        <f t="shared" si="47"/>
        <v>10682.8628125</v>
      </c>
      <c r="P495" s="114">
        <f t="shared" si="48"/>
        <v>7309.3271874999991</v>
      </c>
      <c r="Q495" s="115">
        <f t="shared" si="49"/>
        <v>6578.3944687499998</v>
      </c>
    </row>
    <row r="496" spans="2:17" x14ac:dyDescent="0.25">
      <c r="B496" s="120">
        <v>489</v>
      </c>
      <c r="C496" s="109" t="s">
        <v>6473</v>
      </c>
      <c r="D496" s="109">
        <v>1200127140</v>
      </c>
      <c r="E496" s="108" t="s">
        <v>6025</v>
      </c>
      <c r="F496" s="109">
        <v>2016</v>
      </c>
      <c r="G496" s="110">
        <v>44389</v>
      </c>
      <c r="H496" s="109">
        <f t="shared" si="44"/>
        <v>5</v>
      </c>
      <c r="I496" s="109">
        <v>8</v>
      </c>
      <c r="J496" s="111">
        <f t="shared" si="45"/>
        <v>0.11874999999999999</v>
      </c>
      <c r="K496" s="112">
        <v>14725.22</v>
      </c>
      <c r="L496" s="112">
        <v>8217.89</v>
      </c>
      <c r="M496" s="121">
        <v>0.08</v>
      </c>
      <c r="N496" s="112">
        <f t="shared" si="46"/>
        <v>15903.2376</v>
      </c>
      <c r="O496" s="112">
        <f t="shared" si="47"/>
        <v>9442.5473249999995</v>
      </c>
      <c r="P496" s="114">
        <f t="shared" si="48"/>
        <v>6460.6902750000008</v>
      </c>
      <c r="Q496" s="115">
        <f t="shared" si="49"/>
        <v>5814.6212475000011</v>
      </c>
    </row>
    <row r="497" spans="2:17" x14ac:dyDescent="0.25">
      <c r="B497" s="120">
        <v>490</v>
      </c>
      <c r="C497" s="109" t="s">
        <v>6473</v>
      </c>
      <c r="D497" s="109">
        <v>1200127130</v>
      </c>
      <c r="E497" s="108" t="s">
        <v>6025</v>
      </c>
      <c r="F497" s="109">
        <v>2016</v>
      </c>
      <c r="G497" s="110">
        <v>44389</v>
      </c>
      <c r="H497" s="109">
        <f t="shared" si="44"/>
        <v>5</v>
      </c>
      <c r="I497" s="109">
        <v>8</v>
      </c>
      <c r="J497" s="111">
        <f t="shared" si="45"/>
        <v>0.11874999999999999</v>
      </c>
      <c r="K497" s="112">
        <v>14725</v>
      </c>
      <c r="L497" s="112">
        <v>8217.76</v>
      </c>
      <c r="M497" s="121">
        <v>0.08</v>
      </c>
      <c r="N497" s="112">
        <f t="shared" si="46"/>
        <v>15903.000000000002</v>
      </c>
      <c r="O497" s="112">
        <f t="shared" si="47"/>
        <v>9442.4062500000018</v>
      </c>
      <c r="P497" s="114">
        <f t="shared" si="48"/>
        <v>6460.59375</v>
      </c>
      <c r="Q497" s="115">
        <f t="shared" si="49"/>
        <v>5814.5343750000002</v>
      </c>
    </row>
    <row r="498" spans="2:17" x14ac:dyDescent="0.25">
      <c r="B498" s="120">
        <v>491</v>
      </c>
      <c r="C498" s="109" t="s">
        <v>6473</v>
      </c>
      <c r="D498" s="109">
        <v>1200106020</v>
      </c>
      <c r="E498" s="108" t="s">
        <v>6026</v>
      </c>
      <c r="F498" s="109">
        <v>2016</v>
      </c>
      <c r="G498" s="110">
        <v>44389</v>
      </c>
      <c r="H498" s="109">
        <f t="shared" si="44"/>
        <v>5</v>
      </c>
      <c r="I498" s="109">
        <v>8</v>
      </c>
      <c r="J498" s="111">
        <f t="shared" si="45"/>
        <v>0.11874999999999999</v>
      </c>
      <c r="K498" s="112">
        <v>8345.7800000000007</v>
      </c>
      <c r="L498" s="112">
        <v>3837.29</v>
      </c>
      <c r="M498" s="121">
        <v>0.01</v>
      </c>
      <c r="N498" s="112">
        <f t="shared" si="46"/>
        <v>8429.2378000000008</v>
      </c>
      <c r="O498" s="112">
        <f t="shared" si="47"/>
        <v>5004.8599437500006</v>
      </c>
      <c r="P498" s="114">
        <f t="shared" si="48"/>
        <v>3424.3778562500001</v>
      </c>
      <c r="Q498" s="115">
        <f t="shared" si="49"/>
        <v>3081.9400706250003</v>
      </c>
    </row>
    <row r="499" spans="2:17" x14ac:dyDescent="0.25">
      <c r="B499" s="120">
        <v>492</v>
      </c>
      <c r="C499" s="109" t="s">
        <v>6473</v>
      </c>
      <c r="D499" s="109">
        <v>1200128990</v>
      </c>
      <c r="E499" s="108" t="s">
        <v>6027</v>
      </c>
      <c r="F499" s="109">
        <v>2017</v>
      </c>
      <c r="G499" s="110">
        <v>44389</v>
      </c>
      <c r="H499" s="109">
        <f t="shared" si="44"/>
        <v>4</v>
      </c>
      <c r="I499" s="109">
        <v>10</v>
      </c>
      <c r="J499" s="111">
        <f t="shared" si="45"/>
        <v>9.5000000000000001E-2</v>
      </c>
      <c r="K499" s="112">
        <v>3208166.5</v>
      </c>
      <c r="L499" s="112">
        <v>1733591.38</v>
      </c>
      <c r="M499" s="121">
        <v>0.04</v>
      </c>
      <c r="N499" s="112">
        <f t="shared" si="46"/>
        <v>3336493.16</v>
      </c>
      <c r="O499" s="112">
        <f t="shared" si="47"/>
        <v>1267867.4008000002</v>
      </c>
      <c r="P499" s="114">
        <f t="shared" si="48"/>
        <v>2068625.7592</v>
      </c>
      <c r="Q499" s="115">
        <f t="shared" si="49"/>
        <v>1861763.18328</v>
      </c>
    </row>
    <row r="500" spans="2:17" x14ac:dyDescent="0.25">
      <c r="B500" s="120">
        <v>493</v>
      </c>
      <c r="C500" s="109" t="s">
        <v>6473</v>
      </c>
      <c r="D500" s="109">
        <v>1200129510</v>
      </c>
      <c r="E500" s="108" t="s">
        <v>6028</v>
      </c>
      <c r="F500" s="109">
        <v>2017</v>
      </c>
      <c r="G500" s="110">
        <v>44389</v>
      </c>
      <c r="H500" s="109">
        <f t="shared" si="44"/>
        <v>4</v>
      </c>
      <c r="I500" s="109">
        <v>10</v>
      </c>
      <c r="J500" s="111">
        <f t="shared" si="45"/>
        <v>9.5000000000000001E-2</v>
      </c>
      <c r="K500" s="112">
        <v>2471560.2000000002</v>
      </c>
      <c r="L500" s="112">
        <v>1420639.26</v>
      </c>
      <c r="M500" s="121">
        <v>0.04</v>
      </c>
      <c r="N500" s="112">
        <f t="shared" si="46"/>
        <v>2570422.6080000005</v>
      </c>
      <c r="O500" s="112">
        <f t="shared" si="47"/>
        <v>976760.5910400002</v>
      </c>
      <c r="P500" s="114">
        <f t="shared" si="48"/>
        <v>1593662.0169600002</v>
      </c>
      <c r="Q500" s="115">
        <f t="shared" si="49"/>
        <v>1434295.8152640001</v>
      </c>
    </row>
    <row r="501" spans="2:17" x14ac:dyDescent="0.25">
      <c r="B501" s="120">
        <v>494</v>
      </c>
      <c r="C501" s="109" t="s">
        <v>6473</v>
      </c>
      <c r="D501" s="109">
        <v>1200135390</v>
      </c>
      <c r="E501" s="108" t="s">
        <v>6029</v>
      </c>
      <c r="F501" s="109">
        <v>2017</v>
      </c>
      <c r="G501" s="110">
        <v>44389</v>
      </c>
      <c r="H501" s="109">
        <f t="shared" si="44"/>
        <v>4</v>
      </c>
      <c r="I501" s="109">
        <v>10</v>
      </c>
      <c r="J501" s="111">
        <f t="shared" si="45"/>
        <v>9.5000000000000001E-2</v>
      </c>
      <c r="K501" s="112">
        <v>2390118</v>
      </c>
      <c r="L501" s="112">
        <v>1141429.75</v>
      </c>
      <c r="M501" s="121">
        <v>0.04</v>
      </c>
      <c r="N501" s="112">
        <f t="shared" si="46"/>
        <v>2485722.7200000002</v>
      </c>
      <c r="O501" s="112">
        <f t="shared" si="47"/>
        <v>944574.63360000006</v>
      </c>
      <c r="P501" s="114">
        <f t="shared" si="48"/>
        <v>1541148.0864000001</v>
      </c>
      <c r="Q501" s="115">
        <f t="shared" si="49"/>
        <v>1387033.2777600002</v>
      </c>
    </row>
    <row r="502" spans="2:17" x14ac:dyDescent="0.25">
      <c r="B502" s="120">
        <v>495</v>
      </c>
      <c r="C502" s="109" t="s">
        <v>6473</v>
      </c>
      <c r="D502" s="109">
        <v>1200135380</v>
      </c>
      <c r="E502" s="108" t="s">
        <v>6030</v>
      </c>
      <c r="F502" s="109">
        <v>2017</v>
      </c>
      <c r="G502" s="110">
        <v>44389</v>
      </c>
      <c r="H502" s="109">
        <f t="shared" si="44"/>
        <v>4</v>
      </c>
      <c r="I502" s="109">
        <v>8</v>
      </c>
      <c r="J502" s="111">
        <f t="shared" si="45"/>
        <v>0.11874999999999999</v>
      </c>
      <c r="K502" s="112">
        <v>2075951.63</v>
      </c>
      <c r="L502" s="112">
        <v>1018638.18</v>
      </c>
      <c r="M502" s="121">
        <v>0.04</v>
      </c>
      <c r="N502" s="112">
        <f t="shared" si="46"/>
        <v>2158989.6952</v>
      </c>
      <c r="O502" s="112">
        <f t="shared" si="47"/>
        <v>1025520.1052199999</v>
      </c>
      <c r="P502" s="114">
        <f t="shared" si="48"/>
        <v>1133469.5899800002</v>
      </c>
      <c r="Q502" s="115">
        <f t="shared" si="49"/>
        <v>1020122.6309820001</v>
      </c>
    </row>
    <row r="503" spans="2:17" x14ac:dyDescent="0.25">
      <c r="B503" s="120">
        <v>496</v>
      </c>
      <c r="C503" s="109" t="s">
        <v>6473</v>
      </c>
      <c r="D503" s="109">
        <v>1200132050</v>
      </c>
      <c r="E503" s="108" t="s">
        <v>6031</v>
      </c>
      <c r="F503" s="109">
        <v>2017</v>
      </c>
      <c r="G503" s="110">
        <v>44389</v>
      </c>
      <c r="H503" s="109">
        <f t="shared" si="44"/>
        <v>4</v>
      </c>
      <c r="I503" s="109">
        <v>8</v>
      </c>
      <c r="J503" s="111">
        <f t="shared" si="45"/>
        <v>0.11874999999999999</v>
      </c>
      <c r="K503" s="112">
        <v>1804525</v>
      </c>
      <c r="L503" s="112">
        <v>1</v>
      </c>
      <c r="M503" s="121">
        <v>0</v>
      </c>
      <c r="N503" s="112">
        <f t="shared" si="46"/>
        <v>1804525</v>
      </c>
      <c r="O503" s="112">
        <f t="shared" si="47"/>
        <v>857149.375</v>
      </c>
      <c r="P503" s="114">
        <f t="shared" si="48"/>
        <v>947375.625</v>
      </c>
      <c r="Q503" s="115">
        <f t="shared" si="49"/>
        <v>852638.0625</v>
      </c>
    </row>
    <row r="504" spans="2:17" x14ac:dyDescent="0.25">
      <c r="B504" s="120">
        <v>497</v>
      </c>
      <c r="C504" s="109" t="s">
        <v>6473</v>
      </c>
      <c r="D504" s="109">
        <v>1200131350</v>
      </c>
      <c r="E504" s="108" t="s">
        <v>6032</v>
      </c>
      <c r="F504" s="109">
        <v>2017</v>
      </c>
      <c r="G504" s="110">
        <v>44389</v>
      </c>
      <c r="H504" s="109">
        <f t="shared" si="44"/>
        <v>4</v>
      </c>
      <c r="I504" s="109">
        <v>8</v>
      </c>
      <c r="J504" s="111">
        <f t="shared" si="45"/>
        <v>0.11874999999999999</v>
      </c>
      <c r="K504" s="112">
        <v>1738275</v>
      </c>
      <c r="L504" s="112">
        <v>1060585.8700000001</v>
      </c>
      <c r="M504" s="121">
        <v>0.04</v>
      </c>
      <c r="N504" s="112">
        <f t="shared" si="46"/>
        <v>1807806</v>
      </c>
      <c r="O504" s="112">
        <f t="shared" si="47"/>
        <v>858707.85</v>
      </c>
      <c r="P504" s="114">
        <f t="shared" si="48"/>
        <v>949098.15</v>
      </c>
      <c r="Q504" s="115">
        <f t="shared" si="49"/>
        <v>854188.33500000008</v>
      </c>
    </row>
    <row r="505" spans="2:17" x14ac:dyDescent="0.25">
      <c r="B505" s="120">
        <v>498</v>
      </c>
      <c r="C505" s="109" t="s">
        <v>6473</v>
      </c>
      <c r="D505" s="109">
        <v>1200129320</v>
      </c>
      <c r="E505" s="108" t="s">
        <v>6033</v>
      </c>
      <c r="F505" s="109">
        <v>2017</v>
      </c>
      <c r="G505" s="110">
        <v>44389</v>
      </c>
      <c r="H505" s="109">
        <f t="shared" si="44"/>
        <v>4</v>
      </c>
      <c r="I505" s="109">
        <v>8</v>
      </c>
      <c r="J505" s="111">
        <f t="shared" si="45"/>
        <v>0.11874999999999999</v>
      </c>
      <c r="K505" s="112">
        <v>794412.42</v>
      </c>
      <c r="L505" s="112">
        <v>456623.92</v>
      </c>
      <c r="M505" s="121">
        <v>0.04</v>
      </c>
      <c r="N505" s="112">
        <f t="shared" si="46"/>
        <v>826188.91680000012</v>
      </c>
      <c r="O505" s="112">
        <f t="shared" si="47"/>
        <v>392439.73548000003</v>
      </c>
      <c r="P505" s="114">
        <f t="shared" si="48"/>
        <v>433749.18132000009</v>
      </c>
      <c r="Q505" s="115">
        <f t="shared" si="49"/>
        <v>390374.26318800007</v>
      </c>
    </row>
    <row r="506" spans="2:17" x14ac:dyDescent="0.25">
      <c r="B506" s="120">
        <v>499</v>
      </c>
      <c r="C506" s="109" t="s">
        <v>6473</v>
      </c>
      <c r="D506" s="109">
        <v>1200129000</v>
      </c>
      <c r="E506" s="108" t="s">
        <v>6034</v>
      </c>
      <c r="F506" s="109">
        <v>2017</v>
      </c>
      <c r="G506" s="110">
        <v>44389</v>
      </c>
      <c r="H506" s="109">
        <f t="shared" si="44"/>
        <v>4</v>
      </c>
      <c r="I506" s="109">
        <v>8</v>
      </c>
      <c r="J506" s="111">
        <f t="shared" si="45"/>
        <v>0.11874999999999999</v>
      </c>
      <c r="K506" s="112">
        <v>697597.5</v>
      </c>
      <c r="L506" s="112">
        <v>376959.55</v>
      </c>
      <c r="M506" s="121">
        <v>0.04</v>
      </c>
      <c r="N506" s="112">
        <f t="shared" si="46"/>
        <v>725501.4</v>
      </c>
      <c r="O506" s="112">
        <f t="shared" si="47"/>
        <v>344613.16499999998</v>
      </c>
      <c r="P506" s="114">
        <f t="shared" si="48"/>
        <v>380888.23500000004</v>
      </c>
      <c r="Q506" s="115">
        <f t="shared" si="49"/>
        <v>342799.41150000005</v>
      </c>
    </row>
    <row r="507" spans="2:17" x14ac:dyDescent="0.25">
      <c r="B507" s="120">
        <v>500</v>
      </c>
      <c r="C507" s="109" t="s">
        <v>6473</v>
      </c>
      <c r="D507" s="109">
        <v>1200135370</v>
      </c>
      <c r="E507" s="108" t="s">
        <v>6035</v>
      </c>
      <c r="F507" s="109">
        <v>2017</v>
      </c>
      <c r="G507" s="110">
        <v>44389</v>
      </c>
      <c r="H507" s="109">
        <f t="shared" si="44"/>
        <v>4</v>
      </c>
      <c r="I507" s="109">
        <v>8</v>
      </c>
      <c r="J507" s="111">
        <f t="shared" si="45"/>
        <v>0.11874999999999999</v>
      </c>
      <c r="K507" s="112">
        <v>498434</v>
      </c>
      <c r="L507" s="112">
        <v>198125.19</v>
      </c>
      <c r="M507" s="121">
        <v>0.04</v>
      </c>
      <c r="N507" s="112">
        <f t="shared" si="46"/>
        <v>518371.36000000004</v>
      </c>
      <c r="O507" s="112">
        <f t="shared" si="47"/>
        <v>246226.39600000001</v>
      </c>
      <c r="P507" s="114">
        <f t="shared" si="48"/>
        <v>272144.96400000004</v>
      </c>
      <c r="Q507" s="115">
        <f t="shared" si="49"/>
        <v>244930.46760000003</v>
      </c>
    </row>
    <row r="508" spans="2:17" x14ac:dyDescent="0.25">
      <c r="B508" s="120">
        <v>501</v>
      </c>
      <c r="C508" s="109" t="s">
        <v>6473</v>
      </c>
      <c r="D508" s="109">
        <v>1200125030</v>
      </c>
      <c r="E508" s="108" t="s">
        <v>6036</v>
      </c>
      <c r="F508" s="109">
        <v>2017</v>
      </c>
      <c r="G508" s="110">
        <v>44389</v>
      </c>
      <c r="H508" s="109">
        <f t="shared" si="44"/>
        <v>4</v>
      </c>
      <c r="I508" s="109">
        <v>8</v>
      </c>
      <c r="J508" s="111">
        <f t="shared" si="45"/>
        <v>0.11874999999999999</v>
      </c>
      <c r="K508" s="112">
        <v>383240.2</v>
      </c>
      <c r="L508" s="112">
        <v>218289.42</v>
      </c>
      <c r="M508" s="121">
        <v>0.04</v>
      </c>
      <c r="N508" s="112">
        <f t="shared" si="46"/>
        <v>398569.80800000002</v>
      </c>
      <c r="O508" s="112">
        <f t="shared" si="47"/>
        <v>189320.6588</v>
      </c>
      <c r="P508" s="114">
        <f t="shared" si="48"/>
        <v>209249.14920000001</v>
      </c>
      <c r="Q508" s="115">
        <f t="shared" si="49"/>
        <v>188324.23428</v>
      </c>
    </row>
    <row r="509" spans="2:17" x14ac:dyDescent="0.25">
      <c r="B509" s="120">
        <v>502</v>
      </c>
      <c r="C509" s="109" t="s">
        <v>6473</v>
      </c>
      <c r="D509" s="109">
        <v>1200129330</v>
      </c>
      <c r="E509" s="108" t="s">
        <v>6037</v>
      </c>
      <c r="F509" s="109">
        <v>2017</v>
      </c>
      <c r="G509" s="110">
        <v>44389</v>
      </c>
      <c r="H509" s="109">
        <f t="shared" si="44"/>
        <v>4</v>
      </c>
      <c r="I509" s="109">
        <v>8</v>
      </c>
      <c r="J509" s="111">
        <f t="shared" si="45"/>
        <v>0.11874999999999999</v>
      </c>
      <c r="K509" s="112">
        <v>297420</v>
      </c>
      <c r="L509" s="112">
        <v>170955.39</v>
      </c>
      <c r="M509" s="121">
        <v>0.04</v>
      </c>
      <c r="N509" s="112">
        <f t="shared" si="46"/>
        <v>309316.8</v>
      </c>
      <c r="O509" s="112">
        <f t="shared" si="47"/>
        <v>146925.47999999998</v>
      </c>
      <c r="P509" s="114">
        <f t="shared" si="48"/>
        <v>162391.32</v>
      </c>
      <c r="Q509" s="115">
        <f t="shared" si="49"/>
        <v>146152.18800000002</v>
      </c>
    </row>
    <row r="510" spans="2:17" x14ac:dyDescent="0.25">
      <c r="B510" s="120">
        <v>503</v>
      </c>
      <c r="C510" s="109" t="s">
        <v>6473</v>
      </c>
      <c r="D510" s="109">
        <v>1200129490</v>
      </c>
      <c r="E510" s="108" t="s">
        <v>6038</v>
      </c>
      <c r="F510" s="109">
        <v>2017</v>
      </c>
      <c r="G510" s="110">
        <v>44389</v>
      </c>
      <c r="H510" s="109">
        <f t="shared" si="44"/>
        <v>4</v>
      </c>
      <c r="I510" s="109">
        <v>8</v>
      </c>
      <c r="J510" s="111">
        <f t="shared" si="45"/>
        <v>0.11874999999999999</v>
      </c>
      <c r="K510" s="112">
        <v>274527.34999999998</v>
      </c>
      <c r="L510" s="112">
        <v>157796.79999999999</v>
      </c>
      <c r="M510" s="121">
        <v>0.04</v>
      </c>
      <c r="N510" s="112">
        <f t="shared" si="46"/>
        <v>285508.44399999996</v>
      </c>
      <c r="O510" s="112">
        <f t="shared" si="47"/>
        <v>135616.51089999996</v>
      </c>
      <c r="P510" s="114">
        <f t="shared" si="48"/>
        <v>149891.93309999999</v>
      </c>
      <c r="Q510" s="115">
        <f t="shared" si="49"/>
        <v>134902.73978999999</v>
      </c>
    </row>
    <row r="511" spans="2:17" x14ac:dyDescent="0.25">
      <c r="B511" s="120">
        <v>504</v>
      </c>
      <c r="C511" s="109" t="s">
        <v>6473</v>
      </c>
      <c r="D511" s="109">
        <v>1200129480</v>
      </c>
      <c r="E511" s="108" t="s">
        <v>6038</v>
      </c>
      <c r="F511" s="109">
        <v>2017</v>
      </c>
      <c r="G511" s="110">
        <v>44389</v>
      </c>
      <c r="H511" s="109">
        <f t="shared" si="44"/>
        <v>4</v>
      </c>
      <c r="I511" s="109">
        <v>8</v>
      </c>
      <c r="J511" s="111">
        <f t="shared" si="45"/>
        <v>0.11874999999999999</v>
      </c>
      <c r="K511" s="112">
        <v>245334.85</v>
      </c>
      <c r="L511" s="112">
        <v>141017.1</v>
      </c>
      <c r="M511" s="121">
        <v>0.04</v>
      </c>
      <c r="N511" s="112">
        <f t="shared" si="46"/>
        <v>255148.24400000001</v>
      </c>
      <c r="O511" s="112">
        <f t="shared" si="47"/>
        <v>121195.41589999999</v>
      </c>
      <c r="P511" s="114">
        <f t="shared" si="48"/>
        <v>133952.82810000001</v>
      </c>
      <c r="Q511" s="115">
        <f t="shared" si="49"/>
        <v>120557.54529000001</v>
      </c>
    </row>
    <row r="512" spans="2:17" x14ac:dyDescent="0.25">
      <c r="B512" s="120">
        <v>505</v>
      </c>
      <c r="C512" s="109" t="s">
        <v>6473</v>
      </c>
      <c r="D512" s="109">
        <v>1200129460</v>
      </c>
      <c r="E512" s="108" t="s">
        <v>6039</v>
      </c>
      <c r="F512" s="109">
        <v>2017</v>
      </c>
      <c r="G512" s="110">
        <v>44389</v>
      </c>
      <c r="H512" s="109">
        <f t="shared" si="44"/>
        <v>4</v>
      </c>
      <c r="I512" s="109">
        <v>8</v>
      </c>
      <c r="J512" s="111">
        <f t="shared" si="45"/>
        <v>0.11874999999999999</v>
      </c>
      <c r="K512" s="112">
        <v>194380.79999999999</v>
      </c>
      <c r="L512" s="112">
        <v>111729.01</v>
      </c>
      <c r="M512" s="121">
        <v>0.04</v>
      </c>
      <c r="N512" s="112">
        <f t="shared" si="46"/>
        <v>202156.03200000001</v>
      </c>
      <c r="O512" s="112">
        <f t="shared" si="47"/>
        <v>96024.1152</v>
      </c>
      <c r="P512" s="114">
        <f t="shared" si="48"/>
        <v>106131.91680000001</v>
      </c>
      <c r="Q512" s="115">
        <f t="shared" si="49"/>
        <v>95518.725120000003</v>
      </c>
    </row>
    <row r="513" spans="2:17" x14ac:dyDescent="0.25">
      <c r="B513" s="120">
        <v>506</v>
      </c>
      <c r="C513" s="109" t="s">
        <v>6473</v>
      </c>
      <c r="D513" s="109">
        <v>1200129470</v>
      </c>
      <c r="E513" s="108" t="s">
        <v>6039</v>
      </c>
      <c r="F513" s="109">
        <v>2017</v>
      </c>
      <c r="G513" s="110">
        <v>44389</v>
      </c>
      <c r="H513" s="109">
        <f t="shared" si="44"/>
        <v>4</v>
      </c>
      <c r="I513" s="109">
        <v>8</v>
      </c>
      <c r="J513" s="111">
        <f t="shared" si="45"/>
        <v>0.11874999999999999</v>
      </c>
      <c r="K513" s="112">
        <v>194380.79999999999</v>
      </c>
      <c r="L513" s="112">
        <v>111729.01</v>
      </c>
      <c r="M513" s="121">
        <v>0.04</v>
      </c>
      <c r="N513" s="112">
        <f t="shared" si="46"/>
        <v>202156.03200000001</v>
      </c>
      <c r="O513" s="112">
        <f t="shared" si="47"/>
        <v>96024.1152</v>
      </c>
      <c r="P513" s="114">
        <f t="shared" si="48"/>
        <v>106131.91680000001</v>
      </c>
      <c r="Q513" s="115">
        <f t="shared" si="49"/>
        <v>95518.725120000003</v>
      </c>
    </row>
    <row r="514" spans="2:17" x14ac:dyDescent="0.25">
      <c r="B514" s="120">
        <v>507</v>
      </c>
      <c r="C514" s="109" t="s">
        <v>6473</v>
      </c>
      <c r="D514" s="109">
        <v>1200129430</v>
      </c>
      <c r="E514" s="108" t="s">
        <v>6040</v>
      </c>
      <c r="F514" s="109">
        <v>2017</v>
      </c>
      <c r="G514" s="110">
        <v>44389</v>
      </c>
      <c r="H514" s="109">
        <f t="shared" si="44"/>
        <v>4</v>
      </c>
      <c r="I514" s="109">
        <v>8</v>
      </c>
      <c r="J514" s="111">
        <f t="shared" si="45"/>
        <v>0.11874999999999999</v>
      </c>
      <c r="K514" s="112">
        <v>186000</v>
      </c>
      <c r="L514" s="112">
        <v>106911.78</v>
      </c>
      <c r="M514" s="121">
        <v>0.04</v>
      </c>
      <c r="N514" s="112">
        <f t="shared" si="46"/>
        <v>193440</v>
      </c>
      <c r="O514" s="112">
        <f t="shared" si="47"/>
        <v>91884</v>
      </c>
      <c r="P514" s="114">
        <f t="shared" si="48"/>
        <v>101556</v>
      </c>
      <c r="Q514" s="115">
        <f t="shared" si="49"/>
        <v>91400.400000000009</v>
      </c>
    </row>
    <row r="515" spans="2:17" x14ac:dyDescent="0.25">
      <c r="B515" s="120">
        <v>508</v>
      </c>
      <c r="C515" s="109" t="s">
        <v>6473</v>
      </c>
      <c r="D515" s="109">
        <v>1200124600</v>
      </c>
      <c r="E515" s="108" t="s">
        <v>6041</v>
      </c>
      <c r="F515" s="109">
        <v>2017</v>
      </c>
      <c r="G515" s="110">
        <v>44389</v>
      </c>
      <c r="H515" s="109">
        <f t="shared" si="44"/>
        <v>4</v>
      </c>
      <c r="I515" s="109">
        <v>8</v>
      </c>
      <c r="J515" s="111">
        <f t="shared" si="45"/>
        <v>0.11874999999999999</v>
      </c>
      <c r="K515" s="112">
        <v>120000</v>
      </c>
      <c r="L515" s="112">
        <v>69665.75</v>
      </c>
      <c r="M515" s="121">
        <v>0.04</v>
      </c>
      <c r="N515" s="112">
        <f t="shared" si="46"/>
        <v>124800</v>
      </c>
      <c r="O515" s="112">
        <f t="shared" si="47"/>
        <v>59280</v>
      </c>
      <c r="P515" s="114">
        <f t="shared" si="48"/>
        <v>65520</v>
      </c>
      <c r="Q515" s="115">
        <f t="shared" si="49"/>
        <v>58968</v>
      </c>
    </row>
    <row r="516" spans="2:17" x14ac:dyDescent="0.25">
      <c r="B516" s="120">
        <v>509</v>
      </c>
      <c r="C516" s="109" t="s">
        <v>6473</v>
      </c>
      <c r="D516" s="109">
        <v>1200129440</v>
      </c>
      <c r="E516" s="108" t="s">
        <v>6042</v>
      </c>
      <c r="F516" s="109">
        <v>2017</v>
      </c>
      <c r="G516" s="110">
        <v>44389</v>
      </c>
      <c r="H516" s="109">
        <f t="shared" si="44"/>
        <v>4</v>
      </c>
      <c r="I516" s="109">
        <v>8</v>
      </c>
      <c r="J516" s="111">
        <f t="shared" si="45"/>
        <v>0.11874999999999999</v>
      </c>
      <c r="K516" s="112">
        <v>112700</v>
      </c>
      <c r="L516" s="112">
        <v>64779.34</v>
      </c>
      <c r="M516" s="121">
        <v>0.04</v>
      </c>
      <c r="N516" s="112">
        <f t="shared" si="46"/>
        <v>117208</v>
      </c>
      <c r="O516" s="112">
        <f t="shared" si="47"/>
        <v>55673.799999999996</v>
      </c>
      <c r="P516" s="114">
        <f t="shared" si="48"/>
        <v>61534.200000000004</v>
      </c>
      <c r="Q516" s="115">
        <f t="shared" si="49"/>
        <v>55380.780000000006</v>
      </c>
    </row>
    <row r="517" spans="2:17" x14ac:dyDescent="0.25">
      <c r="B517" s="120">
        <v>510</v>
      </c>
      <c r="C517" s="109" t="s">
        <v>6473</v>
      </c>
      <c r="D517" s="109">
        <v>1200129450</v>
      </c>
      <c r="E517" s="108" t="s">
        <v>6042</v>
      </c>
      <c r="F517" s="109">
        <v>2017</v>
      </c>
      <c r="G517" s="110">
        <v>44389</v>
      </c>
      <c r="H517" s="109">
        <f t="shared" si="44"/>
        <v>4</v>
      </c>
      <c r="I517" s="109">
        <v>8</v>
      </c>
      <c r="J517" s="111">
        <f t="shared" si="45"/>
        <v>0.11874999999999999</v>
      </c>
      <c r="K517" s="112">
        <v>112700</v>
      </c>
      <c r="L517" s="112">
        <v>64779.34</v>
      </c>
      <c r="M517" s="121">
        <v>0.04</v>
      </c>
      <c r="N517" s="112">
        <f t="shared" si="46"/>
        <v>117208</v>
      </c>
      <c r="O517" s="112">
        <f t="shared" si="47"/>
        <v>55673.799999999996</v>
      </c>
      <c r="P517" s="114">
        <f t="shared" si="48"/>
        <v>61534.200000000004</v>
      </c>
      <c r="Q517" s="115">
        <f t="shared" si="49"/>
        <v>55380.780000000006</v>
      </c>
    </row>
    <row r="518" spans="2:17" x14ac:dyDescent="0.25">
      <c r="B518" s="120">
        <v>511</v>
      </c>
      <c r="C518" s="109" t="s">
        <v>6473</v>
      </c>
      <c r="D518" s="109">
        <v>1200129350</v>
      </c>
      <c r="E518" s="108" t="s">
        <v>6043</v>
      </c>
      <c r="F518" s="109">
        <v>2017</v>
      </c>
      <c r="G518" s="110">
        <v>44389</v>
      </c>
      <c r="H518" s="109">
        <f t="shared" si="44"/>
        <v>4</v>
      </c>
      <c r="I518" s="109">
        <v>8</v>
      </c>
      <c r="J518" s="111">
        <f t="shared" si="45"/>
        <v>0.11874999999999999</v>
      </c>
      <c r="K518" s="112">
        <v>91325.11</v>
      </c>
      <c r="L518" s="112">
        <v>52493.17</v>
      </c>
      <c r="M518" s="121">
        <v>0.04</v>
      </c>
      <c r="N518" s="112">
        <f t="shared" si="46"/>
        <v>94978.114400000006</v>
      </c>
      <c r="O518" s="112">
        <f t="shared" si="47"/>
        <v>45114.604339999998</v>
      </c>
      <c r="P518" s="114">
        <f t="shared" si="48"/>
        <v>49863.510060000008</v>
      </c>
      <c r="Q518" s="115">
        <f t="shared" si="49"/>
        <v>44877.159054000011</v>
      </c>
    </row>
    <row r="519" spans="2:17" x14ac:dyDescent="0.25">
      <c r="B519" s="120">
        <v>512</v>
      </c>
      <c r="C519" s="109" t="s">
        <v>6473</v>
      </c>
      <c r="D519" s="109">
        <v>1200129290</v>
      </c>
      <c r="E519" s="108" t="s">
        <v>6044</v>
      </c>
      <c r="F519" s="109">
        <v>2017</v>
      </c>
      <c r="G519" s="110">
        <v>44389</v>
      </c>
      <c r="H519" s="109">
        <f t="shared" ref="H519:H582" si="50">YEAR(G519)-F519</f>
        <v>4</v>
      </c>
      <c r="I519" s="109">
        <v>8</v>
      </c>
      <c r="J519" s="111">
        <f t="shared" ref="J519:J582" si="51">(95/I519/100)</f>
        <v>0.11874999999999999</v>
      </c>
      <c r="K519" s="112">
        <v>84549.78</v>
      </c>
      <c r="L519" s="112">
        <v>48598.75</v>
      </c>
      <c r="M519" s="121">
        <v>0.04</v>
      </c>
      <c r="N519" s="112">
        <f t="shared" ref="N519:N582" si="52">K519*(1+M519)</f>
        <v>87931.771200000003</v>
      </c>
      <c r="O519" s="112">
        <f t="shared" ref="O519:O582" si="53">H519*J519*N519</f>
        <v>41767.59132</v>
      </c>
      <c r="P519" s="114">
        <f t="shared" si="48"/>
        <v>46164.179880000003</v>
      </c>
      <c r="Q519" s="115">
        <f t="shared" si="49"/>
        <v>41547.761892000002</v>
      </c>
    </row>
    <row r="520" spans="2:17" x14ac:dyDescent="0.25">
      <c r="B520" s="120">
        <v>513</v>
      </c>
      <c r="C520" s="109" t="s">
        <v>6473</v>
      </c>
      <c r="D520" s="109">
        <v>1200130790</v>
      </c>
      <c r="E520" s="108" t="s">
        <v>6045</v>
      </c>
      <c r="F520" s="109">
        <v>2017</v>
      </c>
      <c r="G520" s="110">
        <v>44389</v>
      </c>
      <c r="H520" s="109">
        <f t="shared" si="50"/>
        <v>4</v>
      </c>
      <c r="I520" s="109">
        <v>8</v>
      </c>
      <c r="J520" s="111">
        <f t="shared" si="51"/>
        <v>0.11874999999999999</v>
      </c>
      <c r="K520" s="112">
        <v>61000</v>
      </c>
      <c r="L520" s="112">
        <v>36366.03</v>
      </c>
      <c r="M520" s="121">
        <v>0.04</v>
      </c>
      <c r="N520" s="112">
        <f t="shared" si="52"/>
        <v>63440</v>
      </c>
      <c r="O520" s="112">
        <f t="shared" si="53"/>
        <v>30134</v>
      </c>
      <c r="P520" s="114">
        <f t="shared" si="48"/>
        <v>33306</v>
      </c>
      <c r="Q520" s="115">
        <f t="shared" si="49"/>
        <v>29975.4</v>
      </c>
    </row>
    <row r="521" spans="2:17" x14ac:dyDescent="0.25">
      <c r="B521" s="120">
        <v>514</v>
      </c>
      <c r="C521" s="109" t="s">
        <v>6473</v>
      </c>
      <c r="D521" s="109">
        <v>1200130800</v>
      </c>
      <c r="E521" s="108" t="s">
        <v>6045</v>
      </c>
      <c r="F521" s="109">
        <v>2017</v>
      </c>
      <c r="G521" s="110">
        <v>44389</v>
      </c>
      <c r="H521" s="109">
        <f t="shared" si="50"/>
        <v>4</v>
      </c>
      <c r="I521" s="109">
        <v>8</v>
      </c>
      <c r="J521" s="111">
        <f t="shared" si="51"/>
        <v>0.11874999999999999</v>
      </c>
      <c r="K521" s="112">
        <v>61000</v>
      </c>
      <c r="L521" s="112">
        <v>36366.03</v>
      </c>
      <c r="M521" s="121">
        <v>0.04</v>
      </c>
      <c r="N521" s="112">
        <f t="shared" si="52"/>
        <v>63440</v>
      </c>
      <c r="O521" s="112">
        <f t="shared" si="53"/>
        <v>30134</v>
      </c>
      <c r="P521" s="114">
        <f t="shared" si="48"/>
        <v>33306</v>
      </c>
      <c r="Q521" s="115">
        <f t="shared" si="49"/>
        <v>29975.4</v>
      </c>
    </row>
    <row r="522" spans="2:17" x14ac:dyDescent="0.25">
      <c r="B522" s="120">
        <v>515</v>
      </c>
      <c r="C522" s="109" t="s">
        <v>6473</v>
      </c>
      <c r="D522" s="109">
        <v>1200129300</v>
      </c>
      <c r="E522" s="108" t="s">
        <v>6046</v>
      </c>
      <c r="F522" s="109">
        <v>2017</v>
      </c>
      <c r="G522" s="110">
        <v>44389</v>
      </c>
      <c r="H522" s="109">
        <f t="shared" si="50"/>
        <v>4</v>
      </c>
      <c r="I522" s="109">
        <v>8</v>
      </c>
      <c r="J522" s="111">
        <f t="shared" si="51"/>
        <v>0.11874999999999999</v>
      </c>
      <c r="K522" s="112">
        <v>61000</v>
      </c>
      <c r="L522" s="112">
        <v>35062.47</v>
      </c>
      <c r="M522" s="121">
        <v>0.04</v>
      </c>
      <c r="N522" s="112">
        <f t="shared" si="52"/>
        <v>63440</v>
      </c>
      <c r="O522" s="112">
        <f t="shared" si="53"/>
        <v>30134</v>
      </c>
      <c r="P522" s="114">
        <f t="shared" ref="P522:P585" si="54">IF(N522-O522&lt;=0,5%*N522,N522-O522)</f>
        <v>33306</v>
      </c>
      <c r="Q522" s="115">
        <f t="shared" ref="Q522:Q585" si="55">IF(P522=N522*5%,P522,P522*0.9)</f>
        <v>29975.4</v>
      </c>
    </row>
    <row r="523" spans="2:17" x14ac:dyDescent="0.25">
      <c r="B523" s="120">
        <v>516</v>
      </c>
      <c r="C523" s="109" t="s">
        <v>6473</v>
      </c>
      <c r="D523" s="109">
        <v>1200130760</v>
      </c>
      <c r="E523" s="108" t="s">
        <v>6047</v>
      </c>
      <c r="F523" s="109">
        <v>2017</v>
      </c>
      <c r="G523" s="110">
        <v>44389</v>
      </c>
      <c r="H523" s="109">
        <f t="shared" si="50"/>
        <v>4</v>
      </c>
      <c r="I523" s="109">
        <v>8</v>
      </c>
      <c r="J523" s="111">
        <f t="shared" si="51"/>
        <v>0.11874999999999999</v>
      </c>
      <c r="K523" s="112">
        <v>61000</v>
      </c>
      <c r="L523" s="112">
        <v>36366.03</v>
      </c>
      <c r="M523" s="121">
        <v>0.04</v>
      </c>
      <c r="N523" s="112">
        <f t="shared" si="52"/>
        <v>63440</v>
      </c>
      <c r="O523" s="112">
        <f t="shared" si="53"/>
        <v>30134</v>
      </c>
      <c r="P523" s="114">
        <f t="shared" si="54"/>
        <v>33306</v>
      </c>
      <c r="Q523" s="115">
        <f t="shared" si="55"/>
        <v>29975.4</v>
      </c>
    </row>
    <row r="524" spans="2:17" x14ac:dyDescent="0.25">
      <c r="B524" s="120">
        <v>517</v>
      </c>
      <c r="C524" s="109" t="s">
        <v>6473</v>
      </c>
      <c r="D524" s="109">
        <v>1200130780</v>
      </c>
      <c r="E524" s="108" t="s">
        <v>6045</v>
      </c>
      <c r="F524" s="109">
        <v>2017</v>
      </c>
      <c r="G524" s="110">
        <v>44389</v>
      </c>
      <c r="H524" s="109">
        <f t="shared" si="50"/>
        <v>4</v>
      </c>
      <c r="I524" s="109">
        <v>8</v>
      </c>
      <c r="J524" s="111">
        <f t="shared" si="51"/>
        <v>0.11874999999999999</v>
      </c>
      <c r="K524" s="112">
        <v>60000</v>
      </c>
      <c r="L524" s="112">
        <v>35769.86</v>
      </c>
      <c r="M524" s="121">
        <v>0.04</v>
      </c>
      <c r="N524" s="112">
        <f t="shared" si="52"/>
        <v>62400</v>
      </c>
      <c r="O524" s="112">
        <f t="shared" si="53"/>
        <v>29640</v>
      </c>
      <c r="P524" s="114">
        <f t="shared" si="54"/>
        <v>32760</v>
      </c>
      <c r="Q524" s="115">
        <f t="shared" si="55"/>
        <v>29484</v>
      </c>
    </row>
    <row r="525" spans="2:17" x14ac:dyDescent="0.25">
      <c r="B525" s="120">
        <v>518</v>
      </c>
      <c r="C525" s="109" t="s">
        <v>6473</v>
      </c>
      <c r="D525" s="109">
        <v>1200130770</v>
      </c>
      <c r="E525" s="108" t="s">
        <v>6047</v>
      </c>
      <c r="F525" s="109">
        <v>2017</v>
      </c>
      <c r="G525" s="110">
        <v>44389</v>
      </c>
      <c r="H525" s="109">
        <f t="shared" si="50"/>
        <v>4</v>
      </c>
      <c r="I525" s="109">
        <v>8</v>
      </c>
      <c r="J525" s="111">
        <f t="shared" si="51"/>
        <v>0.11874999999999999</v>
      </c>
      <c r="K525" s="112">
        <v>60000</v>
      </c>
      <c r="L525" s="112">
        <v>35769.86</v>
      </c>
      <c r="M525" s="121">
        <v>0.04</v>
      </c>
      <c r="N525" s="112">
        <f t="shared" si="52"/>
        <v>62400</v>
      </c>
      <c r="O525" s="112">
        <f t="shared" si="53"/>
        <v>29640</v>
      </c>
      <c r="P525" s="114">
        <f t="shared" si="54"/>
        <v>32760</v>
      </c>
      <c r="Q525" s="115">
        <f t="shared" si="55"/>
        <v>29484</v>
      </c>
    </row>
    <row r="526" spans="2:17" x14ac:dyDescent="0.25">
      <c r="B526" s="120">
        <v>519</v>
      </c>
      <c r="C526" s="109" t="s">
        <v>6473</v>
      </c>
      <c r="D526" s="109">
        <v>1200130750</v>
      </c>
      <c r="E526" s="108" t="s">
        <v>6047</v>
      </c>
      <c r="F526" s="109">
        <v>2017</v>
      </c>
      <c r="G526" s="110">
        <v>44389</v>
      </c>
      <c r="H526" s="109">
        <f t="shared" si="50"/>
        <v>4</v>
      </c>
      <c r="I526" s="109">
        <v>8</v>
      </c>
      <c r="J526" s="111">
        <f t="shared" si="51"/>
        <v>0.11874999999999999</v>
      </c>
      <c r="K526" s="112">
        <v>60000</v>
      </c>
      <c r="L526" s="112">
        <v>35769.86</v>
      </c>
      <c r="M526" s="121">
        <v>0.04</v>
      </c>
      <c r="N526" s="112">
        <f t="shared" si="52"/>
        <v>62400</v>
      </c>
      <c r="O526" s="112">
        <f t="shared" si="53"/>
        <v>29640</v>
      </c>
      <c r="P526" s="114">
        <f t="shared" si="54"/>
        <v>32760</v>
      </c>
      <c r="Q526" s="115">
        <f t="shared" si="55"/>
        <v>29484</v>
      </c>
    </row>
    <row r="527" spans="2:17" x14ac:dyDescent="0.25">
      <c r="B527" s="120">
        <v>520</v>
      </c>
      <c r="C527" s="109" t="s">
        <v>6473</v>
      </c>
      <c r="D527" s="109">
        <v>1200129390</v>
      </c>
      <c r="E527" s="108" t="s">
        <v>6048</v>
      </c>
      <c r="F527" s="109">
        <v>2017</v>
      </c>
      <c r="G527" s="110">
        <v>44389</v>
      </c>
      <c r="H527" s="109">
        <f t="shared" si="50"/>
        <v>4</v>
      </c>
      <c r="I527" s="109">
        <v>8</v>
      </c>
      <c r="J527" s="111">
        <f t="shared" si="51"/>
        <v>0.11874999999999999</v>
      </c>
      <c r="K527" s="112">
        <v>59250.22</v>
      </c>
      <c r="L527" s="112">
        <v>34056.71</v>
      </c>
      <c r="M527" s="121">
        <v>0.04</v>
      </c>
      <c r="N527" s="112">
        <f t="shared" si="52"/>
        <v>61620.228800000004</v>
      </c>
      <c r="O527" s="112">
        <f t="shared" si="53"/>
        <v>29269.608680000001</v>
      </c>
      <c r="P527" s="114">
        <f t="shared" si="54"/>
        <v>32350.620120000003</v>
      </c>
      <c r="Q527" s="115">
        <f t="shared" si="55"/>
        <v>29115.558108000005</v>
      </c>
    </row>
    <row r="528" spans="2:17" x14ac:dyDescent="0.25">
      <c r="B528" s="120">
        <v>521</v>
      </c>
      <c r="C528" s="109" t="s">
        <v>6473</v>
      </c>
      <c r="D528" s="109">
        <v>1200129370</v>
      </c>
      <c r="E528" s="108" t="s">
        <v>6049</v>
      </c>
      <c r="F528" s="109">
        <v>2017</v>
      </c>
      <c r="G528" s="110">
        <v>44389</v>
      </c>
      <c r="H528" s="109">
        <f t="shared" si="50"/>
        <v>4</v>
      </c>
      <c r="I528" s="109">
        <v>8</v>
      </c>
      <c r="J528" s="111">
        <f t="shared" si="51"/>
        <v>0.11874999999999999</v>
      </c>
      <c r="K528" s="112">
        <v>39655.07</v>
      </c>
      <c r="L528" s="112">
        <v>22793.5</v>
      </c>
      <c r="M528" s="121">
        <v>0.04</v>
      </c>
      <c r="N528" s="112">
        <f t="shared" si="52"/>
        <v>41241.272799999999</v>
      </c>
      <c r="O528" s="112">
        <f t="shared" si="53"/>
        <v>19589.604579999999</v>
      </c>
      <c r="P528" s="114">
        <f t="shared" si="54"/>
        <v>21651.66822</v>
      </c>
      <c r="Q528" s="115">
        <f t="shared" si="55"/>
        <v>19486.501398</v>
      </c>
    </row>
    <row r="529" spans="2:17" x14ac:dyDescent="0.25">
      <c r="B529" s="120">
        <v>522</v>
      </c>
      <c r="C529" s="109" t="s">
        <v>6473</v>
      </c>
      <c r="D529" s="109">
        <v>1200129380</v>
      </c>
      <c r="E529" s="108" t="s">
        <v>6050</v>
      </c>
      <c r="F529" s="109">
        <v>2017</v>
      </c>
      <c r="G529" s="110">
        <v>44389</v>
      </c>
      <c r="H529" s="109">
        <f t="shared" si="50"/>
        <v>4</v>
      </c>
      <c r="I529" s="109">
        <v>8</v>
      </c>
      <c r="J529" s="111">
        <f t="shared" si="51"/>
        <v>0.11874999999999999</v>
      </c>
      <c r="K529" s="112">
        <v>38500</v>
      </c>
      <c r="L529" s="112">
        <v>22129.59</v>
      </c>
      <c r="M529" s="121">
        <v>0.04</v>
      </c>
      <c r="N529" s="112">
        <f t="shared" si="52"/>
        <v>40040</v>
      </c>
      <c r="O529" s="112">
        <f t="shared" si="53"/>
        <v>19019</v>
      </c>
      <c r="P529" s="114">
        <f t="shared" si="54"/>
        <v>21021</v>
      </c>
      <c r="Q529" s="115">
        <f t="shared" si="55"/>
        <v>18918.900000000001</v>
      </c>
    </row>
    <row r="530" spans="2:17" x14ac:dyDescent="0.25">
      <c r="B530" s="120">
        <v>523</v>
      </c>
      <c r="C530" s="109" t="s">
        <v>6473</v>
      </c>
      <c r="D530" s="109">
        <v>1200129360</v>
      </c>
      <c r="E530" s="108" t="s">
        <v>6051</v>
      </c>
      <c r="F530" s="109">
        <v>2017</v>
      </c>
      <c r="G530" s="110">
        <v>44389</v>
      </c>
      <c r="H530" s="109">
        <f t="shared" si="50"/>
        <v>4</v>
      </c>
      <c r="I530" s="109">
        <v>8</v>
      </c>
      <c r="J530" s="111">
        <f t="shared" si="51"/>
        <v>0.11874999999999999</v>
      </c>
      <c r="K530" s="112">
        <v>36412.339999999997</v>
      </c>
      <c r="L530" s="112">
        <v>20929.63</v>
      </c>
      <c r="M530" s="121">
        <v>0.06</v>
      </c>
      <c r="N530" s="112">
        <f t="shared" si="52"/>
        <v>38597.080399999999</v>
      </c>
      <c r="O530" s="112">
        <f t="shared" si="53"/>
        <v>18333.61319</v>
      </c>
      <c r="P530" s="114">
        <f t="shared" si="54"/>
        <v>20263.467209999999</v>
      </c>
      <c r="Q530" s="115">
        <f t="shared" si="55"/>
        <v>18237.120489000001</v>
      </c>
    </row>
    <row r="531" spans="2:17" x14ac:dyDescent="0.25">
      <c r="B531" s="120">
        <v>524</v>
      </c>
      <c r="C531" s="109" t="s">
        <v>6473</v>
      </c>
      <c r="D531" s="109">
        <v>1200133420</v>
      </c>
      <c r="E531" s="108" t="s">
        <v>6052</v>
      </c>
      <c r="F531" s="109">
        <v>2017</v>
      </c>
      <c r="G531" s="110">
        <v>44389</v>
      </c>
      <c r="H531" s="109">
        <f t="shared" si="50"/>
        <v>4</v>
      </c>
      <c r="I531" s="109">
        <v>8</v>
      </c>
      <c r="J531" s="111">
        <f t="shared" si="51"/>
        <v>0.11874999999999999</v>
      </c>
      <c r="K531" s="112">
        <v>33500</v>
      </c>
      <c r="L531" s="112">
        <v>21063.7</v>
      </c>
      <c r="M531" s="121">
        <v>0.04</v>
      </c>
      <c r="N531" s="112">
        <f t="shared" si="52"/>
        <v>34840</v>
      </c>
      <c r="O531" s="112">
        <f t="shared" si="53"/>
        <v>16549</v>
      </c>
      <c r="P531" s="114">
        <f t="shared" si="54"/>
        <v>18291</v>
      </c>
      <c r="Q531" s="115">
        <f t="shared" si="55"/>
        <v>16461.900000000001</v>
      </c>
    </row>
    <row r="532" spans="2:17" x14ac:dyDescent="0.25">
      <c r="B532" s="120">
        <v>525</v>
      </c>
      <c r="C532" s="109" t="s">
        <v>6473</v>
      </c>
      <c r="D532" s="109">
        <v>1200128980</v>
      </c>
      <c r="E532" s="108" t="s">
        <v>6053</v>
      </c>
      <c r="F532" s="109">
        <v>2017</v>
      </c>
      <c r="G532" s="110">
        <v>44389</v>
      </c>
      <c r="H532" s="109">
        <f t="shared" si="50"/>
        <v>4</v>
      </c>
      <c r="I532" s="109">
        <v>8</v>
      </c>
      <c r="J532" s="111">
        <f t="shared" si="51"/>
        <v>0.11874999999999999</v>
      </c>
      <c r="K532" s="112">
        <v>33000</v>
      </c>
      <c r="L532" s="112">
        <v>17729.580000000002</v>
      </c>
      <c r="M532" s="121">
        <v>0.04</v>
      </c>
      <c r="N532" s="112">
        <f t="shared" si="52"/>
        <v>34320</v>
      </c>
      <c r="O532" s="112">
        <f t="shared" si="53"/>
        <v>16302</v>
      </c>
      <c r="P532" s="114">
        <f t="shared" si="54"/>
        <v>18018</v>
      </c>
      <c r="Q532" s="115">
        <f t="shared" si="55"/>
        <v>16216.2</v>
      </c>
    </row>
    <row r="533" spans="2:17" x14ac:dyDescent="0.25">
      <c r="B533" s="120">
        <v>526</v>
      </c>
      <c r="C533" s="109" t="s">
        <v>6473</v>
      </c>
      <c r="D533" s="109">
        <v>1200129340</v>
      </c>
      <c r="E533" s="108" t="s">
        <v>6054</v>
      </c>
      <c r="F533" s="109">
        <v>2017</v>
      </c>
      <c r="G533" s="110">
        <v>44389</v>
      </c>
      <c r="H533" s="109">
        <f t="shared" si="50"/>
        <v>4</v>
      </c>
      <c r="I533" s="109">
        <v>8</v>
      </c>
      <c r="J533" s="111">
        <f t="shared" si="51"/>
        <v>0.11874999999999999</v>
      </c>
      <c r="K533" s="112">
        <v>31544</v>
      </c>
      <c r="L533" s="112">
        <v>18131.32</v>
      </c>
      <c r="M533" s="121">
        <v>0.04</v>
      </c>
      <c r="N533" s="112">
        <f t="shared" si="52"/>
        <v>32805.760000000002</v>
      </c>
      <c r="O533" s="112">
        <f t="shared" si="53"/>
        <v>15582.736000000001</v>
      </c>
      <c r="P533" s="114">
        <f t="shared" si="54"/>
        <v>17223.024000000001</v>
      </c>
      <c r="Q533" s="115">
        <f t="shared" si="55"/>
        <v>15500.721600000001</v>
      </c>
    </row>
    <row r="534" spans="2:17" x14ac:dyDescent="0.25">
      <c r="B534" s="120">
        <v>527</v>
      </c>
      <c r="C534" s="109" t="s">
        <v>6473</v>
      </c>
      <c r="D534" s="109">
        <v>1200129500</v>
      </c>
      <c r="E534" s="108" t="s">
        <v>6055</v>
      </c>
      <c r="F534" s="109">
        <v>2017</v>
      </c>
      <c r="G534" s="110">
        <v>44389</v>
      </c>
      <c r="H534" s="109">
        <f t="shared" si="50"/>
        <v>4</v>
      </c>
      <c r="I534" s="109">
        <v>8</v>
      </c>
      <c r="J534" s="111">
        <f t="shared" si="51"/>
        <v>0.11874999999999999</v>
      </c>
      <c r="K534" s="112">
        <v>29450.22</v>
      </c>
      <c r="L534" s="112">
        <v>16927.84</v>
      </c>
      <c r="M534" s="121">
        <v>0.06</v>
      </c>
      <c r="N534" s="112">
        <f t="shared" si="52"/>
        <v>31217.233200000002</v>
      </c>
      <c r="O534" s="112">
        <f t="shared" si="53"/>
        <v>14828.18577</v>
      </c>
      <c r="P534" s="114">
        <f t="shared" si="54"/>
        <v>16389.047430000002</v>
      </c>
      <c r="Q534" s="115">
        <f t="shared" si="55"/>
        <v>14750.142687000003</v>
      </c>
    </row>
    <row r="535" spans="2:17" x14ac:dyDescent="0.25">
      <c r="B535" s="120">
        <v>528</v>
      </c>
      <c r="C535" s="109" t="s">
        <v>6473</v>
      </c>
      <c r="D535" s="109">
        <v>1200129410</v>
      </c>
      <c r="E535" s="108" t="s">
        <v>6056</v>
      </c>
      <c r="F535" s="109">
        <v>2017</v>
      </c>
      <c r="G535" s="110">
        <v>44389</v>
      </c>
      <c r="H535" s="109">
        <f t="shared" si="50"/>
        <v>4</v>
      </c>
      <c r="I535" s="109">
        <v>8</v>
      </c>
      <c r="J535" s="111">
        <f t="shared" si="51"/>
        <v>0.11874999999999999</v>
      </c>
      <c r="K535" s="112">
        <v>26324.99</v>
      </c>
      <c r="L535" s="112">
        <v>15131.46</v>
      </c>
      <c r="M535" s="121">
        <v>0.04</v>
      </c>
      <c r="N535" s="112">
        <f t="shared" si="52"/>
        <v>27377.989600000001</v>
      </c>
      <c r="O535" s="112">
        <f t="shared" si="53"/>
        <v>13004.54506</v>
      </c>
      <c r="P535" s="114">
        <f t="shared" si="54"/>
        <v>14373.44454</v>
      </c>
      <c r="Q535" s="115">
        <f t="shared" si="55"/>
        <v>12936.100086</v>
      </c>
    </row>
    <row r="536" spans="2:17" x14ac:dyDescent="0.25">
      <c r="B536" s="120">
        <v>529</v>
      </c>
      <c r="C536" s="109" t="s">
        <v>6473</v>
      </c>
      <c r="D536" s="109">
        <v>1200129400</v>
      </c>
      <c r="E536" s="108" t="s">
        <v>6057</v>
      </c>
      <c r="F536" s="109">
        <v>2017</v>
      </c>
      <c r="G536" s="110">
        <v>44389</v>
      </c>
      <c r="H536" s="109">
        <f t="shared" si="50"/>
        <v>4</v>
      </c>
      <c r="I536" s="109">
        <v>8</v>
      </c>
      <c r="J536" s="111">
        <f t="shared" si="51"/>
        <v>0.11874999999999999</v>
      </c>
      <c r="K536" s="112">
        <v>24525.01</v>
      </c>
      <c r="L536" s="112">
        <v>14096.85</v>
      </c>
      <c r="M536" s="121">
        <v>0.04</v>
      </c>
      <c r="N536" s="112">
        <f t="shared" si="52"/>
        <v>25506.010399999999</v>
      </c>
      <c r="O536" s="112">
        <f t="shared" si="53"/>
        <v>12115.354939999999</v>
      </c>
      <c r="P536" s="114">
        <f t="shared" si="54"/>
        <v>13390.65546</v>
      </c>
      <c r="Q536" s="115">
        <f t="shared" si="55"/>
        <v>12051.589914</v>
      </c>
    </row>
    <row r="537" spans="2:17" x14ac:dyDescent="0.25">
      <c r="B537" s="120">
        <v>530</v>
      </c>
      <c r="C537" s="109" t="s">
        <v>6473</v>
      </c>
      <c r="D537" s="109">
        <v>1200128100</v>
      </c>
      <c r="E537" s="108" t="s">
        <v>6058</v>
      </c>
      <c r="F537" s="109">
        <v>2017</v>
      </c>
      <c r="G537" s="110">
        <v>44389</v>
      </c>
      <c r="H537" s="109">
        <f t="shared" si="50"/>
        <v>4</v>
      </c>
      <c r="I537" s="109">
        <v>8</v>
      </c>
      <c r="J537" s="111">
        <f t="shared" si="51"/>
        <v>0.11874999999999999</v>
      </c>
      <c r="K537" s="112">
        <v>22500.44</v>
      </c>
      <c r="L537" s="112">
        <v>12846.85</v>
      </c>
      <c r="M537" s="121">
        <v>0.04</v>
      </c>
      <c r="N537" s="112">
        <f t="shared" si="52"/>
        <v>23400.457599999998</v>
      </c>
      <c r="O537" s="112">
        <f t="shared" si="53"/>
        <v>11115.217359999999</v>
      </c>
      <c r="P537" s="114">
        <f t="shared" si="54"/>
        <v>12285.240239999999</v>
      </c>
      <c r="Q537" s="115">
        <f t="shared" si="55"/>
        <v>11056.716215999999</v>
      </c>
    </row>
    <row r="538" spans="2:17" x14ac:dyDescent="0.25">
      <c r="B538" s="120">
        <v>531</v>
      </c>
      <c r="C538" s="109" t="s">
        <v>6473</v>
      </c>
      <c r="D538" s="109">
        <v>1200129310</v>
      </c>
      <c r="E538" s="108" t="s">
        <v>6059</v>
      </c>
      <c r="F538" s="109">
        <v>2017</v>
      </c>
      <c r="G538" s="110">
        <v>44389</v>
      </c>
      <c r="H538" s="109">
        <f t="shared" si="50"/>
        <v>4</v>
      </c>
      <c r="I538" s="109">
        <v>8</v>
      </c>
      <c r="J538" s="111">
        <f t="shared" si="51"/>
        <v>0.11874999999999999</v>
      </c>
      <c r="K538" s="112">
        <v>19600</v>
      </c>
      <c r="L538" s="112">
        <v>11265.97</v>
      </c>
      <c r="M538" s="121">
        <v>0.04</v>
      </c>
      <c r="N538" s="112">
        <f t="shared" si="52"/>
        <v>20384</v>
      </c>
      <c r="O538" s="112">
        <f t="shared" si="53"/>
        <v>9682.4</v>
      </c>
      <c r="P538" s="114">
        <f t="shared" si="54"/>
        <v>10701.6</v>
      </c>
      <c r="Q538" s="115">
        <f t="shared" si="55"/>
        <v>9631.44</v>
      </c>
    </row>
    <row r="539" spans="2:17" x14ac:dyDescent="0.25">
      <c r="B539" s="120">
        <v>532</v>
      </c>
      <c r="C539" s="109" t="s">
        <v>6473</v>
      </c>
      <c r="D539" s="109">
        <v>1200129420</v>
      </c>
      <c r="E539" s="108" t="s">
        <v>6060</v>
      </c>
      <c r="F539" s="109">
        <v>2017</v>
      </c>
      <c r="G539" s="110">
        <v>44389</v>
      </c>
      <c r="H539" s="109">
        <f t="shared" si="50"/>
        <v>4</v>
      </c>
      <c r="I539" s="109">
        <v>8</v>
      </c>
      <c r="J539" s="111">
        <f t="shared" si="51"/>
        <v>0.11874999999999999</v>
      </c>
      <c r="K539" s="112">
        <v>18750</v>
      </c>
      <c r="L539" s="112">
        <v>10777.39</v>
      </c>
      <c r="M539" s="121">
        <v>0.04</v>
      </c>
      <c r="N539" s="112">
        <f t="shared" si="52"/>
        <v>19500</v>
      </c>
      <c r="O539" s="112">
        <f t="shared" si="53"/>
        <v>9262.5</v>
      </c>
      <c r="P539" s="114">
        <f t="shared" si="54"/>
        <v>10237.5</v>
      </c>
      <c r="Q539" s="115">
        <f t="shared" si="55"/>
        <v>9213.75</v>
      </c>
    </row>
    <row r="540" spans="2:17" x14ac:dyDescent="0.25">
      <c r="B540" s="120">
        <v>533</v>
      </c>
      <c r="C540" s="109" t="s">
        <v>6473</v>
      </c>
      <c r="D540" s="109">
        <v>1200136280</v>
      </c>
      <c r="E540" s="108" t="s">
        <v>6061</v>
      </c>
      <c r="F540" s="109">
        <v>2018</v>
      </c>
      <c r="G540" s="110">
        <v>44389</v>
      </c>
      <c r="H540" s="109">
        <f t="shared" si="50"/>
        <v>3</v>
      </c>
      <c r="I540" s="109">
        <v>8</v>
      </c>
      <c r="J540" s="111">
        <f t="shared" si="51"/>
        <v>0.11874999999999999</v>
      </c>
      <c r="K540" s="112">
        <v>872453.01</v>
      </c>
      <c r="L540" s="112">
        <v>588248.46</v>
      </c>
      <c r="M540" s="121">
        <v>0.02</v>
      </c>
      <c r="N540" s="112">
        <f t="shared" si="52"/>
        <v>889902.07020000007</v>
      </c>
      <c r="O540" s="112">
        <f t="shared" si="53"/>
        <v>317027.61250875</v>
      </c>
      <c r="P540" s="114">
        <f t="shared" si="54"/>
        <v>572874.45769125014</v>
      </c>
      <c r="Q540" s="115">
        <f t="shared" si="55"/>
        <v>515587.01192212512</v>
      </c>
    </row>
    <row r="541" spans="2:17" x14ac:dyDescent="0.25">
      <c r="B541" s="120">
        <v>534</v>
      </c>
      <c r="C541" s="109" t="s">
        <v>6473</v>
      </c>
      <c r="D541" s="109">
        <v>1200136290</v>
      </c>
      <c r="E541" s="108" t="s">
        <v>6062</v>
      </c>
      <c r="F541" s="109">
        <v>2018</v>
      </c>
      <c r="G541" s="110">
        <v>44389</v>
      </c>
      <c r="H541" s="109">
        <f t="shared" si="50"/>
        <v>3</v>
      </c>
      <c r="I541" s="109">
        <v>8</v>
      </c>
      <c r="J541" s="111">
        <f t="shared" si="51"/>
        <v>0.11874999999999999</v>
      </c>
      <c r="K541" s="112">
        <v>452545.51</v>
      </c>
      <c r="L541" s="112">
        <v>305127.27</v>
      </c>
      <c r="M541" s="121">
        <v>0.02</v>
      </c>
      <c r="N541" s="112">
        <f t="shared" si="52"/>
        <v>461596.42019999999</v>
      </c>
      <c r="O541" s="112">
        <f t="shared" si="53"/>
        <v>164443.72469624996</v>
      </c>
      <c r="P541" s="114">
        <f t="shared" si="54"/>
        <v>297152.69550375</v>
      </c>
      <c r="Q541" s="115">
        <f t="shared" si="55"/>
        <v>267437.425953375</v>
      </c>
    </row>
    <row r="542" spans="2:17" x14ac:dyDescent="0.25">
      <c r="B542" s="120">
        <v>535</v>
      </c>
      <c r="C542" s="109" t="s">
        <v>6473</v>
      </c>
      <c r="D542" s="109">
        <v>1200137150</v>
      </c>
      <c r="E542" s="108" t="s">
        <v>6063</v>
      </c>
      <c r="F542" s="109">
        <v>2018</v>
      </c>
      <c r="G542" s="110">
        <v>44389</v>
      </c>
      <c r="H542" s="109">
        <f t="shared" si="50"/>
        <v>3</v>
      </c>
      <c r="I542" s="109">
        <v>8</v>
      </c>
      <c r="J542" s="111">
        <f t="shared" si="51"/>
        <v>0.11874999999999999</v>
      </c>
      <c r="K542" s="112">
        <v>255668</v>
      </c>
      <c r="L542" s="112">
        <v>170982.34</v>
      </c>
      <c r="M542" s="121">
        <v>0.02</v>
      </c>
      <c r="N542" s="112">
        <f t="shared" si="52"/>
        <v>260781.36000000002</v>
      </c>
      <c r="O542" s="112">
        <f t="shared" si="53"/>
        <v>92903.359499999991</v>
      </c>
      <c r="P542" s="114">
        <f t="shared" si="54"/>
        <v>167878.00050000002</v>
      </c>
      <c r="Q542" s="115">
        <f t="shared" si="55"/>
        <v>151090.20045000003</v>
      </c>
    </row>
    <row r="543" spans="2:17" x14ac:dyDescent="0.25">
      <c r="B543" s="120">
        <v>536</v>
      </c>
      <c r="C543" s="109" t="s">
        <v>6473</v>
      </c>
      <c r="D543" s="109">
        <v>1200136310</v>
      </c>
      <c r="E543" s="108" t="s">
        <v>6064</v>
      </c>
      <c r="F543" s="109">
        <v>2018</v>
      </c>
      <c r="G543" s="110">
        <v>44389</v>
      </c>
      <c r="H543" s="109">
        <f t="shared" si="50"/>
        <v>3</v>
      </c>
      <c r="I543" s="109">
        <v>8</v>
      </c>
      <c r="J543" s="111">
        <f t="shared" si="51"/>
        <v>0.11874999999999999</v>
      </c>
      <c r="K543" s="112">
        <v>225105.06</v>
      </c>
      <c r="L543" s="112">
        <v>151776.31</v>
      </c>
      <c r="M543" s="121">
        <v>0.02</v>
      </c>
      <c r="N543" s="112">
        <f t="shared" si="52"/>
        <v>229607.1612</v>
      </c>
      <c r="O543" s="112">
        <f t="shared" si="53"/>
        <v>81797.55117749999</v>
      </c>
      <c r="P543" s="114">
        <f t="shared" si="54"/>
        <v>147809.61002250001</v>
      </c>
      <c r="Q543" s="115">
        <f t="shared" si="55"/>
        <v>133028.64902025001</v>
      </c>
    </row>
    <row r="544" spans="2:17" x14ac:dyDescent="0.25">
      <c r="B544" s="120">
        <v>537</v>
      </c>
      <c r="C544" s="109" t="s">
        <v>6473</v>
      </c>
      <c r="D544" s="109">
        <v>1200136300</v>
      </c>
      <c r="E544" s="108" t="s">
        <v>6064</v>
      </c>
      <c r="F544" s="109">
        <v>2018</v>
      </c>
      <c r="G544" s="110">
        <v>44389</v>
      </c>
      <c r="H544" s="109">
        <f t="shared" si="50"/>
        <v>3</v>
      </c>
      <c r="I544" s="109">
        <v>8</v>
      </c>
      <c r="J544" s="111">
        <f t="shared" si="51"/>
        <v>0.11874999999999999</v>
      </c>
      <c r="K544" s="112">
        <v>225105.06</v>
      </c>
      <c r="L544" s="112">
        <v>151776.31</v>
      </c>
      <c r="M544" s="121">
        <v>0.02</v>
      </c>
      <c r="N544" s="112">
        <f t="shared" si="52"/>
        <v>229607.1612</v>
      </c>
      <c r="O544" s="112">
        <f t="shared" si="53"/>
        <v>81797.55117749999</v>
      </c>
      <c r="P544" s="114">
        <f t="shared" si="54"/>
        <v>147809.61002250001</v>
      </c>
      <c r="Q544" s="115">
        <f t="shared" si="55"/>
        <v>133028.64902025001</v>
      </c>
    </row>
    <row r="545" spans="2:17" x14ac:dyDescent="0.25">
      <c r="B545" s="120">
        <v>538</v>
      </c>
      <c r="C545" s="109" t="s">
        <v>6473</v>
      </c>
      <c r="D545" s="109">
        <v>1200146020</v>
      </c>
      <c r="E545" s="108" t="s">
        <v>6065</v>
      </c>
      <c r="F545" s="109">
        <v>2018</v>
      </c>
      <c r="G545" s="110">
        <v>44389</v>
      </c>
      <c r="H545" s="109">
        <f t="shared" si="50"/>
        <v>3</v>
      </c>
      <c r="I545" s="109">
        <v>8</v>
      </c>
      <c r="J545" s="111">
        <f t="shared" si="51"/>
        <v>0.11874999999999999</v>
      </c>
      <c r="K545" s="112">
        <v>80000</v>
      </c>
      <c r="L545" s="112">
        <v>60449.31</v>
      </c>
      <c r="M545" s="121">
        <v>0.02</v>
      </c>
      <c r="N545" s="112">
        <f t="shared" si="52"/>
        <v>81600</v>
      </c>
      <c r="O545" s="112">
        <f t="shared" si="53"/>
        <v>29069.999999999996</v>
      </c>
      <c r="P545" s="114">
        <f t="shared" si="54"/>
        <v>52530</v>
      </c>
      <c r="Q545" s="115">
        <f t="shared" si="55"/>
        <v>47277</v>
      </c>
    </row>
    <row r="546" spans="2:17" x14ac:dyDescent="0.25">
      <c r="B546" s="120">
        <v>539</v>
      </c>
      <c r="C546" s="109" t="s">
        <v>6473</v>
      </c>
      <c r="D546" s="109">
        <v>1200137400</v>
      </c>
      <c r="E546" s="108" t="s">
        <v>6066</v>
      </c>
      <c r="F546" s="109">
        <v>2018</v>
      </c>
      <c r="G546" s="110">
        <v>44389</v>
      </c>
      <c r="H546" s="109">
        <f t="shared" si="50"/>
        <v>3</v>
      </c>
      <c r="I546" s="109">
        <v>8</v>
      </c>
      <c r="J546" s="111">
        <f t="shared" si="51"/>
        <v>0.11874999999999999</v>
      </c>
      <c r="K546" s="112">
        <v>70859</v>
      </c>
      <c r="L546" s="112">
        <v>47482.41</v>
      </c>
      <c r="M546" s="121">
        <v>0.02</v>
      </c>
      <c r="N546" s="112">
        <f t="shared" si="52"/>
        <v>72276.180000000008</v>
      </c>
      <c r="O546" s="112">
        <f t="shared" si="53"/>
        <v>25748.389124999998</v>
      </c>
      <c r="P546" s="114">
        <f t="shared" si="54"/>
        <v>46527.790875000006</v>
      </c>
      <c r="Q546" s="115">
        <f t="shared" si="55"/>
        <v>41875.011787500007</v>
      </c>
    </row>
    <row r="547" spans="2:17" x14ac:dyDescent="0.25">
      <c r="B547" s="120">
        <v>540</v>
      </c>
      <c r="C547" s="109" t="s">
        <v>6473</v>
      </c>
      <c r="D547" s="109">
        <v>1200144620</v>
      </c>
      <c r="E547" s="108" t="s">
        <v>6067</v>
      </c>
      <c r="F547" s="109">
        <v>2018</v>
      </c>
      <c r="G547" s="110">
        <v>44389</v>
      </c>
      <c r="H547" s="109">
        <f t="shared" si="50"/>
        <v>3</v>
      </c>
      <c r="I547" s="109">
        <v>8</v>
      </c>
      <c r="J547" s="111">
        <f t="shared" si="51"/>
        <v>0.11874999999999999</v>
      </c>
      <c r="K547" s="112">
        <v>35000</v>
      </c>
      <c r="L547" s="112">
        <v>25573.97</v>
      </c>
      <c r="M547" s="121">
        <v>0.02</v>
      </c>
      <c r="N547" s="112">
        <f t="shared" si="52"/>
        <v>35700</v>
      </c>
      <c r="O547" s="112">
        <f t="shared" si="53"/>
        <v>12718.124999999998</v>
      </c>
      <c r="P547" s="114">
        <f t="shared" si="54"/>
        <v>22981.875</v>
      </c>
      <c r="Q547" s="115">
        <f t="shared" si="55"/>
        <v>20683.6875</v>
      </c>
    </row>
    <row r="548" spans="2:17" x14ac:dyDescent="0.25">
      <c r="B548" s="120">
        <v>541</v>
      </c>
      <c r="C548" s="109" t="s">
        <v>6473</v>
      </c>
      <c r="D548" s="109">
        <v>1200144610</v>
      </c>
      <c r="E548" s="108" t="s">
        <v>6067</v>
      </c>
      <c r="F548" s="109">
        <v>2018</v>
      </c>
      <c r="G548" s="110">
        <v>44389</v>
      </c>
      <c r="H548" s="109">
        <f t="shared" si="50"/>
        <v>3</v>
      </c>
      <c r="I548" s="109">
        <v>8</v>
      </c>
      <c r="J548" s="111">
        <f t="shared" si="51"/>
        <v>0.11874999999999999</v>
      </c>
      <c r="K548" s="112">
        <v>27200</v>
      </c>
      <c r="L548" s="112">
        <v>19964.05</v>
      </c>
      <c r="M548" s="121">
        <v>0.02</v>
      </c>
      <c r="N548" s="112">
        <f t="shared" si="52"/>
        <v>27744</v>
      </c>
      <c r="O548" s="112">
        <f t="shared" si="53"/>
        <v>9883.7999999999993</v>
      </c>
      <c r="P548" s="114">
        <f t="shared" si="54"/>
        <v>17860.2</v>
      </c>
      <c r="Q548" s="115">
        <f t="shared" si="55"/>
        <v>16074.18</v>
      </c>
    </row>
    <row r="549" spans="2:17" x14ac:dyDescent="0.25">
      <c r="B549" s="120">
        <v>542</v>
      </c>
      <c r="C549" s="109" t="s">
        <v>6473</v>
      </c>
      <c r="D549" s="109">
        <v>1200137620</v>
      </c>
      <c r="E549" s="108" t="s">
        <v>6067</v>
      </c>
      <c r="F549" s="109">
        <v>2018</v>
      </c>
      <c r="G549" s="110">
        <v>44389</v>
      </c>
      <c r="H549" s="109">
        <f t="shared" si="50"/>
        <v>3</v>
      </c>
      <c r="I549" s="109">
        <v>8</v>
      </c>
      <c r="J549" s="111">
        <f t="shared" si="51"/>
        <v>0.11874999999999999</v>
      </c>
      <c r="K549" s="112">
        <v>27200</v>
      </c>
      <c r="L549" s="112">
        <v>18302.240000000002</v>
      </c>
      <c r="M549" s="121">
        <v>0.02</v>
      </c>
      <c r="N549" s="112">
        <f t="shared" si="52"/>
        <v>27744</v>
      </c>
      <c r="O549" s="112">
        <f t="shared" si="53"/>
        <v>9883.7999999999993</v>
      </c>
      <c r="P549" s="114">
        <f t="shared" si="54"/>
        <v>17860.2</v>
      </c>
      <c r="Q549" s="115">
        <f t="shared" si="55"/>
        <v>16074.18</v>
      </c>
    </row>
    <row r="550" spans="2:17" x14ac:dyDescent="0.25">
      <c r="B550" s="120">
        <v>543</v>
      </c>
      <c r="C550" s="109" t="s">
        <v>6473</v>
      </c>
      <c r="D550" s="109">
        <v>1200142980</v>
      </c>
      <c r="E550" s="108" t="s">
        <v>6068</v>
      </c>
      <c r="F550" s="109">
        <v>2018</v>
      </c>
      <c r="G550" s="110">
        <v>44389</v>
      </c>
      <c r="H550" s="109">
        <f t="shared" si="50"/>
        <v>3</v>
      </c>
      <c r="I550" s="109">
        <v>8</v>
      </c>
      <c r="J550" s="111">
        <f t="shared" si="51"/>
        <v>0.11874999999999999</v>
      </c>
      <c r="K550" s="112">
        <v>25500</v>
      </c>
      <c r="L550" s="112">
        <v>18478.77</v>
      </c>
      <c r="M550" s="121">
        <v>0.02</v>
      </c>
      <c r="N550" s="112">
        <f t="shared" si="52"/>
        <v>26010</v>
      </c>
      <c r="O550" s="112">
        <f t="shared" si="53"/>
        <v>9266.0624999999982</v>
      </c>
      <c r="P550" s="114">
        <f t="shared" si="54"/>
        <v>16743.9375</v>
      </c>
      <c r="Q550" s="115">
        <f t="shared" si="55"/>
        <v>15069.543750000001</v>
      </c>
    </row>
    <row r="551" spans="2:17" x14ac:dyDescent="0.25">
      <c r="B551" s="120">
        <v>544</v>
      </c>
      <c r="C551" s="109" t="s">
        <v>6473</v>
      </c>
      <c r="D551" s="109">
        <v>1200137410</v>
      </c>
      <c r="E551" s="108" t="s">
        <v>6069</v>
      </c>
      <c r="F551" s="109">
        <v>2018</v>
      </c>
      <c r="G551" s="110">
        <v>44389</v>
      </c>
      <c r="H551" s="109">
        <f t="shared" si="50"/>
        <v>3</v>
      </c>
      <c r="I551" s="109">
        <v>8</v>
      </c>
      <c r="J551" s="111">
        <f t="shared" si="51"/>
        <v>0.11874999999999999</v>
      </c>
      <c r="K551" s="112">
        <v>14000</v>
      </c>
      <c r="L551" s="112">
        <v>9366.58</v>
      </c>
      <c r="M551" s="121">
        <v>0.02</v>
      </c>
      <c r="N551" s="112">
        <f t="shared" si="52"/>
        <v>14280</v>
      </c>
      <c r="O551" s="112">
        <f t="shared" si="53"/>
        <v>5087.2499999999991</v>
      </c>
      <c r="P551" s="114">
        <f t="shared" si="54"/>
        <v>9192.75</v>
      </c>
      <c r="Q551" s="115">
        <f t="shared" si="55"/>
        <v>8273.4750000000004</v>
      </c>
    </row>
    <row r="552" spans="2:17" x14ac:dyDescent="0.25">
      <c r="B552" s="120">
        <v>545</v>
      </c>
      <c r="C552" s="109" t="s">
        <v>6473</v>
      </c>
      <c r="D552" s="109">
        <v>1200139290</v>
      </c>
      <c r="E552" s="108" t="s">
        <v>6070</v>
      </c>
      <c r="F552" s="109">
        <v>2018</v>
      </c>
      <c r="G552" s="110">
        <v>44389</v>
      </c>
      <c r="H552" s="109">
        <f t="shared" si="50"/>
        <v>3</v>
      </c>
      <c r="I552" s="109">
        <v>8</v>
      </c>
      <c r="J552" s="111">
        <f t="shared" si="51"/>
        <v>0.11874999999999999</v>
      </c>
      <c r="K552" s="112">
        <v>9477</v>
      </c>
      <c r="L552" s="112">
        <v>6470.33</v>
      </c>
      <c r="M552" s="121">
        <v>0.02</v>
      </c>
      <c r="N552" s="112">
        <f t="shared" si="52"/>
        <v>9666.5400000000009</v>
      </c>
      <c r="O552" s="112">
        <f t="shared" si="53"/>
        <v>3443.7048749999999</v>
      </c>
      <c r="P552" s="114">
        <f t="shared" si="54"/>
        <v>6222.8351250000014</v>
      </c>
      <c r="Q552" s="115">
        <f t="shared" si="55"/>
        <v>5600.5516125000013</v>
      </c>
    </row>
    <row r="553" spans="2:17" x14ac:dyDescent="0.25">
      <c r="B553" s="120">
        <v>546</v>
      </c>
      <c r="C553" s="109" t="s">
        <v>6473</v>
      </c>
      <c r="D553" s="109">
        <v>1200149820</v>
      </c>
      <c r="E553" s="108" t="s">
        <v>6071</v>
      </c>
      <c r="F553" s="109">
        <v>2019</v>
      </c>
      <c r="G553" s="110">
        <v>44389</v>
      </c>
      <c r="H553" s="109">
        <f t="shared" si="50"/>
        <v>2</v>
      </c>
      <c r="I553" s="109">
        <v>8</v>
      </c>
      <c r="J553" s="111">
        <f t="shared" si="51"/>
        <v>0.11874999999999999</v>
      </c>
      <c r="K553" s="112">
        <v>538552</v>
      </c>
      <c r="L553" s="112">
        <v>417119.59</v>
      </c>
      <c r="M553" s="121">
        <v>0</v>
      </c>
      <c r="N553" s="112">
        <f t="shared" si="52"/>
        <v>538552</v>
      </c>
      <c r="O553" s="112">
        <f t="shared" si="53"/>
        <v>127906.09999999999</v>
      </c>
      <c r="P553" s="114">
        <f t="shared" si="54"/>
        <v>410645.9</v>
      </c>
      <c r="Q553" s="115">
        <f t="shared" si="55"/>
        <v>369581.31000000006</v>
      </c>
    </row>
    <row r="554" spans="2:17" x14ac:dyDescent="0.25">
      <c r="B554" s="120">
        <v>547</v>
      </c>
      <c r="C554" s="109" t="s">
        <v>6473</v>
      </c>
      <c r="D554" s="109">
        <v>1200149860</v>
      </c>
      <c r="E554" s="108" t="s">
        <v>6072</v>
      </c>
      <c r="F554" s="109">
        <v>2019</v>
      </c>
      <c r="G554" s="110">
        <v>44389</v>
      </c>
      <c r="H554" s="109">
        <f t="shared" si="50"/>
        <v>2</v>
      </c>
      <c r="I554" s="109">
        <v>8</v>
      </c>
      <c r="J554" s="111">
        <f t="shared" si="51"/>
        <v>0.11874999999999999</v>
      </c>
      <c r="K554" s="112">
        <v>320941</v>
      </c>
      <c r="L554" s="112">
        <v>248575.4</v>
      </c>
      <c r="M554" s="121">
        <v>0</v>
      </c>
      <c r="N554" s="112">
        <f t="shared" si="52"/>
        <v>320941</v>
      </c>
      <c r="O554" s="112">
        <f t="shared" si="53"/>
        <v>76223.487500000003</v>
      </c>
      <c r="P554" s="114">
        <f t="shared" si="54"/>
        <v>244717.51250000001</v>
      </c>
      <c r="Q554" s="115">
        <f t="shared" si="55"/>
        <v>220245.76125000001</v>
      </c>
    </row>
    <row r="555" spans="2:17" x14ac:dyDescent="0.25">
      <c r="B555" s="120">
        <v>548</v>
      </c>
      <c r="C555" s="109" t="s">
        <v>6473</v>
      </c>
      <c r="D555" s="109">
        <v>1200149810</v>
      </c>
      <c r="E555" s="108" t="s">
        <v>6073</v>
      </c>
      <c r="F555" s="109">
        <v>2019</v>
      </c>
      <c r="G555" s="110">
        <v>44389</v>
      </c>
      <c r="H555" s="109">
        <f t="shared" si="50"/>
        <v>2</v>
      </c>
      <c r="I555" s="109">
        <v>8</v>
      </c>
      <c r="J555" s="111">
        <f t="shared" si="51"/>
        <v>0.11874999999999999</v>
      </c>
      <c r="K555" s="112">
        <v>239084</v>
      </c>
      <c r="L555" s="112">
        <v>185175.47</v>
      </c>
      <c r="M555" s="121">
        <v>0</v>
      </c>
      <c r="N555" s="112">
        <f t="shared" si="52"/>
        <v>239084</v>
      </c>
      <c r="O555" s="112">
        <f t="shared" si="53"/>
        <v>56782.45</v>
      </c>
      <c r="P555" s="114">
        <f t="shared" si="54"/>
        <v>182301.55</v>
      </c>
      <c r="Q555" s="115">
        <f t="shared" si="55"/>
        <v>164071.39499999999</v>
      </c>
    </row>
    <row r="556" spans="2:17" x14ac:dyDescent="0.25">
      <c r="B556" s="120">
        <v>549</v>
      </c>
      <c r="C556" s="109" t="s">
        <v>6473</v>
      </c>
      <c r="D556" s="109">
        <v>1200149830</v>
      </c>
      <c r="E556" s="108" t="s">
        <v>6074</v>
      </c>
      <c r="F556" s="109">
        <v>2019</v>
      </c>
      <c r="G556" s="110">
        <v>44389</v>
      </c>
      <c r="H556" s="109">
        <f t="shared" si="50"/>
        <v>2</v>
      </c>
      <c r="I556" s="109">
        <v>8</v>
      </c>
      <c r="J556" s="111">
        <f t="shared" si="51"/>
        <v>0.11874999999999999</v>
      </c>
      <c r="K556" s="112">
        <v>66500</v>
      </c>
      <c r="L556" s="112">
        <v>51505.62</v>
      </c>
      <c r="M556" s="121">
        <v>0</v>
      </c>
      <c r="N556" s="112">
        <f t="shared" si="52"/>
        <v>66500</v>
      </c>
      <c r="O556" s="112">
        <f t="shared" si="53"/>
        <v>15793.75</v>
      </c>
      <c r="P556" s="114">
        <f t="shared" si="54"/>
        <v>50706.25</v>
      </c>
      <c r="Q556" s="115">
        <f t="shared" si="55"/>
        <v>45635.625</v>
      </c>
    </row>
    <row r="557" spans="2:17" x14ac:dyDescent="0.25">
      <c r="B557" s="120">
        <v>550</v>
      </c>
      <c r="C557" s="109" t="s">
        <v>6473</v>
      </c>
      <c r="D557" s="109">
        <v>1200160440</v>
      </c>
      <c r="E557" s="108" t="s">
        <v>1582</v>
      </c>
      <c r="F557" s="109">
        <v>2019</v>
      </c>
      <c r="G557" s="110">
        <v>44389</v>
      </c>
      <c r="H557" s="109">
        <f t="shared" si="50"/>
        <v>2</v>
      </c>
      <c r="I557" s="109">
        <v>8</v>
      </c>
      <c r="J557" s="111">
        <f t="shared" si="51"/>
        <v>0.11874999999999999</v>
      </c>
      <c r="K557" s="112">
        <v>48750</v>
      </c>
      <c r="L557" s="112">
        <v>41408.629999999997</v>
      </c>
      <c r="M557" s="121">
        <v>0</v>
      </c>
      <c r="N557" s="112">
        <f t="shared" si="52"/>
        <v>48750</v>
      </c>
      <c r="O557" s="112">
        <f t="shared" si="53"/>
        <v>11578.125</v>
      </c>
      <c r="P557" s="114">
        <f t="shared" si="54"/>
        <v>37171.875</v>
      </c>
      <c r="Q557" s="115">
        <f t="shared" si="55"/>
        <v>33454.6875</v>
      </c>
    </row>
    <row r="558" spans="2:17" x14ac:dyDescent="0.25">
      <c r="B558" s="120">
        <v>551</v>
      </c>
      <c r="C558" s="109" t="s">
        <v>6473</v>
      </c>
      <c r="D558" s="109">
        <v>1200149850</v>
      </c>
      <c r="E558" s="108" t="s">
        <v>6075</v>
      </c>
      <c r="F558" s="109">
        <v>2019</v>
      </c>
      <c r="G558" s="110">
        <v>44389</v>
      </c>
      <c r="H558" s="109">
        <f t="shared" si="50"/>
        <v>2</v>
      </c>
      <c r="I558" s="109">
        <v>8</v>
      </c>
      <c r="J558" s="111">
        <f t="shared" si="51"/>
        <v>0.11874999999999999</v>
      </c>
      <c r="K558" s="112">
        <v>43875</v>
      </c>
      <c r="L558" s="112">
        <v>33982.089999999997</v>
      </c>
      <c r="M558" s="121">
        <v>0</v>
      </c>
      <c r="N558" s="112">
        <f t="shared" si="52"/>
        <v>43875</v>
      </c>
      <c r="O558" s="112">
        <f t="shared" si="53"/>
        <v>10420.3125</v>
      </c>
      <c r="P558" s="114">
        <f t="shared" si="54"/>
        <v>33454.6875</v>
      </c>
      <c r="Q558" s="115">
        <f t="shared" si="55"/>
        <v>30109.21875</v>
      </c>
    </row>
    <row r="559" spans="2:17" x14ac:dyDescent="0.25">
      <c r="B559" s="120">
        <v>552</v>
      </c>
      <c r="C559" s="109" t="s">
        <v>6473</v>
      </c>
      <c r="D559" s="109">
        <v>1200158160</v>
      </c>
      <c r="E559" s="108" t="s">
        <v>6076</v>
      </c>
      <c r="F559" s="109">
        <v>2019</v>
      </c>
      <c r="G559" s="110">
        <v>44389</v>
      </c>
      <c r="H559" s="109">
        <f t="shared" si="50"/>
        <v>2</v>
      </c>
      <c r="I559" s="109">
        <v>8</v>
      </c>
      <c r="J559" s="111">
        <f t="shared" si="51"/>
        <v>0.11874999999999999</v>
      </c>
      <c r="K559" s="112">
        <v>19800</v>
      </c>
      <c r="L559" s="112">
        <v>15644.35</v>
      </c>
      <c r="M559" s="121">
        <v>0</v>
      </c>
      <c r="N559" s="112">
        <f t="shared" si="52"/>
        <v>19800</v>
      </c>
      <c r="O559" s="112">
        <f t="shared" si="53"/>
        <v>4702.5</v>
      </c>
      <c r="P559" s="114">
        <f t="shared" si="54"/>
        <v>15097.5</v>
      </c>
      <c r="Q559" s="115">
        <f t="shared" si="55"/>
        <v>13587.75</v>
      </c>
    </row>
    <row r="560" spans="2:17" x14ac:dyDescent="0.25">
      <c r="B560" s="120">
        <v>553</v>
      </c>
      <c r="C560" s="109" t="s">
        <v>6473</v>
      </c>
      <c r="D560" s="109">
        <v>1200149840</v>
      </c>
      <c r="E560" s="108" t="s">
        <v>6077</v>
      </c>
      <c r="F560" s="109">
        <v>2019</v>
      </c>
      <c r="G560" s="110">
        <v>44389</v>
      </c>
      <c r="H560" s="109">
        <f t="shared" si="50"/>
        <v>2</v>
      </c>
      <c r="I560" s="109">
        <v>8</v>
      </c>
      <c r="J560" s="111">
        <f t="shared" si="51"/>
        <v>0.11874999999999999</v>
      </c>
      <c r="K560" s="112">
        <v>1982</v>
      </c>
      <c r="L560" s="112">
        <v>1535.1</v>
      </c>
      <c r="M560" s="121">
        <v>0</v>
      </c>
      <c r="N560" s="112">
        <f t="shared" si="52"/>
        <v>1982</v>
      </c>
      <c r="O560" s="112">
        <f t="shared" si="53"/>
        <v>470.72499999999997</v>
      </c>
      <c r="P560" s="114">
        <f t="shared" si="54"/>
        <v>1511.2750000000001</v>
      </c>
      <c r="Q560" s="115">
        <f t="shared" si="55"/>
        <v>1360.1475</v>
      </c>
    </row>
    <row r="561" spans="2:17" x14ac:dyDescent="0.25">
      <c r="B561" s="120">
        <v>554</v>
      </c>
      <c r="C561" s="109" t="s">
        <v>6473</v>
      </c>
      <c r="D561" s="109">
        <v>1200166800</v>
      </c>
      <c r="E561" s="108" t="s">
        <v>6078</v>
      </c>
      <c r="F561" s="109">
        <v>2020</v>
      </c>
      <c r="G561" s="110">
        <v>44389</v>
      </c>
      <c r="H561" s="109">
        <f t="shared" si="50"/>
        <v>1</v>
      </c>
      <c r="I561" s="109">
        <v>8</v>
      </c>
      <c r="J561" s="111">
        <f t="shared" si="51"/>
        <v>0.11874999999999999</v>
      </c>
      <c r="K561" s="112">
        <v>1324843.9099999999</v>
      </c>
      <c r="L561" s="112">
        <v>1261686.96</v>
      </c>
      <c r="M561" s="121">
        <v>0</v>
      </c>
      <c r="N561" s="112">
        <f t="shared" si="52"/>
        <v>1324843.9099999999</v>
      </c>
      <c r="O561" s="112">
        <f t="shared" si="53"/>
        <v>157325.21431249997</v>
      </c>
      <c r="P561" s="114">
        <f t="shared" si="54"/>
        <v>1167518.6956874998</v>
      </c>
      <c r="Q561" s="115">
        <f t="shared" si="55"/>
        <v>1050766.8261187498</v>
      </c>
    </row>
    <row r="562" spans="2:17" x14ac:dyDescent="0.25">
      <c r="B562" s="120">
        <v>555</v>
      </c>
      <c r="C562" s="109" t="s">
        <v>6473</v>
      </c>
      <c r="D562" s="109">
        <v>1200160380</v>
      </c>
      <c r="E562" s="108" t="s">
        <v>6079</v>
      </c>
      <c r="F562" s="109">
        <v>2020</v>
      </c>
      <c r="G562" s="110">
        <v>44389</v>
      </c>
      <c r="H562" s="109">
        <f t="shared" si="50"/>
        <v>1</v>
      </c>
      <c r="I562" s="109">
        <v>8</v>
      </c>
      <c r="J562" s="111">
        <f t="shared" si="51"/>
        <v>0.11874999999999999</v>
      </c>
      <c r="K562" s="112">
        <v>352800</v>
      </c>
      <c r="L562" s="112">
        <v>305551.09999999998</v>
      </c>
      <c r="M562" s="121">
        <v>0</v>
      </c>
      <c r="N562" s="112">
        <f t="shared" si="52"/>
        <v>352800</v>
      </c>
      <c r="O562" s="112">
        <f t="shared" si="53"/>
        <v>41895</v>
      </c>
      <c r="P562" s="114">
        <f t="shared" si="54"/>
        <v>310905</v>
      </c>
      <c r="Q562" s="115">
        <f t="shared" si="55"/>
        <v>279814.5</v>
      </c>
    </row>
    <row r="563" spans="2:17" x14ac:dyDescent="0.25">
      <c r="B563" s="120">
        <v>556</v>
      </c>
      <c r="C563" s="109" t="s">
        <v>6473</v>
      </c>
      <c r="D563" s="109">
        <v>1200166310</v>
      </c>
      <c r="E563" s="108" t="s">
        <v>6080</v>
      </c>
      <c r="F563" s="109">
        <v>2020</v>
      </c>
      <c r="G563" s="110">
        <v>44389</v>
      </c>
      <c r="H563" s="109">
        <f t="shared" si="50"/>
        <v>1</v>
      </c>
      <c r="I563" s="109">
        <v>8</v>
      </c>
      <c r="J563" s="111">
        <f t="shared" si="51"/>
        <v>0.11874999999999999</v>
      </c>
      <c r="K563" s="112">
        <v>307100</v>
      </c>
      <c r="L563" s="112">
        <v>287411.94</v>
      </c>
      <c r="M563" s="121">
        <v>0</v>
      </c>
      <c r="N563" s="112">
        <f t="shared" si="52"/>
        <v>307100</v>
      </c>
      <c r="O563" s="112">
        <f t="shared" si="53"/>
        <v>36468.125</v>
      </c>
      <c r="P563" s="114">
        <f t="shared" si="54"/>
        <v>270631.875</v>
      </c>
      <c r="Q563" s="115">
        <f t="shared" si="55"/>
        <v>243568.6875</v>
      </c>
    </row>
    <row r="564" spans="2:17" x14ac:dyDescent="0.25">
      <c r="B564" s="120">
        <v>557</v>
      </c>
      <c r="C564" s="109" t="s">
        <v>6473</v>
      </c>
      <c r="D564" s="109">
        <v>1200166730</v>
      </c>
      <c r="E564" s="108" t="s">
        <v>6081</v>
      </c>
      <c r="F564" s="109">
        <v>2020</v>
      </c>
      <c r="G564" s="110">
        <v>44389</v>
      </c>
      <c r="H564" s="109">
        <f t="shared" si="50"/>
        <v>1</v>
      </c>
      <c r="I564" s="109">
        <v>8</v>
      </c>
      <c r="J564" s="111">
        <f t="shared" si="51"/>
        <v>0.11874999999999999</v>
      </c>
      <c r="K564" s="112">
        <v>105750</v>
      </c>
      <c r="L564" s="112">
        <v>100679.79</v>
      </c>
      <c r="M564" s="121">
        <v>0</v>
      </c>
      <c r="N564" s="112">
        <f t="shared" si="52"/>
        <v>105750</v>
      </c>
      <c r="O564" s="112">
        <f t="shared" si="53"/>
        <v>12557.8125</v>
      </c>
      <c r="P564" s="114">
        <f t="shared" si="54"/>
        <v>93192.1875</v>
      </c>
      <c r="Q564" s="115">
        <f t="shared" si="55"/>
        <v>83872.96875</v>
      </c>
    </row>
    <row r="565" spans="2:17" x14ac:dyDescent="0.25">
      <c r="B565" s="120">
        <v>558</v>
      </c>
      <c r="C565" s="109" t="s">
        <v>6473</v>
      </c>
      <c r="D565" s="109">
        <v>1200166220</v>
      </c>
      <c r="E565" s="108" t="s">
        <v>6082</v>
      </c>
      <c r="F565" s="109">
        <v>2020</v>
      </c>
      <c r="G565" s="110">
        <v>44389</v>
      </c>
      <c r="H565" s="109">
        <f t="shared" si="50"/>
        <v>1</v>
      </c>
      <c r="I565" s="109">
        <v>8</v>
      </c>
      <c r="J565" s="111">
        <f t="shared" si="51"/>
        <v>0.11874999999999999</v>
      </c>
      <c r="K565" s="112">
        <v>30848.5</v>
      </c>
      <c r="L565" s="112">
        <v>28718.69</v>
      </c>
      <c r="M565" s="121">
        <v>0</v>
      </c>
      <c r="N565" s="112">
        <f t="shared" si="52"/>
        <v>30848.5</v>
      </c>
      <c r="O565" s="112">
        <f t="shared" si="53"/>
        <v>3663.2593749999996</v>
      </c>
      <c r="P565" s="114">
        <f t="shared" si="54"/>
        <v>27185.240624999999</v>
      </c>
      <c r="Q565" s="115">
        <f t="shared" si="55"/>
        <v>24466.716562499998</v>
      </c>
    </row>
    <row r="566" spans="2:17" x14ac:dyDescent="0.25">
      <c r="B566" s="120">
        <v>559</v>
      </c>
      <c r="C566" s="109" t="s">
        <v>6473</v>
      </c>
      <c r="D566" s="109">
        <v>1200169750</v>
      </c>
      <c r="E566" s="108" t="s">
        <v>6083</v>
      </c>
      <c r="F566" s="109">
        <v>2021</v>
      </c>
      <c r="G566" s="110">
        <v>44389</v>
      </c>
      <c r="H566" s="109">
        <f t="shared" si="50"/>
        <v>0</v>
      </c>
      <c r="I566" s="109">
        <v>8</v>
      </c>
      <c r="J566" s="111">
        <f t="shared" si="51"/>
        <v>0.11874999999999999</v>
      </c>
      <c r="K566" s="112">
        <v>1577840</v>
      </c>
      <c r="L566" s="112">
        <v>1548012.34</v>
      </c>
      <c r="M566" s="121">
        <v>0</v>
      </c>
      <c r="N566" s="112">
        <f t="shared" si="52"/>
        <v>1577840</v>
      </c>
      <c r="O566" s="112">
        <f t="shared" si="53"/>
        <v>0</v>
      </c>
      <c r="P566" s="114">
        <f t="shared" si="54"/>
        <v>1577840</v>
      </c>
      <c r="Q566" s="115">
        <f t="shared" si="55"/>
        <v>1420056</v>
      </c>
    </row>
    <row r="567" spans="2:17" x14ac:dyDescent="0.25">
      <c r="B567" s="120">
        <v>560</v>
      </c>
      <c r="C567" s="109" t="s">
        <v>6473</v>
      </c>
      <c r="D567" s="109">
        <v>1200171750</v>
      </c>
      <c r="E567" s="108" t="s">
        <v>6084</v>
      </c>
      <c r="F567" s="109">
        <v>2021</v>
      </c>
      <c r="G567" s="110">
        <v>44389</v>
      </c>
      <c r="H567" s="109">
        <f t="shared" si="50"/>
        <v>0</v>
      </c>
      <c r="I567" s="109">
        <v>8</v>
      </c>
      <c r="J567" s="111">
        <f t="shared" si="51"/>
        <v>0.11874999999999999</v>
      </c>
      <c r="K567" s="112">
        <v>1500000</v>
      </c>
      <c r="L567" s="112">
        <v>1471643.84</v>
      </c>
      <c r="M567" s="121">
        <v>0</v>
      </c>
      <c r="N567" s="112">
        <f t="shared" si="52"/>
        <v>1500000</v>
      </c>
      <c r="O567" s="112">
        <f t="shared" si="53"/>
        <v>0</v>
      </c>
      <c r="P567" s="114">
        <f t="shared" si="54"/>
        <v>1500000</v>
      </c>
      <c r="Q567" s="115">
        <f t="shared" si="55"/>
        <v>1350000</v>
      </c>
    </row>
    <row r="568" spans="2:17" x14ac:dyDescent="0.25">
      <c r="B568" s="120">
        <v>561</v>
      </c>
      <c r="C568" s="109" t="s">
        <v>6473</v>
      </c>
      <c r="D568" s="109">
        <v>1200171740</v>
      </c>
      <c r="E568" s="108" t="s">
        <v>6084</v>
      </c>
      <c r="F568" s="109">
        <v>2021</v>
      </c>
      <c r="G568" s="110">
        <v>44389</v>
      </c>
      <c r="H568" s="109">
        <f t="shared" si="50"/>
        <v>0</v>
      </c>
      <c r="I568" s="109">
        <v>8</v>
      </c>
      <c r="J568" s="111">
        <f t="shared" si="51"/>
        <v>0.11874999999999999</v>
      </c>
      <c r="K568" s="112">
        <v>1500000</v>
      </c>
      <c r="L568" s="112">
        <v>1471643.84</v>
      </c>
      <c r="M568" s="121">
        <v>0</v>
      </c>
      <c r="N568" s="112">
        <f t="shared" si="52"/>
        <v>1500000</v>
      </c>
      <c r="O568" s="112">
        <f t="shared" si="53"/>
        <v>0</v>
      </c>
      <c r="P568" s="114">
        <f t="shared" si="54"/>
        <v>1500000</v>
      </c>
      <c r="Q568" s="115">
        <f t="shared" si="55"/>
        <v>1350000</v>
      </c>
    </row>
    <row r="569" spans="2:17" x14ac:dyDescent="0.25">
      <c r="B569" s="120">
        <v>562</v>
      </c>
      <c r="C569" s="109" t="s">
        <v>6473</v>
      </c>
      <c r="D569" s="109">
        <v>1200170100</v>
      </c>
      <c r="E569" s="108" t="s">
        <v>6085</v>
      </c>
      <c r="F569" s="109">
        <v>2021</v>
      </c>
      <c r="G569" s="110">
        <v>44389</v>
      </c>
      <c r="H569" s="109">
        <f t="shared" si="50"/>
        <v>0</v>
      </c>
      <c r="I569" s="109">
        <v>8</v>
      </c>
      <c r="J569" s="111">
        <f t="shared" si="51"/>
        <v>0.11874999999999999</v>
      </c>
      <c r="K569" s="112">
        <v>672000</v>
      </c>
      <c r="L569" s="112">
        <v>664267.4</v>
      </c>
      <c r="M569" s="121">
        <v>0</v>
      </c>
      <c r="N569" s="112">
        <f t="shared" si="52"/>
        <v>672000</v>
      </c>
      <c r="O569" s="112">
        <f t="shared" si="53"/>
        <v>0</v>
      </c>
      <c r="P569" s="114">
        <f t="shared" si="54"/>
        <v>672000</v>
      </c>
      <c r="Q569" s="115">
        <f t="shared" si="55"/>
        <v>604800</v>
      </c>
    </row>
    <row r="570" spans="2:17" x14ac:dyDescent="0.25">
      <c r="B570" s="120">
        <v>563</v>
      </c>
      <c r="C570" s="109" t="s">
        <v>6473</v>
      </c>
      <c r="D570" s="109">
        <v>1200169740</v>
      </c>
      <c r="E570" s="108" t="s">
        <v>6086</v>
      </c>
      <c r="F570" s="109">
        <v>2021</v>
      </c>
      <c r="G570" s="110">
        <v>44389</v>
      </c>
      <c r="H570" s="109">
        <f t="shared" si="50"/>
        <v>0</v>
      </c>
      <c r="I570" s="109">
        <v>8</v>
      </c>
      <c r="J570" s="111">
        <f t="shared" si="51"/>
        <v>0.11874999999999999</v>
      </c>
      <c r="K570" s="112">
        <v>122672</v>
      </c>
      <c r="L570" s="112">
        <v>120184.96000000001</v>
      </c>
      <c r="M570" s="121">
        <v>0</v>
      </c>
      <c r="N570" s="112">
        <f t="shared" si="52"/>
        <v>122672</v>
      </c>
      <c r="O570" s="112">
        <f t="shared" si="53"/>
        <v>0</v>
      </c>
      <c r="P570" s="114">
        <f t="shared" si="54"/>
        <v>122672</v>
      </c>
      <c r="Q570" s="115">
        <f t="shared" si="55"/>
        <v>110404.8</v>
      </c>
    </row>
    <row r="571" spans="2:17" x14ac:dyDescent="0.25">
      <c r="B571" s="120">
        <v>564</v>
      </c>
      <c r="C571" s="109" t="s">
        <v>6473</v>
      </c>
      <c r="D571" s="109">
        <v>1200172120</v>
      </c>
      <c r="E571" s="108" t="s">
        <v>6087</v>
      </c>
      <c r="F571" s="109">
        <v>2021</v>
      </c>
      <c r="G571" s="110">
        <v>44389</v>
      </c>
      <c r="H571" s="109">
        <f t="shared" si="50"/>
        <v>0</v>
      </c>
      <c r="I571" s="109">
        <v>8</v>
      </c>
      <c r="J571" s="111">
        <f t="shared" si="51"/>
        <v>0.11874999999999999</v>
      </c>
      <c r="K571" s="112">
        <v>48750</v>
      </c>
      <c r="L571" s="112">
        <v>48122.26</v>
      </c>
      <c r="M571" s="121">
        <v>0</v>
      </c>
      <c r="N571" s="112">
        <f t="shared" si="52"/>
        <v>48750</v>
      </c>
      <c r="O571" s="112">
        <f t="shared" si="53"/>
        <v>0</v>
      </c>
      <c r="P571" s="114">
        <f t="shared" si="54"/>
        <v>48750</v>
      </c>
      <c r="Q571" s="115">
        <f t="shared" si="55"/>
        <v>43875</v>
      </c>
    </row>
    <row r="572" spans="2:17" x14ac:dyDescent="0.25">
      <c r="B572" s="120">
        <v>565</v>
      </c>
      <c r="C572" s="109" t="s">
        <v>6473</v>
      </c>
      <c r="D572" s="109">
        <v>1200172100</v>
      </c>
      <c r="E572" s="108" t="s">
        <v>6087</v>
      </c>
      <c r="F572" s="109">
        <v>2021</v>
      </c>
      <c r="G572" s="110">
        <v>44389</v>
      </c>
      <c r="H572" s="109">
        <f t="shared" si="50"/>
        <v>0</v>
      </c>
      <c r="I572" s="109">
        <v>8</v>
      </c>
      <c r="J572" s="111">
        <f t="shared" si="51"/>
        <v>0.11874999999999999</v>
      </c>
      <c r="K572" s="112">
        <v>48750</v>
      </c>
      <c r="L572" s="112">
        <v>48122.26</v>
      </c>
      <c r="M572" s="121">
        <v>0</v>
      </c>
      <c r="N572" s="112">
        <f t="shared" si="52"/>
        <v>48750</v>
      </c>
      <c r="O572" s="112">
        <f t="shared" si="53"/>
        <v>0</v>
      </c>
      <c r="P572" s="114">
        <f t="shared" si="54"/>
        <v>48750</v>
      </c>
      <c r="Q572" s="115">
        <f t="shared" si="55"/>
        <v>43875</v>
      </c>
    </row>
    <row r="573" spans="2:17" x14ac:dyDescent="0.25">
      <c r="B573" s="120">
        <v>566</v>
      </c>
      <c r="C573" s="109" t="s">
        <v>6473</v>
      </c>
      <c r="D573" s="109">
        <v>1200172130</v>
      </c>
      <c r="E573" s="108" t="s">
        <v>6088</v>
      </c>
      <c r="F573" s="109">
        <v>2021</v>
      </c>
      <c r="G573" s="110">
        <v>44389</v>
      </c>
      <c r="H573" s="109">
        <f t="shared" si="50"/>
        <v>0</v>
      </c>
      <c r="I573" s="109">
        <v>8</v>
      </c>
      <c r="J573" s="111">
        <f t="shared" si="51"/>
        <v>0.11874999999999999</v>
      </c>
      <c r="K573" s="112">
        <v>41731</v>
      </c>
      <c r="L573" s="112">
        <v>41582.370000000003</v>
      </c>
      <c r="M573" s="121">
        <v>0</v>
      </c>
      <c r="N573" s="112">
        <f t="shared" si="52"/>
        <v>41731</v>
      </c>
      <c r="O573" s="112">
        <f t="shared" si="53"/>
        <v>0</v>
      </c>
      <c r="P573" s="114">
        <f t="shared" si="54"/>
        <v>41731</v>
      </c>
      <c r="Q573" s="115">
        <f t="shared" si="55"/>
        <v>37557.9</v>
      </c>
    </row>
    <row r="574" spans="2:17" x14ac:dyDescent="0.25">
      <c r="B574" s="120">
        <v>567</v>
      </c>
      <c r="C574" s="109" t="s">
        <v>6473</v>
      </c>
      <c r="D574" s="109">
        <v>1200172110</v>
      </c>
      <c r="E574" s="108" t="s">
        <v>6088</v>
      </c>
      <c r="F574" s="109">
        <v>2021</v>
      </c>
      <c r="G574" s="110">
        <v>44389</v>
      </c>
      <c r="H574" s="109">
        <f t="shared" si="50"/>
        <v>0</v>
      </c>
      <c r="I574" s="109">
        <v>8</v>
      </c>
      <c r="J574" s="111">
        <f t="shared" si="51"/>
        <v>0.11874999999999999</v>
      </c>
      <c r="K574" s="112">
        <v>41731</v>
      </c>
      <c r="L574" s="112">
        <v>41582.370000000003</v>
      </c>
      <c r="M574" s="121">
        <v>0</v>
      </c>
      <c r="N574" s="112">
        <f t="shared" si="52"/>
        <v>41731</v>
      </c>
      <c r="O574" s="112">
        <f t="shared" si="53"/>
        <v>0</v>
      </c>
      <c r="P574" s="114">
        <f t="shared" si="54"/>
        <v>41731</v>
      </c>
      <c r="Q574" s="115">
        <f t="shared" si="55"/>
        <v>37557.9</v>
      </c>
    </row>
    <row r="575" spans="2:17" x14ac:dyDescent="0.25">
      <c r="B575" s="120">
        <v>568</v>
      </c>
      <c r="C575" s="109" t="s">
        <v>6473</v>
      </c>
      <c r="D575" s="109">
        <v>1200169800</v>
      </c>
      <c r="E575" s="108" t="s">
        <v>6089</v>
      </c>
      <c r="F575" s="109">
        <v>2021</v>
      </c>
      <c r="G575" s="110">
        <v>44389</v>
      </c>
      <c r="H575" s="109">
        <f t="shared" si="50"/>
        <v>0</v>
      </c>
      <c r="I575" s="109">
        <v>8</v>
      </c>
      <c r="J575" s="111">
        <f t="shared" si="51"/>
        <v>0.11874999999999999</v>
      </c>
      <c r="K575" s="112">
        <v>25200</v>
      </c>
      <c r="L575" s="112">
        <v>24730.52</v>
      </c>
      <c r="M575" s="121">
        <v>0</v>
      </c>
      <c r="N575" s="112">
        <f t="shared" si="52"/>
        <v>25200</v>
      </c>
      <c r="O575" s="112">
        <f t="shared" si="53"/>
        <v>0</v>
      </c>
      <c r="P575" s="114">
        <f t="shared" si="54"/>
        <v>25200</v>
      </c>
      <c r="Q575" s="115">
        <f t="shared" si="55"/>
        <v>22680</v>
      </c>
    </row>
    <row r="576" spans="2:17" x14ac:dyDescent="0.25">
      <c r="B576" s="120">
        <v>569</v>
      </c>
      <c r="C576" s="109" t="s">
        <v>6473</v>
      </c>
      <c r="D576" s="109">
        <v>1200166910</v>
      </c>
      <c r="E576" s="108" t="s">
        <v>6090</v>
      </c>
      <c r="F576" s="109">
        <v>2021</v>
      </c>
      <c r="G576" s="110">
        <v>44389</v>
      </c>
      <c r="H576" s="109">
        <f t="shared" si="50"/>
        <v>0</v>
      </c>
      <c r="I576" s="109">
        <v>8</v>
      </c>
      <c r="J576" s="111">
        <f t="shared" si="51"/>
        <v>0.11874999999999999</v>
      </c>
      <c r="K576" s="112">
        <v>20492</v>
      </c>
      <c r="L576" s="112">
        <v>19722.849999999999</v>
      </c>
      <c r="M576" s="121">
        <v>0</v>
      </c>
      <c r="N576" s="112">
        <f t="shared" si="52"/>
        <v>20492</v>
      </c>
      <c r="O576" s="112">
        <f t="shared" si="53"/>
        <v>0</v>
      </c>
      <c r="P576" s="114">
        <f t="shared" si="54"/>
        <v>20492</v>
      </c>
      <c r="Q576" s="115">
        <f t="shared" si="55"/>
        <v>18442.8</v>
      </c>
    </row>
    <row r="577" spans="2:17" s="14" customFormat="1" x14ac:dyDescent="0.25">
      <c r="B577" s="120">
        <v>570</v>
      </c>
      <c r="C577" s="109" t="s">
        <v>6474</v>
      </c>
      <c r="D577" s="109">
        <v>1200001780</v>
      </c>
      <c r="E577" s="108" t="s">
        <v>6286</v>
      </c>
      <c r="F577" s="109">
        <v>2005</v>
      </c>
      <c r="G577" s="110">
        <v>44389</v>
      </c>
      <c r="H577" s="109">
        <f t="shared" si="50"/>
        <v>16</v>
      </c>
      <c r="I577" s="109">
        <v>8</v>
      </c>
      <c r="J577" s="111">
        <f t="shared" si="51"/>
        <v>0.11874999999999999</v>
      </c>
      <c r="K577" s="112">
        <v>345376.39</v>
      </c>
      <c r="L577" s="112">
        <v>1</v>
      </c>
      <c r="M577" s="121">
        <v>0</v>
      </c>
      <c r="N577" s="112">
        <f t="shared" si="52"/>
        <v>345376.39</v>
      </c>
      <c r="O577" s="112">
        <f t="shared" si="53"/>
        <v>656215.14099999995</v>
      </c>
      <c r="P577" s="114">
        <f t="shared" si="54"/>
        <v>17268.819500000001</v>
      </c>
      <c r="Q577" s="115">
        <f t="shared" si="55"/>
        <v>17268.819500000001</v>
      </c>
    </row>
    <row r="578" spans="2:17" x14ac:dyDescent="0.25">
      <c r="B578" s="120">
        <v>571</v>
      </c>
      <c r="C578" s="109" t="s">
        <v>6474</v>
      </c>
      <c r="D578" s="109">
        <v>1200002180</v>
      </c>
      <c r="E578" s="108" t="s">
        <v>6287</v>
      </c>
      <c r="F578" s="109">
        <v>2005</v>
      </c>
      <c r="G578" s="110">
        <v>44389</v>
      </c>
      <c r="H578" s="109">
        <f t="shared" si="50"/>
        <v>16</v>
      </c>
      <c r="I578" s="109">
        <v>8</v>
      </c>
      <c r="J578" s="111">
        <f t="shared" si="51"/>
        <v>0.11874999999999999</v>
      </c>
      <c r="K578" s="112">
        <v>103372.7</v>
      </c>
      <c r="L578" s="112">
        <v>1</v>
      </c>
      <c r="M578" s="121">
        <v>0</v>
      </c>
      <c r="N578" s="112">
        <f t="shared" si="52"/>
        <v>103372.7</v>
      </c>
      <c r="O578" s="112">
        <f t="shared" si="53"/>
        <v>196408.12999999998</v>
      </c>
      <c r="P578" s="114">
        <f t="shared" si="54"/>
        <v>5168.6350000000002</v>
      </c>
      <c r="Q578" s="115">
        <f t="shared" si="55"/>
        <v>5168.6350000000002</v>
      </c>
    </row>
    <row r="579" spans="2:17" x14ac:dyDescent="0.25">
      <c r="B579" s="120">
        <v>572</v>
      </c>
      <c r="C579" s="109" t="s">
        <v>6474</v>
      </c>
      <c r="D579" s="109">
        <v>1200001820</v>
      </c>
      <c r="E579" s="108" t="s">
        <v>6288</v>
      </c>
      <c r="F579" s="109">
        <v>2005</v>
      </c>
      <c r="G579" s="110">
        <v>44389</v>
      </c>
      <c r="H579" s="109">
        <f t="shared" si="50"/>
        <v>16</v>
      </c>
      <c r="I579" s="109">
        <v>8</v>
      </c>
      <c r="J579" s="111">
        <f t="shared" si="51"/>
        <v>0.11874999999999999</v>
      </c>
      <c r="K579" s="112">
        <v>78908.12</v>
      </c>
      <c r="L579" s="112">
        <v>1</v>
      </c>
      <c r="M579" s="121">
        <v>0</v>
      </c>
      <c r="N579" s="112">
        <f t="shared" si="52"/>
        <v>78908.12</v>
      </c>
      <c r="O579" s="112">
        <f t="shared" si="53"/>
        <v>149925.42799999999</v>
      </c>
      <c r="P579" s="114">
        <f t="shared" si="54"/>
        <v>3945.4059999999999</v>
      </c>
      <c r="Q579" s="115">
        <f t="shared" si="55"/>
        <v>3945.4059999999999</v>
      </c>
    </row>
    <row r="580" spans="2:17" x14ac:dyDescent="0.25">
      <c r="B580" s="120">
        <v>573</v>
      </c>
      <c r="C580" s="109" t="s">
        <v>6474</v>
      </c>
      <c r="D580" s="109">
        <v>1200001760</v>
      </c>
      <c r="E580" s="108" t="s">
        <v>6289</v>
      </c>
      <c r="F580" s="109">
        <v>2005</v>
      </c>
      <c r="G580" s="110">
        <v>44389</v>
      </c>
      <c r="H580" s="109">
        <f t="shared" si="50"/>
        <v>16</v>
      </c>
      <c r="I580" s="109">
        <v>8</v>
      </c>
      <c r="J580" s="111">
        <f t="shared" si="51"/>
        <v>0.11874999999999999</v>
      </c>
      <c r="K580" s="112">
        <v>35407.660000000003</v>
      </c>
      <c r="L580" s="112">
        <v>1</v>
      </c>
      <c r="M580" s="121">
        <v>0</v>
      </c>
      <c r="N580" s="112">
        <f t="shared" si="52"/>
        <v>35407.660000000003</v>
      </c>
      <c r="O580" s="112">
        <f t="shared" si="53"/>
        <v>67274.554000000004</v>
      </c>
      <c r="P580" s="114">
        <f t="shared" si="54"/>
        <v>1770.3830000000003</v>
      </c>
      <c r="Q580" s="115">
        <f t="shared" si="55"/>
        <v>1770.3830000000003</v>
      </c>
    </row>
    <row r="581" spans="2:17" x14ac:dyDescent="0.25">
      <c r="B581" s="120">
        <v>574</v>
      </c>
      <c r="C581" s="109" t="s">
        <v>6474</v>
      </c>
      <c r="D581" s="109">
        <v>1200001530</v>
      </c>
      <c r="E581" s="108" t="s">
        <v>6290</v>
      </c>
      <c r="F581" s="109">
        <v>2005</v>
      </c>
      <c r="G581" s="110">
        <v>44389</v>
      </c>
      <c r="H581" s="109">
        <f t="shared" si="50"/>
        <v>16</v>
      </c>
      <c r="I581" s="109">
        <v>8</v>
      </c>
      <c r="J581" s="111">
        <f t="shared" si="51"/>
        <v>0.11874999999999999</v>
      </c>
      <c r="K581" s="112">
        <v>28347.49</v>
      </c>
      <c r="L581" s="112">
        <v>1</v>
      </c>
      <c r="M581" s="121">
        <v>0</v>
      </c>
      <c r="N581" s="112">
        <f t="shared" si="52"/>
        <v>28347.49</v>
      </c>
      <c r="O581" s="112">
        <f t="shared" si="53"/>
        <v>53860.231</v>
      </c>
      <c r="P581" s="114">
        <f t="shared" si="54"/>
        <v>1417.3745000000001</v>
      </c>
      <c r="Q581" s="115">
        <f t="shared" si="55"/>
        <v>1417.3745000000001</v>
      </c>
    </row>
    <row r="582" spans="2:17" x14ac:dyDescent="0.25">
      <c r="B582" s="120">
        <v>575</v>
      </c>
      <c r="C582" s="109" t="s">
        <v>6474</v>
      </c>
      <c r="D582" s="109">
        <v>1200002160</v>
      </c>
      <c r="E582" s="108" t="s">
        <v>6291</v>
      </c>
      <c r="F582" s="109">
        <v>2005</v>
      </c>
      <c r="G582" s="110">
        <v>44389</v>
      </c>
      <c r="H582" s="109">
        <f t="shared" si="50"/>
        <v>16</v>
      </c>
      <c r="I582" s="109">
        <v>8</v>
      </c>
      <c r="J582" s="111">
        <f t="shared" si="51"/>
        <v>0.11874999999999999</v>
      </c>
      <c r="K582" s="112">
        <v>13247.76</v>
      </c>
      <c r="L582" s="112">
        <v>1</v>
      </c>
      <c r="M582" s="121">
        <v>0</v>
      </c>
      <c r="N582" s="112">
        <f t="shared" si="52"/>
        <v>13247.76</v>
      </c>
      <c r="O582" s="112">
        <f t="shared" si="53"/>
        <v>25170.743999999999</v>
      </c>
      <c r="P582" s="114">
        <f t="shared" si="54"/>
        <v>662.38800000000003</v>
      </c>
      <c r="Q582" s="115">
        <f t="shared" si="55"/>
        <v>662.38800000000003</v>
      </c>
    </row>
    <row r="583" spans="2:17" x14ac:dyDescent="0.25">
      <c r="B583" s="120">
        <v>576</v>
      </c>
      <c r="C583" s="109" t="s">
        <v>6474</v>
      </c>
      <c r="D583" s="109">
        <v>1200029440</v>
      </c>
      <c r="E583" s="108" t="s">
        <v>6292</v>
      </c>
      <c r="F583" s="109">
        <v>2005</v>
      </c>
      <c r="G583" s="110">
        <v>44389</v>
      </c>
      <c r="H583" s="109">
        <f t="shared" ref="H583:H646" si="56">YEAR(G583)-F583</f>
        <v>16</v>
      </c>
      <c r="I583" s="109">
        <v>8</v>
      </c>
      <c r="J583" s="111">
        <f t="shared" ref="J583:J646" si="57">(95/I583/100)</f>
        <v>0.11874999999999999</v>
      </c>
      <c r="K583" s="112">
        <v>4656.79</v>
      </c>
      <c r="L583" s="112">
        <v>1</v>
      </c>
      <c r="M583" s="121">
        <v>0</v>
      </c>
      <c r="N583" s="112">
        <f t="shared" ref="N583:N646" si="58">K583*(1+M583)</f>
        <v>4656.79</v>
      </c>
      <c r="O583" s="112">
        <f t="shared" ref="O583:O646" si="59">H583*J583*N583</f>
        <v>8847.9009999999998</v>
      </c>
      <c r="P583" s="114">
        <f t="shared" si="54"/>
        <v>232.83950000000002</v>
      </c>
      <c r="Q583" s="115">
        <f t="shared" si="55"/>
        <v>232.83950000000002</v>
      </c>
    </row>
    <row r="584" spans="2:17" x14ac:dyDescent="0.25">
      <c r="B584" s="120">
        <v>577</v>
      </c>
      <c r="C584" s="109" t="s">
        <v>6474</v>
      </c>
      <c r="D584" s="109">
        <v>1200029500</v>
      </c>
      <c r="E584" s="108" t="s">
        <v>6293</v>
      </c>
      <c r="F584" s="109">
        <v>2005</v>
      </c>
      <c r="G584" s="110">
        <v>44389</v>
      </c>
      <c r="H584" s="109">
        <f t="shared" si="56"/>
        <v>16</v>
      </c>
      <c r="I584" s="109">
        <v>8</v>
      </c>
      <c r="J584" s="111">
        <f t="shared" si="57"/>
        <v>0.11874999999999999</v>
      </c>
      <c r="K584" s="112">
        <v>3216.6</v>
      </c>
      <c r="L584" s="112">
        <v>1</v>
      </c>
      <c r="M584" s="121">
        <v>0</v>
      </c>
      <c r="N584" s="112">
        <f t="shared" si="58"/>
        <v>3216.6</v>
      </c>
      <c r="O584" s="112">
        <f t="shared" si="59"/>
        <v>6111.54</v>
      </c>
      <c r="P584" s="114">
        <f t="shared" si="54"/>
        <v>160.83000000000001</v>
      </c>
      <c r="Q584" s="115">
        <f t="shared" si="55"/>
        <v>160.83000000000001</v>
      </c>
    </row>
    <row r="585" spans="2:17" x14ac:dyDescent="0.25">
      <c r="B585" s="120">
        <v>578</v>
      </c>
      <c r="C585" s="109" t="s">
        <v>6474</v>
      </c>
      <c r="D585" s="109">
        <v>1200029430</v>
      </c>
      <c r="E585" s="108" t="s">
        <v>6294</v>
      </c>
      <c r="F585" s="109">
        <v>2005</v>
      </c>
      <c r="G585" s="110">
        <v>44389</v>
      </c>
      <c r="H585" s="109">
        <f t="shared" si="56"/>
        <v>16</v>
      </c>
      <c r="I585" s="109">
        <v>8</v>
      </c>
      <c r="J585" s="111">
        <f t="shared" si="57"/>
        <v>0.11874999999999999</v>
      </c>
      <c r="K585" s="112">
        <v>1756.33</v>
      </c>
      <c r="L585" s="112">
        <v>1</v>
      </c>
      <c r="M585" s="121">
        <v>0</v>
      </c>
      <c r="N585" s="112">
        <f t="shared" si="58"/>
        <v>1756.33</v>
      </c>
      <c r="O585" s="112">
        <f t="shared" si="59"/>
        <v>3337.0269999999996</v>
      </c>
      <c r="P585" s="114">
        <f t="shared" si="54"/>
        <v>87.816500000000005</v>
      </c>
      <c r="Q585" s="115">
        <f t="shared" si="55"/>
        <v>87.816500000000005</v>
      </c>
    </row>
    <row r="586" spans="2:17" x14ac:dyDescent="0.25">
      <c r="B586" s="120">
        <v>579</v>
      </c>
      <c r="C586" s="109" t="s">
        <v>6474</v>
      </c>
      <c r="D586" s="109">
        <v>1200001960</v>
      </c>
      <c r="E586" s="108" t="s">
        <v>4253</v>
      </c>
      <c r="F586" s="109">
        <v>2006</v>
      </c>
      <c r="G586" s="110">
        <v>44389</v>
      </c>
      <c r="H586" s="109">
        <f t="shared" si="56"/>
        <v>15</v>
      </c>
      <c r="I586" s="109">
        <v>8</v>
      </c>
      <c r="J586" s="111">
        <f t="shared" si="57"/>
        <v>0.11874999999999999</v>
      </c>
      <c r="K586" s="112">
        <v>426114</v>
      </c>
      <c r="L586" s="112">
        <v>1</v>
      </c>
      <c r="M586" s="121">
        <v>0</v>
      </c>
      <c r="N586" s="112">
        <f t="shared" si="58"/>
        <v>426114</v>
      </c>
      <c r="O586" s="112">
        <f t="shared" si="59"/>
        <v>759015.5625</v>
      </c>
      <c r="P586" s="114">
        <f t="shared" ref="P586:P649" si="60">IF(N586-O586&lt;=0,5%*N586,N586-O586)</f>
        <v>21305.7</v>
      </c>
      <c r="Q586" s="115">
        <f t="shared" ref="Q586:Q649" si="61">IF(P586=N586*5%,P586,P586*0.9)</f>
        <v>21305.7</v>
      </c>
    </row>
    <row r="587" spans="2:17" x14ac:dyDescent="0.25">
      <c r="B587" s="120">
        <v>580</v>
      </c>
      <c r="C587" s="109" t="s">
        <v>6474</v>
      </c>
      <c r="D587" s="109">
        <v>1200002310</v>
      </c>
      <c r="E587" s="108" t="s">
        <v>6295</v>
      </c>
      <c r="F587" s="109">
        <v>2006</v>
      </c>
      <c r="G587" s="110">
        <v>44389</v>
      </c>
      <c r="H587" s="109">
        <f t="shared" si="56"/>
        <v>15</v>
      </c>
      <c r="I587" s="109">
        <v>10</v>
      </c>
      <c r="J587" s="111">
        <f t="shared" si="57"/>
        <v>9.5000000000000001E-2</v>
      </c>
      <c r="K587" s="112">
        <v>244868.52</v>
      </c>
      <c r="L587" s="112">
        <v>1</v>
      </c>
      <c r="M587" s="121">
        <v>0</v>
      </c>
      <c r="N587" s="112">
        <f t="shared" si="58"/>
        <v>244868.52</v>
      </c>
      <c r="O587" s="112">
        <f t="shared" si="59"/>
        <v>348937.641</v>
      </c>
      <c r="P587" s="114">
        <f t="shared" si="60"/>
        <v>12243.425999999999</v>
      </c>
      <c r="Q587" s="115">
        <f t="shared" si="61"/>
        <v>12243.425999999999</v>
      </c>
    </row>
    <row r="588" spans="2:17" x14ac:dyDescent="0.25">
      <c r="B588" s="120">
        <v>581</v>
      </c>
      <c r="C588" s="109" t="s">
        <v>6474</v>
      </c>
      <c r="D588" s="109">
        <v>1200002000</v>
      </c>
      <c r="E588" s="108" t="s">
        <v>6296</v>
      </c>
      <c r="F588" s="109">
        <v>2006</v>
      </c>
      <c r="G588" s="110">
        <v>44389</v>
      </c>
      <c r="H588" s="109">
        <f t="shared" si="56"/>
        <v>15</v>
      </c>
      <c r="I588" s="109">
        <v>8</v>
      </c>
      <c r="J588" s="111">
        <f t="shared" si="57"/>
        <v>0.11874999999999999</v>
      </c>
      <c r="K588" s="112">
        <v>58500</v>
      </c>
      <c r="L588" s="112">
        <v>1</v>
      </c>
      <c r="M588" s="121">
        <v>0</v>
      </c>
      <c r="N588" s="112">
        <f t="shared" si="58"/>
        <v>58500</v>
      </c>
      <c r="O588" s="112">
        <f t="shared" si="59"/>
        <v>104203.125</v>
      </c>
      <c r="P588" s="114">
        <f t="shared" si="60"/>
        <v>2925</v>
      </c>
      <c r="Q588" s="115">
        <f t="shared" si="61"/>
        <v>2925</v>
      </c>
    </row>
    <row r="589" spans="2:17" x14ac:dyDescent="0.25">
      <c r="B589" s="120">
        <v>582</v>
      </c>
      <c r="C589" s="109" t="s">
        <v>6474</v>
      </c>
      <c r="D589" s="109">
        <v>1200001920</v>
      </c>
      <c r="E589" s="108" t="s">
        <v>6297</v>
      </c>
      <c r="F589" s="109">
        <v>2006</v>
      </c>
      <c r="G589" s="110">
        <v>44389</v>
      </c>
      <c r="H589" s="109">
        <f t="shared" si="56"/>
        <v>15</v>
      </c>
      <c r="I589" s="109">
        <v>8</v>
      </c>
      <c r="J589" s="111">
        <f t="shared" si="57"/>
        <v>0.11874999999999999</v>
      </c>
      <c r="K589" s="112">
        <v>57559.040000000001</v>
      </c>
      <c r="L589" s="112">
        <v>1</v>
      </c>
      <c r="M589" s="121">
        <v>0</v>
      </c>
      <c r="N589" s="112">
        <f t="shared" si="58"/>
        <v>57559.040000000001</v>
      </c>
      <c r="O589" s="112">
        <f t="shared" si="59"/>
        <v>102527.04000000001</v>
      </c>
      <c r="P589" s="114">
        <f t="shared" si="60"/>
        <v>2877.9520000000002</v>
      </c>
      <c r="Q589" s="115">
        <f t="shared" si="61"/>
        <v>2877.9520000000002</v>
      </c>
    </row>
    <row r="590" spans="2:17" x14ac:dyDescent="0.25">
      <c r="B590" s="120">
        <v>583</v>
      </c>
      <c r="C590" s="109" t="s">
        <v>6474</v>
      </c>
      <c r="D590" s="109">
        <v>1200002050</v>
      </c>
      <c r="E590" s="108" t="s">
        <v>6298</v>
      </c>
      <c r="F590" s="109">
        <v>2006</v>
      </c>
      <c r="G590" s="110">
        <v>44389</v>
      </c>
      <c r="H590" s="109">
        <f t="shared" si="56"/>
        <v>15</v>
      </c>
      <c r="I590" s="109">
        <v>8</v>
      </c>
      <c r="J590" s="111">
        <f t="shared" si="57"/>
        <v>0.11874999999999999</v>
      </c>
      <c r="K590" s="112">
        <v>29700</v>
      </c>
      <c r="L590" s="112">
        <v>1</v>
      </c>
      <c r="M590" s="121">
        <v>0</v>
      </c>
      <c r="N590" s="112">
        <f t="shared" si="58"/>
        <v>29700</v>
      </c>
      <c r="O590" s="112">
        <f t="shared" si="59"/>
        <v>52903.125</v>
      </c>
      <c r="P590" s="114">
        <f t="shared" si="60"/>
        <v>1485</v>
      </c>
      <c r="Q590" s="115">
        <f t="shared" si="61"/>
        <v>1485</v>
      </c>
    </row>
    <row r="591" spans="2:17" x14ac:dyDescent="0.25">
      <c r="B591" s="120">
        <v>584</v>
      </c>
      <c r="C591" s="109" t="s">
        <v>6474</v>
      </c>
      <c r="D591" s="109">
        <v>1200001930</v>
      </c>
      <c r="E591" s="108" t="s">
        <v>6299</v>
      </c>
      <c r="F591" s="109">
        <v>2006</v>
      </c>
      <c r="G591" s="110">
        <v>44389</v>
      </c>
      <c r="H591" s="109">
        <f t="shared" si="56"/>
        <v>15</v>
      </c>
      <c r="I591" s="109">
        <v>8</v>
      </c>
      <c r="J591" s="111">
        <f t="shared" si="57"/>
        <v>0.11874999999999999</v>
      </c>
      <c r="K591" s="112">
        <v>16936.400000000001</v>
      </c>
      <c r="L591" s="112">
        <v>1</v>
      </c>
      <c r="M591" s="121">
        <v>0</v>
      </c>
      <c r="N591" s="112">
        <f t="shared" si="58"/>
        <v>16936.400000000001</v>
      </c>
      <c r="O591" s="112">
        <f t="shared" si="59"/>
        <v>30167.962500000001</v>
      </c>
      <c r="P591" s="114">
        <f t="shared" si="60"/>
        <v>846.82000000000016</v>
      </c>
      <c r="Q591" s="115">
        <f t="shared" si="61"/>
        <v>846.82000000000016</v>
      </c>
    </row>
    <row r="592" spans="2:17" x14ac:dyDescent="0.25">
      <c r="B592" s="120">
        <v>585</v>
      </c>
      <c r="C592" s="109" t="s">
        <v>6474</v>
      </c>
      <c r="D592" s="109">
        <v>1200029510</v>
      </c>
      <c r="E592" s="108" t="s">
        <v>6299</v>
      </c>
      <c r="F592" s="109">
        <v>2006</v>
      </c>
      <c r="G592" s="110">
        <v>44389</v>
      </c>
      <c r="H592" s="109">
        <f t="shared" si="56"/>
        <v>15</v>
      </c>
      <c r="I592" s="109">
        <v>8</v>
      </c>
      <c r="J592" s="111">
        <f t="shared" si="57"/>
        <v>0.11874999999999999</v>
      </c>
      <c r="K592" s="112">
        <v>12250</v>
      </c>
      <c r="L592" s="112">
        <v>1</v>
      </c>
      <c r="M592" s="121">
        <v>0</v>
      </c>
      <c r="N592" s="112">
        <f t="shared" si="58"/>
        <v>12250</v>
      </c>
      <c r="O592" s="112">
        <f t="shared" si="59"/>
        <v>21820.3125</v>
      </c>
      <c r="P592" s="114">
        <f t="shared" si="60"/>
        <v>612.5</v>
      </c>
      <c r="Q592" s="115">
        <f t="shared" si="61"/>
        <v>612.5</v>
      </c>
    </row>
    <row r="593" spans="2:17" x14ac:dyDescent="0.25">
      <c r="B593" s="120">
        <v>586</v>
      </c>
      <c r="C593" s="109" t="s">
        <v>6474</v>
      </c>
      <c r="D593" s="109">
        <v>1200002230</v>
      </c>
      <c r="E593" s="108" t="s">
        <v>6300</v>
      </c>
      <c r="F593" s="109">
        <v>2006</v>
      </c>
      <c r="G593" s="110">
        <v>44389</v>
      </c>
      <c r="H593" s="109">
        <f t="shared" si="56"/>
        <v>15</v>
      </c>
      <c r="I593" s="109">
        <v>8</v>
      </c>
      <c r="J593" s="111">
        <f t="shared" si="57"/>
        <v>0.11874999999999999</v>
      </c>
      <c r="K593" s="112">
        <v>11065</v>
      </c>
      <c r="L593" s="112">
        <v>1</v>
      </c>
      <c r="M593" s="121">
        <v>0</v>
      </c>
      <c r="N593" s="112">
        <f t="shared" si="58"/>
        <v>11065</v>
      </c>
      <c r="O593" s="112">
        <f t="shared" si="59"/>
        <v>19709.53125</v>
      </c>
      <c r="P593" s="114">
        <f t="shared" si="60"/>
        <v>553.25</v>
      </c>
      <c r="Q593" s="115">
        <f t="shared" si="61"/>
        <v>553.25</v>
      </c>
    </row>
    <row r="594" spans="2:17" x14ac:dyDescent="0.25">
      <c r="B594" s="120">
        <v>587</v>
      </c>
      <c r="C594" s="109" t="s">
        <v>6474</v>
      </c>
      <c r="D594" s="109">
        <v>1200029490</v>
      </c>
      <c r="E594" s="108" t="s">
        <v>6301</v>
      </c>
      <c r="F594" s="109">
        <v>2006</v>
      </c>
      <c r="G594" s="110">
        <v>44389</v>
      </c>
      <c r="H594" s="109">
        <f t="shared" si="56"/>
        <v>15</v>
      </c>
      <c r="I594" s="109">
        <v>8</v>
      </c>
      <c r="J594" s="111">
        <f t="shared" si="57"/>
        <v>0.11874999999999999</v>
      </c>
      <c r="K594" s="112">
        <v>3000</v>
      </c>
      <c r="L594" s="112">
        <v>1</v>
      </c>
      <c r="M594" s="121">
        <v>0</v>
      </c>
      <c r="N594" s="112">
        <f t="shared" si="58"/>
        <v>3000</v>
      </c>
      <c r="O594" s="112">
        <f t="shared" si="59"/>
        <v>5343.75</v>
      </c>
      <c r="P594" s="114">
        <f t="shared" si="60"/>
        <v>150</v>
      </c>
      <c r="Q594" s="115">
        <f t="shared" si="61"/>
        <v>150</v>
      </c>
    </row>
    <row r="595" spans="2:17" x14ac:dyDescent="0.25">
      <c r="B595" s="120">
        <v>588</v>
      </c>
      <c r="C595" s="109" t="s">
        <v>6474</v>
      </c>
      <c r="D595" s="109">
        <v>1200001810</v>
      </c>
      <c r="E595" s="108" t="s">
        <v>6302</v>
      </c>
      <c r="F595" s="109">
        <v>2007</v>
      </c>
      <c r="G595" s="110">
        <v>44389</v>
      </c>
      <c r="H595" s="109">
        <f t="shared" si="56"/>
        <v>14</v>
      </c>
      <c r="I595" s="109">
        <v>8</v>
      </c>
      <c r="J595" s="111">
        <f t="shared" si="57"/>
        <v>0.11874999999999999</v>
      </c>
      <c r="K595" s="112">
        <v>1875000</v>
      </c>
      <c r="L595" s="112">
        <v>1</v>
      </c>
      <c r="M595" s="121">
        <v>0</v>
      </c>
      <c r="N595" s="112">
        <f t="shared" si="58"/>
        <v>1875000</v>
      </c>
      <c r="O595" s="112">
        <f t="shared" si="59"/>
        <v>3117187.4999999995</v>
      </c>
      <c r="P595" s="114">
        <f t="shared" si="60"/>
        <v>93750</v>
      </c>
      <c r="Q595" s="115">
        <f t="shared" si="61"/>
        <v>93750</v>
      </c>
    </row>
    <row r="596" spans="2:17" x14ac:dyDescent="0.25">
      <c r="B596" s="120">
        <v>589</v>
      </c>
      <c r="C596" s="109" t="s">
        <v>6474</v>
      </c>
      <c r="D596" s="109">
        <v>1200002330</v>
      </c>
      <c r="E596" s="108" t="s">
        <v>6303</v>
      </c>
      <c r="F596" s="109">
        <v>2007</v>
      </c>
      <c r="G596" s="110">
        <v>44389</v>
      </c>
      <c r="H596" s="109">
        <f t="shared" si="56"/>
        <v>14</v>
      </c>
      <c r="I596" s="109">
        <v>10</v>
      </c>
      <c r="J596" s="111">
        <f t="shared" si="57"/>
        <v>9.5000000000000001E-2</v>
      </c>
      <c r="K596" s="112">
        <v>1598017.02</v>
      </c>
      <c r="L596" s="112">
        <v>1</v>
      </c>
      <c r="M596" s="121">
        <v>0</v>
      </c>
      <c r="N596" s="112">
        <f t="shared" si="58"/>
        <v>1598017.02</v>
      </c>
      <c r="O596" s="112">
        <f t="shared" si="59"/>
        <v>2125362.6366000003</v>
      </c>
      <c r="P596" s="114">
        <f t="shared" si="60"/>
        <v>79900.85100000001</v>
      </c>
      <c r="Q596" s="115">
        <f t="shared" si="61"/>
        <v>79900.85100000001</v>
      </c>
    </row>
    <row r="597" spans="2:17" x14ac:dyDescent="0.25">
      <c r="B597" s="120">
        <v>590</v>
      </c>
      <c r="C597" s="109" t="s">
        <v>6474</v>
      </c>
      <c r="D597" s="109">
        <v>1200001830</v>
      </c>
      <c r="E597" s="108" t="s">
        <v>6304</v>
      </c>
      <c r="F597" s="109">
        <v>2007</v>
      </c>
      <c r="G597" s="110">
        <v>44389</v>
      </c>
      <c r="H597" s="109">
        <f t="shared" si="56"/>
        <v>14</v>
      </c>
      <c r="I597" s="109">
        <v>8</v>
      </c>
      <c r="J597" s="111">
        <f t="shared" si="57"/>
        <v>0.11874999999999999</v>
      </c>
      <c r="K597" s="112">
        <v>1500000</v>
      </c>
      <c r="L597" s="112">
        <v>1</v>
      </c>
      <c r="M597" s="121">
        <v>0</v>
      </c>
      <c r="N597" s="112">
        <f t="shared" si="58"/>
        <v>1500000</v>
      </c>
      <c r="O597" s="112">
        <f t="shared" si="59"/>
        <v>2493750</v>
      </c>
      <c r="P597" s="114">
        <f t="shared" si="60"/>
        <v>75000</v>
      </c>
      <c r="Q597" s="115">
        <f t="shared" si="61"/>
        <v>75000</v>
      </c>
    </row>
    <row r="598" spans="2:17" x14ac:dyDescent="0.25">
      <c r="B598" s="120">
        <v>591</v>
      </c>
      <c r="C598" s="109" t="s">
        <v>6474</v>
      </c>
      <c r="D598" s="109">
        <v>1200001500</v>
      </c>
      <c r="E598" s="108" t="s">
        <v>6305</v>
      </c>
      <c r="F598" s="109">
        <v>2007</v>
      </c>
      <c r="G598" s="110">
        <v>44389</v>
      </c>
      <c r="H598" s="109">
        <f t="shared" si="56"/>
        <v>14</v>
      </c>
      <c r="I598" s="109">
        <v>8</v>
      </c>
      <c r="J598" s="111">
        <f t="shared" si="57"/>
        <v>0.11874999999999999</v>
      </c>
      <c r="K598" s="112">
        <v>1063715.8799999999</v>
      </c>
      <c r="L598" s="112">
        <v>1</v>
      </c>
      <c r="M598" s="121">
        <v>0</v>
      </c>
      <c r="N598" s="112">
        <f t="shared" si="58"/>
        <v>1063715.8799999999</v>
      </c>
      <c r="O598" s="112">
        <f t="shared" si="59"/>
        <v>1768427.6504999998</v>
      </c>
      <c r="P598" s="114">
        <f t="shared" si="60"/>
        <v>53185.793999999994</v>
      </c>
      <c r="Q598" s="115">
        <f t="shared" si="61"/>
        <v>53185.793999999994</v>
      </c>
    </row>
    <row r="599" spans="2:17" x14ac:dyDescent="0.25">
      <c r="B599" s="120">
        <v>592</v>
      </c>
      <c r="C599" s="109" t="s">
        <v>6474</v>
      </c>
      <c r="D599" s="109">
        <v>1200002130</v>
      </c>
      <c r="E599" s="108" t="s">
        <v>6306</v>
      </c>
      <c r="F599" s="109">
        <v>2007</v>
      </c>
      <c r="G599" s="110">
        <v>44389</v>
      </c>
      <c r="H599" s="109">
        <f t="shared" si="56"/>
        <v>14</v>
      </c>
      <c r="I599" s="109">
        <v>10</v>
      </c>
      <c r="J599" s="111">
        <f t="shared" si="57"/>
        <v>9.5000000000000001E-2</v>
      </c>
      <c r="K599" s="112">
        <v>884574.33</v>
      </c>
      <c r="L599" s="112">
        <v>1</v>
      </c>
      <c r="M599" s="121">
        <v>0</v>
      </c>
      <c r="N599" s="112">
        <f t="shared" si="58"/>
        <v>884574.33</v>
      </c>
      <c r="O599" s="112">
        <f t="shared" si="59"/>
        <v>1176483.8589000001</v>
      </c>
      <c r="P599" s="114">
        <f t="shared" si="60"/>
        <v>44228.716500000002</v>
      </c>
      <c r="Q599" s="115">
        <f t="shared" si="61"/>
        <v>44228.716500000002</v>
      </c>
    </row>
    <row r="600" spans="2:17" x14ac:dyDescent="0.25">
      <c r="B600" s="120">
        <v>593</v>
      </c>
      <c r="C600" s="109" t="s">
        <v>6474</v>
      </c>
      <c r="D600" s="109">
        <v>1200001770</v>
      </c>
      <c r="E600" s="108" t="s">
        <v>6307</v>
      </c>
      <c r="F600" s="109">
        <v>2007</v>
      </c>
      <c r="G600" s="110">
        <v>44389</v>
      </c>
      <c r="H600" s="109">
        <f t="shared" si="56"/>
        <v>14</v>
      </c>
      <c r="I600" s="109">
        <v>8</v>
      </c>
      <c r="J600" s="111">
        <f t="shared" si="57"/>
        <v>0.11874999999999999</v>
      </c>
      <c r="K600" s="112">
        <v>748265.84</v>
      </c>
      <c r="L600" s="112">
        <v>1</v>
      </c>
      <c r="M600" s="121">
        <v>0</v>
      </c>
      <c r="N600" s="112">
        <f t="shared" si="58"/>
        <v>748265.84</v>
      </c>
      <c r="O600" s="112">
        <f t="shared" si="59"/>
        <v>1243991.9589999998</v>
      </c>
      <c r="P600" s="114">
        <f t="shared" si="60"/>
        <v>37413.292000000001</v>
      </c>
      <c r="Q600" s="115">
        <f t="shared" si="61"/>
        <v>37413.292000000001</v>
      </c>
    </row>
    <row r="601" spans="2:17" x14ac:dyDescent="0.25">
      <c r="B601" s="120">
        <v>594</v>
      </c>
      <c r="C601" s="109" t="s">
        <v>6474</v>
      </c>
      <c r="D601" s="109">
        <v>1200001840</v>
      </c>
      <c r="E601" s="108" t="s">
        <v>6308</v>
      </c>
      <c r="F601" s="109">
        <v>2007</v>
      </c>
      <c r="G601" s="110">
        <v>44389</v>
      </c>
      <c r="H601" s="109">
        <f t="shared" si="56"/>
        <v>14</v>
      </c>
      <c r="I601" s="109">
        <v>8</v>
      </c>
      <c r="J601" s="111">
        <f t="shared" si="57"/>
        <v>0.11874999999999999</v>
      </c>
      <c r="K601" s="112">
        <v>246000</v>
      </c>
      <c r="L601" s="112">
        <v>1</v>
      </c>
      <c r="M601" s="121">
        <v>0</v>
      </c>
      <c r="N601" s="112">
        <f t="shared" si="58"/>
        <v>246000</v>
      </c>
      <c r="O601" s="112">
        <f t="shared" si="59"/>
        <v>408974.99999999994</v>
      </c>
      <c r="P601" s="114">
        <f t="shared" si="60"/>
        <v>12300</v>
      </c>
      <c r="Q601" s="115">
        <f t="shared" si="61"/>
        <v>12300</v>
      </c>
    </row>
    <row r="602" spans="2:17" x14ac:dyDescent="0.25">
      <c r="B602" s="120">
        <v>595</v>
      </c>
      <c r="C602" s="109" t="s">
        <v>6474</v>
      </c>
      <c r="D602" s="109">
        <v>1200001580</v>
      </c>
      <c r="E602" s="108" t="s">
        <v>1209</v>
      </c>
      <c r="F602" s="109">
        <v>2007</v>
      </c>
      <c r="G602" s="110">
        <v>44389</v>
      </c>
      <c r="H602" s="109">
        <f t="shared" si="56"/>
        <v>14</v>
      </c>
      <c r="I602" s="109">
        <v>8</v>
      </c>
      <c r="J602" s="111">
        <f t="shared" si="57"/>
        <v>0.11874999999999999</v>
      </c>
      <c r="K602" s="112">
        <v>212756.65</v>
      </c>
      <c r="L602" s="112">
        <v>1</v>
      </c>
      <c r="M602" s="121">
        <v>0</v>
      </c>
      <c r="N602" s="112">
        <f t="shared" si="58"/>
        <v>212756.65</v>
      </c>
      <c r="O602" s="112">
        <f t="shared" si="59"/>
        <v>353707.93062499998</v>
      </c>
      <c r="P602" s="114">
        <f t="shared" si="60"/>
        <v>10637.8325</v>
      </c>
      <c r="Q602" s="115">
        <f t="shared" si="61"/>
        <v>10637.8325</v>
      </c>
    </row>
    <row r="603" spans="2:17" x14ac:dyDescent="0.25">
      <c r="B603" s="120">
        <v>596</v>
      </c>
      <c r="C603" s="109" t="s">
        <v>6474</v>
      </c>
      <c r="D603" s="109">
        <v>1200002100</v>
      </c>
      <c r="E603" s="108" t="s">
        <v>6309</v>
      </c>
      <c r="F603" s="109">
        <v>2007</v>
      </c>
      <c r="G603" s="110">
        <v>44389</v>
      </c>
      <c r="H603" s="109">
        <f t="shared" si="56"/>
        <v>14</v>
      </c>
      <c r="I603" s="109">
        <v>8</v>
      </c>
      <c r="J603" s="111">
        <f t="shared" si="57"/>
        <v>0.11874999999999999</v>
      </c>
      <c r="K603" s="112">
        <v>200000</v>
      </c>
      <c r="L603" s="112">
        <v>1</v>
      </c>
      <c r="M603" s="121">
        <v>0</v>
      </c>
      <c r="N603" s="112">
        <f t="shared" si="58"/>
        <v>200000</v>
      </c>
      <c r="O603" s="112">
        <f t="shared" si="59"/>
        <v>332500</v>
      </c>
      <c r="P603" s="114">
        <f t="shared" si="60"/>
        <v>10000</v>
      </c>
      <c r="Q603" s="115">
        <f t="shared" si="61"/>
        <v>10000</v>
      </c>
    </row>
    <row r="604" spans="2:17" x14ac:dyDescent="0.25">
      <c r="B604" s="120">
        <v>597</v>
      </c>
      <c r="C604" s="109" t="s">
        <v>6474</v>
      </c>
      <c r="D604" s="109">
        <v>1200001520</v>
      </c>
      <c r="E604" s="108" t="s">
        <v>6310</v>
      </c>
      <c r="F604" s="109">
        <v>2007</v>
      </c>
      <c r="G604" s="110">
        <v>44389</v>
      </c>
      <c r="H604" s="109">
        <f t="shared" si="56"/>
        <v>14</v>
      </c>
      <c r="I604" s="109">
        <v>8</v>
      </c>
      <c r="J604" s="111">
        <f t="shared" si="57"/>
        <v>0.11874999999999999</v>
      </c>
      <c r="K604" s="112">
        <v>175293.67</v>
      </c>
      <c r="L604" s="112">
        <v>1</v>
      </c>
      <c r="M604" s="121">
        <v>0</v>
      </c>
      <c r="N604" s="112">
        <f t="shared" si="58"/>
        <v>175293.67</v>
      </c>
      <c r="O604" s="112">
        <f t="shared" si="59"/>
        <v>291425.72637499997</v>
      </c>
      <c r="P604" s="114">
        <f t="shared" si="60"/>
        <v>8764.683500000001</v>
      </c>
      <c r="Q604" s="115">
        <f t="shared" si="61"/>
        <v>8764.683500000001</v>
      </c>
    </row>
    <row r="605" spans="2:17" x14ac:dyDescent="0.25">
      <c r="B605" s="120">
        <v>598</v>
      </c>
      <c r="C605" s="109" t="s">
        <v>6474</v>
      </c>
      <c r="D605" s="109">
        <v>1200001460</v>
      </c>
      <c r="E605" s="108" t="s">
        <v>6311</v>
      </c>
      <c r="F605" s="109">
        <v>2007</v>
      </c>
      <c r="G605" s="110">
        <v>44389</v>
      </c>
      <c r="H605" s="109">
        <f t="shared" si="56"/>
        <v>14</v>
      </c>
      <c r="I605" s="109">
        <v>8</v>
      </c>
      <c r="J605" s="111">
        <f t="shared" si="57"/>
        <v>0.11874999999999999</v>
      </c>
      <c r="K605" s="112">
        <v>160856</v>
      </c>
      <c r="L605" s="112">
        <v>1</v>
      </c>
      <c r="M605" s="121">
        <v>0</v>
      </c>
      <c r="N605" s="112">
        <f t="shared" si="58"/>
        <v>160856</v>
      </c>
      <c r="O605" s="112">
        <f t="shared" si="59"/>
        <v>267423.09999999998</v>
      </c>
      <c r="P605" s="114">
        <f t="shared" si="60"/>
        <v>8042.8</v>
      </c>
      <c r="Q605" s="115">
        <f t="shared" si="61"/>
        <v>8042.8</v>
      </c>
    </row>
    <row r="606" spans="2:17" x14ac:dyDescent="0.25">
      <c r="B606" s="120">
        <v>599</v>
      </c>
      <c r="C606" s="109" t="s">
        <v>6474</v>
      </c>
      <c r="D606" s="109">
        <v>1200001550</v>
      </c>
      <c r="E606" s="108" t="s">
        <v>6312</v>
      </c>
      <c r="F606" s="109">
        <v>2007</v>
      </c>
      <c r="G606" s="110">
        <v>44389</v>
      </c>
      <c r="H606" s="109">
        <f t="shared" si="56"/>
        <v>14</v>
      </c>
      <c r="I606" s="109">
        <v>8</v>
      </c>
      <c r="J606" s="111">
        <f t="shared" si="57"/>
        <v>0.11874999999999999</v>
      </c>
      <c r="K606" s="112">
        <v>137000</v>
      </c>
      <c r="L606" s="112">
        <v>1</v>
      </c>
      <c r="M606" s="121">
        <v>0</v>
      </c>
      <c r="N606" s="112">
        <f t="shared" si="58"/>
        <v>137000</v>
      </c>
      <c r="O606" s="112">
        <f t="shared" si="59"/>
        <v>227762.49999999997</v>
      </c>
      <c r="P606" s="114">
        <f t="shared" si="60"/>
        <v>6850</v>
      </c>
      <c r="Q606" s="115">
        <f t="shared" si="61"/>
        <v>6850</v>
      </c>
    </row>
    <row r="607" spans="2:17" x14ac:dyDescent="0.25">
      <c r="B607" s="120">
        <v>600</v>
      </c>
      <c r="C607" s="109" t="s">
        <v>6474</v>
      </c>
      <c r="D607" s="109">
        <v>1200002090</v>
      </c>
      <c r="E607" s="108" t="s">
        <v>6313</v>
      </c>
      <c r="F607" s="109">
        <v>2007</v>
      </c>
      <c r="G607" s="110">
        <v>44389</v>
      </c>
      <c r="H607" s="109">
        <f t="shared" si="56"/>
        <v>14</v>
      </c>
      <c r="I607" s="109">
        <v>8</v>
      </c>
      <c r="J607" s="111">
        <f t="shared" si="57"/>
        <v>0.11874999999999999</v>
      </c>
      <c r="K607" s="112">
        <v>134000</v>
      </c>
      <c r="L607" s="112">
        <v>1</v>
      </c>
      <c r="M607" s="121">
        <v>0</v>
      </c>
      <c r="N607" s="112">
        <f t="shared" si="58"/>
        <v>134000</v>
      </c>
      <c r="O607" s="112">
        <f t="shared" si="59"/>
        <v>222774.99999999997</v>
      </c>
      <c r="P607" s="114">
        <f t="shared" si="60"/>
        <v>6700</v>
      </c>
      <c r="Q607" s="115">
        <f t="shared" si="61"/>
        <v>6700</v>
      </c>
    </row>
    <row r="608" spans="2:17" x14ac:dyDescent="0.25">
      <c r="B608" s="120">
        <v>601</v>
      </c>
      <c r="C608" s="109" t="s">
        <v>6474</v>
      </c>
      <c r="D608" s="109">
        <v>1200002040</v>
      </c>
      <c r="E608" s="108" t="s">
        <v>1346</v>
      </c>
      <c r="F608" s="109">
        <v>2007</v>
      </c>
      <c r="G608" s="110">
        <v>44389</v>
      </c>
      <c r="H608" s="109">
        <f t="shared" si="56"/>
        <v>14</v>
      </c>
      <c r="I608" s="109">
        <v>8</v>
      </c>
      <c r="J608" s="111">
        <f t="shared" si="57"/>
        <v>0.11874999999999999</v>
      </c>
      <c r="K608" s="112">
        <v>64260</v>
      </c>
      <c r="L608" s="112">
        <v>1</v>
      </c>
      <c r="M608" s="121">
        <v>0</v>
      </c>
      <c r="N608" s="112">
        <f t="shared" si="58"/>
        <v>64260</v>
      </c>
      <c r="O608" s="112">
        <f t="shared" si="59"/>
        <v>106832.24999999999</v>
      </c>
      <c r="P608" s="114">
        <f t="shared" si="60"/>
        <v>3213</v>
      </c>
      <c r="Q608" s="115">
        <f t="shared" si="61"/>
        <v>3213</v>
      </c>
    </row>
    <row r="609" spans="2:17" x14ac:dyDescent="0.25">
      <c r="B609" s="120">
        <v>602</v>
      </c>
      <c r="C609" s="109" t="s">
        <v>6474</v>
      </c>
      <c r="D609" s="109">
        <v>1200002080</v>
      </c>
      <c r="E609" s="108" t="s">
        <v>6314</v>
      </c>
      <c r="F609" s="109">
        <v>2007</v>
      </c>
      <c r="G609" s="110">
        <v>44389</v>
      </c>
      <c r="H609" s="109">
        <f t="shared" si="56"/>
        <v>14</v>
      </c>
      <c r="I609" s="109">
        <v>8</v>
      </c>
      <c r="J609" s="111">
        <f t="shared" si="57"/>
        <v>0.11874999999999999</v>
      </c>
      <c r="K609" s="112">
        <v>62500</v>
      </c>
      <c r="L609" s="112">
        <v>1</v>
      </c>
      <c r="M609" s="121">
        <v>0</v>
      </c>
      <c r="N609" s="112">
        <f t="shared" si="58"/>
        <v>62500</v>
      </c>
      <c r="O609" s="112">
        <f t="shared" si="59"/>
        <v>103906.24999999999</v>
      </c>
      <c r="P609" s="114">
        <f t="shared" si="60"/>
        <v>3125</v>
      </c>
      <c r="Q609" s="115">
        <f t="shared" si="61"/>
        <v>3125</v>
      </c>
    </row>
    <row r="610" spans="2:17" x14ac:dyDescent="0.25">
      <c r="B610" s="120">
        <v>603</v>
      </c>
      <c r="C610" s="109" t="s">
        <v>6474</v>
      </c>
      <c r="D610" s="109">
        <v>1200002300</v>
      </c>
      <c r="E610" s="108" t="s">
        <v>6315</v>
      </c>
      <c r="F610" s="109">
        <v>2007</v>
      </c>
      <c r="G610" s="110">
        <v>44389</v>
      </c>
      <c r="H610" s="109">
        <f t="shared" si="56"/>
        <v>14</v>
      </c>
      <c r="I610" s="109">
        <v>8</v>
      </c>
      <c r="J610" s="111">
        <f t="shared" si="57"/>
        <v>0.11874999999999999</v>
      </c>
      <c r="K610" s="112">
        <v>41520</v>
      </c>
      <c r="L610" s="112">
        <v>1</v>
      </c>
      <c r="M610" s="121">
        <v>0</v>
      </c>
      <c r="N610" s="112">
        <f t="shared" si="58"/>
        <v>41520</v>
      </c>
      <c r="O610" s="112">
        <f t="shared" si="59"/>
        <v>69027</v>
      </c>
      <c r="P610" s="114">
        <f t="shared" si="60"/>
        <v>2076</v>
      </c>
      <c r="Q610" s="115">
        <f t="shared" si="61"/>
        <v>2076</v>
      </c>
    </row>
    <row r="611" spans="2:17" x14ac:dyDescent="0.25">
      <c r="B611" s="120">
        <v>604</v>
      </c>
      <c r="C611" s="109" t="s">
        <v>6474</v>
      </c>
      <c r="D611" s="109">
        <v>1200002070</v>
      </c>
      <c r="E611" s="108" t="s">
        <v>6316</v>
      </c>
      <c r="F611" s="109">
        <v>2007</v>
      </c>
      <c r="G611" s="110">
        <v>44389</v>
      </c>
      <c r="H611" s="109">
        <f t="shared" si="56"/>
        <v>14</v>
      </c>
      <c r="I611" s="109">
        <v>8</v>
      </c>
      <c r="J611" s="111">
        <f t="shared" si="57"/>
        <v>0.11874999999999999</v>
      </c>
      <c r="K611" s="112">
        <v>38128.21</v>
      </c>
      <c r="L611" s="112">
        <v>1</v>
      </c>
      <c r="M611" s="121">
        <v>0</v>
      </c>
      <c r="N611" s="112">
        <f t="shared" si="58"/>
        <v>38128.21</v>
      </c>
      <c r="O611" s="112">
        <f t="shared" si="59"/>
        <v>63388.149124999996</v>
      </c>
      <c r="P611" s="114">
        <f t="shared" si="60"/>
        <v>1906.4105</v>
      </c>
      <c r="Q611" s="115">
        <f t="shared" si="61"/>
        <v>1906.4105</v>
      </c>
    </row>
    <row r="612" spans="2:17" x14ac:dyDescent="0.25">
      <c r="B612" s="120">
        <v>605</v>
      </c>
      <c r="C612" s="109" t="s">
        <v>6474</v>
      </c>
      <c r="D612" s="109">
        <v>1200001540</v>
      </c>
      <c r="E612" s="108" t="s">
        <v>6317</v>
      </c>
      <c r="F612" s="109">
        <v>2007</v>
      </c>
      <c r="G612" s="110">
        <v>44389</v>
      </c>
      <c r="H612" s="109">
        <f t="shared" si="56"/>
        <v>14</v>
      </c>
      <c r="I612" s="109">
        <v>8</v>
      </c>
      <c r="J612" s="111">
        <f t="shared" si="57"/>
        <v>0.11874999999999999</v>
      </c>
      <c r="K612" s="112">
        <v>36000</v>
      </c>
      <c r="L612" s="112">
        <v>1</v>
      </c>
      <c r="M612" s="121">
        <v>0</v>
      </c>
      <c r="N612" s="112">
        <f t="shared" si="58"/>
        <v>36000</v>
      </c>
      <c r="O612" s="112">
        <f t="shared" si="59"/>
        <v>59849.999999999993</v>
      </c>
      <c r="P612" s="114">
        <f t="shared" si="60"/>
        <v>1800</v>
      </c>
      <c r="Q612" s="115">
        <f t="shared" si="61"/>
        <v>1800</v>
      </c>
    </row>
    <row r="613" spans="2:17" x14ac:dyDescent="0.25">
      <c r="B613" s="120">
        <v>606</v>
      </c>
      <c r="C613" s="109" t="s">
        <v>6474</v>
      </c>
      <c r="D613" s="109">
        <v>1200001640</v>
      </c>
      <c r="E613" s="108" t="s">
        <v>6318</v>
      </c>
      <c r="F613" s="109">
        <v>2007</v>
      </c>
      <c r="G613" s="110">
        <v>44389</v>
      </c>
      <c r="H613" s="109">
        <f t="shared" si="56"/>
        <v>14</v>
      </c>
      <c r="I613" s="109">
        <v>8</v>
      </c>
      <c r="J613" s="111">
        <f t="shared" si="57"/>
        <v>0.11874999999999999</v>
      </c>
      <c r="K613" s="112">
        <v>34680</v>
      </c>
      <c r="L613" s="112">
        <v>1</v>
      </c>
      <c r="M613" s="121">
        <v>0</v>
      </c>
      <c r="N613" s="112">
        <f t="shared" si="58"/>
        <v>34680</v>
      </c>
      <c r="O613" s="112">
        <f t="shared" si="59"/>
        <v>57655.499999999993</v>
      </c>
      <c r="P613" s="114">
        <f t="shared" si="60"/>
        <v>1734</v>
      </c>
      <c r="Q613" s="115">
        <f t="shared" si="61"/>
        <v>1734</v>
      </c>
    </row>
    <row r="614" spans="2:17" x14ac:dyDescent="0.25">
      <c r="B614" s="120">
        <v>607</v>
      </c>
      <c r="C614" s="109" t="s">
        <v>6474</v>
      </c>
      <c r="D614" s="109">
        <v>1200001600</v>
      </c>
      <c r="E614" s="108" t="s">
        <v>6319</v>
      </c>
      <c r="F614" s="109">
        <v>2007</v>
      </c>
      <c r="G614" s="110">
        <v>44389</v>
      </c>
      <c r="H614" s="109">
        <f t="shared" si="56"/>
        <v>14</v>
      </c>
      <c r="I614" s="109">
        <v>8</v>
      </c>
      <c r="J614" s="111">
        <f t="shared" si="57"/>
        <v>0.11874999999999999</v>
      </c>
      <c r="K614" s="112">
        <v>24900</v>
      </c>
      <c r="L614" s="112">
        <v>1</v>
      </c>
      <c r="M614" s="121">
        <v>0</v>
      </c>
      <c r="N614" s="112">
        <f t="shared" si="58"/>
        <v>24900</v>
      </c>
      <c r="O614" s="112">
        <f t="shared" si="59"/>
        <v>41396.25</v>
      </c>
      <c r="P614" s="114">
        <f t="shared" si="60"/>
        <v>1245</v>
      </c>
      <c r="Q614" s="115">
        <f t="shared" si="61"/>
        <v>1245</v>
      </c>
    </row>
    <row r="615" spans="2:17" x14ac:dyDescent="0.25">
      <c r="B615" s="120">
        <v>608</v>
      </c>
      <c r="C615" s="109" t="s">
        <v>6474</v>
      </c>
      <c r="D615" s="109">
        <v>1200001560</v>
      </c>
      <c r="E615" s="108" t="s">
        <v>6320</v>
      </c>
      <c r="F615" s="109">
        <v>2007</v>
      </c>
      <c r="G615" s="110">
        <v>44389</v>
      </c>
      <c r="H615" s="109">
        <f t="shared" si="56"/>
        <v>14</v>
      </c>
      <c r="I615" s="109">
        <v>8</v>
      </c>
      <c r="J615" s="111">
        <f t="shared" si="57"/>
        <v>0.11874999999999999</v>
      </c>
      <c r="K615" s="112">
        <v>22500</v>
      </c>
      <c r="L615" s="112">
        <v>1</v>
      </c>
      <c r="M615" s="121">
        <v>0</v>
      </c>
      <c r="N615" s="112">
        <f t="shared" si="58"/>
        <v>22500</v>
      </c>
      <c r="O615" s="112">
        <f t="shared" si="59"/>
        <v>37406.25</v>
      </c>
      <c r="P615" s="114">
        <f t="shared" si="60"/>
        <v>1125</v>
      </c>
      <c r="Q615" s="115">
        <f t="shared" si="61"/>
        <v>1125</v>
      </c>
    </row>
    <row r="616" spans="2:17" x14ac:dyDescent="0.25">
      <c r="B616" s="120">
        <v>609</v>
      </c>
      <c r="C616" s="109" t="s">
        <v>6474</v>
      </c>
      <c r="D616" s="109">
        <v>1200029520</v>
      </c>
      <c r="E616" s="108" t="s">
        <v>1346</v>
      </c>
      <c r="F616" s="109">
        <v>2007</v>
      </c>
      <c r="G616" s="110">
        <v>44389</v>
      </c>
      <c r="H616" s="109">
        <f t="shared" si="56"/>
        <v>14</v>
      </c>
      <c r="I616" s="109">
        <v>8</v>
      </c>
      <c r="J616" s="111">
        <f t="shared" si="57"/>
        <v>0.11874999999999999</v>
      </c>
      <c r="K616" s="112">
        <v>20950</v>
      </c>
      <c r="L616" s="112">
        <v>1</v>
      </c>
      <c r="M616" s="121">
        <v>0</v>
      </c>
      <c r="N616" s="112">
        <f t="shared" si="58"/>
        <v>20950</v>
      </c>
      <c r="O616" s="112">
        <f t="shared" si="59"/>
        <v>34829.375</v>
      </c>
      <c r="P616" s="114">
        <f t="shared" si="60"/>
        <v>1047.5</v>
      </c>
      <c r="Q616" s="115">
        <f t="shared" si="61"/>
        <v>1047.5</v>
      </c>
    </row>
    <row r="617" spans="2:17" x14ac:dyDescent="0.25">
      <c r="B617" s="120">
        <v>610</v>
      </c>
      <c r="C617" s="109" t="s">
        <v>6474</v>
      </c>
      <c r="D617" s="109">
        <v>1200001510</v>
      </c>
      <c r="E617" s="108" t="s">
        <v>6321</v>
      </c>
      <c r="F617" s="109">
        <v>2007</v>
      </c>
      <c r="G617" s="110">
        <v>44389</v>
      </c>
      <c r="H617" s="109">
        <f t="shared" si="56"/>
        <v>14</v>
      </c>
      <c r="I617" s="109">
        <v>8</v>
      </c>
      <c r="J617" s="111">
        <f t="shared" si="57"/>
        <v>0.11874999999999999</v>
      </c>
      <c r="K617" s="112">
        <v>13695</v>
      </c>
      <c r="L617" s="112">
        <v>1</v>
      </c>
      <c r="M617" s="121">
        <v>0</v>
      </c>
      <c r="N617" s="112">
        <f t="shared" si="58"/>
        <v>13695</v>
      </c>
      <c r="O617" s="112">
        <f t="shared" si="59"/>
        <v>22767.937499999996</v>
      </c>
      <c r="P617" s="114">
        <f t="shared" si="60"/>
        <v>684.75</v>
      </c>
      <c r="Q617" s="115">
        <f t="shared" si="61"/>
        <v>684.75</v>
      </c>
    </row>
    <row r="618" spans="2:17" x14ac:dyDescent="0.25">
      <c r="B618" s="120">
        <v>611</v>
      </c>
      <c r="C618" s="109" t="s">
        <v>6474</v>
      </c>
      <c r="D618" s="109">
        <v>1200029470</v>
      </c>
      <c r="E618" s="108" t="s">
        <v>6322</v>
      </c>
      <c r="F618" s="109">
        <v>2007</v>
      </c>
      <c r="G618" s="110">
        <v>44389</v>
      </c>
      <c r="H618" s="109">
        <f t="shared" si="56"/>
        <v>14</v>
      </c>
      <c r="I618" s="109">
        <v>8</v>
      </c>
      <c r="J618" s="111">
        <f t="shared" si="57"/>
        <v>0.11874999999999999</v>
      </c>
      <c r="K618" s="112">
        <v>13529</v>
      </c>
      <c r="L618" s="112">
        <v>1</v>
      </c>
      <c r="M618" s="121">
        <v>0</v>
      </c>
      <c r="N618" s="112">
        <f t="shared" si="58"/>
        <v>13529</v>
      </c>
      <c r="O618" s="112">
        <f t="shared" si="59"/>
        <v>22491.962499999998</v>
      </c>
      <c r="P618" s="114">
        <f t="shared" si="60"/>
        <v>676.45</v>
      </c>
      <c r="Q618" s="115">
        <f t="shared" si="61"/>
        <v>676.45</v>
      </c>
    </row>
    <row r="619" spans="2:17" x14ac:dyDescent="0.25">
      <c r="B619" s="120">
        <v>612</v>
      </c>
      <c r="C619" s="109" t="s">
        <v>6474</v>
      </c>
      <c r="D619" s="109">
        <v>1200002120</v>
      </c>
      <c r="E619" s="108" t="s">
        <v>6323</v>
      </c>
      <c r="F619" s="109">
        <v>2007</v>
      </c>
      <c r="G619" s="110">
        <v>44389</v>
      </c>
      <c r="H619" s="109">
        <f t="shared" si="56"/>
        <v>14</v>
      </c>
      <c r="I619" s="109">
        <v>8</v>
      </c>
      <c r="J619" s="111">
        <f t="shared" si="57"/>
        <v>0.11874999999999999</v>
      </c>
      <c r="K619" s="112">
        <v>10880</v>
      </c>
      <c r="L619" s="112">
        <v>1</v>
      </c>
      <c r="M619" s="121">
        <v>0</v>
      </c>
      <c r="N619" s="112">
        <f t="shared" si="58"/>
        <v>10880</v>
      </c>
      <c r="O619" s="112">
        <f t="shared" si="59"/>
        <v>18088</v>
      </c>
      <c r="P619" s="114">
        <f t="shared" si="60"/>
        <v>544</v>
      </c>
      <c r="Q619" s="115">
        <f t="shared" si="61"/>
        <v>544</v>
      </c>
    </row>
    <row r="620" spans="2:17" x14ac:dyDescent="0.25">
      <c r="B620" s="120">
        <v>613</v>
      </c>
      <c r="C620" s="109" t="s">
        <v>6474</v>
      </c>
      <c r="D620" s="109">
        <v>1200002290</v>
      </c>
      <c r="E620" s="108" t="s">
        <v>6324</v>
      </c>
      <c r="F620" s="109">
        <v>2007</v>
      </c>
      <c r="G620" s="110">
        <v>44389</v>
      </c>
      <c r="H620" s="109">
        <f t="shared" si="56"/>
        <v>14</v>
      </c>
      <c r="I620" s="109">
        <v>8</v>
      </c>
      <c r="J620" s="111">
        <f t="shared" si="57"/>
        <v>0.11874999999999999</v>
      </c>
      <c r="K620" s="112">
        <v>10530</v>
      </c>
      <c r="L620" s="112">
        <v>1</v>
      </c>
      <c r="M620" s="121">
        <v>0</v>
      </c>
      <c r="N620" s="112">
        <f t="shared" si="58"/>
        <v>10530</v>
      </c>
      <c r="O620" s="112">
        <f t="shared" si="59"/>
        <v>17506.125</v>
      </c>
      <c r="P620" s="114">
        <f t="shared" si="60"/>
        <v>526.5</v>
      </c>
      <c r="Q620" s="115">
        <f t="shared" si="61"/>
        <v>526.5</v>
      </c>
    </row>
    <row r="621" spans="2:17" x14ac:dyDescent="0.25">
      <c r="B621" s="120">
        <v>614</v>
      </c>
      <c r="C621" s="109" t="s">
        <v>6474</v>
      </c>
      <c r="D621" s="109">
        <v>1200029450</v>
      </c>
      <c r="E621" s="108" t="s">
        <v>6319</v>
      </c>
      <c r="F621" s="109">
        <v>2007</v>
      </c>
      <c r="G621" s="110">
        <v>44389</v>
      </c>
      <c r="H621" s="109">
        <f t="shared" si="56"/>
        <v>14</v>
      </c>
      <c r="I621" s="109">
        <v>8</v>
      </c>
      <c r="J621" s="111">
        <f t="shared" si="57"/>
        <v>0.11874999999999999</v>
      </c>
      <c r="K621" s="112">
        <v>4103.5200000000004</v>
      </c>
      <c r="L621" s="112">
        <v>1</v>
      </c>
      <c r="M621" s="121">
        <v>0</v>
      </c>
      <c r="N621" s="112">
        <f t="shared" si="58"/>
        <v>4103.5200000000004</v>
      </c>
      <c r="O621" s="112">
        <f t="shared" si="59"/>
        <v>6822.1019999999999</v>
      </c>
      <c r="P621" s="114">
        <f t="shared" si="60"/>
        <v>205.17600000000004</v>
      </c>
      <c r="Q621" s="115">
        <f t="shared" si="61"/>
        <v>205.17600000000004</v>
      </c>
    </row>
    <row r="622" spans="2:17" x14ac:dyDescent="0.25">
      <c r="B622" s="120">
        <v>615</v>
      </c>
      <c r="C622" s="109" t="s">
        <v>6474</v>
      </c>
      <c r="D622" s="109">
        <v>1200029540</v>
      </c>
      <c r="E622" s="108" t="s">
        <v>6323</v>
      </c>
      <c r="F622" s="109">
        <v>2007</v>
      </c>
      <c r="G622" s="110">
        <v>44389</v>
      </c>
      <c r="H622" s="109">
        <f t="shared" si="56"/>
        <v>14</v>
      </c>
      <c r="I622" s="109">
        <v>8</v>
      </c>
      <c r="J622" s="111">
        <f t="shared" si="57"/>
        <v>0.11874999999999999</v>
      </c>
      <c r="K622" s="112">
        <v>2000</v>
      </c>
      <c r="L622" s="112">
        <v>1</v>
      </c>
      <c r="M622" s="121">
        <v>0</v>
      </c>
      <c r="N622" s="112">
        <f t="shared" si="58"/>
        <v>2000</v>
      </c>
      <c r="O622" s="112">
        <f t="shared" si="59"/>
        <v>3324.9999999999995</v>
      </c>
      <c r="P622" s="114">
        <f t="shared" si="60"/>
        <v>100</v>
      </c>
      <c r="Q622" s="115">
        <f t="shared" si="61"/>
        <v>100</v>
      </c>
    </row>
    <row r="623" spans="2:17" x14ac:dyDescent="0.25">
      <c r="B623" s="120">
        <v>616</v>
      </c>
      <c r="C623" s="109" t="s">
        <v>6474</v>
      </c>
      <c r="D623" s="109">
        <v>1200002030</v>
      </c>
      <c r="E623" s="108" t="s">
        <v>6325</v>
      </c>
      <c r="F623" s="109">
        <v>2008</v>
      </c>
      <c r="G623" s="110">
        <v>44389</v>
      </c>
      <c r="H623" s="109">
        <f t="shared" si="56"/>
        <v>13</v>
      </c>
      <c r="I623" s="109">
        <v>8</v>
      </c>
      <c r="J623" s="111">
        <f t="shared" si="57"/>
        <v>0.11874999999999999</v>
      </c>
      <c r="K623" s="112">
        <v>6850000</v>
      </c>
      <c r="L623" s="112">
        <v>1</v>
      </c>
      <c r="M623" s="121">
        <v>0</v>
      </c>
      <c r="N623" s="112">
        <f t="shared" si="58"/>
        <v>6850000</v>
      </c>
      <c r="O623" s="112">
        <f t="shared" si="59"/>
        <v>10574687.5</v>
      </c>
      <c r="P623" s="114">
        <f t="shared" si="60"/>
        <v>342500</v>
      </c>
      <c r="Q623" s="115">
        <f t="shared" si="61"/>
        <v>342500</v>
      </c>
    </row>
    <row r="624" spans="2:17" x14ac:dyDescent="0.25">
      <c r="B624" s="120">
        <v>617</v>
      </c>
      <c r="C624" s="109" t="s">
        <v>6474</v>
      </c>
      <c r="D624" s="109">
        <v>1200002020</v>
      </c>
      <c r="E624" s="108" t="s">
        <v>6326</v>
      </c>
      <c r="F624" s="109">
        <v>2008</v>
      </c>
      <c r="G624" s="110">
        <v>44389</v>
      </c>
      <c r="H624" s="109">
        <f t="shared" si="56"/>
        <v>13</v>
      </c>
      <c r="I624" s="109">
        <v>8</v>
      </c>
      <c r="J624" s="111">
        <f t="shared" si="57"/>
        <v>0.11874999999999999</v>
      </c>
      <c r="K624" s="112">
        <v>330600</v>
      </c>
      <c r="L624" s="112">
        <v>1</v>
      </c>
      <c r="M624" s="121">
        <v>0</v>
      </c>
      <c r="N624" s="112">
        <f t="shared" si="58"/>
        <v>330600</v>
      </c>
      <c r="O624" s="112">
        <f t="shared" si="59"/>
        <v>510363.75</v>
      </c>
      <c r="P624" s="114">
        <f t="shared" si="60"/>
        <v>16530</v>
      </c>
      <c r="Q624" s="115">
        <f t="shared" si="61"/>
        <v>16530</v>
      </c>
    </row>
    <row r="625" spans="2:17" x14ac:dyDescent="0.25">
      <c r="B625" s="120">
        <v>618</v>
      </c>
      <c r="C625" s="109" t="s">
        <v>6474</v>
      </c>
      <c r="D625" s="109">
        <v>1200001860</v>
      </c>
      <c r="E625" s="108" t="s">
        <v>6327</v>
      </c>
      <c r="F625" s="109">
        <v>2008</v>
      </c>
      <c r="G625" s="110">
        <v>44389</v>
      </c>
      <c r="H625" s="109">
        <f t="shared" si="56"/>
        <v>13</v>
      </c>
      <c r="I625" s="109">
        <v>8</v>
      </c>
      <c r="J625" s="111">
        <f t="shared" si="57"/>
        <v>0.11874999999999999</v>
      </c>
      <c r="K625" s="112">
        <v>227398.49</v>
      </c>
      <c r="L625" s="112">
        <v>1</v>
      </c>
      <c r="M625" s="121">
        <v>0</v>
      </c>
      <c r="N625" s="112">
        <f t="shared" si="58"/>
        <v>227398.49</v>
      </c>
      <c r="O625" s="112">
        <f t="shared" si="59"/>
        <v>351046.41893749998</v>
      </c>
      <c r="P625" s="114">
        <f t="shared" si="60"/>
        <v>11369.924500000001</v>
      </c>
      <c r="Q625" s="115">
        <f t="shared" si="61"/>
        <v>11369.924500000001</v>
      </c>
    </row>
    <row r="626" spans="2:17" x14ac:dyDescent="0.25">
      <c r="B626" s="120">
        <v>619</v>
      </c>
      <c r="C626" s="109" t="s">
        <v>6474</v>
      </c>
      <c r="D626" s="109">
        <v>1200001880</v>
      </c>
      <c r="E626" s="108" t="s">
        <v>6328</v>
      </c>
      <c r="F626" s="109">
        <v>2008</v>
      </c>
      <c r="G626" s="110">
        <v>44389</v>
      </c>
      <c r="H626" s="109">
        <f t="shared" si="56"/>
        <v>13</v>
      </c>
      <c r="I626" s="109">
        <v>8</v>
      </c>
      <c r="J626" s="111">
        <f t="shared" si="57"/>
        <v>0.11874999999999999</v>
      </c>
      <c r="K626" s="112">
        <v>187831.49</v>
      </c>
      <c r="L626" s="112">
        <v>1</v>
      </c>
      <c r="M626" s="121">
        <v>0</v>
      </c>
      <c r="N626" s="112">
        <f t="shared" si="58"/>
        <v>187831.49</v>
      </c>
      <c r="O626" s="112">
        <f t="shared" si="59"/>
        <v>289964.86268749996</v>
      </c>
      <c r="P626" s="114">
        <f t="shared" si="60"/>
        <v>9391.5745000000006</v>
      </c>
      <c r="Q626" s="115">
        <f t="shared" si="61"/>
        <v>9391.5745000000006</v>
      </c>
    </row>
    <row r="627" spans="2:17" x14ac:dyDescent="0.25">
      <c r="B627" s="120">
        <v>620</v>
      </c>
      <c r="C627" s="109" t="s">
        <v>6474</v>
      </c>
      <c r="D627" s="109">
        <v>1200001980</v>
      </c>
      <c r="E627" s="108" t="s">
        <v>6329</v>
      </c>
      <c r="F627" s="109">
        <v>2008</v>
      </c>
      <c r="G627" s="110">
        <v>44389</v>
      </c>
      <c r="H627" s="109">
        <f t="shared" si="56"/>
        <v>13</v>
      </c>
      <c r="I627" s="109">
        <v>8</v>
      </c>
      <c r="J627" s="111">
        <f t="shared" si="57"/>
        <v>0.11874999999999999</v>
      </c>
      <c r="K627" s="112">
        <v>148980</v>
      </c>
      <c r="L627" s="112">
        <v>1</v>
      </c>
      <c r="M627" s="121">
        <v>0</v>
      </c>
      <c r="N627" s="112">
        <f t="shared" si="58"/>
        <v>148980</v>
      </c>
      <c r="O627" s="112">
        <f t="shared" si="59"/>
        <v>229987.875</v>
      </c>
      <c r="P627" s="114">
        <f t="shared" si="60"/>
        <v>7449</v>
      </c>
      <c r="Q627" s="115">
        <f t="shared" si="61"/>
        <v>7449</v>
      </c>
    </row>
    <row r="628" spans="2:17" x14ac:dyDescent="0.25">
      <c r="B628" s="120">
        <v>621</v>
      </c>
      <c r="C628" s="109" t="s">
        <v>6474</v>
      </c>
      <c r="D628" s="109">
        <v>1200029480</v>
      </c>
      <c r="E628" s="108" t="s">
        <v>6330</v>
      </c>
      <c r="F628" s="109">
        <v>2008</v>
      </c>
      <c r="G628" s="110">
        <v>44389</v>
      </c>
      <c r="H628" s="109">
        <f t="shared" si="56"/>
        <v>13</v>
      </c>
      <c r="I628" s="109">
        <v>8</v>
      </c>
      <c r="J628" s="111">
        <f t="shared" si="57"/>
        <v>0.11874999999999999</v>
      </c>
      <c r="K628" s="112">
        <v>101745.7</v>
      </c>
      <c r="L628" s="112">
        <v>1</v>
      </c>
      <c r="M628" s="121">
        <v>0</v>
      </c>
      <c r="N628" s="112">
        <f t="shared" si="58"/>
        <v>101745.7</v>
      </c>
      <c r="O628" s="112">
        <f t="shared" si="59"/>
        <v>157069.924375</v>
      </c>
      <c r="P628" s="114">
        <f t="shared" si="60"/>
        <v>5087.2849999999999</v>
      </c>
      <c r="Q628" s="115">
        <f t="shared" si="61"/>
        <v>5087.2849999999999</v>
      </c>
    </row>
    <row r="629" spans="2:17" x14ac:dyDescent="0.25">
      <c r="B629" s="120">
        <v>622</v>
      </c>
      <c r="C629" s="109" t="s">
        <v>6474</v>
      </c>
      <c r="D629" s="109">
        <v>1200001900</v>
      </c>
      <c r="E629" s="108" t="s">
        <v>6331</v>
      </c>
      <c r="F629" s="109">
        <v>2008</v>
      </c>
      <c r="G629" s="110">
        <v>44389</v>
      </c>
      <c r="H629" s="109">
        <f t="shared" si="56"/>
        <v>13</v>
      </c>
      <c r="I629" s="109">
        <v>8</v>
      </c>
      <c r="J629" s="111">
        <f t="shared" si="57"/>
        <v>0.11874999999999999</v>
      </c>
      <c r="K629" s="112">
        <v>99445.24</v>
      </c>
      <c r="L629" s="112">
        <v>1</v>
      </c>
      <c r="M629" s="121">
        <v>0</v>
      </c>
      <c r="N629" s="112">
        <f t="shared" si="58"/>
        <v>99445.24</v>
      </c>
      <c r="O629" s="112">
        <f t="shared" si="59"/>
        <v>153518.58924999999</v>
      </c>
      <c r="P629" s="114">
        <f t="shared" si="60"/>
        <v>4972.2620000000006</v>
      </c>
      <c r="Q629" s="115">
        <f t="shared" si="61"/>
        <v>4972.2620000000006</v>
      </c>
    </row>
    <row r="630" spans="2:17" x14ac:dyDescent="0.25">
      <c r="B630" s="120">
        <v>623</v>
      </c>
      <c r="C630" s="109" t="s">
        <v>6474</v>
      </c>
      <c r="D630" s="109">
        <v>1200001850</v>
      </c>
      <c r="E630" s="108" t="s">
        <v>6308</v>
      </c>
      <c r="F630" s="109">
        <v>2008</v>
      </c>
      <c r="G630" s="110">
        <v>44389</v>
      </c>
      <c r="H630" s="109">
        <f t="shared" si="56"/>
        <v>13</v>
      </c>
      <c r="I630" s="109">
        <v>8</v>
      </c>
      <c r="J630" s="111">
        <f t="shared" si="57"/>
        <v>0.11874999999999999</v>
      </c>
      <c r="K630" s="112">
        <v>45264.14</v>
      </c>
      <c r="L630" s="112">
        <v>1</v>
      </c>
      <c r="M630" s="121">
        <v>0</v>
      </c>
      <c r="N630" s="112">
        <f t="shared" si="58"/>
        <v>45264.14</v>
      </c>
      <c r="O630" s="112">
        <f t="shared" si="59"/>
        <v>69876.516124999995</v>
      </c>
      <c r="P630" s="114">
        <f t="shared" si="60"/>
        <v>2263.2069999999999</v>
      </c>
      <c r="Q630" s="115">
        <f t="shared" si="61"/>
        <v>2263.2069999999999</v>
      </c>
    </row>
    <row r="631" spans="2:17" x14ac:dyDescent="0.25">
      <c r="B631" s="120">
        <v>624</v>
      </c>
      <c r="C631" s="109" t="s">
        <v>6474</v>
      </c>
      <c r="D631" s="109">
        <v>1200033670</v>
      </c>
      <c r="E631" s="108" t="s">
        <v>6332</v>
      </c>
      <c r="F631" s="109">
        <v>2008</v>
      </c>
      <c r="G631" s="110">
        <v>44389</v>
      </c>
      <c r="H631" s="109">
        <f t="shared" si="56"/>
        <v>13</v>
      </c>
      <c r="I631" s="109">
        <v>8</v>
      </c>
      <c r="J631" s="111">
        <f t="shared" si="57"/>
        <v>0.11874999999999999</v>
      </c>
      <c r="K631" s="112">
        <v>29250</v>
      </c>
      <c r="L631" s="112">
        <v>1</v>
      </c>
      <c r="M631" s="121">
        <v>0</v>
      </c>
      <c r="N631" s="112">
        <f t="shared" si="58"/>
        <v>29250</v>
      </c>
      <c r="O631" s="112">
        <f t="shared" si="59"/>
        <v>45154.6875</v>
      </c>
      <c r="P631" s="114">
        <f t="shared" si="60"/>
        <v>1462.5</v>
      </c>
      <c r="Q631" s="115">
        <f t="shared" si="61"/>
        <v>1462.5</v>
      </c>
    </row>
    <row r="632" spans="2:17" x14ac:dyDescent="0.25">
      <c r="B632" s="120">
        <v>625</v>
      </c>
      <c r="C632" s="109" t="s">
        <v>6474</v>
      </c>
      <c r="D632" s="109">
        <v>1200033370</v>
      </c>
      <c r="E632" s="108" t="s">
        <v>6333</v>
      </c>
      <c r="F632" s="109">
        <v>2008</v>
      </c>
      <c r="G632" s="110">
        <v>44389</v>
      </c>
      <c r="H632" s="109">
        <f t="shared" si="56"/>
        <v>13</v>
      </c>
      <c r="I632" s="109">
        <v>8</v>
      </c>
      <c r="J632" s="111">
        <f t="shared" si="57"/>
        <v>0.11874999999999999</v>
      </c>
      <c r="K632" s="112">
        <v>25500</v>
      </c>
      <c r="L632" s="112">
        <v>4070.4</v>
      </c>
      <c r="M632" s="121">
        <v>0.47</v>
      </c>
      <c r="N632" s="112">
        <f t="shared" si="58"/>
        <v>37485</v>
      </c>
      <c r="O632" s="112">
        <f t="shared" si="59"/>
        <v>57867.46875</v>
      </c>
      <c r="P632" s="114">
        <f t="shared" si="60"/>
        <v>1874.25</v>
      </c>
      <c r="Q632" s="115">
        <f t="shared" si="61"/>
        <v>1874.25</v>
      </c>
    </row>
    <row r="633" spans="2:17" x14ac:dyDescent="0.25">
      <c r="B633" s="120">
        <v>626</v>
      </c>
      <c r="C633" s="109" t="s">
        <v>6474</v>
      </c>
      <c r="D633" s="109">
        <v>1200001870</v>
      </c>
      <c r="E633" s="108" t="s">
        <v>6334</v>
      </c>
      <c r="F633" s="109">
        <v>2008</v>
      </c>
      <c r="G633" s="110">
        <v>44389</v>
      </c>
      <c r="H633" s="109">
        <f t="shared" si="56"/>
        <v>13</v>
      </c>
      <c r="I633" s="109">
        <v>8</v>
      </c>
      <c r="J633" s="111">
        <f t="shared" si="57"/>
        <v>0.11874999999999999</v>
      </c>
      <c r="K633" s="112">
        <v>21541.43</v>
      </c>
      <c r="L633" s="112">
        <v>1</v>
      </c>
      <c r="M633" s="121">
        <v>0</v>
      </c>
      <c r="N633" s="112">
        <f t="shared" si="58"/>
        <v>21541.43</v>
      </c>
      <c r="O633" s="112">
        <f t="shared" si="59"/>
        <v>33254.5825625</v>
      </c>
      <c r="P633" s="114">
        <f t="shared" si="60"/>
        <v>1077.0715</v>
      </c>
      <c r="Q633" s="115">
        <f t="shared" si="61"/>
        <v>1077.0715</v>
      </c>
    </row>
    <row r="634" spans="2:17" x14ac:dyDescent="0.25">
      <c r="B634" s="120">
        <v>627</v>
      </c>
      <c r="C634" s="109" t="s">
        <v>6474</v>
      </c>
      <c r="D634" s="109">
        <v>1200037630</v>
      </c>
      <c r="E634" s="108" t="s">
        <v>6335</v>
      </c>
      <c r="F634" s="109">
        <v>2009</v>
      </c>
      <c r="G634" s="110">
        <v>44389</v>
      </c>
      <c r="H634" s="109">
        <f t="shared" si="56"/>
        <v>12</v>
      </c>
      <c r="I634" s="109">
        <v>8</v>
      </c>
      <c r="J634" s="111">
        <f t="shared" si="57"/>
        <v>0.11874999999999999</v>
      </c>
      <c r="K634" s="112">
        <v>1800000</v>
      </c>
      <c r="L634" s="112">
        <v>1</v>
      </c>
      <c r="M634" s="121">
        <v>0</v>
      </c>
      <c r="N634" s="112">
        <f t="shared" si="58"/>
        <v>1800000</v>
      </c>
      <c r="O634" s="112">
        <f t="shared" si="59"/>
        <v>2564999.9999999995</v>
      </c>
      <c r="P634" s="114">
        <f t="shared" si="60"/>
        <v>90000</v>
      </c>
      <c r="Q634" s="115">
        <f t="shared" si="61"/>
        <v>90000</v>
      </c>
    </row>
    <row r="635" spans="2:17" x14ac:dyDescent="0.25">
      <c r="B635" s="120">
        <v>628</v>
      </c>
      <c r="C635" s="109" t="s">
        <v>6474</v>
      </c>
      <c r="D635" s="109">
        <v>1200037870</v>
      </c>
      <c r="E635" s="108" t="s">
        <v>4309</v>
      </c>
      <c r="F635" s="109">
        <v>2009</v>
      </c>
      <c r="G635" s="110">
        <v>44389</v>
      </c>
      <c r="H635" s="109">
        <f t="shared" si="56"/>
        <v>12</v>
      </c>
      <c r="I635" s="109">
        <v>8</v>
      </c>
      <c r="J635" s="111">
        <f t="shared" si="57"/>
        <v>0.11874999999999999</v>
      </c>
      <c r="K635" s="112">
        <v>1302481.48</v>
      </c>
      <c r="L635" s="112">
        <v>1</v>
      </c>
      <c r="M635" s="121">
        <v>0</v>
      </c>
      <c r="N635" s="112">
        <f t="shared" si="58"/>
        <v>1302481.48</v>
      </c>
      <c r="O635" s="112">
        <f t="shared" si="59"/>
        <v>1856036.1089999997</v>
      </c>
      <c r="P635" s="114">
        <f t="shared" si="60"/>
        <v>65124.074000000001</v>
      </c>
      <c r="Q635" s="115">
        <f t="shared" si="61"/>
        <v>65124.074000000001</v>
      </c>
    </row>
    <row r="636" spans="2:17" x14ac:dyDescent="0.25">
      <c r="B636" s="120">
        <v>629</v>
      </c>
      <c r="C636" s="109" t="s">
        <v>6474</v>
      </c>
      <c r="D636" s="109">
        <v>1200037880</v>
      </c>
      <c r="E636" s="108" t="s">
        <v>6336</v>
      </c>
      <c r="F636" s="109">
        <v>2009</v>
      </c>
      <c r="G636" s="110">
        <v>44389</v>
      </c>
      <c r="H636" s="109">
        <f t="shared" si="56"/>
        <v>12</v>
      </c>
      <c r="I636" s="109">
        <v>10</v>
      </c>
      <c r="J636" s="111">
        <f t="shared" si="57"/>
        <v>9.5000000000000001E-2</v>
      </c>
      <c r="K636" s="112">
        <v>462373</v>
      </c>
      <c r="L636" s="112">
        <v>1</v>
      </c>
      <c r="M636" s="121">
        <v>0</v>
      </c>
      <c r="N636" s="112">
        <f t="shared" si="58"/>
        <v>462373</v>
      </c>
      <c r="O636" s="112">
        <f t="shared" si="59"/>
        <v>527105.22000000009</v>
      </c>
      <c r="P636" s="114">
        <f t="shared" si="60"/>
        <v>23118.65</v>
      </c>
      <c r="Q636" s="115">
        <f t="shared" si="61"/>
        <v>23118.65</v>
      </c>
    </row>
    <row r="637" spans="2:17" x14ac:dyDescent="0.25">
      <c r="B637" s="120">
        <v>630</v>
      </c>
      <c r="C637" s="109" t="s">
        <v>6474</v>
      </c>
      <c r="D637" s="109">
        <v>1200034770</v>
      </c>
      <c r="E637" s="108" t="s">
        <v>6337</v>
      </c>
      <c r="F637" s="109">
        <v>2009</v>
      </c>
      <c r="G637" s="110">
        <v>44389</v>
      </c>
      <c r="H637" s="109">
        <f t="shared" si="56"/>
        <v>12</v>
      </c>
      <c r="I637" s="109">
        <v>8</v>
      </c>
      <c r="J637" s="111">
        <f t="shared" si="57"/>
        <v>0.11874999999999999</v>
      </c>
      <c r="K637" s="112">
        <v>204144</v>
      </c>
      <c r="L637" s="112">
        <v>1</v>
      </c>
      <c r="M637" s="121">
        <v>0</v>
      </c>
      <c r="N637" s="112">
        <f t="shared" si="58"/>
        <v>204144</v>
      </c>
      <c r="O637" s="112">
        <f t="shared" si="59"/>
        <v>290905.19999999995</v>
      </c>
      <c r="P637" s="114">
        <f t="shared" si="60"/>
        <v>10207.200000000001</v>
      </c>
      <c r="Q637" s="115">
        <f t="shared" si="61"/>
        <v>10207.200000000001</v>
      </c>
    </row>
    <row r="638" spans="2:17" x14ac:dyDescent="0.25">
      <c r="B638" s="120">
        <v>631</v>
      </c>
      <c r="C638" s="109" t="s">
        <v>6474</v>
      </c>
      <c r="D638" s="109">
        <v>1200034730</v>
      </c>
      <c r="E638" s="108" t="s">
        <v>6338</v>
      </c>
      <c r="F638" s="109">
        <v>2009</v>
      </c>
      <c r="G638" s="110">
        <v>44389</v>
      </c>
      <c r="H638" s="109">
        <f t="shared" si="56"/>
        <v>12</v>
      </c>
      <c r="I638" s="109">
        <v>8</v>
      </c>
      <c r="J638" s="111">
        <f t="shared" si="57"/>
        <v>0.11874999999999999</v>
      </c>
      <c r="K638" s="112">
        <v>14222</v>
      </c>
      <c r="L638" s="112">
        <v>1</v>
      </c>
      <c r="M638" s="121">
        <v>0</v>
      </c>
      <c r="N638" s="112">
        <f t="shared" si="58"/>
        <v>14222</v>
      </c>
      <c r="O638" s="112">
        <f t="shared" si="59"/>
        <v>20266.349999999999</v>
      </c>
      <c r="P638" s="114">
        <f t="shared" si="60"/>
        <v>711.1</v>
      </c>
      <c r="Q638" s="115">
        <f t="shared" si="61"/>
        <v>711.1</v>
      </c>
    </row>
    <row r="639" spans="2:17" x14ac:dyDescent="0.25">
      <c r="B639" s="120">
        <v>632</v>
      </c>
      <c r="C639" s="109" t="s">
        <v>6474</v>
      </c>
      <c r="D639" s="109">
        <v>1200045930</v>
      </c>
      <c r="E639" s="108" t="s">
        <v>1245</v>
      </c>
      <c r="F639" s="109">
        <v>2010</v>
      </c>
      <c r="G639" s="110">
        <v>44389</v>
      </c>
      <c r="H639" s="109">
        <f t="shared" si="56"/>
        <v>11</v>
      </c>
      <c r="I639" s="109">
        <v>8</v>
      </c>
      <c r="J639" s="111">
        <f t="shared" si="57"/>
        <v>0.11874999999999999</v>
      </c>
      <c r="K639" s="112">
        <v>2661406</v>
      </c>
      <c r="L639" s="112">
        <v>1</v>
      </c>
      <c r="M639" s="121">
        <v>0</v>
      </c>
      <c r="N639" s="112">
        <f t="shared" si="58"/>
        <v>2661406</v>
      </c>
      <c r="O639" s="112">
        <f t="shared" si="59"/>
        <v>3476461.5874999999</v>
      </c>
      <c r="P639" s="114">
        <f t="shared" si="60"/>
        <v>133070.30000000002</v>
      </c>
      <c r="Q639" s="115">
        <f t="shared" si="61"/>
        <v>133070.30000000002</v>
      </c>
    </row>
    <row r="640" spans="2:17" x14ac:dyDescent="0.25">
      <c r="B640" s="120">
        <v>633</v>
      </c>
      <c r="C640" s="109" t="s">
        <v>6474</v>
      </c>
      <c r="D640" s="109">
        <v>1200046430</v>
      </c>
      <c r="E640" s="108" t="s">
        <v>6339</v>
      </c>
      <c r="F640" s="109">
        <v>2010</v>
      </c>
      <c r="G640" s="110">
        <v>44389</v>
      </c>
      <c r="H640" s="109">
        <f t="shared" si="56"/>
        <v>11</v>
      </c>
      <c r="I640" s="109">
        <v>8</v>
      </c>
      <c r="J640" s="111">
        <f t="shared" si="57"/>
        <v>0.11874999999999999</v>
      </c>
      <c r="K640" s="112">
        <v>1650825</v>
      </c>
      <c r="L640" s="112">
        <v>1</v>
      </c>
      <c r="M640" s="121">
        <v>0</v>
      </c>
      <c r="N640" s="112">
        <f t="shared" si="58"/>
        <v>1650825</v>
      </c>
      <c r="O640" s="112">
        <f t="shared" si="59"/>
        <v>2156390.15625</v>
      </c>
      <c r="P640" s="114">
        <f t="shared" si="60"/>
        <v>82541.25</v>
      </c>
      <c r="Q640" s="115">
        <f t="shared" si="61"/>
        <v>82541.25</v>
      </c>
    </row>
    <row r="641" spans="2:17" x14ac:dyDescent="0.25">
      <c r="B641" s="120">
        <v>634</v>
      </c>
      <c r="C641" s="109" t="s">
        <v>6474</v>
      </c>
      <c r="D641" s="109">
        <v>1200055310</v>
      </c>
      <c r="E641" s="108" t="s">
        <v>1259</v>
      </c>
      <c r="F641" s="109">
        <v>2010</v>
      </c>
      <c r="G641" s="110">
        <v>44389</v>
      </c>
      <c r="H641" s="109">
        <f t="shared" si="56"/>
        <v>11</v>
      </c>
      <c r="I641" s="109">
        <v>10</v>
      </c>
      <c r="J641" s="111">
        <f t="shared" si="57"/>
        <v>9.5000000000000001E-2</v>
      </c>
      <c r="K641" s="112">
        <v>1610939.85</v>
      </c>
      <c r="L641" s="112">
        <v>1</v>
      </c>
      <c r="M641" s="121">
        <v>0</v>
      </c>
      <c r="N641" s="112">
        <f t="shared" si="58"/>
        <v>1610939.85</v>
      </c>
      <c r="O641" s="112">
        <f t="shared" si="59"/>
        <v>1683432.14325</v>
      </c>
      <c r="P641" s="114">
        <f t="shared" si="60"/>
        <v>80546.992500000008</v>
      </c>
      <c r="Q641" s="115">
        <f t="shared" si="61"/>
        <v>80546.992500000008</v>
      </c>
    </row>
    <row r="642" spans="2:17" x14ac:dyDescent="0.25">
      <c r="B642" s="120">
        <v>635</v>
      </c>
      <c r="C642" s="109" t="s">
        <v>6474</v>
      </c>
      <c r="D642" s="109">
        <v>1200055320</v>
      </c>
      <c r="E642" s="108" t="s">
        <v>1259</v>
      </c>
      <c r="F642" s="109">
        <v>2010</v>
      </c>
      <c r="G642" s="110">
        <v>44389</v>
      </c>
      <c r="H642" s="109">
        <f t="shared" si="56"/>
        <v>11</v>
      </c>
      <c r="I642" s="109">
        <v>10</v>
      </c>
      <c r="J642" s="111">
        <f t="shared" si="57"/>
        <v>9.5000000000000001E-2</v>
      </c>
      <c r="K642" s="112">
        <v>1585299.75</v>
      </c>
      <c r="L642" s="112">
        <v>1</v>
      </c>
      <c r="M642" s="121">
        <v>0</v>
      </c>
      <c r="N642" s="112">
        <f t="shared" si="58"/>
        <v>1585299.75</v>
      </c>
      <c r="O642" s="112">
        <f t="shared" si="59"/>
        <v>1656638.2387499998</v>
      </c>
      <c r="P642" s="114">
        <f t="shared" si="60"/>
        <v>79264.987500000003</v>
      </c>
      <c r="Q642" s="115">
        <f t="shared" si="61"/>
        <v>79264.987500000003</v>
      </c>
    </row>
    <row r="643" spans="2:17" x14ac:dyDescent="0.25">
      <c r="B643" s="120">
        <v>636</v>
      </c>
      <c r="C643" s="109" t="s">
        <v>6474</v>
      </c>
      <c r="D643" s="109">
        <v>1200055290</v>
      </c>
      <c r="E643" s="108" t="s">
        <v>1259</v>
      </c>
      <c r="F643" s="109">
        <v>2010</v>
      </c>
      <c r="G643" s="110">
        <v>44389</v>
      </c>
      <c r="H643" s="109">
        <f t="shared" si="56"/>
        <v>11</v>
      </c>
      <c r="I643" s="109">
        <v>10</v>
      </c>
      <c r="J643" s="111">
        <f t="shared" si="57"/>
        <v>9.5000000000000001E-2</v>
      </c>
      <c r="K643" s="112">
        <v>1544183.97</v>
      </c>
      <c r="L643" s="112">
        <v>1</v>
      </c>
      <c r="M643" s="121">
        <v>0</v>
      </c>
      <c r="N643" s="112">
        <f t="shared" si="58"/>
        <v>1544183.97</v>
      </c>
      <c r="O643" s="112">
        <f t="shared" si="59"/>
        <v>1613672.24865</v>
      </c>
      <c r="P643" s="114">
        <f t="shared" si="60"/>
        <v>77209.198499999999</v>
      </c>
      <c r="Q643" s="115">
        <f t="shared" si="61"/>
        <v>77209.198499999999</v>
      </c>
    </row>
    <row r="644" spans="2:17" x14ac:dyDescent="0.25">
      <c r="B644" s="120">
        <v>637</v>
      </c>
      <c r="C644" s="109" t="s">
        <v>6474</v>
      </c>
      <c r="D644" s="109">
        <v>1200043020</v>
      </c>
      <c r="E644" s="108" t="s">
        <v>6340</v>
      </c>
      <c r="F644" s="109">
        <v>2010</v>
      </c>
      <c r="G644" s="110">
        <v>44389</v>
      </c>
      <c r="H644" s="109">
        <f t="shared" si="56"/>
        <v>11</v>
      </c>
      <c r="I644" s="109">
        <v>8</v>
      </c>
      <c r="J644" s="111">
        <f t="shared" si="57"/>
        <v>0.11874999999999999</v>
      </c>
      <c r="K644" s="112">
        <v>1451325.9</v>
      </c>
      <c r="L644" s="112">
        <v>1</v>
      </c>
      <c r="M644" s="121">
        <v>0</v>
      </c>
      <c r="N644" s="112">
        <f t="shared" si="58"/>
        <v>1451325.9</v>
      </c>
      <c r="O644" s="112">
        <f t="shared" si="59"/>
        <v>1895794.4568749997</v>
      </c>
      <c r="P644" s="114">
        <f t="shared" si="60"/>
        <v>72566.294999999998</v>
      </c>
      <c r="Q644" s="115">
        <f t="shared" si="61"/>
        <v>72566.294999999998</v>
      </c>
    </row>
    <row r="645" spans="2:17" x14ac:dyDescent="0.25">
      <c r="B645" s="120">
        <v>638</v>
      </c>
      <c r="C645" s="109" t="s">
        <v>6474</v>
      </c>
      <c r="D645" s="109">
        <v>1200055270</v>
      </c>
      <c r="E645" s="108" t="s">
        <v>6341</v>
      </c>
      <c r="F645" s="109">
        <v>2010</v>
      </c>
      <c r="G645" s="110">
        <v>44389</v>
      </c>
      <c r="H645" s="109">
        <f t="shared" si="56"/>
        <v>11</v>
      </c>
      <c r="I645" s="109">
        <v>10</v>
      </c>
      <c r="J645" s="111">
        <f t="shared" si="57"/>
        <v>9.5000000000000001E-2</v>
      </c>
      <c r="K645" s="112">
        <v>1014404.81</v>
      </c>
      <c r="L645" s="112">
        <v>1</v>
      </c>
      <c r="M645" s="121">
        <v>0</v>
      </c>
      <c r="N645" s="112">
        <f t="shared" si="58"/>
        <v>1014404.81</v>
      </c>
      <c r="O645" s="112">
        <f t="shared" si="59"/>
        <v>1060053.02645</v>
      </c>
      <c r="P645" s="114">
        <f t="shared" si="60"/>
        <v>50720.240500000007</v>
      </c>
      <c r="Q645" s="115">
        <f t="shared" si="61"/>
        <v>50720.240500000007</v>
      </c>
    </row>
    <row r="646" spans="2:17" x14ac:dyDescent="0.25">
      <c r="B646" s="120">
        <v>639</v>
      </c>
      <c r="C646" s="109" t="s">
        <v>6474</v>
      </c>
      <c r="D646" s="109">
        <v>1200049240</v>
      </c>
      <c r="E646" s="108" t="s">
        <v>6342</v>
      </c>
      <c r="F646" s="109">
        <v>2010</v>
      </c>
      <c r="G646" s="110">
        <v>44389</v>
      </c>
      <c r="H646" s="109">
        <f t="shared" si="56"/>
        <v>11</v>
      </c>
      <c r="I646" s="109">
        <v>10</v>
      </c>
      <c r="J646" s="111">
        <f t="shared" si="57"/>
        <v>9.5000000000000001E-2</v>
      </c>
      <c r="K646" s="112">
        <v>741833.5</v>
      </c>
      <c r="L646" s="112">
        <v>1</v>
      </c>
      <c r="M646" s="121">
        <v>0</v>
      </c>
      <c r="N646" s="112">
        <f t="shared" si="58"/>
        <v>741833.5</v>
      </c>
      <c r="O646" s="112">
        <f t="shared" si="59"/>
        <v>775216.00749999995</v>
      </c>
      <c r="P646" s="114">
        <f t="shared" si="60"/>
        <v>37091.675000000003</v>
      </c>
      <c r="Q646" s="115">
        <f t="shared" si="61"/>
        <v>37091.675000000003</v>
      </c>
    </row>
    <row r="647" spans="2:17" x14ac:dyDescent="0.25">
      <c r="B647" s="120">
        <v>640</v>
      </c>
      <c r="C647" s="109" t="s">
        <v>6474</v>
      </c>
      <c r="D647" s="109">
        <v>1200047840</v>
      </c>
      <c r="E647" s="108" t="s">
        <v>6343</v>
      </c>
      <c r="F647" s="109">
        <v>2010</v>
      </c>
      <c r="G647" s="110">
        <v>44389</v>
      </c>
      <c r="H647" s="109">
        <f t="shared" ref="H647:H710" si="62">YEAR(G647)-F647</f>
        <v>11</v>
      </c>
      <c r="I647" s="109">
        <v>8</v>
      </c>
      <c r="J647" s="111">
        <f t="shared" ref="J647:J710" si="63">(95/I647/100)</f>
        <v>0.11874999999999999</v>
      </c>
      <c r="K647" s="112">
        <v>257301.16</v>
      </c>
      <c r="L647" s="112">
        <v>1</v>
      </c>
      <c r="M647" s="121">
        <v>0</v>
      </c>
      <c r="N647" s="112">
        <f t="shared" ref="N647:N710" si="64">K647*(1+M647)</f>
        <v>257301.16</v>
      </c>
      <c r="O647" s="112">
        <f t="shared" ref="O647:O710" si="65">H647*J647*N647</f>
        <v>336099.64025</v>
      </c>
      <c r="P647" s="114">
        <f t="shared" si="60"/>
        <v>12865.058000000001</v>
      </c>
      <c r="Q647" s="115">
        <f t="shared" si="61"/>
        <v>12865.058000000001</v>
      </c>
    </row>
    <row r="648" spans="2:17" x14ac:dyDescent="0.25">
      <c r="B648" s="120">
        <v>641</v>
      </c>
      <c r="C648" s="109" t="s">
        <v>6474</v>
      </c>
      <c r="D648" s="109">
        <v>1200056930</v>
      </c>
      <c r="E648" s="108" t="s">
        <v>1625</v>
      </c>
      <c r="F648" s="109">
        <v>2010</v>
      </c>
      <c r="G648" s="110">
        <v>44389</v>
      </c>
      <c r="H648" s="109">
        <f t="shared" si="62"/>
        <v>11</v>
      </c>
      <c r="I648" s="109">
        <v>8</v>
      </c>
      <c r="J648" s="111">
        <f t="shared" si="63"/>
        <v>0.11874999999999999</v>
      </c>
      <c r="K648" s="112">
        <v>47544.24</v>
      </c>
      <c r="L648" s="112">
        <v>1</v>
      </c>
      <c r="M648" s="121">
        <v>0</v>
      </c>
      <c r="N648" s="112">
        <f t="shared" si="64"/>
        <v>47544.24</v>
      </c>
      <c r="O648" s="112">
        <f t="shared" si="65"/>
        <v>62104.663499999995</v>
      </c>
      <c r="P648" s="114">
        <f t="shared" si="60"/>
        <v>2377.212</v>
      </c>
      <c r="Q648" s="115">
        <f t="shared" si="61"/>
        <v>2377.212</v>
      </c>
    </row>
    <row r="649" spans="2:17" x14ac:dyDescent="0.25">
      <c r="B649" s="120">
        <v>642</v>
      </c>
      <c r="C649" s="109" t="s">
        <v>6474</v>
      </c>
      <c r="D649" s="109">
        <v>1200047760</v>
      </c>
      <c r="E649" s="108" t="s">
        <v>389</v>
      </c>
      <c r="F649" s="109">
        <v>2010</v>
      </c>
      <c r="G649" s="110">
        <v>44389</v>
      </c>
      <c r="H649" s="109">
        <f t="shared" si="62"/>
        <v>11</v>
      </c>
      <c r="I649" s="109">
        <v>8</v>
      </c>
      <c r="J649" s="111">
        <f t="shared" si="63"/>
        <v>0.11874999999999999</v>
      </c>
      <c r="K649" s="112">
        <v>23400</v>
      </c>
      <c r="L649" s="112">
        <v>1</v>
      </c>
      <c r="M649" s="121">
        <v>0</v>
      </c>
      <c r="N649" s="112">
        <f t="shared" si="64"/>
        <v>23400</v>
      </c>
      <c r="O649" s="112">
        <f t="shared" si="65"/>
        <v>30566.249999999996</v>
      </c>
      <c r="P649" s="114">
        <f t="shared" si="60"/>
        <v>1170</v>
      </c>
      <c r="Q649" s="115">
        <f t="shared" si="61"/>
        <v>1170</v>
      </c>
    </row>
    <row r="650" spans="2:17" x14ac:dyDescent="0.25">
      <c r="B650" s="120">
        <v>643</v>
      </c>
      <c r="C650" s="109" t="s">
        <v>6474</v>
      </c>
      <c r="D650" s="109">
        <v>1200047220</v>
      </c>
      <c r="E650" s="108" t="s">
        <v>6344</v>
      </c>
      <c r="F650" s="109">
        <v>2010</v>
      </c>
      <c r="G650" s="110">
        <v>44389</v>
      </c>
      <c r="H650" s="109">
        <f t="shared" si="62"/>
        <v>11</v>
      </c>
      <c r="I650" s="109">
        <v>8</v>
      </c>
      <c r="J650" s="111">
        <f t="shared" si="63"/>
        <v>0.11874999999999999</v>
      </c>
      <c r="K650" s="112">
        <v>6375</v>
      </c>
      <c r="L650" s="112">
        <v>1</v>
      </c>
      <c r="M650" s="121">
        <v>0</v>
      </c>
      <c r="N650" s="112">
        <f t="shared" si="64"/>
        <v>6375</v>
      </c>
      <c r="O650" s="112">
        <f t="shared" si="65"/>
        <v>8327.34375</v>
      </c>
      <c r="P650" s="114">
        <f t="shared" ref="P650:P713" si="66">IF(N650-O650&lt;=0,5%*N650,N650-O650)</f>
        <v>318.75</v>
      </c>
      <c r="Q650" s="115">
        <f t="shared" ref="Q650:Q713" si="67">IF(P650=N650*5%,P650,P650*0.9)</f>
        <v>318.75</v>
      </c>
    </row>
    <row r="651" spans="2:17" x14ac:dyDescent="0.25">
      <c r="B651" s="120">
        <v>644</v>
      </c>
      <c r="C651" s="109" t="s">
        <v>6474</v>
      </c>
      <c r="D651" s="109">
        <v>1200047230</v>
      </c>
      <c r="E651" s="108" t="s">
        <v>6345</v>
      </c>
      <c r="F651" s="109">
        <v>2010</v>
      </c>
      <c r="G651" s="110">
        <v>44389</v>
      </c>
      <c r="H651" s="109">
        <f t="shared" si="62"/>
        <v>11</v>
      </c>
      <c r="I651" s="109">
        <v>8</v>
      </c>
      <c r="J651" s="111">
        <f t="shared" si="63"/>
        <v>0.11874999999999999</v>
      </c>
      <c r="K651" s="112">
        <v>4875</v>
      </c>
      <c r="L651" s="112">
        <v>1</v>
      </c>
      <c r="M651" s="121">
        <v>0</v>
      </c>
      <c r="N651" s="112">
        <f t="shared" si="64"/>
        <v>4875</v>
      </c>
      <c r="O651" s="112">
        <f t="shared" si="65"/>
        <v>6367.96875</v>
      </c>
      <c r="P651" s="114">
        <f t="shared" si="66"/>
        <v>243.75</v>
      </c>
      <c r="Q651" s="115">
        <f t="shared" si="67"/>
        <v>243.75</v>
      </c>
    </row>
    <row r="652" spans="2:17" x14ac:dyDescent="0.25">
      <c r="B652" s="120">
        <v>645</v>
      </c>
      <c r="C652" s="109" t="s">
        <v>6474</v>
      </c>
      <c r="D652" s="109">
        <v>1200047210</v>
      </c>
      <c r="E652" s="108" t="s">
        <v>1483</v>
      </c>
      <c r="F652" s="109">
        <v>2010</v>
      </c>
      <c r="G652" s="110">
        <v>44389</v>
      </c>
      <c r="H652" s="109">
        <f t="shared" si="62"/>
        <v>11</v>
      </c>
      <c r="I652" s="109">
        <v>8</v>
      </c>
      <c r="J652" s="111">
        <f t="shared" si="63"/>
        <v>0.11874999999999999</v>
      </c>
      <c r="K652" s="112">
        <v>2625</v>
      </c>
      <c r="L652" s="112">
        <v>1</v>
      </c>
      <c r="M652" s="121">
        <v>0</v>
      </c>
      <c r="N652" s="112">
        <f t="shared" si="64"/>
        <v>2625</v>
      </c>
      <c r="O652" s="112">
        <f t="shared" si="65"/>
        <v>3428.9062499999995</v>
      </c>
      <c r="P652" s="114">
        <f t="shared" si="66"/>
        <v>131.25</v>
      </c>
      <c r="Q652" s="115">
        <f t="shared" si="67"/>
        <v>131.25</v>
      </c>
    </row>
    <row r="653" spans="2:17" x14ac:dyDescent="0.25">
      <c r="B653" s="120">
        <v>646</v>
      </c>
      <c r="C653" s="109" t="s">
        <v>6474</v>
      </c>
      <c r="D653" s="109">
        <v>1200064040</v>
      </c>
      <c r="E653" s="108" t="s">
        <v>6346</v>
      </c>
      <c r="F653" s="109">
        <v>2011</v>
      </c>
      <c r="G653" s="110">
        <v>44389</v>
      </c>
      <c r="H653" s="109">
        <f t="shared" si="62"/>
        <v>10</v>
      </c>
      <c r="I653" s="109">
        <v>8</v>
      </c>
      <c r="J653" s="111">
        <f t="shared" si="63"/>
        <v>0.11874999999999999</v>
      </c>
      <c r="K653" s="112">
        <v>1941412.7</v>
      </c>
      <c r="L653" s="112">
        <v>56400.51</v>
      </c>
      <c r="M653" s="121">
        <v>0.34</v>
      </c>
      <c r="N653" s="112">
        <f t="shared" si="64"/>
        <v>2601493.0180000002</v>
      </c>
      <c r="O653" s="112">
        <f t="shared" si="65"/>
        <v>3089272.958875</v>
      </c>
      <c r="P653" s="114">
        <f t="shared" si="66"/>
        <v>130074.65090000001</v>
      </c>
      <c r="Q653" s="115">
        <f t="shared" si="67"/>
        <v>130074.65090000001</v>
      </c>
    </row>
    <row r="654" spans="2:17" x14ac:dyDescent="0.25">
      <c r="B654" s="120">
        <v>647</v>
      </c>
      <c r="C654" s="109" t="s">
        <v>6474</v>
      </c>
      <c r="D654" s="109">
        <v>1200065410</v>
      </c>
      <c r="E654" s="108" t="s">
        <v>6347</v>
      </c>
      <c r="F654" s="109">
        <v>2011</v>
      </c>
      <c r="G654" s="110">
        <v>44389</v>
      </c>
      <c r="H654" s="109">
        <f t="shared" si="62"/>
        <v>10</v>
      </c>
      <c r="I654" s="109">
        <v>10</v>
      </c>
      <c r="J654" s="111">
        <f t="shared" si="63"/>
        <v>9.5000000000000001E-2</v>
      </c>
      <c r="K654" s="112">
        <v>1610939.85</v>
      </c>
      <c r="L654" s="112">
        <v>30344.06</v>
      </c>
      <c r="M654" s="121">
        <v>0.34</v>
      </c>
      <c r="N654" s="112">
        <f t="shared" si="64"/>
        <v>2158659.3990000002</v>
      </c>
      <c r="O654" s="112">
        <f t="shared" si="65"/>
        <v>2050726.4290500002</v>
      </c>
      <c r="P654" s="114">
        <f t="shared" si="66"/>
        <v>107932.96995000006</v>
      </c>
      <c r="Q654" s="115">
        <f t="shared" si="67"/>
        <v>107932.96995000006</v>
      </c>
    </row>
    <row r="655" spans="2:17" x14ac:dyDescent="0.25">
      <c r="B655" s="120">
        <v>648</v>
      </c>
      <c r="C655" s="109" t="s">
        <v>6474</v>
      </c>
      <c r="D655" s="109">
        <v>1200065380</v>
      </c>
      <c r="E655" s="108" t="s">
        <v>6347</v>
      </c>
      <c r="F655" s="109">
        <v>2011</v>
      </c>
      <c r="G655" s="110">
        <v>44389</v>
      </c>
      <c r="H655" s="109">
        <f t="shared" si="62"/>
        <v>10</v>
      </c>
      <c r="I655" s="109">
        <v>10</v>
      </c>
      <c r="J655" s="111">
        <f t="shared" si="63"/>
        <v>9.5000000000000001E-2</v>
      </c>
      <c r="K655" s="112">
        <v>1610939.85</v>
      </c>
      <c r="L655" s="112">
        <v>30344.06</v>
      </c>
      <c r="M655" s="121">
        <v>0.34</v>
      </c>
      <c r="N655" s="112">
        <f t="shared" si="64"/>
        <v>2158659.3990000002</v>
      </c>
      <c r="O655" s="112">
        <f t="shared" si="65"/>
        <v>2050726.4290500002</v>
      </c>
      <c r="P655" s="114">
        <f t="shared" si="66"/>
        <v>107932.96995000006</v>
      </c>
      <c r="Q655" s="115">
        <f t="shared" si="67"/>
        <v>107932.96995000006</v>
      </c>
    </row>
    <row r="656" spans="2:17" x14ac:dyDescent="0.25">
      <c r="B656" s="120">
        <v>649</v>
      </c>
      <c r="C656" s="109" t="s">
        <v>6474</v>
      </c>
      <c r="D656" s="109">
        <v>1200065530</v>
      </c>
      <c r="E656" s="108" t="s">
        <v>6348</v>
      </c>
      <c r="F656" s="109">
        <v>2011</v>
      </c>
      <c r="G656" s="110">
        <v>44389</v>
      </c>
      <c r="H656" s="109">
        <f t="shared" si="62"/>
        <v>10</v>
      </c>
      <c r="I656" s="109">
        <v>10</v>
      </c>
      <c r="J656" s="111">
        <f t="shared" si="63"/>
        <v>9.5000000000000001E-2</v>
      </c>
      <c r="K656" s="112">
        <v>1598017.01</v>
      </c>
      <c r="L656" s="112">
        <v>25780.16</v>
      </c>
      <c r="M656" s="121">
        <v>0.34</v>
      </c>
      <c r="N656" s="112">
        <f t="shared" si="64"/>
        <v>2141342.7934000003</v>
      </c>
      <c r="O656" s="112">
        <f t="shared" si="65"/>
        <v>2034275.6537300001</v>
      </c>
      <c r="P656" s="114">
        <f t="shared" si="66"/>
        <v>107067.13967000018</v>
      </c>
      <c r="Q656" s="115">
        <f t="shared" si="67"/>
        <v>107067.13967000018</v>
      </c>
    </row>
    <row r="657" spans="2:17" x14ac:dyDescent="0.25">
      <c r="B657" s="120">
        <v>650</v>
      </c>
      <c r="C657" s="109" t="s">
        <v>6474</v>
      </c>
      <c r="D657" s="109">
        <v>1200065440</v>
      </c>
      <c r="E657" s="108" t="s">
        <v>6349</v>
      </c>
      <c r="F657" s="109">
        <v>2011</v>
      </c>
      <c r="G657" s="110">
        <v>44389</v>
      </c>
      <c r="H657" s="109">
        <f t="shared" si="62"/>
        <v>10</v>
      </c>
      <c r="I657" s="109">
        <v>10</v>
      </c>
      <c r="J657" s="111">
        <f t="shared" si="63"/>
        <v>9.5000000000000001E-2</v>
      </c>
      <c r="K657" s="112">
        <v>1544184</v>
      </c>
      <c r="L657" s="112">
        <v>25257.02</v>
      </c>
      <c r="M657" s="121">
        <v>0.34</v>
      </c>
      <c r="N657" s="112">
        <f t="shared" si="64"/>
        <v>2069206.56</v>
      </c>
      <c r="O657" s="112">
        <f t="shared" si="65"/>
        <v>1965746.2320000001</v>
      </c>
      <c r="P657" s="114">
        <f t="shared" si="66"/>
        <v>103460.32799999998</v>
      </c>
      <c r="Q657" s="115">
        <f t="shared" si="67"/>
        <v>103460.32799999998</v>
      </c>
    </row>
    <row r="658" spans="2:17" x14ac:dyDescent="0.25">
      <c r="B658" s="120">
        <v>651</v>
      </c>
      <c r="C658" s="109" t="s">
        <v>6474</v>
      </c>
      <c r="D658" s="109">
        <v>1200065420</v>
      </c>
      <c r="E658" s="108" t="s">
        <v>6349</v>
      </c>
      <c r="F658" s="109">
        <v>2011</v>
      </c>
      <c r="G658" s="110">
        <v>44389</v>
      </c>
      <c r="H658" s="109">
        <f t="shared" si="62"/>
        <v>10</v>
      </c>
      <c r="I658" s="109">
        <v>10</v>
      </c>
      <c r="J658" s="111">
        <f t="shared" si="63"/>
        <v>9.5000000000000001E-2</v>
      </c>
      <c r="K658" s="112">
        <v>1544184</v>
      </c>
      <c r="L658" s="112">
        <v>25257.02</v>
      </c>
      <c r="M658" s="121">
        <v>0.34</v>
      </c>
      <c r="N658" s="112">
        <f t="shared" si="64"/>
        <v>2069206.56</v>
      </c>
      <c r="O658" s="112">
        <f t="shared" si="65"/>
        <v>1965746.2320000001</v>
      </c>
      <c r="P658" s="114">
        <f t="shared" si="66"/>
        <v>103460.32799999998</v>
      </c>
      <c r="Q658" s="115">
        <f t="shared" si="67"/>
        <v>103460.32799999998</v>
      </c>
    </row>
    <row r="659" spans="2:17" x14ac:dyDescent="0.25">
      <c r="B659" s="120">
        <v>652</v>
      </c>
      <c r="C659" s="109" t="s">
        <v>6474</v>
      </c>
      <c r="D659" s="109">
        <v>1200065460</v>
      </c>
      <c r="E659" s="108" t="s">
        <v>6349</v>
      </c>
      <c r="F659" s="109">
        <v>2011</v>
      </c>
      <c r="G659" s="110">
        <v>44389</v>
      </c>
      <c r="H659" s="109">
        <f t="shared" si="62"/>
        <v>10</v>
      </c>
      <c r="I659" s="109">
        <v>10</v>
      </c>
      <c r="J659" s="111">
        <f t="shared" si="63"/>
        <v>9.5000000000000001E-2</v>
      </c>
      <c r="K659" s="112">
        <v>1544184</v>
      </c>
      <c r="L659" s="112">
        <v>25257.02</v>
      </c>
      <c r="M659" s="121">
        <v>0.34</v>
      </c>
      <c r="N659" s="112">
        <f t="shared" si="64"/>
        <v>2069206.56</v>
      </c>
      <c r="O659" s="112">
        <f t="shared" si="65"/>
        <v>1965746.2320000001</v>
      </c>
      <c r="P659" s="114">
        <f t="shared" si="66"/>
        <v>103460.32799999998</v>
      </c>
      <c r="Q659" s="115">
        <f t="shared" si="67"/>
        <v>103460.32799999998</v>
      </c>
    </row>
    <row r="660" spans="2:17" x14ac:dyDescent="0.25">
      <c r="B660" s="120">
        <v>653</v>
      </c>
      <c r="C660" s="109" t="s">
        <v>6474</v>
      </c>
      <c r="D660" s="109">
        <v>1200065990</v>
      </c>
      <c r="E660" s="108" t="s">
        <v>6350</v>
      </c>
      <c r="F660" s="109">
        <v>2011</v>
      </c>
      <c r="G660" s="110">
        <v>44389</v>
      </c>
      <c r="H660" s="109">
        <f t="shared" si="62"/>
        <v>10</v>
      </c>
      <c r="I660" s="109">
        <v>10</v>
      </c>
      <c r="J660" s="111">
        <f t="shared" si="63"/>
        <v>9.5000000000000001E-2</v>
      </c>
      <c r="K660" s="112">
        <v>1014404.83</v>
      </c>
      <c r="L660" s="112">
        <v>17344.87</v>
      </c>
      <c r="M660" s="121">
        <v>0.34</v>
      </c>
      <c r="N660" s="112">
        <f t="shared" si="64"/>
        <v>1359302.4722</v>
      </c>
      <c r="O660" s="112">
        <f t="shared" si="65"/>
        <v>1291337.3485899998</v>
      </c>
      <c r="P660" s="114">
        <f t="shared" si="66"/>
        <v>67965.123610000126</v>
      </c>
      <c r="Q660" s="115">
        <f t="shared" si="67"/>
        <v>61168.611249000118</v>
      </c>
    </row>
    <row r="661" spans="2:17" x14ac:dyDescent="0.25">
      <c r="B661" s="120">
        <v>654</v>
      </c>
      <c r="C661" s="109" t="s">
        <v>6474</v>
      </c>
      <c r="D661" s="109">
        <v>1200066010</v>
      </c>
      <c r="E661" s="108" t="s">
        <v>6350</v>
      </c>
      <c r="F661" s="109">
        <v>2011</v>
      </c>
      <c r="G661" s="110">
        <v>44389</v>
      </c>
      <c r="H661" s="109">
        <f t="shared" si="62"/>
        <v>10</v>
      </c>
      <c r="I661" s="109">
        <v>10</v>
      </c>
      <c r="J661" s="111">
        <f t="shared" si="63"/>
        <v>9.5000000000000001E-2</v>
      </c>
      <c r="K661" s="112">
        <v>1014404.83</v>
      </c>
      <c r="L661" s="112">
        <v>17344.86</v>
      </c>
      <c r="M661" s="121">
        <v>0.34</v>
      </c>
      <c r="N661" s="112">
        <f t="shared" si="64"/>
        <v>1359302.4722</v>
      </c>
      <c r="O661" s="112">
        <f t="shared" si="65"/>
        <v>1291337.3485899998</v>
      </c>
      <c r="P661" s="114">
        <f t="shared" si="66"/>
        <v>67965.123610000126</v>
      </c>
      <c r="Q661" s="115">
        <f t="shared" si="67"/>
        <v>61168.611249000118</v>
      </c>
    </row>
    <row r="662" spans="2:17" x14ac:dyDescent="0.25">
      <c r="B662" s="120">
        <v>655</v>
      </c>
      <c r="C662" s="109" t="s">
        <v>6474</v>
      </c>
      <c r="D662" s="109">
        <v>1200066000</v>
      </c>
      <c r="E662" s="108" t="s">
        <v>6350</v>
      </c>
      <c r="F662" s="109">
        <v>2011</v>
      </c>
      <c r="G662" s="110">
        <v>44389</v>
      </c>
      <c r="H662" s="109">
        <f t="shared" si="62"/>
        <v>10</v>
      </c>
      <c r="I662" s="109">
        <v>10</v>
      </c>
      <c r="J662" s="111">
        <f t="shared" si="63"/>
        <v>9.5000000000000001E-2</v>
      </c>
      <c r="K662" s="112">
        <v>1014404.83</v>
      </c>
      <c r="L662" s="112">
        <v>17344.87</v>
      </c>
      <c r="M662" s="121">
        <v>0.34</v>
      </c>
      <c r="N662" s="112">
        <f t="shared" si="64"/>
        <v>1359302.4722</v>
      </c>
      <c r="O662" s="112">
        <f t="shared" si="65"/>
        <v>1291337.3485899998</v>
      </c>
      <c r="P662" s="114">
        <f t="shared" si="66"/>
        <v>67965.123610000126</v>
      </c>
      <c r="Q662" s="115">
        <f t="shared" si="67"/>
        <v>61168.611249000118</v>
      </c>
    </row>
    <row r="663" spans="2:17" x14ac:dyDescent="0.25">
      <c r="B663" s="120">
        <v>656</v>
      </c>
      <c r="C663" s="109" t="s">
        <v>6474</v>
      </c>
      <c r="D663" s="109">
        <v>1200065980</v>
      </c>
      <c r="E663" s="108" t="s">
        <v>3312</v>
      </c>
      <c r="F663" s="109">
        <v>2011</v>
      </c>
      <c r="G663" s="110">
        <v>44389</v>
      </c>
      <c r="H663" s="109">
        <f t="shared" si="62"/>
        <v>10</v>
      </c>
      <c r="I663" s="109">
        <v>10</v>
      </c>
      <c r="J663" s="111">
        <f t="shared" si="63"/>
        <v>9.5000000000000001E-2</v>
      </c>
      <c r="K663" s="112">
        <v>933900.08</v>
      </c>
      <c r="L663" s="112">
        <v>17794.04</v>
      </c>
      <c r="M663" s="121">
        <v>0.34</v>
      </c>
      <c r="N663" s="112">
        <f t="shared" si="64"/>
        <v>1251426.1072</v>
      </c>
      <c r="O663" s="112">
        <f t="shared" si="65"/>
        <v>1188854.8018399999</v>
      </c>
      <c r="P663" s="114">
        <f t="shared" si="66"/>
        <v>62571.305360000115</v>
      </c>
      <c r="Q663" s="115">
        <f t="shared" si="67"/>
        <v>56314.174824000103</v>
      </c>
    </row>
    <row r="664" spans="2:17" x14ac:dyDescent="0.25">
      <c r="B664" s="120">
        <v>657</v>
      </c>
      <c r="C664" s="109" t="s">
        <v>6474</v>
      </c>
      <c r="D664" s="109">
        <v>1200066640</v>
      </c>
      <c r="E664" s="108" t="s">
        <v>6351</v>
      </c>
      <c r="F664" s="109">
        <v>2011</v>
      </c>
      <c r="G664" s="110">
        <v>44389</v>
      </c>
      <c r="H664" s="109">
        <f t="shared" si="62"/>
        <v>10</v>
      </c>
      <c r="I664" s="109">
        <v>8</v>
      </c>
      <c r="J664" s="111">
        <f t="shared" si="63"/>
        <v>0.11874999999999999</v>
      </c>
      <c r="K664" s="112">
        <v>212756.67</v>
      </c>
      <c r="L664" s="112">
        <v>3238.97</v>
      </c>
      <c r="M664" s="121">
        <v>0.34</v>
      </c>
      <c r="N664" s="112">
        <f t="shared" si="64"/>
        <v>285093.93780000001</v>
      </c>
      <c r="O664" s="112">
        <f t="shared" si="65"/>
        <v>338549.05113750004</v>
      </c>
      <c r="P664" s="114">
        <f t="shared" si="66"/>
        <v>14254.696890000001</v>
      </c>
      <c r="Q664" s="115">
        <f t="shared" si="67"/>
        <v>14254.696890000001</v>
      </c>
    </row>
    <row r="665" spans="2:17" x14ac:dyDescent="0.25">
      <c r="B665" s="120">
        <v>658</v>
      </c>
      <c r="C665" s="109" t="s">
        <v>6474</v>
      </c>
      <c r="D665" s="109">
        <v>1200066630</v>
      </c>
      <c r="E665" s="108" t="s">
        <v>6351</v>
      </c>
      <c r="F665" s="109">
        <v>2011</v>
      </c>
      <c r="G665" s="110">
        <v>44389</v>
      </c>
      <c r="H665" s="109">
        <f t="shared" si="62"/>
        <v>10</v>
      </c>
      <c r="I665" s="109">
        <v>8</v>
      </c>
      <c r="J665" s="111">
        <f t="shared" si="63"/>
        <v>0.11874999999999999</v>
      </c>
      <c r="K665" s="112">
        <v>212756.67</v>
      </c>
      <c r="L665" s="112">
        <v>3238.97</v>
      </c>
      <c r="M665" s="121">
        <v>0.34</v>
      </c>
      <c r="N665" s="112">
        <f t="shared" si="64"/>
        <v>285093.93780000001</v>
      </c>
      <c r="O665" s="112">
        <f t="shared" si="65"/>
        <v>338549.05113750004</v>
      </c>
      <c r="P665" s="114">
        <f t="shared" si="66"/>
        <v>14254.696890000001</v>
      </c>
      <c r="Q665" s="115">
        <f t="shared" si="67"/>
        <v>14254.696890000001</v>
      </c>
    </row>
    <row r="666" spans="2:17" x14ac:dyDescent="0.25">
      <c r="B666" s="120">
        <v>659</v>
      </c>
      <c r="C666" s="109" t="s">
        <v>6474</v>
      </c>
      <c r="D666" s="109">
        <v>1200066650</v>
      </c>
      <c r="E666" s="108" t="s">
        <v>6351</v>
      </c>
      <c r="F666" s="109">
        <v>2011</v>
      </c>
      <c r="G666" s="110">
        <v>44389</v>
      </c>
      <c r="H666" s="109">
        <f t="shared" si="62"/>
        <v>10</v>
      </c>
      <c r="I666" s="109">
        <v>8</v>
      </c>
      <c r="J666" s="111">
        <f t="shared" si="63"/>
        <v>0.11874999999999999</v>
      </c>
      <c r="K666" s="112">
        <v>212756.67</v>
      </c>
      <c r="L666" s="112">
        <v>3238.95</v>
      </c>
      <c r="M666" s="121">
        <v>0.34</v>
      </c>
      <c r="N666" s="112">
        <f t="shared" si="64"/>
        <v>285093.93780000001</v>
      </c>
      <c r="O666" s="112">
        <f t="shared" si="65"/>
        <v>338549.05113750004</v>
      </c>
      <c r="P666" s="114">
        <f t="shared" si="66"/>
        <v>14254.696890000001</v>
      </c>
      <c r="Q666" s="115">
        <f t="shared" si="67"/>
        <v>14254.696890000001</v>
      </c>
    </row>
    <row r="667" spans="2:17" x14ac:dyDescent="0.25">
      <c r="B667" s="120">
        <v>660</v>
      </c>
      <c r="C667" s="109" t="s">
        <v>6474</v>
      </c>
      <c r="D667" s="109">
        <v>1200063580</v>
      </c>
      <c r="E667" s="108" t="s">
        <v>6352</v>
      </c>
      <c r="F667" s="109">
        <v>2011</v>
      </c>
      <c r="G667" s="110">
        <v>44389</v>
      </c>
      <c r="H667" s="109">
        <f t="shared" si="62"/>
        <v>10</v>
      </c>
      <c r="I667" s="109">
        <v>8</v>
      </c>
      <c r="J667" s="111">
        <f t="shared" si="63"/>
        <v>0.11874999999999999</v>
      </c>
      <c r="K667" s="112">
        <v>85000</v>
      </c>
      <c r="L667" s="112">
        <v>1368.35</v>
      </c>
      <c r="M667" s="121">
        <v>0.34</v>
      </c>
      <c r="N667" s="112">
        <f t="shared" si="64"/>
        <v>113900</v>
      </c>
      <c r="O667" s="112">
        <f t="shared" si="65"/>
        <v>135256.25</v>
      </c>
      <c r="P667" s="114">
        <f t="shared" si="66"/>
        <v>5695</v>
      </c>
      <c r="Q667" s="115">
        <f t="shared" si="67"/>
        <v>5695</v>
      </c>
    </row>
    <row r="668" spans="2:17" x14ac:dyDescent="0.25">
      <c r="B668" s="120">
        <v>661</v>
      </c>
      <c r="C668" s="109" t="s">
        <v>6474</v>
      </c>
      <c r="D668" s="109">
        <v>1200063060</v>
      </c>
      <c r="E668" s="108" t="s">
        <v>6353</v>
      </c>
      <c r="F668" s="109">
        <v>2011</v>
      </c>
      <c r="G668" s="110">
        <v>44389</v>
      </c>
      <c r="H668" s="109">
        <f t="shared" si="62"/>
        <v>10</v>
      </c>
      <c r="I668" s="109">
        <v>8</v>
      </c>
      <c r="J668" s="111">
        <f t="shared" si="63"/>
        <v>0.11874999999999999</v>
      </c>
      <c r="K668" s="112">
        <v>51830</v>
      </c>
      <c r="L668" s="112">
        <v>915.06</v>
      </c>
      <c r="M668" s="121">
        <v>0.18</v>
      </c>
      <c r="N668" s="112">
        <f t="shared" si="64"/>
        <v>61159.399999999994</v>
      </c>
      <c r="O668" s="112">
        <f t="shared" si="65"/>
        <v>72626.787499999991</v>
      </c>
      <c r="P668" s="114">
        <f t="shared" si="66"/>
        <v>3057.97</v>
      </c>
      <c r="Q668" s="115">
        <f t="shared" si="67"/>
        <v>3057.97</v>
      </c>
    </row>
    <row r="669" spans="2:17" x14ac:dyDescent="0.25">
      <c r="B669" s="120">
        <v>662</v>
      </c>
      <c r="C669" s="109" t="s">
        <v>6474</v>
      </c>
      <c r="D669" s="109">
        <v>1200058910</v>
      </c>
      <c r="E669" s="108" t="s">
        <v>5784</v>
      </c>
      <c r="F669" s="109">
        <v>2011</v>
      </c>
      <c r="G669" s="110">
        <v>44389</v>
      </c>
      <c r="H669" s="109">
        <f t="shared" si="62"/>
        <v>10</v>
      </c>
      <c r="I669" s="109">
        <v>8</v>
      </c>
      <c r="J669" s="111">
        <f t="shared" si="63"/>
        <v>0.11874999999999999</v>
      </c>
      <c r="K669" s="112">
        <v>24889</v>
      </c>
      <c r="L669" s="112">
        <v>1</v>
      </c>
      <c r="M669" s="121">
        <v>0</v>
      </c>
      <c r="N669" s="112">
        <f t="shared" si="64"/>
        <v>24889</v>
      </c>
      <c r="O669" s="112">
        <f t="shared" si="65"/>
        <v>29555.6875</v>
      </c>
      <c r="P669" s="114">
        <f t="shared" si="66"/>
        <v>1244.45</v>
      </c>
      <c r="Q669" s="115">
        <f t="shared" si="67"/>
        <v>1244.45</v>
      </c>
    </row>
    <row r="670" spans="2:17" x14ac:dyDescent="0.25">
      <c r="B670" s="120">
        <v>663</v>
      </c>
      <c r="C670" s="109" t="s">
        <v>6474</v>
      </c>
      <c r="D670" s="109">
        <v>1200065290</v>
      </c>
      <c r="E670" s="108" t="s">
        <v>6354</v>
      </c>
      <c r="F670" s="109">
        <v>2011</v>
      </c>
      <c r="G670" s="110">
        <v>44389</v>
      </c>
      <c r="H670" s="109">
        <f t="shared" si="62"/>
        <v>10</v>
      </c>
      <c r="I670" s="109">
        <v>8</v>
      </c>
      <c r="J670" s="111">
        <f t="shared" si="63"/>
        <v>0.11874999999999999</v>
      </c>
      <c r="K670" s="112">
        <v>23400</v>
      </c>
      <c r="L670" s="112">
        <v>703.17</v>
      </c>
      <c r="M670" s="121">
        <v>0.34</v>
      </c>
      <c r="N670" s="112">
        <f t="shared" si="64"/>
        <v>31356.000000000004</v>
      </c>
      <c r="O670" s="112">
        <f t="shared" si="65"/>
        <v>37235.250000000007</v>
      </c>
      <c r="P670" s="114">
        <f t="shared" si="66"/>
        <v>1567.8000000000002</v>
      </c>
      <c r="Q670" s="115">
        <f t="shared" si="67"/>
        <v>1567.8000000000002</v>
      </c>
    </row>
    <row r="671" spans="2:17" x14ac:dyDescent="0.25">
      <c r="B671" s="120">
        <v>664</v>
      </c>
      <c r="C671" s="109" t="s">
        <v>6474</v>
      </c>
      <c r="D671" s="109">
        <v>1200068940</v>
      </c>
      <c r="E671" s="108" t="s">
        <v>6355</v>
      </c>
      <c r="F671" s="109">
        <v>2011</v>
      </c>
      <c r="G671" s="110">
        <v>44389</v>
      </c>
      <c r="H671" s="109">
        <f t="shared" si="62"/>
        <v>10</v>
      </c>
      <c r="I671" s="109">
        <v>10</v>
      </c>
      <c r="J671" s="111">
        <f t="shared" si="63"/>
        <v>9.5000000000000001E-2</v>
      </c>
      <c r="K671" s="112">
        <v>18450</v>
      </c>
      <c r="L671" s="112">
        <v>588.41999999999996</v>
      </c>
      <c r="M671" s="121">
        <v>0.34</v>
      </c>
      <c r="N671" s="112">
        <f t="shared" si="64"/>
        <v>24723</v>
      </c>
      <c r="O671" s="112">
        <f t="shared" si="65"/>
        <v>23486.85</v>
      </c>
      <c r="P671" s="114">
        <f t="shared" si="66"/>
        <v>1236.1500000000015</v>
      </c>
      <c r="Q671" s="115">
        <f t="shared" si="67"/>
        <v>1236.1500000000015</v>
      </c>
    </row>
    <row r="672" spans="2:17" x14ac:dyDescent="0.25">
      <c r="B672" s="120">
        <v>665</v>
      </c>
      <c r="C672" s="109" t="s">
        <v>6474</v>
      </c>
      <c r="D672" s="109">
        <v>1200060820</v>
      </c>
      <c r="E672" s="108" t="s">
        <v>6356</v>
      </c>
      <c r="F672" s="109">
        <v>2011</v>
      </c>
      <c r="G672" s="110">
        <v>44389</v>
      </c>
      <c r="H672" s="109">
        <f t="shared" si="62"/>
        <v>10</v>
      </c>
      <c r="I672" s="109">
        <v>8</v>
      </c>
      <c r="J672" s="111">
        <f t="shared" si="63"/>
        <v>0.11874999999999999</v>
      </c>
      <c r="K672" s="112">
        <v>14850</v>
      </c>
      <c r="L672" s="112">
        <v>7.35</v>
      </c>
      <c r="M672" s="121">
        <v>0.34</v>
      </c>
      <c r="N672" s="112">
        <f t="shared" si="64"/>
        <v>19899</v>
      </c>
      <c r="O672" s="112">
        <f t="shared" si="65"/>
        <v>23630.0625</v>
      </c>
      <c r="P672" s="114">
        <f t="shared" si="66"/>
        <v>994.95</v>
      </c>
      <c r="Q672" s="115">
        <f t="shared" si="67"/>
        <v>994.95</v>
      </c>
    </row>
    <row r="673" spans="2:17" x14ac:dyDescent="0.25">
      <c r="B673" s="120">
        <v>666</v>
      </c>
      <c r="C673" s="109" t="s">
        <v>6474</v>
      </c>
      <c r="D673" s="109">
        <v>1200069110</v>
      </c>
      <c r="E673" s="108" t="s">
        <v>1328</v>
      </c>
      <c r="F673" s="109">
        <v>2011</v>
      </c>
      <c r="G673" s="110">
        <v>44389</v>
      </c>
      <c r="H673" s="109">
        <f t="shared" si="62"/>
        <v>10</v>
      </c>
      <c r="I673" s="109">
        <v>8</v>
      </c>
      <c r="J673" s="111">
        <f t="shared" si="63"/>
        <v>0.11874999999999999</v>
      </c>
      <c r="K673" s="112">
        <v>8925</v>
      </c>
      <c r="L673" s="112">
        <v>305.52999999999997</v>
      </c>
      <c r="M673" s="121">
        <v>0.34</v>
      </c>
      <c r="N673" s="112">
        <f t="shared" si="64"/>
        <v>11959.5</v>
      </c>
      <c r="O673" s="112">
        <f t="shared" si="65"/>
        <v>14201.90625</v>
      </c>
      <c r="P673" s="114">
        <f t="shared" si="66"/>
        <v>597.97500000000002</v>
      </c>
      <c r="Q673" s="115">
        <f t="shared" si="67"/>
        <v>597.97500000000002</v>
      </c>
    </row>
    <row r="674" spans="2:17" x14ac:dyDescent="0.25">
      <c r="B674" s="120">
        <v>667</v>
      </c>
      <c r="C674" s="109" t="s">
        <v>6474</v>
      </c>
      <c r="D674" s="109">
        <v>1200069100</v>
      </c>
      <c r="E674" s="108" t="s">
        <v>1328</v>
      </c>
      <c r="F674" s="109">
        <v>2011</v>
      </c>
      <c r="G674" s="110">
        <v>44389</v>
      </c>
      <c r="H674" s="109">
        <f t="shared" si="62"/>
        <v>10</v>
      </c>
      <c r="I674" s="109">
        <v>8</v>
      </c>
      <c r="J674" s="111">
        <f t="shared" si="63"/>
        <v>0.11874999999999999</v>
      </c>
      <c r="K674" s="112">
        <v>8925</v>
      </c>
      <c r="L674" s="112">
        <v>305.52999999999997</v>
      </c>
      <c r="M674" s="121">
        <v>0.34</v>
      </c>
      <c r="N674" s="112">
        <f t="shared" si="64"/>
        <v>11959.5</v>
      </c>
      <c r="O674" s="112">
        <f t="shared" si="65"/>
        <v>14201.90625</v>
      </c>
      <c r="P674" s="114">
        <f t="shared" si="66"/>
        <v>597.97500000000002</v>
      </c>
      <c r="Q674" s="115">
        <f t="shared" si="67"/>
        <v>597.97500000000002</v>
      </c>
    </row>
    <row r="675" spans="2:17" x14ac:dyDescent="0.25">
      <c r="B675" s="120">
        <v>668</v>
      </c>
      <c r="C675" s="109" t="s">
        <v>6474</v>
      </c>
      <c r="D675" s="109">
        <v>1200073930</v>
      </c>
      <c r="E675" s="108" t="s">
        <v>6357</v>
      </c>
      <c r="F675" s="109">
        <v>2012</v>
      </c>
      <c r="G675" s="110">
        <v>44389</v>
      </c>
      <c r="H675" s="109">
        <f t="shared" si="62"/>
        <v>9</v>
      </c>
      <c r="I675" s="109">
        <v>8</v>
      </c>
      <c r="J675" s="111">
        <f t="shared" si="63"/>
        <v>0.11874999999999999</v>
      </c>
      <c r="K675" s="112">
        <v>12622277.289999999</v>
      </c>
      <c r="L675" s="112">
        <v>1839769.76</v>
      </c>
      <c r="M675" s="121">
        <v>0.3</v>
      </c>
      <c r="N675" s="112">
        <f t="shared" si="64"/>
        <v>16408960.477</v>
      </c>
      <c r="O675" s="112">
        <f t="shared" si="65"/>
        <v>17537076.509793747</v>
      </c>
      <c r="P675" s="114">
        <f t="shared" si="66"/>
        <v>820448.02385</v>
      </c>
      <c r="Q675" s="115">
        <f t="shared" si="67"/>
        <v>820448.02385</v>
      </c>
    </row>
    <row r="676" spans="2:17" x14ac:dyDescent="0.25">
      <c r="B676" s="120">
        <v>669</v>
      </c>
      <c r="C676" s="109" t="s">
        <v>6474</v>
      </c>
      <c r="D676" s="109">
        <v>1200074970</v>
      </c>
      <c r="E676" s="108" t="s">
        <v>6358</v>
      </c>
      <c r="F676" s="109">
        <v>2012</v>
      </c>
      <c r="G676" s="110">
        <v>44389</v>
      </c>
      <c r="H676" s="109">
        <f t="shared" si="62"/>
        <v>9</v>
      </c>
      <c r="I676" s="109">
        <v>10</v>
      </c>
      <c r="J676" s="111">
        <f t="shared" si="63"/>
        <v>9.5000000000000001E-2</v>
      </c>
      <c r="K676" s="112">
        <v>1721832</v>
      </c>
      <c r="L676" s="112">
        <v>261375.97</v>
      </c>
      <c r="M676" s="121">
        <v>0.3</v>
      </c>
      <c r="N676" s="112">
        <f t="shared" si="64"/>
        <v>2238381.6</v>
      </c>
      <c r="O676" s="112">
        <f t="shared" si="65"/>
        <v>1913816.2679999999</v>
      </c>
      <c r="P676" s="114">
        <f t="shared" si="66"/>
        <v>324565.33200000017</v>
      </c>
      <c r="Q676" s="115">
        <f t="shared" si="67"/>
        <v>292108.79880000016</v>
      </c>
    </row>
    <row r="677" spans="2:17" x14ac:dyDescent="0.25">
      <c r="B677" s="120">
        <v>670</v>
      </c>
      <c r="C677" s="109" t="s">
        <v>6474</v>
      </c>
      <c r="D677" s="109">
        <v>1200074980</v>
      </c>
      <c r="E677" s="108" t="s">
        <v>6358</v>
      </c>
      <c r="F677" s="109">
        <v>2012</v>
      </c>
      <c r="G677" s="110">
        <v>44389</v>
      </c>
      <c r="H677" s="109">
        <f t="shared" si="62"/>
        <v>9</v>
      </c>
      <c r="I677" s="109">
        <v>10</v>
      </c>
      <c r="J677" s="111">
        <f t="shared" si="63"/>
        <v>9.5000000000000001E-2</v>
      </c>
      <c r="K677" s="112">
        <v>1702722</v>
      </c>
      <c r="L677" s="112">
        <v>258475.03</v>
      </c>
      <c r="M677" s="121">
        <v>0.3</v>
      </c>
      <c r="N677" s="112">
        <f t="shared" si="64"/>
        <v>2213538.6</v>
      </c>
      <c r="O677" s="112">
        <f t="shared" si="65"/>
        <v>1892575.503</v>
      </c>
      <c r="P677" s="114">
        <f t="shared" si="66"/>
        <v>320963.09700000007</v>
      </c>
      <c r="Q677" s="115">
        <f t="shared" si="67"/>
        <v>288866.78730000008</v>
      </c>
    </row>
    <row r="678" spans="2:17" x14ac:dyDescent="0.25">
      <c r="B678" s="120">
        <v>671</v>
      </c>
      <c r="C678" s="109" t="s">
        <v>6474</v>
      </c>
      <c r="D678" s="109">
        <v>1200073920</v>
      </c>
      <c r="E678" s="108" t="s">
        <v>6359</v>
      </c>
      <c r="F678" s="109">
        <v>2012</v>
      </c>
      <c r="G678" s="110">
        <v>44389</v>
      </c>
      <c r="H678" s="109">
        <f t="shared" si="62"/>
        <v>9</v>
      </c>
      <c r="I678" s="109">
        <v>8</v>
      </c>
      <c r="J678" s="111">
        <f t="shared" si="63"/>
        <v>0.11874999999999999</v>
      </c>
      <c r="K678" s="112">
        <v>961411.5</v>
      </c>
      <c r="L678" s="112">
        <v>117096.86</v>
      </c>
      <c r="M678" s="121">
        <v>0.3</v>
      </c>
      <c r="N678" s="112">
        <f t="shared" si="64"/>
        <v>1249834.95</v>
      </c>
      <c r="O678" s="112">
        <f t="shared" si="65"/>
        <v>1335761.1028124997</v>
      </c>
      <c r="P678" s="114">
        <f t="shared" si="66"/>
        <v>62491.747499999998</v>
      </c>
      <c r="Q678" s="115">
        <f t="shared" si="67"/>
        <v>62491.747499999998</v>
      </c>
    </row>
    <row r="679" spans="2:17" x14ac:dyDescent="0.25">
      <c r="B679" s="120">
        <v>672</v>
      </c>
      <c r="C679" s="109" t="s">
        <v>6474</v>
      </c>
      <c r="D679" s="109">
        <v>1200071220</v>
      </c>
      <c r="E679" s="108" t="s">
        <v>6360</v>
      </c>
      <c r="F679" s="109">
        <v>2012</v>
      </c>
      <c r="G679" s="110">
        <v>44389</v>
      </c>
      <c r="H679" s="109">
        <f t="shared" si="62"/>
        <v>9</v>
      </c>
      <c r="I679" s="109">
        <v>8</v>
      </c>
      <c r="J679" s="111">
        <f t="shared" si="63"/>
        <v>0.11874999999999999</v>
      </c>
      <c r="K679" s="112">
        <v>89675</v>
      </c>
      <c r="L679" s="112">
        <v>8712.48</v>
      </c>
      <c r="M679" s="121">
        <v>0.3</v>
      </c>
      <c r="N679" s="112">
        <f t="shared" si="64"/>
        <v>116577.5</v>
      </c>
      <c r="O679" s="112">
        <f t="shared" si="65"/>
        <v>124592.20312499999</v>
      </c>
      <c r="P679" s="114">
        <f t="shared" si="66"/>
        <v>5828.875</v>
      </c>
      <c r="Q679" s="115">
        <f t="shared" si="67"/>
        <v>5828.875</v>
      </c>
    </row>
    <row r="680" spans="2:17" x14ac:dyDescent="0.25">
      <c r="B680" s="120">
        <v>673</v>
      </c>
      <c r="C680" s="109" t="s">
        <v>6474</v>
      </c>
      <c r="D680" s="109">
        <v>1200073890</v>
      </c>
      <c r="E680" s="108" t="s">
        <v>6361</v>
      </c>
      <c r="F680" s="109">
        <v>2012</v>
      </c>
      <c r="G680" s="110">
        <v>44389</v>
      </c>
      <c r="H680" s="109">
        <f t="shared" si="62"/>
        <v>9</v>
      </c>
      <c r="I680" s="109">
        <v>8</v>
      </c>
      <c r="J680" s="111">
        <f t="shared" si="63"/>
        <v>0.11874999999999999</v>
      </c>
      <c r="K680" s="112">
        <v>66800</v>
      </c>
      <c r="L680" s="112">
        <v>8344.67</v>
      </c>
      <c r="M680" s="121">
        <v>0.3</v>
      </c>
      <c r="N680" s="112">
        <f t="shared" si="64"/>
        <v>86840</v>
      </c>
      <c r="O680" s="112">
        <f t="shared" si="65"/>
        <v>92810.249999999985</v>
      </c>
      <c r="P680" s="114">
        <f t="shared" si="66"/>
        <v>4342</v>
      </c>
      <c r="Q680" s="115">
        <f t="shared" si="67"/>
        <v>4342</v>
      </c>
    </row>
    <row r="681" spans="2:17" x14ac:dyDescent="0.25">
      <c r="B681" s="120">
        <v>674</v>
      </c>
      <c r="C681" s="109" t="s">
        <v>6474</v>
      </c>
      <c r="D681" s="109">
        <v>1200075660</v>
      </c>
      <c r="E681" s="108" t="s">
        <v>6362</v>
      </c>
      <c r="F681" s="109">
        <v>2012</v>
      </c>
      <c r="G681" s="110">
        <v>44389</v>
      </c>
      <c r="H681" s="109">
        <f t="shared" si="62"/>
        <v>9</v>
      </c>
      <c r="I681" s="109">
        <v>8</v>
      </c>
      <c r="J681" s="111">
        <f t="shared" si="63"/>
        <v>0.11874999999999999</v>
      </c>
      <c r="K681" s="112">
        <v>44550</v>
      </c>
      <c r="L681" s="112">
        <v>6843.88</v>
      </c>
      <c r="M681" s="121">
        <v>0.3</v>
      </c>
      <c r="N681" s="112">
        <f t="shared" si="64"/>
        <v>57915</v>
      </c>
      <c r="O681" s="112">
        <f t="shared" si="65"/>
        <v>61896.656249999993</v>
      </c>
      <c r="P681" s="114">
        <f t="shared" si="66"/>
        <v>2895.75</v>
      </c>
      <c r="Q681" s="115">
        <f t="shared" si="67"/>
        <v>2895.75</v>
      </c>
    </row>
    <row r="682" spans="2:17" x14ac:dyDescent="0.25">
      <c r="B682" s="120">
        <v>675</v>
      </c>
      <c r="C682" s="109" t="s">
        <v>6474</v>
      </c>
      <c r="D682" s="109">
        <v>1200075760</v>
      </c>
      <c r="E682" s="108" t="s">
        <v>6363</v>
      </c>
      <c r="F682" s="109">
        <v>2013</v>
      </c>
      <c r="G682" s="110">
        <v>44389</v>
      </c>
      <c r="H682" s="109">
        <f t="shared" si="62"/>
        <v>8</v>
      </c>
      <c r="I682" s="109">
        <v>8</v>
      </c>
      <c r="J682" s="111">
        <f t="shared" si="63"/>
        <v>0.11874999999999999</v>
      </c>
      <c r="K682" s="112">
        <v>715975</v>
      </c>
      <c r="L682" s="112">
        <v>121020.89</v>
      </c>
      <c r="M682" s="121">
        <v>0.18</v>
      </c>
      <c r="N682" s="112">
        <f t="shared" si="64"/>
        <v>844850.5</v>
      </c>
      <c r="O682" s="112">
        <f t="shared" si="65"/>
        <v>802607.97499999998</v>
      </c>
      <c r="P682" s="114">
        <f t="shared" si="66"/>
        <v>42242.525000000023</v>
      </c>
      <c r="Q682" s="115">
        <f t="shared" si="67"/>
        <v>42242.525000000023</v>
      </c>
    </row>
    <row r="683" spans="2:17" x14ac:dyDescent="0.25">
      <c r="B683" s="120">
        <v>676</v>
      </c>
      <c r="C683" s="109" t="s">
        <v>6474</v>
      </c>
      <c r="D683" s="109">
        <v>1200075810</v>
      </c>
      <c r="E683" s="108" t="s">
        <v>6364</v>
      </c>
      <c r="F683" s="109">
        <v>2013</v>
      </c>
      <c r="G683" s="110">
        <v>44389</v>
      </c>
      <c r="H683" s="109">
        <f t="shared" si="62"/>
        <v>8</v>
      </c>
      <c r="I683" s="109">
        <v>8</v>
      </c>
      <c r="J683" s="111">
        <f t="shared" si="63"/>
        <v>0.11874999999999999</v>
      </c>
      <c r="K683" s="112">
        <v>478075</v>
      </c>
      <c r="L683" s="112">
        <v>80808.759999999995</v>
      </c>
      <c r="M683" s="121">
        <v>0.18</v>
      </c>
      <c r="N683" s="112">
        <f t="shared" si="64"/>
        <v>564128.5</v>
      </c>
      <c r="O683" s="112">
        <f t="shared" si="65"/>
        <v>535922.07499999995</v>
      </c>
      <c r="P683" s="114">
        <f t="shared" si="66"/>
        <v>28206.425000000047</v>
      </c>
      <c r="Q683" s="115">
        <f t="shared" si="67"/>
        <v>28206.425000000047</v>
      </c>
    </row>
    <row r="684" spans="2:17" x14ac:dyDescent="0.25">
      <c r="B684" s="120">
        <v>677</v>
      </c>
      <c r="C684" s="109" t="s">
        <v>6474</v>
      </c>
      <c r="D684" s="109">
        <v>1200075820</v>
      </c>
      <c r="E684" s="108" t="s">
        <v>6364</v>
      </c>
      <c r="F684" s="109">
        <v>2013</v>
      </c>
      <c r="G684" s="110">
        <v>44389</v>
      </c>
      <c r="H684" s="109">
        <f t="shared" si="62"/>
        <v>8</v>
      </c>
      <c r="I684" s="109">
        <v>8</v>
      </c>
      <c r="J684" s="111">
        <f t="shared" si="63"/>
        <v>0.11874999999999999</v>
      </c>
      <c r="K684" s="112">
        <v>478075</v>
      </c>
      <c r="L684" s="112">
        <v>80808.759999999995</v>
      </c>
      <c r="M684" s="121">
        <v>0.18</v>
      </c>
      <c r="N684" s="112">
        <f t="shared" si="64"/>
        <v>564128.5</v>
      </c>
      <c r="O684" s="112">
        <f t="shared" si="65"/>
        <v>535922.07499999995</v>
      </c>
      <c r="P684" s="114">
        <f t="shared" si="66"/>
        <v>28206.425000000047</v>
      </c>
      <c r="Q684" s="115">
        <f t="shared" si="67"/>
        <v>28206.425000000047</v>
      </c>
    </row>
    <row r="685" spans="2:17" x14ac:dyDescent="0.25">
      <c r="B685" s="120">
        <v>678</v>
      </c>
      <c r="C685" s="109" t="s">
        <v>6474</v>
      </c>
      <c r="D685" s="109">
        <v>1200081980</v>
      </c>
      <c r="E685" s="108" t="s">
        <v>6365</v>
      </c>
      <c r="F685" s="109">
        <v>2013</v>
      </c>
      <c r="G685" s="110">
        <v>44389</v>
      </c>
      <c r="H685" s="109">
        <f t="shared" si="62"/>
        <v>8</v>
      </c>
      <c r="I685" s="109">
        <v>8</v>
      </c>
      <c r="J685" s="111">
        <f t="shared" si="63"/>
        <v>0.11874999999999999</v>
      </c>
      <c r="K685" s="112">
        <v>430335.79</v>
      </c>
      <c r="L685" s="112">
        <v>105811.02</v>
      </c>
      <c r="M685" s="121">
        <v>0.18</v>
      </c>
      <c r="N685" s="112">
        <f t="shared" si="64"/>
        <v>507796.23219999997</v>
      </c>
      <c r="O685" s="112">
        <f t="shared" si="65"/>
        <v>482406.42058999994</v>
      </c>
      <c r="P685" s="114">
        <f t="shared" si="66"/>
        <v>25389.811610000033</v>
      </c>
      <c r="Q685" s="115">
        <f t="shared" si="67"/>
        <v>25389.811610000033</v>
      </c>
    </row>
    <row r="686" spans="2:17" x14ac:dyDescent="0.25">
      <c r="B686" s="120">
        <v>679</v>
      </c>
      <c r="C686" s="109" t="s">
        <v>6474</v>
      </c>
      <c r="D686" s="109">
        <v>1200083260</v>
      </c>
      <c r="E686" s="108" t="s">
        <v>6366</v>
      </c>
      <c r="F686" s="109">
        <v>2013</v>
      </c>
      <c r="G686" s="110">
        <v>44389</v>
      </c>
      <c r="H686" s="109">
        <f t="shared" si="62"/>
        <v>8</v>
      </c>
      <c r="I686" s="109">
        <v>8</v>
      </c>
      <c r="J686" s="111">
        <f t="shared" si="63"/>
        <v>0.11874999999999999</v>
      </c>
      <c r="K686" s="112">
        <v>212756.67</v>
      </c>
      <c r="L686" s="112">
        <v>34183.879999999997</v>
      </c>
      <c r="M686" s="121">
        <v>0.18</v>
      </c>
      <c r="N686" s="112">
        <f t="shared" si="64"/>
        <v>251052.87059999999</v>
      </c>
      <c r="O686" s="112">
        <f t="shared" si="65"/>
        <v>238500.22706999999</v>
      </c>
      <c r="P686" s="114">
        <f t="shared" si="66"/>
        <v>12552.643530000001</v>
      </c>
      <c r="Q686" s="115">
        <f t="shared" si="67"/>
        <v>12552.643530000001</v>
      </c>
    </row>
    <row r="687" spans="2:17" x14ac:dyDescent="0.25">
      <c r="B687" s="120">
        <v>680</v>
      </c>
      <c r="C687" s="109" t="s">
        <v>6474</v>
      </c>
      <c r="D687" s="109">
        <v>1200081720</v>
      </c>
      <c r="E687" s="108" t="s">
        <v>6367</v>
      </c>
      <c r="F687" s="109">
        <v>2013</v>
      </c>
      <c r="G687" s="110">
        <v>44389</v>
      </c>
      <c r="H687" s="109">
        <f t="shared" si="62"/>
        <v>8</v>
      </c>
      <c r="I687" s="109">
        <v>8</v>
      </c>
      <c r="J687" s="111">
        <f t="shared" si="63"/>
        <v>0.11874999999999999</v>
      </c>
      <c r="K687" s="112">
        <v>168540</v>
      </c>
      <c r="L687" s="112">
        <v>38943.18</v>
      </c>
      <c r="M687" s="121">
        <v>0.18</v>
      </c>
      <c r="N687" s="112">
        <f t="shared" si="64"/>
        <v>198877.19999999998</v>
      </c>
      <c r="O687" s="112">
        <f t="shared" si="65"/>
        <v>188933.33999999997</v>
      </c>
      <c r="P687" s="114">
        <f t="shared" si="66"/>
        <v>9943.8600000000151</v>
      </c>
      <c r="Q687" s="115">
        <f t="shared" si="67"/>
        <v>8949.4740000000147</v>
      </c>
    </row>
    <row r="688" spans="2:17" x14ac:dyDescent="0.25">
      <c r="B688" s="120">
        <v>681</v>
      </c>
      <c r="C688" s="109" t="s">
        <v>6474</v>
      </c>
      <c r="D688" s="109">
        <v>1200083250</v>
      </c>
      <c r="E688" s="108" t="s">
        <v>6368</v>
      </c>
      <c r="F688" s="109">
        <v>2013</v>
      </c>
      <c r="G688" s="110">
        <v>44389</v>
      </c>
      <c r="H688" s="109">
        <f t="shared" si="62"/>
        <v>8</v>
      </c>
      <c r="I688" s="109">
        <v>8</v>
      </c>
      <c r="J688" s="111">
        <f t="shared" si="63"/>
        <v>0.11874999999999999</v>
      </c>
      <c r="K688" s="112">
        <v>112047</v>
      </c>
      <c r="L688" s="112">
        <v>6772.51</v>
      </c>
      <c r="M688" s="121">
        <v>0.18</v>
      </c>
      <c r="N688" s="112">
        <f t="shared" si="64"/>
        <v>132215.46</v>
      </c>
      <c r="O688" s="112">
        <f t="shared" si="65"/>
        <v>125604.68699999999</v>
      </c>
      <c r="P688" s="114">
        <f t="shared" si="66"/>
        <v>6610.773000000001</v>
      </c>
      <c r="Q688" s="115">
        <f t="shared" si="67"/>
        <v>6610.773000000001</v>
      </c>
    </row>
    <row r="689" spans="2:17" x14ac:dyDescent="0.25">
      <c r="B689" s="120">
        <v>682</v>
      </c>
      <c r="C689" s="109" t="s">
        <v>6474</v>
      </c>
      <c r="D689" s="109">
        <v>1200080560</v>
      </c>
      <c r="E689" s="108" t="s">
        <v>6369</v>
      </c>
      <c r="F689" s="109">
        <v>2013</v>
      </c>
      <c r="G689" s="110">
        <v>44389</v>
      </c>
      <c r="H689" s="109">
        <f t="shared" si="62"/>
        <v>8</v>
      </c>
      <c r="I689" s="109">
        <v>8</v>
      </c>
      <c r="J689" s="111">
        <f t="shared" si="63"/>
        <v>0.11874999999999999</v>
      </c>
      <c r="K689" s="112">
        <v>31575</v>
      </c>
      <c r="L689" s="112">
        <v>15026.01</v>
      </c>
      <c r="M689" s="121">
        <v>0.18</v>
      </c>
      <c r="N689" s="112">
        <f t="shared" si="64"/>
        <v>37258.5</v>
      </c>
      <c r="O689" s="112">
        <f t="shared" si="65"/>
        <v>35395.574999999997</v>
      </c>
      <c r="P689" s="114">
        <f t="shared" si="66"/>
        <v>1862.9250000000029</v>
      </c>
      <c r="Q689" s="115">
        <f t="shared" si="67"/>
        <v>1862.9250000000029</v>
      </c>
    </row>
    <row r="690" spans="2:17" x14ac:dyDescent="0.25">
      <c r="B690" s="120">
        <v>683</v>
      </c>
      <c r="C690" s="109" t="s">
        <v>6474</v>
      </c>
      <c r="D690" s="109">
        <v>1200082730</v>
      </c>
      <c r="E690" s="108" t="s">
        <v>6370</v>
      </c>
      <c r="F690" s="109">
        <v>2013</v>
      </c>
      <c r="G690" s="110">
        <v>44389</v>
      </c>
      <c r="H690" s="109">
        <f t="shared" si="62"/>
        <v>8</v>
      </c>
      <c r="I690" s="109">
        <v>8</v>
      </c>
      <c r="J690" s="111">
        <f t="shared" si="63"/>
        <v>0.11874999999999999</v>
      </c>
      <c r="K690" s="112">
        <v>15000</v>
      </c>
      <c r="L690" s="112">
        <v>3672.59</v>
      </c>
      <c r="M690" s="121">
        <v>0.18</v>
      </c>
      <c r="N690" s="112">
        <f t="shared" si="64"/>
        <v>17700</v>
      </c>
      <c r="O690" s="112">
        <f t="shared" si="65"/>
        <v>16815</v>
      </c>
      <c r="P690" s="114">
        <f t="shared" si="66"/>
        <v>885</v>
      </c>
      <c r="Q690" s="115">
        <f t="shared" si="67"/>
        <v>885</v>
      </c>
    </row>
    <row r="691" spans="2:17" x14ac:dyDescent="0.25">
      <c r="B691" s="120">
        <v>684</v>
      </c>
      <c r="C691" s="109" t="s">
        <v>6474</v>
      </c>
      <c r="D691" s="109">
        <v>1200090490</v>
      </c>
      <c r="E691" s="108" t="s">
        <v>3136</v>
      </c>
      <c r="F691" s="109">
        <v>2014</v>
      </c>
      <c r="G691" s="110">
        <v>44389</v>
      </c>
      <c r="H691" s="109">
        <f t="shared" si="62"/>
        <v>7</v>
      </c>
      <c r="I691" s="109">
        <v>8</v>
      </c>
      <c r="J691" s="111">
        <f t="shared" si="63"/>
        <v>0.11874999999999999</v>
      </c>
      <c r="K691" s="112">
        <v>1993975</v>
      </c>
      <c r="L691" s="112">
        <v>614035.03</v>
      </c>
      <c r="M691" s="121">
        <v>0.08</v>
      </c>
      <c r="N691" s="112">
        <f t="shared" si="64"/>
        <v>2153493</v>
      </c>
      <c r="O691" s="112">
        <f t="shared" si="65"/>
        <v>1790091.0562499999</v>
      </c>
      <c r="P691" s="114">
        <f t="shared" si="66"/>
        <v>363401.94375000009</v>
      </c>
      <c r="Q691" s="115">
        <f t="shared" si="67"/>
        <v>327061.74937500007</v>
      </c>
    </row>
    <row r="692" spans="2:17" x14ac:dyDescent="0.25">
      <c r="B692" s="120">
        <v>685</v>
      </c>
      <c r="C692" s="109" t="s">
        <v>6474</v>
      </c>
      <c r="D692" s="109">
        <v>1200098770</v>
      </c>
      <c r="E692" s="108" t="s">
        <v>6371</v>
      </c>
      <c r="F692" s="109">
        <v>2014</v>
      </c>
      <c r="G692" s="110">
        <v>44389</v>
      </c>
      <c r="H692" s="109">
        <f t="shared" si="62"/>
        <v>7</v>
      </c>
      <c r="I692" s="109">
        <v>10</v>
      </c>
      <c r="J692" s="111">
        <f t="shared" si="63"/>
        <v>9.5000000000000001E-2</v>
      </c>
      <c r="K692" s="112">
        <v>1617169.97</v>
      </c>
      <c r="L692" s="112">
        <v>72362.37</v>
      </c>
      <c r="M692" s="121">
        <v>0.08</v>
      </c>
      <c r="N692" s="112">
        <f t="shared" si="64"/>
        <v>1746543.5676000002</v>
      </c>
      <c r="O692" s="112">
        <f t="shared" si="65"/>
        <v>1161451.4724540003</v>
      </c>
      <c r="P692" s="114">
        <f t="shared" si="66"/>
        <v>585092.09514599992</v>
      </c>
      <c r="Q692" s="115">
        <f t="shared" si="67"/>
        <v>526582.88563139993</v>
      </c>
    </row>
    <row r="693" spans="2:17" x14ac:dyDescent="0.25">
      <c r="B693" s="120">
        <v>686</v>
      </c>
      <c r="C693" s="109" t="s">
        <v>6474</v>
      </c>
      <c r="D693" s="109">
        <v>1200098760</v>
      </c>
      <c r="E693" s="108" t="s">
        <v>6372</v>
      </c>
      <c r="F693" s="109">
        <v>2014</v>
      </c>
      <c r="G693" s="110">
        <v>44389</v>
      </c>
      <c r="H693" s="109">
        <f t="shared" si="62"/>
        <v>7</v>
      </c>
      <c r="I693" s="109">
        <v>10</v>
      </c>
      <c r="J693" s="111">
        <f t="shared" si="63"/>
        <v>9.5000000000000001E-2</v>
      </c>
      <c r="K693" s="112">
        <v>1610939.85</v>
      </c>
      <c r="L693" s="112">
        <v>257956.36</v>
      </c>
      <c r="M693" s="121">
        <v>0.08</v>
      </c>
      <c r="N693" s="112">
        <f t="shared" si="64"/>
        <v>1739815.0380000002</v>
      </c>
      <c r="O693" s="112">
        <f t="shared" si="65"/>
        <v>1156977.0002700002</v>
      </c>
      <c r="P693" s="114">
        <f t="shared" si="66"/>
        <v>582838.03772999998</v>
      </c>
      <c r="Q693" s="115">
        <f t="shared" si="67"/>
        <v>524554.23395699996</v>
      </c>
    </row>
    <row r="694" spans="2:17" x14ac:dyDescent="0.25">
      <c r="B694" s="120">
        <v>687</v>
      </c>
      <c r="C694" s="109" t="s">
        <v>6474</v>
      </c>
      <c r="D694" s="109">
        <v>1200091410</v>
      </c>
      <c r="E694" s="108" t="s">
        <v>6373</v>
      </c>
      <c r="F694" s="109">
        <v>2014</v>
      </c>
      <c r="G694" s="110">
        <v>44389</v>
      </c>
      <c r="H694" s="109">
        <f t="shared" si="62"/>
        <v>7</v>
      </c>
      <c r="I694" s="109">
        <v>8</v>
      </c>
      <c r="J694" s="111">
        <f t="shared" si="63"/>
        <v>0.11874999999999999</v>
      </c>
      <c r="K694" s="112">
        <v>1403124</v>
      </c>
      <c r="L694" s="112">
        <v>448230.84</v>
      </c>
      <c r="M694" s="121">
        <v>0.08</v>
      </c>
      <c r="N694" s="112">
        <f t="shared" si="64"/>
        <v>1515373.9200000002</v>
      </c>
      <c r="O694" s="112">
        <f t="shared" si="65"/>
        <v>1259654.571</v>
      </c>
      <c r="P694" s="114">
        <f t="shared" si="66"/>
        <v>255719.34900000016</v>
      </c>
      <c r="Q694" s="115">
        <f t="shared" si="67"/>
        <v>230147.41410000014</v>
      </c>
    </row>
    <row r="695" spans="2:17" x14ac:dyDescent="0.25">
      <c r="B695" s="120">
        <v>688</v>
      </c>
      <c r="C695" s="109" t="s">
        <v>6474</v>
      </c>
      <c r="D695" s="109">
        <v>1200091400</v>
      </c>
      <c r="E695" s="108" t="s">
        <v>6373</v>
      </c>
      <c r="F695" s="109">
        <v>2014</v>
      </c>
      <c r="G695" s="110">
        <v>44389</v>
      </c>
      <c r="H695" s="109">
        <f t="shared" si="62"/>
        <v>7</v>
      </c>
      <c r="I695" s="109">
        <v>8</v>
      </c>
      <c r="J695" s="111">
        <f t="shared" si="63"/>
        <v>0.11874999999999999</v>
      </c>
      <c r="K695" s="112">
        <v>1403124</v>
      </c>
      <c r="L695" s="112">
        <v>448230.84</v>
      </c>
      <c r="M695" s="121">
        <v>0.08</v>
      </c>
      <c r="N695" s="112">
        <f t="shared" si="64"/>
        <v>1515373.9200000002</v>
      </c>
      <c r="O695" s="112">
        <f t="shared" si="65"/>
        <v>1259654.571</v>
      </c>
      <c r="P695" s="114">
        <f t="shared" si="66"/>
        <v>255719.34900000016</v>
      </c>
      <c r="Q695" s="115">
        <f t="shared" si="67"/>
        <v>230147.41410000014</v>
      </c>
    </row>
    <row r="696" spans="2:17" x14ac:dyDescent="0.25">
      <c r="B696" s="120">
        <v>689</v>
      </c>
      <c r="C696" s="109" t="s">
        <v>6474</v>
      </c>
      <c r="D696" s="109">
        <v>1200092540</v>
      </c>
      <c r="E696" s="108" t="s">
        <v>6373</v>
      </c>
      <c r="F696" s="109">
        <v>2014</v>
      </c>
      <c r="G696" s="110">
        <v>44389</v>
      </c>
      <c r="H696" s="109">
        <f t="shared" si="62"/>
        <v>7</v>
      </c>
      <c r="I696" s="109">
        <v>8</v>
      </c>
      <c r="J696" s="111">
        <f t="shared" si="63"/>
        <v>0.11874999999999999</v>
      </c>
      <c r="K696" s="112">
        <v>1350000</v>
      </c>
      <c r="L696" s="112">
        <v>463808.22</v>
      </c>
      <c r="M696" s="121">
        <v>0.08</v>
      </c>
      <c r="N696" s="112">
        <f t="shared" si="64"/>
        <v>1458000</v>
      </c>
      <c r="O696" s="112">
        <f t="shared" si="65"/>
        <v>1211962.5</v>
      </c>
      <c r="P696" s="114">
        <f t="shared" si="66"/>
        <v>246037.5</v>
      </c>
      <c r="Q696" s="115">
        <f t="shared" si="67"/>
        <v>221433.75</v>
      </c>
    </row>
    <row r="697" spans="2:17" x14ac:dyDescent="0.25">
      <c r="B697" s="120">
        <v>690</v>
      </c>
      <c r="C697" s="109" t="s">
        <v>6474</v>
      </c>
      <c r="D697" s="109">
        <v>1200092550</v>
      </c>
      <c r="E697" s="108" t="s">
        <v>6373</v>
      </c>
      <c r="F697" s="109">
        <v>2014</v>
      </c>
      <c r="G697" s="110">
        <v>44389</v>
      </c>
      <c r="H697" s="109">
        <f t="shared" si="62"/>
        <v>7</v>
      </c>
      <c r="I697" s="109">
        <v>8</v>
      </c>
      <c r="J697" s="111">
        <f t="shared" si="63"/>
        <v>0.11874999999999999</v>
      </c>
      <c r="K697" s="112">
        <v>1350000</v>
      </c>
      <c r="L697" s="112">
        <v>463808.22</v>
      </c>
      <c r="M697" s="121">
        <v>0.08</v>
      </c>
      <c r="N697" s="112">
        <f t="shared" si="64"/>
        <v>1458000</v>
      </c>
      <c r="O697" s="112">
        <f t="shared" si="65"/>
        <v>1211962.5</v>
      </c>
      <c r="P697" s="114">
        <f t="shared" si="66"/>
        <v>246037.5</v>
      </c>
      <c r="Q697" s="115">
        <f t="shared" si="67"/>
        <v>221433.75</v>
      </c>
    </row>
    <row r="698" spans="2:17" x14ac:dyDescent="0.25">
      <c r="B698" s="120">
        <v>691</v>
      </c>
      <c r="C698" s="109" t="s">
        <v>6474</v>
      </c>
      <c r="D698" s="109">
        <v>1200090480</v>
      </c>
      <c r="E698" s="108" t="s">
        <v>6374</v>
      </c>
      <c r="F698" s="109">
        <v>2014</v>
      </c>
      <c r="G698" s="110">
        <v>44389</v>
      </c>
      <c r="H698" s="109">
        <f t="shared" si="62"/>
        <v>7</v>
      </c>
      <c r="I698" s="109">
        <v>10</v>
      </c>
      <c r="J698" s="111">
        <f t="shared" si="63"/>
        <v>9.5000000000000001E-2</v>
      </c>
      <c r="K698" s="112">
        <v>1335070</v>
      </c>
      <c r="L698" s="112">
        <v>411128.41</v>
      </c>
      <c r="M698" s="121">
        <v>0.08</v>
      </c>
      <c r="N698" s="112">
        <f t="shared" si="64"/>
        <v>1441875.6</v>
      </c>
      <c r="O698" s="112">
        <f t="shared" si="65"/>
        <v>958847.27400000009</v>
      </c>
      <c r="P698" s="114">
        <f t="shared" si="66"/>
        <v>483028.326</v>
      </c>
      <c r="Q698" s="115">
        <f t="shared" si="67"/>
        <v>434725.49340000004</v>
      </c>
    </row>
    <row r="699" spans="2:17" x14ac:dyDescent="0.25">
      <c r="B699" s="120">
        <v>692</v>
      </c>
      <c r="C699" s="109" t="s">
        <v>6474</v>
      </c>
      <c r="D699" s="109">
        <v>1200094390</v>
      </c>
      <c r="E699" s="108" t="s">
        <v>6375</v>
      </c>
      <c r="F699" s="109">
        <v>2014</v>
      </c>
      <c r="G699" s="110">
        <v>44389</v>
      </c>
      <c r="H699" s="109">
        <f t="shared" si="62"/>
        <v>7</v>
      </c>
      <c r="I699" s="109">
        <v>8</v>
      </c>
      <c r="J699" s="111">
        <f t="shared" si="63"/>
        <v>0.11874999999999999</v>
      </c>
      <c r="K699" s="112">
        <v>531630</v>
      </c>
      <c r="L699" s="112">
        <v>185415.06</v>
      </c>
      <c r="M699" s="121">
        <v>0.08</v>
      </c>
      <c r="N699" s="112">
        <f t="shared" si="64"/>
        <v>574160.4</v>
      </c>
      <c r="O699" s="112">
        <f t="shared" si="65"/>
        <v>477270.83249999996</v>
      </c>
      <c r="P699" s="114">
        <f t="shared" si="66"/>
        <v>96889.567500000063</v>
      </c>
      <c r="Q699" s="115">
        <f t="shared" si="67"/>
        <v>87200.610750000065</v>
      </c>
    </row>
    <row r="700" spans="2:17" x14ac:dyDescent="0.25">
      <c r="B700" s="120">
        <v>693</v>
      </c>
      <c r="C700" s="109" t="s">
        <v>6474</v>
      </c>
      <c r="D700" s="109">
        <v>1200094370</v>
      </c>
      <c r="E700" s="108" t="s">
        <v>6375</v>
      </c>
      <c r="F700" s="109">
        <v>2014</v>
      </c>
      <c r="G700" s="110">
        <v>44389</v>
      </c>
      <c r="H700" s="109">
        <f t="shared" si="62"/>
        <v>7</v>
      </c>
      <c r="I700" s="109">
        <v>8</v>
      </c>
      <c r="J700" s="111">
        <f t="shared" si="63"/>
        <v>0.11874999999999999</v>
      </c>
      <c r="K700" s="112">
        <v>531630</v>
      </c>
      <c r="L700" s="112">
        <v>181045.5</v>
      </c>
      <c r="M700" s="121">
        <v>0.08</v>
      </c>
      <c r="N700" s="112">
        <f t="shared" si="64"/>
        <v>574160.4</v>
      </c>
      <c r="O700" s="112">
        <f t="shared" si="65"/>
        <v>477270.83249999996</v>
      </c>
      <c r="P700" s="114">
        <f t="shared" si="66"/>
        <v>96889.567500000063</v>
      </c>
      <c r="Q700" s="115">
        <f t="shared" si="67"/>
        <v>87200.610750000065</v>
      </c>
    </row>
    <row r="701" spans="2:17" x14ac:dyDescent="0.25">
      <c r="B701" s="120">
        <v>694</v>
      </c>
      <c r="C701" s="109" t="s">
        <v>6474</v>
      </c>
      <c r="D701" s="109">
        <v>1200094380</v>
      </c>
      <c r="E701" s="108" t="s">
        <v>6375</v>
      </c>
      <c r="F701" s="109">
        <v>2014</v>
      </c>
      <c r="G701" s="110">
        <v>44389</v>
      </c>
      <c r="H701" s="109">
        <f t="shared" si="62"/>
        <v>7</v>
      </c>
      <c r="I701" s="109">
        <v>8</v>
      </c>
      <c r="J701" s="111">
        <f t="shared" si="63"/>
        <v>0.11874999999999999</v>
      </c>
      <c r="K701" s="112">
        <v>531630</v>
      </c>
      <c r="L701" s="112">
        <v>181045.5</v>
      </c>
      <c r="M701" s="121">
        <v>0.08</v>
      </c>
      <c r="N701" s="112">
        <f t="shared" si="64"/>
        <v>574160.4</v>
      </c>
      <c r="O701" s="112">
        <f t="shared" si="65"/>
        <v>477270.83249999996</v>
      </c>
      <c r="P701" s="114">
        <f t="shared" si="66"/>
        <v>96889.567500000063</v>
      </c>
      <c r="Q701" s="115">
        <f t="shared" si="67"/>
        <v>87200.610750000065</v>
      </c>
    </row>
    <row r="702" spans="2:17" x14ac:dyDescent="0.25">
      <c r="B702" s="120">
        <v>695</v>
      </c>
      <c r="C702" s="109" t="s">
        <v>6474</v>
      </c>
      <c r="D702" s="109">
        <v>1200088070</v>
      </c>
      <c r="E702" s="108" t="s">
        <v>6376</v>
      </c>
      <c r="F702" s="109">
        <v>2014</v>
      </c>
      <c r="G702" s="110">
        <v>44389</v>
      </c>
      <c r="H702" s="109">
        <f t="shared" si="62"/>
        <v>7</v>
      </c>
      <c r="I702" s="109">
        <v>8</v>
      </c>
      <c r="J702" s="111">
        <f t="shared" si="63"/>
        <v>0.11874999999999999</v>
      </c>
      <c r="K702" s="112">
        <v>504830.4</v>
      </c>
      <c r="L702" s="112">
        <v>151725.74</v>
      </c>
      <c r="M702" s="121">
        <v>0.08</v>
      </c>
      <c r="N702" s="112">
        <f t="shared" si="64"/>
        <v>545216.83200000005</v>
      </c>
      <c r="O702" s="112">
        <f t="shared" si="65"/>
        <v>453211.49160000001</v>
      </c>
      <c r="P702" s="114">
        <f t="shared" si="66"/>
        <v>92005.340400000045</v>
      </c>
      <c r="Q702" s="115">
        <f t="shared" si="67"/>
        <v>82804.806360000046</v>
      </c>
    </row>
    <row r="703" spans="2:17" x14ac:dyDescent="0.25">
      <c r="B703" s="120">
        <v>696</v>
      </c>
      <c r="C703" s="109" t="s">
        <v>6474</v>
      </c>
      <c r="D703" s="109">
        <v>1200087760</v>
      </c>
      <c r="E703" s="108" t="s">
        <v>6377</v>
      </c>
      <c r="F703" s="109">
        <v>2014</v>
      </c>
      <c r="G703" s="110">
        <v>44389</v>
      </c>
      <c r="H703" s="109">
        <f t="shared" si="62"/>
        <v>7</v>
      </c>
      <c r="I703" s="109">
        <v>8</v>
      </c>
      <c r="J703" s="111">
        <f t="shared" si="63"/>
        <v>0.11874999999999999</v>
      </c>
      <c r="K703" s="112">
        <v>303200</v>
      </c>
      <c r="L703" s="112">
        <v>93036.71</v>
      </c>
      <c r="M703" s="121">
        <v>0.08</v>
      </c>
      <c r="N703" s="112">
        <f t="shared" si="64"/>
        <v>327456</v>
      </c>
      <c r="O703" s="112">
        <f t="shared" si="65"/>
        <v>272197.8</v>
      </c>
      <c r="P703" s="114">
        <f t="shared" si="66"/>
        <v>55258.200000000012</v>
      </c>
      <c r="Q703" s="115">
        <f t="shared" si="67"/>
        <v>49732.380000000012</v>
      </c>
    </row>
    <row r="704" spans="2:17" x14ac:dyDescent="0.25">
      <c r="B704" s="120">
        <v>697</v>
      </c>
      <c r="C704" s="109" t="s">
        <v>6474</v>
      </c>
      <c r="D704" s="109">
        <v>1200087840</v>
      </c>
      <c r="E704" s="108" t="s">
        <v>3129</v>
      </c>
      <c r="F704" s="109">
        <v>2014</v>
      </c>
      <c r="G704" s="110">
        <v>44389</v>
      </c>
      <c r="H704" s="109">
        <f t="shared" si="62"/>
        <v>7</v>
      </c>
      <c r="I704" s="109">
        <v>8</v>
      </c>
      <c r="J704" s="111">
        <f t="shared" si="63"/>
        <v>0.11874999999999999</v>
      </c>
      <c r="K704" s="112">
        <v>215109</v>
      </c>
      <c r="L704" s="112">
        <v>63884.43</v>
      </c>
      <c r="M704" s="121">
        <v>0.08</v>
      </c>
      <c r="N704" s="112">
        <f t="shared" si="64"/>
        <v>232317.72</v>
      </c>
      <c r="O704" s="112">
        <f t="shared" si="65"/>
        <v>193114.10475</v>
      </c>
      <c r="P704" s="114">
        <f t="shared" si="66"/>
        <v>39203.615250000003</v>
      </c>
      <c r="Q704" s="115">
        <f t="shared" si="67"/>
        <v>35283.253725000002</v>
      </c>
    </row>
    <row r="705" spans="2:17" x14ac:dyDescent="0.25">
      <c r="B705" s="120">
        <v>698</v>
      </c>
      <c r="C705" s="109" t="s">
        <v>6474</v>
      </c>
      <c r="D705" s="109">
        <v>1200082740</v>
      </c>
      <c r="E705" s="108" t="s">
        <v>6378</v>
      </c>
      <c r="F705" s="109">
        <v>2014</v>
      </c>
      <c r="G705" s="110">
        <v>44389</v>
      </c>
      <c r="H705" s="109">
        <f t="shared" si="62"/>
        <v>7</v>
      </c>
      <c r="I705" s="109">
        <v>8</v>
      </c>
      <c r="J705" s="111">
        <f t="shared" si="63"/>
        <v>0.11874999999999999</v>
      </c>
      <c r="K705" s="112">
        <v>105628</v>
      </c>
      <c r="L705" s="112">
        <v>27877.439999999999</v>
      </c>
      <c r="M705" s="121">
        <v>0.08</v>
      </c>
      <c r="N705" s="112">
        <f t="shared" si="64"/>
        <v>114078.24</v>
      </c>
      <c r="O705" s="112">
        <f t="shared" si="65"/>
        <v>94827.536999999997</v>
      </c>
      <c r="P705" s="114">
        <f t="shared" si="66"/>
        <v>19250.703000000009</v>
      </c>
      <c r="Q705" s="115">
        <f t="shared" si="67"/>
        <v>17325.632700000009</v>
      </c>
    </row>
    <row r="706" spans="2:17" x14ac:dyDescent="0.25">
      <c r="B706" s="120">
        <v>699</v>
      </c>
      <c r="C706" s="109" t="s">
        <v>6474</v>
      </c>
      <c r="D706" s="109">
        <v>1200095650</v>
      </c>
      <c r="E706" s="108" t="s">
        <v>6379</v>
      </c>
      <c r="F706" s="109">
        <v>2014</v>
      </c>
      <c r="G706" s="110">
        <v>44389</v>
      </c>
      <c r="H706" s="109">
        <f t="shared" si="62"/>
        <v>7</v>
      </c>
      <c r="I706" s="109">
        <v>8</v>
      </c>
      <c r="J706" s="111">
        <f t="shared" si="63"/>
        <v>0.11874999999999999</v>
      </c>
      <c r="K706" s="112">
        <v>72000</v>
      </c>
      <c r="L706" s="112">
        <v>24953.41</v>
      </c>
      <c r="M706" s="121">
        <v>0.08</v>
      </c>
      <c r="N706" s="112">
        <f t="shared" si="64"/>
        <v>77760</v>
      </c>
      <c r="O706" s="112">
        <f t="shared" si="65"/>
        <v>64637.999999999993</v>
      </c>
      <c r="P706" s="114">
        <f t="shared" si="66"/>
        <v>13122.000000000007</v>
      </c>
      <c r="Q706" s="115">
        <f t="shared" si="67"/>
        <v>11809.800000000007</v>
      </c>
    </row>
    <row r="707" spans="2:17" x14ac:dyDescent="0.25">
      <c r="B707" s="120">
        <v>700</v>
      </c>
      <c r="C707" s="109" t="s">
        <v>6474</v>
      </c>
      <c r="D707" s="109">
        <v>1200094460</v>
      </c>
      <c r="E707" s="108" t="s">
        <v>6380</v>
      </c>
      <c r="F707" s="109">
        <v>2014</v>
      </c>
      <c r="G707" s="110">
        <v>44389</v>
      </c>
      <c r="H707" s="109">
        <f t="shared" si="62"/>
        <v>7</v>
      </c>
      <c r="I707" s="109">
        <v>8</v>
      </c>
      <c r="J707" s="111">
        <f t="shared" si="63"/>
        <v>0.11874999999999999</v>
      </c>
      <c r="K707" s="112">
        <v>34531.5</v>
      </c>
      <c r="L707" s="112">
        <v>17108.07</v>
      </c>
      <c r="M707" s="121">
        <v>0.08</v>
      </c>
      <c r="N707" s="112">
        <f t="shared" si="64"/>
        <v>37294.020000000004</v>
      </c>
      <c r="O707" s="112">
        <f t="shared" si="65"/>
        <v>31000.654125000001</v>
      </c>
      <c r="P707" s="114">
        <f t="shared" si="66"/>
        <v>6293.3658750000031</v>
      </c>
      <c r="Q707" s="115">
        <f t="shared" si="67"/>
        <v>5664.0292875000032</v>
      </c>
    </row>
    <row r="708" spans="2:17" x14ac:dyDescent="0.25">
      <c r="B708" s="120">
        <v>701</v>
      </c>
      <c r="C708" s="109" t="s">
        <v>6474</v>
      </c>
      <c r="D708" s="109">
        <v>1200094510</v>
      </c>
      <c r="E708" s="108" t="s">
        <v>6381</v>
      </c>
      <c r="F708" s="109">
        <v>2014</v>
      </c>
      <c r="G708" s="110">
        <v>44389</v>
      </c>
      <c r="H708" s="109">
        <f t="shared" si="62"/>
        <v>7</v>
      </c>
      <c r="I708" s="109">
        <v>8</v>
      </c>
      <c r="J708" s="111">
        <f t="shared" si="63"/>
        <v>0.11874999999999999</v>
      </c>
      <c r="K708" s="112">
        <v>32300</v>
      </c>
      <c r="L708" s="112">
        <v>10849.26</v>
      </c>
      <c r="M708" s="121">
        <v>0.08</v>
      </c>
      <c r="N708" s="112">
        <f t="shared" si="64"/>
        <v>34884</v>
      </c>
      <c r="O708" s="112">
        <f t="shared" si="65"/>
        <v>28997.324999999997</v>
      </c>
      <c r="P708" s="114">
        <f t="shared" si="66"/>
        <v>5886.6750000000029</v>
      </c>
      <c r="Q708" s="115">
        <f t="shared" si="67"/>
        <v>5298.0075000000024</v>
      </c>
    </row>
    <row r="709" spans="2:17" x14ac:dyDescent="0.25">
      <c r="B709" s="120">
        <v>702</v>
      </c>
      <c r="C709" s="109" t="s">
        <v>6474</v>
      </c>
      <c r="D709" s="109">
        <v>1200084170</v>
      </c>
      <c r="E709" s="108" t="s">
        <v>6382</v>
      </c>
      <c r="F709" s="109">
        <v>2014</v>
      </c>
      <c r="G709" s="110">
        <v>44389</v>
      </c>
      <c r="H709" s="109">
        <f t="shared" si="62"/>
        <v>7</v>
      </c>
      <c r="I709" s="109">
        <v>8</v>
      </c>
      <c r="J709" s="111">
        <f t="shared" si="63"/>
        <v>0.11874999999999999</v>
      </c>
      <c r="K709" s="112">
        <v>31497</v>
      </c>
      <c r="L709" s="112">
        <v>8312.75</v>
      </c>
      <c r="M709" s="121">
        <v>0.08</v>
      </c>
      <c r="N709" s="112">
        <f t="shared" si="64"/>
        <v>34016.76</v>
      </c>
      <c r="O709" s="112">
        <f t="shared" si="65"/>
        <v>28276.43175</v>
      </c>
      <c r="P709" s="114">
        <f t="shared" si="66"/>
        <v>5740.3282500000023</v>
      </c>
      <c r="Q709" s="115">
        <f t="shared" si="67"/>
        <v>5166.2954250000021</v>
      </c>
    </row>
    <row r="710" spans="2:17" x14ac:dyDescent="0.25">
      <c r="B710" s="120">
        <v>703</v>
      </c>
      <c r="C710" s="109" t="s">
        <v>6474</v>
      </c>
      <c r="D710" s="109">
        <v>1200094180</v>
      </c>
      <c r="E710" s="108" t="s">
        <v>6383</v>
      </c>
      <c r="F710" s="109">
        <v>2014</v>
      </c>
      <c r="G710" s="110">
        <v>44389</v>
      </c>
      <c r="H710" s="109">
        <f t="shared" si="62"/>
        <v>7</v>
      </c>
      <c r="I710" s="109">
        <v>8</v>
      </c>
      <c r="J710" s="111">
        <f t="shared" si="63"/>
        <v>0.11874999999999999</v>
      </c>
      <c r="K710" s="112">
        <v>28629.74</v>
      </c>
      <c r="L710" s="112">
        <v>10142.01</v>
      </c>
      <c r="M710" s="121">
        <v>0.08</v>
      </c>
      <c r="N710" s="112">
        <f t="shared" si="64"/>
        <v>30920.119200000005</v>
      </c>
      <c r="O710" s="112">
        <f t="shared" si="65"/>
        <v>25702.349085000002</v>
      </c>
      <c r="P710" s="114">
        <f t="shared" si="66"/>
        <v>5217.770115000003</v>
      </c>
      <c r="Q710" s="115">
        <f t="shared" si="67"/>
        <v>4695.9931035000027</v>
      </c>
    </row>
    <row r="711" spans="2:17" x14ac:dyDescent="0.25">
      <c r="B711" s="120">
        <v>704</v>
      </c>
      <c r="C711" s="109" t="s">
        <v>6474</v>
      </c>
      <c r="D711" s="109">
        <v>1200094520</v>
      </c>
      <c r="E711" s="108" t="s">
        <v>6384</v>
      </c>
      <c r="F711" s="109">
        <v>2014</v>
      </c>
      <c r="G711" s="110">
        <v>44389</v>
      </c>
      <c r="H711" s="109">
        <f t="shared" ref="H711:H740" si="68">YEAR(G711)-F711</f>
        <v>7</v>
      </c>
      <c r="I711" s="109">
        <v>8</v>
      </c>
      <c r="J711" s="111">
        <f t="shared" ref="J711:J740" si="69">(95/I711/100)</f>
        <v>0.11874999999999999</v>
      </c>
      <c r="K711" s="112">
        <v>25900</v>
      </c>
      <c r="L711" s="112">
        <v>9139.51</v>
      </c>
      <c r="M711" s="121">
        <v>0.08</v>
      </c>
      <c r="N711" s="112">
        <f t="shared" ref="N711:N740" si="70">K711*(1+M711)</f>
        <v>27972.000000000004</v>
      </c>
      <c r="O711" s="112">
        <f t="shared" ref="O711:O740" si="71">H711*J711*N711</f>
        <v>23251.725000000002</v>
      </c>
      <c r="P711" s="114">
        <f t="shared" si="66"/>
        <v>4720.2750000000015</v>
      </c>
      <c r="Q711" s="115">
        <f t="shared" si="67"/>
        <v>4248.2475000000013</v>
      </c>
    </row>
    <row r="712" spans="2:17" x14ac:dyDescent="0.25">
      <c r="B712" s="120">
        <v>705</v>
      </c>
      <c r="C712" s="109" t="s">
        <v>6474</v>
      </c>
      <c r="D712" s="109">
        <v>1200097490</v>
      </c>
      <c r="E712" s="108" t="s">
        <v>6385</v>
      </c>
      <c r="F712" s="109">
        <v>2015</v>
      </c>
      <c r="G712" s="110">
        <v>44389</v>
      </c>
      <c r="H712" s="109">
        <f t="shared" si="68"/>
        <v>6</v>
      </c>
      <c r="I712" s="109">
        <v>8</v>
      </c>
      <c r="J712" s="111">
        <f t="shared" si="69"/>
        <v>0.11874999999999999</v>
      </c>
      <c r="K712" s="112">
        <v>3811126</v>
      </c>
      <c r="L712" s="112">
        <v>1526358.96</v>
      </c>
      <c r="M712" s="121">
        <v>0</v>
      </c>
      <c r="N712" s="112">
        <f t="shared" si="70"/>
        <v>3811126</v>
      </c>
      <c r="O712" s="112">
        <f t="shared" si="71"/>
        <v>2715427.2749999994</v>
      </c>
      <c r="P712" s="114">
        <f t="shared" si="66"/>
        <v>1095698.7250000006</v>
      </c>
      <c r="Q712" s="115">
        <f t="shared" si="67"/>
        <v>986128.8525000005</v>
      </c>
    </row>
    <row r="713" spans="2:17" x14ac:dyDescent="0.25">
      <c r="B713" s="120">
        <v>706</v>
      </c>
      <c r="C713" s="109" t="s">
        <v>6474</v>
      </c>
      <c r="D713" s="109">
        <v>1200097370</v>
      </c>
      <c r="E713" s="108" t="s">
        <v>6386</v>
      </c>
      <c r="F713" s="109">
        <v>2015</v>
      </c>
      <c r="G713" s="110">
        <v>44389</v>
      </c>
      <c r="H713" s="109">
        <f t="shared" si="68"/>
        <v>6</v>
      </c>
      <c r="I713" s="109">
        <v>8</v>
      </c>
      <c r="J713" s="111">
        <f t="shared" si="69"/>
        <v>0.11874999999999999</v>
      </c>
      <c r="K713" s="112">
        <v>2846999.99</v>
      </c>
      <c r="L713" s="112">
        <v>1105999.5</v>
      </c>
      <c r="M713" s="121">
        <v>0</v>
      </c>
      <c r="N713" s="112">
        <f t="shared" si="70"/>
        <v>2846999.99</v>
      </c>
      <c r="O713" s="112">
        <f t="shared" si="71"/>
        <v>2028487.492875</v>
      </c>
      <c r="P713" s="114">
        <f t="shared" si="66"/>
        <v>818512.49712500023</v>
      </c>
      <c r="Q713" s="115">
        <f t="shared" si="67"/>
        <v>736661.2474125002</v>
      </c>
    </row>
    <row r="714" spans="2:17" x14ac:dyDescent="0.25">
      <c r="B714" s="120">
        <v>707</v>
      </c>
      <c r="C714" s="109" t="s">
        <v>6474</v>
      </c>
      <c r="D714" s="109">
        <v>1200098200</v>
      </c>
      <c r="E714" s="108" t="s">
        <v>6387</v>
      </c>
      <c r="F714" s="109">
        <v>2015</v>
      </c>
      <c r="G714" s="110">
        <v>44389</v>
      </c>
      <c r="H714" s="109">
        <f t="shared" si="68"/>
        <v>6</v>
      </c>
      <c r="I714" s="109">
        <v>8</v>
      </c>
      <c r="J714" s="111">
        <f t="shared" si="69"/>
        <v>0.11874999999999999</v>
      </c>
      <c r="K714" s="112">
        <v>1253008.2</v>
      </c>
      <c r="L714" s="112">
        <v>503542.52</v>
      </c>
      <c r="M714" s="121">
        <v>0</v>
      </c>
      <c r="N714" s="112">
        <f t="shared" si="70"/>
        <v>1253008.2</v>
      </c>
      <c r="O714" s="112">
        <f t="shared" si="71"/>
        <v>892768.34249999991</v>
      </c>
      <c r="P714" s="114">
        <f t="shared" ref="P714:P740" si="72">IF(N714-O714&lt;=0,5%*N714,N714-O714)</f>
        <v>360239.85750000004</v>
      </c>
      <c r="Q714" s="115">
        <f t="shared" ref="Q714:Q740" si="73">IF(P714=N714*5%,P714,P714*0.9)</f>
        <v>324215.87175000005</v>
      </c>
    </row>
    <row r="715" spans="2:17" x14ac:dyDescent="0.25">
      <c r="B715" s="120">
        <v>708</v>
      </c>
      <c r="C715" s="109" t="s">
        <v>6474</v>
      </c>
      <c r="D715" s="109">
        <v>1200096860</v>
      </c>
      <c r="E715" s="108" t="s">
        <v>6388</v>
      </c>
      <c r="F715" s="109">
        <v>2015</v>
      </c>
      <c r="G715" s="110">
        <v>44389</v>
      </c>
      <c r="H715" s="109">
        <f t="shared" si="68"/>
        <v>6</v>
      </c>
      <c r="I715" s="109">
        <v>8</v>
      </c>
      <c r="J715" s="111">
        <f t="shared" si="69"/>
        <v>0.11874999999999999</v>
      </c>
      <c r="K715" s="112">
        <v>771660</v>
      </c>
      <c r="L715" s="112">
        <v>303357.86</v>
      </c>
      <c r="M715" s="121">
        <v>0</v>
      </c>
      <c r="N715" s="112">
        <f t="shared" si="70"/>
        <v>771660</v>
      </c>
      <c r="O715" s="112">
        <f t="shared" si="71"/>
        <v>549807.74999999988</v>
      </c>
      <c r="P715" s="114">
        <f t="shared" si="72"/>
        <v>221852.25000000012</v>
      </c>
      <c r="Q715" s="115">
        <f t="shared" si="73"/>
        <v>199667.02500000011</v>
      </c>
    </row>
    <row r="716" spans="2:17" x14ac:dyDescent="0.25">
      <c r="B716" s="120">
        <v>709</v>
      </c>
      <c r="C716" s="109" t="s">
        <v>6474</v>
      </c>
      <c r="D716" s="109">
        <v>1200097690</v>
      </c>
      <c r="E716" s="108" t="s">
        <v>6389</v>
      </c>
      <c r="F716" s="109">
        <v>2015</v>
      </c>
      <c r="G716" s="110">
        <v>44389</v>
      </c>
      <c r="H716" s="109">
        <f t="shared" si="68"/>
        <v>6</v>
      </c>
      <c r="I716" s="109">
        <v>8</v>
      </c>
      <c r="J716" s="111">
        <f t="shared" si="69"/>
        <v>0.11874999999999999</v>
      </c>
      <c r="K716" s="112">
        <v>581260.23</v>
      </c>
      <c r="L716" s="112">
        <v>218171.66</v>
      </c>
      <c r="M716" s="121">
        <v>0</v>
      </c>
      <c r="N716" s="112">
        <f t="shared" si="70"/>
        <v>581260.23</v>
      </c>
      <c r="O716" s="112">
        <f t="shared" si="71"/>
        <v>414147.91387499991</v>
      </c>
      <c r="P716" s="114">
        <f t="shared" si="72"/>
        <v>167112.31612500007</v>
      </c>
      <c r="Q716" s="115">
        <f t="shared" si="73"/>
        <v>150401.08451250006</v>
      </c>
    </row>
    <row r="717" spans="2:17" x14ac:dyDescent="0.25">
      <c r="B717" s="120">
        <v>710</v>
      </c>
      <c r="C717" s="109" t="s">
        <v>6474</v>
      </c>
      <c r="D717" s="109">
        <v>1200097880</v>
      </c>
      <c r="E717" s="108" t="s">
        <v>6390</v>
      </c>
      <c r="F717" s="109">
        <v>2015</v>
      </c>
      <c r="G717" s="110">
        <v>44389</v>
      </c>
      <c r="H717" s="109">
        <f t="shared" si="68"/>
        <v>6</v>
      </c>
      <c r="I717" s="109">
        <v>8</v>
      </c>
      <c r="J717" s="111">
        <f t="shared" si="69"/>
        <v>0.11874999999999999</v>
      </c>
      <c r="K717" s="112">
        <v>571799.99</v>
      </c>
      <c r="L717" s="112">
        <v>229943.71</v>
      </c>
      <c r="M717" s="121">
        <v>7.0000000000000007E-2</v>
      </c>
      <c r="N717" s="112">
        <f t="shared" si="70"/>
        <v>611825.98930000002</v>
      </c>
      <c r="O717" s="112">
        <f t="shared" si="71"/>
        <v>435926.01737624995</v>
      </c>
      <c r="P717" s="114">
        <f t="shared" si="72"/>
        <v>175899.97192375007</v>
      </c>
      <c r="Q717" s="115">
        <f t="shared" si="73"/>
        <v>158309.97473137506</v>
      </c>
    </row>
    <row r="718" spans="2:17" x14ac:dyDescent="0.25">
      <c r="B718" s="120">
        <v>711</v>
      </c>
      <c r="C718" s="109" t="s">
        <v>6474</v>
      </c>
      <c r="D718" s="109">
        <v>1200097330</v>
      </c>
      <c r="E718" s="108" t="s">
        <v>6391</v>
      </c>
      <c r="F718" s="109">
        <v>2015</v>
      </c>
      <c r="G718" s="110">
        <v>44389</v>
      </c>
      <c r="H718" s="109">
        <f t="shared" si="68"/>
        <v>6</v>
      </c>
      <c r="I718" s="109">
        <v>8</v>
      </c>
      <c r="J718" s="111">
        <f t="shared" si="69"/>
        <v>0.11874999999999999</v>
      </c>
      <c r="K718" s="112">
        <v>541150</v>
      </c>
      <c r="L718" s="112">
        <v>213626.04</v>
      </c>
      <c r="M718" s="121">
        <v>0</v>
      </c>
      <c r="N718" s="112">
        <f t="shared" si="70"/>
        <v>541150</v>
      </c>
      <c r="O718" s="112">
        <f t="shared" si="71"/>
        <v>385569.37499999994</v>
      </c>
      <c r="P718" s="114">
        <f t="shared" si="72"/>
        <v>155580.62500000006</v>
      </c>
      <c r="Q718" s="115">
        <f t="shared" si="73"/>
        <v>140022.56250000006</v>
      </c>
    </row>
    <row r="719" spans="2:17" x14ac:dyDescent="0.25">
      <c r="B719" s="120">
        <v>712</v>
      </c>
      <c r="C719" s="109" t="s">
        <v>6474</v>
      </c>
      <c r="D719" s="109">
        <v>1200104910</v>
      </c>
      <c r="E719" s="108" t="s">
        <v>6392</v>
      </c>
      <c r="F719" s="109">
        <v>2015</v>
      </c>
      <c r="G719" s="110">
        <v>44389</v>
      </c>
      <c r="H719" s="109">
        <f t="shared" si="68"/>
        <v>6</v>
      </c>
      <c r="I719" s="109">
        <v>8</v>
      </c>
      <c r="J719" s="111">
        <f t="shared" si="69"/>
        <v>0.11874999999999999</v>
      </c>
      <c r="K719" s="112">
        <v>83653.570000000007</v>
      </c>
      <c r="L719" s="112">
        <v>37411.699999999997</v>
      </c>
      <c r="M719" s="121">
        <v>0</v>
      </c>
      <c r="N719" s="112">
        <f t="shared" si="70"/>
        <v>83653.570000000007</v>
      </c>
      <c r="O719" s="112">
        <f t="shared" si="71"/>
        <v>59603.168624999998</v>
      </c>
      <c r="P719" s="114">
        <f t="shared" si="72"/>
        <v>24050.401375000009</v>
      </c>
      <c r="Q719" s="115">
        <f t="shared" si="73"/>
        <v>21645.361237500008</v>
      </c>
    </row>
    <row r="720" spans="2:17" x14ac:dyDescent="0.25">
      <c r="B720" s="120">
        <v>713</v>
      </c>
      <c r="C720" s="109" t="s">
        <v>6474</v>
      </c>
      <c r="D720" s="109">
        <v>1200106030</v>
      </c>
      <c r="E720" s="108" t="s">
        <v>6393</v>
      </c>
      <c r="F720" s="109">
        <v>2015</v>
      </c>
      <c r="G720" s="110">
        <v>44389</v>
      </c>
      <c r="H720" s="109">
        <f t="shared" si="68"/>
        <v>6</v>
      </c>
      <c r="I720" s="109">
        <v>8</v>
      </c>
      <c r="J720" s="111">
        <f t="shared" si="69"/>
        <v>0.11874999999999999</v>
      </c>
      <c r="K720" s="112">
        <v>45000</v>
      </c>
      <c r="L720" s="112">
        <v>20616.8</v>
      </c>
      <c r="M720" s="121">
        <v>0</v>
      </c>
      <c r="N720" s="112">
        <f t="shared" si="70"/>
        <v>45000</v>
      </c>
      <c r="O720" s="112">
        <f t="shared" si="71"/>
        <v>32062.499999999996</v>
      </c>
      <c r="P720" s="114">
        <f t="shared" si="72"/>
        <v>12937.500000000004</v>
      </c>
      <c r="Q720" s="115">
        <f t="shared" si="73"/>
        <v>11643.750000000004</v>
      </c>
    </row>
    <row r="721" spans="2:17" x14ac:dyDescent="0.25">
      <c r="B721" s="120">
        <v>714</v>
      </c>
      <c r="C721" s="109" t="s">
        <v>6474</v>
      </c>
      <c r="D721" s="109">
        <v>1200096820</v>
      </c>
      <c r="E721" s="108" t="s">
        <v>6394</v>
      </c>
      <c r="F721" s="109">
        <v>2015</v>
      </c>
      <c r="G721" s="110">
        <v>44389</v>
      </c>
      <c r="H721" s="109">
        <f t="shared" si="68"/>
        <v>6</v>
      </c>
      <c r="I721" s="109">
        <v>8</v>
      </c>
      <c r="J721" s="111">
        <f t="shared" si="69"/>
        <v>0.11874999999999999</v>
      </c>
      <c r="K721" s="112">
        <v>39911.300000000003</v>
      </c>
      <c r="L721" s="112">
        <v>14335.27</v>
      </c>
      <c r="M721" s="121">
        <v>0</v>
      </c>
      <c r="N721" s="112">
        <f t="shared" si="70"/>
        <v>39911.300000000003</v>
      </c>
      <c r="O721" s="112">
        <f t="shared" si="71"/>
        <v>28436.801249999997</v>
      </c>
      <c r="P721" s="114">
        <f t="shared" si="72"/>
        <v>11474.498750000006</v>
      </c>
      <c r="Q721" s="115">
        <f t="shared" si="73"/>
        <v>10327.048875000006</v>
      </c>
    </row>
    <row r="722" spans="2:17" x14ac:dyDescent="0.25">
      <c r="B722" s="120">
        <v>715</v>
      </c>
      <c r="C722" s="109" t="s">
        <v>6474</v>
      </c>
      <c r="D722" s="109">
        <v>1200096750</v>
      </c>
      <c r="E722" s="108" t="s">
        <v>6395</v>
      </c>
      <c r="F722" s="109">
        <v>2015</v>
      </c>
      <c r="G722" s="110">
        <v>44389</v>
      </c>
      <c r="H722" s="109">
        <f t="shared" si="68"/>
        <v>6</v>
      </c>
      <c r="I722" s="109">
        <v>8</v>
      </c>
      <c r="J722" s="111">
        <f t="shared" si="69"/>
        <v>0.11874999999999999</v>
      </c>
      <c r="K722" s="112">
        <v>34510</v>
      </c>
      <c r="L722" s="112">
        <v>12763.98</v>
      </c>
      <c r="M722" s="121">
        <v>0</v>
      </c>
      <c r="N722" s="112">
        <f t="shared" si="70"/>
        <v>34510</v>
      </c>
      <c r="O722" s="112">
        <f t="shared" si="71"/>
        <v>24588.374999999996</v>
      </c>
      <c r="P722" s="114">
        <f t="shared" si="72"/>
        <v>9921.6250000000036</v>
      </c>
      <c r="Q722" s="115">
        <f t="shared" si="73"/>
        <v>8929.4625000000033</v>
      </c>
    </row>
    <row r="723" spans="2:17" x14ac:dyDescent="0.25">
      <c r="B723" s="120">
        <v>716</v>
      </c>
      <c r="C723" s="109" t="s">
        <v>6474</v>
      </c>
      <c r="D723" s="109">
        <v>1200102740</v>
      </c>
      <c r="E723" s="108" t="s">
        <v>6396</v>
      </c>
      <c r="F723" s="109">
        <v>2015</v>
      </c>
      <c r="G723" s="110">
        <v>44389</v>
      </c>
      <c r="H723" s="109">
        <f t="shared" si="68"/>
        <v>6</v>
      </c>
      <c r="I723" s="109">
        <v>8</v>
      </c>
      <c r="J723" s="111">
        <f t="shared" si="69"/>
        <v>0.11874999999999999</v>
      </c>
      <c r="K723" s="112">
        <v>33200</v>
      </c>
      <c r="L723" s="112">
        <v>13995.09</v>
      </c>
      <c r="M723" s="121">
        <v>0</v>
      </c>
      <c r="N723" s="112">
        <f t="shared" si="70"/>
        <v>33200</v>
      </c>
      <c r="O723" s="112">
        <f t="shared" si="71"/>
        <v>23654.999999999996</v>
      </c>
      <c r="P723" s="114">
        <f t="shared" si="72"/>
        <v>9545.0000000000036</v>
      </c>
      <c r="Q723" s="115">
        <f t="shared" si="73"/>
        <v>8590.5000000000036</v>
      </c>
    </row>
    <row r="724" spans="2:17" x14ac:dyDescent="0.25">
      <c r="B724" s="120">
        <v>717</v>
      </c>
      <c r="C724" s="109" t="s">
        <v>6474</v>
      </c>
      <c r="D724" s="109">
        <v>1200096740</v>
      </c>
      <c r="E724" s="108" t="s">
        <v>6397</v>
      </c>
      <c r="F724" s="109">
        <v>2015</v>
      </c>
      <c r="G724" s="110">
        <v>44389</v>
      </c>
      <c r="H724" s="109">
        <f t="shared" si="68"/>
        <v>6</v>
      </c>
      <c r="I724" s="109">
        <v>8</v>
      </c>
      <c r="J724" s="111">
        <f t="shared" si="69"/>
        <v>0.11874999999999999</v>
      </c>
      <c r="K724" s="112">
        <v>24000</v>
      </c>
      <c r="L724" s="112">
        <v>8804.3799999999992</v>
      </c>
      <c r="M724" s="121">
        <v>0</v>
      </c>
      <c r="N724" s="112">
        <f t="shared" si="70"/>
        <v>24000</v>
      </c>
      <c r="O724" s="112">
        <f t="shared" si="71"/>
        <v>17099.999999999996</v>
      </c>
      <c r="P724" s="114">
        <f t="shared" si="72"/>
        <v>6900.0000000000036</v>
      </c>
      <c r="Q724" s="115">
        <f t="shared" si="73"/>
        <v>6210.0000000000036</v>
      </c>
    </row>
    <row r="725" spans="2:17" x14ac:dyDescent="0.25">
      <c r="B725" s="120">
        <v>718</v>
      </c>
      <c r="C725" s="109" t="s">
        <v>6474</v>
      </c>
      <c r="D725" s="109">
        <v>1200096760</v>
      </c>
      <c r="E725" s="108" t="s">
        <v>6398</v>
      </c>
      <c r="F725" s="109">
        <v>2015</v>
      </c>
      <c r="G725" s="110">
        <v>44389</v>
      </c>
      <c r="H725" s="109">
        <f t="shared" si="68"/>
        <v>6</v>
      </c>
      <c r="I725" s="109">
        <v>8</v>
      </c>
      <c r="J725" s="111">
        <f t="shared" si="69"/>
        <v>0.11874999999999999</v>
      </c>
      <c r="K725" s="112">
        <v>23075</v>
      </c>
      <c r="L725" s="112">
        <v>8534.59</v>
      </c>
      <c r="M725" s="121">
        <v>0</v>
      </c>
      <c r="N725" s="112">
        <f t="shared" si="70"/>
        <v>23075</v>
      </c>
      <c r="O725" s="112">
        <f t="shared" si="71"/>
        <v>16440.937499999996</v>
      </c>
      <c r="P725" s="114">
        <f t="shared" si="72"/>
        <v>6634.0625000000036</v>
      </c>
      <c r="Q725" s="115">
        <f t="shared" si="73"/>
        <v>5970.6562500000036</v>
      </c>
    </row>
    <row r="726" spans="2:17" x14ac:dyDescent="0.25">
      <c r="B726" s="120">
        <v>719</v>
      </c>
      <c r="C726" s="109" t="s">
        <v>6474</v>
      </c>
      <c r="D726" s="109">
        <v>1200096770</v>
      </c>
      <c r="E726" s="108" t="s">
        <v>6399</v>
      </c>
      <c r="F726" s="109">
        <v>2015</v>
      </c>
      <c r="G726" s="110">
        <v>44389</v>
      </c>
      <c r="H726" s="109">
        <f t="shared" si="68"/>
        <v>6</v>
      </c>
      <c r="I726" s="109">
        <v>8</v>
      </c>
      <c r="J726" s="111">
        <f t="shared" si="69"/>
        <v>0.11874999999999999</v>
      </c>
      <c r="K726" s="112">
        <v>9960</v>
      </c>
      <c r="L726" s="112">
        <v>3683.84</v>
      </c>
      <c r="M726" s="121">
        <v>0</v>
      </c>
      <c r="N726" s="112">
        <f t="shared" si="70"/>
        <v>9960</v>
      </c>
      <c r="O726" s="112">
        <f t="shared" si="71"/>
        <v>7096.4999999999991</v>
      </c>
      <c r="P726" s="114">
        <f t="shared" si="72"/>
        <v>2863.5000000000009</v>
      </c>
      <c r="Q726" s="115">
        <f t="shared" si="73"/>
        <v>2577.150000000001</v>
      </c>
    </row>
    <row r="727" spans="2:17" x14ac:dyDescent="0.25">
      <c r="B727" s="120">
        <v>720</v>
      </c>
      <c r="C727" s="109" t="s">
        <v>6474</v>
      </c>
      <c r="D727" s="109">
        <v>1200104800</v>
      </c>
      <c r="E727" s="108" t="s">
        <v>6400</v>
      </c>
      <c r="F727" s="109">
        <v>2016</v>
      </c>
      <c r="G727" s="110">
        <v>44389</v>
      </c>
      <c r="H727" s="109">
        <f t="shared" si="68"/>
        <v>5</v>
      </c>
      <c r="I727" s="109">
        <v>8</v>
      </c>
      <c r="J727" s="111">
        <f t="shared" si="69"/>
        <v>0.11874999999999999</v>
      </c>
      <c r="K727" s="112">
        <v>979875.02</v>
      </c>
      <c r="L727" s="112">
        <v>484568.35</v>
      </c>
      <c r="M727" s="121">
        <v>0.01</v>
      </c>
      <c r="N727" s="112">
        <f t="shared" si="70"/>
        <v>989673.77020000003</v>
      </c>
      <c r="O727" s="112">
        <f t="shared" si="71"/>
        <v>587618.80105625</v>
      </c>
      <c r="P727" s="114">
        <f t="shared" si="72"/>
        <v>402054.96914375003</v>
      </c>
      <c r="Q727" s="115">
        <f t="shared" si="73"/>
        <v>361849.47222937504</v>
      </c>
    </row>
    <row r="728" spans="2:17" x14ac:dyDescent="0.25">
      <c r="B728" s="120">
        <v>721</v>
      </c>
      <c r="C728" s="109" t="s">
        <v>6474</v>
      </c>
      <c r="D728" s="109">
        <v>1200105220</v>
      </c>
      <c r="E728" s="108" t="s">
        <v>6401</v>
      </c>
      <c r="F728" s="109">
        <v>2016</v>
      </c>
      <c r="G728" s="110">
        <v>44389</v>
      </c>
      <c r="H728" s="109">
        <f t="shared" si="68"/>
        <v>5</v>
      </c>
      <c r="I728" s="109">
        <v>8</v>
      </c>
      <c r="J728" s="111">
        <f t="shared" si="69"/>
        <v>0.11874999999999999</v>
      </c>
      <c r="K728" s="112">
        <v>850451</v>
      </c>
      <c r="L728" s="112">
        <v>392655.75</v>
      </c>
      <c r="M728" s="121">
        <v>0.01</v>
      </c>
      <c r="N728" s="112">
        <f t="shared" si="70"/>
        <v>858955.51</v>
      </c>
      <c r="O728" s="112">
        <f t="shared" si="71"/>
        <v>510004.83406249998</v>
      </c>
      <c r="P728" s="114">
        <f t="shared" si="72"/>
        <v>348950.67593750003</v>
      </c>
      <c r="Q728" s="115">
        <f t="shared" si="73"/>
        <v>314055.60834375001</v>
      </c>
    </row>
    <row r="729" spans="2:17" x14ac:dyDescent="0.25">
      <c r="B729" s="120">
        <v>722</v>
      </c>
      <c r="C729" s="109" t="s">
        <v>6474</v>
      </c>
      <c r="D729" s="109">
        <v>1200106290</v>
      </c>
      <c r="E729" s="108" t="s">
        <v>6402</v>
      </c>
      <c r="F729" s="109">
        <v>2016</v>
      </c>
      <c r="G729" s="110">
        <v>44389</v>
      </c>
      <c r="H729" s="109">
        <f t="shared" si="68"/>
        <v>5</v>
      </c>
      <c r="I729" s="109">
        <v>8</v>
      </c>
      <c r="J729" s="111">
        <f t="shared" si="69"/>
        <v>0.11874999999999999</v>
      </c>
      <c r="K729" s="112">
        <v>459528.9</v>
      </c>
      <c r="L729" s="112">
        <v>220971.24</v>
      </c>
      <c r="M729" s="121">
        <v>0.01</v>
      </c>
      <c r="N729" s="112">
        <f t="shared" si="70"/>
        <v>464124.18900000001</v>
      </c>
      <c r="O729" s="112">
        <f t="shared" si="71"/>
        <v>275573.73721875</v>
      </c>
      <c r="P729" s="114">
        <f t="shared" si="72"/>
        <v>188550.45178125001</v>
      </c>
      <c r="Q729" s="115">
        <f t="shared" si="73"/>
        <v>169695.40660312501</v>
      </c>
    </row>
    <row r="730" spans="2:17" x14ac:dyDescent="0.25">
      <c r="B730" s="120">
        <v>723</v>
      </c>
      <c r="C730" s="109" t="s">
        <v>6474</v>
      </c>
      <c r="D730" s="109">
        <v>1200124100</v>
      </c>
      <c r="E730" s="108" t="s">
        <v>6403</v>
      </c>
      <c r="F730" s="109">
        <v>2016</v>
      </c>
      <c r="G730" s="110">
        <v>44389</v>
      </c>
      <c r="H730" s="109">
        <f t="shared" si="68"/>
        <v>5</v>
      </c>
      <c r="I730" s="109">
        <v>8</v>
      </c>
      <c r="J730" s="111">
        <f t="shared" si="69"/>
        <v>0.11874999999999999</v>
      </c>
      <c r="K730" s="112">
        <v>295000</v>
      </c>
      <c r="L730" s="112">
        <v>160431.5</v>
      </c>
      <c r="M730" s="121">
        <v>0.08</v>
      </c>
      <c r="N730" s="112">
        <f t="shared" si="70"/>
        <v>318600</v>
      </c>
      <c r="O730" s="112">
        <f t="shared" si="71"/>
        <v>189168.75</v>
      </c>
      <c r="P730" s="114">
        <f t="shared" si="72"/>
        <v>129431.25</v>
      </c>
      <c r="Q730" s="115">
        <f t="shared" si="73"/>
        <v>116488.125</v>
      </c>
    </row>
    <row r="731" spans="2:17" x14ac:dyDescent="0.25">
      <c r="B731" s="120">
        <v>724</v>
      </c>
      <c r="C731" s="109" t="s">
        <v>6474</v>
      </c>
      <c r="D731" s="109">
        <v>1200122060</v>
      </c>
      <c r="E731" s="108" t="s">
        <v>6404</v>
      </c>
      <c r="F731" s="109">
        <v>2016</v>
      </c>
      <c r="G731" s="110">
        <v>44389</v>
      </c>
      <c r="H731" s="109">
        <f t="shared" si="68"/>
        <v>5</v>
      </c>
      <c r="I731" s="109">
        <v>8</v>
      </c>
      <c r="J731" s="111">
        <f t="shared" si="69"/>
        <v>0.11874999999999999</v>
      </c>
      <c r="K731" s="112">
        <v>215000</v>
      </c>
      <c r="L731" s="112">
        <v>112153.43</v>
      </c>
      <c r="M731" s="121">
        <v>0.01</v>
      </c>
      <c r="N731" s="112">
        <f t="shared" si="70"/>
        <v>217150</v>
      </c>
      <c r="O731" s="112">
        <f t="shared" si="71"/>
        <v>128932.8125</v>
      </c>
      <c r="P731" s="114">
        <f t="shared" si="72"/>
        <v>88217.1875</v>
      </c>
      <c r="Q731" s="115">
        <f t="shared" si="73"/>
        <v>79395.46875</v>
      </c>
    </row>
    <row r="732" spans="2:17" x14ac:dyDescent="0.25">
      <c r="B732" s="120">
        <v>725</v>
      </c>
      <c r="C732" s="109" t="s">
        <v>6474</v>
      </c>
      <c r="D732" s="109">
        <v>1200125690</v>
      </c>
      <c r="E732" s="108" t="s">
        <v>6405</v>
      </c>
      <c r="F732" s="109">
        <v>2017</v>
      </c>
      <c r="G732" s="110">
        <v>44389</v>
      </c>
      <c r="H732" s="109">
        <f t="shared" si="68"/>
        <v>4</v>
      </c>
      <c r="I732" s="109">
        <v>8</v>
      </c>
      <c r="J732" s="111">
        <f t="shared" si="69"/>
        <v>0.11874999999999999</v>
      </c>
      <c r="K732" s="112">
        <v>1117000</v>
      </c>
      <c r="L732" s="112">
        <v>633170.68999999994</v>
      </c>
      <c r="M732" s="121">
        <v>0.04</v>
      </c>
      <c r="N732" s="112">
        <f t="shared" si="70"/>
        <v>1161680</v>
      </c>
      <c r="O732" s="112">
        <f t="shared" si="71"/>
        <v>551798</v>
      </c>
      <c r="P732" s="114">
        <f t="shared" si="72"/>
        <v>609882</v>
      </c>
      <c r="Q732" s="115">
        <f t="shared" si="73"/>
        <v>548893.80000000005</v>
      </c>
    </row>
    <row r="733" spans="2:17" x14ac:dyDescent="0.25">
      <c r="B733" s="120">
        <v>726</v>
      </c>
      <c r="C733" s="109" t="s">
        <v>6474</v>
      </c>
      <c r="D733" s="109">
        <v>1200126100</v>
      </c>
      <c r="E733" s="108" t="s">
        <v>6406</v>
      </c>
      <c r="F733" s="109">
        <v>2017</v>
      </c>
      <c r="G733" s="110">
        <v>44389</v>
      </c>
      <c r="H733" s="109">
        <f t="shared" si="68"/>
        <v>4</v>
      </c>
      <c r="I733" s="109">
        <v>8</v>
      </c>
      <c r="J733" s="111">
        <f t="shared" si="69"/>
        <v>0.11874999999999999</v>
      </c>
      <c r="K733" s="112">
        <v>1089113.6000000001</v>
      </c>
      <c r="L733" s="112">
        <v>614976.19999999995</v>
      </c>
      <c r="M733" s="121">
        <v>0.04</v>
      </c>
      <c r="N733" s="112">
        <f t="shared" si="70"/>
        <v>1132678.1440000001</v>
      </c>
      <c r="O733" s="112">
        <f t="shared" si="71"/>
        <v>538022.11840000004</v>
      </c>
      <c r="P733" s="114">
        <f t="shared" si="72"/>
        <v>594656.02560000005</v>
      </c>
      <c r="Q733" s="115">
        <f t="shared" si="73"/>
        <v>535190.42304000002</v>
      </c>
    </row>
    <row r="734" spans="2:17" x14ac:dyDescent="0.25">
      <c r="B734" s="120">
        <v>727</v>
      </c>
      <c r="C734" s="109" t="s">
        <v>6474</v>
      </c>
      <c r="D734" s="109">
        <v>1200129610</v>
      </c>
      <c r="E734" s="108" t="s">
        <v>6407</v>
      </c>
      <c r="F734" s="109">
        <v>2017</v>
      </c>
      <c r="G734" s="110">
        <v>44389</v>
      </c>
      <c r="H734" s="109">
        <f t="shared" si="68"/>
        <v>4</v>
      </c>
      <c r="I734" s="109">
        <v>8</v>
      </c>
      <c r="J734" s="111">
        <f t="shared" si="69"/>
        <v>0.11874999999999999</v>
      </c>
      <c r="K734" s="112">
        <v>311423.43</v>
      </c>
      <c r="L734" s="112">
        <v>1</v>
      </c>
      <c r="M734" s="121">
        <v>0</v>
      </c>
      <c r="N734" s="112">
        <f t="shared" si="70"/>
        <v>311423.43</v>
      </c>
      <c r="O734" s="112">
        <f t="shared" si="71"/>
        <v>147926.12925</v>
      </c>
      <c r="P734" s="114">
        <f t="shared" si="72"/>
        <v>163497.30074999999</v>
      </c>
      <c r="Q734" s="115">
        <f t="shared" si="73"/>
        <v>147147.570675</v>
      </c>
    </row>
    <row r="735" spans="2:17" x14ac:dyDescent="0.25">
      <c r="B735" s="120">
        <v>728</v>
      </c>
      <c r="C735" s="109" t="s">
        <v>6474</v>
      </c>
      <c r="D735" s="109">
        <v>1200129620</v>
      </c>
      <c r="E735" s="108" t="s">
        <v>6408</v>
      </c>
      <c r="F735" s="109">
        <v>2017</v>
      </c>
      <c r="G735" s="110">
        <v>44389</v>
      </c>
      <c r="H735" s="109">
        <f t="shared" si="68"/>
        <v>4</v>
      </c>
      <c r="I735" s="109">
        <v>8</v>
      </c>
      <c r="J735" s="111">
        <f t="shared" si="69"/>
        <v>0.11874999999999999</v>
      </c>
      <c r="K735" s="112">
        <v>215000</v>
      </c>
      <c r="L735" s="112">
        <v>48855.19</v>
      </c>
      <c r="M735" s="121">
        <v>0.04</v>
      </c>
      <c r="N735" s="112">
        <f t="shared" si="70"/>
        <v>223600</v>
      </c>
      <c r="O735" s="112">
        <f t="shared" si="71"/>
        <v>106210</v>
      </c>
      <c r="P735" s="114">
        <f t="shared" si="72"/>
        <v>117390</v>
      </c>
      <c r="Q735" s="115">
        <f t="shared" si="73"/>
        <v>105651</v>
      </c>
    </row>
    <row r="736" spans="2:17" x14ac:dyDescent="0.25">
      <c r="B736" s="120">
        <v>729</v>
      </c>
      <c r="C736" s="109" t="s">
        <v>6474</v>
      </c>
      <c r="D736" s="109">
        <v>1200105160</v>
      </c>
      <c r="E736" s="108" t="s">
        <v>6409</v>
      </c>
      <c r="F736" s="109">
        <v>2017</v>
      </c>
      <c r="G736" s="110">
        <v>44389</v>
      </c>
      <c r="H736" s="109">
        <f t="shared" si="68"/>
        <v>4</v>
      </c>
      <c r="I736" s="109">
        <v>8</v>
      </c>
      <c r="J736" s="111">
        <f t="shared" si="69"/>
        <v>0.11874999999999999</v>
      </c>
      <c r="K736" s="112">
        <v>105000</v>
      </c>
      <c r="L736" s="112">
        <v>61504.11</v>
      </c>
      <c r="M736" s="121">
        <v>0.04</v>
      </c>
      <c r="N736" s="112">
        <f t="shared" si="70"/>
        <v>109200</v>
      </c>
      <c r="O736" s="112">
        <f t="shared" si="71"/>
        <v>51870</v>
      </c>
      <c r="P736" s="114">
        <f t="shared" si="72"/>
        <v>57330</v>
      </c>
      <c r="Q736" s="115">
        <f t="shared" si="73"/>
        <v>51597</v>
      </c>
    </row>
    <row r="737" spans="2:17" x14ac:dyDescent="0.25">
      <c r="B737" s="120">
        <v>730</v>
      </c>
      <c r="C737" s="109" t="s">
        <v>6474</v>
      </c>
      <c r="D737" s="109">
        <v>1200133210</v>
      </c>
      <c r="E737" s="108" t="s">
        <v>6410</v>
      </c>
      <c r="F737" s="109">
        <v>2017</v>
      </c>
      <c r="G737" s="110">
        <v>44389</v>
      </c>
      <c r="H737" s="109">
        <f t="shared" si="68"/>
        <v>4</v>
      </c>
      <c r="I737" s="109">
        <v>8</v>
      </c>
      <c r="J737" s="111">
        <f t="shared" si="69"/>
        <v>0.11874999999999999</v>
      </c>
      <c r="K737" s="112">
        <v>24000</v>
      </c>
      <c r="L737" s="112">
        <v>14899.72</v>
      </c>
      <c r="M737" s="121">
        <v>0.04</v>
      </c>
      <c r="N737" s="112">
        <f t="shared" si="70"/>
        <v>24960</v>
      </c>
      <c r="O737" s="112">
        <f t="shared" si="71"/>
        <v>11856</v>
      </c>
      <c r="P737" s="114">
        <f t="shared" si="72"/>
        <v>13104</v>
      </c>
      <c r="Q737" s="115">
        <f t="shared" si="73"/>
        <v>11793.6</v>
      </c>
    </row>
    <row r="738" spans="2:17" x14ac:dyDescent="0.25">
      <c r="B738" s="120">
        <v>731</v>
      </c>
      <c r="C738" s="109" t="s">
        <v>6474</v>
      </c>
      <c r="D738" s="109">
        <v>1200144800</v>
      </c>
      <c r="E738" s="108" t="s">
        <v>6411</v>
      </c>
      <c r="F738" s="109">
        <v>2018</v>
      </c>
      <c r="G738" s="110">
        <v>44389</v>
      </c>
      <c r="H738" s="109">
        <f t="shared" si="68"/>
        <v>3</v>
      </c>
      <c r="I738" s="109">
        <v>8</v>
      </c>
      <c r="J738" s="111">
        <f t="shared" si="69"/>
        <v>0.11874999999999999</v>
      </c>
      <c r="K738" s="112">
        <v>1103599.75</v>
      </c>
      <c r="L738" s="112">
        <v>835409.89</v>
      </c>
      <c r="M738" s="121">
        <v>0.02</v>
      </c>
      <c r="N738" s="112">
        <f t="shared" si="70"/>
        <v>1125671.7450000001</v>
      </c>
      <c r="O738" s="112">
        <f t="shared" si="71"/>
        <v>401020.55915624998</v>
      </c>
      <c r="P738" s="114">
        <f t="shared" si="72"/>
        <v>724651.18584375014</v>
      </c>
      <c r="Q738" s="115">
        <f t="shared" si="73"/>
        <v>652186.06725937512</v>
      </c>
    </row>
    <row r="739" spans="2:17" x14ac:dyDescent="0.25">
      <c r="B739" s="120">
        <v>732</v>
      </c>
      <c r="C739" s="109" t="s">
        <v>6474</v>
      </c>
      <c r="D739" s="109">
        <v>1200144810</v>
      </c>
      <c r="E739" s="108" t="s">
        <v>6412</v>
      </c>
      <c r="F739" s="109">
        <v>2018</v>
      </c>
      <c r="G739" s="110">
        <v>44389</v>
      </c>
      <c r="H739" s="109">
        <f t="shared" si="68"/>
        <v>3</v>
      </c>
      <c r="I739" s="109">
        <v>8</v>
      </c>
      <c r="J739" s="111">
        <f t="shared" si="69"/>
        <v>0.11874999999999999</v>
      </c>
      <c r="K739" s="112">
        <v>594421.15</v>
      </c>
      <c r="L739" s="112">
        <v>449968.66</v>
      </c>
      <c r="M739" s="121">
        <v>0.02</v>
      </c>
      <c r="N739" s="112">
        <f t="shared" si="70"/>
        <v>606309.57300000009</v>
      </c>
      <c r="O739" s="112">
        <f t="shared" si="71"/>
        <v>215997.78538125</v>
      </c>
      <c r="P739" s="114">
        <f t="shared" si="72"/>
        <v>390311.78761875012</v>
      </c>
      <c r="Q739" s="115">
        <f t="shared" si="73"/>
        <v>351280.6088568751</v>
      </c>
    </row>
    <row r="740" spans="2:17" ht="15.75" thickBot="1" x14ac:dyDescent="0.3">
      <c r="B740" s="122">
        <v>733</v>
      </c>
      <c r="C740" s="123" t="s">
        <v>6474</v>
      </c>
      <c r="D740" s="123">
        <v>1200144790</v>
      </c>
      <c r="E740" s="124" t="s">
        <v>6413</v>
      </c>
      <c r="F740" s="123">
        <v>2018</v>
      </c>
      <c r="G740" s="125">
        <v>44389</v>
      </c>
      <c r="H740" s="123">
        <f t="shared" si="68"/>
        <v>3</v>
      </c>
      <c r="I740" s="123">
        <v>8</v>
      </c>
      <c r="J740" s="126">
        <f t="shared" si="69"/>
        <v>0.11874999999999999</v>
      </c>
      <c r="K740" s="127">
        <v>559139</v>
      </c>
      <c r="L740" s="127">
        <v>423260.56</v>
      </c>
      <c r="M740" s="121">
        <v>0.02</v>
      </c>
      <c r="N740" s="127">
        <f t="shared" si="70"/>
        <v>570321.78</v>
      </c>
      <c r="O740" s="127">
        <f t="shared" si="71"/>
        <v>203177.13412499998</v>
      </c>
      <c r="P740" s="114">
        <f t="shared" si="72"/>
        <v>367144.64587500005</v>
      </c>
      <c r="Q740" s="115">
        <f t="shared" si="73"/>
        <v>330430.18128750008</v>
      </c>
    </row>
    <row r="741" spans="2:17" s="42" customFormat="1" ht="15.75" thickBot="1" x14ac:dyDescent="0.3">
      <c r="B741" s="168" t="s">
        <v>6475</v>
      </c>
      <c r="C741" s="169"/>
      <c r="D741" s="169"/>
      <c r="E741" s="169"/>
      <c r="F741" s="169"/>
      <c r="G741" s="169"/>
      <c r="H741" s="169"/>
      <c r="I741" s="169"/>
      <c r="J741" s="169"/>
      <c r="K741" s="128">
        <f t="shared" ref="K741:L741" si="74">SUM(K7:K740)</f>
        <v>448058733.43000013</v>
      </c>
      <c r="L741" s="128">
        <f t="shared" si="74"/>
        <v>75058821.710000053</v>
      </c>
      <c r="M741" s="129"/>
      <c r="N741" s="130">
        <f t="shared" ref="N741:P741" si="75">SUM(N7:N740)</f>
        <v>493347601.68360043</v>
      </c>
      <c r="O741" s="130">
        <f t="shared" si="75"/>
        <v>482215318.19564325</v>
      </c>
      <c r="P741" s="130">
        <f t="shared" si="75"/>
        <v>91565048.796846956</v>
      </c>
      <c r="Q741" s="131">
        <f>SUM(Q7:Q740)</f>
        <v>83762040.73134324</v>
      </c>
    </row>
    <row r="742" spans="2:17" x14ac:dyDescent="0.25">
      <c r="B742" s="26"/>
      <c r="C742" s="74"/>
      <c r="D742" s="26"/>
      <c r="E742" s="26"/>
      <c r="F742" s="26"/>
      <c r="G742" s="26"/>
      <c r="H742" s="26"/>
      <c r="I742" s="26"/>
      <c r="J742" s="26"/>
      <c r="K742" s="27"/>
      <c r="L742" s="27"/>
      <c r="M742" s="88"/>
      <c r="N742" s="26"/>
      <c r="O742" s="26"/>
      <c r="P742" s="26"/>
      <c r="Q742" s="26"/>
    </row>
    <row r="743" spans="2:17" x14ac:dyDescent="0.25">
      <c r="B743" s="19"/>
      <c r="C743" s="23"/>
      <c r="D743" s="19"/>
      <c r="E743" s="19"/>
      <c r="F743" s="19"/>
      <c r="G743" s="19"/>
      <c r="H743" s="19"/>
      <c r="I743" s="19"/>
      <c r="J743" s="19"/>
      <c r="K743" s="20"/>
      <c r="L743" s="20"/>
      <c r="M743" s="84"/>
      <c r="N743" s="19"/>
      <c r="O743" s="19"/>
      <c r="P743" s="19"/>
      <c r="Q743" s="19"/>
    </row>
    <row r="744" spans="2:17" x14ac:dyDescent="0.25">
      <c r="B744" s="19"/>
      <c r="C744" s="23"/>
      <c r="D744" s="19"/>
      <c r="E744" s="19"/>
      <c r="F744" s="19"/>
      <c r="G744" s="19"/>
      <c r="H744" s="19"/>
      <c r="I744" s="19"/>
      <c r="J744" s="19"/>
      <c r="K744" s="20"/>
      <c r="L744" s="20"/>
      <c r="M744" s="84"/>
      <c r="N744" s="19"/>
      <c r="O744" s="19"/>
      <c r="P744" s="19"/>
      <c r="Q744" s="19"/>
    </row>
    <row r="745" spans="2:17" x14ac:dyDescent="0.25">
      <c r="B745" s="19"/>
      <c r="C745" s="23"/>
      <c r="D745" s="19"/>
      <c r="E745" s="19"/>
      <c r="F745" s="19"/>
      <c r="G745" s="19"/>
      <c r="H745" s="19"/>
      <c r="I745" s="19"/>
      <c r="J745" s="19"/>
      <c r="K745" s="20"/>
      <c r="L745" s="20"/>
      <c r="M745" s="84"/>
      <c r="N745" s="19"/>
      <c r="O745" s="19"/>
      <c r="P745" s="19"/>
      <c r="Q745" s="19"/>
    </row>
    <row r="746" spans="2:17" x14ac:dyDescent="0.25">
      <c r="B746" s="19"/>
      <c r="C746" s="23"/>
      <c r="D746" s="19"/>
      <c r="E746" s="19"/>
      <c r="F746" s="19"/>
      <c r="G746" s="19"/>
      <c r="H746" s="19"/>
      <c r="I746" s="19"/>
      <c r="J746" s="19"/>
      <c r="K746" s="20"/>
      <c r="L746" s="20"/>
      <c r="M746" s="84"/>
      <c r="N746" s="19"/>
      <c r="O746" s="19"/>
      <c r="P746" s="19"/>
      <c r="Q746" s="19"/>
    </row>
    <row r="747" spans="2:17" x14ac:dyDescent="0.25">
      <c r="B747" s="19"/>
      <c r="C747" s="23"/>
      <c r="D747" s="19"/>
      <c r="E747" s="19"/>
      <c r="F747" s="19"/>
      <c r="G747" s="19"/>
      <c r="H747" s="19"/>
      <c r="I747" s="19"/>
      <c r="J747" s="19"/>
      <c r="K747" s="20"/>
      <c r="L747" s="20"/>
      <c r="M747" s="84"/>
      <c r="N747" s="19"/>
      <c r="O747" s="19"/>
      <c r="P747" s="19"/>
      <c r="Q747" s="19"/>
    </row>
    <row r="748" spans="2:17" x14ac:dyDescent="0.25">
      <c r="B748" s="19"/>
      <c r="C748" s="23"/>
      <c r="D748" s="19"/>
      <c r="E748" s="19"/>
      <c r="F748" s="19"/>
      <c r="G748" s="19"/>
      <c r="H748" s="19"/>
      <c r="I748" s="19"/>
      <c r="J748" s="19"/>
      <c r="K748" s="20"/>
      <c r="L748" s="20"/>
      <c r="M748" s="84"/>
      <c r="N748" s="19"/>
      <c r="O748" s="19"/>
      <c r="P748" s="19"/>
      <c r="Q748" s="19"/>
    </row>
    <row r="749" spans="2:17" x14ac:dyDescent="0.25">
      <c r="B749" s="19"/>
      <c r="C749" s="23"/>
      <c r="D749" s="19"/>
      <c r="E749" s="19"/>
      <c r="F749" s="19"/>
      <c r="G749" s="19"/>
      <c r="H749" s="19"/>
      <c r="I749" s="19"/>
      <c r="J749" s="19"/>
      <c r="K749" s="20"/>
      <c r="L749" s="20"/>
      <c r="M749" s="84"/>
      <c r="N749" s="19"/>
      <c r="O749" s="19"/>
      <c r="P749" s="19"/>
      <c r="Q749" s="19"/>
    </row>
    <row r="750" spans="2:17" x14ac:dyDescent="0.25">
      <c r="B750" s="19"/>
      <c r="C750" s="23"/>
      <c r="D750" s="19"/>
      <c r="E750" s="19"/>
      <c r="F750" s="19"/>
      <c r="G750" s="19"/>
      <c r="H750" s="19"/>
      <c r="I750" s="19"/>
      <c r="J750" s="19"/>
      <c r="K750" s="20"/>
      <c r="L750" s="20"/>
      <c r="M750" s="84"/>
      <c r="N750" s="19"/>
      <c r="O750" s="19"/>
      <c r="P750" s="19"/>
      <c r="Q750" s="19"/>
    </row>
    <row r="751" spans="2:17" x14ac:dyDescent="0.25">
      <c r="B751" s="19"/>
      <c r="C751" s="23"/>
      <c r="D751" s="19"/>
      <c r="E751" s="19"/>
      <c r="F751" s="19"/>
      <c r="G751" s="19"/>
      <c r="H751" s="19"/>
      <c r="I751" s="19"/>
      <c r="J751" s="19"/>
      <c r="K751" s="20"/>
      <c r="L751" s="20"/>
      <c r="M751" s="84"/>
      <c r="N751" s="19"/>
      <c r="O751" s="19"/>
      <c r="P751" s="19"/>
      <c r="Q751" s="19"/>
    </row>
    <row r="752" spans="2:17" x14ac:dyDescent="0.25">
      <c r="B752" s="19"/>
      <c r="C752" s="23"/>
      <c r="D752" s="19"/>
      <c r="E752" s="19"/>
      <c r="F752" s="19"/>
      <c r="G752" s="19"/>
      <c r="H752" s="19"/>
      <c r="I752" s="19"/>
      <c r="J752" s="19"/>
      <c r="K752" s="20"/>
      <c r="L752" s="20"/>
      <c r="M752" s="84"/>
      <c r="N752" s="19"/>
      <c r="O752" s="19"/>
      <c r="P752" s="19"/>
      <c r="Q752" s="19"/>
    </row>
    <row r="753" spans="2:17" x14ac:dyDescent="0.25">
      <c r="B753" s="19"/>
      <c r="C753" s="23"/>
      <c r="D753" s="19"/>
      <c r="E753" s="19"/>
      <c r="F753" s="19"/>
      <c r="G753" s="19"/>
      <c r="H753" s="19"/>
      <c r="I753" s="19"/>
      <c r="J753" s="19"/>
      <c r="K753" s="20"/>
      <c r="L753" s="20"/>
      <c r="M753" s="84"/>
      <c r="N753" s="19"/>
      <c r="O753" s="19"/>
      <c r="P753" s="19"/>
      <c r="Q753" s="19"/>
    </row>
    <row r="754" spans="2:17" x14ac:dyDescent="0.25">
      <c r="B754" s="19"/>
      <c r="C754" s="23"/>
      <c r="D754" s="19"/>
      <c r="E754" s="19"/>
      <c r="F754" s="19"/>
      <c r="G754" s="19"/>
      <c r="H754" s="19"/>
      <c r="I754" s="19"/>
      <c r="J754" s="19"/>
      <c r="K754" s="20"/>
      <c r="L754" s="20"/>
      <c r="M754" s="84"/>
      <c r="N754" s="19"/>
      <c r="O754" s="19"/>
      <c r="P754" s="19"/>
      <c r="Q754" s="19"/>
    </row>
    <row r="755" spans="2:17" x14ac:dyDescent="0.25">
      <c r="B755" s="19"/>
      <c r="C755" s="23"/>
      <c r="D755" s="19"/>
      <c r="E755" s="19"/>
      <c r="F755" s="19"/>
      <c r="G755" s="19"/>
      <c r="H755" s="19"/>
      <c r="I755" s="19"/>
      <c r="J755" s="19"/>
      <c r="K755" s="20"/>
      <c r="L755" s="20"/>
      <c r="M755" s="84"/>
      <c r="N755" s="19"/>
      <c r="O755" s="19"/>
      <c r="P755" s="19"/>
      <c r="Q755" s="19"/>
    </row>
    <row r="756" spans="2:17" x14ac:dyDescent="0.25">
      <c r="B756" s="19"/>
      <c r="C756" s="23"/>
      <c r="D756" s="19"/>
      <c r="E756" s="19"/>
      <c r="F756" s="19"/>
      <c r="G756" s="19"/>
      <c r="H756" s="19"/>
      <c r="I756" s="19"/>
      <c r="J756" s="19"/>
      <c r="K756" s="20"/>
      <c r="L756" s="20"/>
      <c r="M756" s="84"/>
      <c r="N756" s="19"/>
      <c r="O756" s="19"/>
      <c r="P756" s="19"/>
      <c r="Q756" s="19"/>
    </row>
    <row r="757" spans="2:17" x14ac:dyDescent="0.25">
      <c r="B757" s="19"/>
      <c r="C757" s="23"/>
      <c r="D757" s="19"/>
      <c r="E757" s="19"/>
      <c r="F757" s="19"/>
      <c r="G757" s="19"/>
      <c r="H757" s="19"/>
      <c r="I757" s="19"/>
      <c r="J757" s="19"/>
      <c r="K757" s="20"/>
      <c r="L757" s="20"/>
      <c r="M757" s="84"/>
      <c r="N757" s="19"/>
      <c r="O757" s="19"/>
      <c r="P757" s="19"/>
      <c r="Q757" s="19"/>
    </row>
    <row r="758" spans="2:17" x14ac:dyDescent="0.25">
      <c r="B758" s="19"/>
      <c r="C758" s="23"/>
      <c r="D758" s="19"/>
      <c r="E758" s="19"/>
      <c r="F758" s="19"/>
      <c r="G758" s="19"/>
      <c r="H758" s="19"/>
      <c r="I758" s="19"/>
      <c r="J758" s="19"/>
      <c r="K758" s="20"/>
      <c r="L758" s="20"/>
      <c r="M758" s="84"/>
      <c r="N758" s="19"/>
      <c r="O758" s="19"/>
      <c r="P758" s="19"/>
      <c r="Q758" s="19"/>
    </row>
    <row r="759" spans="2:17" x14ac:dyDescent="0.25">
      <c r="B759" s="19"/>
      <c r="C759" s="23"/>
      <c r="D759" s="19"/>
      <c r="E759" s="19"/>
      <c r="F759" s="19"/>
      <c r="G759" s="19"/>
      <c r="H759" s="19"/>
      <c r="I759" s="19"/>
      <c r="J759" s="19"/>
      <c r="K759" s="20"/>
      <c r="L759" s="20"/>
      <c r="M759" s="84"/>
      <c r="N759" s="19"/>
      <c r="O759" s="19"/>
      <c r="P759" s="19"/>
      <c r="Q759" s="19"/>
    </row>
    <row r="760" spans="2:17" x14ac:dyDescent="0.25">
      <c r="B760" s="19"/>
      <c r="C760" s="23"/>
      <c r="D760" s="19"/>
      <c r="E760" s="19"/>
      <c r="F760" s="19"/>
      <c r="G760" s="19"/>
      <c r="H760" s="19"/>
      <c r="I760" s="19"/>
      <c r="J760" s="19"/>
      <c r="K760" s="20"/>
      <c r="L760" s="20"/>
      <c r="M760" s="84"/>
      <c r="N760" s="19"/>
      <c r="O760" s="19"/>
      <c r="P760" s="19"/>
      <c r="Q760" s="19"/>
    </row>
    <row r="761" spans="2:17" x14ac:dyDescent="0.25">
      <c r="B761" s="19"/>
      <c r="C761" s="23"/>
      <c r="D761" s="19"/>
      <c r="E761" s="19"/>
      <c r="F761" s="19"/>
      <c r="G761" s="19"/>
      <c r="H761" s="19"/>
      <c r="I761" s="19"/>
      <c r="J761" s="19"/>
      <c r="K761" s="20"/>
      <c r="L761" s="20"/>
      <c r="M761" s="84"/>
      <c r="N761" s="19"/>
      <c r="O761" s="19"/>
      <c r="P761" s="19"/>
      <c r="Q761" s="19"/>
    </row>
    <row r="762" spans="2:17" x14ac:dyDescent="0.25">
      <c r="B762" s="19"/>
      <c r="C762" s="23"/>
      <c r="D762" s="19"/>
      <c r="E762" s="19"/>
      <c r="F762" s="19"/>
      <c r="G762" s="19"/>
      <c r="H762" s="19"/>
      <c r="I762" s="19"/>
      <c r="J762" s="19"/>
      <c r="K762" s="20"/>
      <c r="L762" s="20"/>
      <c r="M762" s="84"/>
      <c r="N762" s="19"/>
      <c r="O762" s="19"/>
      <c r="P762" s="19"/>
      <c r="Q762" s="19"/>
    </row>
    <row r="763" spans="2:17" x14ac:dyDescent="0.25">
      <c r="B763" s="19"/>
      <c r="C763" s="23"/>
      <c r="D763" s="19"/>
      <c r="E763" s="19"/>
      <c r="F763" s="19"/>
      <c r="G763" s="19"/>
      <c r="H763" s="19"/>
      <c r="I763" s="19"/>
      <c r="J763" s="19"/>
      <c r="K763" s="20"/>
      <c r="L763" s="20"/>
      <c r="M763" s="84"/>
      <c r="N763" s="19"/>
      <c r="O763" s="19"/>
      <c r="P763" s="19"/>
      <c r="Q763" s="19"/>
    </row>
    <row r="764" spans="2:17" x14ac:dyDescent="0.25">
      <c r="B764" s="19"/>
      <c r="C764" s="23"/>
      <c r="D764" s="19"/>
      <c r="E764" s="19"/>
      <c r="F764" s="19"/>
      <c r="G764" s="19"/>
      <c r="H764" s="19"/>
      <c r="I764" s="19"/>
      <c r="J764" s="19"/>
      <c r="K764" s="20"/>
      <c r="L764" s="20"/>
      <c r="M764" s="84"/>
      <c r="N764" s="19"/>
      <c r="O764" s="19"/>
      <c r="P764" s="19"/>
      <c r="Q764" s="19"/>
    </row>
    <row r="765" spans="2:17" x14ac:dyDescent="0.25">
      <c r="B765" s="19"/>
      <c r="C765" s="23"/>
      <c r="D765" s="19"/>
      <c r="E765" s="19"/>
      <c r="F765" s="19"/>
      <c r="G765" s="19"/>
      <c r="H765" s="19"/>
      <c r="I765" s="19"/>
      <c r="J765" s="19"/>
      <c r="K765" s="20"/>
      <c r="L765" s="20"/>
      <c r="M765" s="84"/>
      <c r="N765" s="19"/>
      <c r="O765" s="19"/>
      <c r="P765" s="19"/>
      <c r="Q765" s="19"/>
    </row>
    <row r="766" spans="2:17" x14ac:dyDescent="0.25">
      <c r="B766" s="19"/>
      <c r="C766" s="23"/>
      <c r="D766" s="19"/>
      <c r="E766" s="19"/>
      <c r="F766" s="19"/>
      <c r="G766" s="19"/>
      <c r="H766" s="19"/>
      <c r="I766" s="19"/>
      <c r="J766" s="19"/>
      <c r="K766" s="20"/>
      <c r="L766" s="20"/>
      <c r="M766" s="84"/>
      <c r="N766" s="19"/>
      <c r="O766" s="19"/>
      <c r="P766" s="19"/>
      <c r="Q766" s="19"/>
    </row>
    <row r="767" spans="2:17" x14ac:dyDescent="0.25">
      <c r="B767" s="19"/>
      <c r="C767" s="23"/>
      <c r="D767" s="19"/>
      <c r="E767" s="19"/>
      <c r="F767" s="19"/>
      <c r="G767" s="19"/>
      <c r="H767" s="19"/>
      <c r="I767" s="19"/>
      <c r="J767" s="19"/>
      <c r="K767" s="20"/>
      <c r="L767" s="20"/>
      <c r="M767" s="84"/>
      <c r="N767" s="19"/>
      <c r="O767" s="19"/>
      <c r="P767" s="19"/>
      <c r="Q767" s="19"/>
    </row>
    <row r="768" spans="2:17" x14ac:dyDescent="0.25">
      <c r="B768" s="19"/>
      <c r="C768" s="23"/>
      <c r="D768" s="19"/>
      <c r="E768" s="19"/>
      <c r="F768" s="19"/>
      <c r="G768" s="19"/>
      <c r="H768" s="19"/>
      <c r="I768" s="19"/>
      <c r="J768" s="19"/>
      <c r="K768" s="20"/>
      <c r="L768" s="20"/>
      <c r="M768" s="84"/>
      <c r="N768" s="19"/>
      <c r="O768" s="19"/>
      <c r="P768" s="19"/>
      <c r="Q768" s="19"/>
    </row>
    <row r="769" spans="2:17" x14ac:dyDescent="0.25">
      <c r="B769" s="19"/>
      <c r="C769" s="23"/>
      <c r="D769" s="19"/>
      <c r="E769" s="19"/>
      <c r="F769" s="19"/>
      <c r="G769" s="19"/>
      <c r="H769" s="19"/>
      <c r="I769" s="19"/>
      <c r="J769" s="19"/>
      <c r="K769" s="20"/>
      <c r="L769" s="20"/>
      <c r="M769" s="84"/>
      <c r="N769" s="19"/>
      <c r="O769" s="19"/>
      <c r="P769" s="19"/>
      <c r="Q769" s="19"/>
    </row>
    <row r="770" spans="2:17" x14ac:dyDescent="0.25">
      <c r="B770" s="19"/>
      <c r="C770" s="23"/>
      <c r="D770" s="19"/>
      <c r="E770" s="19"/>
      <c r="F770" s="19"/>
      <c r="G770" s="19"/>
      <c r="H770" s="19"/>
      <c r="I770" s="19"/>
      <c r="J770" s="19"/>
      <c r="K770" s="20"/>
      <c r="L770" s="20"/>
      <c r="M770" s="84"/>
      <c r="N770" s="19"/>
      <c r="O770" s="19"/>
      <c r="P770" s="19"/>
      <c r="Q770" s="19"/>
    </row>
    <row r="771" spans="2:17" x14ac:dyDescent="0.25">
      <c r="B771" s="19"/>
      <c r="C771" s="23"/>
      <c r="D771" s="19"/>
      <c r="E771" s="19"/>
      <c r="F771" s="19"/>
      <c r="G771" s="19"/>
      <c r="H771" s="19"/>
      <c r="I771" s="19"/>
      <c r="J771" s="19"/>
      <c r="K771" s="20"/>
      <c r="L771" s="20"/>
      <c r="M771" s="84"/>
      <c r="N771" s="19"/>
      <c r="O771" s="19"/>
      <c r="P771" s="19"/>
      <c r="Q771" s="19"/>
    </row>
    <row r="772" spans="2:17" x14ac:dyDescent="0.25">
      <c r="B772" s="19"/>
      <c r="C772" s="23"/>
      <c r="D772" s="19"/>
      <c r="E772" s="19"/>
      <c r="F772" s="19"/>
      <c r="G772" s="19"/>
      <c r="H772" s="19"/>
      <c r="I772" s="19"/>
      <c r="J772" s="19"/>
      <c r="K772" s="20"/>
      <c r="L772" s="20"/>
      <c r="M772" s="84"/>
      <c r="N772" s="19"/>
      <c r="O772" s="19"/>
      <c r="P772" s="19"/>
      <c r="Q772" s="19"/>
    </row>
    <row r="773" spans="2:17" x14ac:dyDescent="0.25">
      <c r="B773" s="19"/>
      <c r="C773" s="23"/>
      <c r="D773" s="19"/>
      <c r="E773" s="19"/>
      <c r="F773" s="19"/>
      <c r="G773" s="19"/>
      <c r="H773" s="19"/>
      <c r="I773" s="19"/>
      <c r="J773" s="19"/>
      <c r="K773" s="20"/>
      <c r="L773" s="20"/>
      <c r="M773" s="84"/>
      <c r="N773" s="19"/>
      <c r="O773" s="19"/>
      <c r="P773" s="19"/>
      <c r="Q773" s="19"/>
    </row>
    <row r="774" spans="2:17" x14ac:dyDescent="0.25">
      <c r="B774" s="19"/>
      <c r="C774" s="23"/>
      <c r="D774" s="19"/>
      <c r="E774" s="19"/>
      <c r="F774" s="19"/>
      <c r="G774" s="19"/>
      <c r="H774" s="19"/>
      <c r="I774" s="19"/>
      <c r="J774" s="19"/>
      <c r="K774" s="20"/>
      <c r="L774" s="20"/>
      <c r="M774" s="84"/>
      <c r="N774" s="19"/>
      <c r="O774" s="19"/>
      <c r="P774" s="19"/>
      <c r="Q774" s="19"/>
    </row>
    <row r="775" spans="2:17" x14ac:dyDescent="0.25">
      <c r="B775" s="19"/>
      <c r="C775" s="23"/>
      <c r="D775" s="19"/>
      <c r="E775" s="19"/>
      <c r="F775" s="19"/>
      <c r="G775" s="19"/>
      <c r="H775" s="19"/>
      <c r="I775" s="19"/>
      <c r="J775" s="19"/>
      <c r="K775" s="20"/>
      <c r="L775" s="20"/>
      <c r="M775" s="84"/>
      <c r="N775" s="19"/>
      <c r="O775" s="19"/>
      <c r="P775" s="19"/>
      <c r="Q775" s="19"/>
    </row>
    <row r="776" spans="2:17" x14ac:dyDescent="0.25">
      <c r="B776" s="19"/>
      <c r="C776" s="23"/>
      <c r="D776" s="19"/>
      <c r="E776" s="19"/>
      <c r="F776" s="19"/>
      <c r="G776" s="19"/>
      <c r="H776" s="19"/>
      <c r="I776" s="19"/>
      <c r="J776" s="19"/>
      <c r="K776" s="20"/>
      <c r="L776" s="20"/>
      <c r="M776" s="84"/>
      <c r="N776" s="19"/>
      <c r="O776" s="19"/>
      <c r="P776" s="19"/>
      <c r="Q776" s="19"/>
    </row>
    <row r="777" spans="2:17" x14ac:dyDescent="0.25">
      <c r="B777" s="19"/>
      <c r="C777" s="23"/>
      <c r="D777" s="19"/>
      <c r="E777" s="19"/>
      <c r="F777" s="19"/>
      <c r="G777" s="19"/>
      <c r="H777" s="19"/>
      <c r="I777" s="19"/>
      <c r="J777" s="19"/>
      <c r="K777" s="20"/>
      <c r="L777" s="20"/>
      <c r="M777" s="84"/>
      <c r="N777" s="19"/>
      <c r="O777" s="19"/>
      <c r="P777" s="19"/>
      <c r="Q777" s="19"/>
    </row>
    <row r="778" spans="2:17" x14ac:dyDescent="0.25">
      <c r="B778" s="19"/>
      <c r="C778" s="23"/>
      <c r="D778" s="19"/>
      <c r="E778" s="19"/>
      <c r="F778" s="19"/>
      <c r="G778" s="19"/>
      <c r="H778" s="19"/>
      <c r="I778" s="19"/>
      <c r="J778" s="19"/>
      <c r="K778" s="20"/>
      <c r="L778" s="20"/>
      <c r="M778" s="84"/>
      <c r="N778" s="19"/>
      <c r="O778" s="19"/>
      <c r="P778" s="19"/>
      <c r="Q778" s="19"/>
    </row>
    <row r="779" spans="2:17" x14ac:dyDescent="0.25">
      <c r="B779" s="19"/>
      <c r="C779" s="23"/>
      <c r="D779" s="19"/>
      <c r="E779" s="19"/>
      <c r="F779" s="19"/>
      <c r="G779" s="19"/>
      <c r="H779" s="19"/>
      <c r="I779" s="19"/>
      <c r="J779" s="19"/>
      <c r="K779" s="20"/>
      <c r="L779" s="20"/>
      <c r="M779" s="84"/>
      <c r="N779" s="19"/>
      <c r="O779" s="19"/>
      <c r="P779" s="19"/>
      <c r="Q779" s="19"/>
    </row>
    <row r="780" spans="2:17" x14ac:dyDescent="0.25">
      <c r="B780" s="19"/>
      <c r="C780" s="23"/>
      <c r="D780" s="19"/>
      <c r="E780" s="19"/>
      <c r="F780" s="19"/>
      <c r="G780" s="19"/>
      <c r="H780" s="19"/>
      <c r="I780" s="19"/>
      <c r="J780" s="19"/>
      <c r="K780" s="20"/>
      <c r="L780" s="20"/>
      <c r="M780" s="84"/>
      <c r="N780" s="19"/>
      <c r="O780" s="19"/>
      <c r="P780" s="19"/>
      <c r="Q780" s="19"/>
    </row>
    <row r="781" spans="2:17" x14ac:dyDescent="0.25">
      <c r="B781" s="19"/>
      <c r="C781" s="23"/>
      <c r="D781" s="19"/>
      <c r="E781" s="19"/>
      <c r="F781" s="19"/>
      <c r="G781" s="19"/>
      <c r="H781" s="19"/>
      <c r="I781" s="19"/>
      <c r="J781" s="19"/>
      <c r="K781" s="20"/>
      <c r="L781" s="20"/>
      <c r="M781" s="84"/>
      <c r="N781" s="19"/>
      <c r="O781" s="19"/>
      <c r="P781" s="19"/>
      <c r="Q781" s="19"/>
    </row>
    <row r="782" spans="2:17" x14ac:dyDescent="0.25">
      <c r="B782" s="19"/>
      <c r="C782" s="23"/>
      <c r="D782" s="19"/>
      <c r="E782" s="19"/>
      <c r="F782" s="19"/>
      <c r="G782" s="19"/>
      <c r="H782" s="19"/>
      <c r="I782" s="19"/>
      <c r="J782" s="19"/>
      <c r="K782" s="20"/>
      <c r="L782" s="20"/>
      <c r="M782" s="84"/>
      <c r="N782" s="19"/>
      <c r="O782" s="19"/>
      <c r="P782" s="19"/>
      <c r="Q782" s="19"/>
    </row>
    <row r="783" spans="2:17" x14ac:dyDescent="0.25">
      <c r="B783" s="19"/>
      <c r="C783" s="23"/>
      <c r="D783" s="19"/>
      <c r="E783" s="19"/>
      <c r="F783" s="19"/>
      <c r="G783" s="19"/>
      <c r="H783" s="19"/>
      <c r="I783" s="19"/>
      <c r="J783" s="19"/>
      <c r="K783" s="20"/>
      <c r="L783" s="20"/>
      <c r="M783" s="84"/>
      <c r="N783" s="19"/>
      <c r="O783" s="19"/>
      <c r="P783" s="19"/>
      <c r="Q783" s="19"/>
    </row>
    <row r="784" spans="2:17" x14ac:dyDescent="0.25">
      <c r="B784" s="19"/>
      <c r="C784" s="23"/>
      <c r="D784" s="19"/>
      <c r="E784" s="19"/>
      <c r="F784" s="19"/>
      <c r="G784" s="19"/>
      <c r="H784" s="19"/>
      <c r="I784" s="19"/>
      <c r="J784" s="19"/>
      <c r="K784" s="20"/>
      <c r="L784" s="20"/>
      <c r="M784" s="84"/>
      <c r="N784" s="19"/>
      <c r="O784" s="19"/>
      <c r="P784" s="19"/>
      <c r="Q784" s="19"/>
    </row>
    <row r="785" spans="2:17" x14ac:dyDescent="0.25">
      <c r="B785" s="19"/>
      <c r="C785" s="23"/>
      <c r="D785" s="19"/>
      <c r="E785" s="19"/>
      <c r="F785" s="19"/>
      <c r="G785" s="19"/>
      <c r="H785" s="19"/>
      <c r="I785" s="19"/>
      <c r="J785" s="19"/>
      <c r="K785" s="20"/>
      <c r="L785" s="20"/>
      <c r="M785" s="84"/>
      <c r="N785" s="19"/>
      <c r="O785" s="19"/>
      <c r="P785" s="19"/>
      <c r="Q785" s="19"/>
    </row>
    <row r="786" spans="2:17" x14ac:dyDescent="0.25">
      <c r="B786" s="19"/>
      <c r="C786" s="23"/>
      <c r="D786" s="19"/>
      <c r="E786" s="19"/>
      <c r="F786" s="19"/>
      <c r="G786" s="19"/>
      <c r="H786" s="19"/>
      <c r="I786" s="19"/>
      <c r="J786" s="19"/>
      <c r="K786" s="20"/>
      <c r="L786" s="20"/>
      <c r="M786" s="84"/>
      <c r="N786" s="19"/>
      <c r="O786" s="19"/>
      <c r="P786" s="19"/>
      <c r="Q786" s="19"/>
    </row>
    <row r="787" spans="2:17" x14ac:dyDescent="0.25">
      <c r="B787" s="19"/>
      <c r="C787" s="23"/>
      <c r="D787" s="19"/>
      <c r="E787" s="19"/>
      <c r="F787" s="19"/>
      <c r="G787" s="19"/>
      <c r="H787" s="19"/>
      <c r="I787" s="19"/>
      <c r="J787" s="19"/>
      <c r="K787" s="20"/>
      <c r="L787" s="20"/>
      <c r="M787" s="84"/>
      <c r="N787" s="19"/>
      <c r="O787" s="19"/>
      <c r="P787" s="19"/>
      <c r="Q787" s="19"/>
    </row>
    <row r="788" spans="2:17" x14ac:dyDescent="0.25">
      <c r="B788" s="19"/>
      <c r="C788" s="23"/>
      <c r="D788" s="19"/>
      <c r="E788" s="19"/>
      <c r="F788" s="19"/>
      <c r="G788" s="19"/>
      <c r="H788" s="19"/>
      <c r="I788" s="19"/>
      <c r="J788" s="19"/>
      <c r="K788" s="20"/>
      <c r="L788" s="20"/>
      <c r="M788" s="84"/>
      <c r="N788" s="19"/>
      <c r="O788" s="19"/>
      <c r="P788" s="19"/>
      <c r="Q788" s="19"/>
    </row>
    <row r="789" spans="2:17" x14ac:dyDescent="0.25">
      <c r="B789" s="19"/>
      <c r="C789" s="23"/>
      <c r="D789" s="19"/>
      <c r="E789" s="19"/>
      <c r="F789" s="19"/>
      <c r="G789" s="19"/>
      <c r="H789" s="19"/>
      <c r="I789" s="19"/>
      <c r="J789" s="19"/>
      <c r="K789" s="20"/>
      <c r="L789" s="20"/>
      <c r="M789" s="84"/>
      <c r="N789" s="19"/>
      <c r="O789" s="19"/>
      <c r="P789" s="19"/>
      <c r="Q789" s="19"/>
    </row>
    <row r="790" spans="2:17" x14ac:dyDescent="0.25">
      <c r="B790" s="19"/>
      <c r="C790" s="23"/>
      <c r="D790" s="19"/>
      <c r="E790" s="19"/>
      <c r="F790" s="19"/>
      <c r="G790" s="19"/>
      <c r="H790" s="19"/>
      <c r="I790" s="19"/>
      <c r="J790" s="19"/>
      <c r="K790" s="20"/>
      <c r="L790" s="20"/>
      <c r="M790" s="84"/>
      <c r="N790" s="19"/>
      <c r="O790" s="19"/>
      <c r="P790" s="19"/>
      <c r="Q790" s="19"/>
    </row>
    <row r="791" spans="2:17" x14ac:dyDescent="0.25">
      <c r="B791" s="19"/>
      <c r="C791" s="23"/>
      <c r="D791" s="19"/>
      <c r="E791" s="19"/>
      <c r="F791" s="19"/>
      <c r="G791" s="19"/>
      <c r="H791" s="19"/>
      <c r="I791" s="19"/>
      <c r="J791" s="19"/>
      <c r="K791" s="20"/>
      <c r="L791" s="20"/>
      <c r="M791" s="84"/>
      <c r="N791" s="19"/>
      <c r="O791" s="19"/>
      <c r="P791" s="19"/>
      <c r="Q791" s="19"/>
    </row>
    <row r="792" spans="2:17" x14ac:dyDescent="0.25">
      <c r="B792" s="19"/>
      <c r="C792" s="23"/>
      <c r="D792" s="19"/>
      <c r="E792" s="19"/>
      <c r="F792" s="19"/>
      <c r="G792" s="19"/>
      <c r="H792" s="19"/>
      <c r="I792" s="19"/>
      <c r="J792" s="19"/>
      <c r="K792" s="20"/>
      <c r="L792" s="20"/>
      <c r="M792" s="84"/>
      <c r="N792" s="19"/>
      <c r="O792" s="19"/>
      <c r="P792" s="19"/>
      <c r="Q792" s="19"/>
    </row>
    <row r="793" spans="2:17" x14ac:dyDescent="0.25">
      <c r="B793" s="19"/>
      <c r="C793" s="23"/>
      <c r="D793" s="19"/>
      <c r="E793" s="19"/>
      <c r="F793" s="19"/>
      <c r="G793" s="19"/>
      <c r="H793" s="19"/>
      <c r="I793" s="19"/>
      <c r="J793" s="19"/>
      <c r="K793" s="20"/>
      <c r="L793" s="20"/>
      <c r="M793" s="84"/>
      <c r="N793" s="19"/>
      <c r="O793" s="19"/>
      <c r="P793" s="19"/>
      <c r="Q793" s="19"/>
    </row>
    <row r="794" spans="2:17" x14ac:dyDescent="0.25">
      <c r="B794" s="19"/>
      <c r="C794" s="23"/>
      <c r="D794" s="19"/>
      <c r="E794" s="19"/>
      <c r="F794" s="19"/>
      <c r="G794" s="19"/>
      <c r="H794" s="19"/>
      <c r="I794" s="19"/>
      <c r="J794" s="19"/>
      <c r="K794" s="20"/>
      <c r="L794" s="20"/>
      <c r="M794" s="84"/>
      <c r="N794" s="19"/>
      <c r="O794" s="19"/>
      <c r="P794" s="19"/>
      <c r="Q794" s="19"/>
    </row>
    <row r="795" spans="2:17" x14ac:dyDescent="0.25">
      <c r="B795" s="19"/>
      <c r="C795" s="23"/>
      <c r="D795" s="19"/>
      <c r="E795" s="19"/>
      <c r="F795" s="19"/>
      <c r="G795" s="19"/>
      <c r="H795" s="19"/>
      <c r="I795" s="19"/>
      <c r="J795" s="19"/>
      <c r="K795" s="20"/>
      <c r="L795" s="20"/>
      <c r="M795" s="84"/>
      <c r="N795" s="19"/>
      <c r="O795" s="19"/>
      <c r="P795" s="19"/>
      <c r="Q795" s="19"/>
    </row>
    <row r="796" spans="2:17" x14ac:dyDescent="0.25">
      <c r="B796" s="19"/>
      <c r="C796" s="23"/>
      <c r="D796" s="19"/>
      <c r="E796" s="19"/>
      <c r="F796" s="19"/>
      <c r="G796" s="19"/>
      <c r="H796" s="19"/>
      <c r="I796" s="19"/>
      <c r="J796" s="19"/>
      <c r="K796" s="20"/>
      <c r="L796" s="20"/>
      <c r="M796" s="84"/>
      <c r="N796" s="19"/>
      <c r="O796" s="19"/>
      <c r="P796" s="19"/>
      <c r="Q796" s="19"/>
    </row>
    <row r="797" spans="2:17" x14ac:dyDescent="0.25">
      <c r="B797" s="19"/>
      <c r="C797" s="23"/>
      <c r="D797" s="19"/>
      <c r="E797" s="19"/>
      <c r="F797" s="19"/>
      <c r="G797" s="19"/>
      <c r="H797" s="19"/>
      <c r="I797" s="19"/>
      <c r="J797" s="19"/>
      <c r="K797" s="20"/>
      <c r="L797" s="20"/>
      <c r="M797" s="84"/>
      <c r="N797" s="19"/>
      <c r="O797" s="19"/>
      <c r="P797" s="19"/>
      <c r="Q797" s="19"/>
    </row>
    <row r="798" spans="2:17" x14ac:dyDescent="0.25">
      <c r="B798" s="19"/>
      <c r="C798" s="23"/>
      <c r="D798" s="19"/>
      <c r="E798" s="19"/>
      <c r="F798" s="19"/>
      <c r="G798" s="19"/>
      <c r="H798" s="19"/>
      <c r="I798" s="19"/>
      <c r="J798" s="19"/>
      <c r="K798" s="20"/>
      <c r="L798" s="20"/>
      <c r="M798" s="84"/>
      <c r="N798" s="19"/>
      <c r="O798" s="19"/>
      <c r="P798" s="19"/>
      <c r="Q798" s="19"/>
    </row>
    <row r="799" spans="2:17" x14ac:dyDescent="0.25">
      <c r="B799" s="19"/>
      <c r="C799" s="23"/>
      <c r="D799" s="19"/>
      <c r="E799" s="19"/>
      <c r="F799" s="19"/>
      <c r="G799" s="19"/>
      <c r="H799" s="19"/>
      <c r="I799" s="19"/>
      <c r="J799" s="19"/>
      <c r="K799" s="20"/>
      <c r="L799" s="20"/>
      <c r="M799" s="84"/>
      <c r="N799" s="19"/>
      <c r="O799" s="19"/>
      <c r="P799" s="19"/>
      <c r="Q799" s="19"/>
    </row>
    <row r="800" spans="2:17" x14ac:dyDescent="0.25">
      <c r="B800" s="19"/>
      <c r="C800" s="23"/>
      <c r="D800" s="19"/>
      <c r="E800" s="19"/>
      <c r="F800" s="19"/>
      <c r="G800" s="19"/>
      <c r="H800" s="19"/>
      <c r="I800" s="19"/>
      <c r="J800" s="19"/>
      <c r="K800" s="20"/>
      <c r="L800" s="20"/>
      <c r="M800" s="84"/>
      <c r="N800" s="19"/>
      <c r="O800" s="19"/>
      <c r="P800" s="19"/>
      <c r="Q800" s="19"/>
    </row>
    <row r="801" spans="2:17" x14ac:dyDescent="0.25">
      <c r="B801" s="19"/>
      <c r="C801" s="23"/>
      <c r="D801" s="19"/>
      <c r="E801" s="19"/>
      <c r="F801" s="19"/>
      <c r="G801" s="19"/>
      <c r="H801" s="19"/>
      <c r="I801" s="19"/>
      <c r="J801" s="19"/>
      <c r="K801" s="20"/>
      <c r="L801" s="20"/>
      <c r="M801" s="84"/>
      <c r="N801" s="19"/>
      <c r="O801" s="19"/>
      <c r="P801" s="19"/>
      <c r="Q801" s="19"/>
    </row>
    <row r="802" spans="2:17" x14ac:dyDescent="0.25">
      <c r="B802" s="19"/>
      <c r="C802" s="23"/>
      <c r="D802" s="19"/>
      <c r="E802" s="19"/>
      <c r="F802" s="19"/>
      <c r="G802" s="19"/>
      <c r="H802" s="19"/>
      <c r="I802" s="19"/>
      <c r="J802" s="19"/>
      <c r="K802" s="20"/>
      <c r="L802" s="20"/>
      <c r="M802" s="84"/>
      <c r="N802" s="19"/>
      <c r="O802" s="19"/>
      <c r="P802" s="19"/>
      <c r="Q802" s="19"/>
    </row>
    <row r="803" spans="2:17" x14ac:dyDescent="0.25">
      <c r="B803" s="19"/>
      <c r="C803" s="23"/>
      <c r="D803" s="19"/>
      <c r="E803" s="19"/>
      <c r="F803" s="19"/>
      <c r="G803" s="19"/>
      <c r="H803" s="19"/>
      <c r="I803" s="19"/>
      <c r="J803" s="19"/>
      <c r="K803" s="20"/>
      <c r="L803" s="20"/>
      <c r="M803" s="84"/>
      <c r="N803" s="19"/>
      <c r="O803" s="19"/>
      <c r="P803" s="19"/>
      <c r="Q803" s="19"/>
    </row>
    <row r="804" spans="2:17" x14ac:dyDescent="0.25">
      <c r="B804" s="19"/>
      <c r="C804" s="23"/>
      <c r="D804" s="19"/>
      <c r="E804" s="19"/>
      <c r="F804" s="19"/>
      <c r="G804" s="19"/>
      <c r="H804" s="19"/>
      <c r="I804" s="19"/>
      <c r="J804" s="19"/>
      <c r="K804" s="20"/>
      <c r="L804" s="20"/>
      <c r="M804" s="84"/>
      <c r="N804" s="19"/>
      <c r="O804" s="19"/>
      <c r="P804" s="19"/>
      <c r="Q804" s="19"/>
    </row>
    <row r="805" spans="2:17" x14ac:dyDescent="0.25">
      <c r="B805" s="19"/>
      <c r="C805" s="23"/>
      <c r="D805" s="19"/>
      <c r="E805" s="19"/>
      <c r="F805" s="19"/>
      <c r="G805" s="19"/>
      <c r="H805" s="19"/>
      <c r="I805" s="19"/>
      <c r="J805" s="19"/>
      <c r="K805" s="20"/>
      <c r="L805" s="20"/>
      <c r="M805" s="84"/>
      <c r="N805" s="19"/>
      <c r="O805" s="19"/>
      <c r="P805" s="19"/>
      <c r="Q805" s="19"/>
    </row>
    <row r="806" spans="2:17" x14ac:dyDescent="0.25">
      <c r="B806" s="19"/>
      <c r="C806" s="23"/>
      <c r="D806" s="19"/>
      <c r="E806" s="19"/>
      <c r="F806" s="19"/>
      <c r="G806" s="19"/>
      <c r="H806" s="19"/>
      <c r="I806" s="19"/>
      <c r="J806" s="19"/>
      <c r="K806" s="20"/>
      <c r="L806" s="20"/>
      <c r="M806" s="84"/>
      <c r="N806" s="19"/>
      <c r="O806" s="19"/>
      <c r="P806" s="19"/>
      <c r="Q806" s="19"/>
    </row>
    <row r="807" spans="2:17" x14ac:dyDescent="0.25">
      <c r="B807" s="19"/>
      <c r="C807" s="23"/>
      <c r="D807" s="19"/>
      <c r="E807" s="19"/>
      <c r="F807" s="19"/>
      <c r="G807" s="19"/>
      <c r="H807" s="19"/>
      <c r="I807" s="19"/>
      <c r="J807" s="19"/>
      <c r="K807" s="20"/>
      <c r="L807" s="20"/>
      <c r="M807" s="84"/>
      <c r="N807" s="19"/>
      <c r="O807" s="19"/>
      <c r="P807" s="19"/>
      <c r="Q807" s="19"/>
    </row>
    <row r="808" spans="2:17" x14ac:dyDescent="0.25">
      <c r="B808" s="19"/>
      <c r="C808" s="23"/>
      <c r="D808" s="19"/>
      <c r="E808" s="19"/>
      <c r="F808" s="19"/>
      <c r="G808" s="19"/>
      <c r="H808" s="19"/>
      <c r="I808" s="19"/>
      <c r="J808" s="19"/>
      <c r="K808" s="20"/>
      <c r="L808" s="20"/>
      <c r="M808" s="84"/>
      <c r="N808" s="19"/>
      <c r="O808" s="19"/>
      <c r="P808" s="19"/>
      <c r="Q808" s="19"/>
    </row>
    <row r="809" spans="2:17" x14ac:dyDescent="0.25">
      <c r="B809" s="19"/>
      <c r="C809" s="23"/>
      <c r="D809" s="19"/>
      <c r="E809" s="19"/>
      <c r="F809" s="19"/>
      <c r="G809" s="19"/>
      <c r="H809" s="19"/>
      <c r="I809" s="19"/>
      <c r="J809" s="19"/>
      <c r="K809" s="20"/>
      <c r="L809" s="20"/>
      <c r="M809" s="84"/>
      <c r="N809" s="19"/>
      <c r="O809" s="19"/>
      <c r="P809" s="19"/>
      <c r="Q809" s="19"/>
    </row>
    <row r="810" spans="2:17" x14ac:dyDescent="0.25">
      <c r="B810" s="19"/>
      <c r="C810" s="23"/>
      <c r="D810" s="19"/>
      <c r="E810" s="19"/>
      <c r="F810" s="19"/>
      <c r="G810" s="19"/>
      <c r="H810" s="19"/>
      <c r="I810" s="19"/>
      <c r="J810" s="19"/>
      <c r="K810" s="20"/>
      <c r="L810" s="20"/>
      <c r="M810" s="84"/>
      <c r="N810" s="19"/>
      <c r="O810" s="19"/>
      <c r="P810" s="19"/>
      <c r="Q810" s="19"/>
    </row>
    <row r="811" spans="2:17" x14ac:dyDescent="0.25">
      <c r="B811" s="19"/>
      <c r="C811" s="23"/>
      <c r="D811" s="19"/>
      <c r="E811" s="19"/>
      <c r="F811" s="19"/>
      <c r="G811" s="19"/>
      <c r="H811" s="19"/>
      <c r="I811" s="19"/>
      <c r="J811" s="19"/>
      <c r="K811" s="20"/>
      <c r="L811" s="20"/>
      <c r="M811" s="84"/>
      <c r="N811" s="19"/>
      <c r="O811" s="19"/>
      <c r="P811" s="19"/>
      <c r="Q811" s="19"/>
    </row>
    <row r="812" spans="2:17" x14ac:dyDescent="0.25">
      <c r="B812" s="19"/>
      <c r="C812" s="23"/>
      <c r="D812" s="19"/>
      <c r="E812" s="19"/>
      <c r="F812" s="19"/>
      <c r="G812" s="19"/>
      <c r="H812" s="19"/>
      <c r="I812" s="19"/>
      <c r="J812" s="19"/>
      <c r="K812" s="20"/>
      <c r="L812" s="20"/>
      <c r="M812" s="84"/>
      <c r="N812" s="19"/>
      <c r="O812" s="19"/>
      <c r="P812" s="19"/>
      <c r="Q812" s="19"/>
    </row>
    <row r="813" spans="2:17" x14ac:dyDescent="0.25">
      <c r="B813" s="19"/>
      <c r="C813" s="23"/>
      <c r="D813" s="19"/>
      <c r="E813" s="19"/>
      <c r="F813" s="19"/>
      <c r="G813" s="19"/>
      <c r="H813" s="19"/>
      <c r="I813" s="19"/>
      <c r="J813" s="19"/>
      <c r="K813" s="20"/>
      <c r="L813" s="20"/>
      <c r="M813" s="84"/>
      <c r="N813" s="19"/>
      <c r="O813" s="19"/>
      <c r="P813" s="19"/>
      <c r="Q813" s="19"/>
    </row>
    <row r="814" spans="2:17" x14ac:dyDescent="0.25">
      <c r="B814" s="19"/>
      <c r="C814" s="23"/>
      <c r="D814" s="19"/>
      <c r="E814" s="19"/>
      <c r="F814" s="19"/>
      <c r="G814" s="19"/>
      <c r="H814" s="19"/>
      <c r="I814" s="19"/>
      <c r="J814" s="19"/>
      <c r="K814" s="20"/>
      <c r="L814" s="20"/>
      <c r="M814" s="84"/>
      <c r="N814" s="19"/>
      <c r="O814" s="19"/>
      <c r="P814" s="19"/>
      <c r="Q814" s="19"/>
    </row>
    <row r="815" spans="2:17" x14ac:dyDescent="0.25">
      <c r="B815" s="19"/>
      <c r="C815" s="23"/>
      <c r="D815" s="19"/>
      <c r="E815" s="19"/>
      <c r="F815" s="19"/>
      <c r="G815" s="19"/>
      <c r="H815" s="19"/>
      <c r="I815" s="19"/>
      <c r="J815" s="19"/>
      <c r="K815" s="20"/>
      <c r="L815" s="20"/>
      <c r="M815" s="84"/>
      <c r="N815" s="19"/>
      <c r="O815" s="19"/>
      <c r="P815" s="19"/>
      <c r="Q815" s="19"/>
    </row>
    <row r="816" spans="2:17" x14ac:dyDescent="0.25">
      <c r="B816" s="19"/>
      <c r="C816" s="23"/>
      <c r="D816" s="19"/>
      <c r="E816" s="19"/>
      <c r="F816" s="19"/>
      <c r="G816" s="19"/>
      <c r="H816" s="19"/>
      <c r="I816" s="19"/>
      <c r="J816" s="19"/>
      <c r="K816" s="20"/>
      <c r="L816" s="20"/>
      <c r="M816" s="84"/>
      <c r="N816" s="19"/>
      <c r="O816" s="19"/>
      <c r="P816" s="19"/>
      <c r="Q816" s="19"/>
    </row>
    <row r="817" spans="2:17" x14ac:dyDescent="0.25">
      <c r="B817" s="19"/>
      <c r="C817" s="23"/>
      <c r="D817" s="19"/>
      <c r="E817" s="19"/>
      <c r="F817" s="19"/>
      <c r="G817" s="19"/>
      <c r="H817" s="19"/>
      <c r="I817" s="19"/>
      <c r="J817" s="19"/>
      <c r="K817" s="20"/>
      <c r="L817" s="20"/>
      <c r="M817" s="84"/>
      <c r="N817" s="19"/>
      <c r="O817" s="19"/>
      <c r="P817" s="19"/>
      <c r="Q817" s="19"/>
    </row>
    <row r="818" spans="2:17" x14ac:dyDescent="0.25">
      <c r="B818" s="19"/>
      <c r="C818" s="23"/>
      <c r="D818" s="19"/>
      <c r="E818" s="19"/>
      <c r="F818" s="19"/>
      <c r="G818" s="19"/>
      <c r="H818" s="19"/>
      <c r="I818" s="19"/>
      <c r="J818" s="19"/>
      <c r="K818" s="20"/>
      <c r="L818" s="20"/>
      <c r="M818" s="84"/>
      <c r="N818" s="19"/>
      <c r="O818" s="19"/>
      <c r="P818" s="19"/>
      <c r="Q818" s="19"/>
    </row>
    <row r="819" spans="2:17" x14ac:dyDescent="0.25">
      <c r="B819" s="19"/>
      <c r="C819" s="23"/>
      <c r="D819" s="19"/>
      <c r="E819" s="19"/>
      <c r="F819" s="19"/>
      <c r="G819" s="19"/>
      <c r="H819" s="19"/>
      <c r="I819" s="19"/>
      <c r="J819" s="19"/>
      <c r="K819" s="20"/>
      <c r="L819" s="20"/>
      <c r="M819" s="84"/>
      <c r="N819" s="19"/>
      <c r="O819" s="19"/>
      <c r="P819" s="19"/>
      <c r="Q819" s="19"/>
    </row>
    <row r="820" spans="2:17" x14ac:dyDescent="0.25">
      <c r="B820" s="19"/>
      <c r="C820" s="23"/>
      <c r="D820" s="19"/>
      <c r="E820" s="19"/>
      <c r="F820" s="19"/>
      <c r="G820" s="19"/>
      <c r="H820" s="19"/>
      <c r="I820" s="19"/>
      <c r="J820" s="19"/>
      <c r="K820" s="20"/>
      <c r="L820" s="20"/>
      <c r="M820" s="84"/>
      <c r="N820" s="19"/>
      <c r="O820" s="19"/>
      <c r="P820" s="19"/>
      <c r="Q820" s="19"/>
    </row>
    <row r="821" spans="2:17" x14ac:dyDescent="0.25">
      <c r="B821" s="19"/>
      <c r="C821" s="23"/>
      <c r="D821" s="19"/>
      <c r="E821" s="19"/>
      <c r="F821" s="19"/>
      <c r="G821" s="19"/>
      <c r="H821" s="19"/>
      <c r="I821" s="19"/>
      <c r="J821" s="19"/>
      <c r="K821" s="20"/>
      <c r="L821" s="20"/>
      <c r="M821" s="84"/>
      <c r="N821" s="19"/>
      <c r="O821" s="19"/>
      <c r="P821" s="19"/>
      <c r="Q821" s="19"/>
    </row>
    <row r="822" spans="2:17" x14ac:dyDescent="0.25">
      <c r="B822" s="19"/>
      <c r="C822" s="23"/>
      <c r="D822" s="19"/>
      <c r="E822" s="19"/>
      <c r="F822" s="19"/>
      <c r="G822" s="19"/>
      <c r="H822" s="19"/>
      <c r="I822" s="19"/>
      <c r="J822" s="19"/>
      <c r="K822" s="20"/>
      <c r="L822" s="20"/>
      <c r="M822" s="84"/>
      <c r="N822" s="19"/>
      <c r="O822" s="19"/>
      <c r="P822" s="19"/>
      <c r="Q822" s="19"/>
    </row>
    <row r="823" spans="2:17" x14ac:dyDescent="0.25">
      <c r="B823" s="19"/>
      <c r="C823" s="23"/>
      <c r="D823" s="19"/>
      <c r="E823" s="19"/>
      <c r="F823" s="19"/>
      <c r="G823" s="19"/>
      <c r="H823" s="19"/>
      <c r="I823" s="19"/>
      <c r="J823" s="19"/>
      <c r="K823" s="20"/>
      <c r="L823" s="20"/>
      <c r="M823" s="84"/>
      <c r="N823" s="19"/>
      <c r="O823" s="19"/>
      <c r="P823" s="19"/>
      <c r="Q823" s="19"/>
    </row>
    <row r="824" spans="2:17" x14ac:dyDescent="0.25">
      <c r="B824" s="19"/>
      <c r="C824" s="23"/>
      <c r="D824" s="19"/>
      <c r="E824" s="19"/>
      <c r="F824" s="19"/>
      <c r="G824" s="19"/>
      <c r="H824" s="19"/>
      <c r="I824" s="19"/>
      <c r="J824" s="19"/>
      <c r="K824" s="20"/>
      <c r="L824" s="20"/>
      <c r="M824" s="84"/>
      <c r="N824" s="19"/>
      <c r="O824" s="19"/>
      <c r="P824" s="19"/>
      <c r="Q824" s="19"/>
    </row>
    <row r="825" spans="2:17" x14ac:dyDescent="0.25">
      <c r="B825" s="19"/>
      <c r="C825" s="23"/>
      <c r="D825" s="19"/>
      <c r="E825" s="19"/>
      <c r="F825" s="19"/>
      <c r="G825" s="19"/>
      <c r="H825" s="19"/>
      <c r="I825" s="19"/>
      <c r="J825" s="19"/>
      <c r="K825" s="20"/>
      <c r="L825" s="20"/>
      <c r="M825" s="84"/>
      <c r="N825" s="19"/>
      <c r="O825" s="19"/>
      <c r="P825" s="19"/>
      <c r="Q825" s="19"/>
    </row>
    <row r="826" spans="2:17" x14ac:dyDescent="0.25">
      <c r="B826" s="19"/>
      <c r="C826" s="23"/>
      <c r="D826" s="19"/>
      <c r="E826" s="19"/>
      <c r="F826" s="19"/>
      <c r="G826" s="19"/>
      <c r="H826" s="19"/>
      <c r="I826" s="19"/>
      <c r="J826" s="19"/>
      <c r="K826" s="20"/>
      <c r="L826" s="20"/>
      <c r="M826" s="84"/>
      <c r="N826" s="19"/>
      <c r="O826" s="19"/>
      <c r="P826" s="19"/>
      <c r="Q826" s="19"/>
    </row>
    <row r="827" spans="2:17" x14ac:dyDescent="0.25">
      <c r="B827" s="19"/>
      <c r="C827" s="23"/>
      <c r="D827" s="19"/>
      <c r="E827" s="19"/>
      <c r="F827" s="19"/>
      <c r="G827" s="19"/>
      <c r="H827" s="19"/>
      <c r="I827" s="19"/>
      <c r="J827" s="19"/>
      <c r="K827" s="20"/>
      <c r="L827" s="20"/>
      <c r="M827" s="84"/>
      <c r="N827" s="19"/>
      <c r="O827" s="19"/>
      <c r="P827" s="19"/>
      <c r="Q827" s="19"/>
    </row>
    <row r="828" spans="2:17" x14ac:dyDescent="0.25">
      <c r="B828" s="19"/>
      <c r="C828" s="23"/>
      <c r="D828" s="19"/>
      <c r="E828" s="19"/>
      <c r="F828" s="19"/>
      <c r="G828" s="19"/>
      <c r="H828" s="19"/>
      <c r="I828" s="19"/>
      <c r="J828" s="19"/>
      <c r="K828" s="20"/>
      <c r="L828" s="20"/>
      <c r="M828" s="84"/>
      <c r="N828" s="19"/>
      <c r="O828" s="19"/>
      <c r="P828" s="19"/>
      <c r="Q828" s="19"/>
    </row>
    <row r="829" spans="2:17" x14ac:dyDescent="0.25">
      <c r="B829" s="19"/>
      <c r="C829" s="23"/>
      <c r="D829" s="19"/>
      <c r="E829" s="19"/>
      <c r="F829" s="19"/>
      <c r="G829" s="19"/>
      <c r="H829" s="19"/>
      <c r="I829" s="19"/>
      <c r="J829" s="19"/>
      <c r="K829" s="20"/>
      <c r="L829" s="20"/>
      <c r="M829" s="84"/>
      <c r="N829" s="19"/>
      <c r="O829" s="19"/>
      <c r="P829" s="19"/>
      <c r="Q829" s="19"/>
    </row>
    <row r="830" spans="2:17" x14ac:dyDescent="0.25">
      <c r="B830" s="19"/>
      <c r="C830" s="23"/>
      <c r="D830" s="19"/>
      <c r="E830" s="19"/>
      <c r="F830" s="19"/>
      <c r="G830" s="19"/>
      <c r="H830" s="19"/>
      <c r="I830" s="19"/>
      <c r="J830" s="19"/>
      <c r="K830" s="20"/>
      <c r="L830" s="20"/>
      <c r="M830" s="84"/>
      <c r="N830" s="19"/>
      <c r="O830" s="19"/>
      <c r="P830" s="19"/>
      <c r="Q830" s="19"/>
    </row>
    <row r="831" spans="2:17" x14ac:dyDescent="0.25">
      <c r="B831" s="19"/>
      <c r="C831" s="23"/>
      <c r="D831" s="19"/>
      <c r="E831" s="19"/>
      <c r="F831" s="19"/>
      <c r="G831" s="19"/>
      <c r="H831" s="19"/>
      <c r="I831" s="19"/>
      <c r="J831" s="19"/>
      <c r="K831" s="20"/>
      <c r="L831" s="20"/>
      <c r="M831" s="84"/>
      <c r="N831" s="19"/>
      <c r="O831" s="19"/>
      <c r="P831" s="19"/>
      <c r="Q831" s="19"/>
    </row>
    <row r="832" spans="2:17" x14ac:dyDescent="0.25">
      <c r="B832" s="19"/>
      <c r="C832" s="23"/>
      <c r="D832" s="19"/>
      <c r="E832" s="19"/>
      <c r="F832" s="19"/>
      <c r="G832" s="19"/>
      <c r="H832" s="19"/>
      <c r="I832" s="19"/>
      <c r="J832" s="19"/>
      <c r="K832" s="20"/>
      <c r="L832" s="20"/>
      <c r="M832" s="84"/>
      <c r="N832" s="19"/>
      <c r="O832" s="19"/>
      <c r="P832" s="19"/>
      <c r="Q832" s="19"/>
    </row>
    <row r="833" spans="2:17" x14ac:dyDescent="0.25">
      <c r="B833" s="19"/>
      <c r="C833" s="23"/>
      <c r="D833" s="19"/>
      <c r="E833" s="19"/>
      <c r="F833" s="19"/>
      <c r="G833" s="19"/>
      <c r="H833" s="19"/>
      <c r="I833" s="19"/>
      <c r="J833" s="19"/>
      <c r="K833" s="20"/>
      <c r="L833" s="20"/>
      <c r="M833" s="84"/>
      <c r="N833" s="19"/>
      <c r="O833" s="19"/>
      <c r="P833" s="19"/>
      <c r="Q833" s="19"/>
    </row>
    <row r="834" spans="2:17" x14ac:dyDescent="0.25">
      <c r="B834" s="19"/>
      <c r="C834" s="23"/>
      <c r="D834" s="19"/>
      <c r="E834" s="19"/>
      <c r="F834" s="19"/>
      <c r="G834" s="19"/>
      <c r="H834" s="19"/>
      <c r="I834" s="19"/>
      <c r="J834" s="19"/>
      <c r="K834" s="20"/>
      <c r="L834" s="20"/>
      <c r="M834" s="84"/>
      <c r="N834" s="19"/>
      <c r="O834" s="19"/>
      <c r="P834" s="19"/>
      <c r="Q834" s="19"/>
    </row>
    <row r="835" spans="2:17" x14ac:dyDescent="0.25">
      <c r="B835" s="19"/>
      <c r="C835" s="23"/>
      <c r="D835" s="19"/>
      <c r="E835" s="19"/>
      <c r="F835" s="19"/>
      <c r="G835" s="19"/>
      <c r="H835" s="19"/>
      <c r="I835" s="19"/>
      <c r="J835" s="19"/>
      <c r="K835" s="20"/>
      <c r="L835" s="20"/>
      <c r="M835" s="84"/>
      <c r="N835" s="19"/>
      <c r="O835" s="19"/>
      <c r="P835" s="19"/>
      <c r="Q835" s="19"/>
    </row>
    <row r="836" spans="2:17" x14ac:dyDescent="0.25">
      <c r="B836" s="19"/>
      <c r="C836" s="23"/>
      <c r="D836" s="19"/>
      <c r="E836" s="19"/>
      <c r="F836" s="19"/>
      <c r="G836" s="19"/>
      <c r="H836" s="19"/>
      <c r="I836" s="19"/>
      <c r="J836" s="19"/>
      <c r="K836" s="20"/>
      <c r="L836" s="20"/>
      <c r="M836" s="84"/>
      <c r="N836" s="19"/>
      <c r="O836" s="19"/>
      <c r="P836" s="19"/>
      <c r="Q836" s="19"/>
    </row>
    <row r="837" spans="2:17" x14ac:dyDescent="0.25">
      <c r="B837" s="19"/>
      <c r="C837" s="23"/>
      <c r="D837" s="19"/>
      <c r="E837" s="19"/>
      <c r="F837" s="19"/>
      <c r="G837" s="19"/>
      <c r="H837" s="19"/>
      <c r="I837" s="19"/>
      <c r="J837" s="19"/>
      <c r="K837" s="20"/>
      <c r="L837" s="20"/>
      <c r="M837" s="84"/>
      <c r="N837" s="19"/>
      <c r="O837" s="19"/>
      <c r="P837" s="19"/>
      <c r="Q837" s="19"/>
    </row>
    <row r="838" spans="2:17" x14ac:dyDescent="0.25">
      <c r="B838" s="19"/>
      <c r="C838" s="23"/>
      <c r="D838" s="19"/>
      <c r="E838" s="19"/>
      <c r="F838" s="19"/>
      <c r="G838" s="19"/>
      <c r="H838" s="19"/>
      <c r="I838" s="19"/>
      <c r="J838" s="19"/>
      <c r="K838" s="20"/>
      <c r="L838" s="20"/>
      <c r="M838" s="84"/>
      <c r="N838" s="19"/>
      <c r="O838" s="19"/>
      <c r="P838" s="19"/>
      <c r="Q838" s="19"/>
    </row>
    <row r="839" spans="2:17" x14ac:dyDescent="0.25">
      <c r="B839" s="19"/>
      <c r="C839" s="23"/>
      <c r="D839" s="19"/>
      <c r="E839" s="19"/>
      <c r="F839" s="19"/>
      <c r="G839" s="19"/>
      <c r="H839" s="19"/>
      <c r="I839" s="19"/>
      <c r="J839" s="19"/>
      <c r="K839" s="20"/>
      <c r="L839" s="20"/>
      <c r="M839" s="84"/>
      <c r="N839" s="19"/>
      <c r="O839" s="19"/>
      <c r="P839" s="19"/>
      <c r="Q839" s="19"/>
    </row>
    <row r="840" spans="2:17" x14ac:dyDescent="0.25">
      <c r="B840" s="19"/>
      <c r="C840" s="23"/>
      <c r="D840" s="19"/>
      <c r="E840" s="19"/>
      <c r="F840" s="19"/>
      <c r="G840" s="19"/>
      <c r="H840" s="19"/>
      <c r="I840" s="19"/>
      <c r="J840" s="19"/>
      <c r="K840" s="20"/>
      <c r="L840" s="20"/>
      <c r="M840" s="84"/>
      <c r="N840" s="19"/>
      <c r="O840" s="19"/>
      <c r="P840" s="19"/>
      <c r="Q840" s="19"/>
    </row>
    <row r="841" spans="2:17" x14ac:dyDescent="0.25">
      <c r="B841" s="19"/>
      <c r="C841" s="23"/>
      <c r="D841" s="19"/>
      <c r="E841" s="19"/>
      <c r="F841" s="19"/>
      <c r="G841" s="19"/>
      <c r="H841" s="19"/>
      <c r="I841" s="19"/>
      <c r="J841" s="19"/>
      <c r="K841" s="20"/>
      <c r="L841" s="20"/>
      <c r="M841" s="84"/>
      <c r="N841" s="19"/>
      <c r="O841" s="19"/>
      <c r="P841" s="19"/>
      <c r="Q841" s="19"/>
    </row>
    <row r="842" spans="2:17" x14ac:dyDescent="0.25">
      <c r="B842" s="19"/>
      <c r="C842" s="23"/>
      <c r="D842" s="19"/>
      <c r="E842" s="19"/>
      <c r="F842" s="19"/>
      <c r="G842" s="19"/>
      <c r="H842" s="19"/>
      <c r="I842" s="19"/>
      <c r="J842" s="19"/>
      <c r="K842" s="20"/>
      <c r="L842" s="20"/>
      <c r="M842" s="84"/>
      <c r="N842" s="19"/>
      <c r="O842" s="19"/>
      <c r="P842" s="19"/>
      <c r="Q842" s="19"/>
    </row>
    <row r="843" spans="2:17" x14ac:dyDescent="0.25">
      <c r="B843" s="19"/>
      <c r="C843" s="23"/>
      <c r="D843" s="19"/>
      <c r="E843" s="19"/>
      <c r="F843" s="19"/>
      <c r="G843" s="19"/>
      <c r="H843" s="19"/>
      <c r="I843" s="19"/>
      <c r="J843" s="19"/>
      <c r="K843" s="20"/>
      <c r="L843" s="20"/>
      <c r="M843" s="84"/>
      <c r="N843" s="19"/>
      <c r="O843" s="19"/>
      <c r="P843" s="19"/>
      <c r="Q843" s="19"/>
    </row>
    <row r="844" spans="2:17" x14ac:dyDescent="0.25">
      <c r="B844" s="19"/>
      <c r="C844" s="23"/>
      <c r="D844" s="19"/>
      <c r="E844" s="19"/>
      <c r="F844" s="19"/>
      <c r="G844" s="19"/>
      <c r="H844" s="19"/>
      <c r="I844" s="19"/>
      <c r="J844" s="19"/>
      <c r="K844" s="20"/>
      <c r="L844" s="20"/>
      <c r="M844" s="84"/>
      <c r="N844" s="19"/>
      <c r="O844" s="19"/>
      <c r="P844" s="19"/>
      <c r="Q844" s="19"/>
    </row>
    <row r="845" spans="2:17" x14ac:dyDescent="0.25">
      <c r="B845" s="19"/>
      <c r="C845" s="23"/>
      <c r="D845" s="19"/>
      <c r="E845" s="19"/>
      <c r="F845" s="19"/>
      <c r="G845" s="19"/>
      <c r="H845" s="19"/>
      <c r="I845" s="19"/>
      <c r="J845" s="19"/>
      <c r="K845" s="20"/>
      <c r="L845" s="20"/>
      <c r="M845" s="84"/>
      <c r="N845" s="19"/>
      <c r="O845" s="19"/>
      <c r="P845" s="19"/>
      <c r="Q845" s="19"/>
    </row>
    <row r="846" spans="2:17" x14ac:dyDescent="0.25">
      <c r="B846" s="19"/>
      <c r="C846" s="23"/>
      <c r="D846" s="19"/>
      <c r="E846" s="19"/>
      <c r="F846" s="19"/>
      <c r="G846" s="19"/>
      <c r="H846" s="19"/>
      <c r="I846" s="19"/>
      <c r="J846" s="19"/>
      <c r="K846" s="20"/>
      <c r="L846" s="20"/>
      <c r="M846" s="84"/>
      <c r="N846" s="19"/>
      <c r="O846" s="19"/>
      <c r="P846" s="19"/>
      <c r="Q846" s="19"/>
    </row>
    <row r="847" spans="2:17" x14ac:dyDescent="0.25">
      <c r="B847" s="19"/>
      <c r="C847" s="23"/>
      <c r="D847" s="19"/>
      <c r="E847" s="19"/>
      <c r="F847" s="19"/>
      <c r="G847" s="19"/>
      <c r="H847" s="19"/>
      <c r="I847" s="19"/>
      <c r="J847" s="19"/>
      <c r="K847" s="20"/>
      <c r="L847" s="20"/>
      <c r="M847" s="84"/>
      <c r="N847" s="19"/>
      <c r="O847" s="19"/>
      <c r="P847" s="19"/>
      <c r="Q847" s="19"/>
    </row>
    <row r="848" spans="2:17" x14ac:dyDescent="0.25">
      <c r="B848" s="19"/>
      <c r="C848" s="23"/>
      <c r="D848" s="19"/>
      <c r="E848" s="19"/>
      <c r="F848" s="19"/>
      <c r="G848" s="19"/>
      <c r="H848" s="19"/>
      <c r="I848" s="19"/>
      <c r="J848" s="19"/>
      <c r="K848" s="20"/>
      <c r="L848" s="20"/>
      <c r="M848" s="84"/>
      <c r="N848" s="19"/>
      <c r="O848" s="19"/>
      <c r="P848" s="19"/>
      <c r="Q848" s="19"/>
    </row>
    <row r="849" spans="2:17" x14ac:dyDescent="0.25">
      <c r="B849" s="19"/>
      <c r="C849" s="23"/>
      <c r="D849" s="19"/>
      <c r="E849" s="19"/>
      <c r="F849" s="19"/>
      <c r="G849" s="19"/>
      <c r="H849" s="19"/>
      <c r="I849" s="19"/>
      <c r="J849" s="19"/>
      <c r="K849" s="20"/>
      <c r="L849" s="20"/>
      <c r="M849" s="84"/>
      <c r="N849" s="19"/>
      <c r="O849" s="19"/>
      <c r="P849" s="19"/>
      <c r="Q849" s="19"/>
    </row>
    <row r="850" spans="2:17" x14ac:dyDescent="0.25">
      <c r="B850" s="19"/>
      <c r="C850" s="23"/>
      <c r="D850" s="19"/>
      <c r="E850" s="19"/>
      <c r="F850" s="19"/>
      <c r="G850" s="19"/>
      <c r="H850" s="19"/>
      <c r="I850" s="19"/>
      <c r="J850" s="19"/>
      <c r="K850" s="20"/>
      <c r="L850" s="20"/>
      <c r="M850" s="84"/>
      <c r="N850" s="19"/>
      <c r="O850" s="19"/>
      <c r="P850" s="19"/>
      <c r="Q850" s="19"/>
    </row>
    <row r="851" spans="2:17" x14ac:dyDescent="0.25">
      <c r="B851" s="19"/>
      <c r="C851" s="23"/>
      <c r="D851" s="19"/>
      <c r="E851" s="19"/>
      <c r="F851" s="19"/>
      <c r="G851" s="19"/>
      <c r="H851" s="19"/>
      <c r="I851" s="19"/>
      <c r="J851" s="19"/>
      <c r="K851" s="20"/>
      <c r="L851" s="20"/>
      <c r="M851" s="84"/>
      <c r="N851" s="19"/>
      <c r="O851" s="19"/>
      <c r="P851" s="19"/>
      <c r="Q851" s="19"/>
    </row>
    <row r="852" spans="2:17" x14ac:dyDescent="0.25">
      <c r="B852" s="19"/>
      <c r="C852" s="23"/>
      <c r="D852" s="19"/>
      <c r="E852" s="19"/>
      <c r="F852" s="19"/>
      <c r="G852" s="19"/>
      <c r="H852" s="19"/>
      <c r="I852" s="19"/>
      <c r="J852" s="19"/>
      <c r="K852" s="20"/>
      <c r="L852" s="20"/>
      <c r="M852" s="84"/>
      <c r="N852" s="19"/>
      <c r="O852" s="19"/>
      <c r="P852" s="19"/>
      <c r="Q852" s="19"/>
    </row>
    <row r="853" spans="2:17" x14ac:dyDescent="0.25">
      <c r="B853" s="19"/>
      <c r="C853" s="23"/>
      <c r="D853" s="19"/>
      <c r="E853" s="19"/>
      <c r="F853" s="19"/>
      <c r="G853" s="19"/>
      <c r="H853" s="19"/>
      <c r="I853" s="19"/>
      <c r="J853" s="19"/>
      <c r="K853" s="20"/>
      <c r="L853" s="20"/>
      <c r="M853" s="84"/>
      <c r="N853" s="19"/>
      <c r="O853" s="19"/>
      <c r="P853" s="19"/>
      <c r="Q853" s="19"/>
    </row>
    <row r="854" spans="2:17" x14ac:dyDescent="0.25">
      <c r="B854" s="19"/>
      <c r="C854" s="23"/>
      <c r="D854" s="19"/>
      <c r="E854" s="19"/>
      <c r="F854" s="19"/>
      <c r="G854" s="19"/>
      <c r="H854" s="19"/>
      <c r="I854" s="19"/>
      <c r="J854" s="19"/>
      <c r="K854" s="20"/>
      <c r="L854" s="20"/>
      <c r="M854" s="84"/>
      <c r="N854" s="19"/>
      <c r="O854" s="19"/>
      <c r="P854" s="19"/>
      <c r="Q854" s="19"/>
    </row>
    <row r="855" spans="2:17" x14ac:dyDescent="0.25">
      <c r="B855" s="19"/>
      <c r="C855" s="23"/>
      <c r="D855" s="19"/>
      <c r="E855" s="19"/>
      <c r="F855" s="19"/>
      <c r="G855" s="19"/>
      <c r="H855" s="19"/>
      <c r="I855" s="19"/>
      <c r="J855" s="19"/>
      <c r="K855" s="20"/>
      <c r="L855" s="20"/>
      <c r="M855" s="84"/>
      <c r="N855" s="19"/>
      <c r="O855" s="19"/>
      <c r="P855" s="19"/>
      <c r="Q855" s="19"/>
    </row>
    <row r="856" spans="2:17" x14ac:dyDescent="0.25">
      <c r="B856" s="19"/>
      <c r="C856" s="23"/>
      <c r="D856" s="19"/>
      <c r="E856" s="19"/>
      <c r="F856" s="19"/>
      <c r="G856" s="19"/>
      <c r="H856" s="19"/>
      <c r="I856" s="19"/>
      <c r="J856" s="19"/>
      <c r="K856" s="20"/>
      <c r="L856" s="20"/>
      <c r="M856" s="84"/>
      <c r="N856" s="19"/>
      <c r="O856" s="19"/>
      <c r="P856" s="19"/>
      <c r="Q856" s="19"/>
    </row>
    <row r="857" spans="2:17" x14ac:dyDescent="0.25">
      <c r="B857" s="19"/>
      <c r="C857" s="23"/>
      <c r="D857" s="19"/>
      <c r="E857" s="19"/>
      <c r="F857" s="19"/>
      <c r="G857" s="19"/>
      <c r="H857" s="19"/>
      <c r="I857" s="19"/>
      <c r="J857" s="19"/>
      <c r="K857" s="20"/>
      <c r="L857" s="20"/>
      <c r="M857" s="84"/>
      <c r="N857" s="19"/>
      <c r="O857" s="19"/>
      <c r="P857" s="19"/>
      <c r="Q857" s="19"/>
    </row>
    <row r="858" spans="2:17" x14ac:dyDescent="0.25">
      <c r="B858" s="19"/>
      <c r="C858" s="23"/>
      <c r="D858" s="19"/>
      <c r="E858" s="19"/>
      <c r="F858" s="19"/>
      <c r="G858" s="19"/>
      <c r="H858" s="19"/>
      <c r="I858" s="19"/>
      <c r="J858" s="19"/>
      <c r="K858" s="20"/>
      <c r="L858" s="20"/>
      <c r="M858" s="84"/>
      <c r="N858" s="19"/>
      <c r="O858" s="19"/>
      <c r="P858" s="19"/>
      <c r="Q858" s="19"/>
    </row>
    <row r="859" spans="2:17" x14ac:dyDescent="0.25">
      <c r="B859" s="19"/>
      <c r="C859" s="23"/>
      <c r="D859" s="19"/>
      <c r="E859" s="19"/>
      <c r="F859" s="19"/>
      <c r="G859" s="19"/>
      <c r="H859" s="19"/>
      <c r="I859" s="19"/>
      <c r="J859" s="19"/>
      <c r="K859" s="20"/>
      <c r="L859" s="20"/>
      <c r="M859" s="84"/>
      <c r="N859" s="19"/>
      <c r="O859" s="19"/>
      <c r="P859" s="19"/>
      <c r="Q859" s="19"/>
    </row>
    <row r="860" spans="2:17" x14ac:dyDescent="0.25">
      <c r="B860" s="19"/>
      <c r="C860" s="23"/>
      <c r="D860" s="19"/>
      <c r="E860" s="19"/>
      <c r="F860" s="19"/>
      <c r="G860" s="19"/>
      <c r="H860" s="19"/>
      <c r="I860" s="19"/>
      <c r="J860" s="19"/>
      <c r="K860" s="20"/>
      <c r="L860" s="20"/>
      <c r="M860" s="84"/>
      <c r="N860" s="19"/>
      <c r="O860" s="19"/>
      <c r="P860" s="19"/>
      <c r="Q860" s="19"/>
    </row>
    <row r="861" spans="2:17" x14ac:dyDescent="0.25">
      <c r="B861" s="19"/>
      <c r="C861" s="23"/>
      <c r="D861" s="19"/>
      <c r="E861" s="19"/>
      <c r="F861" s="19"/>
      <c r="G861" s="19"/>
      <c r="H861" s="19"/>
      <c r="I861" s="19"/>
      <c r="J861" s="19"/>
      <c r="K861" s="20"/>
      <c r="L861" s="20"/>
      <c r="M861" s="84"/>
      <c r="N861" s="19"/>
      <c r="O861" s="19"/>
      <c r="P861" s="19"/>
      <c r="Q861" s="19"/>
    </row>
    <row r="862" spans="2:17" x14ac:dyDescent="0.25">
      <c r="B862" s="19"/>
      <c r="C862" s="23"/>
      <c r="D862" s="19"/>
      <c r="E862" s="19"/>
      <c r="F862" s="19"/>
      <c r="G862" s="19"/>
      <c r="H862" s="19"/>
      <c r="I862" s="19"/>
      <c r="J862" s="19"/>
      <c r="K862" s="20"/>
      <c r="L862" s="20"/>
      <c r="M862" s="84"/>
      <c r="N862" s="19"/>
      <c r="O862" s="19"/>
      <c r="P862" s="19"/>
      <c r="Q862" s="19"/>
    </row>
    <row r="863" spans="2:17" x14ac:dyDescent="0.25">
      <c r="B863" s="19"/>
      <c r="C863" s="23"/>
      <c r="D863" s="19"/>
      <c r="E863" s="19"/>
      <c r="F863" s="19"/>
      <c r="G863" s="19"/>
      <c r="H863" s="19"/>
      <c r="I863" s="19"/>
      <c r="J863" s="19"/>
      <c r="K863" s="20"/>
      <c r="L863" s="20"/>
      <c r="M863" s="84"/>
      <c r="N863" s="19"/>
      <c r="O863" s="19"/>
      <c r="P863" s="19"/>
      <c r="Q863" s="19"/>
    </row>
    <row r="864" spans="2:17" x14ac:dyDescent="0.25">
      <c r="B864" s="19"/>
      <c r="C864" s="23"/>
      <c r="D864" s="19"/>
      <c r="E864" s="19"/>
      <c r="F864" s="19"/>
      <c r="G864" s="19"/>
      <c r="H864" s="19"/>
      <c r="I864" s="19"/>
      <c r="J864" s="19"/>
      <c r="K864" s="20"/>
      <c r="L864" s="20"/>
      <c r="M864" s="84"/>
      <c r="N864" s="19"/>
      <c r="O864" s="19"/>
      <c r="P864" s="19"/>
      <c r="Q864" s="19"/>
    </row>
    <row r="865" spans="2:17" x14ac:dyDescent="0.25">
      <c r="B865" s="19"/>
      <c r="C865" s="23"/>
      <c r="D865" s="19"/>
      <c r="E865" s="19"/>
      <c r="F865" s="19"/>
      <c r="G865" s="19"/>
      <c r="H865" s="19"/>
      <c r="I865" s="19"/>
      <c r="J865" s="19"/>
      <c r="K865" s="20"/>
      <c r="L865" s="20"/>
      <c r="M865" s="84"/>
      <c r="N865" s="19"/>
      <c r="O865" s="19"/>
      <c r="P865" s="19"/>
      <c r="Q865" s="19"/>
    </row>
    <row r="866" spans="2:17" x14ac:dyDescent="0.25">
      <c r="B866" s="19"/>
      <c r="C866" s="23"/>
      <c r="D866" s="19"/>
      <c r="E866" s="19"/>
      <c r="F866" s="19"/>
      <c r="G866" s="19"/>
      <c r="H866" s="19"/>
      <c r="I866" s="19"/>
      <c r="J866" s="19"/>
      <c r="K866" s="20"/>
      <c r="L866" s="20"/>
      <c r="M866" s="84"/>
      <c r="N866" s="19"/>
      <c r="O866" s="19"/>
      <c r="P866" s="19"/>
      <c r="Q866" s="19"/>
    </row>
    <row r="867" spans="2:17" x14ac:dyDescent="0.25">
      <c r="B867" s="19"/>
      <c r="C867" s="23"/>
      <c r="D867" s="19"/>
      <c r="E867" s="19"/>
      <c r="F867" s="19"/>
      <c r="G867" s="19"/>
      <c r="H867" s="19"/>
      <c r="I867" s="19"/>
      <c r="J867" s="19"/>
      <c r="K867" s="20"/>
      <c r="L867" s="20"/>
      <c r="M867" s="84"/>
      <c r="N867" s="19"/>
      <c r="O867" s="19"/>
      <c r="P867" s="19"/>
      <c r="Q867" s="19"/>
    </row>
    <row r="868" spans="2:17" x14ac:dyDescent="0.25">
      <c r="B868" s="19"/>
      <c r="C868" s="23"/>
      <c r="D868" s="19"/>
      <c r="E868" s="19"/>
      <c r="F868" s="19"/>
      <c r="G868" s="19"/>
      <c r="H868" s="19"/>
      <c r="I868" s="19"/>
      <c r="J868" s="19"/>
      <c r="K868" s="20"/>
      <c r="L868" s="20"/>
      <c r="M868" s="84"/>
      <c r="N868" s="19"/>
      <c r="O868" s="19"/>
      <c r="P868" s="19"/>
      <c r="Q868" s="19"/>
    </row>
    <row r="869" spans="2:17" x14ac:dyDescent="0.25">
      <c r="B869" s="19"/>
      <c r="C869" s="23"/>
      <c r="D869" s="19"/>
      <c r="E869" s="19"/>
      <c r="F869" s="19"/>
      <c r="G869" s="19"/>
      <c r="H869" s="19"/>
      <c r="I869" s="19"/>
      <c r="J869" s="19"/>
      <c r="K869" s="20"/>
      <c r="L869" s="20"/>
      <c r="M869" s="84"/>
      <c r="N869" s="19"/>
      <c r="O869" s="19"/>
      <c r="P869" s="19"/>
      <c r="Q869" s="19"/>
    </row>
    <row r="870" spans="2:17" x14ac:dyDescent="0.25">
      <c r="B870" s="19"/>
      <c r="C870" s="23"/>
      <c r="D870" s="19"/>
      <c r="E870" s="19"/>
      <c r="F870" s="19"/>
      <c r="G870" s="19"/>
      <c r="H870" s="19"/>
      <c r="I870" s="19"/>
      <c r="J870" s="19"/>
      <c r="K870" s="20"/>
      <c r="L870" s="20"/>
      <c r="M870" s="84"/>
      <c r="N870" s="19"/>
      <c r="O870" s="19"/>
      <c r="P870" s="19"/>
      <c r="Q870" s="19"/>
    </row>
    <row r="871" spans="2:17" x14ac:dyDescent="0.25">
      <c r="B871" s="19"/>
      <c r="C871" s="23"/>
      <c r="D871" s="19"/>
      <c r="E871" s="19"/>
      <c r="F871" s="19"/>
      <c r="G871" s="19"/>
      <c r="H871" s="19"/>
      <c r="I871" s="19"/>
      <c r="J871" s="19"/>
      <c r="K871" s="20"/>
      <c r="L871" s="20"/>
      <c r="M871" s="84"/>
      <c r="N871" s="19"/>
      <c r="O871" s="19"/>
      <c r="P871" s="19"/>
      <c r="Q871" s="19"/>
    </row>
    <row r="872" spans="2:17" x14ac:dyDescent="0.25">
      <c r="B872" s="19"/>
      <c r="C872" s="23"/>
      <c r="D872" s="19"/>
      <c r="E872" s="19"/>
      <c r="F872" s="19"/>
      <c r="G872" s="19"/>
      <c r="H872" s="19"/>
      <c r="I872" s="19"/>
      <c r="J872" s="19"/>
      <c r="K872" s="20"/>
      <c r="L872" s="20"/>
      <c r="M872" s="84"/>
      <c r="N872" s="19"/>
      <c r="O872" s="19"/>
      <c r="P872" s="19"/>
      <c r="Q872" s="19"/>
    </row>
    <row r="873" spans="2:17" x14ac:dyDescent="0.25">
      <c r="B873" s="19"/>
      <c r="C873" s="23"/>
      <c r="D873" s="19"/>
      <c r="E873" s="19"/>
      <c r="F873" s="19"/>
      <c r="G873" s="19"/>
      <c r="H873" s="19"/>
      <c r="I873" s="19"/>
      <c r="J873" s="19"/>
      <c r="K873" s="20"/>
      <c r="L873" s="20"/>
      <c r="M873" s="84"/>
      <c r="N873" s="19"/>
      <c r="O873" s="19"/>
      <c r="P873" s="19"/>
      <c r="Q873" s="19"/>
    </row>
    <row r="874" spans="2:17" x14ac:dyDescent="0.25">
      <c r="B874" s="19"/>
      <c r="C874" s="23"/>
      <c r="D874" s="19"/>
      <c r="E874" s="19"/>
      <c r="F874" s="19"/>
      <c r="G874" s="19"/>
      <c r="H874" s="19"/>
      <c r="I874" s="19"/>
      <c r="J874" s="19"/>
      <c r="K874" s="20"/>
      <c r="L874" s="20"/>
      <c r="M874" s="84"/>
      <c r="N874" s="19"/>
      <c r="O874" s="19"/>
      <c r="P874" s="19"/>
      <c r="Q874" s="19"/>
    </row>
    <row r="875" spans="2:17" x14ac:dyDescent="0.25">
      <c r="B875" s="19"/>
      <c r="C875" s="23"/>
      <c r="D875" s="19"/>
      <c r="E875" s="19"/>
      <c r="F875" s="19"/>
      <c r="G875" s="19"/>
      <c r="H875" s="19"/>
      <c r="I875" s="19"/>
      <c r="J875" s="19"/>
      <c r="K875" s="20"/>
      <c r="L875" s="20"/>
      <c r="M875" s="84"/>
      <c r="N875" s="19"/>
      <c r="O875" s="19"/>
      <c r="P875" s="19"/>
      <c r="Q875" s="19"/>
    </row>
    <row r="876" spans="2:17" x14ac:dyDescent="0.25">
      <c r="B876" s="19"/>
      <c r="C876" s="23"/>
      <c r="D876" s="19"/>
      <c r="E876" s="19"/>
      <c r="F876" s="19"/>
      <c r="G876" s="19"/>
      <c r="H876" s="19"/>
      <c r="I876" s="19"/>
      <c r="J876" s="19"/>
      <c r="K876" s="20"/>
      <c r="L876" s="20"/>
      <c r="M876" s="84"/>
      <c r="N876" s="19"/>
      <c r="O876" s="19"/>
      <c r="P876" s="19"/>
      <c r="Q876" s="19"/>
    </row>
    <row r="877" spans="2:17" x14ac:dyDescent="0.25">
      <c r="B877" s="19"/>
      <c r="C877" s="23"/>
      <c r="D877" s="19"/>
      <c r="E877" s="19"/>
      <c r="F877" s="19"/>
      <c r="G877" s="19"/>
      <c r="H877" s="19"/>
      <c r="I877" s="19"/>
      <c r="J877" s="19"/>
      <c r="K877" s="20"/>
      <c r="L877" s="20"/>
      <c r="M877" s="84"/>
      <c r="N877" s="19"/>
      <c r="O877" s="19"/>
      <c r="P877" s="19"/>
      <c r="Q877" s="19"/>
    </row>
    <row r="878" spans="2:17" x14ac:dyDescent="0.25">
      <c r="B878" s="19"/>
      <c r="C878" s="23"/>
      <c r="D878" s="19"/>
      <c r="E878" s="19"/>
      <c r="F878" s="19"/>
      <c r="G878" s="19"/>
      <c r="H878" s="19"/>
      <c r="I878" s="19"/>
      <c r="J878" s="19"/>
      <c r="K878" s="20"/>
      <c r="L878" s="20"/>
      <c r="M878" s="84"/>
      <c r="N878" s="19"/>
      <c r="O878" s="19"/>
      <c r="P878" s="19"/>
      <c r="Q878" s="19"/>
    </row>
    <row r="879" spans="2:17" x14ac:dyDescent="0.25">
      <c r="B879" s="19"/>
      <c r="C879" s="23"/>
      <c r="D879" s="19"/>
      <c r="E879" s="19"/>
      <c r="F879" s="19"/>
      <c r="G879" s="19"/>
      <c r="H879" s="19"/>
      <c r="I879" s="19"/>
      <c r="J879" s="19"/>
      <c r="K879" s="20"/>
      <c r="L879" s="20"/>
      <c r="M879" s="84"/>
      <c r="N879" s="19"/>
      <c r="O879" s="19"/>
      <c r="P879" s="19"/>
      <c r="Q879" s="19"/>
    </row>
    <row r="880" spans="2:17" x14ac:dyDescent="0.25">
      <c r="B880" s="19"/>
      <c r="C880" s="23"/>
      <c r="D880" s="19"/>
      <c r="E880" s="19"/>
      <c r="F880" s="19"/>
      <c r="G880" s="19"/>
      <c r="H880" s="19"/>
      <c r="I880" s="19"/>
      <c r="J880" s="19"/>
      <c r="K880" s="20"/>
      <c r="L880" s="20"/>
      <c r="M880" s="84"/>
      <c r="N880" s="19"/>
      <c r="O880" s="19"/>
      <c r="P880" s="19"/>
      <c r="Q880" s="19"/>
    </row>
    <row r="881" spans="2:17" x14ac:dyDescent="0.25">
      <c r="B881" s="19"/>
      <c r="C881" s="23"/>
      <c r="D881" s="19"/>
      <c r="E881" s="19"/>
      <c r="F881" s="19"/>
      <c r="G881" s="19"/>
      <c r="H881" s="19"/>
      <c r="I881" s="19"/>
      <c r="J881" s="19"/>
      <c r="K881" s="20"/>
      <c r="L881" s="20"/>
      <c r="M881" s="84"/>
      <c r="N881" s="19"/>
      <c r="O881" s="19"/>
      <c r="P881" s="19"/>
      <c r="Q881" s="19"/>
    </row>
    <row r="882" spans="2:17" x14ac:dyDescent="0.25">
      <c r="B882" s="19"/>
      <c r="C882" s="23"/>
      <c r="D882" s="19"/>
      <c r="E882" s="19"/>
      <c r="F882" s="19"/>
      <c r="G882" s="19"/>
      <c r="H882" s="19"/>
      <c r="I882" s="19"/>
      <c r="J882" s="19"/>
      <c r="K882" s="20"/>
      <c r="L882" s="20"/>
      <c r="M882" s="84"/>
      <c r="N882" s="19"/>
      <c r="O882" s="19"/>
      <c r="P882" s="19"/>
      <c r="Q882" s="19"/>
    </row>
    <row r="883" spans="2:17" x14ac:dyDescent="0.25">
      <c r="B883" s="19"/>
      <c r="C883" s="23"/>
      <c r="D883" s="19"/>
      <c r="E883" s="19"/>
      <c r="F883" s="19"/>
      <c r="G883" s="19"/>
      <c r="H883" s="19"/>
      <c r="I883" s="19"/>
      <c r="J883" s="19"/>
      <c r="K883" s="20"/>
      <c r="L883" s="20"/>
      <c r="M883" s="84"/>
      <c r="N883" s="19"/>
      <c r="O883" s="19"/>
      <c r="P883" s="19"/>
      <c r="Q883" s="19"/>
    </row>
    <row r="884" spans="2:17" x14ac:dyDescent="0.25">
      <c r="B884" s="19"/>
      <c r="C884" s="23"/>
      <c r="D884" s="19"/>
      <c r="E884" s="19"/>
      <c r="F884" s="19"/>
      <c r="G884" s="19"/>
      <c r="H884" s="19"/>
      <c r="I884" s="19"/>
      <c r="J884" s="19"/>
      <c r="K884" s="20"/>
      <c r="L884" s="20"/>
      <c r="M884" s="84"/>
      <c r="N884" s="19"/>
      <c r="O884" s="19"/>
      <c r="P884" s="19"/>
      <c r="Q884" s="19"/>
    </row>
    <row r="885" spans="2:17" x14ac:dyDescent="0.25">
      <c r="B885" s="19"/>
      <c r="C885" s="23"/>
      <c r="D885" s="19"/>
      <c r="E885" s="19"/>
      <c r="F885" s="19"/>
      <c r="G885" s="19"/>
      <c r="H885" s="19"/>
      <c r="I885" s="19"/>
      <c r="J885" s="19"/>
      <c r="K885" s="20"/>
      <c r="L885" s="20"/>
      <c r="M885" s="84"/>
      <c r="N885" s="19"/>
      <c r="O885" s="19"/>
      <c r="P885" s="19"/>
      <c r="Q885" s="19"/>
    </row>
    <row r="886" spans="2:17" x14ac:dyDescent="0.25">
      <c r="B886" s="19"/>
      <c r="C886" s="23"/>
      <c r="D886" s="19"/>
      <c r="E886" s="19"/>
      <c r="F886" s="19"/>
      <c r="G886" s="19"/>
      <c r="H886" s="19"/>
      <c r="I886" s="19"/>
      <c r="J886" s="19"/>
      <c r="K886" s="20"/>
      <c r="L886" s="20"/>
      <c r="M886" s="84"/>
      <c r="N886" s="19"/>
      <c r="O886" s="19"/>
      <c r="P886" s="19"/>
      <c r="Q886" s="19"/>
    </row>
    <row r="887" spans="2:17" x14ac:dyDescent="0.25">
      <c r="B887" s="19"/>
      <c r="C887" s="23"/>
      <c r="D887" s="19"/>
      <c r="E887" s="19"/>
      <c r="F887" s="19"/>
      <c r="G887" s="19"/>
      <c r="H887" s="19"/>
      <c r="I887" s="19"/>
      <c r="J887" s="19"/>
      <c r="K887" s="20"/>
      <c r="L887" s="20"/>
      <c r="M887" s="84"/>
      <c r="N887" s="19"/>
      <c r="O887" s="19"/>
      <c r="P887" s="19"/>
      <c r="Q887" s="19"/>
    </row>
    <row r="888" spans="2:17" x14ac:dyDescent="0.25">
      <c r="B888" s="19"/>
      <c r="C888" s="23"/>
      <c r="D888" s="19"/>
      <c r="E888" s="19"/>
      <c r="F888" s="19"/>
      <c r="G888" s="19"/>
      <c r="H888" s="19"/>
      <c r="I888" s="19"/>
      <c r="J888" s="19"/>
      <c r="K888" s="20"/>
      <c r="L888" s="20"/>
      <c r="M888" s="84"/>
      <c r="N888" s="19"/>
      <c r="O888" s="19"/>
      <c r="P888" s="19"/>
      <c r="Q888" s="19"/>
    </row>
    <row r="889" spans="2:17" x14ac:dyDescent="0.25">
      <c r="B889" s="19"/>
      <c r="C889" s="23"/>
      <c r="D889" s="19"/>
      <c r="E889" s="19"/>
      <c r="F889" s="19"/>
      <c r="G889" s="19"/>
      <c r="H889" s="19"/>
      <c r="I889" s="19"/>
      <c r="J889" s="19"/>
      <c r="K889" s="20"/>
      <c r="L889" s="20"/>
      <c r="M889" s="84"/>
      <c r="N889" s="19"/>
      <c r="O889" s="19"/>
      <c r="P889" s="19"/>
      <c r="Q889" s="19"/>
    </row>
    <row r="890" spans="2:17" x14ac:dyDescent="0.25">
      <c r="B890" s="19"/>
      <c r="C890" s="23"/>
      <c r="D890" s="19"/>
      <c r="E890" s="19"/>
      <c r="F890" s="19"/>
      <c r="G890" s="19"/>
      <c r="H890" s="19"/>
      <c r="I890" s="19"/>
      <c r="J890" s="19"/>
      <c r="K890" s="20"/>
      <c r="L890" s="20"/>
      <c r="M890" s="84"/>
      <c r="N890" s="19"/>
      <c r="O890" s="19"/>
      <c r="P890" s="19"/>
      <c r="Q890" s="19"/>
    </row>
    <row r="891" spans="2:17" x14ac:dyDescent="0.25">
      <c r="B891" s="19"/>
      <c r="C891" s="23"/>
      <c r="D891" s="19"/>
      <c r="E891" s="19"/>
      <c r="F891" s="19"/>
      <c r="G891" s="19"/>
      <c r="H891" s="19"/>
      <c r="I891" s="19"/>
      <c r="J891" s="19"/>
      <c r="K891" s="20"/>
      <c r="L891" s="20"/>
      <c r="M891" s="84"/>
      <c r="N891" s="19"/>
      <c r="O891" s="19"/>
      <c r="P891" s="19"/>
      <c r="Q891" s="19"/>
    </row>
    <row r="892" spans="2:17" x14ac:dyDescent="0.25">
      <c r="B892" s="19"/>
      <c r="C892" s="23"/>
      <c r="D892" s="19"/>
      <c r="E892" s="19"/>
      <c r="F892" s="19"/>
      <c r="G892" s="19"/>
      <c r="H892" s="19"/>
      <c r="I892" s="19"/>
      <c r="J892" s="19"/>
      <c r="K892" s="20"/>
      <c r="L892" s="20"/>
      <c r="M892" s="84"/>
      <c r="N892" s="19"/>
      <c r="O892" s="19"/>
      <c r="P892" s="19"/>
      <c r="Q892" s="19"/>
    </row>
    <row r="893" spans="2:17" x14ac:dyDescent="0.25">
      <c r="B893" s="19"/>
      <c r="C893" s="23"/>
      <c r="D893" s="19"/>
      <c r="E893" s="19"/>
      <c r="F893" s="19"/>
      <c r="G893" s="19"/>
      <c r="H893" s="19"/>
      <c r="I893" s="19"/>
      <c r="J893" s="19"/>
      <c r="K893" s="20"/>
      <c r="L893" s="20"/>
      <c r="M893" s="84"/>
      <c r="N893" s="19"/>
      <c r="O893" s="19"/>
      <c r="P893" s="19"/>
      <c r="Q893" s="19"/>
    </row>
    <row r="894" spans="2:17" x14ac:dyDescent="0.25">
      <c r="B894" s="19"/>
      <c r="C894" s="23"/>
      <c r="D894" s="19"/>
      <c r="E894" s="19"/>
      <c r="F894" s="19"/>
      <c r="G894" s="19"/>
      <c r="H894" s="19"/>
      <c r="I894" s="19"/>
      <c r="J894" s="19"/>
      <c r="K894" s="20"/>
      <c r="L894" s="20"/>
      <c r="M894" s="84"/>
      <c r="N894" s="19"/>
      <c r="O894" s="19"/>
      <c r="P894" s="19"/>
      <c r="Q894" s="19"/>
    </row>
    <row r="895" spans="2:17" x14ac:dyDescent="0.25">
      <c r="B895" s="19"/>
      <c r="C895" s="23"/>
      <c r="D895" s="19"/>
      <c r="E895" s="19"/>
      <c r="F895" s="19"/>
      <c r="G895" s="19"/>
      <c r="H895" s="19"/>
      <c r="I895" s="19"/>
      <c r="J895" s="19"/>
      <c r="K895" s="20"/>
      <c r="L895" s="20"/>
      <c r="M895" s="84"/>
      <c r="N895" s="19"/>
      <c r="O895" s="19"/>
      <c r="P895" s="19"/>
      <c r="Q895" s="19"/>
    </row>
    <row r="896" spans="2:17" x14ac:dyDescent="0.25">
      <c r="B896" s="19"/>
      <c r="C896" s="23"/>
      <c r="D896" s="19"/>
      <c r="E896" s="19"/>
      <c r="F896" s="19"/>
      <c r="G896" s="19"/>
      <c r="H896" s="19"/>
      <c r="I896" s="19"/>
      <c r="J896" s="19"/>
      <c r="K896" s="20"/>
      <c r="L896" s="20"/>
      <c r="M896" s="84"/>
      <c r="N896" s="19"/>
      <c r="O896" s="19"/>
      <c r="P896" s="19"/>
      <c r="Q896" s="19"/>
    </row>
    <row r="897" spans="2:17" x14ac:dyDescent="0.25">
      <c r="B897" s="19"/>
      <c r="C897" s="23"/>
      <c r="D897" s="19"/>
      <c r="E897" s="19"/>
      <c r="F897" s="19"/>
      <c r="G897" s="19"/>
      <c r="H897" s="19"/>
      <c r="I897" s="19"/>
      <c r="J897" s="19"/>
      <c r="K897" s="20"/>
      <c r="L897" s="20"/>
      <c r="M897" s="84"/>
      <c r="N897" s="19"/>
      <c r="O897" s="19"/>
      <c r="P897" s="19"/>
      <c r="Q897" s="19"/>
    </row>
    <row r="898" spans="2:17" x14ac:dyDescent="0.25">
      <c r="B898" s="19"/>
      <c r="C898" s="23"/>
      <c r="D898" s="19"/>
      <c r="E898" s="19"/>
      <c r="F898" s="19"/>
      <c r="G898" s="19"/>
      <c r="H898" s="19"/>
      <c r="I898" s="19"/>
      <c r="J898" s="19"/>
      <c r="K898" s="20"/>
      <c r="L898" s="20"/>
      <c r="M898" s="84"/>
      <c r="N898" s="19"/>
      <c r="O898" s="19"/>
      <c r="P898" s="19"/>
      <c r="Q898" s="19"/>
    </row>
    <row r="899" spans="2:17" x14ac:dyDescent="0.25">
      <c r="B899" s="19"/>
      <c r="C899" s="23"/>
      <c r="D899" s="19"/>
      <c r="E899" s="19"/>
      <c r="F899" s="19"/>
      <c r="G899" s="19"/>
      <c r="H899" s="19"/>
      <c r="I899" s="19"/>
      <c r="J899" s="19"/>
      <c r="K899" s="20"/>
      <c r="L899" s="20"/>
      <c r="M899" s="84"/>
      <c r="N899" s="19"/>
      <c r="O899" s="19"/>
      <c r="P899" s="19"/>
      <c r="Q899" s="19"/>
    </row>
    <row r="900" spans="2:17" x14ac:dyDescent="0.25">
      <c r="B900" s="19"/>
      <c r="C900" s="23"/>
      <c r="D900" s="19"/>
      <c r="E900" s="19"/>
      <c r="F900" s="19"/>
      <c r="G900" s="19"/>
      <c r="H900" s="19"/>
      <c r="I900" s="19"/>
      <c r="J900" s="19"/>
      <c r="K900" s="20"/>
      <c r="L900" s="20"/>
      <c r="M900" s="84"/>
      <c r="N900" s="19"/>
      <c r="O900" s="19"/>
      <c r="P900" s="19"/>
      <c r="Q900" s="19"/>
    </row>
    <row r="901" spans="2:17" x14ac:dyDescent="0.25">
      <c r="B901" s="19"/>
      <c r="C901" s="23"/>
      <c r="D901" s="19"/>
      <c r="E901" s="19"/>
      <c r="F901" s="19"/>
      <c r="G901" s="19"/>
      <c r="H901" s="19"/>
      <c r="I901" s="19"/>
      <c r="J901" s="19"/>
      <c r="K901" s="20"/>
      <c r="L901" s="20"/>
      <c r="M901" s="84"/>
      <c r="N901" s="19"/>
      <c r="O901" s="19"/>
      <c r="P901" s="19"/>
      <c r="Q901" s="19"/>
    </row>
    <row r="902" spans="2:17" x14ac:dyDescent="0.25">
      <c r="B902" s="19"/>
      <c r="C902" s="23"/>
      <c r="D902" s="19"/>
      <c r="E902" s="19"/>
      <c r="F902" s="19"/>
      <c r="G902" s="19"/>
      <c r="H902" s="19"/>
      <c r="I902" s="19"/>
      <c r="J902" s="19"/>
      <c r="K902" s="20"/>
      <c r="L902" s="20"/>
      <c r="M902" s="84"/>
      <c r="N902" s="19"/>
      <c r="O902" s="19"/>
      <c r="P902" s="19"/>
      <c r="Q902" s="19"/>
    </row>
    <row r="903" spans="2:17" x14ac:dyDescent="0.25">
      <c r="B903" s="19"/>
      <c r="C903" s="23"/>
      <c r="D903" s="19"/>
      <c r="E903" s="19"/>
      <c r="F903" s="19"/>
      <c r="G903" s="19"/>
      <c r="H903" s="19"/>
      <c r="I903" s="19"/>
      <c r="J903" s="19"/>
      <c r="K903" s="20"/>
      <c r="L903" s="20"/>
      <c r="M903" s="84"/>
      <c r="N903" s="19"/>
      <c r="O903" s="19"/>
      <c r="P903" s="19"/>
      <c r="Q903" s="19"/>
    </row>
    <row r="904" spans="2:17" x14ac:dyDescent="0.25">
      <c r="B904" s="19"/>
      <c r="C904" s="23"/>
      <c r="D904" s="19"/>
      <c r="E904" s="19"/>
      <c r="F904" s="19"/>
      <c r="G904" s="19"/>
      <c r="H904" s="19"/>
      <c r="I904" s="19"/>
      <c r="J904" s="19"/>
      <c r="K904" s="20"/>
      <c r="L904" s="20"/>
      <c r="M904" s="84"/>
      <c r="N904" s="19"/>
      <c r="O904" s="19"/>
      <c r="P904" s="19"/>
      <c r="Q904" s="19"/>
    </row>
    <row r="905" spans="2:17" x14ac:dyDescent="0.25">
      <c r="B905" s="19"/>
      <c r="C905" s="23"/>
      <c r="D905" s="19"/>
      <c r="E905" s="19"/>
      <c r="F905" s="19"/>
      <c r="G905" s="19"/>
      <c r="H905" s="19"/>
      <c r="I905" s="19"/>
      <c r="J905" s="19"/>
      <c r="K905" s="20"/>
      <c r="L905" s="20"/>
      <c r="M905" s="84"/>
      <c r="N905" s="19"/>
      <c r="O905" s="19"/>
      <c r="P905" s="19"/>
      <c r="Q905" s="19"/>
    </row>
    <row r="906" spans="2:17" x14ac:dyDescent="0.25">
      <c r="B906" s="19"/>
      <c r="C906" s="23"/>
      <c r="D906" s="19"/>
      <c r="E906" s="19"/>
      <c r="F906" s="19"/>
      <c r="G906" s="19"/>
      <c r="H906" s="19"/>
      <c r="I906" s="19"/>
      <c r="J906" s="19"/>
      <c r="K906" s="20"/>
      <c r="L906" s="20"/>
      <c r="M906" s="84"/>
      <c r="N906" s="19"/>
      <c r="O906" s="19"/>
      <c r="P906" s="19"/>
      <c r="Q906" s="19"/>
    </row>
    <row r="907" spans="2:17" x14ac:dyDescent="0.25">
      <c r="B907" s="19"/>
      <c r="C907" s="23"/>
      <c r="D907" s="19"/>
      <c r="E907" s="19"/>
      <c r="F907" s="19"/>
      <c r="G907" s="19"/>
      <c r="H907" s="19"/>
      <c r="I907" s="19"/>
      <c r="J907" s="19"/>
      <c r="K907" s="20"/>
      <c r="L907" s="20"/>
      <c r="M907" s="84"/>
      <c r="N907" s="19"/>
      <c r="O907" s="19"/>
      <c r="P907" s="19"/>
      <c r="Q907" s="19"/>
    </row>
    <row r="908" spans="2:17" x14ac:dyDescent="0.25">
      <c r="B908" s="19"/>
      <c r="C908" s="23"/>
      <c r="D908" s="19"/>
      <c r="E908" s="19"/>
      <c r="F908" s="19"/>
      <c r="G908" s="19"/>
      <c r="H908" s="19"/>
      <c r="I908" s="19"/>
      <c r="J908" s="19"/>
      <c r="K908" s="20"/>
      <c r="L908" s="20"/>
      <c r="M908" s="84"/>
      <c r="N908" s="19"/>
      <c r="O908" s="19"/>
      <c r="P908" s="19"/>
      <c r="Q908" s="19"/>
    </row>
    <row r="909" spans="2:17" x14ac:dyDescent="0.25">
      <c r="B909" s="19"/>
      <c r="C909" s="23"/>
      <c r="D909" s="19"/>
      <c r="E909" s="19"/>
      <c r="F909" s="19"/>
      <c r="G909" s="19"/>
      <c r="H909" s="19"/>
      <c r="I909" s="19"/>
      <c r="J909" s="19"/>
      <c r="K909" s="20"/>
      <c r="L909" s="20"/>
      <c r="M909" s="84"/>
      <c r="N909" s="19"/>
      <c r="O909" s="19"/>
      <c r="P909" s="19"/>
      <c r="Q909" s="19"/>
    </row>
    <row r="910" spans="2:17" x14ac:dyDescent="0.25">
      <c r="B910" s="19"/>
      <c r="C910" s="23"/>
      <c r="D910" s="19"/>
      <c r="E910" s="19"/>
      <c r="F910" s="19"/>
      <c r="G910" s="19"/>
      <c r="H910" s="19"/>
      <c r="I910" s="19"/>
      <c r="J910" s="19"/>
      <c r="K910" s="20"/>
      <c r="L910" s="20"/>
      <c r="M910" s="84"/>
      <c r="N910" s="19"/>
      <c r="O910" s="19"/>
      <c r="P910" s="19"/>
      <c r="Q910" s="19"/>
    </row>
    <row r="911" spans="2:17" x14ac:dyDescent="0.25">
      <c r="B911" s="19"/>
      <c r="C911" s="23"/>
      <c r="D911" s="19"/>
      <c r="E911" s="19"/>
      <c r="F911" s="19"/>
      <c r="G911" s="19"/>
      <c r="H911" s="19"/>
      <c r="I911" s="19"/>
      <c r="J911" s="19"/>
      <c r="K911" s="20"/>
      <c r="L911" s="20"/>
      <c r="M911" s="84"/>
      <c r="N911" s="19"/>
      <c r="O911" s="19"/>
      <c r="P911" s="19"/>
      <c r="Q911" s="19"/>
    </row>
    <row r="912" spans="2:17" x14ac:dyDescent="0.25">
      <c r="B912" s="19"/>
      <c r="C912" s="23"/>
      <c r="D912" s="19"/>
      <c r="E912" s="19"/>
      <c r="F912" s="19"/>
      <c r="G912" s="19"/>
      <c r="H912" s="19"/>
      <c r="I912" s="19"/>
      <c r="J912" s="19"/>
      <c r="K912" s="20"/>
      <c r="L912" s="20"/>
      <c r="M912" s="84"/>
      <c r="N912" s="19"/>
      <c r="O912" s="19"/>
      <c r="P912" s="19"/>
      <c r="Q912" s="19"/>
    </row>
    <row r="913" spans="2:17" x14ac:dyDescent="0.25">
      <c r="B913" s="19"/>
      <c r="C913" s="23"/>
      <c r="D913" s="19"/>
      <c r="E913" s="19"/>
      <c r="F913" s="19"/>
      <c r="G913" s="19"/>
      <c r="H913" s="19"/>
      <c r="I913" s="19"/>
      <c r="J913" s="19"/>
      <c r="K913" s="20"/>
      <c r="L913" s="20"/>
      <c r="M913" s="84"/>
      <c r="N913" s="19"/>
      <c r="O913" s="19"/>
      <c r="P913" s="19"/>
      <c r="Q913" s="19"/>
    </row>
    <row r="914" spans="2:17" x14ac:dyDescent="0.25">
      <c r="B914" s="19"/>
      <c r="C914" s="23"/>
      <c r="D914" s="19"/>
      <c r="E914" s="19"/>
      <c r="F914" s="19"/>
      <c r="G914" s="19"/>
      <c r="H914" s="19"/>
      <c r="I914" s="19"/>
      <c r="J914" s="19"/>
      <c r="K914" s="20"/>
      <c r="L914" s="20"/>
      <c r="M914" s="84"/>
      <c r="N914" s="19"/>
      <c r="O914" s="19"/>
      <c r="P914" s="19"/>
      <c r="Q914" s="19"/>
    </row>
    <row r="915" spans="2:17" x14ac:dyDescent="0.25">
      <c r="B915" s="19"/>
      <c r="C915" s="23"/>
      <c r="D915" s="19"/>
      <c r="E915" s="19"/>
      <c r="F915" s="19"/>
      <c r="G915" s="19"/>
      <c r="H915" s="19"/>
      <c r="I915" s="19"/>
      <c r="J915" s="19"/>
      <c r="K915" s="20"/>
      <c r="L915" s="20"/>
      <c r="M915" s="84"/>
      <c r="N915" s="19"/>
      <c r="O915" s="19"/>
      <c r="P915" s="19"/>
      <c r="Q915" s="19"/>
    </row>
    <row r="916" spans="2:17" x14ac:dyDescent="0.25">
      <c r="B916" s="19"/>
      <c r="C916" s="23"/>
      <c r="D916" s="19"/>
      <c r="E916" s="19"/>
      <c r="F916" s="19"/>
      <c r="G916" s="19"/>
      <c r="H916" s="19"/>
      <c r="I916" s="19"/>
      <c r="J916" s="19"/>
      <c r="K916" s="20"/>
      <c r="L916" s="20"/>
      <c r="M916" s="84"/>
      <c r="N916" s="19"/>
      <c r="O916" s="19"/>
      <c r="P916" s="19"/>
      <c r="Q916" s="19"/>
    </row>
    <row r="917" spans="2:17" x14ac:dyDescent="0.25">
      <c r="B917" s="19"/>
      <c r="C917" s="23"/>
      <c r="D917" s="19"/>
      <c r="E917" s="19"/>
      <c r="F917" s="19"/>
      <c r="G917" s="19"/>
      <c r="H917" s="19"/>
      <c r="I917" s="19"/>
      <c r="J917" s="19"/>
      <c r="K917" s="20"/>
      <c r="L917" s="20"/>
      <c r="M917" s="84"/>
      <c r="N917" s="19"/>
      <c r="O917" s="19"/>
      <c r="P917" s="19"/>
      <c r="Q917" s="19"/>
    </row>
    <row r="918" spans="2:17" x14ac:dyDescent="0.25">
      <c r="B918" s="19"/>
      <c r="C918" s="23"/>
      <c r="D918" s="19"/>
      <c r="E918" s="19"/>
      <c r="F918" s="19"/>
      <c r="G918" s="19"/>
      <c r="H918" s="19"/>
      <c r="I918" s="19"/>
      <c r="J918" s="19"/>
      <c r="K918" s="20"/>
      <c r="L918" s="20"/>
      <c r="M918" s="84"/>
      <c r="N918" s="19"/>
      <c r="O918" s="19"/>
      <c r="P918" s="19"/>
      <c r="Q918" s="19"/>
    </row>
    <row r="919" spans="2:17" x14ac:dyDescent="0.25">
      <c r="B919" s="19"/>
      <c r="C919" s="23"/>
      <c r="D919" s="19"/>
      <c r="E919" s="19"/>
      <c r="F919" s="19"/>
      <c r="G919" s="19"/>
      <c r="H919" s="19"/>
      <c r="I919" s="19"/>
      <c r="J919" s="19"/>
      <c r="K919" s="20"/>
      <c r="L919" s="20"/>
      <c r="M919" s="84"/>
      <c r="N919" s="19"/>
      <c r="O919" s="19"/>
      <c r="P919" s="19"/>
      <c r="Q919" s="19"/>
    </row>
    <row r="920" spans="2:17" x14ac:dyDescent="0.25">
      <c r="B920" s="19"/>
      <c r="C920" s="23"/>
      <c r="D920" s="19"/>
      <c r="E920" s="19"/>
      <c r="F920" s="19"/>
      <c r="G920" s="19"/>
      <c r="H920" s="19"/>
      <c r="I920" s="19"/>
      <c r="J920" s="19"/>
      <c r="K920" s="20"/>
      <c r="L920" s="20"/>
      <c r="M920" s="84"/>
      <c r="N920" s="19"/>
      <c r="O920" s="19"/>
      <c r="P920" s="19"/>
      <c r="Q920" s="19"/>
    </row>
    <row r="921" spans="2:17" x14ac:dyDescent="0.25">
      <c r="B921" s="19"/>
      <c r="C921" s="23"/>
      <c r="D921" s="19"/>
      <c r="E921" s="19"/>
      <c r="F921" s="19"/>
      <c r="G921" s="19"/>
      <c r="H921" s="19"/>
      <c r="I921" s="19"/>
      <c r="J921" s="19"/>
      <c r="K921" s="20"/>
      <c r="L921" s="20"/>
      <c r="M921" s="84"/>
      <c r="N921" s="19"/>
      <c r="O921" s="19"/>
      <c r="P921" s="19"/>
      <c r="Q921" s="19"/>
    </row>
    <row r="922" spans="2:17" x14ac:dyDescent="0.25">
      <c r="B922" s="19"/>
      <c r="C922" s="23"/>
      <c r="D922" s="19"/>
      <c r="E922" s="19"/>
      <c r="F922" s="19"/>
      <c r="G922" s="19"/>
      <c r="H922" s="19"/>
      <c r="I922" s="19"/>
      <c r="J922" s="19"/>
      <c r="K922" s="20"/>
      <c r="L922" s="20"/>
      <c r="M922" s="84"/>
      <c r="N922" s="19"/>
      <c r="O922" s="19"/>
      <c r="P922" s="19"/>
      <c r="Q922" s="19"/>
    </row>
    <row r="923" spans="2:17" x14ac:dyDescent="0.25">
      <c r="B923" s="19"/>
      <c r="C923" s="23"/>
      <c r="D923" s="19"/>
      <c r="E923" s="19"/>
      <c r="F923" s="19"/>
      <c r="G923" s="19"/>
      <c r="H923" s="19"/>
      <c r="I923" s="19"/>
      <c r="J923" s="19"/>
      <c r="K923" s="20"/>
      <c r="L923" s="20"/>
      <c r="M923" s="84"/>
      <c r="N923" s="19"/>
      <c r="O923" s="19"/>
      <c r="P923" s="19"/>
      <c r="Q923" s="19"/>
    </row>
    <row r="924" spans="2:17" x14ac:dyDescent="0.25">
      <c r="B924" s="19"/>
      <c r="C924" s="23"/>
      <c r="D924" s="19"/>
      <c r="E924" s="19"/>
      <c r="F924" s="19"/>
      <c r="G924" s="19"/>
      <c r="H924" s="19"/>
      <c r="I924" s="19"/>
      <c r="J924" s="19"/>
      <c r="K924" s="20"/>
      <c r="L924" s="20"/>
      <c r="M924" s="84"/>
      <c r="N924" s="19"/>
      <c r="O924" s="19"/>
      <c r="P924" s="19"/>
      <c r="Q924" s="19"/>
    </row>
    <row r="925" spans="2:17" x14ac:dyDescent="0.25">
      <c r="B925" s="19"/>
      <c r="C925" s="23"/>
      <c r="D925" s="19"/>
      <c r="E925" s="19"/>
      <c r="F925" s="19"/>
      <c r="G925" s="19"/>
      <c r="H925" s="19"/>
      <c r="I925" s="19"/>
      <c r="J925" s="19"/>
      <c r="K925" s="20"/>
      <c r="L925" s="20"/>
      <c r="M925" s="84"/>
      <c r="N925" s="19"/>
      <c r="O925" s="19"/>
      <c r="P925" s="19"/>
      <c r="Q925" s="19"/>
    </row>
    <row r="926" spans="2:17" x14ac:dyDescent="0.25">
      <c r="B926" s="19"/>
      <c r="C926" s="23"/>
      <c r="D926" s="19"/>
      <c r="E926" s="19"/>
      <c r="F926" s="19"/>
      <c r="G926" s="19"/>
      <c r="H926" s="19"/>
      <c r="I926" s="19"/>
      <c r="J926" s="19"/>
      <c r="K926" s="20"/>
      <c r="L926" s="20"/>
      <c r="M926" s="84"/>
      <c r="N926" s="19"/>
      <c r="O926" s="19"/>
      <c r="P926" s="19"/>
      <c r="Q926" s="19"/>
    </row>
    <row r="927" spans="2:17" x14ac:dyDescent="0.25">
      <c r="B927" s="19"/>
      <c r="C927" s="23"/>
      <c r="D927" s="19"/>
      <c r="E927" s="19"/>
      <c r="F927" s="19"/>
      <c r="G927" s="19"/>
      <c r="H927" s="19"/>
      <c r="I927" s="19"/>
      <c r="J927" s="19"/>
      <c r="K927" s="20"/>
      <c r="L927" s="20"/>
      <c r="M927" s="84"/>
      <c r="N927" s="19"/>
      <c r="O927" s="19"/>
      <c r="P927" s="19"/>
      <c r="Q927" s="19"/>
    </row>
    <row r="928" spans="2:17" x14ac:dyDescent="0.25">
      <c r="B928" s="19"/>
      <c r="C928" s="23"/>
      <c r="D928" s="19"/>
      <c r="E928" s="19"/>
      <c r="F928" s="19"/>
      <c r="G928" s="19"/>
      <c r="H928" s="19"/>
      <c r="I928" s="19"/>
      <c r="J928" s="19"/>
      <c r="K928" s="20"/>
      <c r="L928" s="20"/>
      <c r="M928" s="84"/>
      <c r="N928" s="19"/>
      <c r="O928" s="19"/>
      <c r="P928" s="19"/>
      <c r="Q928" s="19"/>
    </row>
    <row r="929" spans="2:17" x14ac:dyDescent="0.25">
      <c r="B929" s="19"/>
      <c r="C929" s="23"/>
      <c r="D929" s="19"/>
      <c r="E929" s="19"/>
      <c r="F929" s="19"/>
      <c r="G929" s="19"/>
      <c r="H929" s="19"/>
      <c r="I929" s="19"/>
      <c r="J929" s="19"/>
      <c r="K929" s="20"/>
      <c r="L929" s="20"/>
      <c r="M929" s="84"/>
      <c r="N929" s="19"/>
      <c r="O929" s="19"/>
      <c r="P929" s="19"/>
      <c r="Q929" s="19"/>
    </row>
    <row r="930" spans="2:17" x14ac:dyDescent="0.25">
      <c r="B930" s="19"/>
      <c r="C930" s="23"/>
      <c r="D930" s="19"/>
      <c r="E930" s="19"/>
      <c r="F930" s="19"/>
      <c r="G930" s="19"/>
      <c r="H930" s="19"/>
      <c r="I930" s="19"/>
      <c r="J930" s="19"/>
      <c r="K930" s="20"/>
      <c r="L930" s="20"/>
      <c r="M930" s="84"/>
      <c r="N930" s="19"/>
      <c r="O930" s="19"/>
      <c r="P930" s="19"/>
      <c r="Q930" s="19"/>
    </row>
    <row r="931" spans="2:17" x14ac:dyDescent="0.25">
      <c r="B931" s="19"/>
      <c r="C931" s="23"/>
      <c r="D931" s="19"/>
      <c r="E931" s="19"/>
      <c r="F931" s="19"/>
      <c r="G931" s="19"/>
      <c r="H931" s="19"/>
      <c r="I931" s="19"/>
      <c r="J931" s="19"/>
      <c r="K931" s="20"/>
      <c r="L931" s="20"/>
      <c r="M931" s="84"/>
      <c r="N931" s="19"/>
      <c r="O931" s="19"/>
      <c r="P931" s="19"/>
      <c r="Q931" s="19"/>
    </row>
    <row r="932" spans="2:17" x14ac:dyDescent="0.25">
      <c r="B932" s="19"/>
      <c r="C932" s="23"/>
      <c r="D932" s="19"/>
      <c r="E932" s="19"/>
      <c r="F932" s="19"/>
      <c r="G932" s="19"/>
      <c r="H932" s="19"/>
      <c r="I932" s="19"/>
      <c r="J932" s="19"/>
      <c r="K932" s="20"/>
      <c r="L932" s="20"/>
      <c r="M932" s="84"/>
      <c r="N932" s="19"/>
      <c r="O932" s="19"/>
      <c r="P932" s="19"/>
      <c r="Q932" s="19"/>
    </row>
    <row r="933" spans="2:17" x14ac:dyDescent="0.25">
      <c r="B933" s="19"/>
      <c r="C933" s="23"/>
      <c r="D933" s="19"/>
      <c r="E933" s="19"/>
      <c r="F933" s="19"/>
      <c r="G933" s="19"/>
      <c r="H933" s="19"/>
      <c r="I933" s="19"/>
      <c r="J933" s="19"/>
      <c r="K933" s="20"/>
      <c r="L933" s="20"/>
      <c r="M933" s="84"/>
      <c r="N933" s="19"/>
      <c r="O933" s="19"/>
      <c r="P933" s="19"/>
      <c r="Q933" s="19"/>
    </row>
    <row r="934" spans="2:17" x14ac:dyDescent="0.25">
      <c r="B934" s="19"/>
      <c r="C934" s="23"/>
      <c r="D934" s="19"/>
      <c r="E934" s="19"/>
      <c r="F934" s="19"/>
      <c r="G934" s="19"/>
      <c r="H934" s="19"/>
      <c r="I934" s="19"/>
      <c r="J934" s="19"/>
      <c r="K934" s="20"/>
      <c r="L934" s="20"/>
      <c r="M934" s="84"/>
      <c r="N934" s="19"/>
      <c r="O934" s="19"/>
      <c r="P934" s="19"/>
      <c r="Q934" s="19"/>
    </row>
    <row r="935" spans="2:17" x14ac:dyDescent="0.25">
      <c r="B935" s="19"/>
      <c r="C935" s="23"/>
      <c r="D935" s="19"/>
      <c r="E935" s="19"/>
      <c r="F935" s="19"/>
      <c r="G935" s="19"/>
      <c r="H935" s="19"/>
      <c r="I935" s="19"/>
      <c r="J935" s="19"/>
      <c r="K935" s="20"/>
      <c r="L935" s="20"/>
      <c r="M935" s="84"/>
      <c r="N935" s="19"/>
      <c r="O935" s="19"/>
      <c r="P935" s="19"/>
      <c r="Q935" s="19"/>
    </row>
    <row r="936" spans="2:17" x14ac:dyDescent="0.25">
      <c r="B936" s="19"/>
      <c r="C936" s="23"/>
      <c r="D936" s="19"/>
      <c r="E936" s="19"/>
      <c r="F936" s="19"/>
      <c r="G936" s="19"/>
      <c r="H936" s="19"/>
      <c r="I936" s="19"/>
      <c r="J936" s="19"/>
      <c r="K936" s="20"/>
      <c r="L936" s="20"/>
      <c r="M936" s="84"/>
      <c r="N936" s="19"/>
      <c r="O936" s="19"/>
      <c r="P936" s="19"/>
      <c r="Q936" s="19"/>
    </row>
    <row r="937" spans="2:17" x14ac:dyDescent="0.25">
      <c r="B937" s="19"/>
      <c r="C937" s="23"/>
      <c r="D937" s="19"/>
      <c r="E937" s="19"/>
      <c r="F937" s="19"/>
      <c r="G937" s="19"/>
      <c r="H937" s="19"/>
      <c r="I937" s="19"/>
      <c r="J937" s="19"/>
      <c r="K937" s="20"/>
      <c r="L937" s="20"/>
      <c r="M937" s="84"/>
      <c r="N937" s="19"/>
      <c r="O937" s="19"/>
      <c r="P937" s="19"/>
      <c r="Q937" s="19"/>
    </row>
    <row r="938" spans="2:17" x14ac:dyDescent="0.25">
      <c r="B938" s="19"/>
      <c r="C938" s="23"/>
      <c r="D938" s="19"/>
      <c r="E938" s="19"/>
      <c r="F938" s="19"/>
      <c r="G938" s="19"/>
      <c r="H938" s="19"/>
      <c r="I938" s="19"/>
      <c r="J938" s="19"/>
      <c r="K938" s="20"/>
      <c r="L938" s="20"/>
      <c r="M938" s="84"/>
      <c r="N938" s="19"/>
      <c r="O938" s="19"/>
      <c r="P938" s="19"/>
      <c r="Q938" s="19"/>
    </row>
    <row r="939" spans="2:17" x14ac:dyDescent="0.25">
      <c r="B939" s="19"/>
      <c r="C939" s="23"/>
      <c r="D939" s="19"/>
      <c r="E939" s="19"/>
      <c r="F939" s="19"/>
      <c r="G939" s="19"/>
      <c r="H939" s="19"/>
      <c r="I939" s="19"/>
      <c r="J939" s="19"/>
      <c r="K939" s="20"/>
      <c r="L939" s="20"/>
      <c r="M939" s="84"/>
      <c r="N939" s="19"/>
      <c r="O939" s="19"/>
      <c r="P939" s="19"/>
      <c r="Q939" s="19"/>
    </row>
    <row r="940" spans="2:17" x14ac:dyDescent="0.25">
      <c r="B940" s="19"/>
      <c r="C940" s="23"/>
      <c r="D940" s="19"/>
      <c r="E940" s="19"/>
      <c r="F940" s="19"/>
      <c r="G940" s="19"/>
      <c r="H940" s="19"/>
      <c r="I940" s="19"/>
      <c r="J940" s="19"/>
      <c r="K940" s="20"/>
      <c r="L940" s="20"/>
      <c r="M940" s="84"/>
      <c r="N940" s="19"/>
      <c r="O940" s="19"/>
      <c r="P940" s="19"/>
      <c r="Q940" s="19"/>
    </row>
    <row r="941" spans="2:17" x14ac:dyDescent="0.25">
      <c r="B941" s="19"/>
      <c r="C941" s="23"/>
      <c r="D941" s="19"/>
      <c r="E941" s="19"/>
      <c r="F941" s="19"/>
      <c r="G941" s="19"/>
      <c r="H941" s="19"/>
      <c r="I941" s="19"/>
      <c r="J941" s="19"/>
      <c r="K941" s="20"/>
      <c r="L941" s="20"/>
      <c r="M941" s="84"/>
      <c r="N941" s="19"/>
      <c r="O941" s="19"/>
      <c r="P941" s="19"/>
      <c r="Q941" s="19"/>
    </row>
    <row r="942" spans="2:17" x14ac:dyDescent="0.25">
      <c r="B942" s="19"/>
      <c r="C942" s="23"/>
      <c r="D942" s="19"/>
      <c r="E942" s="19"/>
      <c r="F942" s="19"/>
      <c r="G942" s="19"/>
      <c r="H942" s="19"/>
      <c r="I942" s="19"/>
      <c r="J942" s="19"/>
      <c r="K942" s="20"/>
      <c r="L942" s="20"/>
      <c r="M942" s="84"/>
      <c r="N942" s="19"/>
      <c r="O942" s="19"/>
      <c r="P942" s="19"/>
      <c r="Q942" s="19"/>
    </row>
    <row r="943" spans="2:17" x14ac:dyDescent="0.25">
      <c r="B943" s="19"/>
      <c r="C943" s="23"/>
      <c r="D943" s="19"/>
      <c r="E943" s="19"/>
      <c r="F943" s="19"/>
      <c r="G943" s="19"/>
      <c r="H943" s="19"/>
      <c r="I943" s="19"/>
      <c r="J943" s="19"/>
      <c r="K943" s="20"/>
      <c r="L943" s="20"/>
      <c r="M943" s="84"/>
      <c r="N943" s="19"/>
      <c r="O943" s="19"/>
      <c r="P943" s="19"/>
      <c r="Q943" s="19"/>
    </row>
    <row r="944" spans="2:17" x14ac:dyDescent="0.25">
      <c r="B944" s="19"/>
      <c r="C944" s="23"/>
      <c r="D944" s="19"/>
      <c r="E944" s="19"/>
      <c r="F944" s="19"/>
      <c r="G944" s="19"/>
      <c r="H944" s="19"/>
      <c r="I944" s="19"/>
      <c r="J944" s="19"/>
      <c r="K944" s="20"/>
      <c r="L944" s="20"/>
      <c r="M944" s="84"/>
      <c r="N944" s="19"/>
      <c r="O944" s="19"/>
      <c r="P944" s="19"/>
      <c r="Q944" s="19"/>
    </row>
    <row r="945" spans="2:17" x14ac:dyDescent="0.25">
      <c r="B945" s="19"/>
      <c r="C945" s="23"/>
      <c r="D945" s="19"/>
      <c r="E945" s="19"/>
      <c r="F945" s="19"/>
      <c r="G945" s="19"/>
      <c r="H945" s="19"/>
      <c r="I945" s="19"/>
      <c r="J945" s="19"/>
      <c r="K945" s="20"/>
      <c r="L945" s="20"/>
      <c r="M945" s="84"/>
      <c r="N945" s="19"/>
      <c r="O945" s="19"/>
      <c r="P945" s="19"/>
      <c r="Q945" s="19"/>
    </row>
    <row r="946" spans="2:17" x14ac:dyDescent="0.25">
      <c r="B946" s="19"/>
      <c r="C946" s="23"/>
      <c r="D946" s="19"/>
      <c r="E946" s="19"/>
      <c r="F946" s="19"/>
      <c r="G946" s="19"/>
      <c r="H946" s="19"/>
      <c r="I946" s="19"/>
      <c r="J946" s="19"/>
      <c r="K946" s="20"/>
      <c r="L946" s="20"/>
      <c r="M946" s="84"/>
      <c r="N946" s="19"/>
      <c r="O946" s="19"/>
      <c r="P946" s="19"/>
      <c r="Q946" s="19"/>
    </row>
    <row r="947" spans="2:17" x14ac:dyDescent="0.25">
      <c r="B947" s="19"/>
      <c r="C947" s="23"/>
      <c r="D947" s="19"/>
      <c r="E947" s="19"/>
      <c r="F947" s="19"/>
      <c r="G947" s="19"/>
      <c r="H947" s="19"/>
      <c r="I947" s="19"/>
      <c r="J947" s="19"/>
      <c r="K947" s="20"/>
      <c r="L947" s="20"/>
      <c r="M947" s="84"/>
      <c r="N947" s="19"/>
      <c r="O947" s="19"/>
      <c r="P947" s="19"/>
      <c r="Q947" s="19"/>
    </row>
    <row r="948" spans="2:17" x14ac:dyDescent="0.25">
      <c r="B948" s="19"/>
      <c r="C948" s="23"/>
      <c r="D948" s="19"/>
      <c r="E948" s="19"/>
      <c r="F948" s="19"/>
      <c r="G948" s="19"/>
      <c r="H948" s="19"/>
      <c r="I948" s="19"/>
      <c r="J948" s="19"/>
      <c r="K948" s="20"/>
      <c r="L948" s="20"/>
      <c r="M948" s="84"/>
      <c r="N948" s="19"/>
      <c r="O948" s="19"/>
      <c r="P948" s="19"/>
      <c r="Q948" s="19"/>
    </row>
    <row r="949" spans="2:17" x14ac:dyDescent="0.25">
      <c r="B949" s="19"/>
      <c r="C949" s="23"/>
      <c r="D949" s="19"/>
      <c r="E949" s="19"/>
      <c r="F949" s="19"/>
      <c r="G949" s="19"/>
      <c r="H949" s="19"/>
      <c r="I949" s="19"/>
      <c r="J949" s="19"/>
      <c r="K949" s="20"/>
      <c r="L949" s="20"/>
      <c r="M949" s="84"/>
      <c r="N949" s="19"/>
      <c r="O949" s="19"/>
      <c r="P949" s="19"/>
      <c r="Q949" s="19"/>
    </row>
    <row r="950" spans="2:17" x14ac:dyDescent="0.25">
      <c r="B950" s="19"/>
      <c r="C950" s="23"/>
      <c r="D950" s="19"/>
      <c r="E950" s="19"/>
      <c r="F950" s="19"/>
      <c r="G950" s="19"/>
      <c r="H950" s="19"/>
      <c r="I950" s="19"/>
      <c r="J950" s="19"/>
      <c r="K950" s="20"/>
      <c r="L950" s="20"/>
      <c r="M950" s="84"/>
      <c r="N950" s="19"/>
      <c r="O950" s="19"/>
      <c r="P950" s="19"/>
      <c r="Q950" s="19"/>
    </row>
    <row r="951" spans="2:17" x14ac:dyDescent="0.25">
      <c r="B951" s="19"/>
      <c r="C951" s="23"/>
      <c r="D951" s="19"/>
      <c r="E951" s="19"/>
      <c r="F951" s="19"/>
      <c r="G951" s="19"/>
      <c r="H951" s="19"/>
      <c r="I951" s="19"/>
      <c r="J951" s="19"/>
      <c r="K951" s="20"/>
      <c r="L951" s="20"/>
      <c r="M951" s="84"/>
      <c r="N951" s="19"/>
      <c r="O951" s="19"/>
      <c r="P951" s="19"/>
      <c r="Q951" s="19"/>
    </row>
    <row r="952" spans="2:17" x14ac:dyDescent="0.25">
      <c r="B952" s="19"/>
      <c r="C952" s="23"/>
      <c r="D952" s="19"/>
      <c r="E952" s="19"/>
      <c r="F952" s="19"/>
      <c r="G952" s="19"/>
      <c r="H952" s="19"/>
      <c r="I952" s="19"/>
      <c r="J952" s="19"/>
      <c r="K952" s="20"/>
      <c r="L952" s="20"/>
      <c r="M952" s="84"/>
      <c r="N952" s="19"/>
      <c r="O952" s="19"/>
      <c r="P952" s="19"/>
      <c r="Q952" s="19"/>
    </row>
    <row r="953" spans="2:17" x14ac:dyDescent="0.25">
      <c r="B953" s="19"/>
      <c r="C953" s="23"/>
      <c r="D953" s="19"/>
      <c r="E953" s="19"/>
      <c r="F953" s="19"/>
      <c r="G953" s="19"/>
      <c r="H953" s="19"/>
      <c r="I953" s="19"/>
      <c r="J953" s="19"/>
      <c r="K953" s="20"/>
      <c r="L953" s="20"/>
      <c r="M953" s="84"/>
      <c r="N953" s="19"/>
      <c r="O953" s="19"/>
      <c r="P953" s="19"/>
      <c r="Q953" s="19"/>
    </row>
    <row r="954" spans="2:17" x14ac:dyDescent="0.25">
      <c r="B954" s="19"/>
      <c r="C954" s="23"/>
      <c r="D954" s="19"/>
      <c r="E954" s="19"/>
      <c r="F954" s="19"/>
      <c r="G954" s="19"/>
      <c r="H954" s="19"/>
      <c r="I954" s="19"/>
      <c r="J954" s="19"/>
      <c r="K954" s="20"/>
      <c r="L954" s="20"/>
      <c r="M954" s="84"/>
      <c r="N954" s="19"/>
      <c r="O954" s="19"/>
      <c r="P954" s="19"/>
      <c r="Q954" s="19"/>
    </row>
    <row r="955" spans="2:17" x14ac:dyDescent="0.25">
      <c r="B955" s="19"/>
      <c r="C955" s="23"/>
      <c r="D955" s="19"/>
      <c r="E955" s="19"/>
      <c r="F955" s="19"/>
      <c r="G955" s="19"/>
      <c r="H955" s="19"/>
      <c r="I955" s="19"/>
      <c r="J955" s="19"/>
      <c r="K955" s="20"/>
      <c r="L955" s="20"/>
      <c r="M955" s="84"/>
      <c r="N955" s="19"/>
      <c r="O955" s="19"/>
      <c r="P955" s="19"/>
      <c r="Q955" s="19"/>
    </row>
    <row r="956" spans="2:17" x14ac:dyDescent="0.25">
      <c r="B956" s="19"/>
      <c r="C956" s="23"/>
      <c r="D956" s="19"/>
      <c r="E956" s="19"/>
      <c r="F956" s="19"/>
      <c r="G956" s="19"/>
      <c r="H956" s="19"/>
      <c r="I956" s="19"/>
      <c r="J956" s="19"/>
      <c r="K956" s="20"/>
      <c r="L956" s="20"/>
      <c r="M956" s="84"/>
      <c r="N956" s="19"/>
      <c r="O956" s="19"/>
      <c r="P956" s="19"/>
      <c r="Q956" s="19"/>
    </row>
    <row r="957" spans="2:17" x14ac:dyDescent="0.25">
      <c r="B957" s="19"/>
      <c r="C957" s="23"/>
      <c r="D957" s="19"/>
      <c r="E957" s="19"/>
      <c r="F957" s="19"/>
      <c r="G957" s="19"/>
      <c r="H957" s="19"/>
      <c r="I957" s="19"/>
      <c r="J957" s="19"/>
      <c r="K957" s="20"/>
      <c r="L957" s="20"/>
      <c r="M957" s="84"/>
      <c r="N957" s="19"/>
      <c r="O957" s="19"/>
      <c r="P957" s="19"/>
      <c r="Q957" s="19"/>
    </row>
    <row r="958" spans="2:17" x14ac:dyDescent="0.25">
      <c r="B958" s="19"/>
      <c r="C958" s="23"/>
      <c r="D958" s="19"/>
      <c r="E958" s="19"/>
      <c r="F958" s="19"/>
      <c r="G958" s="19"/>
      <c r="H958" s="19"/>
      <c r="I958" s="19"/>
      <c r="J958" s="19"/>
      <c r="K958" s="20"/>
      <c r="L958" s="20"/>
      <c r="M958" s="84"/>
      <c r="N958" s="19"/>
      <c r="O958" s="19"/>
      <c r="P958" s="19"/>
      <c r="Q958" s="19"/>
    </row>
    <row r="959" spans="2:17" x14ac:dyDescent="0.25">
      <c r="B959" s="19"/>
      <c r="C959" s="23"/>
      <c r="D959" s="19"/>
      <c r="E959" s="19"/>
      <c r="F959" s="19"/>
      <c r="G959" s="19"/>
      <c r="H959" s="19"/>
      <c r="I959" s="19"/>
      <c r="J959" s="19"/>
      <c r="K959" s="20"/>
      <c r="L959" s="20"/>
      <c r="M959" s="84"/>
      <c r="N959" s="19"/>
      <c r="O959" s="19"/>
      <c r="P959" s="19"/>
      <c r="Q959" s="19"/>
    </row>
    <row r="960" spans="2:17" x14ac:dyDescent="0.25">
      <c r="B960" s="19"/>
      <c r="C960" s="23"/>
      <c r="D960" s="19"/>
      <c r="E960" s="19"/>
      <c r="F960" s="19"/>
      <c r="G960" s="19"/>
      <c r="H960" s="19"/>
      <c r="I960" s="19"/>
      <c r="J960" s="19"/>
      <c r="K960" s="20"/>
      <c r="L960" s="20"/>
      <c r="M960" s="84"/>
      <c r="N960" s="19"/>
      <c r="O960" s="19"/>
      <c r="P960" s="19"/>
      <c r="Q960" s="19"/>
    </row>
    <row r="961" spans="2:17" x14ac:dyDescent="0.25">
      <c r="B961" s="19"/>
      <c r="C961" s="23"/>
      <c r="D961" s="19"/>
      <c r="E961" s="19"/>
      <c r="F961" s="19"/>
      <c r="G961" s="19"/>
      <c r="H961" s="19"/>
      <c r="I961" s="19"/>
      <c r="J961" s="19"/>
      <c r="K961" s="20"/>
      <c r="L961" s="20"/>
      <c r="M961" s="84"/>
      <c r="N961" s="19"/>
      <c r="O961" s="19"/>
      <c r="P961" s="19"/>
      <c r="Q961" s="19"/>
    </row>
    <row r="962" spans="2:17" x14ac:dyDescent="0.25">
      <c r="B962" s="19"/>
      <c r="C962" s="23"/>
      <c r="D962" s="19"/>
      <c r="E962" s="19"/>
      <c r="F962" s="19"/>
      <c r="G962" s="19"/>
      <c r="H962" s="19"/>
      <c r="I962" s="19"/>
      <c r="J962" s="19"/>
      <c r="K962" s="20"/>
      <c r="L962" s="20"/>
      <c r="M962" s="84"/>
      <c r="N962" s="19"/>
      <c r="O962" s="19"/>
      <c r="P962" s="19"/>
      <c r="Q962" s="19"/>
    </row>
    <row r="963" spans="2:17" x14ac:dyDescent="0.25">
      <c r="B963" s="19"/>
      <c r="C963" s="23"/>
      <c r="D963" s="19"/>
      <c r="E963" s="19"/>
      <c r="F963" s="19"/>
      <c r="G963" s="19"/>
      <c r="H963" s="19"/>
      <c r="I963" s="19"/>
      <c r="J963" s="19"/>
      <c r="K963" s="20"/>
      <c r="L963" s="20"/>
      <c r="M963" s="84"/>
      <c r="N963" s="19"/>
      <c r="O963" s="19"/>
      <c r="P963" s="19"/>
      <c r="Q963" s="19"/>
    </row>
    <row r="964" spans="2:17" x14ac:dyDescent="0.25">
      <c r="B964" s="19"/>
      <c r="C964" s="23"/>
      <c r="D964" s="19"/>
      <c r="E964" s="19"/>
      <c r="F964" s="19"/>
      <c r="G964" s="19"/>
      <c r="H964" s="19"/>
      <c r="I964" s="19"/>
      <c r="J964" s="19"/>
      <c r="K964" s="20"/>
      <c r="L964" s="20"/>
      <c r="M964" s="84"/>
      <c r="N964" s="19"/>
      <c r="O964" s="19"/>
      <c r="P964" s="19"/>
      <c r="Q964" s="19"/>
    </row>
    <row r="965" spans="2:17" x14ac:dyDescent="0.25">
      <c r="B965" s="19"/>
      <c r="C965" s="23"/>
      <c r="D965" s="19"/>
      <c r="E965" s="19"/>
      <c r="F965" s="19"/>
      <c r="G965" s="19"/>
      <c r="H965" s="19"/>
      <c r="I965" s="19"/>
      <c r="J965" s="19"/>
      <c r="K965" s="20"/>
      <c r="L965" s="20"/>
      <c r="M965" s="84"/>
      <c r="N965" s="19"/>
      <c r="O965" s="19"/>
      <c r="P965" s="19"/>
      <c r="Q965" s="19"/>
    </row>
    <row r="966" spans="2:17" x14ac:dyDescent="0.25">
      <c r="B966" s="19"/>
      <c r="C966" s="23"/>
      <c r="D966" s="19"/>
      <c r="E966" s="19"/>
      <c r="F966" s="19"/>
      <c r="G966" s="19"/>
      <c r="H966" s="19"/>
      <c r="I966" s="19"/>
      <c r="J966" s="19"/>
      <c r="K966" s="20"/>
      <c r="L966" s="20"/>
      <c r="M966" s="84"/>
      <c r="N966" s="19"/>
      <c r="O966" s="19"/>
      <c r="P966" s="19"/>
      <c r="Q966" s="19"/>
    </row>
    <row r="967" spans="2:17" x14ac:dyDescent="0.25">
      <c r="B967" s="19"/>
      <c r="C967" s="23"/>
      <c r="D967" s="19"/>
      <c r="E967" s="19"/>
      <c r="F967" s="19"/>
      <c r="G967" s="19"/>
      <c r="H967" s="19"/>
      <c r="I967" s="19"/>
      <c r="J967" s="19"/>
      <c r="K967" s="20"/>
      <c r="L967" s="20"/>
      <c r="M967" s="84"/>
      <c r="N967" s="19"/>
      <c r="O967" s="19"/>
      <c r="P967" s="19"/>
      <c r="Q967" s="19"/>
    </row>
    <row r="968" spans="2:17" x14ac:dyDescent="0.25">
      <c r="B968" s="19"/>
      <c r="C968" s="23"/>
      <c r="D968" s="19"/>
      <c r="E968" s="19"/>
      <c r="F968" s="19"/>
      <c r="G968" s="19"/>
      <c r="H968" s="19"/>
      <c r="I968" s="19"/>
      <c r="J968" s="19"/>
      <c r="K968" s="20"/>
      <c r="L968" s="20"/>
      <c r="M968" s="84"/>
      <c r="N968" s="19"/>
      <c r="O968" s="19"/>
      <c r="P968" s="19"/>
      <c r="Q968" s="19"/>
    </row>
    <row r="969" spans="2:17" x14ac:dyDescent="0.25">
      <c r="B969" s="19"/>
      <c r="C969" s="23"/>
      <c r="D969" s="19"/>
      <c r="E969" s="19"/>
      <c r="F969" s="19"/>
      <c r="G969" s="19"/>
      <c r="H969" s="19"/>
      <c r="I969" s="19"/>
      <c r="J969" s="19"/>
      <c r="K969" s="20"/>
      <c r="L969" s="20"/>
      <c r="M969" s="84"/>
      <c r="N969" s="19"/>
      <c r="O969" s="19"/>
      <c r="P969" s="19"/>
      <c r="Q969" s="19"/>
    </row>
    <row r="970" spans="2:17" x14ac:dyDescent="0.25">
      <c r="B970" s="19"/>
      <c r="C970" s="23"/>
      <c r="D970" s="19"/>
      <c r="E970" s="19"/>
      <c r="F970" s="19"/>
      <c r="G970" s="19"/>
      <c r="H970" s="19"/>
      <c r="I970" s="19"/>
      <c r="J970" s="19"/>
      <c r="K970" s="20"/>
      <c r="L970" s="20"/>
      <c r="M970" s="84"/>
      <c r="N970" s="19"/>
      <c r="O970" s="19"/>
      <c r="P970" s="19"/>
      <c r="Q970" s="19"/>
    </row>
    <row r="971" spans="2:17" x14ac:dyDescent="0.25">
      <c r="B971" s="19"/>
      <c r="C971" s="23"/>
      <c r="D971" s="19"/>
      <c r="E971" s="19"/>
      <c r="F971" s="19"/>
      <c r="G971" s="19"/>
      <c r="H971" s="19"/>
      <c r="I971" s="19"/>
      <c r="J971" s="19"/>
      <c r="K971" s="20"/>
      <c r="L971" s="20"/>
      <c r="M971" s="84"/>
      <c r="N971" s="19"/>
      <c r="O971" s="19"/>
      <c r="P971" s="19"/>
      <c r="Q971" s="19"/>
    </row>
    <row r="972" spans="2:17" x14ac:dyDescent="0.25">
      <c r="B972" s="19"/>
      <c r="C972" s="23"/>
      <c r="D972" s="19"/>
      <c r="E972" s="19"/>
      <c r="F972" s="19"/>
      <c r="G972" s="19"/>
      <c r="H972" s="19"/>
      <c r="I972" s="19"/>
      <c r="J972" s="19"/>
      <c r="K972" s="20"/>
      <c r="L972" s="20"/>
      <c r="M972" s="84"/>
      <c r="N972" s="19"/>
      <c r="O972" s="19"/>
      <c r="P972" s="19"/>
      <c r="Q972" s="19"/>
    </row>
    <row r="973" spans="2:17" x14ac:dyDescent="0.25">
      <c r="B973" s="19"/>
      <c r="C973" s="23"/>
      <c r="D973" s="19"/>
      <c r="E973" s="19"/>
      <c r="F973" s="19"/>
      <c r="G973" s="19"/>
      <c r="H973" s="19"/>
      <c r="I973" s="19"/>
      <c r="J973" s="19"/>
      <c r="K973" s="20"/>
      <c r="L973" s="20"/>
      <c r="M973" s="84"/>
      <c r="N973" s="19"/>
      <c r="O973" s="19"/>
      <c r="P973" s="19"/>
      <c r="Q973" s="19"/>
    </row>
    <row r="974" spans="2:17" x14ac:dyDescent="0.25">
      <c r="B974" s="19"/>
      <c r="C974" s="23"/>
      <c r="D974" s="19"/>
      <c r="E974" s="19"/>
      <c r="F974" s="19"/>
      <c r="G974" s="19"/>
      <c r="H974" s="19"/>
      <c r="I974" s="19"/>
      <c r="J974" s="19"/>
      <c r="K974" s="20"/>
      <c r="L974" s="20"/>
      <c r="M974" s="84"/>
      <c r="N974" s="19"/>
      <c r="O974" s="19"/>
      <c r="P974" s="19"/>
      <c r="Q974" s="19"/>
    </row>
    <row r="975" spans="2:17" x14ac:dyDescent="0.25">
      <c r="B975" s="19"/>
      <c r="C975" s="23"/>
      <c r="D975" s="19"/>
      <c r="E975" s="19"/>
      <c r="F975" s="19"/>
      <c r="G975" s="19"/>
      <c r="H975" s="19"/>
      <c r="I975" s="19"/>
      <c r="J975" s="19"/>
      <c r="K975" s="20"/>
      <c r="L975" s="20"/>
      <c r="M975" s="84"/>
      <c r="N975" s="19"/>
      <c r="O975" s="19"/>
      <c r="P975" s="19"/>
      <c r="Q975" s="19"/>
    </row>
    <row r="976" spans="2:17" x14ac:dyDescent="0.25">
      <c r="B976" s="19"/>
      <c r="C976" s="23"/>
      <c r="D976" s="19"/>
      <c r="E976" s="19"/>
      <c r="F976" s="19"/>
      <c r="G976" s="19"/>
      <c r="H976" s="19"/>
      <c r="I976" s="19"/>
      <c r="J976" s="19"/>
      <c r="K976" s="20"/>
      <c r="L976" s="20"/>
      <c r="M976" s="84"/>
      <c r="N976" s="19"/>
      <c r="O976" s="19"/>
      <c r="P976" s="19"/>
      <c r="Q976" s="19"/>
    </row>
    <row r="977" spans="2:17" x14ac:dyDescent="0.25">
      <c r="B977" s="19"/>
      <c r="C977" s="23"/>
      <c r="D977" s="19"/>
      <c r="E977" s="19"/>
      <c r="F977" s="19"/>
      <c r="G977" s="19"/>
      <c r="H977" s="19"/>
      <c r="I977" s="19"/>
      <c r="J977" s="19"/>
      <c r="K977" s="20"/>
      <c r="L977" s="20"/>
      <c r="M977" s="84"/>
      <c r="N977" s="19"/>
      <c r="O977" s="19"/>
      <c r="P977" s="19"/>
      <c r="Q977" s="19"/>
    </row>
    <row r="978" spans="2:17" x14ac:dyDescent="0.25">
      <c r="B978" s="19"/>
      <c r="C978" s="23"/>
      <c r="D978" s="19"/>
      <c r="E978" s="19"/>
      <c r="F978" s="19"/>
      <c r="G978" s="19"/>
      <c r="H978" s="19"/>
      <c r="I978" s="19"/>
      <c r="J978" s="19"/>
      <c r="K978" s="20"/>
      <c r="L978" s="20"/>
      <c r="M978" s="84"/>
      <c r="N978" s="19"/>
      <c r="O978" s="19"/>
      <c r="P978" s="19"/>
      <c r="Q978" s="19"/>
    </row>
    <row r="979" spans="2:17" x14ac:dyDescent="0.25">
      <c r="B979" s="19"/>
      <c r="C979" s="23"/>
      <c r="D979" s="19"/>
      <c r="E979" s="19"/>
      <c r="F979" s="19"/>
      <c r="G979" s="19"/>
      <c r="H979" s="19"/>
      <c r="I979" s="19"/>
      <c r="J979" s="19"/>
      <c r="K979" s="20"/>
      <c r="L979" s="20"/>
      <c r="M979" s="84"/>
      <c r="N979" s="19"/>
      <c r="O979" s="19"/>
      <c r="P979" s="19"/>
      <c r="Q979" s="19"/>
    </row>
    <row r="980" spans="2:17" x14ac:dyDescent="0.25">
      <c r="B980" s="19"/>
      <c r="C980" s="23"/>
      <c r="D980" s="19"/>
      <c r="E980" s="19"/>
      <c r="F980" s="19"/>
      <c r="G980" s="19"/>
      <c r="H980" s="19"/>
      <c r="I980" s="19"/>
      <c r="J980" s="19"/>
      <c r="K980" s="20"/>
      <c r="L980" s="20"/>
      <c r="M980" s="84"/>
      <c r="N980" s="19"/>
      <c r="O980" s="19"/>
      <c r="P980" s="19"/>
      <c r="Q980" s="19"/>
    </row>
    <row r="981" spans="2:17" x14ac:dyDescent="0.25">
      <c r="B981" s="19"/>
      <c r="C981" s="23"/>
      <c r="D981" s="19"/>
      <c r="E981" s="19"/>
      <c r="F981" s="19"/>
      <c r="G981" s="19"/>
      <c r="H981" s="19"/>
      <c r="I981" s="19"/>
      <c r="J981" s="19"/>
      <c r="K981" s="20"/>
      <c r="L981" s="20"/>
      <c r="M981" s="84"/>
      <c r="N981" s="19"/>
      <c r="O981" s="19"/>
      <c r="P981" s="19"/>
      <c r="Q981" s="19"/>
    </row>
    <row r="982" spans="2:17" x14ac:dyDescent="0.25">
      <c r="B982" s="19"/>
      <c r="C982" s="23"/>
      <c r="D982" s="19"/>
      <c r="E982" s="19"/>
      <c r="F982" s="19"/>
      <c r="G982" s="19"/>
      <c r="H982" s="19"/>
      <c r="I982" s="19"/>
      <c r="J982" s="19"/>
      <c r="K982" s="20"/>
      <c r="L982" s="20"/>
      <c r="M982" s="84"/>
      <c r="N982" s="19"/>
      <c r="O982" s="19"/>
      <c r="P982" s="19"/>
      <c r="Q982" s="19"/>
    </row>
    <row r="983" spans="2:17" x14ac:dyDescent="0.25">
      <c r="B983" s="19"/>
      <c r="C983" s="23"/>
      <c r="D983" s="19"/>
      <c r="E983" s="19"/>
      <c r="F983" s="19"/>
      <c r="G983" s="19"/>
      <c r="H983" s="19"/>
      <c r="I983" s="19"/>
      <c r="J983" s="19"/>
      <c r="K983" s="20"/>
      <c r="L983" s="20"/>
      <c r="M983" s="84"/>
      <c r="N983" s="19"/>
      <c r="O983" s="19"/>
      <c r="P983" s="19"/>
      <c r="Q983" s="19"/>
    </row>
    <row r="984" spans="2:17" x14ac:dyDescent="0.25">
      <c r="B984" s="19"/>
      <c r="C984" s="23"/>
      <c r="D984" s="19"/>
      <c r="E984" s="19"/>
      <c r="F984" s="19"/>
      <c r="G984" s="19"/>
      <c r="H984" s="19"/>
      <c r="I984" s="19"/>
      <c r="J984" s="19"/>
      <c r="K984" s="20"/>
      <c r="L984" s="20"/>
      <c r="M984" s="84"/>
      <c r="N984" s="19"/>
      <c r="O984" s="19"/>
      <c r="P984" s="19"/>
      <c r="Q984" s="19"/>
    </row>
    <row r="985" spans="2:17" x14ac:dyDescent="0.25">
      <c r="B985" s="19"/>
      <c r="C985" s="23"/>
      <c r="D985" s="19"/>
      <c r="E985" s="19"/>
      <c r="F985" s="19"/>
      <c r="G985" s="19"/>
      <c r="H985" s="19"/>
      <c r="I985" s="19"/>
      <c r="J985" s="19"/>
      <c r="K985" s="20"/>
      <c r="L985" s="20"/>
      <c r="M985" s="84"/>
      <c r="N985" s="19"/>
      <c r="O985" s="19"/>
      <c r="P985" s="19"/>
      <c r="Q985" s="19"/>
    </row>
    <row r="986" spans="2:17" x14ac:dyDescent="0.25">
      <c r="B986" s="19"/>
      <c r="C986" s="23"/>
      <c r="D986" s="19"/>
      <c r="E986" s="19"/>
      <c r="F986" s="19"/>
      <c r="G986" s="19"/>
      <c r="H986" s="19"/>
      <c r="I986" s="19"/>
      <c r="J986" s="19"/>
      <c r="K986" s="20"/>
      <c r="L986" s="20"/>
      <c r="M986" s="84"/>
      <c r="N986" s="19"/>
      <c r="O986" s="19"/>
      <c r="P986" s="19"/>
      <c r="Q986" s="19"/>
    </row>
    <row r="987" spans="2:17" x14ac:dyDescent="0.25">
      <c r="B987" s="19"/>
      <c r="C987" s="23"/>
      <c r="D987" s="19"/>
      <c r="E987" s="19"/>
      <c r="F987" s="19"/>
      <c r="G987" s="19"/>
      <c r="H987" s="19"/>
      <c r="I987" s="19"/>
      <c r="J987" s="19"/>
      <c r="K987" s="20"/>
      <c r="L987" s="20"/>
      <c r="M987" s="84"/>
      <c r="N987" s="19"/>
      <c r="O987" s="19"/>
      <c r="P987" s="19"/>
      <c r="Q987" s="19"/>
    </row>
    <row r="988" spans="2:17" x14ac:dyDescent="0.25">
      <c r="B988" s="19"/>
      <c r="C988" s="23"/>
      <c r="D988" s="19"/>
      <c r="E988" s="19"/>
      <c r="F988" s="19"/>
      <c r="G988" s="19"/>
      <c r="H988" s="19"/>
      <c r="I988" s="19"/>
      <c r="J988" s="19"/>
      <c r="K988" s="20"/>
      <c r="L988" s="20"/>
      <c r="M988" s="84"/>
      <c r="N988" s="19"/>
      <c r="O988" s="19"/>
      <c r="P988" s="19"/>
      <c r="Q988" s="19"/>
    </row>
    <row r="989" spans="2:17" x14ac:dyDescent="0.25">
      <c r="B989" s="19"/>
      <c r="C989" s="23"/>
      <c r="D989" s="19"/>
      <c r="E989" s="19"/>
      <c r="F989" s="19"/>
      <c r="G989" s="19"/>
      <c r="H989" s="19"/>
      <c r="I989" s="19"/>
      <c r="J989" s="19"/>
      <c r="K989" s="20"/>
      <c r="L989" s="20"/>
      <c r="M989" s="84"/>
      <c r="N989" s="19"/>
      <c r="O989" s="19"/>
      <c r="P989" s="19"/>
      <c r="Q989" s="19"/>
    </row>
    <row r="990" spans="2:17" x14ac:dyDescent="0.25">
      <c r="B990" s="19"/>
      <c r="C990" s="23"/>
      <c r="D990" s="19"/>
      <c r="E990" s="19"/>
      <c r="F990" s="19"/>
      <c r="G990" s="19"/>
      <c r="H990" s="19"/>
      <c r="I990" s="19"/>
      <c r="J990" s="19"/>
      <c r="K990" s="20"/>
      <c r="L990" s="20"/>
      <c r="M990" s="84"/>
      <c r="N990" s="19"/>
      <c r="O990" s="19"/>
      <c r="P990" s="19"/>
      <c r="Q990" s="19"/>
    </row>
    <row r="991" spans="2:17" x14ac:dyDescent="0.25">
      <c r="B991" s="19"/>
      <c r="C991" s="23"/>
      <c r="D991" s="19"/>
      <c r="E991" s="19"/>
      <c r="F991" s="19"/>
      <c r="G991" s="19"/>
      <c r="H991" s="19"/>
      <c r="I991" s="19"/>
      <c r="J991" s="19"/>
      <c r="K991" s="20"/>
      <c r="L991" s="20"/>
      <c r="M991" s="84"/>
      <c r="N991" s="19"/>
      <c r="O991" s="19"/>
      <c r="P991" s="19"/>
      <c r="Q991" s="19"/>
    </row>
    <row r="992" spans="2:17" x14ac:dyDescent="0.25">
      <c r="B992" s="19"/>
      <c r="C992" s="23"/>
      <c r="D992" s="19"/>
      <c r="E992" s="19"/>
      <c r="F992" s="19"/>
      <c r="G992" s="19"/>
      <c r="H992" s="19"/>
      <c r="I992" s="19"/>
      <c r="J992" s="19"/>
      <c r="K992" s="20"/>
      <c r="L992" s="20"/>
      <c r="M992" s="84"/>
      <c r="N992" s="19"/>
      <c r="O992" s="19"/>
      <c r="P992" s="19"/>
      <c r="Q992" s="19"/>
    </row>
    <row r="993" spans="2:17" x14ac:dyDescent="0.25">
      <c r="B993" s="19"/>
      <c r="C993" s="23"/>
      <c r="D993" s="19"/>
      <c r="E993" s="19"/>
      <c r="F993" s="19"/>
      <c r="G993" s="19"/>
      <c r="H993" s="19"/>
      <c r="I993" s="19"/>
      <c r="J993" s="19"/>
      <c r="K993" s="20"/>
      <c r="L993" s="20"/>
      <c r="M993" s="84"/>
      <c r="N993" s="19"/>
      <c r="O993" s="19"/>
      <c r="P993" s="19"/>
      <c r="Q993" s="19"/>
    </row>
    <row r="994" spans="2:17" x14ac:dyDescent="0.25">
      <c r="B994" s="19"/>
      <c r="C994" s="23"/>
      <c r="D994" s="19"/>
      <c r="E994" s="19"/>
      <c r="F994" s="19"/>
      <c r="G994" s="19"/>
      <c r="H994" s="19"/>
      <c r="I994" s="19"/>
      <c r="J994" s="19"/>
      <c r="K994" s="20"/>
      <c r="L994" s="20"/>
      <c r="M994" s="84"/>
      <c r="N994" s="19"/>
      <c r="O994" s="19"/>
      <c r="P994" s="19"/>
      <c r="Q994" s="19"/>
    </row>
    <row r="995" spans="2:17" x14ac:dyDescent="0.25">
      <c r="B995" s="19"/>
      <c r="C995" s="23"/>
      <c r="D995" s="19"/>
      <c r="E995" s="19"/>
      <c r="F995" s="19"/>
      <c r="G995" s="19"/>
      <c r="H995" s="19"/>
      <c r="I995" s="19"/>
      <c r="J995" s="19"/>
      <c r="K995" s="20"/>
      <c r="L995" s="20"/>
      <c r="M995" s="84"/>
      <c r="N995" s="19"/>
      <c r="O995" s="19"/>
      <c r="P995" s="19"/>
      <c r="Q995" s="19"/>
    </row>
    <row r="996" spans="2:17" x14ac:dyDescent="0.25">
      <c r="B996" s="19"/>
      <c r="C996" s="23"/>
      <c r="D996" s="19"/>
      <c r="E996" s="19"/>
      <c r="F996" s="19"/>
      <c r="G996" s="19"/>
      <c r="H996" s="19"/>
      <c r="I996" s="19"/>
      <c r="J996" s="19"/>
      <c r="K996" s="20"/>
      <c r="L996" s="20"/>
      <c r="M996" s="84"/>
      <c r="N996" s="19"/>
      <c r="O996" s="19"/>
      <c r="P996" s="19"/>
      <c r="Q996" s="19"/>
    </row>
    <row r="997" spans="2:17" x14ac:dyDescent="0.25">
      <c r="B997" s="19"/>
      <c r="C997" s="23"/>
      <c r="D997" s="19"/>
      <c r="E997" s="19"/>
      <c r="F997" s="19"/>
      <c r="G997" s="19"/>
      <c r="H997" s="19"/>
      <c r="I997" s="19"/>
      <c r="J997" s="19"/>
      <c r="K997" s="20"/>
      <c r="L997" s="20"/>
      <c r="M997" s="84"/>
      <c r="N997" s="19"/>
      <c r="O997" s="19"/>
      <c r="P997" s="19"/>
      <c r="Q997" s="19"/>
    </row>
    <row r="998" spans="2:17" x14ac:dyDescent="0.25">
      <c r="B998" s="19"/>
      <c r="C998" s="23"/>
      <c r="D998" s="19"/>
      <c r="E998" s="19"/>
      <c r="F998" s="19"/>
      <c r="G998" s="19"/>
      <c r="H998" s="19"/>
      <c r="I998" s="19"/>
      <c r="J998" s="19"/>
      <c r="K998" s="20"/>
      <c r="L998" s="20"/>
      <c r="M998" s="84"/>
      <c r="N998" s="19"/>
      <c r="O998" s="19"/>
      <c r="P998" s="19"/>
      <c r="Q998" s="19"/>
    </row>
    <row r="999" spans="2:17" x14ac:dyDescent="0.25">
      <c r="B999" s="19"/>
      <c r="C999" s="23"/>
      <c r="D999" s="19"/>
      <c r="E999" s="19"/>
      <c r="F999" s="19"/>
      <c r="G999" s="19"/>
      <c r="H999" s="19"/>
      <c r="I999" s="19"/>
      <c r="J999" s="19"/>
      <c r="K999" s="20"/>
      <c r="L999" s="20"/>
      <c r="M999" s="84"/>
      <c r="N999" s="19"/>
      <c r="O999" s="19"/>
      <c r="P999" s="19"/>
      <c r="Q999" s="19"/>
    </row>
    <row r="1000" spans="2:17" x14ac:dyDescent="0.25">
      <c r="B1000" s="19"/>
      <c r="C1000" s="23"/>
      <c r="D1000" s="19"/>
      <c r="E1000" s="19"/>
      <c r="F1000" s="19"/>
      <c r="G1000" s="19"/>
      <c r="H1000" s="19"/>
      <c r="I1000" s="19"/>
      <c r="J1000" s="19"/>
      <c r="K1000" s="20"/>
      <c r="L1000" s="20"/>
      <c r="M1000" s="84"/>
      <c r="N1000" s="19"/>
      <c r="O1000" s="19"/>
      <c r="P1000" s="19"/>
      <c r="Q1000" s="19"/>
    </row>
    <row r="1001" spans="2:17" x14ac:dyDescent="0.25">
      <c r="B1001" s="19"/>
      <c r="C1001" s="23"/>
      <c r="D1001" s="19"/>
      <c r="E1001" s="19"/>
      <c r="F1001" s="19"/>
      <c r="G1001" s="19"/>
      <c r="H1001" s="19"/>
      <c r="I1001" s="19"/>
      <c r="J1001" s="19"/>
      <c r="K1001" s="20"/>
      <c r="L1001" s="20"/>
      <c r="M1001" s="84"/>
      <c r="N1001" s="19"/>
      <c r="O1001" s="19"/>
      <c r="P1001" s="19"/>
      <c r="Q1001" s="19"/>
    </row>
    <row r="1002" spans="2:17" x14ac:dyDescent="0.25">
      <c r="B1002" s="19"/>
      <c r="C1002" s="23"/>
      <c r="D1002" s="19"/>
      <c r="E1002" s="19"/>
      <c r="F1002" s="19"/>
      <c r="G1002" s="19"/>
      <c r="H1002" s="19"/>
      <c r="I1002" s="19"/>
      <c r="J1002" s="19"/>
      <c r="K1002" s="20"/>
      <c r="L1002" s="20"/>
      <c r="M1002" s="84"/>
      <c r="N1002" s="19"/>
      <c r="O1002" s="19"/>
      <c r="P1002" s="19"/>
      <c r="Q1002" s="19"/>
    </row>
    <row r="1003" spans="2:17" x14ac:dyDescent="0.25">
      <c r="B1003" s="19"/>
      <c r="C1003" s="23"/>
      <c r="D1003" s="19"/>
      <c r="E1003" s="19"/>
      <c r="F1003" s="19"/>
      <c r="G1003" s="19"/>
      <c r="H1003" s="19"/>
      <c r="I1003" s="19"/>
      <c r="J1003" s="19"/>
      <c r="K1003" s="20"/>
      <c r="L1003" s="20"/>
      <c r="M1003" s="84"/>
      <c r="N1003" s="19"/>
      <c r="O1003" s="19"/>
      <c r="P1003" s="19"/>
      <c r="Q1003" s="19"/>
    </row>
    <row r="1004" spans="2:17" x14ac:dyDescent="0.25">
      <c r="B1004" s="19"/>
      <c r="C1004" s="23"/>
      <c r="D1004" s="19"/>
      <c r="E1004" s="19"/>
      <c r="F1004" s="19"/>
      <c r="G1004" s="19"/>
      <c r="H1004" s="19"/>
      <c r="I1004" s="19"/>
      <c r="J1004" s="19"/>
      <c r="K1004" s="20"/>
      <c r="L1004" s="20"/>
      <c r="M1004" s="84"/>
      <c r="N1004" s="19"/>
      <c r="O1004" s="19"/>
      <c r="P1004" s="19"/>
      <c r="Q1004" s="19"/>
    </row>
    <row r="1005" spans="2:17" x14ac:dyDescent="0.25">
      <c r="B1005" s="19"/>
      <c r="C1005" s="23"/>
      <c r="D1005" s="19"/>
      <c r="E1005" s="19"/>
      <c r="F1005" s="19"/>
      <c r="G1005" s="19"/>
      <c r="H1005" s="19"/>
      <c r="I1005" s="19"/>
      <c r="J1005" s="19"/>
      <c r="K1005" s="20"/>
      <c r="L1005" s="20"/>
      <c r="M1005" s="84"/>
      <c r="N1005" s="19"/>
      <c r="O1005" s="19"/>
      <c r="P1005" s="19"/>
      <c r="Q1005" s="19"/>
    </row>
    <row r="1006" spans="2:17" x14ac:dyDescent="0.25">
      <c r="B1006" s="19"/>
      <c r="C1006" s="23"/>
      <c r="D1006" s="19"/>
      <c r="E1006" s="19"/>
      <c r="F1006" s="19"/>
      <c r="G1006" s="19"/>
      <c r="H1006" s="19"/>
      <c r="I1006" s="19"/>
      <c r="J1006" s="19"/>
      <c r="K1006" s="20"/>
      <c r="L1006" s="20"/>
      <c r="M1006" s="84"/>
      <c r="N1006" s="19"/>
      <c r="O1006" s="19"/>
      <c r="P1006" s="19"/>
      <c r="Q1006" s="19"/>
    </row>
    <row r="1007" spans="2:17" x14ac:dyDescent="0.25">
      <c r="B1007" s="19"/>
      <c r="C1007" s="23"/>
      <c r="D1007" s="19"/>
      <c r="E1007" s="19"/>
      <c r="F1007" s="19"/>
      <c r="G1007" s="19"/>
      <c r="H1007" s="19"/>
      <c r="I1007" s="19"/>
      <c r="J1007" s="19"/>
      <c r="K1007" s="20"/>
      <c r="L1007" s="20"/>
      <c r="M1007" s="84"/>
      <c r="N1007" s="19"/>
      <c r="O1007" s="19"/>
      <c r="P1007" s="19"/>
      <c r="Q1007" s="19"/>
    </row>
    <row r="1008" spans="2:17" x14ac:dyDescent="0.25">
      <c r="B1008" s="19"/>
      <c r="C1008" s="23"/>
      <c r="D1008" s="19"/>
      <c r="E1008" s="19"/>
      <c r="F1008" s="19"/>
      <c r="G1008" s="19"/>
      <c r="H1008" s="19"/>
      <c r="I1008" s="19"/>
      <c r="J1008" s="19"/>
      <c r="K1008" s="20"/>
      <c r="L1008" s="20"/>
      <c r="M1008" s="84"/>
      <c r="N1008" s="19"/>
      <c r="O1008" s="19"/>
      <c r="P1008" s="19"/>
      <c r="Q1008" s="19"/>
    </row>
    <row r="1009" spans="2:17" x14ac:dyDescent="0.25">
      <c r="B1009" s="19"/>
      <c r="C1009" s="23"/>
      <c r="D1009" s="19"/>
      <c r="E1009" s="19"/>
      <c r="F1009" s="19"/>
      <c r="G1009" s="19"/>
      <c r="H1009" s="19"/>
      <c r="I1009" s="19"/>
      <c r="J1009" s="19"/>
      <c r="K1009" s="20"/>
      <c r="L1009" s="20"/>
      <c r="M1009" s="84"/>
      <c r="N1009" s="19"/>
      <c r="O1009" s="19"/>
      <c r="P1009" s="19"/>
      <c r="Q1009" s="19"/>
    </row>
    <row r="1010" spans="2:17" x14ac:dyDescent="0.25">
      <c r="B1010" s="19"/>
      <c r="C1010" s="23"/>
      <c r="D1010" s="19"/>
      <c r="E1010" s="19"/>
      <c r="F1010" s="19"/>
      <c r="G1010" s="19"/>
      <c r="H1010" s="19"/>
      <c r="I1010" s="19"/>
      <c r="J1010" s="19"/>
      <c r="K1010" s="20"/>
      <c r="L1010" s="20"/>
      <c r="M1010" s="84"/>
      <c r="N1010" s="19"/>
      <c r="O1010" s="19"/>
      <c r="P1010" s="19"/>
      <c r="Q1010" s="19"/>
    </row>
    <row r="1011" spans="2:17" x14ac:dyDescent="0.25">
      <c r="B1011" s="19"/>
      <c r="C1011" s="23"/>
      <c r="D1011" s="19"/>
      <c r="E1011" s="19"/>
      <c r="F1011" s="19"/>
      <c r="G1011" s="19"/>
      <c r="H1011" s="19"/>
      <c r="I1011" s="19"/>
      <c r="J1011" s="19"/>
      <c r="K1011" s="20"/>
      <c r="L1011" s="20"/>
      <c r="M1011" s="84"/>
      <c r="N1011" s="19"/>
      <c r="O1011" s="19"/>
      <c r="P1011" s="19"/>
      <c r="Q1011" s="19"/>
    </row>
    <row r="1012" spans="2:17" x14ac:dyDescent="0.25">
      <c r="B1012" s="19"/>
      <c r="C1012" s="23"/>
      <c r="D1012" s="19"/>
      <c r="E1012" s="19"/>
      <c r="F1012" s="19"/>
      <c r="G1012" s="19"/>
      <c r="H1012" s="19"/>
      <c r="I1012" s="19"/>
      <c r="J1012" s="19"/>
      <c r="K1012" s="20"/>
      <c r="L1012" s="20"/>
      <c r="M1012" s="84"/>
      <c r="N1012" s="19"/>
      <c r="O1012" s="19"/>
      <c r="P1012" s="19"/>
      <c r="Q1012" s="19"/>
    </row>
    <row r="1013" spans="2:17" x14ac:dyDescent="0.25">
      <c r="B1013" s="19"/>
      <c r="C1013" s="23"/>
      <c r="D1013" s="19"/>
      <c r="E1013" s="19"/>
      <c r="F1013" s="19"/>
      <c r="G1013" s="19"/>
      <c r="H1013" s="19"/>
      <c r="I1013" s="19"/>
      <c r="J1013" s="19"/>
      <c r="K1013" s="20"/>
      <c r="L1013" s="20"/>
      <c r="M1013" s="84"/>
      <c r="N1013" s="19"/>
      <c r="O1013" s="19"/>
      <c r="P1013" s="19"/>
      <c r="Q1013" s="19"/>
    </row>
    <row r="1014" spans="2:17" x14ac:dyDescent="0.25">
      <c r="B1014" s="19"/>
      <c r="C1014" s="23"/>
      <c r="D1014" s="19"/>
      <c r="E1014" s="19"/>
      <c r="F1014" s="19"/>
      <c r="G1014" s="19"/>
      <c r="H1014" s="19"/>
      <c r="I1014" s="19"/>
      <c r="J1014" s="19"/>
      <c r="K1014" s="20"/>
      <c r="L1014" s="20"/>
      <c r="M1014" s="84"/>
      <c r="N1014" s="19"/>
      <c r="O1014" s="19"/>
      <c r="P1014" s="19"/>
      <c r="Q1014" s="19"/>
    </row>
    <row r="1015" spans="2:17" x14ac:dyDescent="0.25">
      <c r="B1015" s="19"/>
      <c r="C1015" s="23"/>
      <c r="D1015" s="19"/>
      <c r="E1015" s="19"/>
      <c r="F1015" s="19"/>
      <c r="G1015" s="19"/>
      <c r="H1015" s="19"/>
      <c r="I1015" s="19"/>
      <c r="J1015" s="19"/>
      <c r="K1015" s="20"/>
      <c r="L1015" s="20"/>
      <c r="M1015" s="84"/>
      <c r="N1015" s="19"/>
      <c r="O1015" s="19"/>
      <c r="P1015" s="19"/>
      <c r="Q1015" s="19"/>
    </row>
    <row r="1016" spans="2:17" x14ac:dyDescent="0.25">
      <c r="B1016" s="19"/>
      <c r="C1016" s="23"/>
      <c r="D1016" s="19"/>
      <c r="E1016" s="19"/>
      <c r="F1016" s="19"/>
      <c r="G1016" s="19"/>
      <c r="H1016" s="19"/>
      <c r="I1016" s="19"/>
      <c r="J1016" s="19"/>
      <c r="K1016" s="20"/>
      <c r="L1016" s="20"/>
      <c r="M1016" s="84"/>
      <c r="N1016" s="19"/>
      <c r="O1016" s="19"/>
      <c r="P1016" s="19"/>
      <c r="Q1016" s="19"/>
    </row>
    <row r="1017" spans="2:17" x14ac:dyDescent="0.25">
      <c r="B1017" s="19"/>
      <c r="C1017" s="23"/>
      <c r="D1017" s="19"/>
      <c r="E1017" s="19"/>
      <c r="F1017" s="19"/>
      <c r="G1017" s="19"/>
      <c r="H1017" s="19"/>
      <c r="I1017" s="19"/>
      <c r="J1017" s="19"/>
      <c r="K1017" s="20"/>
      <c r="L1017" s="20"/>
      <c r="M1017" s="84"/>
      <c r="N1017" s="19"/>
      <c r="O1017" s="19"/>
      <c r="P1017" s="19"/>
      <c r="Q1017" s="19"/>
    </row>
    <row r="1018" spans="2:17" x14ac:dyDescent="0.25">
      <c r="B1018" s="19"/>
      <c r="C1018" s="23"/>
      <c r="D1018" s="19"/>
      <c r="E1018" s="19"/>
      <c r="F1018" s="19"/>
      <c r="G1018" s="19"/>
      <c r="H1018" s="19"/>
      <c r="I1018" s="19"/>
      <c r="J1018" s="19"/>
      <c r="K1018" s="20"/>
      <c r="L1018" s="20"/>
      <c r="M1018" s="84"/>
      <c r="N1018" s="19"/>
      <c r="O1018" s="19"/>
      <c r="P1018" s="19"/>
      <c r="Q1018" s="19"/>
    </row>
    <row r="1019" spans="2:17" x14ac:dyDescent="0.25">
      <c r="B1019" s="19"/>
      <c r="C1019" s="23"/>
      <c r="D1019" s="19"/>
      <c r="E1019" s="19"/>
      <c r="F1019" s="19"/>
      <c r="G1019" s="19"/>
      <c r="H1019" s="19"/>
      <c r="I1019" s="19"/>
      <c r="J1019" s="19"/>
      <c r="K1019" s="20"/>
      <c r="L1019" s="20"/>
      <c r="M1019" s="84"/>
      <c r="N1019" s="19"/>
      <c r="O1019" s="19"/>
      <c r="P1019" s="19"/>
      <c r="Q1019" s="19"/>
    </row>
    <row r="1020" spans="2:17" x14ac:dyDescent="0.25">
      <c r="B1020" s="19"/>
      <c r="C1020" s="23"/>
      <c r="D1020" s="19"/>
      <c r="E1020" s="19"/>
      <c r="F1020" s="19"/>
      <c r="G1020" s="19"/>
      <c r="H1020" s="19"/>
      <c r="I1020" s="19"/>
      <c r="J1020" s="19"/>
      <c r="K1020" s="20"/>
      <c r="L1020" s="20"/>
      <c r="M1020" s="84"/>
      <c r="N1020" s="19"/>
      <c r="O1020" s="19"/>
      <c r="P1020" s="19"/>
      <c r="Q1020" s="19"/>
    </row>
    <row r="1021" spans="2:17" x14ac:dyDescent="0.25">
      <c r="B1021" s="19"/>
      <c r="C1021" s="23"/>
      <c r="D1021" s="19"/>
      <c r="E1021" s="19"/>
      <c r="F1021" s="19"/>
      <c r="G1021" s="19"/>
      <c r="H1021" s="19"/>
      <c r="I1021" s="19"/>
      <c r="J1021" s="19"/>
      <c r="K1021" s="20"/>
      <c r="L1021" s="20"/>
      <c r="M1021" s="84"/>
      <c r="N1021" s="19"/>
      <c r="O1021" s="19"/>
      <c r="P1021" s="19"/>
      <c r="Q1021" s="19"/>
    </row>
    <row r="1022" spans="2:17" x14ac:dyDescent="0.25">
      <c r="B1022" s="19"/>
      <c r="C1022" s="23"/>
      <c r="D1022" s="19"/>
      <c r="E1022" s="19"/>
      <c r="F1022" s="19"/>
      <c r="G1022" s="19"/>
      <c r="H1022" s="19"/>
      <c r="I1022" s="19"/>
      <c r="J1022" s="19"/>
      <c r="K1022" s="20"/>
      <c r="L1022" s="20"/>
      <c r="M1022" s="84"/>
      <c r="N1022" s="19"/>
      <c r="O1022" s="19"/>
      <c r="P1022" s="19"/>
      <c r="Q1022" s="19"/>
    </row>
    <row r="1023" spans="2:17" x14ac:dyDescent="0.25">
      <c r="B1023" s="19"/>
      <c r="C1023" s="23"/>
      <c r="D1023" s="19"/>
      <c r="E1023" s="19"/>
      <c r="F1023" s="19"/>
      <c r="G1023" s="19"/>
      <c r="H1023" s="19"/>
      <c r="I1023" s="19"/>
      <c r="J1023" s="19"/>
      <c r="K1023" s="20"/>
      <c r="L1023" s="20"/>
      <c r="M1023" s="84"/>
      <c r="N1023" s="19"/>
      <c r="O1023" s="19"/>
      <c r="P1023" s="19"/>
      <c r="Q1023" s="19"/>
    </row>
    <row r="1024" spans="2:17" x14ac:dyDescent="0.25">
      <c r="B1024" s="19"/>
      <c r="C1024" s="23"/>
      <c r="D1024" s="19"/>
      <c r="E1024" s="19"/>
      <c r="F1024" s="19"/>
      <c r="G1024" s="19"/>
      <c r="H1024" s="19"/>
      <c r="I1024" s="19"/>
      <c r="J1024" s="19"/>
      <c r="K1024" s="20"/>
      <c r="L1024" s="20"/>
      <c r="M1024" s="84"/>
      <c r="N1024" s="19"/>
      <c r="O1024" s="19"/>
      <c r="P1024" s="19"/>
      <c r="Q1024" s="19"/>
    </row>
    <row r="1025" spans="2:17" x14ac:dyDescent="0.25">
      <c r="B1025" s="19"/>
      <c r="C1025" s="23"/>
      <c r="D1025" s="19"/>
      <c r="E1025" s="19"/>
      <c r="F1025" s="19"/>
      <c r="G1025" s="19"/>
      <c r="H1025" s="19"/>
      <c r="I1025" s="19"/>
      <c r="J1025" s="19"/>
      <c r="K1025" s="20"/>
      <c r="L1025" s="20"/>
      <c r="M1025" s="84"/>
      <c r="N1025" s="19"/>
      <c r="O1025" s="19"/>
      <c r="P1025" s="19"/>
      <c r="Q1025" s="19"/>
    </row>
    <row r="1026" spans="2:17" x14ac:dyDescent="0.25">
      <c r="B1026" s="19"/>
      <c r="C1026" s="23"/>
      <c r="D1026" s="19"/>
      <c r="E1026" s="19"/>
      <c r="F1026" s="19"/>
      <c r="G1026" s="19"/>
      <c r="H1026" s="19"/>
      <c r="I1026" s="19"/>
      <c r="J1026" s="19"/>
      <c r="K1026" s="20"/>
      <c r="L1026" s="20"/>
      <c r="M1026" s="84"/>
      <c r="N1026" s="19"/>
      <c r="O1026" s="19"/>
      <c r="P1026" s="19"/>
      <c r="Q1026" s="19"/>
    </row>
    <row r="1027" spans="2:17" x14ac:dyDescent="0.25">
      <c r="B1027" s="19"/>
      <c r="C1027" s="23"/>
      <c r="D1027" s="19"/>
      <c r="E1027" s="19"/>
      <c r="F1027" s="19"/>
      <c r="G1027" s="19"/>
      <c r="H1027" s="19"/>
      <c r="I1027" s="19"/>
      <c r="J1027" s="19"/>
      <c r="K1027" s="20"/>
      <c r="L1027" s="20"/>
      <c r="M1027" s="84"/>
      <c r="N1027" s="19"/>
      <c r="O1027" s="19"/>
      <c r="P1027" s="19"/>
      <c r="Q1027" s="19"/>
    </row>
    <row r="1028" spans="2:17" x14ac:dyDescent="0.25">
      <c r="B1028" s="19"/>
      <c r="C1028" s="23"/>
      <c r="D1028" s="19"/>
      <c r="E1028" s="19"/>
      <c r="F1028" s="19"/>
      <c r="G1028" s="19"/>
      <c r="H1028" s="19"/>
      <c r="I1028" s="19"/>
      <c r="J1028" s="19"/>
      <c r="K1028" s="20"/>
      <c r="L1028" s="20"/>
      <c r="M1028" s="84"/>
      <c r="N1028" s="19"/>
      <c r="O1028" s="19"/>
      <c r="P1028" s="19"/>
      <c r="Q1028" s="19"/>
    </row>
    <row r="1029" spans="2:17" x14ac:dyDescent="0.25">
      <c r="B1029" s="19"/>
      <c r="C1029" s="23"/>
      <c r="D1029" s="19"/>
      <c r="E1029" s="19"/>
      <c r="F1029" s="19"/>
      <c r="G1029" s="19"/>
      <c r="H1029" s="19"/>
      <c r="I1029" s="19"/>
      <c r="J1029" s="19"/>
      <c r="K1029" s="20"/>
      <c r="L1029" s="20"/>
      <c r="M1029" s="84"/>
      <c r="N1029" s="19"/>
      <c r="O1029" s="19"/>
      <c r="P1029" s="19"/>
      <c r="Q1029" s="19"/>
    </row>
    <row r="1030" spans="2:17" x14ac:dyDescent="0.25">
      <c r="B1030" s="19"/>
      <c r="C1030" s="23"/>
      <c r="D1030" s="19"/>
      <c r="E1030" s="19"/>
      <c r="F1030" s="19"/>
      <c r="G1030" s="19"/>
      <c r="H1030" s="19"/>
      <c r="I1030" s="19"/>
      <c r="J1030" s="19"/>
      <c r="K1030" s="20"/>
      <c r="L1030" s="20"/>
      <c r="M1030" s="84"/>
      <c r="N1030" s="19"/>
      <c r="O1030" s="19"/>
      <c r="P1030" s="19"/>
      <c r="Q1030" s="19"/>
    </row>
    <row r="1031" spans="2:17" x14ac:dyDescent="0.25">
      <c r="B1031" s="19"/>
      <c r="C1031" s="23"/>
      <c r="D1031" s="19"/>
      <c r="E1031" s="19"/>
      <c r="F1031" s="19"/>
      <c r="G1031" s="19"/>
      <c r="H1031" s="19"/>
      <c r="I1031" s="19"/>
      <c r="J1031" s="19"/>
      <c r="K1031" s="20"/>
      <c r="L1031" s="20"/>
      <c r="M1031" s="84"/>
      <c r="N1031" s="19"/>
      <c r="O1031" s="19"/>
      <c r="P1031" s="19"/>
      <c r="Q1031" s="19"/>
    </row>
    <row r="1032" spans="2:17" x14ac:dyDescent="0.25">
      <c r="B1032" s="19"/>
      <c r="C1032" s="23"/>
      <c r="D1032" s="19"/>
      <c r="E1032" s="19"/>
      <c r="F1032" s="19"/>
      <c r="G1032" s="19"/>
      <c r="H1032" s="19"/>
      <c r="I1032" s="19"/>
      <c r="J1032" s="19"/>
      <c r="K1032" s="20"/>
      <c r="L1032" s="20"/>
      <c r="M1032" s="84"/>
      <c r="N1032" s="19"/>
      <c r="O1032" s="19"/>
      <c r="P1032" s="19"/>
      <c r="Q1032" s="19"/>
    </row>
    <row r="1033" spans="2:17" x14ac:dyDescent="0.25">
      <c r="B1033" s="19"/>
      <c r="C1033" s="23"/>
      <c r="D1033" s="19"/>
      <c r="E1033" s="19"/>
      <c r="F1033" s="19"/>
      <c r="G1033" s="19"/>
      <c r="H1033" s="19"/>
      <c r="I1033" s="19"/>
      <c r="J1033" s="19"/>
      <c r="K1033" s="20"/>
      <c r="L1033" s="20"/>
      <c r="M1033" s="84"/>
      <c r="N1033" s="19"/>
      <c r="O1033" s="19"/>
      <c r="P1033" s="19"/>
      <c r="Q1033" s="19"/>
    </row>
    <row r="1034" spans="2:17" x14ac:dyDescent="0.25">
      <c r="B1034" s="19"/>
      <c r="C1034" s="23"/>
      <c r="D1034" s="19"/>
      <c r="E1034" s="19"/>
      <c r="F1034" s="19"/>
      <c r="G1034" s="19"/>
      <c r="H1034" s="19"/>
      <c r="I1034" s="19"/>
      <c r="J1034" s="19"/>
      <c r="K1034" s="20"/>
      <c r="L1034" s="20"/>
      <c r="M1034" s="84"/>
      <c r="N1034" s="19"/>
      <c r="O1034" s="19"/>
      <c r="P1034" s="19"/>
      <c r="Q1034" s="19"/>
    </row>
    <row r="1035" spans="2:17" x14ac:dyDescent="0.25">
      <c r="B1035" s="19"/>
      <c r="C1035" s="23"/>
      <c r="D1035" s="19"/>
      <c r="E1035" s="19"/>
      <c r="F1035" s="19"/>
      <c r="G1035" s="19"/>
      <c r="H1035" s="19"/>
      <c r="I1035" s="19"/>
      <c r="J1035" s="19"/>
      <c r="K1035" s="20"/>
      <c r="L1035" s="20"/>
      <c r="M1035" s="84"/>
      <c r="N1035" s="19"/>
      <c r="O1035" s="19"/>
      <c r="P1035" s="19"/>
      <c r="Q1035" s="19"/>
    </row>
    <row r="1036" spans="2:17" x14ac:dyDescent="0.25">
      <c r="B1036" s="19"/>
      <c r="C1036" s="23"/>
      <c r="D1036" s="19"/>
      <c r="E1036" s="19"/>
      <c r="F1036" s="19"/>
      <c r="G1036" s="19"/>
      <c r="H1036" s="19"/>
      <c r="I1036" s="19"/>
      <c r="J1036" s="19"/>
      <c r="K1036" s="20"/>
      <c r="L1036" s="20"/>
      <c r="M1036" s="84"/>
      <c r="N1036" s="19"/>
      <c r="O1036" s="19"/>
      <c r="P1036" s="19"/>
      <c r="Q1036" s="19"/>
    </row>
    <row r="1037" spans="2:17" x14ac:dyDescent="0.25">
      <c r="B1037" s="19"/>
      <c r="C1037" s="23"/>
      <c r="D1037" s="19"/>
      <c r="E1037" s="19"/>
      <c r="F1037" s="19"/>
      <c r="G1037" s="19"/>
      <c r="H1037" s="19"/>
      <c r="I1037" s="19"/>
      <c r="J1037" s="19"/>
      <c r="K1037" s="20"/>
      <c r="L1037" s="20"/>
      <c r="M1037" s="84"/>
      <c r="N1037" s="19"/>
      <c r="O1037" s="19"/>
      <c r="P1037" s="19"/>
      <c r="Q1037" s="19"/>
    </row>
    <row r="1038" spans="2:17" x14ac:dyDescent="0.25">
      <c r="B1038" s="19"/>
      <c r="C1038" s="23"/>
      <c r="D1038" s="19"/>
      <c r="E1038" s="19"/>
      <c r="F1038" s="19"/>
      <c r="G1038" s="19"/>
      <c r="H1038" s="19"/>
      <c r="I1038" s="19"/>
      <c r="J1038" s="19"/>
      <c r="K1038" s="20"/>
      <c r="L1038" s="20"/>
      <c r="M1038" s="84"/>
      <c r="N1038" s="19"/>
      <c r="O1038" s="19"/>
      <c r="P1038" s="19"/>
      <c r="Q1038" s="19"/>
    </row>
    <row r="1039" spans="2:17" x14ac:dyDescent="0.25">
      <c r="B1039" s="19"/>
      <c r="C1039" s="23"/>
      <c r="D1039" s="19"/>
      <c r="E1039" s="19"/>
      <c r="F1039" s="19"/>
      <c r="G1039" s="19"/>
      <c r="H1039" s="19"/>
      <c r="I1039" s="19"/>
      <c r="J1039" s="19"/>
      <c r="K1039" s="20"/>
      <c r="L1039" s="20"/>
      <c r="M1039" s="84"/>
      <c r="N1039" s="19"/>
      <c r="O1039" s="19"/>
      <c r="P1039" s="19"/>
      <c r="Q1039" s="19"/>
    </row>
    <row r="1040" spans="2:17" x14ac:dyDescent="0.25">
      <c r="B1040" s="19"/>
      <c r="C1040" s="23"/>
      <c r="D1040" s="19"/>
      <c r="E1040" s="19"/>
      <c r="F1040" s="19"/>
      <c r="G1040" s="19"/>
      <c r="H1040" s="19"/>
      <c r="I1040" s="19"/>
      <c r="J1040" s="19"/>
      <c r="K1040" s="20"/>
      <c r="L1040" s="20"/>
      <c r="M1040" s="84"/>
      <c r="N1040" s="19"/>
      <c r="O1040" s="19"/>
      <c r="P1040" s="19"/>
      <c r="Q1040" s="19"/>
    </row>
    <row r="1041" spans="2:17" x14ac:dyDescent="0.25">
      <c r="B1041" s="19"/>
      <c r="C1041" s="23"/>
      <c r="D1041" s="19"/>
      <c r="E1041" s="19"/>
      <c r="F1041" s="19"/>
      <c r="G1041" s="19"/>
      <c r="H1041" s="19"/>
      <c r="I1041" s="19"/>
      <c r="J1041" s="19"/>
      <c r="K1041" s="20"/>
      <c r="L1041" s="20"/>
      <c r="M1041" s="84"/>
      <c r="N1041" s="19"/>
      <c r="O1041" s="19"/>
      <c r="P1041" s="19"/>
      <c r="Q1041" s="19"/>
    </row>
    <row r="1042" spans="2:17" x14ac:dyDescent="0.25">
      <c r="B1042" s="19"/>
      <c r="C1042" s="23"/>
      <c r="D1042" s="19"/>
      <c r="E1042" s="19"/>
      <c r="F1042" s="19"/>
      <c r="G1042" s="19"/>
      <c r="H1042" s="19"/>
      <c r="I1042" s="19"/>
      <c r="J1042" s="19"/>
      <c r="K1042" s="20"/>
      <c r="L1042" s="20"/>
      <c r="M1042" s="84"/>
      <c r="N1042" s="19"/>
      <c r="O1042" s="19"/>
      <c r="P1042" s="19"/>
      <c r="Q1042" s="19"/>
    </row>
    <row r="1043" spans="2:17" x14ac:dyDescent="0.25">
      <c r="B1043" s="19"/>
      <c r="C1043" s="23"/>
      <c r="D1043" s="19"/>
      <c r="E1043" s="19"/>
      <c r="F1043" s="19"/>
      <c r="G1043" s="19"/>
      <c r="H1043" s="19"/>
      <c r="I1043" s="19"/>
      <c r="J1043" s="19"/>
      <c r="K1043" s="20"/>
      <c r="L1043" s="20"/>
      <c r="M1043" s="84"/>
      <c r="N1043" s="19"/>
      <c r="O1043" s="19"/>
      <c r="P1043" s="19"/>
      <c r="Q1043" s="19"/>
    </row>
    <row r="1044" spans="2:17" x14ac:dyDescent="0.25">
      <c r="B1044" s="19"/>
      <c r="C1044" s="23"/>
      <c r="D1044" s="19"/>
      <c r="E1044" s="19"/>
      <c r="F1044" s="19"/>
      <c r="G1044" s="19"/>
      <c r="H1044" s="19"/>
      <c r="I1044" s="19"/>
      <c r="J1044" s="19"/>
      <c r="K1044" s="20"/>
      <c r="L1044" s="20"/>
      <c r="M1044" s="84"/>
      <c r="N1044" s="19"/>
      <c r="O1044" s="19"/>
      <c r="P1044" s="19"/>
      <c r="Q1044" s="19"/>
    </row>
    <row r="1045" spans="2:17" x14ac:dyDescent="0.25">
      <c r="B1045" s="19"/>
      <c r="C1045" s="23"/>
      <c r="D1045" s="19"/>
      <c r="E1045" s="19"/>
      <c r="F1045" s="19"/>
      <c r="G1045" s="19"/>
      <c r="H1045" s="19"/>
      <c r="I1045" s="19"/>
      <c r="J1045" s="19"/>
      <c r="K1045" s="20"/>
      <c r="L1045" s="20"/>
      <c r="M1045" s="84"/>
      <c r="N1045" s="19"/>
      <c r="O1045" s="19"/>
      <c r="P1045" s="19"/>
      <c r="Q1045" s="19"/>
    </row>
    <row r="1046" spans="2:17" x14ac:dyDescent="0.25">
      <c r="B1046" s="19"/>
      <c r="C1046" s="23"/>
      <c r="D1046" s="19"/>
      <c r="E1046" s="19"/>
      <c r="F1046" s="19"/>
      <c r="G1046" s="19"/>
      <c r="H1046" s="19"/>
      <c r="I1046" s="19"/>
      <c r="J1046" s="19"/>
      <c r="K1046" s="20"/>
      <c r="L1046" s="20"/>
      <c r="M1046" s="84"/>
      <c r="N1046" s="19"/>
      <c r="O1046" s="19"/>
      <c r="P1046" s="19"/>
      <c r="Q1046" s="19"/>
    </row>
    <row r="1047" spans="2:17" x14ac:dyDescent="0.25">
      <c r="B1047" s="19"/>
      <c r="C1047" s="23"/>
      <c r="D1047" s="19"/>
      <c r="E1047" s="19"/>
      <c r="F1047" s="19"/>
      <c r="G1047" s="19"/>
      <c r="H1047" s="19"/>
      <c r="I1047" s="19"/>
      <c r="J1047" s="19"/>
      <c r="K1047" s="20"/>
      <c r="L1047" s="20"/>
      <c r="M1047" s="84"/>
      <c r="N1047" s="19"/>
      <c r="O1047" s="19"/>
      <c r="P1047" s="19"/>
      <c r="Q1047" s="19"/>
    </row>
    <row r="1048" spans="2:17" x14ac:dyDescent="0.25">
      <c r="B1048" s="19"/>
      <c r="C1048" s="23"/>
      <c r="D1048" s="19"/>
      <c r="E1048" s="19"/>
      <c r="F1048" s="19"/>
      <c r="G1048" s="19"/>
      <c r="H1048" s="19"/>
      <c r="I1048" s="19"/>
      <c r="J1048" s="19"/>
      <c r="K1048" s="20"/>
      <c r="L1048" s="20"/>
      <c r="M1048" s="84"/>
      <c r="N1048" s="19"/>
      <c r="O1048" s="19"/>
      <c r="P1048" s="19"/>
      <c r="Q1048" s="19"/>
    </row>
    <row r="1049" spans="2:17" x14ac:dyDescent="0.25">
      <c r="B1049" s="19"/>
      <c r="C1049" s="23"/>
      <c r="D1049" s="19"/>
      <c r="E1049" s="19"/>
      <c r="F1049" s="19"/>
      <c r="G1049" s="19"/>
      <c r="H1049" s="19"/>
      <c r="I1049" s="19"/>
      <c r="J1049" s="19"/>
      <c r="K1049" s="20"/>
      <c r="L1049" s="20"/>
      <c r="M1049" s="84"/>
      <c r="N1049" s="19"/>
      <c r="O1049" s="19"/>
      <c r="P1049" s="19"/>
      <c r="Q1049" s="19"/>
    </row>
    <row r="1050" spans="2:17" x14ac:dyDescent="0.25">
      <c r="B1050" s="19"/>
      <c r="C1050" s="23"/>
      <c r="D1050" s="19"/>
      <c r="E1050" s="19"/>
      <c r="F1050" s="19"/>
      <c r="G1050" s="19"/>
      <c r="H1050" s="19"/>
      <c r="I1050" s="19"/>
      <c r="J1050" s="19"/>
      <c r="K1050" s="20"/>
      <c r="L1050" s="20"/>
      <c r="M1050" s="84"/>
      <c r="N1050" s="19"/>
      <c r="O1050" s="19"/>
      <c r="P1050" s="19"/>
      <c r="Q1050" s="19"/>
    </row>
    <row r="1051" spans="2:17" x14ac:dyDescent="0.25">
      <c r="B1051" s="19"/>
      <c r="C1051" s="23"/>
      <c r="D1051" s="19"/>
      <c r="E1051" s="19"/>
      <c r="F1051" s="19"/>
      <c r="G1051" s="19"/>
      <c r="H1051" s="19"/>
      <c r="I1051" s="19"/>
      <c r="J1051" s="19"/>
      <c r="K1051" s="20"/>
      <c r="L1051" s="20"/>
      <c r="M1051" s="84"/>
      <c r="N1051" s="19"/>
      <c r="O1051" s="19"/>
      <c r="P1051" s="19"/>
      <c r="Q1051" s="19"/>
    </row>
    <row r="1052" spans="2:17" x14ac:dyDescent="0.25">
      <c r="B1052" s="19"/>
      <c r="C1052" s="23"/>
      <c r="D1052" s="19"/>
      <c r="E1052" s="19"/>
      <c r="F1052" s="19"/>
      <c r="G1052" s="19"/>
      <c r="H1052" s="19"/>
      <c r="I1052" s="19"/>
      <c r="J1052" s="19"/>
      <c r="K1052" s="20"/>
      <c r="L1052" s="20"/>
      <c r="M1052" s="84"/>
      <c r="N1052" s="19"/>
      <c r="O1052" s="19"/>
      <c r="P1052" s="19"/>
      <c r="Q1052" s="19"/>
    </row>
    <row r="1053" spans="2:17" x14ac:dyDescent="0.25">
      <c r="B1053" s="19"/>
      <c r="C1053" s="23"/>
      <c r="D1053" s="19"/>
      <c r="E1053" s="19"/>
      <c r="F1053" s="19"/>
      <c r="G1053" s="19"/>
      <c r="H1053" s="19"/>
      <c r="I1053" s="19"/>
      <c r="J1053" s="19"/>
      <c r="K1053" s="20"/>
      <c r="L1053" s="20"/>
      <c r="M1053" s="84"/>
      <c r="N1053" s="19"/>
      <c r="O1053" s="19"/>
      <c r="P1053" s="19"/>
      <c r="Q1053" s="19"/>
    </row>
    <row r="1054" spans="2:17" x14ac:dyDescent="0.25">
      <c r="B1054" s="19"/>
      <c r="C1054" s="23"/>
      <c r="D1054" s="19"/>
      <c r="E1054" s="19"/>
      <c r="F1054" s="19"/>
      <c r="G1054" s="19"/>
      <c r="H1054" s="19"/>
      <c r="I1054" s="19"/>
      <c r="J1054" s="19"/>
      <c r="K1054" s="20"/>
      <c r="L1054" s="20"/>
      <c r="M1054" s="84"/>
      <c r="N1054" s="19"/>
      <c r="O1054" s="19"/>
      <c r="P1054" s="19"/>
      <c r="Q1054" s="19"/>
    </row>
    <row r="1055" spans="2:17" x14ac:dyDescent="0.25">
      <c r="B1055" s="19"/>
      <c r="C1055" s="23"/>
      <c r="D1055" s="19"/>
      <c r="E1055" s="19"/>
      <c r="F1055" s="19"/>
      <c r="G1055" s="19"/>
      <c r="H1055" s="19"/>
      <c r="I1055" s="19"/>
      <c r="J1055" s="19"/>
      <c r="K1055" s="20"/>
      <c r="L1055" s="20"/>
      <c r="M1055" s="84"/>
      <c r="N1055" s="19"/>
      <c r="O1055" s="19"/>
      <c r="P1055" s="19"/>
      <c r="Q1055" s="19"/>
    </row>
    <row r="1056" spans="2:17" x14ac:dyDescent="0.25">
      <c r="B1056" s="19"/>
      <c r="C1056" s="23"/>
      <c r="D1056" s="19"/>
      <c r="E1056" s="19"/>
      <c r="F1056" s="19"/>
      <c r="G1056" s="19"/>
      <c r="H1056" s="19"/>
      <c r="I1056" s="19"/>
      <c r="J1056" s="19"/>
      <c r="K1056" s="20"/>
      <c r="L1056" s="20"/>
      <c r="M1056" s="84"/>
      <c r="N1056" s="19"/>
      <c r="O1056" s="19"/>
      <c r="P1056" s="19"/>
      <c r="Q1056" s="19"/>
    </row>
    <row r="1057" spans="2:17" x14ac:dyDescent="0.25">
      <c r="B1057" s="19"/>
      <c r="C1057" s="23"/>
      <c r="D1057" s="19"/>
      <c r="E1057" s="19"/>
      <c r="F1057" s="19"/>
      <c r="G1057" s="19"/>
      <c r="H1057" s="19"/>
      <c r="I1057" s="19"/>
      <c r="J1057" s="19"/>
      <c r="K1057" s="20"/>
      <c r="L1057" s="20"/>
      <c r="M1057" s="84"/>
      <c r="N1057" s="19"/>
      <c r="O1057" s="19"/>
      <c r="P1057" s="19"/>
      <c r="Q1057" s="19"/>
    </row>
    <row r="1058" spans="2:17" x14ac:dyDescent="0.25">
      <c r="B1058" s="19"/>
      <c r="C1058" s="23"/>
      <c r="D1058" s="19"/>
      <c r="E1058" s="19"/>
      <c r="F1058" s="19"/>
      <c r="G1058" s="19"/>
      <c r="H1058" s="19"/>
      <c r="I1058" s="19"/>
      <c r="J1058" s="19"/>
      <c r="K1058" s="20"/>
      <c r="L1058" s="20"/>
      <c r="M1058" s="84"/>
      <c r="N1058" s="19"/>
      <c r="O1058" s="19"/>
      <c r="P1058" s="19"/>
      <c r="Q1058" s="19"/>
    </row>
    <row r="1059" spans="2:17" x14ac:dyDescent="0.25">
      <c r="B1059" s="19"/>
      <c r="C1059" s="23"/>
      <c r="D1059" s="19"/>
      <c r="E1059" s="19"/>
      <c r="F1059" s="19"/>
      <c r="G1059" s="19"/>
      <c r="H1059" s="19"/>
      <c r="I1059" s="19"/>
      <c r="J1059" s="19"/>
      <c r="K1059" s="20"/>
      <c r="L1059" s="20"/>
      <c r="M1059" s="84"/>
      <c r="N1059" s="19"/>
      <c r="O1059" s="19"/>
      <c r="P1059" s="19"/>
      <c r="Q1059" s="19"/>
    </row>
    <row r="1060" spans="2:17" x14ac:dyDescent="0.25">
      <c r="B1060" s="19"/>
      <c r="C1060" s="23"/>
      <c r="D1060" s="19"/>
      <c r="E1060" s="19"/>
      <c r="F1060" s="19"/>
      <c r="G1060" s="19"/>
      <c r="H1060" s="19"/>
      <c r="I1060" s="19"/>
      <c r="J1060" s="19"/>
      <c r="K1060" s="20"/>
      <c r="L1060" s="20"/>
      <c r="M1060" s="84"/>
      <c r="N1060" s="19"/>
      <c r="O1060" s="19"/>
      <c r="P1060" s="19"/>
      <c r="Q1060" s="19"/>
    </row>
    <row r="1061" spans="2:17" x14ac:dyDescent="0.25">
      <c r="B1061" s="19"/>
      <c r="C1061" s="23"/>
      <c r="D1061" s="19"/>
      <c r="E1061" s="19"/>
      <c r="F1061" s="19"/>
      <c r="G1061" s="19"/>
      <c r="H1061" s="19"/>
      <c r="I1061" s="19"/>
      <c r="J1061" s="19"/>
      <c r="K1061" s="20"/>
      <c r="L1061" s="20"/>
      <c r="M1061" s="84"/>
      <c r="N1061" s="19"/>
      <c r="O1061" s="19"/>
      <c r="P1061" s="19"/>
      <c r="Q1061" s="19"/>
    </row>
    <row r="1062" spans="2:17" x14ac:dyDescent="0.25">
      <c r="B1062" s="19"/>
      <c r="C1062" s="23"/>
      <c r="D1062" s="19"/>
      <c r="E1062" s="19"/>
      <c r="F1062" s="19"/>
      <c r="G1062" s="19"/>
      <c r="H1062" s="19"/>
      <c r="I1062" s="19"/>
      <c r="J1062" s="19"/>
      <c r="K1062" s="20"/>
      <c r="L1062" s="20"/>
      <c r="M1062" s="84"/>
      <c r="N1062" s="19"/>
      <c r="O1062" s="19"/>
      <c r="P1062" s="19"/>
      <c r="Q1062" s="19"/>
    </row>
    <row r="1063" spans="2:17" x14ac:dyDescent="0.25">
      <c r="B1063" s="19"/>
      <c r="C1063" s="23"/>
      <c r="D1063" s="19"/>
      <c r="E1063" s="19"/>
      <c r="F1063" s="19"/>
      <c r="G1063" s="19"/>
      <c r="H1063" s="19"/>
      <c r="I1063" s="19"/>
      <c r="J1063" s="19"/>
      <c r="K1063" s="20"/>
      <c r="L1063" s="20"/>
      <c r="M1063" s="84"/>
      <c r="N1063" s="19"/>
      <c r="O1063" s="19"/>
      <c r="P1063" s="19"/>
      <c r="Q1063" s="19"/>
    </row>
    <row r="1064" spans="2:17" x14ac:dyDescent="0.25">
      <c r="B1064" s="19"/>
      <c r="C1064" s="23"/>
      <c r="D1064" s="19"/>
      <c r="E1064" s="19"/>
      <c r="F1064" s="19"/>
      <c r="G1064" s="19"/>
      <c r="H1064" s="19"/>
      <c r="I1064" s="19"/>
      <c r="J1064" s="19"/>
      <c r="K1064" s="20"/>
      <c r="L1064" s="20"/>
      <c r="M1064" s="84"/>
      <c r="N1064" s="19"/>
      <c r="O1064" s="19"/>
      <c r="P1064" s="19"/>
      <c r="Q1064" s="19"/>
    </row>
    <row r="1065" spans="2:17" x14ac:dyDescent="0.25">
      <c r="B1065" s="19"/>
      <c r="C1065" s="23"/>
      <c r="D1065" s="19"/>
      <c r="E1065" s="19"/>
      <c r="F1065" s="19"/>
      <c r="G1065" s="19"/>
      <c r="H1065" s="19"/>
      <c r="I1065" s="19"/>
      <c r="J1065" s="19"/>
      <c r="K1065" s="20"/>
      <c r="L1065" s="20"/>
      <c r="M1065" s="84"/>
      <c r="N1065" s="19"/>
      <c r="O1065" s="19"/>
      <c r="P1065" s="19"/>
      <c r="Q1065" s="19"/>
    </row>
    <row r="1066" spans="2:17" x14ac:dyDescent="0.25">
      <c r="B1066" s="19"/>
      <c r="C1066" s="23"/>
      <c r="D1066" s="19"/>
      <c r="E1066" s="19"/>
      <c r="F1066" s="19"/>
      <c r="G1066" s="19"/>
      <c r="H1066" s="19"/>
      <c r="I1066" s="19"/>
      <c r="J1066" s="19"/>
      <c r="K1066" s="20"/>
      <c r="L1066" s="20"/>
      <c r="M1066" s="84"/>
      <c r="N1066" s="19"/>
      <c r="O1066" s="19"/>
      <c r="P1066" s="19"/>
      <c r="Q1066" s="19"/>
    </row>
    <row r="1067" spans="2:17" x14ac:dyDescent="0.25">
      <c r="B1067" s="19"/>
      <c r="C1067" s="23"/>
      <c r="D1067" s="19"/>
      <c r="E1067" s="19"/>
      <c r="F1067" s="19"/>
      <c r="G1067" s="19"/>
      <c r="H1067" s="19"/>
      <c r="I1067" s="19"/>
      <c r="J1067" s="19"/>
      <c r="K1067" s="20"/>
      <c r="L1067" s="20"/>
      <c r="M1067" s="84"/>
      <c r="N1067" s="19"/>
      <c r="O1067" s="19"/>
      <c r="P1067" s="19"/>
      <c r="Q1067" s="19"/>
    </row>
    <row r="1068" spans="2:17" x14ac:dyDescent="0.25">
      <c r="B1068" s="19"/>
      <c r="C1068" s="23"/>
      <c r="D1068" s="19"/>
      <c r="E1068" s="19"/>
      <c r="F1068" s="19"/>
      <c r="G1068" s="19"/>
      <c r="H1068" s="19"/>
      <c r="I1068" s="19"/>
      <c r="J1068" s="19"/>
      <c r="K1068" s="20"/>
      <c r="L1068" s="20"/>
      <c r="M1068" s="84"/>
      <c r="N1068" s="19"/>
      <c r="O1068" s="19"/>
      <c r="P1068" s="19"/>
      <c r="Q1068" s="19"/>
    </row>
    <row r="1069" spans="2:17" x14ac:dyDescent="0.25">
      <c r="B1069" s="19"/>
      <c r="C1069" s="23"/>
      <c r="D1069" s="19"/>
      <c r="E1069" s="19"/>
      <c r="F1069" s="19"/>
      <c r="G1069" s="19"/>
      <c r="H1069" s="19"/>
      <c r="I1069" s="19"/>
      <c r="J1069" s="19"/>
      <c r="K1069" s="20"/>
      <c r="L1069" s="20"/>
      <c r="M1069" s="84"/>
      <c r="N1069" s="19"/>
      <c r="O1069" s="19"/>
      <c r="P1069" s="19"/>
      <c r="Q1069" s="19"/>
    </row>
    <row r="1070" spans="2:17" x14ac:dyDescent="0.25">
      <c r="B1070" s="19"/>
      <c r="C1070" s="23"/>
      <c r="D1070" s="19"/>
      <c r="E1070" s="19"/>
      <c r="F1070" s="19"/>
      <c r="G1070" s="19"/>
      <c r="H1070" s="19"/>
      <c r="I1070" s="19"/>
      <c r="J1070" s="19"/>
      <c r="K1070" s="20"/>
      <c r="L1070" s="20"/>
      <c r="M1070" s="84"/>
      <c r="N1070" s="19"/>
      <c r="O1070" s="19"/>
      <c r="P1070" s="19"/>
      <c r="Q1070" s="19"/>
    </row>
    <row r="1071" spans="2:17" x14ac:dyDescent="0.25">
      <c r="B1071" s="19"/>
      <c r="C1071" s="23"/>
      <c r="D1071" s="19"/>
      <c r="E1071" s="19"/>
      <c r="F1071" s="19"/>
      <c r="G1071" s="19"/>
      <c r="H1071" s="19"/>
      <c r="I1071" s="19"/>
      <c r="J1071" s="19"/>
      <c r="K1071" s="20"/>
      <c r="L1071" s="20"/>
      <c r="M1071" s="84"/>
      <c r="N1071" s="19"/>
      <c r="O1071" s="19"/>
      <c r="P1071" s="19"/>
      <c r="Q1071" s="19"/>
    </row>
    <row r="1072" spans="2:17" x14ac:dyDescent="0.25">
      <c r="B1072" s="19"/>
      <c r="C1072" s="23"/>
      <c r="D1072" s="19"/>
      <c r="E1072" s="19"/>
      <c r="F1072" s="19"/>
      <c r="G1072" s="19"/>
      <c r="H1072" s="19"/>
      <c r="I1072" s="19"/>
      <c r="J1072" s="19"/>
      <c r="K1072" s="20"/>
      <c r="L1072" s="20"/>
      <c r="M1072" s="84"/>
      <c r="N1072" s="19"/>
      <c r="O1072" s="19"/>
      <c r="P1072" s="19"/>
      <c r="Q1072" s="19"/>
    </row>
    <row r="1073" spans="2:17" x14ac:dyDescent="0.25">
      <c r="B1073" s="19"/>
      <c r="C1073" s="23"/>
      <c r="D1073" s="19"/>
      <c r="E1073" s="19"/>
      <c r="F1073" s="19"/>
      <c r="G1073" s="19"/>
      <c r="H1073" s="19"/>
      <c r="I1073" s="19"/>
      <c r="J1073" s="19"/>
      <c r="K1073" s="20"/>
      <c r="L1073" s="20"/>
      <c r="M1073" s="84"/>
      <c r="N1073" s="19"/>
      <c r="O1073" s="19"/>
      <c r="P1073" s="19"/>
      <c r="Q1073" s="19"/>
    </row>
    <row r="1074" spans="2:17" x14ac:dyDescent="0.25">
      <c r="B1074" s="19"/>
      <c r="C1074" s="23"/>
      <c r="D1074" s="19"/>
      <c r="E1074" s="19"/>
      <c r="F1074" s="19"/>
      <c r="G1074" s="19"/>
      <c r="H1074" s="19"/>
      <c r="I1074" s="19"/>
      <c r="J1074" s="19"/>
      <c r="K1074" s="20"/>
      <c r="L1074" s="20"/>
      <c r="M1074" s="84"/>
      <c r="N1074" s="19"/>
      <c r="O1074" s="19"/>
      <c r="P1074" s="19"/>
      <c r="Q1074" s="19"/>
    </row>
    <row r="1075" spans="2:17" x14ac:dyDescent="0.25">
      <c r="B1075" s="19"/>
      <c r="C1075" s="23"/>
      <c r="D1075" s="19"/>
      <c r="E1075" s="19"/>
      <c r="F1075" s="19"/>
      <c r="G1075" s="19"/>
      <c r="H1075" s="19"/>
      <c r="I1075" s="19"/>
      <c r="J1075" s="19"/>
      <c r="K1075" s="20"/>
      <c r="L1075" s="20"/>
      <c r="M1075" s="84"/>
      <c r="N1075" s="19"/>
      <c r="O1075" s="19"/>
      <c r="P1075" s="19"/>
      <c r="Q1075" s="19"/>
    </row>
    <row r="1076" spans="2:17" x14ac:dyDescent="0.25">
      <c r="B1076" s="19"/>
      <c r="C1076" s="23"/>
      <c r="D1076" s="19"/>
      <c r="E1076" s="19"/>
      <c r="F1076" s="19"/>
      <c r="G1076" s="19"/>
      <c r="H1076" s="19"/>
      <c r="I1076" s="19"/>
      <c r="J1076" s="19"/>
      <c r="K1076" s="20"/>
      <c r="L1076" s="20"/>
      <c r="M1076" s="84"/>
      <c r="N1076" s="19"/>
      <c r="O1076" s="19"/>
      <c r="P1076" s="19"/>
      <c r="Q1076" s="19"/>
    </row>
    <row r="1077" spans="2:17" x14ac:dyDescent="0.25">
      <c r="B1077" s="19"/>
      <c r="C1077" s="23"/>
      <c r="D1077" s="19"/>
      <c r="E1077" s="19"/>
      <c r="F1077" s="19"/>
      <c r="G1077" s="19"/>
      <c r="H1077" s="19"/>
      <c r="I1077" s="19"/>
      <c r="J1077" s="19"/>
      <c r="K1077" s="20"/>
      <c r="L1077" s="20"/>
      <c r="M1077" s="84"/>
      <c r="N1077" s="19"/>
      <c r="O1077" s="19"/>
      <c r="P1077" s="19"/>
      <c r="Q1077" s="19"/>
    </row>
    <row r="1078" spans="2:17" x14ac:dyDescent="0.25">
      <c r="B1078" s="19"/>
      <c r="C1078" s="23"/>
      <c r="D1078" s="19"/>
      <c r="E1078" s="19"/>
      <c r="F1078" s="19"/>
      <c r="G1078" s="19"/>
      <c r="H1078" s="19"/>
      <c r="I1078" s="19"/>
      <c r="J1078" s="19"/>
      <c r="K1078" s="20"/>
      <c r="L1078" s="20"/>
      <c r="M1078" s="84"/>
      <c r="N1078" s="19"/>
      <c r="O1078" s="19"/>
      <c r="P1078" s="19"/>
      <c r="Q1078" s="19"/>
    </row>
    <row r="1079" spans="2:17" x14ac:dyDescent="0.25">
      <c r="B1079" s="19"/>
      <c r="C1079" s="23"/>
      <c r="D1079" s="19"/>
      <c r="E1079" s="19"/>
      <c r="F1079" s="19"/>
      <c r="G1079" s="19"/>
      <c r="H1079" s="19"/>
      <c r="I1079" s="19"/>
      <c r="J1079" s="19"/>
      <c r="K1079" s="20"/>
      <c r="L1079" s="20"/>
      <c r="M1079" s="84"/>
      <c r="N1079" s="19"/>
      <c r="O1079" s="19"/>
      <c r="P1079" s="19"/>
      <c r="Q1079" s="19"/>
    </row>
    <row r="1080" spans="2:17" s="14" customFormat="1" x14ac:dyDescent="0.25">
      <c r="M1080" s="83"/>
    </row>
  </sheetData>
  <autoFilter ref="B6:Q741"/>
  <mergeCells count="2">
    <mergeCell ref="B741:J741"/>
    <mergeCell ref="B5:Q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1:S1075"/>
  <sheetViews>
    <sheetView topLeftCell="F1" zoomScale="96" zoomScaleNormal="96" workbookViewId="0">
      <pane ySplit="2" topLeftCell="A377" activePane="bottomLeft" state="frozen"/>
      <selection pane="bottomLeft" activeCell="B3" sqref="B3:Q434"/>
    </sheetView>
  </sheetViews>
  <sheetFormatPr defaultRowHeight="15" x14ac:dyDescent="0.25"/>
  <cols>
    <col min="2" max="2" width="6.85546875" customWidth="1"/>
    <col min="3" max="3" width="15.140625" customWidth="1"/>
    <col min="4" max="4" width="14.140625" customWidth="1"/>
    <col min="5" max="5" width="41.42578125" customWidth="1"/>
    <col min="6" max="6" width="15.7109375" bestFit="1" customWidth="1"/>
    <col min="7" max="7" width="14.28515625" bestFit="1" customWidth="1"/>
    <col min="8" max="8" width="15.140625" bestFit="1" customWidth="1"/>
    <col min="9" max="9" width="14.28515625" bestFit="1" customWidth="1"/>
    <col min="10" max="10" width="15.85546875" bestFit="1" customWidth="1"/>
    <col min="11" max="11" width="16.5703125" bestFit="1" customWidth="1"/>
    <col min="12" max="12" width="14.7109375" bestFit="1" customWidth="1"/>
    <col min="13" max="13" width="9.140625" style="82"/>
    <col min="14" max="14" width="18.42578125" customWidth="1"/>
    <col min="15" max="15" width="15.85546875" bestFit="1" customWidth="1"/>
    <col min="16" max="16" width="17.28515625" bestFit="1" customWidth="1"/>
    <col min="17" max="17" width="12.42578125" customWidth="1"/>
  </cols>
  <sheetData>
    <row r="1" spans="2:17" ht="15.75" thickBot="1" x14ac:dyDescent="0.3">
      <c r="B1" s="164" t="s">
        <v>6507</v>
      </c>
      <c r="C1" s="164"/>
      <c r="D1" s="164"/>
      <c r="E1" s="164"/>
      <c r="F1" s="164"/>
      <c r="G1" s="170"/>
      <c r="H1" s="170"/>
      <c r="I1" s="170"/>
      <c r="J1" s="170"/>
      <c r="K1" s="170"/>
      <c r="L1" s="170"/>
      <c r="M1" s="167"/>
      <c r="N1" s="164"/>
      <c r="O1" s="164"/>
      <c r="P1" s="164"/>
      <c r="Q1" s="164"/>
    </row>
    <row r="2" spans="2:17" ht="60" customHeight="1" x14ac:dyDescent="0.25">
      <c r="B2" s="85" t="s">
        <v>6449</v>
      </c>
      <c r="C2" s="85" t="s">
        <v>6476</v>
      </c>
      <c r="D2" s="85" t="s">
        <v>6460</v>
      </c>
      <c r="E2" s="85" t="s">
        <v>6450</v>
      </c>
      <c r="F2" s="85" t="s">
        <v>6461</v>
      </c>
      <c r="G2" s="85" t="s">
        <v>6451</v>
      </c>
      <c r="H2" s="85" t="s">
        <v>6501</v>
      </c>
      <c r="I2" s="85" t="s">
        <v>6502</v>
      </c>
      <c r="J2" s="85" t="s">
        <v>6452</v>
      </c>
      <c r="K2" s="85" t="s">
        <v>6453</v>
      </c>
      <c r="L2" s="85" t="s">
        <v>6459</v>
      </c>
      <c r="M2" s="87" t="s">
        <v>6454</v>
      </c>
      <c r="N2" s="86" t="s">
        <v>6455</v>
      </c>
      <c r="O2" s="86" t="s">
        <v>6456</v>
      </c>
      <c r="P2" s="86" t="s">
        <v>6457</v>
      </c>
      <c r="Q2" s="86" t="s">
        <v>6458</v>
      </c>
    </row>
    <row r="3" spans="2:17" x14ac:dyDescent="0.25">
      <c r="B3" s="107">
        <v>1</v>
      </c>
      <c r="C3" s="116" t="s">
        <v>6462</v>
      </c>
      <c r="D3" s="116">
        <v>1300000470</v>
      </c>
      <c r="E3" s="117" t="s">
        <v>2330</v>
      </c>
      <c r="F3" s="116">
        <v>2004</v>
      </c>
      <c r="G3" s="110">
        <v>44389</v>
      </c>
      <c r="H3" s="109">
        <f t="shared" ref="H3:H66" si="0">YEAR(G3)-F3</f>
        <v>17</v>
      </c>
      <c r="I3" s="109">
        <v>15</v>
      </c>
      <c r="J3" s="111">
        <f t="shared" ref="J3:J66" si="1">(95/I3/100)</f>
        <v>6.3333333333333325E-2</v>
      </c>
      <c r="K3" s="118">
        <v>36399377.840000004</v>
      </c>
      <c r="L3" s="118">
        <v>1</v>
      </c>
      <c r="M3" s="119">
        <v>0</v>
      </c>
      <c r="N3" s="112">
        <f t="shared" ref="N3:N66" si="2">K3*(1+M3)</f>
        <v>36399377.840000004</v>
      </c>
      <c r="O3" s="112">
        <f t="shared" ref="O3:O66" si="3">H3*J3*N3</f>
        <v>39189996.807733327</v>
      </c>
      <c r="P3" s="114">
        <f t="shared" ref="P3:P66" si="4">IF(N3-O3&lt;=0,5%*N3,N3-O3)</f>
        <v>1819968.8920000002</v>
      </c>
      <c r="Q3" s="115">
        <f t="shared" ref="Q3:Q66" si="5">IF(P3=N3*5%,P3,P3*0.9)</f>
        <v>1819968.8920000002</v>
      </c>
    </row>
    <row r="4" spans="2:17" x14ac:dyDescent="0.25">
      <c r="B4" s="107">
        <v>2</v>
      </c>
      <c r="C4" s="116" t="s">
        <v>6462</v>
      </c>
      <c r="D4" s="116">
        <v>1300000400</v>
      </c>
      <c r="E4" s="117" t="s">
        <v>2331</v>
      </c>
      <c r="F4" s="116">
        <v>2004</v>
      </c>
      <c r="G4" s="110">
        <v>44389</v>
      </c>
      <c r="H4" s="109">
        <f t="shared" si="0"/>
        <v>17</v>
      </c>
      <c r="I4" s="109">
        <v>15</v>
      </c>
      <c r="J4" s="111">
        <f t="shared" si="1"/>
        <v>6.3333333333333325E-2</v>
      </c>
      <c r="K4" s="118">
        <v>8496926</v>
      </c>
      <c r="L4" s="118">
        <v>1</v>
      </c>
      <c r="M4" s="119">
        <v>0</v>
      </c>
      <c r="N4" s="112">
        <f t="shared" si="2"/>
        <v>8496926</v>
      </c>
      <c r="O4" s="112">
        <f t="shared" si="3"/>
        <v>9148356.9933333322</v>
      </c>
      <c r="P4" s="114">
        <f t="shared" si="4"/>
        <v>424846.30000000005</v>
      </c>
      <c r="Q4" s="115">
        <f t="shared" si="5"/>
        <v>424846.30000000005</v>
      </c>
    </row>
    <row r="5" spans="2:17" x14ac:dyDescent="0.25">
      <c r="B5" s="107">
        <v>3</v>
      </c>
      <c r="C5" s="116" t="s">
        <v>6462</v>
      </c>
      <c r="D5" s="116">
        <v>1300000450</v>
      </c>
      <c r="E5" s="117" t="s">
        <v>2332</v>
      </c>
      <c r="F5" s="116">
        <v>2004</v>
      </c>
      <c r="G5" s="110">
        <v>44389</v>
      </c>
      <c r="H5" s="109">
        <f t="shared" si="0"/>
        <v>17</v>
      </c>
      <c r="I5" s="109">
        <v>15</v>
      </c>
      <c r="J5" s="111">
        <f t="shared" si="1"/>
        <v>6.3333333333333325E-2</v>
      </c>
      <c r="K5" s="118">
        <v>1440156</v>
      </c>
      <c r="L5" s="118">
        <v>1</v>
      </c>
      <c r="M5" s="119">
        <v>0</v>
      </c>
      <c r="N5" s="112">
        <f t="shared" si="2"/>
        <v>1440156</v>
      </c>
      <c r="O5" s="112">
        <f t="shared" si="3"/>
        <v>1550567.9599999997</v>
      </c>
      <c r="P5" s="114">
        <f t="shared" si="4"/>
        <v>72007.8</v>
      </c>
      <c r="Q5" s="115">
        <f t="shared" si="5"/>
        <v>72007.8</v>
      </c>
    </row>
    <row r="6" spans="2:17" x14ac:dyDescent="0.25">
      <c r="B6" s="107">
        <v>4</v>
      </c>
      <c r="C6" s="116" t="s">
        <v>6462</v>
      </c>
      <c r="D6" s="116">
        <v>1300000410</v>
      </c>
      <c r="E6" s="117" t="s">
        <v>2333</v>
      </c>
      <c r="F6" s="116">
        <v>2004</v>
      </c>
      <c r="G6" s="110">
        <v>44389</v>
      </c>
      <c r="H6" s="109">
        <f t="shared" si="0"/>
        <v>17</v>
      </c>
      <c r="I6" s="109">
        <v>15</v>
      </c>
      <c r="J6" s="111">
        <f t="shared" si="1"/>
        <v>6.3333333333333325E-2</v>
      </c>
      <c r="K6" s="118">
        <v>961921.11</v>
      </c>
      <c r="L6" s="118">
        <v>1</v>
      </c>
      <c r="M6" s="119">
        <v>0</v>
      </c>
      <c r="N6" s="112">
        <f t="shared" si="2"/>
        <v>961921.11</v>
      </c>
      <c r="O6" s="112">
        <f t="shared" si="3"/>
        <v>1035668.3950999997</v>
      </c>
      <c r="P6" s="114">
        <f t="shared" si="4"/>
        <v>48096.055500000002</v>
      </c>
      <c r="Q6" s="115">
        <f t="shared" si="5"/>
        <v>48096.055500000002</v>
      </c>
    </row>
    <row r="7" spans="2:17" x14ac:dyDescent="0.25">
      <c r="B7" s="107">
        <v>5</v>
      </c>
      <c r="C7" s="116" t="s">
        <v>6462</v>
      </c>
      <c r="D7" s="116">
        <v>1300000460</v>
      </c>
      <c r="E7" s="117" t="s">
        <v>2334</v>
      </c>
      <c r="F7" s="116">
        <v>2004</v>
      </c>
      <c r="G7" s="110">
        <v>44389</v>
      </c>
      <c r="H7" s="109">
        <f t="shared" si="0"/>
        <v>17</v>
      </c>
      <c r="I7" s="109">
        <v>15</v>
      </c>
      <c r="J7" s="111">
        <f t="shared" si="1"/>
        <v>6.3333333333333325E-2</v>
      </c>
      <c r="K7" s="118">
        <v>825558</v>
      </c>
      <c r="L7" s="118">
        <v>1</v>
      </c>
      <c r="M7" s="119">
        <v>0</v>
      </c>
      <c r="N7" s="112">
        <f t="shared" si="2"/>
        <v>825558</v>
      </c>
      <c r="O7" s="112">
        <f t="shared" si="3"/>
        <v>888850.7799999998</v>
      </c>
      <c r="P7" s="114">
        <f t="shared" si="4"/>
        <v>41277.9</v>
      </c>
      <c r="Q7" s="115">
        <f t="shared" si="5"/>
        <v>41277.9</v>
      </c>
    </row>
    <row r="8" spans="2:17" x14ac:dyDescent="0.25">
      <c r="B8" s="107">
        <v>6</v>
      </c>
      <c r="C8" s="116" t="s">
        <v>6462</v>
      </c>
      <c r="D8" s="116">
        <v>1300000430</v>
      </c>
      <c r="E8" s="117" t="s">
        <v>2335</v>
      </c>
      <c r="F8" s="116">
        <v>2004</v>
      </c>
      <c r="G8" s="110">
        <v>44389</v>
      </c>
      <c r="H8" s="109">
        <f t="shared" si="0"/>
        <v>17</v>
      </c>
      <c r="I8" s="109">
        <v>15</v>
      </c>
      <c r="J8" s="111">
        <f t="shared" si="1"/>
        <v>6.3333333333333325E-2</v>
      </c>
      <c r="K8" s="118">
        <v>351818.45</v>
      </c>
      <c r="L8" s="118">
        <v>1</v>
      </c>
      <c r="M8" s="119">
        <v>0</v>
      </c>
      <c r="N8" s="112">
        <f t="shared" si="2"/>
        <v>351818.45</v>
      </c>
      <c r="O8" s="112">
        <f t="shared" si="3"/>
        <v>378791.19783333328</v>
      </c>
      <c r="P8" s="114">
        <f t="shared" si="4"/>
        <v>17590.922500000001</v>
      </c>
      <c r="Q8" s="115">
        <f t="shared" si="5"/>
        <v>17590.922500000001</v>
      </c>
    </row>
    <row r="9" spans="2:17" x14ac:dyDescent="0.25">
      <c r="B9" s="107">
        <v>7</v>
      </c>
      <c r="C9" s="116" t="s">
        <v>6462</v>
      </c>
      <c r="D9" s="116">
        <v>1300000440</v>
      </c>
      <c r="E9" s="117" t="s">
        <v>2336</v>
      </c>
      <c r="F9" s="116">
        <v>2004</v>
      </c>
      <c r="G9" s="110">
        <v>44389</v>
      </c>
      <c r="H9" s="109">
        <f t="shared" si="0"/>
        <v>17</v>
      </c>
      <c r="I9" s="109">
        <v>15</v>
      </c>
      <c r="J9" s="111">
        <f t="shared" si="1"/>
        <v>6.3333333333333325E-2</v>
      </c>
      <c r="K9" s="118">
        <v>112838.41</v>
      </c>
      <c r="L9" s="118">
        <v>1</v>
      </c>
      <c r="M9" s="119">
        <v>0</v>
      </c>
      <c r="N9" s="112">
        <f t="shared" si="2"/>
        <v>112838.41</v>
      </c>
      <c r="O9" s="112">
        <f t="shared" si="3"/>
        <v>121489.35476666664</v>
      </c>
      <c r="P9" s="114">
        <f t="shared" si="4"/>
        <v>5641.9205000000002</v>
      </c>
      <c r="Q9" s="115">
        <f t="shared" si="5"/>
        <v>5641.9205000000002</v>
      </c>
    </row>
    <row r="10" spans="2:17" x14ac:dyDescent="0.25">
      <c r="B10" s="107">
        <v>8</v>
      </c>
      <c r="C10" s="116" t="s">
        <v>6462</v>
      </c>
      <c r="D10" s="116">
        <v>1300000170</v>
      </c>
      <c r="E10" s="117" t="s">
        <v>2337</v>
      </c>
      <c r="F10" s="116">
        <v>2008</v>
      </c>
      <c r="G10" s="110">
        <v>44389</v>
      </c>
      <c r="H10" s="109">
        <f t="shared" si="0"/>
        <v>13</v>
      </c>
      <c r="I10" s="109">
        <v>15</v>
      </c>
      <c r="J10" s="111">
        <f t="shared" si="1"/>
        <v>6.3333333333333325E-2</v>
      </c>
      <c r="K10" s="118">
        <v>13687910.77</v>
      </c>
      <c r="L10" s="118">
        <v>1</v>
      </c>
      <c r="M10" s="119">
        <v>0</v>
      </c>
      <c r="N10" s="112">
        <f t="shared" si="2"/>
        <v>13687910.77</v>
      </c>
      <c r="O10" s="112">
        <f t="shared" si="3"/>
        <v>11269713.200633332</v>
      </c>
      <c r="P10" s="114">
        <f t="shared" si="4"/>
        <v>2418197.5693666674</v>
      </c>
      <c r="Q10" s="115">
        <f t="shared" si="5"/>
        <v>2176377.8124300009</v>
      </c>
    </row>
    <row r="11" spans="2:17" x14ac:dyDescent="0.25">
      <c r="B11" s="107">
        <v>9</v>
      </c>
      <c r="C11" s="116" t="s">
        <v>6462</v>
      </c>
      <c r="D11" s="116">
        <v>1300000160</v>
      </c>
      <c r="E11" s="117" t="s">
        <v>2338</v>
      </c>
      <c r="F11" s="116">
        <v>2008</v>
      </c>
      <c r="G11" s="110">
        <v>44389</v>
      </c>
      <c r="H11" s="109">
        <f t="shared" si="0"/>
        <v>13</v>
      </c>
      <c r="I11" s="109">
        <v>15</v>
      </c>
      <c r="J11" s="111">
        <f t="shared" si="1"/>
        <v>6.3333333333333325E-2</v>
      </c>
      <c r="K11" s="118">
        <v>11081956.470000001</v>
      </c>
      <c r="L11" s="118">
        <v>1</v>
      </c>
      <c r="M11" s="119">
        <v>0</v>
      </c>
      <c r="N11" s="112">
        <f t="shared" si="2"/>
        <v>11081956.470000001</v>
      </c>
      <c r="O11" s="112">
        <f t="shared" si="3"/>
        <v>9124144.1602999996</v>
      </c>
      <c r="P11" s="114">
        <f t="shared" si="4"/>
        <v>1957812.309700001</v>
      </c>
      <c r="Q11" s="115">
        <f t="shared" si="5"/>
        <v>1762031.0787300009</v>
      </c>
    </row>
    <row r="12" spans="2:17" x14ac:dyDescent="0.25">
      <c r="B12" s="107">
        <v>10</v>
      </c>
      <c r="C12" s="116" t="s">
        <v>6462</v>
      </c>
      <c r="D12" s="116">
        <v>1300000150</v>
      </c>
      <c r="E12" s="117" t="s">
        <v>2331</v>
      </c>
      <c r="F12" s="116">
        <v>2008</v>
      </c>
      <c r="G12" s="110">
        <v>44389</v>
      </c>
      <c r="H12" s="109">
        <f t="shared" si="0"/>
        <v>13</v>
      </c>
      <c r="I12" s="109">
        <v>15</v>
      </c>
      <c r="J12" s="111">
        <f t="shared" si="1"/>
        <v>6.3333333333333325E-2</v>
      </c>
      <c r="K12" s="118">
        <v>7083832.1699999999</v>
      </c>
      <c r="L12" s="118">
        <v>1</v>
      </c>
      <c r="M12" s="119">
        <v>0</v>
      </c>
      <c r="N12" s="112">
        <f t="shared" si="2"/>
        <v>7083832.1699999999</v>
      </c>
      <c r="O12" s="112">
        <f t="shared" si="3"/>
        <v>5832355.1532999994</v>
      </c>
      <c r="P12" s="114">
        <f t="shared" si="4"/>
        <v>1251477.0167000005</v>
      </c>
      <c r="Q12" s="115">
        <f t="shared" si="5"/>
        <v>1126329.3150300004</v>
      </c>
    </row>
    <row r="13" spans="2:17" x14ac:dyDescent="0.25">
      <c r="B13" s="107">
        <v>11</v>
      </c>
      <c r="C13" s="116" t="s">
        <v>6462</v>
      </c>
      <c r="D13" s="116">
        <v>1300000970</v>
      </c>
      <c r="E13" s="117" t="s">
        <v>2330</v>
      </c>
      <c r="F13" s="116">
        <v>2008</v>
      </c>
      <c r="G13" s="110">
        <v>44389</v>
      </c>
      <c r="H13" s="109">
        <f t="shared" si="0"/>
        <v>13</v>
      </c>
      <c r="I13" s="109">
        <v>15</v>
      </c>
      <c r="J13" s="111">
        <f t="shared" si="1"/>
        <v>6.3333333333333325E-2</v>
      </c>
      <c r="K13" s="118">
        <v>88773</v>
      </c>
      <c r="L13" s="118">
        <v>1</v>
      </c>
      <c r="M13" s="119">
        <v>0</v>
      </c>
      <c r="N13" s="112">
        <f t="shared" si="2"/>
        <v>88773</v>
      </c>
      <c r="O13" s="112">
        <f t="shared" si="3"/>
        <v>73089.76999999999</v>
      </c>
      <c r="P13" s="114">
        <f t="shared" si="4"/>
        <v>15683.23000000001</v>
      </c>
      <c r="Q13" s="115">
        <f t="shared" si="5"/>
        <v>14114.90700000001</v>
      </c>
    </row>
    <row r="14" spans="2:17" x14ac:dyDescent="0.25">
      <c r="B14" s="107">
        <v>12</v>
      </c>
      <c r="C14" s="116" t="s">
        <v>6462</v>
      </c>
      <c r="D14" s="116">
        <v>1300000910</v>
      </c>
      <c r="E14" s="117" t="s">
        <v>2339</v>
      </c>
      <c r="F14" s="116">
        <v>2008</v>
      </c>
      <c r="G14" s="110">
        <v>44389</v>
      </c>
      <c r="H14" s="109">
        <f t="shared" si="0"/>
        <v>13</v>
      </c>
      <c r="I14" s="109">
        <v>15</v>
      </c>
      <c r="J14" s="111">
        <f t="shared" si="1"/>
        <v>6.3333333333333325E-2</v>
      </c>
      <c r="K14" s="118">
        <v>24045.23</v>
      </c>
      <c r="L14" s="118">
        <v>1</v>
      </c>
      <c r="M14" s="119">
        <v>0</v>
      </c>
      <c r="N14" s="112">
        <f t="shared" si="2"/>
        <v>24045.23</v>
      </c>
      <c r="O14" s="112">
        <f t="shared" si="3"/>
        <v>19797.239366666665</v>
      </c>
      <c r="P14" s="114">
        <f t="shared" si="4"/>
        <v>4247.9906333333347</v>
      </c>
      <c r="Q14" s="115">
        <f t="shared" si="5"/>
        <v>3823.1915700000013</v>
      </c>
    </row>
    <row r="15" spans="2:17" x14ac:dyDescent="0.25">
      <c r="B15" s="107">
        <v>13</v>
      </c>
      <c r="C15" s="116" t="s">
        <v>6462</v>
      </c>
      <c r="D15" s="116">
        <v>1300001350</v>
      </c>
      <c r="E15" s="117" t="s">
        <v>2340</v>
      </c>
      <c r="F15" s="116">
        <v>2009</v>
      </c>
      <c r="G15" s="110">
        <v>44389</v>
      </c>
      <c r="H15" s="109">
        <f t="shared" si="0"/>
        <v>12</v>
      </c>
      <c r="I15" s="109">
        <v>15</v>
      </c>
      <c r="J15" s="111">
        <f t="shared" si="1"/>
        <v>6.3333333333333325E-2</v>
      </c>
      <c r="K15" s="118">
        <v>12746108.859999999</v>
      </c>
      <c r="L15" s="118">
        <v>1</v>
      </c>
      <c r="M15" s="119">
        <v>0</v>
      </c>
      <c r="N15" s="112">
        <f t="shared" si="2"/>
        <v>12746108.859999999</v>
      </c>
      <c r="O15" s="112">
        <f t="shared" si="3"/>
        <v>9687042.7335999981</v>
      </c>
      <c r="P15" s="114">
        <f t="shared" si="4"/>
        <v>3059066.1264000013</v>
      </c>
      <c r="Q15" s="115">
        <f t="shared" si="5"/>
        <v>2753159.5137600014</v>
      </c>
    </row>
    <row r="16" spans="2:17" x14ac:dyDescent="0.25">
      <c r="B16" s="107">
        <v>14</v>
      </c>
      <c r="C16" s="116" t="s">
        <v>6462</v>
      </c>
      <c r="D16" s="116">
        <v>1300001130</v>
      </c>
      <c r="E16" s="117" t="s">
        <v>2341</v>
      </c>
      <c r="F16" s="116">
        <v>2009</v>
      </c>
      <c r="G16" s="110">
        <v>44389</v>
      </c>
      <c r="H16" s="109">
        <f t="shared" si="0"/>
        <v>12</v>
      </c>
      <c r="I16" s="109">
        <v>15</v>
      </c>
      <c r="J16" s="111">
        <f t="shared" si="1"/>
        <v>6.3333333333333325E-2</v>
      </c>
      <c r="K16" s="118">
        <v>600132.9</v>
      </c>
      <c r="L16" s="118">
        <v>1</v>
      </c>
      <c r="M16" s="119">
        <v>0</v>
      </c>
      <c r="N16" s="112">
        <f t="shared" si="2"/>
        <v>600132.9</v>
      </c>
      <c r="O16" s="112">
        <f t="shared" si="3"/>
        <v>456101.00399999996</v>
      </c>
      <c r="P16" s="114">
        <f t="shared" si="4"/>
        <v>144031.89600000007</v>
      </c>
      <c r="Q16" s="115">
        <f t="shared" si="5"/>
        <v>129628.70640000007</v>
      </c>
    </row>
    <row r="17" spans="2:19" x14ac:dyDescent="0.25">
      <c r="B17" s="107">
        <v>15</v>
      </c>
      <c r="C17" s="116" t="s">
        <v>6462</v>
      </c>
      <c r="D17" s="116">
        <v>1300001120</v>
      </c>
      <c r="E17" s="117" t="s">
        <v>2342</v>
      </c>
      <c r="F17" s="116">
        <v>2009</v>
      </c>
      <c r="G17" s="110">
        <v>44389</v>
      </c>
      <c r="H17" s="109">
        <f t="shared" si="0"/>
        <v>12</v>
      </c>
      <c r="I17" s="109">
        <v>15</v>
      </c>
      <c r="J17" s="111">
        <f t="shared" si="1"/>
        <v>6.3333333333333325E-2</v>
      </c>
      <c r="K17" s="118">
        <v>572100</v>
      </c>
      <c r="L17" s="118">
        <v>1</v>
      </c>
      <c r="M17" s="119">
        <v>0</v>
      </c>
      <c r="N17" s="112">
        <f t="shared" si="2"/>
        <v>572100</v>
      </c>
      <c r="O17" s="112">
        <f t="shared" si="3"/>
        <v>434795.99999999994</v>
      </c>
      <c r="P17" s="114">
        <f t="shared" si="4"/>
        <v>137304.00000000006</v>
      </c>
      <c r="Q17" s="115">
        <f t="shared" si="5"/>
        <v>123573.60000000005</v>
      </c>
    </row>
    <row r="18" spans="2:19" x14ac:dyDescent="0.25">
      <c r="B18" s="107">
        <v>16</v>
      </c>
      <c r="C18" s="116" t="s">
        <v>6462</v>
      </c>
      <c r="D18" s="116">
        <v>1300001090</v>
      </c>
      <c r="E18" s="117" t="s">
        <v>2343</v>
      </c>
      <c r="F18" s="116">
        <v>2009</v>
      </c>
      <c r="G18" s="110">
        <v>44389</v>
      </c>
      <c r="H18" s="109">
        <f t="shared" si="0"/>
        <v>12</v>
      </c>
      <c r="I18" s="109">
        <v>15</v>
      </c>
      <c r="J18" s="111">
        <f t="shared" si="1"/>
        <v>6.3333333333333325E-2</v>
      </c>
      <c r="K18" s="118">
        <v>389028</v>
      </c>
      <c r="L18" s="118">
        <v>1</v>
      </c>
      <c r="M18" s="119">
        <v>0</v>
      </c>
      <c r="N18" s="112">
        <f t="shared" si="2"/>
        <v>389028</v>
      </c>
      <c r="O18" s="112">
        <f t="shared" si="3"/>
        <v>295661.27999999997</v>
      </c>
      <c r="P18" s="114">
        <f t="shared" si="4"/>
        <v>93366.72000000003</v>
      </c>
      <c r="Q18" s="115">
        <f t="shared" si="5"/>
        <v>84030.048000000024</v>
      </c>
    </row>
    <row r="19" spans="2:19" x14ac:dyDescent="0.25">
      <c r="B19" s="107">
        <v>17</v>
      </c>
      <c r="C19" s="116" t="s">
        <v>6462</v>
      </c>
      <c r="D19" s="116">
        <v>1300001450</v>
      </c>
      <c r="E19" s="117" t="s">
        <v>2344</v>
      </c>
      <c r="F19" s="116">
        <v>2009</v>
      </c>
      <c r="G19" s="110">
        <v>44389</v>
      </c>
      <c r="H19" s="109">
        <f t="shared" si="0"/>
        <v>12</v>
      </c>
      <c r="I19" s="109">
        <v>6</v>
      </c>
      <c r="J19" s="111">
        <f t="shared" si="1"/>
        <v>0.15833333333333333</v>
      </c>
      <c r="K19" s="118">
        <v>208000</v>
      </c>
      <c r="L19" s="118">
        <v>1</v>
      </c>
      <c r="M19" s="119">
        <v>0</v>
      </c>
      <c r="N19" s="112">
        <f t="shared" si="2"/>
        <v>208000</v>
      </c>
      <c r="O19" s="112">
        <f t="shared" si="3"/>
        <v>395200</v>
      </c>
      <c r="P19" s="114">
        <f t="shared" si="4"/>
        <v>10400</v>
      </c>
      <c r="Q19" s="115">
        <f t="shared" si="5"/>
        <v>10400</v>
      </c>
    </row>
    <row r="20" spans="2:19" x14ac:dyDescent="0.25">
      <c r="B20" s="107">
        <v>18</v>
      </c>
      <c r="C20" s="116" t="s">
        <v>6462</v>
      </c>
      <c r="D20" s="116">
        <v>1300001080</v>
      </c>
      <c r="E20" s="117" t="s">
        <v>2345</v>
      </c>
      <c r="F20" s="116">
        <v>2009</v>
      </c>
      <c r="G20" s="110">
        <v>44389</v>
      </c>
      <c r="H20" s="109">
        <f t="shared" si="0"/>
        <v>12</v>
      </c>
      <c r="I20" s="109">
        <v>15</v>
      </c>
      <c r="J20" s="111">
        <f t="shared" si="1"/>
        <v>6.3333333333333325E-2</v>
      </c>
      <c r="K20" s="118">
        <v>169625</v>
      </c>
      <c r="L20" s="118">
        <v>1</v>
      </c>
      <c r="M20" s="119">
        <v>0</v>
      </c>
      <c r="N20" s="112">
        <f t="shared" si="2"/>
        <v>169625</v>
      </c>
      <c r="O20" s="112">
        <f t="shared" si="3"/>
        <v>128914.99999999999</v>
      </c>
      <c r="P20" s="114">
        <f t="shared" si="4"/>
        <v>40710.000000000015</v>
      </c>
      <c r="Q20" s="115">
        <f t="shared" si="5"/>
        <v>36639.000000000015</v>
      </c>
    </row>
    <row r="21" spans="2:19" x14ac:dyDescent="0.25">
      <c r="B21" s="107">
        <v>19</v>
      </c>
      <c r="C21" s="116" t="s">
        <v>6462</v>
      </c>
      <c r="D21" s="116">
        <v>1300001470</v>
      </c>
      <c r="E21" s="117" t="s">
        <v>2346</v>
      </c>
      <c r="F21" s="116">
        <v>2009</v>
      </c>
      <c r="G21" s="110">
        <v>44389</v>
      </c>
      <c r="H21" s="109">
        <f t="shared" si="0"/>
        <v>12</v>
      </c>
      <c r="I21" s="109">
        <v>15</v>
      </c>
      <c r="J21" s="111">
        <f t="shared" si="1"/>
        <v>6.3333333333333325E-2</v>
      </c>
      <c r="K21" s="118">
        <v>115239.7</v>
      </c>
      <c r="L21" s="118">
        <v>1</v>
      </c>
      <c r="M21" s="119">
        <v>0</v>
      </c>
      <c r="N21" s="112">
        <f t="shared" si="2"/>
        <v>115239.7</v>
      </c>
      <c r="O21" s="112">
        <f t="shared" si="3"/>
        <v>87582.171999999991</v>
      </c>
      <c r="P21" s="114">
        <f t="shared" si="4"/>
        <v>27657.528000000006</v>
      </c>
      <c r="Q21" s="115">
        <f t="shared" si="5"/>
        <v>24891.775200000007</v>
      </c>
    </row>
    <row r="22" spans="2:19" x14ac:dyDescent="0.25">
      <c r="B22" s="107">
        <v>20</v>
      </c>
      <c r="C22" s="116" t="s">
        <v>6462</v>
      </c>
      <c r="D22" s="116">
        <v>1300001351</v>
      </c>
      <c r="E22" s="117" t="s">
        <v>2340</v>
      </c>
      <c r="F22" s="116">
        <v>2009</v>
      </c>
      <c r="G22" s="110">
        <v>44389</v>
      </c>
      <c r="H22" s="109">
        <f t="shared" si="0"/>
        <v>12</v>
      </c>
      <c r="I22" s="109">
        <v>15</v>
      </c>
      <c r="J22" s="111">
        <f t="shared" si="1"/>
        <v>6.3333333333333325E-2</v>
      </c>
      <c r="K22" s="118">
        <v>20400</v>
      </c>
      <c r="L22" s="118">
        <v>1</v>
      </c>
      <c r="M22" s="119">
        <v>0</v>
      </c>
      <c r="N22" s="112">
        <f t="shared" si="2"/>
        <v>20400</v>
      </c>
      <c r="O22" s="112">
        <f t="shared" si="3"/>
        <v>15503.999999999998</v>
      </c>
      <c r="P22" s="114">
        <f t="shared" si="4"/>
        <v>4896.0000000000018</v>
      </c>
      <c r="Q22" s="115">
        <f t="shared" si="5"/>
        <v>4406.4000000000015</v>
      </c>
    </row>
    <row r="23" spans="2:19" x14ac:dyDescent="0.25">
      <c r="B23" s="107">
        <v>21</v>
      </c>
      <c r="C23" s="116" t="s">
        <v>6462</v>
      </c>
      <c r="D23" s="116">
        <v>1300001100</v>
      </c>
      <c r="E23" s="117" t="s">
        <v>2347</v>
      </c>
      <c r="F23" s="116">
        <v>2009</v>
      </c>
      <c r="G23" s="110">
        <v>44389</v>
      </c>
      <c r="H23" s="109">
        <f t="shared" si="0"/>
        <v>12</v>
      </c>
      <c r="I23" s="109">
        <v>8</v>
      </c>
      <c r="J23" s="111">
        <f t="shared" si="1"/>
        <v>0.11874999999999999</v>
      </c>
      <c r="K23" s="118">
        <v>11000</v>
      </c>
      <c r="L23" s="118">
        <v>1</v>
      </c>
      <c r="M23" s="119">
        <v>0</v>
      </c>
      <c r="N23" s="112">
        <f t="shared" si="2"/>
        <v>11000</v>
      </c>
      <c r="O23" s="112">
        <f t="shared" si="3"/>
        <v>15674.999999999998</v>
      </c>
      <c r="P23" s="114">
        <f t="shared" ref="P23" si="6">IF(N23-O23&lt;=0,5%*N23,N23-O23)</f>
        <v>550</v>
      </c>
      <c r="Q23" s="115">
        <f t="shared" ref="Q23" si="7">IF(P23=N23*5%,P23,P23*0.9)</f>
        <v>550</v>
      </c>
    </row>
    <row r="24" spans="2:19" x14ac:dyDescent="0.25">
      <c r="B24" s="107">
        <v>22</v>
      </c>
      <c r="C24" s="116" t="s">
        <v>6462</v>
      </c>
      <c r="D24" s="116">
        <v>1300002370</v>
      </c>
      <c r="E24" s="117" t="s">
        <v>2348</v>
      </c>
      <c r="F24" s="116">
        <v>2010</v>
      </c>
      <c r="G24" s="110">
        <v>44389</v>
      </c>
      <c r="H24" s="109">
        <f t="shared" si="0"/>
        <v>11</v>
      </c>
      <c r="I24" s="109">
        <v>15</v>
      </c>
      <c r="J24" s="111">
        <f t="shared" si="1"/>
        <v>6.3333333333333325E-2</v>
      </c>
      <c r="K24" s="118">
        <v>3803928.5</v>
      </c>
      <c r="L24" s="118">
        <v>1</v>
      </c>
      <c r="M24" s="119">
        <v>0</v>
      </c>
      <c r="N24" s="112">
        <f t="shared" si="2"/>
        <v>3803928.5</v>
      </c>
      <c r="O24" s="112">
        <f t="shared" si="3"/>
        <v>2650070.188333333</v>
      </c>
      <c r="P24" s="114">
        <f t="shared" si="4"/>
        <v>1153858.311666667</v>
      </c>
      <c r="Q24" s="115">
        <f t="shared" si="5"/>
        <v>1038472.4805000003</v>
      </c>
    </row>
    <row r="25" spans="2:19" x14ac:dyDescent="0.25">
      <c r="B25" s="107">
        <v>23</v>
      </c>
      <c r="C25" s="116" t="s">
        <v>6462</v>
      </c>
      <c r="D25" s="116">
        <v>1300002371</v>
      </c>
      <c r="E25" s="117" t="s">
        <v>2349</v>
      </c>
      <c r="F25" s="116">
        <v>2010</v>
      </c>
      <c r="G25" s="110">
        <v>44389</v>
      </c>
      <c r="H25" s="109">
        <f t="shared" si="0"/>
        <v>11</v>
      </c>
      <c r="I25" s="109">
        <v>15</v>
      </c>
      <c r="J25" s="111">
        <f t="shared" si="1"/>
        <v>6.3333333333333325E-2</v>
      </c>
      <c r="K25" s="118">
        <v>764154</v>
      </c>
      <c r="L25" s="118">
        <v>1</v>
      </c>
      <c r="M25" s="119">
        <v>0</v>
      </c>
      <c r="N25" s="112">
        <f t="shared" si="2"/>
        <v>764154</v>
      </c>
      <c r="O25" s="112">
        <f t="shared" si="3"/>
        <v>532360.61999999988</v>
      </c>
      <c r="P25" s="114">
        <f t="shared" si="4"/>
        <v>231793.38000000012</v>
      </c>
      <c r="Q25" s="115">
        <f t="shared" si="5"/>
        <v>208614.0420000001</v>
      </c>
    </row>
    <row r="26" spans="2:19" x14ac:dyDescent="0.25">
      <c r="B26" s="107">
        <v>24</v>
      </c>
      <c r="C26" s="116" t="s">
        <v>6462</v>
      </c>
      <c r="D26" s="116">
        <v>1300001700</v>
      </c>
      <c r="E26" s="117" t="s">
        <v>2350</v>
      </c>
      <c r="F26" s="116">
        <v>2010</v>
      </c>
      <c r="G26" s="110">
        <v>44389</v>
      </c>
      <c r="H26" s="109">
        <f t="shared" si="0"/>
        <v>11</v>
      </c>
      <c r="I26" s="109">
        <v>15</v>
      </c>
      <c r="J26" s="111">
        <f t="shared" si="1"/>
        <v>6.3333333333333325E-2</v>
      </c>
      <c r="K26" s="118">
        <v>373110</v>
      </c>
      <c r="L26" s="118">
        <v>1</v>
      </c>
      <c r="M26" s="119">
        <v>0</v>
      </c>
      <c r="N26" s="112">
        <f t="shared" si="2"/>
        <v>373110</v>
      </c>
      <c r="O26" s="112">
        <f t="shared" si="3"/>
        <v>259933.29999999996</v>
      </c>
      <c r="P26" s="114">
        <f t="shared" si="4"/>
        <v>113176.70000000004</v>
      </c>
      <c r="Q26" s="115">
        <f t="shared" si="5"/>
        <v>101859.03000000004</v>
      </c>
    </row>
    <row r="27" spans="2:19" x14ac:dyDescent="0.25">
      <c r="B27" s="107">
        <v>25</v>
      </c>
      <c r="C27" s="116" t="s">
        <v>6462</v>
      </c>
      <c r="D27" s="116">
        <v>1300001850</v>
      </c>
      <c r="E27" s="117" t="s">
        <v>2351</v>
      </c>
      <c r="F27" s="116">
        <v>2010</v>
      </c>
      <c r="G27" s="110">
        <v>44389</v>
      </c>
      <c r="H27" s="109">
        <f t="shared" si="0"/>
        <v>11</v>
      </c>
      <c r="I27" s="109">
        <v>6</v>
      </c>
      <c r="J27" s="111">
        <f t="shared" si="1"/>
        <v>0.15833333333333333</v>
      </c>
      <c r="K27" s="118">
        <v>340000</v>
      </c>
      <c r="L27" s="118">
        <v>1</v>
      </c>
      <c r="M27" s="119">
        <v>0</v>
      </c>
      <c r="N27" s="112">
        <f t="shared" si="2"/>
        <v>340000</v>
      </c>
      <c r="O27" s="112">
        <f t="shared" si="3"/>
        <v>592166.66666666663</v>
      </c>
      <c r="P27" s="114">
        <f t="shared" si="4"/>
        <v>17000</v>
      </c>
      <c r="Q27" s="115">
        <f t="shared" si="5"/>
        <v>17000</v>
      </c>
      <c r="S27">
        <v>2010</v>
      </c>
    </row>
    <row r="28" spans="2:19" x14ac:dyDescent="0.25">
      <c r="B28" s="107">
        <v>26</v>
      </c>
      <c r="C28" s="116" t="s">
        <v>6462</v>
      </c>
      <c r="D28" s="116">
        <v>1300001870</v>
      </c>
      <c r="E28" s="117" t="s">
        <v>2351</v>
      </c>
      <c r="F28" s="116">
        <v>2010</v>
      </c>
      <c r="G28" s="110">
        <v>44389</v>
      </c>
      <c r="H28" s="109">
        <f t="shared" si="0"/>
        <v>11</v>
      </c>
      <c r="I28" s="109">
        <v>6</v>
      </c>
      <c r="J28" s="111">
        <f t="shared" si="1"/>
        <v>0.15833333333333333</v>
      </c>
      <c r="K28" s="118">
        <v>230000</v>
      </c>
      <c r="L28" s="118">
        <v>1</v>
      </c>
      <c r="M28" s="119">
        <v>0</v>
      </c>
      <c r="N28" s="112">
        <f t="shared" si="2"/>
        <v>230000</v>
      </c>
      <c r="O28" s="112">
        <f t="shared" si="3"/>
        <v>400583.33333333331</v>
      </c>
      <c r="P28" s="114">
        <f t="shared" si="4"/>
        <v>11500</v>
      </c>
      <c r="Q28" s="115">
        <f t="shared" si="5"/>
        <v>11500</v>
      </c>
    </row>
    <row r="29" spans="2:19" x14ac:dyDescent="0.25">
      <c r="B29" s="107">
        <v>27</v>
      </c>
      <c r="C29" s="116" t="s">
        <v>6462</v>
      </c>
      <c r="D29" s="116">
        <v>1300001890</v>
      </c>
      <c r="E29" s="117" t="s">
        <v>2352</v>
      </c>
      <c r="F29" s="116">
        <v>2010</v>
      </c>
      <c r="G29" s="110">
        <v>44389</v>
      </c>
      <c r="H29" s="109">
        <f t="shared" si="0"/>
        <v>11</v>
      </c>
      <c r="I29" s="109">
        <v>15</v>
      </c>
      <c r="J29" s="111">
        <f t="shared" si="1"/>
        <v>6.3333333333333325E-2</v>
      </c>
      <c r="K29" s="118">
        <v>172500</v>
      </c>
      <c r="L29" s="118">
        <v>1</v>
      </c>
      <c r="M29" s="119">
        <v>0</v>
      </c>
      <c r="N29" s="112">
        <f t="shared" si="2"/>
        <v>172500</v>
      </c>
      <c r="O29" s="112">
        <f t="shared" si="3"/>
        <v>120174.99999999999</v>
      </c>
      <c r="P29" s="114">
        <f t="shared" si="4"/>
        <v>52325.000000000015</v>
      </c>
      <c r="Q29" s="115">
        <f t="shared" si="5"/>
        <v>47092.500000000015</v>
      </c>
    </row>
    <row r="30" spans="2:19" x14ac:dyDescent="0.25">
      <c r="B30" s="107">
        <v>28</v>
      </c>
      <c r="C30" s="116" t="s">
        <v>6462</v>
      </c>
      <c r="D30" s="116">
        <v>1300001720</v>
      </c>
      <c r="E30" s="117" t="s">
        <v>2353</v>
      </c>
      <c r="F30" s="116">
        <v>2010</v>
      </c>
      <c r="G30" s="110">
        <v>44389</v>
      </c>
      <c r="H30" s="109">
        <f t="shared" si="0"/>
        <v>11</v>
      </c>
      <c r="I30" s="109">
        <v>6</v>
      </c>
      <c r="J30" s="111">
        <f t="shared" si="1"/>
        <v>0.15833333333333333</v>
      </c>
      <c r="K30" s="118">
        <v>110000</v>
      </c>
      <c r="L30" s="118">
        <v>1</v>
      </c>
      <c r="M30" s="119">
        <v>0</v>
      </c>
      <c r="N30" s="112">
        <f t="shared" si="2"/>
        <v>110000</v>
      </c>
      <c r="O30" s="112">
        <f t="shared" si="3"/>
        <v>191583.33333333334</v>
      </c>
      <c r="P30" s="114">
        <f t="shared" si="4"/>
        <v>5500</v>
      </c>
      <c r="Q30" s="115">
        <f t="shared" si="5"/>
        <v>5500</v>
      </c>
    </row>
    <row r="31" spans="2:19" x14ac:dyDescent="0.25">
      <c r="B31" s="107">
        <v>29</v>
      </c>
      <c r="C31" s="116" t="s">
        <v>6462</v>
      </c>
      <c r="D31" s="116">
        <v>1300001860</v>
      </c>
      <c r="E31" s="117" t="s">
        <v>2354</v>
      </c>
      <c r="F31" s="116">
        <v>2010</v>
      </c>
      <c r="G31" s="110">
        <v>44389</v>
      </c>
      <c r="H31" s="109">
        <f t="shared" si="0"/>
        <v>11</v>
      </c>
      <c r="I31" s="109">
        <v>6</v>
      </c>
      <c r="J31" s="111">
        <f t="shared" si="1"/>
        <v>0.15833333333333333</v>
      </c>
      <c r="K31" s="118">
        <v>84000</v>
      </c>
      <c r="L31" s="118">
        <v>1</v>
      </c>
      <c r="M31" s="119">
        <v>0</v>
      </c>
      <c r="N31" s="112">
        <f t="shared" si="2"/>
        <v>84000</v>
      </c>
      <c r="O31" s="112">
        <f t="shared" si="3"/>
        <v>146300</v>
      </c>
      <c r="P31" s="114">
        <f t="shared" si="4"/>
        <v>4200</v>
      </c>
      <c r="Q31" s="115">
        <f t="shared" si="5"/>
        <v>4200</v>
      </c>
    </row>
    <row r="32" spans="2:19" x14ac:dyDescent="0.25">
      <c r="B32" s="107">
        <v>30</v>
      </c>
      <c r="C32" s="116" t="s">
        <v>6462</v>
      </c>
      <c r="D32" s="116">
        <v>1300001780</v>
      </c>
      <c r="E32" s="117" t="s">
        <v>2355</v>
      </c>
      <c r="F32" s="116">
        <v>2010</v>
      </c>
      <c r="G32" s="110">
        <v>44389</v>
      </c>
      <c r="H32" s="109">
        <f t="shared" si="0"/>
        <v>11</v>
      </c>
      <c r="I32" s="109">
        <v>6</v>
      </c>
      <c r="J32" s="111">
        <f t="shared" si="1"/>
        <v>0.15833333333333333</v>
      </c>
      <c r="K32" s="118">
        <v>65000</v>
      </c>
      <c r="L32" s="118">
        <v>1</v>
      </c>
      <c r="M32" s="119">
        <v>0</v>
      </c>
      <c r="N32" s="112">
        <f t="shared" si="2"/>
        <v>65000</v>
      </c>
      <c r="O32" s="112">
        <f t="shared" si="3"/>
        <v>113208.33333333333</v>
      </c>
      <c r="P32" s="114">
        <f t="shared" si="4"/>
        <v>3250</v>
      </c>
      <c r="Q32" s="115">
        <f t="shared" si="5"/>
        <v>3250</v>
      </c>
    </row>
    <row r="33" spans="2:17" x14ac:dyDescent="0.25">
      <c r="B33" s="107">
        <v>31</v>
      </c>
      <c r="C33" s="116" t="s">
        <v>6462</v>
      </c>
      <c r="D33" s="116">
        <v>1300001880</v>
      </c>
      <c r="E33" s="117" t="s">
        <v>2354</v>
      </c>
      <c r="F33" s="116">
        <v>2010</v>
      </c>
      <c r="G33" s="110">
        <v>44389</v>
      </c>
      <c r="H33" s="109">
        <f t="shared" si="0"/>
        <v>11</v>
      </c>
      <c r="I33" s="109">
        <v>6</v>
      </c>
      <c r="J33" s="111">
        <f t="shared" si="1"/>
        <v>0.15833333333333333</v>
      </c>
      <c r="K33" s="118">
        <v>56000</v>
      </c>
      <c r="L33" s="118">
        <v>1</v>
      </c>
      <c r="M33" s="119">
        <v>0</v>
      </c>
      <c r="N33" s="112">
        <f t="shared" si="2"/>
        <v>56000</v>
      </c>
      <c r="O33" s="112">
        <f t="shared" si="3"/>
        <v>97533.333333333328</v>
      </c>
      <c r="P33" s="114">
        <f t="shared" si="4"/>
        <v>2800</v>
      </c>
      <c r="Q33" s="115">
        <f t="shared" si="5"/>
        <v>2800</v>
      </c>
    </row>
    <row r="34" spans="2:17" x14ac:dyDescent="0.25">
      <c r="B34" s="107">
        <v>32</v>
      </c>
      <c r="C34" s="116" t="s">
        <v>6462</v>
      </c>
      <c r="D34" s="116">
        <v>1300002420</v>
      </c>
      <c r="E34" s="117" t="s">
        <v>2356</v>
      </c>
      <c r="F34" s="116">
        <v>2010</v>
      </c>
      <c r="G34" s="110">
        <v>44389</v>
      </c>
      <c r="H34" s="109">
        <f t="shared" si="0"/>
        <v>11</v>
      </c>
      <c r="I34" s="109">
        <v>6</v>
      </c>
      <c r="J34" s="111">
        <f t="shared" si="1"/>
        <v>0.15833333333333333</v>
      </c>
      <c r="K34" s="118">
        <v>55000</v>
      </c>
      <c r="L34" s="118">
        <v>1</v>
      </c>
      <c r="M34" s="119">
        <v>0</v>
      </c>
      <c r="N34" s="112">
        <f t="shared" si="2"/>
        <v>55000</v>
      </c>
      <c r="O34" s="112">
        <f t="shared" si="3"/>
        <v>95791.666666666672</v>
      </c>
      <c r="P34" s="114">
        <f t="shared" si="4"/>
        <v>2750</v>
      </c>
      <c r="Q34" s="115">
        <f t="shared" si="5"/>
        <v>2750</v>
      </c>
    </row>
    <row r="35" spans="2:17" x14ac:dyDescent="0.25">
      <c r="B35" s="107">
        <v>33</v>
      </c>
      <c r="C35" s="116" t="s">
        <v>6462</v>
      </c>
      <c r="D35" s="116">
        <v>1300002410</v>
      </c>
      <c r="E35" s="117" t="s">
        <v>2356</v>
      </c>
      <c r="F35" s="116">
        <v>2010</v>
      </c>
      <c r="G35" s="110">
        <v>44389</v>
      </c>
      <c r="H35" s="109">
        <f t="shared" si="0"/>
        <v>11</v>
      </c>
      <c r="I35" s="109">
        <v>6</v>
      </c>
      <c r="J35" s="111">
        <f t="shared" si="1"/>
        <v>0.15833333333333333</v>
      </c>
      <c r="K35" s="118">
        <v>55000</v>
      </c>
      <c r="L35" s="118">
        <v>1</v>
      </c>
      <c r="M35" s="119">
        <v>0</v>
      </c>
      <c r="N35" s="112">
        <f t="shared" si="2"/>
        <v>55000</v>
      </c>
      <c r="O35" s="112">
        <f t="shared" si="3"/>
        <v>95791.666666666672</v>
      </c>
      <c r="P35" s="114">
        <f t="shared" si="4"/>
        <v>2750</v>
      </c>
      <c r="Q35" s="115">
        <f t="shared" si="5"/>
        <v>2750</v>
      </c>
    </row>
    <row r="36" spans="2:17" x14ac:dyDescent="0.25">
      <c r="B36" s="107">
        <v>34</v>
      </c>
      <c r="C36" s="116" t="s">
        <v>6462</v>
      </c>
      <c r="D36" s="116">
        <v>1300001950</v>
      </c>
      <c r="E36" s="117" t="s">
        <v>2357</v>
      </c>
      <c r="F36" s="116">
        <v>2010</v>
      </c>
      <c r="G36" s="110">
        <v>44389</v>
      </c>
      <c r="H36" s="109">
        <f t="shared" si="0"/>
        <v>11</v>
      </c>
      <c r="I36" s="109">
        <v>15</v>
      </c>
      <c r="J36" s="111">
        <f t="shared" si="1"/>
        <v>6.3333333333333325E-2</v>
      </c>
      <c r="K36" s="118">
        <v>40250</v>
      </c>
      <c r="L36" s="118">
        <v>1</v>
      </c>
      <c r="M36" s="119">
        <v>0</v>
      </c>
      <c r="N36" s="112">
        <f t="shared" si="2"/>
        <v>40250</v>
      </c>
      <c r="O36" s="112">
        <f t="shared" si="3"/>
        <v>28040.833333333328</v>
      </c>
      <c r="P36" s="114">
        <f t="shared" si="4"/>
        <v>12209.166666666672</v>
      </c>
      <c r="Q36" s="115">
        <f t="shared" si="5"/>
        <v>10988.250000000005</v>
      </c>
    </row>
    <row r="37" spans="2:17" x14ac:dyDescent="0.25">
      <c r="B37" s="107">
        <v>35</v>
      </c>
      <c r="C37" s="116" t="s">
        <v>6462</v>
      </c>
      <c r="D37" s="116">
        <v>1300002900</v>
      </c>
      <c r="E37" s="117" t="s">
        <v>2348</v>
      </c>
      <c r="F37" s="116">
        <v>2011</v>
      </c>
      <c r="G37" s="110">
        <v>44389</v>
      </c>
      <c r="H37" s="109">
        <f t="shared" si="0"/>
        <v>10</v>
      </c>
      <c r="I37" s="109">
        <v>15</v>
      </c>
      <c r="J37" s="111">
        <f t="shared" si="1"/>
        <v>6.3333333333333325E-2</v>
      </c>
      <c r="K37" s="118">
        <v>17260245.68</v>
      </c>
      <c r="L37" s="118">
        <v>1</v>
      </c>
      <c r="M37" s="119">
        <v>0</v>
      </c>
      <c r="N37" s="112">
        <f t="shared" si="2"/>
        <v>17260245.68</v>
      </c>
      <c r="O37" s="112">
        <f t="shared" si="3"/>
        <v>10931488.930666666</v>
      </c>
      <c r="P37" s="114">
        <f t="shared" si="4"/>
        <v>6328756.7493333332</v>
      </c>
      <c r="Q37" s="115">
        <f t="shared" si="5"/>
        <v>5695881.0744000003</v>
      </c>
    </row>
    <row r="38" spans="2:17" x14ac:dyDescent="0.25">
      <c r="B38" s="107">
        <v>36</v>
      </c>
      <c r="C38" s="116" t="s">
        <v>6462</v>
      </c>
      <c r="D38" s="116">
        <v>1300002890</v>
      </c>
      <c r="E38" s="117" t="s">
        <v>2340</v>
      </c>
      <c r="F38" s="116">
        <v>2011</v>
      </c>
      <c r="G38" s="110">
        <v>44389</v>
      </c>
      <c r="H38" s="109">
        <f t="shared" si="0"/>
        <v>10</v>
      </c>
      <c r="I38" s="109">
        <v>15</v>
      </c>
      <c r="J38" s="111">
        <f t="shared" si="1"/>
        <v>6.3333333333333325E-2</v>
      </c>
      <c r="K38" s="118">
        <v>5187319.75</v>
      </c>
      <c r="L38" s="118">
        <v>1</v>
      </c>
      <c r="M38" s="119">
        <v>0</v>
      </c>
      <c r="N38" s="112">
        <f t="shared" si="2"/>
        <v>5187319.75</v>
      </c>
      <c r="O38" s="112">
        <f t="shared" si="3"/>
        <v>3285302.5083333333</v>
      </c>
      <c r="P38" s="114">
        <f t="shared" si="4"/>
        <v>1902017.2416666667</v>
      </c>
      <c r="Q38" s="115">
        <f t="shared" si="5"/>
        <v>1711815.5175000001</v>
      </c>
    </row>
    <row r="39" spans="2:17" x14ac:dyDescent="0.25">
      <c r="B39" s="107">
        <v>37</v>
      </c>
      <c r="C39" s="116" t="s">
        <v>6462</v>
      </c>
      <c r="D39" s="116">
        <v>1300003050</v>
      </c>
      <c r="E39" s="117" t="s">
        <v>2330</v>
      </c>
      <c r="F39" s="116">
        <v>2011</v>
      </c>
      <c r="G39" s="110">
        <v>44389</v>
      </c>
      <c r="H39" s="109">
        <f t="shared" si="0"/>
        <v>10</v>
      </c>
      <c r="I39" s="109">
        <v>15</v>
      </c>
      <c r="J39" s="111">
        <f t="shared" si="1"/>
        <v>6.3333333333333325E-2</v>
      </c>
      <c r="K39" s="118">
        <v>1815598.8</v>
      </c>
      <c r="L39" s="118">
        <v>1</v>
      </c>
      <c r="M39" s="119">
        <v>0</v>
      </c>
      <c r="N39" s="112">
        <f t="shared" si="2"/>
        <v>1815598.8</v>
      </c>
      <c r="O39" s="112">
        <f t="shared" si="3"/>
        <v>1149879.24</v>
      </c>
      <c r="P39" s="114">
        <f t="shared" si="4"/>
        <v>665719.56000000006</v>
      </c>
      <c r="Q39" s="115">
        <f t="shared" si="5"/>
        <v>599147.60400000005</v>
      </c>
    </row>
    <row r="40" spans="2:17" x14ac:dyDescent="0.25">
      <c r="B40" s="107">
        <v>38</v>
      </c>
      <c r="C40" s="116" t="s">
        <v>6462</v>
      </c>
      <c r="D40" s="116">
        <v>1300003040</v>
      </c>
      <c r="E40" s="117" t="s">
        <v>2358</v>
      </c>
      <c r="F40" s="116">
        <v>2011</v>
      </c>
      <c r="G40" s="110">
        <v>44389</v>
      </c>
      <c r="H40" s="109">
        <f t="shared" si="0"/>
        <v>10</v>
      </c>
      <c r="I40" s="109">
        <v>15</v>
      </c>
      <c r="J40" s="111">
        <f t="shared" si="1"/>
        <v>6.3333333333333325E-2</v>
      </c>
      <c r="K40" s="118">
        <v>1749778</v>
      </c>
      <c r="L40" s="118">
        <v>1</v>
      </c>
      <c r="M40" s="119">
        <v>0</v>
      </c>
      <c r="N40" s="112">
        <f t="shared" si="2"/>
        <v>1749778</v>
      </c>
      <c r="O40" s="112">
        <f t="shared" si="3"/>
        <v>1108192.7333333334</v>
      </c>
      <c r="P40" s="114">
        <f t="shared" si="4"/>
        <v>641585.2666666666</v>
      </c>
      <c r="Q40" s="115">
        <f t="shared" si="5"/>
        <v>577426.74</v>
      </c>
    </row>
    <row r="41" spans="2:17" x14ac:dyDescent="0.25">
      <c r="B41" s="107">
        <v>39</v>
      </c>
      <c r="C41" s="116" t="s">
        <v>6462</v>
      </c>
      <c r="D41" s="116">
        <v>1300002730</v>
      </c>
      <c r="E41" s="117" t="s">
        <v>2359</v>
      </c>
      <c r="F41" s="116">
        <v>2011</v>
      </c>
      <c r="G41" s="110">
        <v>44389</v>
      </c>
      <c r="H41" s="109">
        <f t="shared" si="0"/>
        <v>10</v>
      </c>
      <c r="I41" s="109">
        <v>15</v>
      </c>
      <c r="J41" s="111">
        <f t="shared" si="1"/>
        <v>6.3333333333333325E-2</v>
      </c>
      <c r="K41" s="118">
        <v>1422810.23</v>
      </c>
      <c r="L41" s="118">
        <v>1</v>
      </c>
      <c r="M41" s="119">
        <v>0</v>
      </c>
      <c r="N41" s="112">
        <f t="shared" si="2"/>
        <v>1422810.23</v>
      </c>
      <c r="O41" s="112">
        <f t="shared" si="3"/>
        <v>901113.14566666656</v>
      </c>
      <c r="P41" s="114">
        <f t="shared" si="4"/>
        <v>521697.08433333342</v>
      </c>
      <c r="Q41" s="115">
        <f t="shared" si="5"/>
        <v>469527.3759000001</v>
      </c>
    </row>
    <row r="42" spans="2:17" x14ac:dyDescent="0.25">
      <c r="B42" s="107">
        <v>40</v>
      </c>
      <c r="C42" s="116" t="s">
        <v>6462</v>
      </c>
      <c r="D42" s="116">
        <v>1300003170</v>
      </c>
      <c r="E42" s="117" t="s">
        <v>2360</v>
      </c>
      <c r="F42" s="116">
        <v>2011</v>
      </c>
      <c r="G42" s="110">
        <v>44389</v>
      </c>
      <c r="H42" s="109">
        <f t="shared" si="0"/>
        <v>10</v>
      </c>
      <c r="I42" s="109">
        <v>15</v>
      </c>
      <c r="J42" s="111">
        <f t="shared" si="1"/>
        <v>6.3333333333333325E-2</v>
      </c>
      <c r="K42" s="118">
        <v>1393406.15</v>
      </c>
      <c r="L42" s="118">
        <v>1</v>
      </c>
      <c r="M42" s="119">
        <v>0</v>
      </c>
      <c r="N42" s="112">
        <f t="shared" si="2"/>
        <v>1393406.15</v>
      </c>
      <c r="O42" s="112">
        <f t="shared" si="3"/>
        <v>882490.56166666653</v>
      </c>
      <c r="P42" s="114">
        <f t="shared" si="4"/>
        <v>510915.58833333338</v>
      </c>
      <c r="Q42" s="115">
        <f t="shared" si="5"/>
        <v>459824.02950000006</v>
      </c>
    </row>
    <row r="43" spans="2:17" x14ac:dyDescent="0.25">
      <c r="B43" s="107">
        <v>41</v>
      </c>
      <c r="C43" s="116" t="s">
        <v>6462</v>
      </c>
      <c r="D43" s="116">
        <v>1300002910</v>
      </c>
      <c r="E43" s="117" t="s">
        <v>2361</v>
      </c>
      <c r="F43" s="116">
        <v>2011</v>
      </c>
      <c r="G43" s="110">
        <v>44389</v>
      </c>
      <c r="H43" s="109">
        <f t="shared" si="0"/>
        <v>10</v>
      </c>
      <c r="I43" s="109">
        <v>15</v>
      </c>
      <c r="J43" s="111">
        <f t="shared" si="1"/>
        <v>6.3333333333333325E-2</v>
      </c>
      <c r="K43" s="118">
        <v>990931</v>
      </c>
      <c r="L43" s="118">
        <v>1</v>
      </c>
      <c r="M43" s="119">
        <v>0</v>
      </c>
      <c r="N43" s="112">
        <f t="shared" si="2"/>
        <v>990931</v>
      </c>
      <c r="O43" s="112">
        <f t="shared" si="3"/>
        <v>627589.6333333333</v>
      </c>
      <c r="P43" s="114">
        <f t="shared" si="4"/>
        <v>363341.3666666667</v>
      </c>
      <c r="Q43" s="115">
        <f t="shared" si="5"/>
        <v>327007.23000000004</v>
      </c>
    </row>
    <row r="44" spans="2:17" x14ac:dyDescent="0.25">
      <c r="B44" s="107">
        <v>42</v>
      </c>
      <c r="C44" s="116" t="s">
        <v>6462</v>
      </c>
      <c r="D44" s="116">
        <v>1300002920</v>
      </c>
      <c r="E44" s="117" t="s">
        <v>2362</v>
      </c>
      <c r="F44" s="116">
        <v>2011</v>
      </c>
      <c r="G44" s="110">
        <v>44389</v>
      </c>
      <c r="H44" s="109">
        <f t="shared" si="0"/>
        <v>10</v>
      </c>
      <c r="I44" s="109">
        <v>15</v>
      </c>
      <c r="J44" s="111">
        <f t="shared" si="1"/>
        <v>6.3333333333333325E-2</v>
      </c>
      <c r="K44" s="118">
        <v>979341</v>
      </c>
      <c r="L44" s="118">
        <v>1</v>
      </c>
      <c r="M44" s="119">
        <v>0</v>
      </c>
      <c r="N44" s="112">
        <f t="shared" si="2"/>
        <v>979341</v>
      </c>
      <c r="O44" s="112">
        <f t="shared" si="3"/>
        <v>620249.29999999993</v>
      </c>
      <c r="P44" s="114">
        <f t="shared" si="4"/>
        <v>359091.70000000007</v>
      </c>
      <c r="Q44" s="115">
        <f t="shared" si="5"/>
        <v>323182.53000000009</v>
      </c>
    </row>
    <row r="45" spans="2:17" x14ac:dyDescent="0.25">
      <c r="B45" s="107">
        <v>43</v>
      </c>
      <c r="C45" s="116" t="s">
        <v>6462</v>
      </c>
      <c r="D45" s="116">
        <v>1300002760</v>
      </c>
      <c r="E45" s="117" t="s">
        <v>2363</v>
      </c>
      <c r="F45" s="116">
        <v>2011</v>
      </c>
      <c r="G45" s="110">
        <v>44389</v>
      </c>
      <c r="H45" s="109">
        <f t="shared" si="0"/>
        <v>10</v>
      </c>
      <c r="I45" s="109">
        <v>15</v>
      </c>
      <c r="J45" s="111">
        <f t="shared" si="1"/>
        <v>6.3333333333333325E-2</v>
      </c>
      <c r="K45" s="118">
        <v>928295.15</v>
      </c>
      <c r="L45" s="118">
        <v>1</v>
      </c>
      <c r="M45" s="119">
        <v>0</v>
      </c>
      <c r="N45" s="112">
        <f t="shared" si="2"/>
        <v>928295.15</v>
      </c>
      <c r="O45" s="112">
        <f t="shared" si="3"/>
        <v>587920.2616666666</v>
      </c>
      <c r="P45" s="114">
        <f t="shared" si="4"/>
        <v>340374.88833333342</v>
      </c>
      <c r="Q45" s="115">
        <f t="shared" si="5"/>
        <v>306337.39950000012</v>
      </c>
    </row>
    <row r="46" spans="2:17" x14ac:dyDescent="0.25">
      <c r="B46" s="107">
        <v>44</v>
      </c>
      <c r="C46" s="116" t="s">
        <v>6462</v>
      </c>
      <c r="D46" s="116">
        <v>1300003080</v>
      </c>
      <c r="E46" s="117" t="s">
        <v>2364</v>
      </c>
      <c r="F46" s="116">
        <v>2011</v>
      </c>
      <c r="G46" s="110">
        <v>44389</v>
      </c>
      <c r="H46" s="109">
        <f t="shared" si="0"/>
        <v>10</v>
      </c>
      <c r="I46" s="109">
        <v>15</v>
      </c>
      <c r="J46" s="111">
        <f t="shared" si="1"/>
        <v>6.3333333333333325E-2</v>
      </c>
      <c r="K46" s="118">
        <v>881309</v>
      </c>
      <c r="L46" s="118">
        <v>1</v>
      </c>
      <c r="M46" s="119">
        <v>0</v>
      </c>
      <c r="N46" s="112">
        <f t="shared" si="2"/>
        <v>881309</v>
      </c>
      <c r="O46" s="112">
        <f t="shared" si="3"/>
        <v>558162.3666666667</v>
      </c>
      <c r="P46" s="114">
        <f t="shared" si="4"/>
        <v>323146.6333333333</v>
      </c>
      <c r="Q46" s="115">
        <f t="shared" si="5"/>
        <v>290831.96999999997</v>
      </c>
    </row>
    <row r="47" spans="2:17" x14ac:dyDescent="0.25">
      <c r="B47" s="107">
        <v>45</v>
      </c>
      <c r="C47" s="116" t="s">
        <v>6462</v>
      </c>
      <c r="D47" s="116">
        <v>1300002360</v>
      </c>
      <c r="E47" s="117" t="s">
        <v>2365</v>
      </c>
      <c r="F47" s="116">
        <v>2011</v>
      </c>
      <c r="G47" s="110">
        <v>44389</v>
      </c>
      <c r="H47" s="109">
        <f t="shared" si="0"/>
        <v>10</v>
      </c>
      <c r="I47" s="109">
        <v>15</v>
      </c>
      <c r="J47" s="111">
        <f t="shared" si="1"/>
        <v>6.3333333333333325E-2</v>
      </c>
      <c r="K47" s="118">
        <v>850000</v>
      </c>
      <c r="L47" s="118">
        <v>1</v>
      </c>
      <c r="M47" s="119">
        <v>0</v>
      </c>
      <c r="N47" s="112">
        <f t="shared" si="2"/>
        <v>850000</v>
      </c>
      <c r="O47" s="112">
        <f t="shared" si="3"/>
        <v>538333.33333333326</v>
      </c>
      <c r="P47" s="114">
        <f t="shared" ref="P47" si="8">IF(N47-O47&lt;=0,5%*N47,N47-O47)</f>
        <v>311666.66666666674</v>
      </c>
      <c r="Q47" s="115">
        <f t="shared" ref="Q47" si="9">IF(P47=N47*5%,P47,P47*0.9)</f>
        <v>280500.00000000006</v>
      </c>
    </row>
    <row r="48" spans="2:17" x14ac:dyDescent="0.25">
      <c r="B48" s="107">
        <v>46</v>
      </c>
      <c r="C48" s="116" t="s">
        <v>6462</v>
      </c>
      <c r="D48" s="116">
        <v>1300003130</v>
      </c>
      <c r="E48" s="117" t="s">
        <v>2366</v>
      </c>
      <c r="F48" s="116">
        <v>2011</v>
      </c>
      <c r="G48" s="110">
        <v>44389</v>
      </c>
      <c r="H48" s="109">
        <f t="shared" si="0"/>
        <v>10</v>
      </c>
      <c r="I48" s="109">
        <v>15</v>
      </c>
      <c r="J48" s="111">
        <f t="shared" si="1"/>
        <v>6.3333333333333325E-2</v>
      </c>
      <c r="K48" s="118">
        <v>585485</v>
      </c>
      <c r="L48" s="118">
        <v>1</v>
      </c>
      <c r="M48" s="119">
        <v>0</v>
      </c>
      <c r="N48" s="112">
        <f t="shared" si="2"/>
        <v>585485</v>
      </c>
      <c r="O48" s="112">
        <f t="shared" si="3"/>
        <v>370807.16666666663</v>
      </c>
      <c r="P48" s="114">
        <f t="shared" si="4"/>
        <v>214677.83333333337</v>
      </c>
      <c r="Q48" s="115">
        <f t="shared" si="5"/>
        <v>193210.05000000005</v>
      </c>
    </row>
    <row r="49" spans="2:17" x14ac:dyDescent="0.25">
      <c r="B49" s="107">
        <v>47</v>
      </c>
      <c r="C49" s="116" t="s">
        <v>6462</v>
      </c>
      <c r="D49" s="116">
        <v>1300003230</v>
      </c>
      <c r="E49" s="117" t="s">
        <v>2367</v>
      </c>
      <c r="F49" s="116">
        <v>2011</v>
      </c>
      <c r="G49" s="110">
        <v>44389</v>
      </c>
      <c r="H49" s="109">
        <f t="shared" si="0"/>
        <v>10</v>
      </c>
      <c r="I49" s="109">
        <v>15</v>
      </c>
      <c r="J49" s="111">
        <f t="shared" si="1"/>
        <v>6.3333333333333325E-2</v>
      </c>
      <c r="K49" s="118">
        <v>509744.8</v>
      </c>
      <c r="L49" s="118">
        <v>1</v>
      </c>
      <c r="M49" s="119">
        <v>0</v>
      </c>
      <c r="N49" s="112">
        <f t="shared" si="2"/>
        <v>509744.8</v>
      </c>
      <c r="O49" s="112">
        <f t="shared" si="3"/>
        <v>322838.37333333329</v>
      </c>
      <c r="P49" s="114">
        <f t="shared" si="4"/>
        <v>186906.4266666667</v>
      </c>
      <c r="Q49" s="115">
        <f t="shared" si="5"/>
        <v>168215.78400000004</v>
      </c>
    </row>
    <row r="50" spans="2:17" x14ac:dyDescent="0.25">
      <c r="B50" s="107">
        <v>48</v>
      </c>
      <c r="C50" s="116" t="s">
        <v>6462</v>
      </c>
      <c r="D50" s="116">
        <v>1300003060</v>
      </c>
      <c r="E50" s="117" t="s">
        <v>2368</v>
      </c>
      <c r="F50" s="116">
        <v>2011</v>
      </c>
      <c r="G50" s="110">
        <v>44389</v>
      </c>
      <c r="H50" s="109">
        <f t="shared" si="0"/>
        <v>10</v>
      </c>
      <c r="I50" s="109">
        <v>15</v>
      </c>
      <c r="J50" s="111">
        <f t="shared" si="1"/>
        <v>6.3333333333333325E-2</v>
      </c>
      <c r="K50" s="118">
        <v>498114</v>
      </c>
      <c r="L50" s="118">
        <v>1</v>
      </c>
      <c r="M50" s="119">
        <v>0</v>
      </c>
      <c r="N50" s="112">
        <f t="shared" si="2"/>
        <v>498114</v>
      </c>
      <c r="O50" s="112">
        <f t="shared" si="3"/>
        <v>315472.2</v>
      </c>
      <c r="P50" s="114">
        <f t="shared" ref="P50" si="10">IF(N50-O50&lt;=0,5%*N50,N50-O50)</f>
        <v>182641.8</v>
      </c>
      <c r="Q50" s="115">
        <f t="shared" ref="Q50" si="11">IF(P50=N50*5%,P50,P50*0.9)</f>
        <v>164377.62</v>
      </c>
    </row>
    <row r="51" spans="2:17" x14ac:dyDescent="0.25">
      <c r="B51" s="107">
        <v>49</v>
      </c>
      <c r="C51" s="116" t="s">
        <v>6462</v>
      </c>
      <c r="D51" s="116">
        <v>1300002770</v>
      </c>
      <c r="E51" s="117" t="s">
        <v>2369</v>
      </c>
      <c r="F51" s="116">
        <v>2011</v>
      </c>
      <c r="G51" s="110">
        <v>44389</v>
      </c>
      <c r="H51" s="109">
        <f t="shared" si="0"/>
        <v>10</v>
      </c>
      <c r="I51" s="109">
        <v>15</v>
      </c>
      <c r="J51" s="111">
        <f t="shared" si="1"/>
        <v>6.3333333333333325E-2</v>
      </c>
      <c r="K51" s="118">
        <v>468505.59999999998</v>
      </c>
      <c r="L51" s="118">
        <v>1</v>
      </c>
      <c r="M51" s="119">
        <v>0</v>
      </c>
      <c r="N51" s="112">
        <f t="shared" si="2"/>
        <v>468505.59999999998</v>
      </c>
      <c r="O51" s="112">
        <f t="shared" si="3"/>
        <v>296720.21333333332</v>
      </c>
      <c r="P51" s="114">
        <f t="shared" si="4"/>
        <v>171785.38666666666</v>
      </c>
      <c r="Q51" s="115">
        <f t="shared" si="5"/>
        <v>154606.848</v>
      </c>
    </row>
    <row r="52" spans="2:17" hidden="1" x14ac:dyDescent="0.25">
      <c r="B52" s="67">
        <v>50</v>
      </c>
      <c r="C52" s="29" t="s">
        <v>6462</v>
      </c>
      <c r="D52" s="29">
        <v>1300003270</v>
      </c>
      <c r="E52" s="65" t="s">
        <v>2370</v>
      </c>
      <c r="F52" s="29">
        <v>2011</v>
      </c>
      <c r="G52" s="38">
        <v>44389</v>
      </c>
      <c r="H52" s="22">
        <f t="shared" si="0"/>
        <v>10</v>
      </c>
      <c r="I52" s="22">
        <v>15</v>
      </c>
      <c r="J52" s="39">
        <f t="shared" si="1"/>
        <v>6.3333333333333325E-2</v>
      </c>
      <c r="K52" s="66">
        <v>432960</v>
      </c>
      <c r="L52" s="66">
        <v>15044.9</v>
      </c>
      <c r="M52" s="80">
        <v>0.2</v>
      </c>
      <c r="N52" s="35">
        <f t="shared" si="2"/>
        <v>519552</v>
      </c>
      <c r="O52" s="35">
        <f t="shared" si="3"/>
        <v>329049.59999999998</v>
      </c>
      <c r="P52" s="57">
        <f t="shared" ref="P52" si="12">IF(N52-O52&lt;=0,5%*N52,N52-O52)</f>
        <v>190502.40000000002</v>
      </c>
      <c r="Q52" s="53">
        <f t="shared" ref="Q52" si="13">IF(P52=N52*5%,P52,P52*0.9)</f>
        <v>171452.16000000003</v>
      </c>
    </row>
    <row r="53" spans="2:17" x14ac:dyDescent="0.25">
      <c r="B53" s="107">
        <v>51</v>
      </c>
      <c r="C53" s="116" t="s">
        <v>6462</v>
      </c>
      <c r="D53" s="116">
        <v>1300003070</v>
      </c>
      <c r="E53" s="117" t="s">
        <v>2348</v>
      </c>
      <c r="F53" s="116">
        <v>2011</v>
      </c>
      <c r="G53" s="110">
        <v>44389</v>
      </c>
      <c r="H53" s="109">
        <f t="shared" si="0"/>
        <v>10</v>
      </c>
      <c r="I53" s="109">
        <v>15</v>
      </c>
      <c r="J53" s="111">
        <f t="shared" si="1"/>
        <v>6.3333333333333325E-2</v>
      </c>
      <c r="K53" s="118">
        <v>426239.49</v>
      </c>
      <c r="L53" s="118">
        <v>1</v>
      </c>
      <c r="M53" s="119">
        <v>0</v>
      </c>
      <c r="N53" s="112">
        <f t="shared" si="2"/>
        <v>426239.49</v>
      </c>
      <c r="O53" s="112">
        <f t="shared" si="3"/>
        <v>269951.67699999997</v>
      </c>
      <c r="P53" s="114">
        <f t="shared" si="4"/>
        <v>156287.81300000002</v>
      </c>
      <c r="Q53" s="115">
        <f t="shared" si="5"/>
        <v>140659.03170000002</v>
      </c>
    </row>
    <row r="54" spans="2:17" x14ac:dyDescent="0.25">
      <c r="B54" s="107">
        <v>52</v>
      </c>
      <c r="C54" s="116" t="s">
        <v>6462</v>
      </c>
      <c r="D54" s="116">
        <v>1300003090</v>
      </c>
      <c r="E54" s="117" t="s">
        <v>2371</v>
      </c>
      <c r="F54" s="116">
        <v>2011</v>
      </c>
      <c r="G54" s="110">
        <v>44389</v>
      </c>
      <c r="H54" s="109">
        <f t="shared" si="0"/>
        <v>10</v>
      </c>
      <c r="I54" s="109">
        <v>15</v>
      </c>
      <c r="J54" s="111">
        <f t="shared" si="1"/>
        <v>6.3333333333333325E-2</v>
      </c>
      <c r="K54" s="118">
        <v>375943</v>
      </c>
      <c r="L54" s="118">
        <v>1</v>
      </c>
      <c r="M54" s="119">
        <v>0</v>
      </c>
      <c r="N54" s="112">
        <f t="shared" si="2"/>
        <v>375943</v>
      </c>
      <c r="O54" s="112">
        <f t="shared" si="3"/>
        <v>238097.23333333331</v>
      </c>
      <c r="P54" s="114">
        <f t="shared" si="4"/>
        <v>137845.76666666669</v>
      </c>
      <c r="Q54" s="115">
        <f t="shared" si="5"/>
        <v>124061.19000000003</v>
      </c>
    </row>
    <row r="55" spans="2:17" x14ac:dyDescent="0.25">
      <c r="B55" s="107">
        <v>53</v>
      </c>
      <c r="C55" s="116" t="s">
        <v>6462</v>
      </c>
      <c r="D55" s="116">
        <v>1300002940</v>
      </c>
      <c r="E55" s="117" t="s">
        <v>2372</v>
      </c>
      <c r="F55" s="116">
        <v>2011</v>
      </c>
      <c r="G55" s="110">
        <v>44389</v>
      </c>
      <c r="H55" s="109">
        <f t="shared" si="0"/>
        <v>10</v>
      </c>
      <c r="I55" s="109">
        <v>15</v>
      </c>
      <c r="J55" s="111">
        <f t="shared" si="1"/>
        <v>6.3333333333333325E-2</v>
      </c>
      <c r="K55" s="118">
        <v>374931</v>
      </c>
      <c r="L55" s="118">
        <v>1</v>
      </c>
      <c r="M55" s="119">
        <v>0</v>
      </c>
      <c r="N55" s="112">
        <f t="shared" si="2"/>
        <v>374931</v>
      </c>
      <c r="O55" s="112">
        <f t="shared" si="3"/>
        <v>237456.3</v>
      </c>
      <c r="P55" s="114">
        <f t="shared" si="4"/>
        <v>137474.70000000001</v>
      </c>
      <c r="Q55" s="115">
        <f t="shared" si="5"/>
        <v>123727.23000000001</v>
      </c>
    </row>
    <row r="56" spans="2:17" x14ac:dyDescent="0.25">
      <c r="B56" s="107">
        <v>54</v>
      </c>
      <c r="C56" s="116" t="s">
        <v>6462</v>
      </c>
      <c r="D56" s="116">
        <v>1300003030</v>
      </c>
      <c r="E56" s="117" t="s">
        <v>2373</v>
      </c>
      <c r="F56" s="116">
        <v>2011</v>
      </c>
      <c r="G56" s="110">
        <v>44389</v>
      </c>
      <c r="H56" s="109">
        <f t="shared" si="0"/>
        <v>10</v>
      </c>
      <c r="I56" s="109">
        <v>15</v>
      </c>
      <c r="J56" s="111">
        <f t="shared" si="1"/>
        <v>6.3333333333333325E-2</v>
      </c>
      <c r="K56" s="118">
        <v>358276</v>
      </c>
      <c r="L56" s="118">
        <v>1</v>
      </c>
      <c r="M56" s="119">
        <v>0</v>
      </c>
      <c r="N56" s="112">
        <f t="shared" si="2"/>
        <v>358276</v>
      </c>
      <c r="O56" s="112">
        <f t="shared" si="3"/>
        <v>226908.13333333333</v>
      </c>
      <c r="P56" s="114">
        <f t="shared" ref="P56" si="14">IF(N56-O56&lt;=0,5%*N56,N56-O56)</f>
        <v>131367.86666666667</v>
      </c>
      <c r="Q56" s="115">
        <f t="shared" ref="Q56" si="15">IF(P56=N56*5%,P56,P56*0.9)</f>
        <v>118231.08</v>
      </c>
    </row>
    <row r="57" spans="2:17" x14ac:dyDescent="0.25">
      <c r="B57" s="107">
        <v>55</v>
      </c>
      <c r="C57" s="116" t="s">
        <v>6462</v>
      </c>
      <c r="D57" s="116">
        <v>1300003100</v>
      </c>
      <c r="E57" s="117" t="s">
        <v>2374</v>
      </c>
      <c r="F57" s="116">
        <v>2011</v>
      </c>
      <c r="G57" s="110">
        <v>44389</v>
      </c>
      <c r="H57" s="109">
        <f t="shared" si="0"/>
        <v>10</v>
      </c>
      <c r="I57" s="109">
        <v>15</v>
      </c>
      <c r="J57" s="111">
        <f t="shared" si="1"/>
        <v>6.3333333333333325E-2</v>
      </c>
      <c r="K57" s="118">
        <v>289661</v>
      </c>
      <c r="L57" s="118">
        <v>1</v>
      </c>
      <c r="M57" s="119">
        <v>0</v>
      </c>
      <c r="N57" s="112">
        <f t="shared" si="2"/>
        <v>289661</v>
      </c>
      <c r="O57" s="112">
        <f t="shared" si="3"/>
        <v>183451.96666666665</v>
      </c>
      <c r="P57" s="114">
        <f t="shared" si="4"/>
        <v>106209.03333333335</v>
      </c>
      <c r="Q57" s="115">
        <f t="shared" si="5"/>
        <v>95588.130000000019</v>
      </c>
    </row>
    <row r="58" spans="2:17" x14ac:dyDescent="0.25">
      <c r="B58" s="107">
        <v>56</v>
      </c>
      <c r="C58" s="116" t="s">
        <v>6462</v>
      </c>
      <c r="D58" s="116">
        <v>1300003120</v>
      </c>
      <c r="E58" s="117" t="s">
        <v>2375</v>
      </c>
      <c r="F58" s="116">
        <v>2011</v>
      </c>
      <c r="G58" s="110">
        <v>44389</v>
      </c>
      <c r="H58" s="109">
        <f t="shared" si="0"/>
        <v>10</v>
      </c>
      <c r="I58" s="109">
        <v>15</v>
      </c>
      <c r="J58" s="111">
        <f t="shared" si="1"/>
        <v>6.3333333333333325E-2</v>
      </c>
      <c r="K58" s="118">
        <v>286579</v>
      </c>
      <c r="L58" s="118">
        <v>1</v>
      </c>
      <c r="M58" s="119">
        <v>0</v>
      </c>
      <c r="N58" s="112">
        <f t="shared" si="2"/>
        <v>286579</v>
      </c>
      <c r="O58" s="112">
        <f t="shared" si="3"/>
        <v>181500.03333333333</v>
      </c>
      <c r="P58" s="114">
        <f t="shared" si="4"/>
        <v>105078.96666666667</v>
      </c>
      <c r="Q58" s="115">
        <f t="shared" si="5"/>
        <v>94571.07</v>
      </c>
    </row>
    <row r="59" spans="2:17" x14ac:dyDescent="0.25">
      <c r="B59" s="107">
        <v>57</v>
      </c>
      <c r="C59" s="116" t="s">
        <v>6462</v>
      </c>
      <c r="D59" s="116">
        <v>1300003160</v>
      </c>
      <c r="E59" s="117" t="s">
        <v>2376</v>
      </c>
      <c r="F59" s="116">
        <v>2011</v>
      </c>
      <c r="G59" s="110">
        <v>44389</v>
      </c>
      <c r="H59" s="109">
        <f t="shared" si="0"/>
        <v>10</v>
      </c>
      <c r="I59" s="109">
        <v>15</v>
      </c>
      <c r="J59" s="111">
        <f t="shared" si="1"/>
        <v>6.3333333333333325E-2</v>
      </c>
      <c r="K59" s="118">
        <v>282471</v>
      </c>
      <c r="L59" s="118">
        <v>1</v>
      </c>
      <c r="M59" s="119">
        <v>0</v>
      </c>
      <c r="N59" s="112">
        <f t="shared" si="2"/>
        <v>282471</v>
      </c>
      <c r="O59" s="112">
        <f t="shared" si="3"/>
        <v>178898.3</v>
      </c>
      <c r="P59" s="114">
        <f t="shared" si="4"/>
        <v>103572.70000000001</v>
      </c>
      <c r="Q59" s="115">
        <f t="shared" si="5"/>
        <v>93215.430000000008</v>
      </c>
    </row>
    <row r="60" spans="2:17" x14ac:dyDescent="0.25">
      <c r="B60" s="107">
        <v>58</v>
      </c>
      <c r="C60" s="116" t="s">
        <v>6462</v>
      </c>
      <c r="D60" s="116">
        <v>1300002400</v>
      </c>
      <c r="E60" s="117" t="s">
        <v>2377</v>
      </c>
      <c r="F60" s="116">
        <v>2011</v>
      </c>
      <c r="G60" s="110">
        <v>44389</v>
      </c>
      <c r="H60" s="109">
        <f t="shared" si="0"/>
        <v>10</v>
      </c>
      <c r="I60" s="109">
        <v>8</v>
      </c>
      <c r="J60" s="111">
        <f t="shared" si="1"/>
        <v>0.11874999999999999</v>
      </c>
      <c r="K60" s="118">
        <v>280000</v>
      </c>
      <c r="L60" s="118">
        <v>1</v>
      </c>
      <c r="M60" s="119">
        <v>0</v>
      </c>
      <c r="N60" s="112">
        <f t="shared" si="2"/>
        <v>280000</v>
      </c>
      <c r="O60" s="112">
        <f t="shared" si="3"/>
        <v>332500</v>
      </c>
      <c r="P60" s="114">
        <f t="shared" ref="P60" si="16">IF(N60-O60&lt;=0,5%*N60,N60-O60)</f>
        <v>14000</v>
      </c>
      <c r="Q60" s="115">
        <f t="shared" ref="Q60" si="17">IF(P60=N60*5%,P60,P60*0.9)</f>
        <v>14000</v>
      </c>
    </row>
    <row r="61" spans="2:17" x14ac:dyDescent="0.25">
      <c r="B61" s="107">
        <v>59</v>
      </c>
      <c r="C61" s="116" t="s">
        <v>6462</v>
      </c>
      <c r="D61" s="116">
        <v>1300002930</v>
      </c>
      <c r="E61" s="117" t="s">
        <v>2378</v>
      </c>
      <c r="F61" s="116">
        <v>2011</v>
      </c>
      <c r="G61" s="110">
        <v>44389</v>
      </c>
      <c r="H61" s="109">
        <f t="shared" si="0"/>
        <v>10</v>
      </c>
      <c r="I61" s="109">
        <v>15</v>
      </c>
      <c r="J61" s="111">
        <f t="shared" si="1"/>
        <v>6.3333333333333325E-2</v>
      </c>
      <c r="K61" s="118">
        <v>220207</v>
      </c>
      <c r="L61" s="118">
        <v>1</v>
      </c>
      <c r="M61" s="119">
        <v>0</v>
      </c>
      <c r="N61" s="112">
        <f t="shared" si="2"/>
        <v>220207</v>
      </c>
      <c r="O61" s="112">
        <f t="shared" si="3"/>
        <v>139464.43333333332</v>
      </c>
      <c r="P61" s="114">
        <f t="shared" si="4"/>
        <v>80742.56666666668</v>
      </c>
      <c r="Q61" s="115">
        <f t="shared" si="5"/>
        <v>72668.310000000012</v>
      </c>
    </row>
    <row r="62" spans="2:17" hidden="1" x14ac:dyDescent="0.25">
      <c r="B62" s="67">
        <v>60</v>
      </c>
      <c r="C62" s="29" t="s">
        <v>6462</v>
      </c>
      <c r="D62" s="29">
        <v>1300003200</v>
      </c>
      <c r="E62" s="65" t="s">
        <v>2379</v>
      </c>
      <c r="F62" s="29">
        <v>2011</v>
      </c>
      <c r="G62" s="38">
        <v>44389</v>
      </c>
      <c r="H62" s="22">
        <f t="shared" si="0"/>
        <v>10</v>
      </c>
      <c r="I62" s="22">
        <v>15</v>
      </c>
      <c r="J62" s="39">
        <f t="shared" si="1"/>
        <v>6.3333333333333325E-2</v>
      </c>
      <c r="K62" s="66">
        <v>155000</v>
      </c>
      <c r="L62" s="66">
        <v>2817.09</v>
      </c>
      <c r="M62" s="81">
        <v>0.01</v>
      </c>
      <c r="N62" s="35">
        <f t="shared" si="2"/>
        <v>156550</v>
      </c>
      <c r="O62" s="35">
        <f t="shared" si="3"/>
        <v>99148.333333333328</v>
      </c>
      <c r="P62" s="57">
        <f t="shared" ref="P62" si="18">IF(N62-O62&lt;=0,5%*N62,N62-O62)</f>
        <v>57401.666666666672</v>
      </c>
      <c r="Q62" s="53">
        <f t="shared" ref="Q62" si="19">IF(P62=N62*5%,P62,P62*0.9)</f>
        <v>51661.500000000007</v>
      </c>
    </row>
    <row r="63" spans="2:17" x14ac:dyDescent="0.25">
      <c r="B63" s="107">
        <v>61</v>
      </c>
      <c r="C63" s="116" t="s">
        <v>6462</v>
      </c>
      <c r="D63" s="116">
        <v>1300002990</v>
      </c>
      <c r="E63" s="117" t="s">
        <v>2380</v>
      </c>
      <c r="F63" s="116">
        <v>2011</v>
      </c>
      <c r="G63" s="110">
        <v>44389</v>
      </c>
      <c r="H63" s="109">
        <f t="shared" si="0"/>
        <v>10</v>
      </c>
      <c r="I63" s="109">
        <v>6</v>
      </c>
      <c r="J63" s="111">
        <f t="shared" si="1"/>
        <v>0.15833333333333333</v>
      </c>
      <c r="K63" s="118">
        <v>75710</v>
      </c>
      <c r="L63" s="118">
        <v>1</v>
      </c>
      <c r="M63" s="119">
        <v>0</v>
      </c>
      <c r="N63" s="112">
        <f t="shared" si="2"/>
        <v>75710</v>
      </c>
      <c r="O63" s="112">
        <f t="shared" si="3"/>
        <v>119874.16666666666</v>
      </c>
      <c r="P63" s="114">
        <f t="shared" si="4"/>
        <v>3785.5</v>
      </c>
      <c r="Q63" s="115">
        <f t="shared" si="5"/>
        <v>3785.5</v>
      </c>
    </row>
    <row r="64" spans="2:17" x14ac:dyDescent="0.25">
      <c r="B64" s="107">
        <v>62</v>
      </c>
      <c r="C64" s="116" t="s">
        <v>6462</v>
      </c>
      <c r="D64" s="116">
        <v>1300002970</v>
      </c>
      <c r="E64" s="117" t="s">
        <v>2380</v>
      </c>
      <c r="F64" s="116">
        <v>2011</v>
      </c>
      <c r="G64" s="110">
        <v>44389</v>
      </c>
      <c r="H64" s="109">
        <f t="shared" si="0"/>
        <v>10</v>
      </c>
      <c r="I64" s="109">
        <v>6</v>
      </c>
      <c r="J64" s="111">
        <f t="shared" si="1"/>
        <v>0.15833333333333333</v>
      </c>
      <c r="K64" s="118">
        <v>60846</v>
      </c>
      <c r="L64" s="118">
        <v>1</v>
      </c>
      <c r="M64" s="119">
        <v>0</v>
      </c>
      <c r="N64" s="112">
        <f t="shared" si="2"/>
        <v>60846</v>
      </c>
      <c r="O64" s="112">
        <f t="shared" si="3"/>
        <v>96339.5</v>
      </c>
      <c r="P64" s="114">
        <f t="shared" si="4"/>
        <v>3042.3</v>
      </c>
      <c r="Q64" s="115">
        <f t="shared" si="5"/>
        <v>3042.3</v>
      </c>
    </row>
    <row r="65" spans="2:17" x14ac:dyDescent="0.25">
      <c r="B65" s="107">
        <v>63</v>
      </c>
      <c r="C65" s="116" t="s">
        <v>6462</v>
      </c>
      <c r="D65" s="116">
        <v>1300002980</v>
      </c>
      <c r="E65" s="117" t="s">
        <v>2380</v>
      </c>
      <c r="F65" s="116">
        <v>2011</v>
      </c>
      <c r="G65" s="110">
        <v>44389</v>
      </c>
      <c r="H65" s="109">
        <f t="shared" si="0"/>
        <v>10</v>
      </c>
      <c r="I65" s="109">
        <v>6</v>
      </c>
      <c r="J65" s="111">
        <f t="shared" si="1"/>
        <v>0.15833333333333333</v>
      </c>
      <c r="K65" s="118">
        <v>60846</v>
      </c>
      <c r="L65" s="118">
        <v>1</v>
      </c>
      <c r="M65" s="119">
        <v>0</v>
      </c>
      <c r="N65" s="112">
        <f t="shared" si="2"/>
        <v>60846</v>
      </c>
      <c r="O65" s="112">
        <f t="shared" si="3"/>
        <v>96339.5</v>
      </c>
      <c r="P65" s="114">
        <f t="shared" si="4"/>
        <v>3042.3</v>
      </c>
      <c r="Q65" s="115">
        <f t="shared" si="5"/>
        <v>3042.3</v>
      </c>
    </row>
    <row r="66" spans="2:17" x14ac:dyDescent="0.25">
      <c r="B66" s="107">
        <v>64</v>
      </c>
      <c r="C66" s="116" t="s">
        <v>6462</v>
      </c>
      <c r="D66" s="116">
        <v>1300002960</v>
      </c>
      <c r="E66" s="117" t="s">
        <v>2380</v>
      </c>
      <c r="F66" s="116">
        <v>2011</v>
      </c>
      <c r="G66" s="110">
        <v>44389</v>
      </c>
      <c r="H66" s="109">
        <f t="shared" si="0"/>
        <v>10</v>
      </c>
      <c r="I66" s="109">
        <v>6</v>
      </c>
      <c r="J66" s="111">
        <f t="shared" si="1"/>
        <v>0.15833333333333333</v>
      </c>
      <c r="K66" s="118">
        <v>60846</v>
      </c>
      <c r="L66" s="118">
        <v>1</v>
      </c>
      <c r="M66" s="119">
        <v>0</v>
      </c>
      <c r="N66" s="112">
        <f t="shared" si="2"/>
        <v>60846</v>
      </c>
      <c r="O66" s="112">
        <f t="shared" si="3"/>
        <v>96339.5</v>
      </c>
      <c r="P66" s="114">
        <f t="shared" si="4"/>
        <v>3042.3</v>
      </c>
      <c r="Q66" s="115">
        <f t="shared" si="5"/>
        <v>3042.3</v>
      </c>
    </row>
    <row r="67" spans="2:17" x14ac:dyDescent="0.25">
      <c r="B67" s="107">
        <v>65</v>
      </c>
      <c r="C67" s="116" t="s">
        <v>6462</v>
      </c>
      <c r="D67" s="116">
        <v>1300003010</v>
      </c>
      <c r="E67" s="117" t="s">
        <v>2380</v>
      </c>
      <c r="F67" s="116">
        <v>2011</v>
      </c>
      <c r="G67" s="110">
        <v>44389</v>
      </c>
      <c r="H67" s="109">
        <f t="shared" ref="H67:H130" si="20">YEAR(G67)-F67</f>
        <v>10</v>
      </c>
      <c r="I67" s="109">
        <v>6</v>
      </c>
      <c r="J67" s="111">
        <f t="shared" ref="J67:J130" si="21">(95/I67/100)</f>
        <v>0.15833333333333333</v>
      </c>
      <c r="K67" s="118">
        <v>60846</v>
      </c>
      <c r="L67" s="118">
        <v>1</v>
      </c>
      <c r="M67" s="119">
        <v>0</v>
      </c>
      <c r="N67" s="112">
        <f t="shared" ref="N67:N130" si="22">K67*(1+M67)</f>
        <v>60846</v>
      </c>
      <c r="O67" s="112">
        <f t="shared" ref="O67:O130" si="23">H67*J67*N67</f>
        <v>96339.5</v>
      </c>
      <c r="P67" s="114">
        <f t="shared" ref="P67:P130" si="24">IF(N67-O67&lt;=0,5%*N67,N67-O67)</f>
        <v>3042.3</v>
      </c>
      <c r="Q67" s="115">
        <f t="shared" ref="Q67:Q130" si="25">IF(P67=N67*5%,P67,P67*0.9)</f>
        <v>3042.3</v>
      </c>
    </row>
    <row r="68" spans="2:17" x14ac:dyDescent="0.25">
      <c r="B68" s="107">
        <v>66</v>
      </c>
      <c r="C68" s="116" t="s">
        <v>6462</v>
      </c>
      <c r="D68" s="116">
        <v>1300003020</v>
      </c>
      <c r="E68" s="117" t="s">
        <v>2380</v>
      </c>
      <c r="F68" s="116">
        <v>2011</v>
      </c>
      <c r="G68" s="110">
        <v>44389</v>
      </c>
      <c r="H68" s="109">
        <f t="shared" si="20"/>
        <v>10</v>
      </c>
      <c r="I68" s="109">
        <v>6</v>
      </c>
      <c r="J68" s="111">
        <f t="shared" si="21"/>
        <v>0.15833333333333333</v>
      </c>
      <c r="K68" s="118">
        <v>60846</v>
      </c>
      <c r="L68" s="118">
        <v>1</v>
      </c>
      <c r="M68" s="119">
        <v>0</v>
      </c>
      <c r="N68" s="112">
        <f t="shared" si="22"/>
        <v>60846</v>
      </c>
      <c r="O68" s="112">
        <f t="shared" si="23"/>
        <v>96339.5</v>
      </c>
      <c r="P68" s="114">
        <f t="shared" si="24"/>
        <v>3042.3</v>
      </c>
      <c r="Q68" s="115">
        <f t="shared" si="25"/>
        <v>3042.3</v>
      </c>
    </row>
    <row r="69" spans="2:17" x14ac:dyDescent="0.25">
      <c r="B69" s="107">
        <v>67</v>
      </c>
      <c r="C69" s="116" t="s">
        <v>6462</v>
      </c>
      <c r="D69" s="116">
        <v>1300003000</v>
      </c>
      <c r="E69" s="117" t="s">
        <v>2380</v>
      </c>
      <c r="F69" s="116">
        <v>2011</v>
      </c>
      <c r="G69" s="110">
        <v>44389</v>
      </c>
      <c r="H69" s="109">
        <f t="shared" si="20"/>
        <v>10</v>
      </c>
      <c r="I69" s="109">
        <v>6</v>
      </c>
      <c r="J69" s="111">
        <f t="shared" si="21"/>
        <v>0.15833333333333333</v>
      </c>
      <c r="K69" s="118">
        <v>60846</v>
      </c>
      <c r="L69" s="118">
        <v>1</v>
      </c>
      <c r="M69" s="119">
        <v>0</v>
      </c>
      <c r="N69" s="112">
        <f t="shared" si="22"/>
        <v>60846</v>
      </c>
      <c r="O69" s="112">
        <f t="shared" si="23"/>
        <v>96339.5</v>
      </c>
      <c r="P69" s="114">
        <f t="shared" si="24"/>
        <v>3042.3</v>
      </c>
      <c r="Q69" s="115">
        <f t="shared" si="25"/>
        <v>3042.3</v>
      </c>
    </row>
    <row r="70" spans="2:17" x14ac:dyDescent="0.25">
      <c r="B70" s="107">
        <v>68</v>
      </c>
      <c r="C70" s="116" t="s">
        <v>6462</v>
      </c>
      <c r="D70" s="116">
        <v>1300002780</v>
      </c>
      <c r="E70" s="117" t="s">
        <v>2356</v>
      </c>
      <c r="F70" s="116">
        <v>2011</v>
      </c>
      <c r="G70" s="110">
        <v>44389</v>
      </c>
      <c r="H70" s="109">
        <f t="shared" si="20"/>
        <v>10</v>
      </c>
      <c r="I70" s="109">
        <v>6</v>
      </c>
      <c r="J70" s="111">
        <f t="shared" si="21"/>
        <v>0.15833333333333333</v>
      </c>
      <c r="K70" s="118">
        <v>55000</v>
      </c>
      <c r="L70" s="118">
        <v>1</v>
      </c>
      <c r="M70" s="119">
        <v>0</v>
      </c>
      <c r="N70" s="112">
        <f t="shared" si="22"/>
        <v>55000</v>
      </c>
      <c r="O70" s="112">
        <f t="shared" si="23"/>
        <v>87083.333333333328</v>
      </c>
      <c r="P70" s="114">
        <f t="shared" si="24"/>
        <v>2750</v>
      </c>
      <c r="Q70" s="115">
        <f t="shared" si="25"/>
        <v>2750</v>
      </c>
    </row>
    <row r="71" spans="2:17" hidden="1" x14ac:dyDescent="0.25">
      <c r="B71" s="67">
        <v>69</v>
      </c>
      <c r="C71" s="29" t="s">
        <v>6462</v>
      </c>
      <c r="D71" s="29">
        <v>1300002820</v>
      </c>
      <c r="E71" s="65" t="s">
        <v>2381</v>
      </c>
      <c r="F71" s="29">
        <v>2011</v>
      </c>
      <c r="G71" s="38">
        <v>44389</v>
      </c>
      <c r="H71" s="22">
        <f t="shared" si="20"/>
        <v>10</v>
      </c>
      <c r="I71" s="22">
        <v>15</v>
      </c>
      <c r="J71" s="39">
        <f t="shared" si="21"/>
        <v>6.3333333333333325E-2</v>
      </c>
      <c r="K71" s="66">
        <v>37500</v>
      </c>
      <c r="L71" s="66">
        <v>140.28</v>
      </c>
      <c r="M71" s="81">
        <v>0.34</v>
      </c>
      <c r="N71" s="35">
        <f t="shared" si="22"/>
        <v>50250</v>
      </c>
      <c r="O71" s="35">
        <f t="shared" si="23"/>
        <v>31825</v>
      </c>
      <c r="P71" s="57">
        <f t="shared" si="24"/>
        <v>18425</v>
      </c>
      <c r="Q71" s="53">
        <f t="shared" si="25"/>
        <v>16582.5</v>
      </c>
    </row>
    <row r="72" spans="2:17" x14ac:dyDescent="0.25">
      <c r="B72" s="107">
        <v>70</v>
      </c>
      <c r="C72" s="116" t="s">
        <v>6462</v>
      </c>
      <c r="D72" s="116">
        <v>1300003180</v>
      </c>
      <c r="E72" s="117" t="s">
        <v>2382</v>
      </c>
      <c r="F72" s="116">
        <v>2011</v>
      </c>
      <c r="G72" s="110">
        <v>44389</v>
      </c>
      <c r="H72" s="109">
        <f t="shared" si="20"/>
        <v>10</v>
      </c>
      <c r="I72" s="109">
        <v>15</v>
      </c>
      <c r="J72" s="111">
        <f t="shared" si="21"/>
        <v>6.3333333333333325E-2</v>
      </c>
      <c r="K72" s="118">
        <v>26831</v>
      </c>
      <c r="L72" s="118">
        <v>1</v>
      </c>
      <c r="M72" s="119">
        <v>0</v>
      </c>
      <c r="N72" s="112">
        <f t="shared" si="22"/>
        <v>26831</v>
      </c>
      <c r="O72" s="112">
        <f t="shared" si="23"/>
        <v>16992.966666666667</v>
      </c>
      <c r="P72" s="114">
        <f t="shared" si="24"/>
        <v>9838.0333333333328</v>
      </c>
      <c r="Q72" s="115">
        <f t="shared" si="25"/>
        <v>8854.23</v>
      </c>
    </row>
    <row r="73" spans="2:17" hidden="1" x14ac:dyDescent="0.25">
      <c r="B73" s="67">
        <v>71</v>
      </c>
      <c r="C73" s="29" t="s">
        <v>6462</v>
      </c>
      <c r="D73" s="29">
        <v>1300003600</v>
      </c>
      <c r="E73" s="65" t="s">
        <v>2383</v>
      </c>
      <c r="F73" s="29">
        <v>2012</v>
      </c>
      <c r="G73" s="38">
        <v>44389</v>
      </c>
      <c r="H73" s="22">
        <f t="shared" si="20"/>
        <v>9</v>
      </c>
      <c r="I73" s="22">
        <v>15</v>
      </c>
      <c r="J73" s="39">
        <f t="shared" si="21"/>
        <v>6.3333333333333325E-2</v>
      </c>
      <c r="K73" s="66">
        <v>827240</v>
      </c>
      <c r="L73" s="66">
        <v>77034.13</v>
      </c>
      <c r="M73" s="81">
        <v>0.01</v>
      </c>
      <c r="N73" s="35">
        <f t="shared" si="22"/>
        <v>835512.4</v>
      </c>
      <c r="O73" s="35">
        <f t="shared" si="23"/>
        <v>476242.06799999997</v>
      </c>
      <c r="P73" s="57">
        <f t="shared" si="24"/>
        <v>359270.33200000005</v>
      </c>
      <c r="Q73" s="53">
        <f t="shared" si="25"/>
        <v>323343.29880000005</v>
      </c>
    </row>
    <row r="74" spans="2:17" hidden="1" x14ac:dyDescent="0.25">
      <c r="B74" s="67">
        <v>72</v>
      </c>
      <c r="C74" s="29" t="s">
        <v>6462</v>
      </c>
      <c r="D74" s="29">
        <v>1300003330</v>
      </c>
      <c r="E74" s="65" t="s">
        <v>2384</v>
      </c>
      <c r="F74" s="29">
        <v>2012</v>
      </c>
      <c r="G74" s="38">
        <v>44389</v>
      </c>
      <c r="H74" s="22">
        <f t="shared" si="20"/>
        <v>9</v>
      </c>
      <c r="I74" s="22">
        <v>15</v>
      </c>
      <c r="J74" s="39">
        <f t="shared" si="21"/>
        <v>6.3333333333333325E-2</v>
      </c>
      <c r="K74" s="66">
        <v>615947.63</v>
      </c>
      <c r="L74" s="66">
        <v>42005</v>
      </c>
      <c r="M74" s="81">
        <v>0.09</v>
      </c>
      <c r="N74" s="35">
        <f t="shared" si="22"/>
        <v>671382.91670000006</v>
      </c>
      <c r="O74" s="35">
        <f t="shared" si="23"/>
        <v>382688.26251899998</v>
      </c>
      <c r="P74" s="57">
        <f t="shared" si="24"/>
        <v>288694.65418100008</v>
      </c>
      <c r="Q74" s="53">
        <f t="shared" si="25"/>
        <v>259825.18876290007</v>
      </c>
    </row>
    <row r="75" spans="2:17" hidden="1" x14ac:dyDescent="0.25">
      <c r="B75" s="67">
        <v>73</v>
      </c>
      <c r="C75" s="29" t="s">
        <v>6462</v>
      </c>
      <c r="D75" s="29">
        <v>1300003610</v>
      </c>
      <c r="E75" s="65" t="s">
        <v>2385</v>
      </c>
      <c r="F75" s="29">
        <v>2012</v>
      </c>
      <c r="G75" s="38">
        <v>44389</v>
      </c>
      <c r="H75" s="22">
        <f t="shared" si="20"/>
        <v>9</v>
      </c>
      <c r="I75" s="22">
        <v>15</v>
      </c>
      <c r="J75" s="39">
        <f t="shared" si="21"/>
        <v>6.3333333333333325E-2</v>
      </c>
      <c r="K75" s="66">
        <v>437885</v>
      </c>
      <c r="L75" s="66">
        <v>41289.53</v>
      </c>
      <c r="M75" s="81">
        <v>0.01</v>
      </c>
      <c r="N75" s="35">
        <f t="shared" si="22"/>
        <v>442263.85</v>
      </c>
      <c r="O75" s="35">
        <f t="shared" si="23"/>
        <v>252090.39449999997</v>
      </c>
      <c r="P75" s="57">
        <f t="shared" si="24"/>
        <v>190173.45550000001</v>
      </c>
      <c r="Q75" s="53">
        <f t="shared" si="25"/>
        <v>171156.10995000001</v>
      </c>
    </row>
    <row r="76" spans="2:17" x14ac:dyDescent="0.25">
      <c r="B76" s="107">
        <v>74</v>
      </c>
      <c r="C76" s="116" t="s">
        <v>6462</v>
      </c>
      <c r="D76" s="116">
        <v>1300003110</v>
      </c>
      <c r="E76" s="117" t="s">
        <v>2386</v>
      </c>
      <c r="F76" s="116">
        <v>2012</v>
      </c>
      <c r="G76" s="110">
        <v>44389</v>
      </c>
      <c r="H76" s="109">
        <f t="shared" si="20"/>
        <v>9</v>
      </c>
      <c r="I76" s="109">
        <v>15</v>
      </c>
      <c r="J76" s="111">
        <f t="shared" si="21"/>
        <v>6.3333333333333325E-2</v>
      </c>
      <c r="K76" s="118">
        <v>326000</v>
      </c>
      <c r="L76" s="118">
        <v>1</v>
      </c>
      <c r="M76" s="119">
        <v>0</v>
      </c>
      <c r="N76" s="112">
        <f t="shared" si="22"/>
        <v>326000</v>
      </c>
      <c r="O76" s="112">
        <f t="shared" si="23"/>
        <v>185819.99999999997</v>
      </c>
      <c r="P76" s="114">
        <f t="shared" si="24"/>
        <v>140180.00000000003</v>
      </c>
      <c r="Q76" s="115">
        <f t="shared" si="25"/>
        <v>126162.00000000003</v>
      </c>
    </row>
    <row r="77" spans="2:17" x14ac:dyDescent="0.25">
      <c r="B77" s="107">
        <v>75</v>
      </c>
      <c r="C77" s="116" t="s">
        <v>6462</v>
      </c>
      <c r="D77" s="116">
        <v>1300003140</v>
      </c>
      <c r="E77" s="117" t="s">
        <v>2387</v>
      </c>
      <c r="F77" s="116">
        <v>2012</v>
      </c>
      <c r="G77" s="110">
        <v>44389</v>
      </c>
      <c r="H77" s="109">
        <f t="shared" si="20"/>
        <v>9</v>
      </c>
      <c r="I77" s="109">
        <v>15</v>
      </c>
      <c r="J77" s="111">
        <f t="shared" si="21"/>
        <v>6.3333333333333325E-2</v>
      </c>
      <c r="K77" s="118">
        <v>275000</v>
      </c>
      <c r="L77" s="118">
        <v>1</v>
      </c>
      <c r="M77" s="119">
        <v>0</v>
      </c>
      <c r="N77" s="112">
        <f t="shared" si="22"/>
        <v>275000</v>
      </c>
      <c r="O77" s="112">
        <f t="shared" si="23"/>
        <v>156750</v>
      </c>
      <c r="P77" s="114">
        <f t="shared" si="24"/>
        <v>118250</v>
      </c>
      <c r="Q77" s="115">
        <f t="shared" si="25"/>
        <v>106425</v>
      </c>
    </row>
    <row r="78" spans="2:17" hidden="1" x14ac:dyDescent="0.25">
      <c r="B78" s="67">
        <v>76</v>
      </c>
      <c r="C78" s="29" t="s">
        <v>6462</v>
      </c>
      <c r="D78" s="29">
        <v>1300003350</v>
      </c>
      <c r="E78" s="65" t="s">
        <v>2388</v>
      </c>
      <c r="F78" s="29">
        <v>2012</v>
      </c>
      <c r="G78" s="38">
        <v>44389</v>
      </c>
      <c r="H78" s="22">
        <f t="shared" si="20"/>
        <v>9</v>
      </c>
      <c r="I78" s="22">
        <v>15</v>
      </c>
      <c r="J78" s="39">
        <f t="shared" si="21"/>
        <v>6.3333333333333325E-2</v>
      </c>
      <c r="K78" s="66">
        <v>203599.32</v>
      </c>
      <c r="L78" s="66">
        <v>14058.98</v>
      </c>
      <c r="M78" s="81">
        <v>0.13</v>
      </c>
      <c r="N78" s="35">
        <f t="shared" si="22"/>
        <v>230067.2316</v>
      </c>
      <c r="O78" s="35">
        <f t="shared" si="23"/>
        <v>131138.32201199999</v>
      </c>
      <c r="P78" s="57">
        <f t="shared" si="24"/>
        <v>98928.90958800001</v>
      </c>
      <c r="Q78" s="53">
        <f t="shared" si="25"/>
        <v>89036.018629200014</v>
      </c>
    </row>
    <row r="79" spans="2:17" hidden="1" x14ac:dyDescent="0.25">
      <c r="B79" s="67">
        <v>77</v>
      </c>
      <c r="C79" s="29" t="s">
        <v>6462</v>
      </c>
      <c r="D79" s="29">
        <v>1300003580</v>
      </c>
      <c r="E79" s="65" t="s">
        <v>2389</v>
      </c>
      <c r="F79" s="29">
        <v>2012</v>
      </c>
      <c r="G79" s="38">
        <v>44389</v>
      </c>
      <c r="H79" s="22">
        <f t="shared" si="20"/>
        <v>9</v>
      </c>
      <c r="I79" s="22">
        <v>15</v>
      </c>
      <c r="J79" s="39">
        <f t="shared" si="21"/>
        <v>6.3333333333333325E-2</v>
      </c>
      <c r="K79" s="66">
        <v>159506.9</v>
      </c>
      <c r="L79" s="66">
        <v>19261.36</v>
      </c>
      <c r="M79" s="80">
        <v>0.2</v>
      </c>
      <c r="N79" s="35">
        <f t="shared" si="22"/>
        <v>191408.28</v>
      </c>
      <c r="O79" s="35">
        <f t="shared" si="23"/>
        <v>109102.7196</v>
      </c>
      <c r="P79" s="57">
        <f t="shared" si="24"/>
        <v>82305.560400000002</v>
      </c>
      <c r="Q79" s="53">
        <f t="shared" si="25"/>
        <v>74075.004360000006</v>
      </c>
    </row>
    <row r="80" spans="2:17" hidden="1" x14ac:dyDescent="0.25">
      <c r="B80" s="67">
        <v>78</v>
      </c>
      <c r="C80" s="29" t="s">
        <v>6462</v>
      </c>
      <c r="D80" s="29">
        <v>1300003590</v>
      </c>
      <c r="E80" s="65" t="s">
        <v>2367</v>
      </c>
      <c r="F80" s="29">
        <v>2012</v>
      </c>
      <c r="G80" s="38">
        <v>44389</v>
      </c>
      <c r="H80" s="22">
        <f t="shared" si="20"/>
        <v>9</v>
      </c>
      <c r="I80" s="22">
        <v>15</v>
      </c>
      <c r="J80" s="39">
        <f t="shared" si="21"/>
        <v>6.3333333333333325E-2</v>
      </c>
      <c r="K80" s="66">
        <v>69929.25</v>
      </c>
      <c r="L80" s="66">
        <v>6439.15</v>
      </c>
      <c r="M80" s="81">
        <v>0.13</v>
      </c>
      <c r="N80" s="35">
        <f t="shared" si="22"/>
        <v>79020.052499999991</v>
      </c>
      <c r="O80" s="35">
        <f t="shared" si="23"/>
        <v>45041.429924999989</v>
      </c>
      <c r="P80" s="57">
        <f t="shared" si="24"/>
        <v>33978.622575000001</v>
      </c>
      <c r="Q80" s="53">
        <f t="shared" si="25"/>
        <v>30580.7603175</v>
      </c>
    </row>
    <row r="81" spans="2:17" hidden="1" x14ac:dyDescent="0.25">
      <c r="B81" s="67">
        <v>79</v>
      </c>
      <c r="C81" s="29" t="s">
        <v>6462</v>
      </c>
      <c r="D81" s="29">
        <v>1300003820</v>
      </c>
      <c r="E81" s="65" t="s">
        <v>2390</v>
      </c>
      <c r="F81" s="29">
        <v>2012</v>
      </c>
      <c r="G81" s="38">
        <v>44389</v>
      </c>
      <c r="H81" s="22">
        <f t="shared" si="20"/>
        <v>9</v>
      </c>
      <c r="I81" s="22">
        <v>15</v>
      </c>
      <c r="J81" s="39">
        <f t="shared" si="21"/>
        <v>6.3333333333333325E-2</v>
      </c>
      <c r="K81" s="66">
        <v>48282</v>
      </c>
      <c r="L81" s="66">
        <v>7473.8</v>
      </c>
      <c r="M81" s="81">
        <v>0.01</v>
      </c>
      <c r="N81" s="35">
        <f t="shared" si="22"/>
        <v>48764.82</v>
      </c>
      <c r="O81" s="35">
        <f t="shared" si="23"/>
        <v>27795.947399999997</v>
      </c>
      <c r="P81" s="57">
        <f t="shared" si="24"/>
        <v>20968.872600000002</v>
      </c>
      <c r="Q81" s="53">
        <f t="shared" si="25"/>
        <v>18871.985340000003</v>
      </c>
    </row>
    <row r="82" spans="2:17" hidden="1" x14ac:dyDescent="0.25">
      <c r="B82" s="67">
        <v>80</v>
      </c>
      <c r="C82" s="29" t="s">
        <v>6462</v>
      </c>
      <c r="D82" s="29">
        <v>1300003790</v>
      </c>
      <c r="E82" s="65" t="s">
        <v>2391</v>
      </c>
      <c r="F82" s="29">
        <v>2012</v>
      </c>
      <c r="G82" s="38">
        <v>44389</v>
      </c>
      <c r="H82" s="22">
        <f t="shared" si="20"/>
        <v>9</v>
      </c>
      <c r="I82" s="22">
        <v>15</v>
      </c>
      <c r="J82" s="39">
        <f t="shared" si="21"/>
        <v>6.3333333333333325E-2</v>
      </c>
      <c r="K82" s="66">
        <v>47000</v>
      </c>
      <c r="L82" s="66">
        <v>7434.34</v>
      </c>
      <c r="M82" s="81">
        <v>0.3</v>
      </c>
      <c r="N82" s="35">
        <f t="shared" si="22"/>
        <v>61100</v>
      </c>
      <c r="O82" s="35">
        <f t="shared" si="23"/>
        <v>34827</v>
      </c>
      <c r="P82" s="57">
        <f t="shared" si="24"/>
        <v>26273</v>
      </c>
      <c r="Q82" s="53">
        <f t="shared" si="25"/>
        <v>23645.7</v>
      </c>
    </row>
    <row r="83" spans="2:17" hidden="1" x14ac:dyDescent="0.25">
      <c r="B83" s="67">
        <v>81</v>
      </c>
      <c r="C83" s="29" t="s">
        <v>6462</v>
      </c>
      <c r="D83" s="29">
        <v>1300003340</v>
      </c>
      <c r="E83" s="65" t="s">
        <v>2383</v>
      </c>
      <c r="F83" s="29">
        <v>2012</v>
      </c>
      <c r="G83" s="38">
        <v>44389</v>
      </c>
      <c r="H83" s="22">
        <f t="shared" si="20"/>
        <v>9</v>
      </c>
      <c r="I83" s="22">
        <v>15</v>
      </c>
      <c r="J83" s="39">
        <f t="shared" si="21"/>
        <v>6.3333333333333325E-2</v>
      </c>
      <c r="K83" s="66">
        <v>41181</v>
      </c>
      <c r="L83" s="66">
        <v>2578.7399999999998</v>
      </c>
      <c r="M83" s="81">
        <v>0.01</v>
      </c>
      <c r="N83" s="35">
        <f t="shared" si="22"/>
        <v>41592.81</v>
      </c>
      <c r="O83" s="35">
        <f t="shared" si="23"/>
        <v>23707.901699999995</v>
      </c>
      <c r="P83" s="57">
        <f t="shared" si="24"/>
        <v>17884.908300000003</v>
      </c>
      <c r="Q83" s="53">
        <f t="shared" si="25"/>
        <v>16096.417470000002</v>
      </c>
    </row>
    <row r="84" spans="2:17" x14ac:dyDescent="0.25">
      <c r="B84" s="107">
        <v>82</v>
      </c>
      <c r="C84" s="116" t="s">
        <v>6462</v>
      </c>
      <c r="D84" s="116">
        <v>1300003360</v>
      </c>
      <c r="E84" s="117" t="s">
        <v>2392</v>
      </c>
      <c r="F84" s="116">
        <v>2012</v>
      </c>
      <c r="G84" s="110">
        <v>44389</v>
      </c>
      <c r="H84" s="109">
        <f t="shared" si="20"/>
        <v>9</v>
      </c>
      <c r="I84" s="109">
        <v>15</v>
      </c>
      <c r="J84" s="111">
        <f t="shared" si="21"/>
        <v>6.3333333333333325E-2</v>
      </c>
      <c r="K84" s="118">
        <v>32200</v>
      </c>
      <c r="L84" s="118">
        <v>1</v>
      </c>
      <c r="M84" s="119">
        <v>0</v>
      </c>
      <c r="N84" s="112">
        <f t="shared" si="22"/>
        <v>32200</v>
      </c>
      <c r="O84" s="112">
        <f t="shared" si="23"/>
        <v>18354</v>
      </c>
      <c r="P84" s="114">
        <f t="shared" si="24"/>
        <v>13846</v>
      </c>
      <c r="Q84" s="115">
        <f t="shared" si="25"/>
        <v>12461.4</v>
      </c>
    </row>
    <row r="85" spans="2:17" hidden="1" x14ac:dyDescent="0.25">
      <c r="B85" s="67">
        <v>83</v>
      </c>
      <c r="C85" s="29" t="s">
        <v>6462</v>
      </c>
      <c r="D85" s="29">
        <v>1300003800</v>
      </c>
      <c r="E85" s="65" t="s">
        <v>2393</v>
      </c>
      <c r="F85" s="29">
        <v>2012</v>
      </c>
      <c r="G85" s="38">
        <v>44389</v>
      </c>
      <c r="H85" s="22">
        <f t="shared" si="20"/>
        <v>9</v>
      </c>
      <c r="I85" s="22">
        <v>6</v>
      </c>
      <c r="J85" s="39">
        <f t="shared" si="21"/>
        <v>0.15833333333333333</v>
      </c>
      <c r="K85" s="66">
        <v>24750</v>
      </c>
      <c r="L85" s="66">
        <v>3914.86</v>
      </c>
      <c r="M85" s="81">
        <v>0.1</v>
      </c>
      <c r="N85" s="35">
        <f t="shared" si="22"/>
        <v>27225.000000000004</v>
      </c>
      <c r="O85" s="35">
        <f t="shared" si="23"/>
        <v>38795.625</v>
      </c>
      <c r="P85" s="57">
        <f t="shared" si="24"/>
        <v>1361.2500000000002</v>
      </c>
      <c r="Q85" s="53">
        <f t="shared" si="25"/>
        <v>1361.2500000000002</v>
      </c>
    </row>
    <row r="86" spans="2:17" hidden="1" x14ac:dyDescent="0.25">
      <c r="B86" s="67">
        <v>84</v>
      </c>
      <c r="C86" s="29" t="s">
        <v>6462</v>
      </c>
      <c r="D86" s="29">
        <v>1300004000</v>
      </c>
      <c r="E86" s="65" t="s">
        <v>2394</v>
      </c>
      <c r="F86" s="29">
        <v>2013</v>
      </c>
      <c r="G86" s="38">
        <v>44389</v>
      </c>
      <c r="H86" s="22">
        <f t="shared" si="20"/>
        <v>8</v>
      </c>
      <c r="I86" s="22">
        <v>15</v>
      </c>
      <c r="J86" s="39">
        <f t="shared" si="21"/>
        <v>6.3333333333333325E-2</v>
      </c>
      <c r="K86" s="66">
        <v>260000</v>
      </c>
      <c r="L86" s="66">
        <v>52057.3</v>
      </c>
      <c r="M86" s="81">
        <v>0.18</v>
      </c>
      <c r="N86" s="35">
        <f t="shared" si="22"/>
        <v>306800</v>
      </c>
      <c r="O86" s="35">
        <f t="shared" si="23"/>
        <v>155445.33333333331</v>
      </c>
      <c r="P86" s="57">
        <f t="shared" si="24"/>
        <v>151354.66666666669</v>
      </c>
      <c r="Q86" s="53">
        <f t="shared" si="25"/>
        <v>136219.20000000001</v>
      </c>
    </row>
    <row r="87" spans="2:17" hidden="1" x14ac:dyDescent="0.25">
      <c r="B87" s="67">
        <v>85</v>
      </c>
      <c r="C87" s="29" t="s">
        <v>6462</v>
      </c>
      <c r="D87" s="29">
        <v>1300003980</v>
      </c>
      <c r="E87" s="65" t="s">
        <v>2395</v>
      </c>
      <c r="F87" s="29">
        <v>2013</v>
      </c>
      <c r="G87" s="38">
        <v>44389</v>
      </c>
      <c r="H87" s="22">
        <f t="shared" si="20"/>
        <v>8</v>
      </c>
      <c r="I87" s="22">
        <v>15</v>
      </c>
      <c r="J87" s="39">
        <f t="shared" si="21"/>
        <v>6.3333333333333325E-2</v>
      </c>
      <c r="K87" s="66">
        <v>102437.05</v>
      </c>
      <c r="L87" s="66">
        <v>19236.900000000001</v>
      </c>
      <c r="M87" s="81">
        <v>0.01</v>
      </c>
      <c r="N87" s="35">
        <f t="shared" si="22"/>
        <v>103461.42050000001</v>
      </c>
      <c r="O87" s="35">
        <f t="shared" si="23"/>
        <v>52420.453053333331</v>
      </c>
      <c r="P87" s="57">
        <f t="shared" si="24"/>
        <v>51040.967446666677</v>
      </c>
      <c r="Q87" s="53">
        <f t="shared" si="25"/>
        <v>45936.870702000007</v>
      </c>
    </row>
    <row r="88" spans="2:17" hidden="1" x14ac:dyDescent="0.25">
      <c r="B88" s="67">
        <v>86</v>
      </c>
      <c r="C88" s="29" t="s">
        <v>6462</v>
      </c>
      <c r="D88" s="29">
        <v>1300004030</v>
      </c>
      <c r="E88" s="65" t="s">
        <v>2396</v>
      </c>
      <c r="F88" s="29">
        <v>2013</v>
      </c>
      <c r="G88" s="38">
        <v>44389</v>
      </c>
      <c r="H88" s="22">
        <f t="shared" si="20"/>
        <v>8</v>
      </c>
      <c r="I88" s="22">
        <v>15</v>
      </c>
      <c r="J88" s="39">
        <f t="shared" si="21"/>
        <v>6.3333333333333325E-2</v>
      </c>
      <c r="K88" s="66">
        <v>37448</v>
      </c>
      <c r="L88" s="66">
        <v>7590.41</v>
      </c>
      <c r="M88" s="81">
        <v>0.01</v>
      </c>
      <c r="N88" s="35">
        <f t="shared" si="22"/>
        <v>37822.480000000003</v>
      </c>
      <c r="O88" s="35">
        <f t="shared" si="23"/>
        <v>19163.389866666665</v>
      </c>
      <c r="P88" s="57">
        <f t="shared" si="24"/>
        <v>18659.090133333339</v>
      </c>
      <c r="Q88" s="53">
        <f t="shared" si="25"/>
        <v>16793.181120000005</v>
      </c>
    </row>
    <row r="89" spans="2:17" hidden="1" x14ac:dyDescent="0.25">
      <c r="B89" s="67">
        <v>87</v>
      </c>
      <c r="C89" s="29" t="s">
        <v>6462</v>
      </c>
      <c r="D89" s="29">
        <v>1300004060</v>
      </c>
      <c r="E89" s="65" t="s">
        <v>2397</v>
      </c>
      <c r="F89" s="29">
        <v>2013</v>
      </c>
      <c r="G89" s="38">
        <v>44389</v>
      </c>
      <c r="H89" s="22">
        <f t="shared" si="20"/>
        <v>8</v>
      </c>
      <c r="I89" s="22">
        <v>15</v>
      </c>
      <c r="J89" s="39">
        <f t="shared" si="21"/>
        <v>6.3333333333333325E-2</v>
      </c>
      <c r="K89" s="66">
        <v>9227.82</v>
      </c>
      <c r="L89" s="66">
        <v>2017.25</v>
      </c>
      <c r="M89" s="81">
        <v>0.01</v>
      </c>
      <c r="N89" s="35">
        <f t="shared" si="22"/>
        <v>9320.0982000000004</v>
      </c>
      <c r="O89" s="35">
        <f t="shared" si="23"/>
        <v>4722.1830879999998</v>
      </c>
      <c r="P89" s="57">
        <f t="shared" si="24"/>
        <v>4597.9151120000006</v>
      </c>
      <c r="Q89" s="53">
        <f t="shared" si="25"/>
        <v>4138.1236008000005</v>
      </c>
    </row>
    <row r="90" spans="2:17" hidden="1" x14ac:dyDescent="0.25">
      <c r="B90" s="67">
        <v>88</v>
      </c>
      <c r="C90" s="29" t="s">
        <v>6462</v>
      </c>
      <c r="D90" s="29">
        <v>1300005600</v>
      </c>
      <c r="E90" s="65" t="s">
        <v>2398</v>
      </c>
      <c r="F90" s="29">
        <v>2014</v>
      </c>
      <c r="G90" s="38">
        <v>44389</v>
      </c>
      <c r="H90" s="22">
        <f t="shared" si="20"/>
        <v>7</v>
      </c>
      <c r="I90" s="22">
        <v>15</v>
      </c>
      <c r="J90" s="39">
        <f t="shared" si="21"/>
        <v>6.3333333333333325E-2</v>
      </c>
      <c r="K90" s="66">
        <v>1846136</v>
      </c>
      <c r="L90" s="66">
        <v>650446.81999999995</v>
      </c>
      <c r="M90" s="81">
        <v>0.08</v>
      </c>
      <c r="N90" s="35">
        <f t="shared" si="22"/>
        <v>1993826.8800000001</v>
      </c>
      <c r="O90" s="35">
        <f t="shared" si="23"/>
        <v>883929.91679999989</v>
      </c>
      <c r="P90" s="57">
        <f t="shared" si="24"/>
        <v>1109896.9632000001</v>
      </c>
      <c r="Q90" s="53">
        <f t="shared" si="25"/>
        <v>998907.26688000013</v>
      </c>
    </row>
    <row r="91" spans="2:17" hidden="1" x14ac:dyDescent="0.25">
      <c r="B91" s="67">
        <v>89</v>
      </c>
      <c r="C91" s="29" t="s">
        <v>6462</v>
      </c>
      <c r="D91" s="29">
        <v>1300005540</v>
      </c>
      <c r="E91" s="65" t="s">
        <v>2399</v>
      </c>
      <c r="F91" s="29">
        <v>2014</v>
      </c>
      <c r="G91" s="38">
        <v>44389</v>
      </c>
      <c r="H91" s="22">
        <f t="shared" si="20"/>
        <v>7</v>
      </c>
      <c r="I91" s="22">
        <v>15</v>
      </c>
      <c r="J91" s="39">
        <f t="shared" si="21"/>
        <v>6.3333333333333325E-2</v>
      </c>
      <c r="K91" s="66">
        <v>597312</v>
      </c>
      <c r="L91" s="66">
        <v>203971.86</v>
      </c>
      <c r="M91" s="81">
        <v>0.18</v>
      </c>
      <c r="N91" s="35">
        <f t="shared" si="22"/>
        <v>704828.15999999992</v>
      </c>
      <c r="O91" s="35">
        <f t="shared" si="23"/>
        <v>312473.81759999989</v>
      </c>
      <c r="P91" s="57">
        <f t="shared" si="24"/>
        <v>392354.34240000002</v>
      </c>
      <c r="Q91" s="53">
        <f t="shared" si="25"/>
        <v>353118.90816000005</v>
      </c>
    </row>
    <row r="92" spans="2:17" hidden="1" x14ac:dyDescent="0.25">
      <c r="B92" s="67">
        <v>90</v>
      </c>
      <c r="C92" s="29" t="s">
        <v>6462</v>
      </c>
      <c r="D92" s="29">
        <v>1300004160</v>
      </c>
      <c r="E92" s="65" t="s">
        <v>2400</v>
      </c>
      <c r="F92" s="29">
        <v>2014</v>
      </c>
      <c r="G92" s="38">
        <v>44389</v>
      </c>
      <c r="H92" s="22">
        <f t="shared" si="20"/>
        <v>7</v>
      </c>
      <c r="I92" s="22">
        <v>15</v>
      </c>
      <c r="J92" s="39">
        <f t="shared" si="21"/>
        <v>6.3333333333333325E-2</v>
      </c>
      <c r="K92" s="66">
        <v>444945.6</v>
      </c>
      <c r="L92" s="66">
        <v>110677.19</v>
      </c>
      <c r="M92" s="81">
        <v>0.08</v>
      </c>
      <c r="N92" s="35">
        <f t="shared" si="22"/>
        <v>480541.24800000002</v>
      </c>
      <c r="O92" s="35">
        <f t="shared" si="23"/>
        <v>213039.95327999996</v>
      </c>
      <c r="P92" s="57">
        <f t="shared" si="24"/>
        <v>267501.29472000006</v>
      </c>
      <c r="Q92" s="53">
        <f t="shared" si="25"/>
        <v>240751.16524800006</v>
      </c>
    </row>
    <row r="93" spans="2:17" hidden="1" x14ac:dyDescent="0.25">
      <c r="B93" s="67">
        <v>91</v>
      </c>
      <c r="C93" s="29" t="s">
        <v>6462</v>
      </c>
      <c r="D93" s="29">
        <v>1300005410</v>
      </c>
      <c r="E93" s="65" t="s">
        <v>2401</v>
      </c>
      <c r="F93" s="29">
        <v>2014</v>
      </c>
      <c r="G93" s="38">
        <v>44389</v>
      </c>
      <c r="H93" s="22">
        <f t="shared" si="20"/>
        <v>7</v>
      </c>
      <c r="I93" s="22">
        <v>15</v>
      </c>
      <c r="J93" s="39">
        <f t="shared" si="21"/>
        <v>6.3333333333333325E-2</v>
      </c>
      <c r="K93" s="66">
        <v>269980</v>
      </c>
      <c r="L93" s="66">
        <v>89500.22</v>
      </c>
      <c r="M93" s="81">
        <v>0.08</v>
      </c>
      <c r="N93" s="35">
        <f t="shared" si="22"/>
        <v>291578.40000000002</v>
      </c>
      <c r="O93" s="35">
        <f t="shared" si="23"/>
        <v>129266.42399999998</v>
      </c>
      <c r="P93" s="57">
        <f t="shared" si="24"/>
        <v>162311.97600000002</v>
      </c>
      <c r="Q93" s="53">
        <f t="shared" si="25"/>
        <v>146080.77840000004</v>
      </c>
    </row>
    <row r="94" spans="2:17" hidden="1" x14ac:dyDescent="0.25">
      <c r="B94" s="67">
        <v>92</v>
      </c>
      <c r="C94" s="29" t="s">
        <v>6462</v>
      </c>
      <c r="D94" s="29">
        <v>1300005610</v>
      </c>
      <c r="E94" s="65" t="s">
        <v>2402</v>
      </c>
      <c r="F94" s="29">
        <v>2014</v>
      </c>
      <c r="G94" s="38">
        <v>44389</v>
      </c>
      <c r="H94" s="22">
        <f t="shared" si="20"/>
        <v>7</v>
      </c>
      <c r="I94" s="22">
        <v>15</v>
      </c>
      <c r="J94" s="39">
        <f t="shared" si="21"/>
        <v>6.3333333333333325E-2</v>
      </c>
      <c r="K94" s="66">
        <v>246612.36</v>
      </c>
      <c r="L94" s="66">
        <v>87969.66</v>
      </c>
      <c r="M94" s="81">
        <v>0.04</v>
      </c>
      <c r="N94" s="35">
        <f t="shared" si="22"/>
        <v>256476.85439999998</v>
      </c>
      <c r="O94" s="35">
        <f t="shared" si="23"/>
        <v>113704.73878399997</v>
      </c>
      <c r="P94" s="57">
        <f t="shared" si="24"/>
        <v>142772.11561600002</v>
      </c>
      <c r="Q94" s="53">
        <f t="shared" si="25"/>
        <v>128494.90405440003</v>
      </c>
    </row>
    <row r="95" spans="2:17" hidden="1" x14ac:dyDescent="0.25">
      <c r="B95" s="67">
        <v>93</v>
      </c>
      <c r="C95" s="29" t="s">
        <v>6462</v>
      </c>
      <c r="D95" s="29">
        <v>1300005290</v>
      </c>
      <c r="E95" s="65" t="s">
        <v>2403</v>
      </c>
      <c r="F95" s="29">
        <v>2014</v>
      </c>
      <c r="G95" s="38">
        <v>44389</v>
      </c>
      <c r="H95" s="22">
        <f t="shared" si="20"/>
        <v>7</v>
      </c>
      <c r="I95" s="22">
        <v>15</v>
      </c>
      <c r="J95" s="39">
        <f t="shared" si="21"/>
        <v>6.3333333333333325E-2</v>
      </c>
      <c r="K95" s="66">
        <v>222941.7</v>
      </c>
      <c r="L95" s="66">
        <v>64378.239999999998</v>
      </c>
      <c r="M95" s="81">
        <v>0</v>
      </c>
      <c r="N95" s="35">
        <f t="shared" si="22"/>
        <v>222941.7</v>
      </c>
      <c r="O95" s="35">
        <f t="shared" si="23"/>
        <v>98837.486999999979</v>
      </c>
      <c r="P95" s="57">
        <f t="shared" si="24"/>
        <v>124104.21300000003</v>
      </c>
      <c r="Q95" s="53">
        <f t="shared" si="25"/>
        <v>111693.79170000003</v>
      </c>
    </row>
    <row r="96" spans="2:17" hidden="1" x14ac:dyDescent="0.25">
      <c r="B96" s="67">
        <v>94</v>
      </c>
      <c r="C96" s="29" t="s">
        <v>6462</v>
      </c>
      <c r="D96" s="29">
        <v>1300005420</v>
      </c>
      <c r="E96" s="65" t="s">
        <v>2404</v>
      </c>
      <c r="F96" s="29">
        <v>2014</v>
      </c>
      <c r="G96" s="38">
        <v>44389</v>
      </c>
      <c r="H96" s="22">
        <f t="shared" si="20"/>
        <v>7</v>
      </c>
      <c r="I96" s="22">
        <v>15</v>
      </c>
      <c r="J96" s="39">
        <f t="shared" si="21"/>
        <v>6.3333333333333325E-2</v>
      </c>
      <c r="K96" s="66">
        <v>199702</v>
      </c>
      <c r="L96" s="66">
        <v>62427.38</v>
      </c>
      <c r="M96" s="81">
        <v>0.08</v>
      </c>
      <c r="N96" s="35">
        <f t="shared" si="22"/>
        <v>215678.16</v>
      </c>
      <c r="O96" s="35">
        <f t="shared" si="23"/>
        <v>95617.31759999998</v>
      </c>
      <c r="P96" s="57">
        <f t="shared" si="24"/>
        <v>120060.84240000002</v>
      </c>
      <c r="Q96" s="53">
        <f t="shared" si="25"/>
        <v>108054.75816000003</v>
      </c>
    </row>
    <row r="97" spans="2:17" hidden="1" x14ac:dyDescent="0.25">
      <c r="B97" s="67">
        <v>95</v>
      </c>
      <c r="C97" s="29" t="s">
        <v>6462</v>
      </c>
      <c r="D97" s="29">
        <v>1300005800</v>
      </c>
      <c r="E97" s="65" t="s">
        <v>2405</v>
      </c>
      <c r="F97" s="29">
        <v>2014</v>
      </c>
      <c r="G97" s="38">
        <v>44389</v>
      </c>
      <c r="H97" s="22">
        <f t="shared" si="20"/>
        <v>7</v>
      </c>
      <c r="I97" s="22">
        <v>15</v>
      </c>
      <c r="J97" s="39">
        <f t="shared" si="21"/>
        <v>6.3333333333333325E-2</v>
      </c>
      <c r="K97" s="66">
        <v>186251</v>
      </c>
      <c r="L97" s="66">
        <v>63784.59</v>
      </c>
      <c r="M97" s="81">
        <v>0.08</v>
      </c>
      <c r="N97" s="35">
        <f t="shared" si="22"/>
        <v>201151.08000000002</v>
      </c>
      <c r="O97" s="35">
        <f t="shared" si="23"/>
        <v>89176.978799999983</v>
      </c>
      <c r="P97" s="57">
        <f t="shared" si="24"/>
        <v>111974.10120000003</v>
      </c>
      <c r="Q97" s="53">
        <f t="shared" si="25"/>
        <v>100776.69108000003</v>
      </c>
    </row>
    <row r="98" spans="2:17" hidden="1" x14ac:dyDescent="0.25">
      <c r="B98" s="67">
        <v>96</v>
      </c>
      <c r="C98" s="29" t="s">
        <v>6462</v>
      </c>
      <c r="D98" s="29">
        <v>1300005110</v>
      </c>
      <c r="E98" s="65" t="s">
        <v>2406</v>
      </c>
      <c r="F98" s="29">
        <v>2014</v>
      </c>
      <c r="G98" s="38">
        <v>44389</v>
      </c>
      <c r="H98" s="22">
        <f t="shared" si="20"/>
        <v>7</v>
      </c>
      <c r="I98" s="22">
        <v>15</v>
      </c>
      <c r="J98" s="39">
        <f t="shared" si="21"/>
        <v>6.3333333333333325E-2</v>
      </c>
      <c r="K98" s="66">
        <v>130104</v>
      </c>
      <c r="L98" s="66">
        <v>39387.65</v>
      </c>
      <c r="M98" s="81">
        <v>0.01</v>
      </c>
      <c r="N98" s="35">
        <f t="shared" si="22"/>
        <v>131405.04</v>
      </c>
      <c r="O98" s="35">
        <f t="shared" si="23"/>
        <v>58256.234399999994</v>
      </c>
      <c r="P98" s="57">
        <f t="shared" si="24"/>
        <v>73148.805600000022</v>
      </c>
      <c r="Q98" s="53">
        <f t="shared" si="25"/>
        <v>65833.925040000016</v>
      </c>
    </row>
    <row r="99" spans="2:17" hidden="1" x14ac:dyDescent="0.25">
      <c r="B99" s="67">
        <v>97</v>
      </c>
      <c r="C99" s="29" t="s">
        <v>6462</v>
      </c>
      <c r="D99" s="29">
        <v>1300004490</v>
      </c>
      <c r="E99" s="65" t="s">
        <v>2407</v>
      </c>
      <c r="F99" s="29">
        <v>2014</v>
      </c>
      <c r="G99" s="38">
        <v>44389</v>
      </c>
      <c r="H99" s="22">
        <f t="shared" si="20"/>
        <v>7</v>
      </c>
      <c r="I99" s="22">
        <v>15</v>
      </c>
      <c r="J99" s="39">
        <f t="shared" si="21"/>
        <v>6.3333333333333325E-2</v>
      </c>
      <c r="K99" s="66">
        <v>108000</v>
      </c>
      <c r="L99" s="66">
        <v>32252.06</v>
      </c>
      <c r="M99" s="81">
        <v>0.04</v>
      </c>
      <c r="N99" s="35">
        <f t="shared" si="22"/>
        <v>112320</v>
      </c>
      <c r="O99" s="35">
        <f t="shared" si="23"/>
        <v>49795.19999999999</v>
      </c>
      <c r="P99" s="57">
        <f t="shared" si="24"/>
        <v>62524.80000000001</v>
      </c>
      <c r="Q99" s="53">
        <f t="shared" si="25"/>
        <v>56272.320000000007</v>
      </c>
    </row>
    <row r="100" spans="2:17" hidden="1" x14ac:dyDescent="0.25">
      <c r="B100" s="67">
        <v>98</v>
      </c>
      <c r="C100" s="29" t="s">
        <v>6462</v>
      </c>
      <c r="D100" s="29">
        <v>1300005490</v>
      </c>
      <c r="E100" s="65" t="s">
        <v>2408</v>
      </c>
      <c r="F100" s="29">
        <v>2014</v>
      </c>
      <c r="G100" s="38">
        <v>44389</v>
      </c>
      <c r="H100" s="22">
        <f t="shared" si="20"/>
        <v>7</v>
      </c>
      <c r="I100" s="22">
        <v>15</v>
      </c>
      <c r="J100" s="39">
        <f t="shared" si="21"/>
        <v>6.3333333333333325E-2</v>
      </c>
      <c r="K100" s="66">
        <v>105222</v>
      </c>
      <c r="L100" s="66">
        <v>34074.639999999999</v>
      </c>
      <c r="M100" s="81">
        <v>0</v>
      </c>
      <c r="N100" s="35">
        <f t="shared" si="22"/>
        <v>105222</v>
      </c>
      <c r="O100" s="35">
        <f t="shared" si="23"/>
        <v>46648.419999999991</v>
      </c>
      <c r="P100" s="57">
        <f t="shared" si="24"/>
        <v>58573.580000000009</v>
      </c>
      <c r="Q100" s="53">
        <f t="shared" si="25"/>
        <v>52716.222000000009</v>
      </c>
    </row>
    <row r="101" spans="2:17" hidden="1" x14ac:dyDescent="0.25">
      <c r="B101" s="67">
        <v>99</v>
      </c>
      <c r="C101" s="29" t="s">
        <v>6462</v>
      </c>
      <c r="D101" s="29">
        <v>1300004480</v>
      </c>
      <c r="E101" s="65" t="s">
        <v>2383</v>
      </c>
      <c r="F101" s="29">
        <v>2014</v>
      </c>
      <c r="G101" s="38">
        <v>44389</v>
      </c>
      <c r="H101" s="22">
        <f t="shared" si="20"/>
        <v>7</v>
      </c>
      <c r="I101" s="22">
        <v>15</v>
      </c>
      <c r="J101" s="39">
        <f t="shared" si="21"/>
        <v>6.3333333333333325E-2</v>
      </c>
      <c r="K101" s="66">
        <v>82408</v>
      </c>
      <c r="L101" s="66">
        <v>21773.57</v>
      </c>
      <c r="M101" s="81">
        <v>0</v>
      </c>
      <c r="N101" s="35">
        <f t="shared" si="22"/>
        <v>82408</v>
      </c>
      <c r="O101" s="35">
        <f t="shared" si="23"/>
        <v>36534.213333333326</v>
      </c>
      <c r="P101" s="57">
        <f t="shared" si="24"/>
        <v>45873.786666666674</v>
      </c>
      <c r="Q101" s="53">
        <f t="shared" si="25"/>
        <v>41286.40800000001</v>
      </c>
    </row>
    <row r="102" spans="2:17" hidden="1" x14ac:dyDescent="0.25">
      <c r="B102" s="67">
        <v>100</v>
      </c>
      <c r="C102" s="29" t="s">
        <v>6462</v>
      </c>
      <c r="D102" s="29">
        <v>1300004200</v>
      </c>
      <c r="E102" s="65" t="s">
        <v>2409</v>
      </c>
      <c r="F102" s="29">
        <v>2014</v>
      </c>
      <c r="G102" s="38">
        <v>44389</v>
      </c>
      <c r="H102" s="22">
        <f t="shared" si="20"/>
        <v>7</v>
      </c>
      <c r="I102" s="22">
        <v>15</v>
      </c>
      <c r="J102" s="39">
        <f t="shared" si="21"/>
        <v>6.3333333333333325E-2</v>
      </c>
      <c r="K102" s="66">
        <v>80000</v>
      </c>
      <c r="L102" s="66">
        <v>20822.189999999999</v>
      </c>
      <c r="M102" s="81">
        <v>0.11</v>
      </c>
      <c r="N102" s="35">
        <f t="shared" si="22"/>
        <v>88800.000000000015</v>
      </c>
      <c r="O102" s="35">
        <f t="shared" si="23"/>
        <v>39368</v>
      </c>
      <c r="P102" s="57">
        <f t="shared" si="24"/>
        <v>49432.000000000015</v>
      </c>
      <c r="Q102" s="53">
        <f t="shared" si="25"/>
        <v>44488.800000000017</v>
      </c>
    </row>
    <row r="103" spans="2:17" hidden="1" x14ac:dyDescent="0.25">
      <c r="B103" s="67">
        <v>101</v>
      </c>
      <c r="C103" s="29" t="s">
        <v>6462</v>
      </c>
      <c r="D103" s="29">
        <v>1300005300</v>
      </c>
      <c r="E103" s="65" t="s">
        <v>2410</v>
      </c>
      <c r="F103" s="29">
        <v>2014</v>
      </c>
      <c r="G103" s="38">
        <v>44389</v>
      </c>
      <c r="H103" s="22">
        <f t="shared" si="20"/>
        <v>7</v>
      </c>
      <c r="I103" s="22">
        <v>15</v>
      </c>
      <c r="J103" s="39">
        <f t="shared" si="21"/>
        <v>6.3333333333333325E-2</v>
      </c>
      <c r="K103" s="66">
        <v>45000</v>
      </c>
      <c r="L103" s="66">
        <v>13105.48</v>
      </c>
      <c r="M103" s="81">
        <v>0.08</v>
      </c>
      <c r="N103" s="35">
        <f t="shared" si="22"/>
        <v>48600</v>
      </c>
      <c r="O103" s="35">
        <f t="shared" si="23"/>
        <v>21545.999999999996</v>
      </c>
      <c r="P103" s="57">
        <f t="shared" si="24"/>
        <v>27054.000000000004</v>
      </c>
      <c r="Q103" s="53">
        <f t="shared" si="25"/>
        <v>24348.600000000002</v>
      </c>
    </row>
    <row r="104" spans="2:17" hidden="1" x14ac:dyDescent="0.25">
      <c r="B104" s="67">
        <v>102</v>
      </c>
      <c r="C104" s="29" t="s">
        <v>6462</v>
      </c>
      <c r="D104" s="29">
        <v>1300005080</v>
      </c>
      <c r="E104" s="65" t="s">
        <v>2411</v>
      </c>
      <c r="F104" s="29">
        <v>2014</v>
      </c>
      <c r="G104" s="38">
        <v>44389</v>
      </c>
      <c r="H104" s="22">
        <f t="shared" si="20"/>
        <v>7</v>
      </c>
      <c r="I104" s="22">
        <v>15</v>
      </c>
      <c r="J104" s="39">
        <f t="shared" si="21"/>
        <v>6.3333333333333325E-2</v>
      </c>
      <c r="K104" s="66">
        <v>43250</v>
      </c>
      <c r="L104" s="66">
        <v>12512.87</v>
      </c>
      <c r="M104" s="81">
        <v>0.04</v>
      </c>
      <c r="N104" s="35">
        <f t="shared" si="22"/>
        <v>44980</v>
      </c>
      <c r="O104" s="35">
        <f t="shared" si="23"/>
        <v>19941.133333333328</v>
      </c>
      <c r="P104" s="57">
        <f t="shared" si="24"/>
        <v>25038.866666666672</v>
      </c>
      <c r="Q104" s="53">
        <f t="shared" si="25"/>
        <v>22534.980000000007</v>
      </c>
    </row>
    <row r="105" spans="2:17" hidden="1" x14ac:dyDescent="0.25">
      <c r="B105" s="67">
        <v>103</v>
      </c>
      <c r="C105" s="29" t="s">
        <v>6462</v>
      </c>
      <c r="D105" s="29">
        <v>1300004260</v>
      </c>
      <c r="E105" s="65" t="s">
        <v>2412</v>
      </c>
      <c r="F105" s="29">
        <v>2014</v>
      </c>
      <c r="G105" s="38">
        <v>44389</v>
      </c>
      <c r="H105" s="22">
        <f t="shared" si="20"/>
        <v>7</v>
      </c>
      <c r="I105" s="22">
        <v>15</v>
      </c>
      <c r="J105" s="39">
        <f t="shared" si="21"/>
        <v>6.3333333333333325E-2</v>
      </c>
      <c r="K105" s="66">
        <v>32500</v>
      </c>
      <c r="L105" s="66">
        <v>8450.5400000000009</v>
      </c>
      <c r="M105" s="81">
        <v>0.11</v>
      </c>
      <c r="N105" s="35">
        <f t="shared" si="22"/>
        <v>36075</v>
      </c>
      <c r="O105" s="35">
        <f t="shared" si="23"/>
        <v>15993.249999999996</v>
      </c>
      <c r="P105" s="57">
        <f t="shared" si="24"/>
        <v>20081.750000000004</v>
      </c>
      <c r="Q105" s="53">
        <f t="shared" si="25"/>
        <v>18073.575000000004</v>
      </c>
    </row>
    <row r="106" spans="2:17" hidden="1" x14ac:dyDescent="0.25">
      <c r="B106" s="67">
        <v>104</v>
      </c>
      <c r="C106" s="29" t="s">
        <v>6462</v>
      </c>
      <c r="D106" s="29">
        <v>1300006210</v>
      </c>
      <c r="E106" s="65" t="s">
        <v>2413</v>
      </c>
      <c r="F106" s="29">
        <v>2015</v>
      </c>
      <c r="G106" s="38">
        <v>44389</v>
      </c>
      <c r="H106" s="22">
        <f t="shared" si="20"/>
        <v>6</v>
      </c>
      <c r="I106" s="22">
        <v>15</v>
      </c>
      <c r="J106" s="39">
        <f t="shared" si="21"/>
        <v>6.3333333333333325E-2</v>
      </c>
      <c r="K106" s="66">
        <v>5526898.4199999999</v>
      </c>
      <c r="L106" s="66">
        <v>2301111.9</v>
      </c>
      <c r="M106" s="81">
        <v>0</v>
      </c>
      <c r="N106" s="35">
        <f t="shared" si="22"/>
        <v>5526898.4199999999</v>
      </c>
      <c r="O106" s="35">
        <f t="shared" si="23"/>
        <v>2100221.3995999997</v>
      </c>
      <c r="P106" s="57">
        <f t="shared" si="24"/>
        <v>3426677.0204000003</v>
      </c>
      <c r="Q106" s="53">
        <f t="shared" si="25"/>
        <v>3084009.3183600004</v>
      </c>
    </row>
    <row r="107" spans="2:17" hidden="1" x14ac:dyDescent="0.25">
      <c r="B107" s="67">
        <v>105</v>
      </c>
      <c r="C107" s="29" t="s">
        <v>6462</v>
      </c>
      <c r="D107" s="29">
        <v>1300005710</v>
      </c>
      <c r="E107" s="65" t="s">
        <v>2414</v>
      </c>
      <c r="F107" s="29">
        <v>2015</v>
      </c>
      <c r="G107" s="38">
        <v>44389</v>
      </c>
      <c r="H107" s="22">
        <f t="shared" si="20"/>
        <v>6</v>
      </c>
      <c r="I107" s="22">
        <v>15</v>
      </c>
      <c r="J107" s="39">
        <f t="shared" si="21"/>
        <v>6.3333333333333325E-2</v>
      </c>
      <c r="K107" s="66">
        <v>1749163.2</v>
      </c>
      <c r="L107" s="66">
        <v>661058.48</v>
      </c>
      <c r="M107" s="81">
        <v>0</v>
      </c>
      <c r="N107" s="35">
        <f t="shared" si="22"/>
        <v>1749163.2</v>
      </c>
      <c r="O107" s="35">
        <f t="shared" si="23"/>
        <v>664682.01599999995</v>
      </c>
      <c r="P107" s="57">
        <f t="shared" si="24"/>
        <v>1084481.1839999999</v>
      </c>
      <c r="Q107" s="53">
        <f t="shared" si="25"/>
        <v>976033.06559999997</v>
      </c>
    </row>
    <row r="108" spans="2:17" hidden="1" x14ac:dyDescent="0.25">
      <c r="B108" s="67">
        <v>106</v>
      </c>
      <c r="C108" s="29" t="s">
        <v>6462</v>
      </c>
      <c r="D108" s="29">
        <v>1300006060</v>
      </c>
      <c r="E108" s="65" t="s">
        <v>2415</v>
      </c>
      <c r="F108" s="29">
        <v>2015</v>
      </c>
      <c r="G108" s="38">
        <v>44389</v>
      </c>
      <c r="H108" s="22">
        <f t="shared" si="20"/>
        <v>6</v>
      </c>
      <c r="I108" s="22">
        <v>15</v>
      </c>
      <c r="J108" s="39">
        <f t="shared" si="21"/>
        <v>6.3333333333333325E-2</v>
      </c>
      <c r="K108" s="66">
        <v>1352052</v>
      </c>
      <c r="L108" s="66">
        <v>582095.34</v>
      </c>
      <c r="M108" s="81">
        <v>0.08</v>
      </c>
      <c r="N108" s="35">
        <f t="shared" si="22"/>
        <v>1460216.1600000001</v>
      </c>
      <c r="O108" s="35">
        <f t="shared" si="23"/>
        <v>554882.14079999994</v>
      </c>
      <c r="P108" s="57">
        <f t="shared" si="24"/>
        <v>905334.01920000021</v>
      </c>
      <c r="Q108" s="53">
        <f t="shared" si="25"/>
        <v>814800.61728000024</v>
      </c>
    </row>
    <row r="109" spans="2:17" hidden="1" x14ac:dyDescent="0.25">
      <c r="B109" s="67">
        <v>107</v>
      </c>
      <c r="C109" s="29" t="s">
        <v>6462</v>
      </c>
      <c r="D109" s="29">
        <v>1300005810</v>
      </c>
      <c r="E109" s="65" t="s">
        <v>2416</v>
      </c>
      <c r="F109" s="29">
        <v>2015</v>
      </c>
      <c r="G109" s="38">
        <v>44389</v>
      </c>
      <c r="H109" s="22">
        <f t="shared" si="20"/>
        <v>6</v>
      </c>
      <c r="I109" s="22">
        <v>15</v>
      </c>
      <c r="J109" s="39">
        <f t="shared" si="21"/>
        <v>6.3333333333333325E-2</v>
      </c>
      <c r="K109" s="66">
        <v>1101750</v>
      </c>
      <c r="L109" s="66">
        <v>446068.12</v>
      </c>
      <c r="M109" s="81">
        <v>0</v>
      </c>
      <c r="N109" s="35">
        <f t="shared" si="22"/>
        <v>1101750</v>
      </c>
      <c r="O109" s="35">
        <f t="shared" si="23"/>
        <v>418664.99999999994</v>
      </c>
      <c r="P109" s="57">
        <f t="shared" si="24"/>
        <v>683085</v>
      </c>
      <c r="Q109" s="53">
        <f t="shared" si="25"/>
        <v>614776.5</v>
      </c>
    </row>
    <row r="110" spans="2:17" hidden="1" x14ac:dyDescent="0.25">
      <c r="B110" s="67">
        <v>108</v>
      </c>
      <c r="C110" s="29" t="s">
        <v>6462</v>
      </c>
      <c r="D110" s="29">
        <v>1300006110</v>
      </c>
      <c r="E110" s="65" t="s">
        <v>2417</v>
      </c>
      <c r="F110" s="29">
        <v>2015</v>
      </c>
      <c r="G110" s="38">
        <v>44389</v>
      </c>
      <c r="H110" s="22">
        <f t="shared" si="20"/>
        <v>6</v>
      </c>
      <c r="I110" s="22">
        <v>15</v>
      </c>
      <c r="J110" s="39">
        <f t="shared" si="21"/>
        <v>6.3333333333333325E-2</v>
      </c>
      <c r="K110" s="66">
        <v>815000</v>
      </c>
      <c r="L110" s="66">
        <v>356692.29</v>
      </c>
      <c r="M110" s="81">
        <v>0.08</v>
      </c>
      <c r="N110" s="35">
        <f t="shared" si="22"/>
        <v>880200</v>
      </c>
      <c r="O110" s="35">
        <f t="shared" si="23"/>
        <v>334475.99999999994</v>
      </c>
      <c r="P110" s="57">
        <f t="shared" si="24"/>
        <v>545724</v>
      </c>
      <c r="Q110" s="53">
        <f t="shared" si="25"/>
        <v>491151.60000000003</v>
      </c>
    </row>
    <row r="111" spans="2:17" hidden="1" x14ac:dyDescent="0.25">
      <c r="B111" s="67">
        <v>109</v>
      </c>
      <c r="C111" s="29" t="s">
        <v>6462</v>
      </c>
      <c r="D111" s="29">
        <v>1300006190</v>
      </c>
      <c r="E111" s="65" t="s">
        <v>2418</v>
      </c>
      <c r="F111" s="29">
        <v>2015</v>
      </c>
      <c r="G111" s="38">
        <v>44389</v>
      </c>
      <c r="H111" s="22">
        <f t="shared" si="20"/>
        <v>6</v>
      </c>
      <c r="I111" s="22">
        <v>15</v>
      </c>
      <c r="J111" s="39">
        <f t="shared" si="21"/>
        <v>6.3333333333333325E-2</v>
      </c>
      <c r="K111" s="66">
        <v>671332</v>
      </c>
      <c r="L111" s="66">
        <v>293631.24</v>
      </c>
      <c r="M111" s="81">
        <v>0</v>
      </c>
      <c r="N111" s="35">
        <f t="shared" si="22"/>
        <v>671332</v>
      </c>
      <c r="O111" s="35">
        <f t="shared" si="23"/>
        <v>255106.15999999997</v>
      </c>
      <c r="P111" s="57">
        <f t="shared" si="24"/>
        <v>416225.84</v>
      </c>
      <c r="Q111" s="53">
        <f t="shared" si="25"/>
        <v>374603.25600000005</v>
      </c>
    </row>
    <row r="112" spans="2:17" hidden="1" x14ac:dyDescent="0.25">
      <c r="B112" s="67">
        <v>110</v>
      </c>
      <c r="C112" s="29" t="s">
        <v>6462</v>
      </c>
      <c r="D112" s="29">
        <v>1300006090</v>
      </c>
      <c r="E112" s="65" t="s">
        <v>2419</v>
      </c>
      <c r="F112" s="29">
        <v>2015</v>
      </c>
      <c r="G112" s="38">
        <v>44389</v>
      </c>
      <c r="H112" s="22">
        <f t="shared" si="20"/>
        <v>6</v>
      </c>
      <c r="I112" s="22">
        <v>15</v>
      </c>
      <c r="J112" s="39">
        <f t="shared" si="21"/>
        <v>6.3333333333333325E-2</v>
      </c>
      <c r="K112" s="66">
        <v>489764.75</v>
      </c>
      <c r="L112" s="66">
        <v>206722.57</v>
      </c>
      <c r="M112" s="81">
        <v>0</v>
      </c>
      <c r="N112" s="35">
        <f t="shared" si="22"/>
        <v>489764.75</v>
      </c>
      <c r="O112" s="35">
        <f t="shared" si="23"/>
        <v>186110.60499999998</v>
      </c>
      <c r="P112" s="57">
        <f t="shared" si="24"/>
        <v>303654.14500000002</v>
      </c>
      <c r="Q112" s="53">
        <f t="shared" si="25"/>
        <v>273288.73050000001</v>
      </c>
    </row>
    <row r="113" spans="2:17" hidden="1" x14ac:dyDescent="0.25">
      <c r="B113" s="67">
        <v>111</v>
      </c>
      <c r="C113" s="29" t="s">
        <v>6462</v>
      </c>
      <c r="D113" s="29">
        <v>1300005680</v>
      </c>
      <c r="E113" s="65" t="s">
        <v>2420</v>
      </c>
      <c r="F113" s="29">
        <v>2015</v>
      </c>
      <c r="G113" s="38">
        <v>44389</v>
      </c>
      <c r="H113" s="22">
        <f t="shared" si="20"/>
        <v>6</v>
      </c>
      <c r="I113" s="22">
        <v>6</v>
      </c>
      <c r="J113" s="39">
        <f t="shared" si="21"/>
        <v>0.15833333333333333</v>
      </c>
      <c r="K113" s="66">
        <v>485000</v>
      </c>
      <c r="L113" s="66">
        <v>184167.12</v>
      </c>
      <c r="M113" s="81">
        <v>0</v>
      </c>
      <c r="N113" s="35">
        <f t="shared" si="22"/>
        <v>485000</v>
      </c>
      <c r="O113" s="35">
        <f t="shared" si="23"/>
        <v>460750</v>
      </c>
      <c r="P113" s="57">
        <f t="shared" si="24"/>
        <v>24250</v>
      </c>
      <c r="Q113" s="53">
        <f t="shared" si="25"/>
        <v>24250</v>
      </c>
    </row>
    <row r="114" spans="2:17" hidden="1" x14ac:dyDescent="0.25">
      <c r="B114" s="67">
        <v>112</v>
      </c>
      <c r="C114" s="29" t="s">
        <v>6462</v>
      </c>
      <c r="D114" s="29">
        <v>1300006170</v>
      </c>
      <c r="E114" s="65" t="s">
        <v>2421</v>
      </c>
      <c r="F114" s="29">
        <v>2015</v>
      </c>
      <c r="G114" s="38">
        <v>44389</v>
      </c>
      <c r="H114" s="22">
        <f t="shared" si="20"/>
        <v>6</v>
      </c>
      <c r="I114" s="22">
        <v>15</v>
      </c>
      <c r="J114" s="39">
        <f t="shared" si="21"/>
        <v>6.3333333333333325E-2</v>
      </c>
      <c r="K114" s="66">
        <v>329608.5</v>
      </c>
      <c r="L114" s="66">
        <v>143265.57999999999</v>
      </c>
      <c r="M114" s="81">
        <v>0</v>
      </c>
      <c r="N114" s="35">
        <f t="shared" si="22"/>
        <v>329608.5</v>
      </c>
      <c r="O114" s="35">
        <f t="shared" si="23"/>
        <v>125251.22999999998</v>
      </c>
      <c r="P114" s="57">
        <f t="shared" si="24"/>
        <v>204357.27000000002</v>
      </c>
      <c r="Q114" s="53">
        <f t="shared" si="25"/>
        <v>183921.54300000003</v>
      </c>
    </row>
    <row r="115" spans="2:17" hidden="1" x14ac:dyDescent="0.25">
      <c r="B115" s="67">
        <v>113</v>
      </c>
      <c r="C115" s="29" t="s">
        <v>6462</v>
      </c>
      <c r="D115" s="29">
        <v>1300006220</v>
      </c>
      <c r="E115" s="65" t="s">
        <v>2422</v>
      </c>
      <c r="F115" s="29">
        <v>2015</v>
      </c>
      <c r="G115" s="38">
        <v>44389</v>
      </c>
      <c r="H115" s="22">
        <f t="shared" si="20"/>
        <v>6</v>
      </c>
      <c r="I115" s="22">
        <v>6</v>
      </c>
      <c r="J115" s="39">
        <f t="shared" si="21"/>
        <v>0.15833333333333333</v>
      </c>
      <c r="K115" s="66">
        <v>294200</v>
      </c>
      <c r="L115" s="66">
        <v>122489.51</v>
      </c>
      <c r="M115" s="81">
        <v>0</v>
      </c>
      <c r="N115" s="35">
        <f t="shared" si="22"/>
        <v>294200</v>
      </c>
      <c r="O115" s="35">
        <f t="shared" si="23"/>
        <v>279490</v>
      </c>
      <c r="P115" s="57">
        <f t="shared" si="24"/>
        <v>14710</v>
      </c>
      <c r="Q115" s="53">
        <f t="shared" si="25"/>
        <v>14710</v>
      </c>
    </row>
    <row r="116" spans="2:17" hidden="1" x14ac:dyDescent="0.25">
      <c r="B116" s="67">
        <v>114</v>
      </c>
      <c r="C116" s="29" t="s">
        <v>6462</v>
      </c>
      <c r="D116" s="29">
        <v>1300006180</v>
      </c>
      <c r="E116" s="65" t="s">
        <v>2423</v>
      </c>
      <c r="F116" s="29">
        <v>2015</v>
      </c>
      <c r="G116" s="38">
        <v>44389</v>
      </c>
      <c r="H116" s="22">
        <f t="shared" si="20"/>
        <v>6</v>
      </c>
      <c r="I116" s="22">
        <v>15</v>
      </c>
      <c r="J116" s="39">
        <f t="shared" si="21"/>
        <v>6.3333333333333325E-2</v>
      </c>
      <c r="K116" s="66">
        <v>275652</v>
      </c>
      <c r="L116" s="66">
        <v>120566.33</v>
      </c>
      <c r="M116" s="81">
        <v>0</v>
      </c>
      <c r="N116" s="35">
        <f t="shared" si="22"/>
        <v>275652</v>
      </c>
      <c r="O116" s="35">
        <f t="shared" si="23"/>
        <v>104747.75999999998</v>
      </c>
      <c r="P116" s="57">
        <f t="shared" si="24"/>
        <v>170904.24000000002</v>
      </c>
      <c r="Q116" s="53">
        <f t="shared" si="25"/>
        <v>153813.81600000002</v>
      </c>
    </row>
    <row r="117" spans="2:17" hidden="1" x14ac:dyDescent="0.25">
      <c r="B117" s="67">
        <v>115</v>
      </c>
      <c r="C117" s="29" t="s">
        <v>6462</v>
      </c>
      <c r="D117" s="29">
        <v>1300006080</v>
      </c>
      <c r="E117" s="65" t="s">
        <v>2424</v>
      </c>
      <c r="F117" s="29">
        <v>2015</v>
      </c>
      <c r="G117" s="38">
        <v>44389</v>
      </c>
      <c r="H117" s="22">
        <f t="shared" si="20"/>
        <v>6</v>
      </c>
      <c r="I117" s="22">
        <v>15</v>
      </c>
      <c r="J117" s="39">
        <f t="shared" si="21"/>
        <v>6.3333333333333325E-2</v>
      </c>
      <c r="K117" s="66">
        <v>239814.2</v>
      </c>
      <c r="L117" s="66">
        <v>102401.47</v>
      </c>
      <c r="M117" s="81">
        <v>0</v>
      </c>
      <c r="N117" s="35">
        <f t="shared" si="22"/>
        <v>239814.2</v>
      </c>
      <c r="O117" s="35">
        <f t="shared" si="23"/>
        <v>91129.395999999993</v>
      </c>
      <c r="P117" s="57">
        <f t="shared" si="24"/>
        <v>148684.804</v>
      </c>
      <c r="Q117" s="53">
        <f t="shared" si="25"/>
        <v>133816.3236</v>
      </c>
    </row>
    <row r="118" spans="2:17" hidden="1" x14ac:dyDescent="0.25">
      <c r="B118" s="67">
        <v>116</v>
      </c>
      <c r="C118" s="29" t="s">
        <v>6462</v>
      </c>
      <c r="D118" s="29">
        <v>1300005730</v>
      </c>
      <c r="E118" s="65" t="s">
        <v>2425</v>
      </c>
      <c r="F118" s="29">
        <v>2015</v>
      </c>
      <c r="G118" s="38">
        <v>44389</v>
      </c>
      <c r="H118" s="22">
        <f t="shared" si="20"/>
        <v>6</v>
      </c>
      <c r="I118" s="22">
        <v>6</v>
      </c>
      <c r="J118" s="39">
        <f t="shared" si="21"/>
        <v>0.15833333333333333</v>
      </c>
      <c r="K118" s="66">
        <v>150000</v>
      </c>
      <c r="L118" s="66">
        <v>56424.65</v>
      </c>
      <c r="M118" s="81">
        <v>0</v>
      </c>
      <c r="N118" s="35">
        <f t="shared" si="22"/>
        <v>150000</v>
      </c>
      <c r="O118" s="35">
        <f t="shared" si="23"/>
        <v>142500</v>
      </c>
      <c r="P118" s="57">
        <f t="shared" si="24"/>
        <v>7500</v>
      </c>
      <c r="Q118" s="53">
        <f t="shared" si="25"/>
        <v>7500</v>
      </c>
    </row>
    <row r="119" spans="2:17" hidden="1" x14ac:dyDescent="0.25">
      <c r="B119" s="67">
        <v>117</v>
      </c>
      <c r="C119" s="29" t="s">
        <v>6462</v>
      </c>
      <c r="D119" s="29">
        <v>1300006020</v>
      </c>
      <c r="E119" s="65" t="s">
        <v>2426</v>
      </c>
      <c r="F119" s="29">
        <v>2015</v>
      </c>
      <c r="G119" s="38">
        <v>44389</v>
      </c>
      <c r="H119" s="22">
        <f t="shared" si="20"/>
        <v>6</v>
      </c>
      <c r="I119" s="22">
        <v>15</v>
      </c>
      <c r="J119" s="39">
        <f t="shared" si="21"/>
        <v>6.3333333333333325E-2</v>
      </c>
      <c r="K119" s="66">
        <v>91640</v>
      </c>
      <c r="L119" s="66">
        <v>38404.49</v>
      </c>
      <c r="M119" s="81">
        <v>0</v>
      </c>
      <c r="N119" s="35">
        <f t="shared" si="22"/>
        <v>91640</v>
      </c>
      <c r="O119" s="35">
        <f t="shared" si="23"/>
        <v>34823.199999999997</v>
      </c>
      <c r="P119" s="57">
        <f t="shared" si="24"/>
        <v>56816.800000000003</v>
      </c>
      <c r="Q119" s="53">
        <f t="shared" si="25"/>
        <v>51135.12</v>
      </c>
    </row>
    <row r="120" spans="2:17" hidden="1" x14ac:dyDescent="0.25">
      <c r="B120" s="67">
        <v>118</v>
      </c>
      <c r="C120" s="29" t="s">
        <v>6462</v>
      </c>
      <c r="D120" s="29">
        <v>1300005670</v>
      </c>
      <c r="E120" s="65" t="s">
        <v>2427</v>
      </c>
      <c r="F120" s="29">
        <v>2015</v>
      </c>
      <c r="G120" s="38">
        <v>44389</v>
      </c>
      <c r="H120" s="22">
        <f t="shared" si="20"/>
        <v>6</v>
      </c>
      <c r="I120" s="22">
        <v>6</v>
      </c>
      <c r="J120" s="39">
        <f t="shared" si="21"/>
        <v>0.15833333333333333</v>
      </c>
      <c r="K120" s="66">
        <v>75000</v>
      </c>
      <c r="L120" s="66">
        <v>28294.53</v>
      </c>
      <c r="M120" s="81">
        <v>0</v>
      </c>
      <c r="N120" s="35">
        <f t="shared" si="22"/>
        <v>75000</v>
      </c>
      <c r="O120" s="35">
        <f t="shared" si="23"/>
        <v>71250</v>
      </c>
      <c r="P120" s="57">
        <f t="shared" si="24"/>
        <v>3750</v>
      </c>
      <c r="Q120" s="53">
        <f t="shared" si="25"/>
        <v>3750</v>
      </c>
    </row>
    <row r="121" spans="2:17" hidden="1" x14ac:dyDescent="0.25">
      <c r="B121" s="67">
        <v>119</v>
      </c>
      <c r="C121" s="29" t="s">
        <v>6462</v>
      </c>
      <c r="D121" s="29">
        <v>1300005920</v>
      </c>
      <c r="E121" s="65" t="s">
        <v>2428</v>
      </c>
      <c r="F121" s="29">
        <v>2015</v>
      </c>
      <c r="G121" s="38">
        <v>44389</v>
      </c>
      <c r="H121" s="22">
        <f t="shared" si="20"/>
        <v>6</v>
      </c>
      <c r="I121" s="22">
        <v>6</v>
      </c>
      <c r="J121" s="39">
        <f t="shared" si="21"/>
        <v>0.15833333333333333</v>
      </c>
      <c r="K121" s="66">
        <v>75000</v>
      </c>
      <c r="L121" s="66">
        <v>29484.28</v>
      </c>
      <c r="M121" s="81">
        <v>0</v>
      </c>
      <c r="N121" s="35">
        <f t="shared" si="22"/>
        <v>75000</v>
      </c>
      <c r="O121" s="35">
        <f t="shared" si="23"/>
        <v>71250</v>
      </c>
      <c r="P121" s="57">
        <f t="shared" si="24"/>
        <v>3750</v>
      </c>
      <c r="Q121" s="53">
        <f t="shared" si="25"/>
        <v>3750</v>
      </c>
    </row>
    <row r="122" spans="2:17" hidden="1" x14ac:dyDescent="0.25">
      <c r="B122" s="67">
        <v>120</v>
      </c>
      <c r="C122" s="29" t="s">
        <v>6462</v>
      </c>
      <c r="D122" s="29">
        <v>1300005930</v>
      </c>
      <c r="E122" s="65" t="s">
        <v>2428</v>
      </c>
      <c r="F122" s="29">
        <v>2015</v>
      </c>
      <c r="G122" s="38">
        <v>44389</v>
      </c>
      <c r="H122" s="22">
        <f t="shared" si="20"/>
        <v>6</v>
      </c>
      <c r="I122" s="22">
        <v>6</v>
      </c>
      <c r="J122" s="39">
        <f t="shared" si="21"/>
        <v>0.15833333333333333</v>
      </c>
      <c r="K122" s="66">
        <v>75000</v>
      </c>
      <c r="L122" s="66">
        <v>29484.28</v>
      </c>
      <c r="M122" s="81">
        <v>0</v>
      </c>
      <c r="N122" s="35">
        <f t="shared" si="22"/>
        <v>75000</v>
      </c>
      <c r="O122" s="35">
        <f t="shared" si="23"/>
        <v>71250</v>
      </c>
      <c r="P122" s="57">
        <f t="shared" si="24"/>
        <v>3750</v>
      </c>
      <c r="Q122" s="53">
        <f t="shared" si="25"/>
        <v>3750</v>
      </c>
    </row>
    <row r="123" spans="2:17" hidden="1" x14ac:dyDescent="0.25">
      <c r="B123" s="67">
        <v>121</v>
      </c>
      <c r="C123" s="29" t="s">
        <v>6462</v>
      </c>
      <c r="D123" s="29">
        <v>1300005660</v>
      </c>
      <c r="E123" s="65" t="s">
        <v>2427</v>
      </c>
      <c r="F123" s="29">
        <v>2015</v>
      </c>
      <c r="G123" s="38">
        <v>44389</v>
      </c>
      <c r="H123" s="22">
        <f t="shared" si="20"/>
        <v>6</v>
      </c>
      <c r="I123" s="22">
        <v>6</v>
      </c>
      <c r="J123" s="39">
        <f t="shared" si="21"/>
        <v>0.15833333333333333</v>
      </c>
      <c r="K123" s="66">
        <v>75000</v>
      </c>
      <c r="L123" s="66">
        <v>28294.53</v>
      </c>
      <c r="M123" s="81">
        <v>0</v>
      </c>
      <c r="N123" s="35">
        <f t="shared" si="22"/>
        <v>75000</v>
      </c>
      <c r="O123" s="35">
        <f t="shared" si="23"/>
        <v>71250</v>
      </c>
      <c r="P123" s="57">
        <f t="shared" si="24"/>
        <v>3750</v>
      </c>
      <c r="Q123" s="53">
        <f t="shared" si="25"/>
        <v>3750</v>
      </c>
    </row>
    <row r="124" spans="2:17" hidden="1" x14ac:dyDescent="0.25">
      <c r="B124" s="67">
        <v>122</v>
      </c>
      <c r="C124" s="29" t="s">
        <v>6462</v>
      </c>
      <c r="D124" s="29">
        <v>1300005990</v>
      </c>
      <c r="E124" s="65" t="s">
        <v>2429</v>
      </c>
      <c r="F124" s="29">
        <v>2015</v>
      </c>
      <c r="G124" s="38">
        <v>44389</v>
      </c>
      <c r="H124" s="22">
        <f t="shared" si="20"/>
        <v>6</v>
      </c>
      <c r="I124" s="22">
        <v>15</v>
      </c>
      <c r="J124" s="39">
        <f t="shared" si="21"/>
        <v>6.3333333333333325E-2</v>
      </c>
      <c r="K124" s="66">
        <v>66000</v>
      </c>
      <c r="L124" s="66">
        <v>27208.47</v>
      </c>
      <c r="M124" s="81">
        <v>0</v>
      </c>
      <c r="N124" s="35">
        <f t="shared" si="22"/>
        <v>66000</v>
      </c>
      <c r="O124" s="35">
        <f t="shared" si="23"/>
        <v>25079.999999999996</v>
      </c>
      <c r="P124" s="57">
        <f t="shared" si="24"/>
        <v>40920</v>
      </c>
      <c r="Q124" s="53">
        <f t="shared" si="25"/>
        <v>36828</v>
      </c>
    </row>
    <row r="125" spans="2:17" hidden="1" x14ac:dyDescent="0.25">
      <c r="B125" s="67">
        <v>123</v>
      </c>
      <c r="C125" s="29" t="s">
        <v>6462</v>
      </c>
      <c r="D125" s="29">
        <v>1300006230</v>
      </c>
      <c r="E125" s="65" t="s">
        <v>2340</v>
      </c>
      <c r="F125" s="29">
        <v>2015</v>
      </c>
      <c r="G125" s="38">
        <v>44389</v>
      </c>
      <c r="H125" s="22">
        <f t="shared" si="20"/>
        <v>6</v>
      </c>
      <c r="I125" s="22">
        <v>15</v>
      </c>
      <c r="J125" s="39">
        <f t="shared" si="21"/>
        <v>6.3333333333333325E-2</v>
      </c>
      <c r="K125" s="66">
        <v>42878.5</v>
      </c>
      <c r="L125" s="66">
        <v>17852.37</v>
      </c>
      <c r="M125" s="81">
        <v>0</v>
      </c>
      <c r="N125" s="35">
        <f t="shared" si="22"/>
        <v>42878.5</v>
      </c>
      <c r="O125" s="35">
        <f t="shared" si="23"/>
        <v>16293.829999999998</v>
      </c>
      <c r="P125" s="57">
        <f t="shared" si="24"/>
        <v>26584.670000000002</v>
      </c>
      <c r="Q125" s="53">
        <f t="shared" si="25"/>
        <v>23926.203000000001</v>
      </c>
    </row>
    <row r="126" spans="2:17" hidden="1" x14ac:dyDescent="0.25">
      <c r="B126" s="67">
        <v>124</v>
      </c>
      <c r="C126" s="29" t="s">
        <v>6462</v>
      </c>
      <c r="D126" s="29">
        <v>1300005980</v>
      </c>
      <c r="E126" s="65" t="s">
        <v>2430</v>
      </c>
      <c r="F126" s="29">
        <v>2015</v>
      </c>
      <c r="G126" s="38">
        <v>44389</v>
      </c>
      <c r="H126" s="22">
        <f t="shared" si="20"/>
        <v>6</v>
      </c>
      <c r="I126" s="22">
        <v>6</v>
      </c>
      <c r="J126" s="39">
        <f t="shared" si="21"/>
        <v>0.15833333333333333</v>
      </c>
      <c r="K126" s="66">
        <v>17500</v>
      </c>
      <c r="L126" s="66">
        <v>7233.49</v>
      </c>
      <c r="M126" s="81">
        <v>0</v>
      </c>
      <c r="N126" s="35">
        <f t="shared" si="22"/>
        <v>17500</v>
      </c>
      <c r="O126" s="35">
        <f t="shared" si="23"/>
        <v>16625</v>
      </c>
      <c r="P126" s="57">
        <f t="shared" si="24"/>
        <v>875</v>
      </c>
      <c r="Q126" s="53">
        <f t="shared" si="25"/>
        <v>875</v>
      </c>
    </row>
    <row r="127" spans="2:17" hidden="1" x14ac:dyDescent="0.25">
      <c r="B127" s="67">
        <v>125</v>
      </c>
      <c r="C127" s="29" t="s">
        <v>6462</v>
      </c>
      <c r="D127" s="29">
        <v>1300005970</v>
      </c>
      <c r="E127" s="65" t="s">
        <v>2430</v>
      </c>
      <c r="F127" s="29">
        <v>2015</v>
      </c>
      <c r="G127" s="38">
        <v>44389</v>
      </c>
      <c r="H127" s="22">
        <f t="shared" si="20"/>
        <v>6</v>
      </c>
      <c r="I127" s="22">
        <v>6</v>
      </c>
      <c r="J127" s="39">
        <f t="shared" si="21"/>
        <v>0.15833333333333333</v>
      </c>
      <c r="K127" s="66">
        <v>17500</v>
      </c>
      <c r="L127" s="66">
        <v>7233.49</v>
      </c>
      <c r="M127" s="81">
        <v>0</v>
      </c>
      <c r="N127" s="35">
        <f t="shared" si="22"/>
        <v>17500</v>
      </c>
      <c r="O127" s="35">
        <f t="shared" si="23"/>
        <v>16625</v>
      </c>
      <c r="P127" s="57">
        <f t="shared" si="24"/>
        <v>875</v>
      </c>
      <c r="Q127" s="53">
        <f t="shared" si="25"/>
        <v>875</v>
      </c>
    </row>
    <row r="128" spans="2:17" hidden="1" x14ac:dyDescent="0.25">
      <c r="B128" s="67">
        <v>126</v>
      </c>
      <c r="C128" s="29" t="s">
        <v>6462</v>
      </c>
      <c r="D128" s="29">
        <v>1300006530</v>
      </c>
      <c r="E128" s="65" t="s">
        <v>2431</v>
      </c>
      <c r="F128" s="29">
        <v>2016</v>
      </c>
      <c r="G128" s="38">
        <v>44389</v>
      </c>
      <c r="H128" s="22">
        <f t="shared" si="20"/>
        <v>5</v>
      </c>
      <c r="I128" s="22">
        <v>15</v>
      </c>
      <c r="J128" s="39">
        <f t="shared" si="21"/>
        <v>6.3333333333333325E-2</v>
      </c>
      <c r="K128" s="66">
        <v>3170921.73</v>
      </c>
      <c r="L128" s="66">
        <v>1412908.05</v>
      </c>
      <c r="M128" s="81">
        <v>0.06</v>
      </c>
      <c r="N128" s="35">
        <f t="shared" si="22"/>
        <v>3361177.0338000003</v>
      </c>
      <c r="O128" s="35">
        <f t="shared" si="23"/>
        <v>1064372.72737</v>
      </c>
      <c r="P128" s="57">
        <f t="shared" si="24"/>
        <v>2296804.3064300003</v>
      </c>
      <c r="Q128" s="53">
        <f t="shared" si="25"/>
        <v>2067123.8757870004</v>
      </c>
    </row>
    <row r="129" spans="2:17" x14ac:dyDescent="0.25">
      <c r="B129" s="107">
        <v>127</v>
      </c>
      <c r="C129" s="116" t="s">
        <v>6462</v>
      </c>
      <c r="D129" s="116">
        <v>2600000170</v>
      </c>
      <c r="E129" s="117" t="s">
        <v>2432</v>
      </c>
      <c r="F129" s="116">
        <v>2016</v>
      </c>
      <c r="G129" s="110">
        <v>44389</v>
      </c>
      <c r="H129" s="109">
        <f t="shared" si="20"/>
        <v>5</v>
      </c>
      <c r="I129" s="109">
        <v>15</v>
      </c>
      <c r="J129" s="111">
        <f t="shared" si="21"/>
        <v>6.3333333333333325E-2</v>
      </c>
      <c r="K129" s="118">
        <v>2852836.3</v>
      </c>
      <c r="L129" s="118">
        <v>1</v>
      </c>
      <c r="M129" s="119">
        <v>0</v>
      </c>
      <c r="N129" s="112">
        <f t="shared" si="22"/>
        <v>2852836.3</v>
      </c>
      <c r="O129" s="112">
        <f t="shared" si="23"/>
        <v>903398.16166666662</v>
      </c>
      <c r="P129" s="114">
        <f t="shared" si="24"/>
        <v>1949438.1383333332</v>
      </c>
      <c r="Q129" s="115">
        <f t="shared" si="25"/>
        <v>1754494.3244999999</v>
      </c>
    </row>
    <row r="130" spans="2:17" x14ac:dyDescent="0.25">
      <c r="B130" s="107">
        <v>128</v>
      </c>
      <c r="C130" s="116" t="s">
        <v>6462</v>
      </c>
      <c r="D130" s="116">
        <v>2600000200</v>
      </c>
      <c r="E130" s="117" t="s">
        <v>2433</v>
      </c>
      <c r="F130" s="116">
        <v>2016</v>
      </c>
      <c r="G130" s="110">
        <v>44389</v>
      </c>
      <c r="H130" s="109">
        <f t="shared" si="20"/>
        <v>5</v>
      </c>
      <c r="I130" s="109">
        <v>15</v>
      </c>
      <c r="J130" s="111">
        <f t="shared" si="21"/>
        <v>6.3333333333333325E-2</v>
      </c>
      <c r="K130" s="118">
        <v>1057553.55</v>
      </c>
      <c r="L130" s="118">
        <v>1</v>
      </c>
      <c r="M130" s="119">
        <v>0</v>
      </c>
      <c r="N130" s="112">
        <f t="shared" si="22"/>
        <v>1057553.55</v>
      </c>
      <c r="O130" s="112">
        <f t="shared" si="23"/>
        <v>334891.95750000002</v>
      </c>
      <c r="P130" s="114">
        <f t="shared" si="24"/>
        <v>722661.59250000003</v>
      </c>
      <c r="Q130" s="115">
        <f t="shared" si="25"/>
        <v>650395.43325</v>
      </c>
    </row>
    <row r="131" spans="2:17" hidden="1" x14ac:dyDescent="0.25">
      <c r="B131" s="67">
        <v>129</v>
      </c>
      <c r="C131" s="29" t="s">
        <v>6462</v>
      </c>
      <c r="D131" s="29">
        <v>1300006550</v>
      </c>
      <c r="E131" s="65" t="s">
        <v>2434</v>
      </c>
      <c r="F131" s="29">
        <v>2016</v>
      </c>
      <c r="G131" s="38">
        <v>44389</v>
      </c>
      <c r="H131" s="22">
        <f t="shared" ref="H131:H194" si="26">YEAR(G131)-F131</f>
        <v>5</v>
      </c>
      <c r="I131" s="22">
        <v>6</v>
      </c>
      <c r="J131" s="39">
        <f t="shared" ref="J131:J194" si="27">(95/I131/100)</f>
        <v>0.15833333333333333</v>
      </c>
      <c r="K131" s="66">
        <v>860000</v>
      </c>
      <c r="L131" s="66">
        <v>383201.17</v>
      </c>
      <c r="M131" s="81">
        <v>0</v>
      </c>
      <c r="N131" s="35">
        <f t="shared" ref="N131:N194" si="28">K131*(1+M131)</f>
        <v>860000</v>
      </c>
      <c r="O131" s="35">
        <f t="shared" ref="O131:O194" si="29">H131*J131*N131</f>
        <v>680833.33333333326</v>
      </c>
      <c r="P131" s="57">
        <f t="shared" ref="P131:P194" si="30">IF(N131-O131&lt;=0,5%*N131,N131-O131)</f>
        <v>179166.66666666674</v>
      </c>
      <c r="Q131" s="53">
        <f t="shared" ref="Q131:Q194" si="31">IF(P131=N131*5%,P131,P131*0.9)</f>
        <v>161250.00000000009</v>
      </c>
    </row>
    <row r="132" spans="2:17" x14ac:dyDescent="0.25">
      <c r="B132" s="107">
        <v>130</v>
      </c>
      <c r="C132" s="116" t="s">
        <v>6462</v>
      </c>
      <c r="D132" s="116">
        <v>2600000180</v>
      </c>
      <c r="E132" s="117" t="s">
        <v>2435</v>
      </c>
      <c r="F132" s="116">
        <v>2016</v>
      </c>
      <c r="G132" s="110">
        <v>44389</v>
      </c>
      <c r="H132" s="109">
        <f t="shared" si="26"/>
        <v>5</v>
      </c>
      <c r="I132" s="109">
        <v>15</v>
      </c>
      <c r="J132" s="111">
        <f t="shared" si="27"/>
        <v>6.3333333333333325E-2</v>
      </c>
      <c r="K132" s="118">
        <v>579620.1</v>
      </c>
      <c r="L132" s="118">
        <v>1</v>
      </c>
      <c r="M132" s="119">
        <v>0</v>
      </c>
      <c r="N132" s="112">
        <f t="shared" si="28"/>
        <v>579620.1</v>
      </c>
      <c r="O132" s="112">
        <f t="shared" si="29"/>
        <v>183546.36499999999</v>
      </c>
      <c r="P132" s="114">
        <f t="shared" si="30"/>
        <v>396073.73499999999</v>
      </c>
      <c r="Q132" s="115">
        <f t="shared" si="31"/>
        <v>356466.3615</v>
      </c>
    </row>
    <row r="133" spans="2:17" hidden="1" x14ac:dyDescent="0.25">
      <c r="B133" s="67">
        <v>131</v>
      </c>
      <c r="C133" s="29" t="s">
        <v>6462</v>
      </c>
      <c r="D133" s="29">
        <v>1300006540</v>
      </c>
      <c r="E133" s="65" t="s">
        <v>2436</v>
      </c>
      <c r="F133" s="29">
        <v>2016</v>
      </c>
      <c r="G133" s="38">
        <v>44389</v>
      </c>
      <c r="H133" s="22">
        <f t="shared" si="26"/>
        <v>5</v>
      </c>
      <c r="I133" s="22">
        <v>15</v>
      </c>
      <c r="J133" s="39">
        <f t="shared" si="27"/>
        <v>6.3333333333333325E-2</v>
      </c>
      <c r="K133" s="66">
        <v>335000</v>
      </c>
      <c r="L133" s="66">
        <v>149270.22</v>
      </c>
      <c r="M133" s="81">
        <v>0.01</v>
      </c>
      <c r="N133" s="35">
        <f t="shared" si="28"/>
        <v>338350</v>
      </c>
      <c r="O133" s="35">
        <f t="shared" si="29"/>
        <v>107144.16666666666</v>
      </c>
      <c r="P133" s="57">
        <f t="shared" si="30"/>
        <v>231205.83333333334</v>
      </c>
      <c r="Q133" s="53">
        <f t="shared" si="31"/>
        <v>208085.25</v>
      </c>
    </row>
    <row r="134" spans="2:17" hidden="1" x14ac:dyDescent="0.25">
      <c r="B134" s="67">
        <v>132</v>
      </c>
      <c r="C134" s="29" t="s">
        <v>6462</v>
      </c>
      <c r="D134" s="29">
        <v>1300006880</v>
      </c>
      <c r="E134" s="65" t="s">
        <v>2437</v>
      </c>
      <c r="F134" s="29">
        <v>2016</v>
      </c>
      <c r="G134" s="38">
        <v>44389</v>
      </c>
      <c r="H134" s="22">
        <f t="shared" si="26"/>
        <v>5</v>
      </c>
      <c r="I134" s="22">
        <v>15</v>
      </c>
      <c r="J134" s="39">
        <f t="shared" si="27"/>
        <v>6.3333333333333325E-2</v>
      </c>
      <c r="K134" s="66">
        <v>242000</v>
      </c>
      <c r="L134" s="66">
        <v>115567.1</v>
      </c>
      <c r="M134" s="81">
        <v>0.04</v>
      </c>
      <c r="N134" s="35">
        <f t="shared" si="28"/>
        <v>251680</v>
      </c>
      <c r="O134" s="35">
        <f t="shared" si="29"/>
        <v>79698.666666666657</v>
      </c>
      <c r="P134" s="57">
        <f t="shared" si="30"/>
        <v>171981.33333333334</v>
      </c>
      <c r="Q134" s="53">
        <f t="shared" si="31"/>
        <v>154783.20000000001</v>
      </c>
    </row>
    <row r="135" spans="2:17" hidden="1" x14ac:dyDescent="0.25">
      <c r="B135" s="67">
        <v>133</v>
      </c>
      <c r="C135" s="29" t="s">
        <v>6462</v>
      </c>
      <c r="D135" s="29">
        <v>1300006030</v>
      </c>
      <c r="E135" s="65" t="s">
        <v>2438</v>
      </c>
      <c r="F135" s="29">
        <v>2016</v>
      </c>
      <c r="G135" s="38">
        <v>44389</v>
      </c>
      <c r="H135" s="22">
        <f t="shared" si="26"/>
        <v>5</v>
      </c>
      <c r="I135" s="22">
        <v>15</v>
      </c>
      <c r="J135" s="39">
        <f t="shared" si="27"/>
        <v>6.3333333333333325E-2</v>
      </c>
      <c r="K135" s="66">
        <v>200323</v>
      </c>
      <c r="L135" s="66">
        <v>96047.38</v>
      </c>
      <c r="M135" s="81">
        <v>0.01</v>
      </c>
      <c r="N135" s="35">
        <f t="shared" si="28"/>
        <v>202326.23</v>
      </c>
      <c r="O135" s="35">
        <f t="shared" si="29"/>
        <v>64069.972833333333</v>
      </c>
      <c r="P135" s="57">
        <f t="shared" si="30"/>
        <v>138256.25716666668</v>
      </c>
      <c r="Q135" s="53">
        <f t="shared" si="31"/>
        <v>124430.63145000002</v>
      </c>
    </row>
    <row r="136" spans="2:17" x14ac:dyDescent="0.25">
      <c r="B136" s="107">
        <v>134</v>
      </c>
      <c r="C136" s="116" t="s">
        <v>6462</v>
      </c>
      <c r="D136" s="116">
        <v>2600000190</v>
      </c>
      <c r="E136" s="117" t="s">
        <v>2439</v>
      </c>
      <c r="F136" s="116">
        <v>2016</v>
      </c>
      <c r="G136" s="110">
        <v>44389</v>
      </c>
      <c r="H136" s="109">
        <f t="shared" si="26"/>
        <v>5</v>
      </c>
      <c r="I136" s="109">
        <v>15</v>
      </c>
      <c r="J136" s="111">
        <f t="shared" si="27"/>
        <v>6.3333333333333325E-2</v>
      </c>
      <c r="K136" s="118">
        <v>27575</v>
      </c>
      <c r="L136" s="118">
        <v>1</v>
      </c>
      <c r="M136" s="119">
        <v>0</v>
      </c>
      <c r="N136" s="112">
        <f t="shared" si="28"/>
        <v>27575</v>
      </c>
      <c r="O136" s="112">
        <f t="shared" si="29"/>
        <v>8732.0833333333321</v>
      </c>
      <c r="P136" s="114">
        <f t="shared" si="30"/>
        <v>18842.916666666668</v>
      </c>
      <c r="Q136" s="115">
        <f t="shared" si="31"/>
        <v>16958.625</v>
      </c>
    </row>
    <row r="137" spans="2:17" x14ac:dyDescent="0.25">
      <c r="B137" s="107">
        <v>135</v>
      </c>
      <c r="C137" s="116" t="s">
        <v>6462</v>
      </c>
      <c r="D137" s="116">
        <v>2600000210</v>
      </c>
      <c r="E137" s="117" t="s">
        <v>2440</v>
      </c>
      <c r="F137" s="116">
        <v>2016</v>
      </c>
      <c r="G137" s="110">
        <v>44389</v>
      </c>
      <c r="H137" s="109">
        <f t="shared" si="26"/>
        <v>5</v>
      </c>
      <c r="I137" s="109">
        <v>15</v>
      </c>
      <c r="J137" s="111">
        <f t="shared" si="27"/>
        <v>6.3333333333333325E-2</v>
      </c>
      <c r="K137" s="118">
        <v>15135.12</v>
      </c>
      <c r="L137" s="118">
        <v>1</v>
      </c>
      <c r="M137" s="119">
        <v>0</v>
      </c>
      <c r="N137" s="112">
        <f t="shared" si="28"/>
        <v>15135.12</v>
      </c>
      <c r="O137" s="112">
        <f t="shared" si="29"/>
        <v>4792.7880000000005</v>
      </c>
      <c r="P137" s="114">
        <f t="shared" si="30"/>
        <v>10342.332</v>
      </c>
      <c r="Q137" s="115">
        <f t="shared" si="31"/>
        <v>9308.0987999999998</v>
      </c>
    </row>
    <row r="138" spans="2:17" hidden="1" x14ac:dyDescent="0.25">
      <c r="B138" s="67">
        <v>136</v>
      </c>
      <c r="C138" s="29" t="s">
        <v>6462</v>
      </c>
      <c r="D138" s="29">
        <v>1300006260</v>
      </c>
      <c r="E138" s="65" t="s">
        <v>2441</v>
      </c>
      <c r="F138" s="29">
        <v>2016</v>
      </c>
      <c r="G138" s="38">
        <v>44389</v>
      </c>
      <c r="H138" s="22">
        <f t="shared" si="26"/>
        <v>5</v>
      </c>
      <c r="I138" s="22">
        <v>15</v>
      </c>
      <c r="J138" s="39">
        <f t="shared" si="27"/>
        <v>6.3333333333333325E-2</v>
      </c>
      <c r="K138" s="66">
        <v>12060</v>
      </c>
      <c r="L138" s="66">
        <v>5574.73</v>
      </c>
      <c r="M138" s="81">
        <v>0.01</v>
      </c>
      <c r="N138" s="35">
        <f t="shared" si="28"/>
        <v>12180.6</v>
      </c>
      <c r="O138" s="35">
        <f t="shared" si="29"/>
        <v>3857.19</v>
      </c>
      <c r="P138" s="57">
        <f t="shared" si="30"/>
        <v>8323.41</v>
      </c>
      <c r="Q138" s="53">
        <f t="shared" si="31"/>
        <v>7491.0690000000004</v>
      </c>
    </row>
    <row r="139" spans="2:17" hidden="1" x14ac:dyDescent="0.25">
      <c r="B139" s="67">
        <v>137</v>
      </c>
      <c r="C139" s="29" t="s">
        <v>6462</v>
      </c>
      <c r="D139" s="29">
        <v>1300008040</v>
      </c>
      <c r="E139" s="65" t="s">
        <v>2442</v>
      </c>
      <c r="F139" s="29">
        <v>2017</v>
      </c>
      <c r="G139" s="38">
        <v>44389</v>
      </c>
      <c r="H139" s="22">
        <f t="shared" si="26"/>
        <v>4</v>
      </c>
      <c r="I139" s="22">
        <v>15</v>
      </c>
      <c r="J139" s="39">
        <f t="shared" si="27"/>
        <v>6.3333333333333325E-2</v>
      </c>
      <c r="K139" s="66">
        <v>6227995.75</v>
      </c>
      <c r="L139" s="66">
        <v>3689021.04</v>
      </c>
      <c r="M139" s="81">
        <v>0.13</v>
      </c>
      <c r="N139" s="35">
        <f t="shared" si="28"/>
        <v>7037635.1974999998</v>
      </c>
      <c r="O139" s="35">
        <f t="shared" si="29"/>
        <v>1782867.5833666665</v>
      </c>
      <c r="P139" s="57">
        <f t="shared" si="30"/>
        <v>5254767.6141333338</v>
      </c>
      <c r="Q139" s="53">
        <f t="shared" si="31"/>
        <v>4729290.8527200008</v>
      </c>
    </row>
    <row r="140" spans="2:17" hidden="1" x14ac:dyDescent="0.25">
      <c r="B140" s="67">
        <v>138</v>
      </c>
      <c r="C140" s="29" t="s">
        <v>6462</v>
      </c>
      <c r="D140" s="29">
        <v>1300008160</v>
      </c>
      <c r="E140" s="65" t="s">
        <v>2443</v>
      </c>
      <c r="F140" s="29">
        <v>2017</v>
      </c>
      <c r="G140" s="38">
        <v>44389</v>
      </c>
      <c r="H140" s="22">
        <f t="shared" si="26"/>
        <v>4</v>
      </c>
      <c r="I140" s="22">
        <v>15</v>
      </c>
      <c r="J140" s="39">
        <f t="shared" si="27"/>
        <v>6.3333333333333325E-2</v>
      </c>
      <c r="K140" s="66">
        <v>2649279.7999999998</v>
      </c>
      <c r="L140" s="66">
        <v>1775344.55</v>
      </c>
      <c r="M140" s="81">
        <v>0.13</v>
      </c>
      <c r="N140" s="35">
        <f t="shared" si="28"/>
        <v>2993686.1739999996</v>
      </c>
      <c r="O140" s="35">
        <f t="shared" si="29"/>
        <v>758400.49741333316</v>
      </c>
      <c r="P140" s="57">
        <f t="shared" si="30"/>
        <v>2235285.6765866666</v>
      </c>
      <c r="Q140" s="53">
        <f t="shared" si="31"/>
        <v>2011757.1089280001</v>
      </c>
    </row>
    <row r="141" spans="2:17" hidden="1" x14ac:dyDescent="0.25">
      <c r="B141" s="67">
        <v>139</v>
      </c>
      <c r="C141" s="29" t="s">
        <v>6462</v>
      </c>
      <c r="D141" s="29">
        <v>1300008190</v>
      </c>
      <c r="E141" s="65" t="s">
        <v>2444</v>
      </c>
      <c r="F141" s="29">
        <v>2017</v>
      </c>
      <c r="G141" s="38">
        <v>44389</v>
      </c>
      <c r="H141" s="22">
        <f t="shared" si="26"/>
        <v>4</v>
      </c>
      <c r="I141" s="22">
        <v>15</v>
      </c>
      <c r="J141" s="39">
        <f t="shared" si="27"/>
        <v>6.3333333333333325E-2</v>
      </c>
      <c r="K141" s="66">
        <v>1300910.8999999999</v>
      </c>
      <c r="L141" s="66">
        <v>834721.46</v>
      </c>
      <c r="M141" s="81">
        <v>0.13</v>
      </c>
      <c r="N141" s="35">
        <f t="shared" si="28"/>
        <v>1470029.3169999998</v>
      </c>
      <c r="O141" s="35">
        <f t="shared" si="29"/>
        <v>372407.42697333323</v>
      </c>
      <c r="P141" s="57">
        <f t="shared" si="30"/>
        <v>1097621.8900266667</v>
      </c>
      <c r="Q141" s="53">
        <f t="shared" si="31"/>
        <v>987859.70102400007</v>
      </c>
    </row>
    <row r="142" spans="2:17" hidden="1" x14ac:dyDescent="0.25">
      <c r="B142" s="67">
        <v>140</v>
      </c>
      <c r="C142" s="29" t="s">
        <v>6462</v>
      </c>
      <c r="D142" s="29">
        <v>1300007720</v>
      </c>
      <c r="E142" s="65" t="s">
        <v>2445</v>
      </c>
      <c r="F142" s="29">
        <v>2017</v>
      </c>
      <c r="G142" s="38">
        <v>44389</v>
      </c>
      <c r="H142" s="22">
        <f t="shared" si="26"/>
        <v>4</v>
      </c>
      <c r="I142" s="22">
        <v>15</v>
      </c>
      <c r="J142" s="39">
        <f t="shared" si="27"/>
        <v>6.3333333333333325E-2</v>
      </c>
      <c r="K142" s="66">
        <v>874000</v>
      </c>
      <c r="L142" s="66">
        <v>529667.93999999994</v>
      </c>
      <c r="M142" s="81">
        <v>0.04</v>
      </c>
      <c r="N142" s="35">
        <f t="shared" si="28"/>
        <v>908960</v>
      </c>
      <c r="O142" s="35">
        <f t="shared" si="29"/>
        <v>230269.86666666664</v>
      </c>
      <c r="P142" s="57">
        <f t="shared" si="30"/>
        <v>678690.1333333333</v>
      </c>
      <c r="Q142" s="53">
        <f t="shared" si="31"/>
        <v>610821.12</v>
      </c>
    </row>
    <row r="143" spans="2:17" hidden="1" x14ac:dyDescent="0.25">
      <c r="B143" s="67">
        <v>141</v>
      </c>
      <c r="C143" s="29" t="s">
        <v>6462</v>
      </c>
      <c r="D143" s="29">
        <v>1300007910</v>
      </c>
      <c r="E143" s="65" t="s">
        <v>2446</v>
      </c>
      <c r="F143" s="29">
        <v>2017</v>
      </c>
      <c r="G143" s="38">
        <v>44389</v>
      </c>
      <c r="H143" s="22">
        <f t="shared" si="26"/>
        <v>4</v>
      </c>
      <c r="I143" s="22">
        <v>6</v>
      </c>
      <c r="J143" s="39">
        <f t="shared" si="27"/>
        <v>0.15833333333333333</v>
      </c>
      <c r="K143" s="66">
        <v>191000</v>
      </c>
      <c r="L143" s="66">
        <v>2399.7399999999998</v>
      </c>
      <c r="M143" s="81">
        <v>0</v>
      </c>
      <c r="N143" s="35">
        <f t="shared" si="28"/>
        <v>191000</v>
      </c>
      <c r="O143" s="35">
        <f t="shared" si="29"/>
        <v>120966.66666666666</v>
      </c>
      <c r="P143" s="57">
        <f t="shared" si="30"/>
        <v>70033.333333333343</v>
      </c>
      <c r="Q143" s="53">
        <f t="shared" si="31"/>
        <v>63030.000000000007</v>
      </c>
    </row>
    <row r="144" spans="2:17" hidden="1" x14ac:dyDescent="0.25">
      <c r="B144" s="67">
        <v>142</v>
      </c>
      <c r="C144" s="29" t="s">
        <v>6462</v>
      </c>
      <c r="D144" s="29">
        <v>1300008210</v>
      </c>
      <c r="E144" s="65" t="s">
        <v>2447</v>
      </c>
      <c r="F144" s="29">
        <v>2017</v>
      </c>
      <c r="G144" s="38">
        <v>44389</v>
      </c>
      <c r="H144" s="22">
        <f t="shared" si="26"/>
        <v>4</v>
      </c>
      <c r="I144" s="22">
        <v>15</v>
      </c>
      <c r="J144" s="39">
        <f t="shared" si="27"/>
        <v>6.3333333333333325E-2</v>
      </c>
      <c r="K144" s="66">
        <v>145529.60000000001</v>
      </c>
      <c r="L144" s="66">
        <v>94614.19</v>
      </c>
      <c r="M144" s="80">
        <v>0.13</v>
      </c>
      <c r="N144" s="35">
        <f t="shared" si="28"/>
        <v>164448.448</v>
      </c>
      <c r="O144" s="35">
        <f t="shared" si="29"/>
        <v>41660.273493333327</v>
      </c>
      <c r="P144" s="57">
        <f t="shared" si="30"/>
        <v>122788.17450666668</v>
      </c>
      <c r="Q144" s="53">
        <f t="shared" si="31"/>
        <v>110509.35705600001</v>
      </c>
    </row>
    <row r="145" spans="2:17" hidden="1" x14ac:dyDescent="0.25">
      <c r="B145" s="67">
        <v>143</v>
      </c>
      <c r="C145" s="29" t="s">
        <v>6462</v>
      </c>
      <c r="D145" s="29">
        <v>1300007730</v>
      </c>
      <c r="E145" s="65" t="s">
        <v>2448</v>
      </c>
      <c r="F145" s="29">
        <v>2017</v>
      </c>
      <c r="G145" s="38">
        <v>44389</v>
      </c>
      <c r="H145" s="22">
        <f t="shared" si="26"/>
        <v>4</v>
      </c>
      <c r="I145" s="22">
        <v>6</v>
      </c>
      <c r="J145" s="39">
        <f t="shared" si="27"/>
        <v>0.15833333333333333</v>
      </c>
      <c r="K145" s="66">
        <v>72000</v>
      </c>
      <c r="L145" s="66">
        <v>42174.239999999998</v>
      </c>
      <c r="M145" s="81">
        <v>0</v>
      </c>
      <c r="N145" s="35">
        <f t="shared" si="28"/>
        <v>72000</v>
      </c>
      <c r="O145" s="35">
        <f t="shared" si="29"/>
        <v>45600</v>
      </c>
      <c r="P145" s="57">
        <f t="shared" si="30"/>
        <v>26400</v>
      </c>
      <c r="Q145" s="53">
        <f t="shared" si="31"/>
        <v>23760</v>
      </c>
    </row>
    <row r="146" spans="2:17" hidden="1" x14ac:dyDescent="0.25">
      <c r="B146" s="67">
        <v>144</v>
      </c>
      <c r="C146" s="29" t="s">
        <v>6462</v>
      </c>
      <c r="D146" s="29">
        <v>1300008050</v>
      </c>
      <c r="E146" s="65" t="s">
        <v>2449</v>
      </c>
      <c r="F146" s="29">
        <v>2017</v>
      </c>
      <c r="G146" s="38">
        <v>44389</v>
      </c>
      <c r="H146" s="22">
        <f t="shared" si="26"/>
        <v>4</v>
      </c>
      <c r="I146" s="22">
        <v>15</v>
      </c>
      <c r="J146" s="39">
        <f t="shared" si="27"/>
        <v>6.3333333333333325E-2</v>
      </c>
      <c r="K146" s="66">
        <v>26300</v>
      </c>
      <c r="L146" s="66">
        <v>15578.25</v>
      </c>
      <c r="M146" s="81">
        <v>0.04</v>
      </c>
      <c r="N146" s="35">
        <f t="shared" si="28"/>
        <v>27352</v>
      </c>
      <c r="O146" s="35">
        <f t="shared" si="29"/>
        <v>6929.1733333333323</v>
      </c>
      <c r="P146" s="57">
        <f t="shared" si="30"/>
        <v>20422.826666666668</v>
      </c>
      <c r="Q146" s="53">
        <f t="shared" si="31"/>
        <v>18380.544000000002</v>
      </c>
    </row>
    <row r="147" spans="2:17" x14ac:dyDescent="0.25">
      <c r="B147" s="107">
        <v>145</v>
      </c>
      <c r="C147" s="116" t="s">
        <v>6462</v>
      </c>
      <c r="D147" s="116">
        <v>2600001240</v>
      </c>
      <c r="E147" s="117" t="s">
        <v>2450</v>
      </c>
      <c r="F147" s="116">
        <v>2018</v>
      </c>
      <c r="G147" s="110">
        <v>44389</v>
      </c>
      <c r="H147" s="109">
        <f t="shared" si="26"/>
        <v>3</v>
      </c>
      <c r="I147" s="109">
        <v>15</v>
      </c>
      <c r="J147" s="111">
        <f t="shared" si="27"/>
        <v>6.3333333333333325E-2</v>
      </c>
      <c r="K147" s="118">
        <v>13492286.27</v>
      </c>
      <c r="L147" s="118">
        <v>1</v>
      </c>
      <c r="M147" s="119">
        <v>0</v>
      </c>
      <c r="N147" s="112">
        <f t="shared" si="28"/>
        <v>13492286.27</v>
      </c>
      <c r="O147" s="112">
        <f t="shared" si="29"/>
        <v>2563534.3912999998</v>
      </c>
      <c r="P147" s="114">
        <f t="shared" si="30"/>
        <v>10928751.878699999</v>
      </c>
      <c r="Q147" s="115">
        <f t="shared" si="31"/>
        <v>9835876.6908299997</v>
      </c>
    </row>
    <row r="148" spans="2:17" hidden="1" x14ac:dyDescent="0.25">
      <c r="B148" s="67">
        <v>146</v>
      </c>
      <c r="C148" s="29" t="s">
        <v>6462</v>
      </c>
      <c r="D148" s="29">
        <v>1300008380</v>
      </c>
      <c r="E148" s="65" t="s">
        <v>2451</v>
      </c>
      <c r="F148" s="29">
        <v>2018</v>
      </c>
      <c r="G148" s="38">
        <v>44389</v>
      </c>
      <c r="H148" s="22">
        <f t="shared" si="26"/>
        <v>3</v>
      </c>
      <c r="I148" s="22">
        <v>15</v>
      </c>
      <c r="J148" s="39">
        <f t="shared" si="27"/>
        <v>6.3333333333333325E-2</v>
      </c>
      <c r="K148" s="66">
        <v>637880</v>
      </c>
      <c r="L148" s="66">
        <v>431836.02</v>
      </c>
      <c r="M148" s="81">
        <v>0.02</v>
      </c>
      <c r="N148" s="35">
        <f t="shared" si="28"/>
        <v>650637.6</v>
      </c>
      <c r="O148" s="35">
        <f t="shared" si="29"/>
        <v>123621.14399999999</v>
      </c>
      <c r="P148" s="57">
        <f t="shared" si="30"/>
        <v>527016.45600000001</v>
      </c>
      <c r="Q148" s="53">
        <f t="shared" si="31"/>
        <v>474314.81040000002</v>
      </c>
    </row>
    <row r="149" spans="2:17" hidden="1" x14ac:dyDescent="0.25">
      <c r="B149" s="67">
        <v>147</v>
      </c>
      <c r="C149" s="29" t="s">
        <v>6462</v>
      </c>
      <c r="D149" s="29">
        <v>1300008530</v>
      </c>
      <c r="E149" s="65" t="s">
        <v>2452</v>
      </c>
      <c r="F149" s="29">
        <v>2018</v>
      </c>
      <c r="G149" s="38">
        <v>44389</v>
      </c>
      <c r="H149" s="22">
        <f t="shared" si="26"/>
        <v>3</v>
      </c>
      <c r="I149" s="22">
        <v>15</v>
      </c>
      <c r="J149" s="39">
        <f t="shared" si="27"/>
        <v>6.3333333333333325E-2</v>
      </c>
      <c r="K149" s="66">
        <v>558042.55000000005</v>
      </c>
      <c r="L149" s="66">
        <v>378284.72</v>
      </c>
      <c r="M149" s="81">
        <v>0.06</v>
      </c>
      <c r="N149" s="35">
        <f t="shared" si="28"/>
        <v>591525.10300000012</v>
      </c>
      <c r="O149" s="35">
        <f t="shared" si="29"/>
        <v>112389.76957</v>
      </c>
      <c r="P149" s="57">
        <f t="shared" si="30"/>
        <v>479135.33343000012</v>
      </c>
      <c r="Q149" s="53">
        <f t="shared" si="31"/>
        <v>431221.80008700013</v>
      </c>
    </row>
    <row r="150" spans="2:17" hidden="1" x14ac:dyDescent="0.25">
      <c r="B150" s="67">
        <v>148</v>
      </c>
      <c r="C150" s="29" t="s">
        <v>6462</v>
      </c>
      <c r="D150" s="29">
        <v>1300008520</v>
      </c>
      <c r="E150" s="65" t="s">
        <v>2453</v>
      </c>
      <c r="F150" s="29">
        <v>2018</v>
      </c>
      <c r="G150" s="38">
        <v>44389</v>
      </c>
      <c r="H150" s="22">
        <f t="shared" si="26"/>
        <v>3</v>
      </c>
      <c r="I150" s="22">
        <v>15</v>
      </c>
      <c r="J150" s="39">
        <f t="shared" si="27"/>
        <v>6.3333333333333325E-2</v>
      </c>
      <c r="K150" s="66">
        <v>254986.49</v>
      </c>
      <c r="L150" s="66">
        <v>172901.79</v>
      </c>
      <c r="M150" s="81">
        <v>0.06</v>
      </c>
      <c r="N150" s="35">
        <f t="shared" si="28"/>
        <v>270285.67940000002</v>
      </c>
      <c r="O150" s="35">
        <f t="shared" si="29"/>
        <v>51354.279085999995</v>
      </c>
      <c r="P150" s="57">
        <f t="shared" si="30"/>
        <v>218931.40031400003</v>
      </c>
      <c r="Q150" s="53">
        <f t="shared" si="31"/>
        <v>197038.26028260004</v>
      </c>
    </row>
    <row r="151" spans="2:17" hidden="1" x14ac:dyDescent="0.25">
      <c r="B151" s="67">
        <v>149</v>
      </c>
      <c r="C151" s="29" t="s">
        <v>6462</v>
      </c>
      <c r="D151" s="29">
        <v>1300008470</v>
      </c>
      <c r="E151" s="65" t="s">
        <v>2454</v>
      </c>
      <c r="F151" s="29">
        <v>2018</v>
      </c>
      <c r="G151" s="38">
        <v>44389</v>
      </c>
      <c r="H151" s="22">
        <f t="shared" si="26"/>
        <v>3</v>
      </c>
      <c r="I151" s="22">
        <v>15</v>
      </c>
      <c r="J151" s="39">
        <f t="shared" si="27"/>
        <v>6.3333333333333325E-2</v>
      </c>
      <c r="K151" s="66">
        <v>251057</v>
      </c>
      <c r="L151" s="66">
        <v>168448.93</v>
      </c>
      <c r="M151" s="81">
        <v>0.06</v>
      </c>
      <c r="N151" s="35">
        <f t="shared" si="28"/>
        <v>266120.42000000004</v>
      </c>
      <c r="O151" s="35">
        <f t="shared" si="29"/>
        <v>50562.879800000002</v>
      </c>
      <c r="P151" s="57">
        <f t="shared" si="30"/>
        <v>215557.54020000005</v>
      </c>
      <c r="Q151" s="53">
        <f t="shared" si="31"/>
        <v>194001.78618000005</v>
      </c>
    </row>
    <row r="152" spans="2:17" hidden="1" x14ac:dyDescent="0.25">
      <c r="B152" s="67">
        <v>150</v>
      </c>
      <c r="C152" s="29" t="s">
        <v>6462</v>
      </c>
      <c r="D152" s="29">
        <v>1300008400</v>
      </c>
      <c r="E152" s="65" t="s">
        <v>2455</v>
      </c>
      <c r="F152" s="29">
        <v>2018</v>
      </c>
      <c r="G152" s="38">
        <v>44389</v>
      </c>
      <c r="H152" s="22">
        <f t="shared" si="26"/>
        <v>3</v>
      </c>
      <c r="I152" s="22">
        <v>15</v>
      </c>
      <c r="J152" s="39">
        <f t="shared" si="27"/>
        <v>6.3333333333333325E-2</v>
      </c>
      <c r="K152" s="66">
        <v>196800</v>
      </c>
      <c r="L152" s="66">
        <v>133608.32999999999</v>
      </c>
      <c r="M152" s="81">
        <v>0.03</v>
      </c>
      <c r="N152" s="35">
        <f t="shared" si="28"/>
        <v>202704</v>
      </c>
      <c r="O152" s="35">
        <f t="shared" si="29"/>
        <v>38513.759999999995</v>
      </c>
      <c r="P152" s="57">
        <f t="shared" si="30"/>
        <v>164190.24</v>
      </c>
      <c r="Q152" s="53">
        <f t="shared" si="31"/>
        <v>147771.21599999999</v>
      </c>
    </row>
    <row r="153" spans="2:17" hidden="1" x14ac:dyDescent="0.25">
      <c r="B153" s="67">
        <v>151</v>
      </c>
      <c r="C153" s="29" t="s">
        <v>6462</v>
      </c>
      <c r="D153" s="29">
        <v>1300008500</v>
      </c>
      <c r="E153" s="65" t="s">
        <v>2456</v>
      </c>
      <c r="F153" s="29">
        <v>2018</v>
      </c>
      <c r="G153" s="38">
        <v>44389</v>
      </c>
      <c r="H153" s="22">
        <f t="shared" si="26"/>
        <v>3</v>
      </c>
      <c r="I153" s="22">
        <v>15</v>
      </c>
      <c r="J153" s="39">
        <f t="shared" si="27"/>
        <v>6.3333333333333325E-2</v>
      </c>
      <c r="K153" s="66">
        <v>143002</v>
      </c>
      <c r="L153" s="66">
        <v>98455.9</v>
      </c>
      <c r="M153" s="81">
        <v>0.06</v>
      </c>
      <c r="N153" s="35">
        <f t="shared" si="28"/>
        <v>151582.12</v>
      </c>
      <c r="O153" s="35">
        <f t="shared" si="29"/>
        <v>28800.602799999997</v>
      </c>
      <c r="P153" s="57">
        <f t="shared" si="30"/>
        <v>122781.5172</v>
      </c>
      <c r="Q153" s="53">
        <f t="shared" si="31"/>
        <v>110503.36548000001</v>
      </c>
    </row>
    <row r="154" spans="2:17" hidden="1" x14ac:dyDescent="0.25">
      <c r="B154" s="67">
        <v>152</v>
      </c>
      <c r="C154" s="29" t="s">
        <v>6462</v>
      </c>
      <c r="D154" s="29">
        <v>1300009030</v>
      </c>
      <c r="E154" s="65" t="s">
        <v>2457</v>
      </c>
      <c r="F154" s="29">
        <v>2018</v>
      </c>
      <c r="G154" s="38">
        <v>44389</v>
      </c>
      <c r="H154" s="22">
        <f t="shared" si="26"/>
        <v>3</v>
      </c>
      <c r="I154" s="22">
        <v>15</v>
      </c>
      <c r="J154" s="39">
        <f t="shared" si="27"/>
        <v>6.3333333333333325E-2</v>
      </c>
      <c r="K154" s="66">
        <v>115000</v>
      </c>
      <c r="L154" s="66">
        <v>86927.4</v>
      </c>
      <c r="M154" s="81">
        <v>0.02</v>
      </c>
      <c r="N154" s="35">
        <f t="shared" si="28"/>
        <v>117300</v>
      </c>
      <c r="O154" s="35">
        <f t="shared" si="29"/>
        <v>22286.999999999996</v>
      </c>
      <c r="P154" s="57">
        <f t="shared" si="30"/>
        <v>95013</v>
      </c>
      <c r="Q154" s="53">
        <f t="shared" si="31"/>
        <v>85511.7</v>
      </c>
    </row>
    <row r="155" spans="2:17" hidden="1" x14ac:dyDescent="0.25">
      <c r="B155" s="67">
        <v>153</v>
      </c>
      <c r="C155" s="29" t="s">
        <v>6462</v>
      </c>
      <c r="D155" s="29">
        <v>1300008430</v>
      </c>
      <c r="E155" s="65" t="s">
        <v>2458</v>
      </c>
      <c r="F155" s="29">
        <v>2018</v>
      </c>
      <c r="G155" s="38">
        <v>44389</v>
      </c>
      <c r="H155" s="22">
        <f t="shared" si="26"/>
        <v>3</v>
      </c>
      <c r="I155" s="22">
        <v>15</v>
      </c>
      <c r="J155" s="39">
        <f t="shared" si="27"/>
        <v>6.3333333333333325E-2</v>
      </c>
      <c r="K155" s="66">
        <v>104860</v>
      </c>
      <c r="L155" s="66">
        <v>72683.789999999994</v>
      </c>
      <c r="M155" s="81">
        <v>0.03</v>
      </c>
      <c r="N155" s="35">
        <f t="shared" si="28"/>
        <v>108005.8</v>
      </c>
      <c r="O155" s="35">
        <f t="shared" si="29"/>
        <v>20521.101999999999</v>
      </c>
      <c r="P155" s="57">
        <f t="shared" si="30"/>
        <v>87484.698000000004</v>
      </c>
      <c r="Q155" s="53">
        <f t="shared" si="31"/>
        <v>78736.228200000012</v>
      </c>
    </row>
    <row r="156" spans="2:17" hidden="1" x14ac:dyDescent="0.25">
      <c r="B156" s="67">
        <v>154</v>
      </c>
      <c r="C156" s="29" t="s">
        <v>6462</v>
      </c>
      <c r="D156" s="29">
        <v>1300009000</v>
      </c>
      <c r="E156" s="65" t="s">
        <v>2459</v>
      </c>
      <c r="F156" s="29">
        <v>2018</v>
      </c>
      <c r="G156" s="38">
        <v>44389</v>
      </c>
      <c r="H156" s="22">
        <f t="shared" si="26"/>
        <v>3</v>
      </c>
      <c r="I156" s="22">
        <v>15</v>
      </c>
      <c r="J156" s="39">
        <f t="shared" si="27"/>
        <v>6.3333333333333325E-2</v>
      </c>
      <c r="K156" s="66">
        <v>71495</v>
      </c>
      <c r="L156" s="66">
        <v>52357.84</v>
      </c>
      <c r="M156" s="81">
        <v>0.06</v>
      </c>
      <c r="N156" s="35">
        <f t="shared" si="28"/>
        <v>75784.7</v>
      </c>
      <c r="O156" s="35">
        <f t="shared" si="29"/>
        <v>14399.092999999997</v>
      </c>
      <c r="P156" s="57">
        <f t="shared" si="30"/>
        <v>61385.607000000004</v>
      </c>
      <c r="Q156" s="53">
        <f t="shared" si="31"/>
        <v>55247.046300000002</v>
      </c>
    </row>
    <row r="157" spans="2:17" hidden="1" x14ac:dyDescent="0.25">
      <c r="B157" s="67">
        <v>155</v>
      </c>
      <c r="C157" s="29" t="s">
        <v>6462</v>
      </c>
      <c r="D157" s="29">
        <v>1300009060</v>
      </c>
      <c r="E157" s="65" t="s">
        <v>2460</v>
      </c>
      <c r="F157" s="29">
        <v>2018</v>
      </c>
      <c r="G157" s="38">
        <v>44389</v>
      </c>
      <c r="H157" s="22">
        <f t="shared" si="26"/>
        <v>3</v>
      </c>
      <c r="I157" s="22">
        <v>15</v>
      </c>
      <c r="J157" s="39">
        <f t="shared" si="27"/>
        <v>6.3333333333333325E-2</v>
      </c>
      <c r="K157" s="66">
        <v>69374</v>
      </c>
      <c r="L157" s="66">
        <v>52268.08</v>
      </c>
      <c r="M157" s="81">
        <v>0.06</v>
      </c>
      <c r="N157" s="35">
        <f t="shared" si="28"/>
        <v>73536.44</v>
      </c>
      <c r="O157" s="35">
        <f t="shared" si="29"/>
        <v>13971.923599999998</v>
      </c>
      <c r="P157" s="57">
        <f t="shared" si="30"/>
        <v>59564.516400000008</v>
      </c>
      <c r="Q157" s="53">
        <f t="shared" si="31"/>
        <v>53608.064760000008</v>
      </c>
    </row>
    <row r="158" spans="2:17" hidden="1" x14ac:dyDescent="0.25">
      <c r="B158" s="67">
        <v>156</v>
      </c>
      <c r="C158" s="29" t="s">
        <v>6462</v>
      </c>
      <c r="D158" s="29">
        <v>1300008440</v>
      </c>
      <c r="E158" s="65" t="s">
        <v>2461</v>
      </c>
      <c r="F158" s="29">
        <v>2018</v>
      </c>
      <c r="G158" s="38">
        <v>44389</v>
      </c>
      <c r="H158" s="22">
        <f t="shared" si="26"/>
        <v>3</v>
      </c>
      <c r="I158" s="22">
        <v>15</v>
      </c>
      <c r="J158" s="39">
        <f t="shared" si="27"/>
        <v>6.3333333333333325E-2</v>
      </c>
      <c r="K158" s="66">
        <v>63750</v>
      </c>
      <c r="L158" s="66">
        <v>43402.400000000001</v>
      </c>
      <c r="M158" s="81">
        <v>0.02</v>
      </c>
      <c r="N158" s="35">
        <f t="shared" si="28"/>
        <v>65025</v>
      </c>
      <c r="O158" s="35">
        <f t="shared" si="29"/>
        <v>12354.749999999998</v>
      </c>
      <c r="P158" s="57">
        <f t="shared" si="30"/>
        <v>52670.25</v>
      </c>
      <c r="Q158" s="53">
        <f t="shared" si="31"/>
        <v>47403.224999999999</v>
      </c>
    </row>
    <row r="159" spans="2:17" hidden="1" x14ac:dyDescent="0.25">
      <c r="B159" s="67">
        <v>157</v>
      </c>
      <c r="C159" s="29" t="s">
        <v>6462</v>
      </c>
      <c r="D159" s="29">
        <v>1300008660</v>
      </c>
      <c r="E159" s="65" t="s">
        <v>2462</v>
      </c>
      <c r="F159" s="29">
        <v>2018</v>
      </c>
      <c r="G159" s="38">
        <v>44389</v>
      </c>
      <c r="H159" s="22">
        <f t="shared" si="26"/>
        <v>3</v>
      </c>
      <c r="I159" s="22">
        <v>15</v>
      </c>
      <c r="J159" s="39">
        <f t="shared" si="27"/>
        <v>6.3333333333333325E-2</v>
      </c>
      <c r="K159" s="66">
        <v>24800</v>
      </c>
      <c r="L159" s="66">
        <v>17998.68</v>
      </c>
      <c r="M159" s="81">
        <v>0.02</v>
      </c>
      <c r="N159" s="35">
        <f t="shared" si="28"/>
        <v>25296</v>
      </c>
      <c r="O159" s="35">
        <f t="shared" si="29"/>
        <v>4806.24</v>
      </c>
      <c r="P159" s="57">
        <f t="shared" si="30"/>
        <v>20489.760000000002</v>
      </c>
      <c r="Q159" s="53">
        <f t="shared" si="31"/>
        <v>18440.784000000003</v>
      </c>
    </row>
    <row r="160" spans="2:17" hidden="1" x14ac:dyDescent="0.25">
      <c r="B160" s="67">
        <v>158</v>
      </c>
      <c r="C160" s="29" t="s">
        <v>6462</v>
      </c>
      <c r="D160" s="29">
        <v>1300009020</v>
      </c>
      <c r="E160" s="65" t="s">
        <v>2463</v>
      </c>
      <c r="F160" s="29">
        <v>2018</v>
      </c>
      <c r="G160" s="38">
        <v>44389</v>
      </c>
      <c r="H160" s="22">
        <f t="shared" si="26"/>
        <v>3</v>
      </c>
      <c r="I160" s="22">
        <v>15</v>
      </c>
      <c r="J160" s="39">
        <f t="shared" si="27"/>
        <v>6.3333333333333325E-2</v>
      </c>
      <c r="K160" s="66">
        <v>13248</v>
      </c>
      <c r="L160" s="66">
        <v>9752.7099999999991</v>
      </c>
      <c r="M160" s="80">
        <v>0.06</v>
      </c>
      <c r="N160" s="35">
        <f t="shared" si="28"/>
        <v>14042.880000000001</v>
      </c>
      <c r="O160" s="35">
        <f t="shared" si="29"/>
        <v>2668.1471999999999</v>
      </c>
      <c r="P160" s="57">
        <f t="shared" si="30"/>
        <v>11374.732800000002</v>
      </c>
      <c r="Q160" s="53">
        <f t="shared" si="31"/>
        <v>10237.259520000001</v>
      </c>
    </row>
    <row r="161" spans="2:17" hidden="1" x14ac:dyDescent="0.25">
      <c r="B161" s="67">
        <v>159</v>
      </c>
      <c r="C161" s="29" t="s">
        <v>6462</v>
      </c>
      <c r="D161" s="29">
        <v>1300009630</v>
      </c>
      <c r="E161" s="65" t="s">
        <v>2464</v>
      </c>
      <c r="F161" s="29">
        <v>2019</v>
      </c>
      <c r="G161" s="38">
        <v>44389</v>
      </c>
      <c r="H161" s="22">
        <f t="shared" si="26"/>
        <v>2</v>
      </c>
      <c r="I161" s="22">
        <v>15</v>
      </c>
      <c r="J161" s="39">
        <f t="shared" si="27"/>
        <v>6.3333333333333325E-2</v>
      </c>
      <c r="K161" s="66">
        <v>1328837.73</v>
      </c>
      <c r="L161" s="66">
        <v>1044557.62</v>
      </c>
      <c r="M161" s="81">
        <v>0</v>
      </c>
      <c r="N161" s="35">
        <f t="shared" si="28"/>
        <v>1328837.73</v>
      </c>
      <c r="O161" s="35">
        <f t="shared" si="29"/>
        <v>168319.44579999999</v>
      </c>
      <c r="P161" s="57">
        <f t="shared" si="30"/>
        <v>1160518.2842000001</v>
      </c>
      <c r="Q161" s="53">
        <f t="shared" si="31"/>
        <v>1044466.4557800001</v>
      </c>
    </row>
    <row r="162" spans="2:17" hidden="1" x14ac:dyDescent="0.25">
      <c r="B162" s="67">
        <v>160</v>
      </c>
      <c r="C162" s="29" t="s">
        <v>6462</v>
      </c>
      <c r="D162" s="29">
        <v>1300009840</v>
      </c>
      <c r="E162" s="65" t="s">
        <v>2465</v>
      </c>
      <c r="F162" s="29">
        <v>2019</v>
      </c>
      <c r="G162" s="38">
        <v>44389</v>
      </c>
      <c r="H162" s="22">
        <f t="shared" si="26"/>
        <v>2</v>
      </c>
      <c r="I162" s="22">
        <v>15</v>
      </c>
      <c r="J162" s="39">
        <f t="shared" si="27"/>
        <v>6.3333333333333325E-2</v>
      </c>
      <c r="K162" s="66">
        <v>389402.31</v>
      </c>
      <c r="L162" s="66">
        <v>331080.58</v>
      </c>
      <c r="M162" s="81">
        <v>0</v>
      </c>
      <c r="N162" s="35">
        <f t="shared" si="28"/>
        <v>389402.31</v>
      </c>
      <c r="O162" s="35">
        <f t="shared" si="29"/>
        <v>49324.292599999993</v>
      </c>
      <c r="P162" s="57">
        <f t="shared" si="30"/>
        <v>340078.01740000001</v>
      </c>
      <c r="Q162" s="53">
        <f t="shared" si="31"/>
        <v>306070.21566000005</v>
      </c>
    </row>
    <row r="163" spans="2:17" hidden="1" x14ac:dyDescent="0.25">
      <c r="B163" s="67">
        <v>161</v>
      </c>
      <c r="C163" s="29" t="s">
        <v>6462</v>
      </c>
      <c r="D163" s="29">
        <v>1300009640</v>
      </c>
      <c r="E163" s="65" t="s">
        <v>2466</v>
      </c>
      <c r="F163" s="29">
        <v>2019</v>
      </c>
      <c r="G163" s="38">
        <v>44389</v>
      </c>
      <c r="H163" s="22">
        <f t="shared" si="26"/>
        <v>2</v>
      </c>
      <c r="I163" s="22">
        <v>15</v>
      </c>
      <c r="J163" s="39">
        <f t="shared" si="27"/>
        <v>6.3333333333333325E-2</v>
      </c>
      <c r="K163" s="66">
        <v>270893</v>
      </c>
      <c r="L163" s="66">
        <v>211964.5</v>
      </c>
      <c r="M163" s="81">
        <v>0</v>
      </c>
      <c r="N163" s="35">
        <f t="shared" si="28"/>
        <v>270893</v>
      </c>
      <c r="O163" s="35">
        <f t="shared" si="29"/>
        <v>34313.113333333327</v>
      </c>
      <c r="P163" s="57">
        <f t="shared" si="30"/>
        <v>236579.88666666666</v>
      </c>
      <c r="Q163" s="53">
        <f t="shared" si="31"/>
        <v>212921.89799999999</v>
      </c>
    </row>
    <row r="164" spans="2:17" hidden="1" x14ac:dyDescent="0.25">
      <c r="B164" s="67">
        <v>162</v>
      </c>
      <c r="C164" s="29" t="s">
        <v>6462</v>
      </c>
      <c r="D164" s="29">
        <v>1300009850</v>
      </c>
      <c r="E164" s="65" t="s">
        <v>2467</v>
      </c>
      <c r="F164" s="29">
        <v>2019</v>
      </c>
      <c r="G164" s="38">
        <v>44389</v>
      </c>
      <c r="H164" s="22">
        <f t="shared" si="26"/>
        <v>2</v>
      </c>
      <c r="I164" s="22">
        <v>15</v>
      </c>
      <c r="J164" s="39">
        <f t="shared" si="27"/>
        <v>6.3333333333333325E-2</v>
      </c>
      <c r="K164" s="66">
        <v>90573.47</v>
      </c>
      <c r="L164" s="66">
        <v>77008.06</v>
      </c>
      <c r="M164" s="81">
        <v>0</v>
      </c>
      <c r="N164" s="35">
        <f t="shared" si="28"/>
        <v>90573.47</v>
      </c>
      <c r="O164" s="35">
        <f t="shared" si="29"/>
        <v>11472.639533333331</v>
      </c>
      <c r="P164" s="57">
        <f t="shared" si="30"/>
        <v>79100.830466666666</v>
      </c>
      <c r="Q164" s="53">
        <f t="shared" si="31"/>
        <v>71190.74742</v>
      </c>
    </row>
    <row r="165" spans="2:17" hidden="1" x14ac:dyDescent="0.25">
      <c r="B165" s="67">
        <v>163</v>
      </c>
      <c r="C165" s="29" t="s">
        <v>6462</v>
      </c>
      <c r="D165" s="29">
        <v>1300010000</v>
      </c>
      <c r="E165" s="65" t="s">
        <v>2468</v>
      </c>
      <c r="F165" s="29">
        <v>2020</v>
      </c>
      <c r="G165" s="38">
        <v>44389</v>
      </c>
      <c r="H165" s="22">
        <f t="shared" si="26"/>
        <v>1</v>
      </c>
      <c r="I165" s="22">
        <v>15</v>
      </c>
      <c r="J165" s="39">
        <f t="shared" si="27"/>
        <v>6.3333333333333325E-2</v>
      </c>
      <c r="K165" s="66">
        <v>1219536.29</v>
      </c>
      <c r="L165" s="66">
        <v>1070870.44</v>
      </c>
      <c r="M165" s="81">
        <v>0</v>
      </c>
      <c r="N165" s="35">
        <f t="shared" si="28"/>
        <v>1219536.29</v>
      </c>
      <c r="O165" s="35">
        <f t="shared" si="29"/>
        <v>77237.298366666655</v>
      </c>
      <c r="P165" s="57">
        <f t="shared" si="30"/>
        <v>1142298.9916333333</v>
      </c>
      <c r="Q165" s="53">
        <f t="shared" si="31"/>
        <v>1028069.0924699999</v>
      </c>
    </row>
    <row r="166" spans="2:17" hidden="1" x14ac:dyDescent="0.25">
      <c r="B166" s="67">
        <v>164</v>
      </c>
      <c r="C166" s="29" t="s">
        <v>6462</v>
      </c>
      <c r="D166" s="29">
        <v>1300009980</v>
      </c>
      <c r="E166" s="65" t="s">
        <v>2469</v>
      </c>
      <c r="F166" s="29">
        <v>2020</v>
      </c>
      <c r="G166" s="38">
        <v>44389</v>
      </c>
      <c r="H166" s="22">
        <f t="shared" si="26"/>
        <v>1</v>
      </c>
      <c r="I166" s="22">
        <v>15</v>
      </c>
      <c r="J166" s="39">
        <f t="shared" si="27"/>
        <v>6.3333333333333325E-2</v>
      </c>
      <c r="K166" s="66">
        <v>205424.68</v>
      </c>
      <c r="L166" s="66">
        <v>180943.95</v>
      </c>
      <c r="M166" s="81">
        <v>0</v>
      </c>
      <c r="N166" s="35">
        <f t="shared" si="28"/>
        <v>205424.68</v>
      </c>
      <c r="O166" s="35">
        <f t="shared" si="29"/>
        <v>13010.229733333332</v>
      </c>
      <c r="P166" s="57">
        <f t="shared" si="30"/>
        <v>192414.45026666665</v>
      </c>
      <c r="Q166" s="53">
        <f t="shared" si="31"/>
        <v>173173.00524</v>
      </c>
    </row>
    <row r="167" spans="2:17" hidden="1" x14ac:dyDescent="0.25">
      <c r="B167" s="67">
        <v>165</v>
      </c>
      <c r="C167" s="29" t="s">
        <v>6462</v>
      </c>
      <c r="D167" s="29">
        <v>1300010130</v>
      </c>
      <c r="E167" s="65" t="s">
        <v>2470</v>
      </c>
      <c r="F167" s="29">
        <v>2020</v>
      </c>
      <c r="G167" s="38">
        <v>44389</v>
      </c>
      <c r="H167" s="22">
        <f t="shared" si="26"/>
        <v>1</v>
      </c>
      <c r="I167" s="22">
        <v>6</v>
      </c>
      <c r="J167" s="39">
        <f t="shared" si="27"/>
        <v>0.15833333333333333</v>
      </c>
      <c r="K167" s="66">
        <v>115000</v>
      </c>
      <c r="L167" s="66">
        <v>109580.82</v>
      </c>
      <c r="M167" s="81">
        <v>0</v>
      </c>
      <c r="N167" s="35">
        <f t="shared" si="28"/>
        <v>115000</v>
      </c>
      <c r="O167" s="35">
        <f t="shared" si="29"/>
        <v>18208.333333333332</v>
      </c>
      <c r="P167" s="57">
        <f t="shared" si="30"/>
        <v>96791.666666666672</v>
      </c>
      <c r="Q167" s="53">
        <f t="shared" si="31"/>
        <v>87112.5</v>
      </c>
    </row>
    <row r="168" spans="2:17" hidden="1" x14ac:dyDescent="0.25">
      <c r="B168" s="67">
        <v>166</v>
      </c>
      <c r="C168" s="29" t="s">
        <v>6462</v>
      </c>
      <c r="D168" s="29">
        <v>1300009970</v>
      </c>
      <c r="E168" s="65" t="s">
        <v>2471</v>
      </c>
      <c r="F168" s="29">
        <v>2020</v>
      </c>
      <c r="G168" s="38">
        <v>44389</v>
      </c>
      <c r="H168" s="22">
        <f t="shared" si="26"/>
        <v>1</v>
      </c>
      <c r="I168" s="22">
        <v>15</v>
      </c>
      <c r="J168" s="39">
        <f t="shared" si="27"/>
        <v>6.3333333333333325E-2</v>
      </c>
      <c r="K168" s="66">
        <v>77626.34</v>
      </c>
      <c r="L168" s="66">
        <v>68375.509999999995</v>
      </c>
      <c r="M168" s="81">
        <v>0</v>
      </c>
      <c r="N168" s="35">
        <f t="shared" si="28"/>
        <v>77626.34</v>
      </c>
      <c r="O168" s="35">
        <f t="shared" si="29"/>
        <v>4916.3348666666661</v>
      </c>
      <c r="P168" s="57">
        <f t="shared" si="30"/>
        <v>72710.005133333325</v>
      </c>
      <c r="Q168" s="53">
        <f t="shared" si="31"/>
        <v>65439.004619999992</v>
      </c>
    </row>
    <row r="169" spans="2:17" hidden="1" x14ac:dyDescent="0.25">
      <c r="B169" s="67">
        <v>167</v>
      </c>
      <c r="C169" s="29" t="s">
        <v>6462</v>
      </c>
      <c r="D169" s="29">
        <v>1300009990</v>
      </c>
      <c r="E169" s="65" t="s">
        <v>2472</v>
      </c>
      <c r="F169" s="29">
        <v>2020</v>
      </c>
      <c r="G169" s="38">
        <v>44389</v>
      </c>
      <c r="H169" s="22">
        <f t="shared" si="26"/>
        <v>1</v>
      </c>
      <c r="I169" s="22">
        <v>15</v>
      </c>
      <c r="J169" s="39">
        <f t="shared" si="27"/>
        <v>6.3333333333333325E-2</v>
      </c>
      <c r="K169" s="66">
        <v>63442.78</v>
      </c>
      <c r="L169" s="66">
        <v>55882.21</v>
      </c>
      <c r="M169" s="81">
        <v>0</v>
      </c>
      <c r="N169" s="35">
        <f t="shared" si="28"/>
        <v>63442.78</v>
      </c>
      <c r="O169" s="35">
        <f t="shared" si="29"/>
        <v>4018.0427333333328</v>
      </c>
      <c r="P169" s="57">
        <f t="shared" si="30"/>
        <v>59424.737266666663</v>
      </c>
      <c r="Q169" s="53">
        <f t="shared" si="31"/>
        <v>53482.26354</v>
      </c>
    </row>
    <row r="170" spans="2:17" hidden="1" x14ac:dyDescent="0.25">
      <c r="B170" s="67">
        <v>168</v>
      </c>
      <c r="C170" s="29" t="s">
        <v>6462</v>
      </c>
      <c r="D170" s="29">
        <v>1300009860</v>
      </c>
      <c r="E170" s="65" t="s">
        <v>2473</v>
      </c>
      <c r="F170" s="29">
        <v>2020</v>
      </c>
      <c r="G170" s="38">
        <v>44389</v>
      </c>
      <c r="H170" s="22">
        <f t="shared" si="26"/>
        <v>1</v>
      </c>
      <c r="I170" s="22">
        <v>15</v>
      </c>
      <c r="J170" s="39">
        <f t="shared" si="27"/>
        <v>6.3333333333333325E-2</v>
      </c>
      <c r="K170" s="66">
        <v>44707</v>
      </c>
      <c r="L170" s="66">
        <v>40372.14</v>
      </c>
      <c r="M170" s="81">
        <v>0</v>
      </c>
      <c r="N170" s="35">
        <f t="shared" si="28"/>
        <v>44707</v>
      </c>
      <c r="O170" s="35">
        <f t="shared" si="29"/>
        <v>2831.4433333333332</v>
      </c>
      <c r="P170" s="57">
        <f t="shared" si="30"/>
        <v>41875.556666666664</v>
      </c>
      <c r="Q170" s="53">
        <f t="shared" si="31"/>
        <v>37688.000999999997</v>
      </c>
    </row>
    <row r="171" spans="2:17" x14ac:dyDescent="0.25">
      <c r="B171" s="107">
        <v>169</v>
      </c>
      <c r="C171" s="116" t="s">
        <v>6462</v>
      </c>
      <c r="D171" s="116">
        <v>1300010330</v>
      </c>
      <c r="E171" s="117" t="s">
        <v>2474</v>
      </c>
      <c r="F171" s="116">
        <v>2021</v>
      </c>
      <c r="G171" s="110">
        <v>44389</v>
      </c>
      <c r="H171" s="109">
        <f t="shared" si="26"/>
        <v>0</v>
      </c>
      <c r="I171" s="109">
        <v>6</v>
      </c>
      <c r="J171" s="111">
        <f t="shared" si="27"/>
        <v>0.15833333333333333</v>
      </c>
      <c r="K171" s="118">
        <v>179951.47</v>
      </c>
      <c r="L171" s="118">
        <v>1</v>
      </c>
      <c r="M171" s="119">
        <v>0</v>
      </c>
      <c r="N171" s="112">
        <f t="shared" si="28"/>
        <v>179951.47</v>
      </c>
      <c r="O171" s="112">
        <f t="shared" si="29"/>
        <v>0</v>
      </c>
      <c r="P171" s="114">
        <f t="shared" si="30"/>
        <v>179951.47</v>
      </c>
      <c r="Q171" s="115">
        <f t="shared" si="31"/>
        <v>161956.323</v>
      </c>
    </row>
    <row r="172" spans="2:17" hidden="1" x14ac:dyDescent="0.25">
      <c r="B172" s="67">
        <v>170</v>
      </c>
      <c r="C172" s="29" t="s">
        <v>6462</v>
      </c>
      <c r="D172" s="29">
        <v>1300010530</v>
      </c>
      <c r="E172" s="65" t="s">
        <v>2475</v>
      </c>
      <c r="F172" s="29">
        <v>2021</v>
      </c>
      <c r="G172" s="38">
        <v>44389</v>
      </c>
      <c r="H172" s="22">
        <f t="shared" si="26"/>
        <v>0</v>
      </c>
      <c r="I172" s="22">
        <v>15</v>
      </c>
      <c r="J172" s="39">
        <f t="shared" si="27"/>
        <v>6.3333333333333325E-2</v>
      </c>
      <c r="K172" s="66">
        <v>162269</v>
      </c>
      <c r="L172" s="66">
        <v>157956.65</v>
      </c>
      <c r="M172" s="81">
        <v>0</v>
      </c>
      <c r="N172" s="35">
        <f t="shared" si="28"/>
        <v>162269</v>
      </c>
      <c r="O172" s="35">
        <f t="shared" si="29"/>
        <v>0</v>
      </c>
      <c r="P172" s="57">
        <f t="shared" si="30"/>
        <v>162269</v>
      </c>
      <c r="Q172" s="53">
        <f t="shared" si="31"/>
        <v>146042.1</v>
      </c>
    </row>
    <row r="173" spans="2:17" hidden="1" x14ac:dyDescent="0.25">
      <c r="B173" s="67">
        <v>171</v>
      </c>
      <c r="C173" s="29" t="s">
        <v>6462</v>
      </c>
      <c r="D173" s="29">
        <v>1300010570</v>
      </c>
      <c r="E173" s="65" t="s">
        <v>2476</v>
      </c>
      <c r="F173" s="29">
        <v>2021</v>
      </c>
      <c r="G173" s="38">
        <v>44389</v>
      </c>
      <c r="H173" s="22">
        <f t="shared" si="26"/>
        <v>0</v>
      </c>
      <c r="I173" s="22">
        <v>15</v>
      </c>
      <c r="J173" s="39">
        <f t="shared" si="27"/>
        <v>6.3333333333333325E-2</v>
      </c>
      <c r="K173" s="66">
        <v>138000</v>
      </c>
      <c r="L173" s="66">
        <v>66278.95</v>
      </c>
      <c r="M173" s="81">
        <v>0</v>
      </c>
      <c r="N173" s="35">
        <f t="shared" si="28"/>
        <v>138000</v>
      </c>
      <c r="O173" s="35">
        <f t="shared" si="29"/>
        <v>0</v>
      </c>
      <c r="P173" s="57">
        <f t="shared" si="30"/>
        <v>138000</v>
      </c>
      <c r="Q173" s="53">
        <f t="shared" si="31"/>
        <v>124200</v>
      </c>
    </row>
    <row r="174" spans="2:17" s="14" customFormat="1" x14ac:dyDescent="0.25">
      <c r="B174" s="107">
        <v>172</v>
      </c>
      <c r="C174" s="116" t="s">
        <v>6465</v>
      </c>
      <c r="D174" s="116">
        <v>1300001620</v>
      </c>
      <c r="E174" s="117" t="s">
        <v>3543</v>
      </c>
      <c r="F174" s="116">
        <v>2009</v>
      </c>
      <c r="G174" s="110">
        <v>44389</v>
      </c>
      <c r="H174" s="109">
        <f t="shared" si="26"/>
        <v>12</v>
      </c>
      <c r="I174" s="109">
        <v>8</v>
      </c>
      <c r="J174" s="111">
        <f t="shared" si="27"/>
        <v>0.11874999999999999</v>
      </c>
      <c r="K174" s="118">
        <v>19840</v>
      </c>
      <c r="L174" s="118">
        <v>1</v>
      </c>
      <c r="M174" s="119">
        <v>0</v>
      </c>
      <c r="N174" s="112">
        <f t="shared" si="28"/>
        <v>19840</v>
      </c>
      <c r="O174" s="112">
        <f t="shared" si="29"/>
        <v>28271.999999999996</v>
      </c>
      <c r="P174" s="114">
        <f t="shared" si="30"/>
        <v>992</v>
      </c>
      <c r="Q174" s="115">
        <f t="shared" si="31"/>
        <v>992</v>
      </c>
    </row>
    <row r="175" spans="2:17" x14ac:dyDescent="0.25">
      <c r="B175" s="107">
        <v>173</v>
      </c>
      <c r="C175" s="116" t="s">
        <v>6465</v>
      </c>
      <c r="D175" s="116">
        <v>1300002000</v>
      </c>
      <c r="E175" s="117" t="s">
        <v>2340</v>
      </c>
      <c r="F175" s="116">
        <v>2010</v>
      </c>
      <c r="G175" s="110">
        <v>44389</v>
      </c>
      <c r="H175" s="109">
        <f t="shared" si="26"/>
        <v>11</v>
      </c>
      <c r="I175" s="109">
        <v>15</v>
      </c>
      <c r="J175" s="111">
        <f t="shared" si="27"/>
        <v>6.3333333333333325E-2</v>
      </c>
      <c r="K175" s="118">
        <v>35450334.100000001</v>
      </c>
      <c r="L175" s="118">
        <v>1</v>
      </c>
      <c r="M175" s="119">
        <v>0</v>
      </c>
      <c r="N175" s="112">
        <f t="shared" si="28"/>
        <v>35450334.100000001</v>
      </c>
      <c r="O175" s="112">
        <f t="shared" si="29"/>
        <v>24697066.089666665</v>
      </c>
      <c r="P175" s="114">
        <f t="shared" si="30"/>
        <v>10753268.010333337</v>
      </c>
      <c r="Q175" s="115">
        <f t="shared" si="31"/>
        <v>9677941.2093000039</v>
      </c>
    </row>
    <row r="176" spans="2:17" x14ac:dyDescent="0.25">
      <c r="B176" s="107">
        <v>174</v>
      </c>
      <c r="C176" s="116" t="s">
        <v>6465</v>
      </c>
      <c r="D176" s="116">
        <v>1300001990</v>
      </c>
      <c r="E176" s="117" t="s">
        <v>2331</v>
      </c>
      <c r="F176" s="116">
        <v>2010</v>
      </c>
      <c r="G176" s="110">
        <v>44389</v>
      </c>
      <c r="H176" s="109">
        <f t="shared" si="26"/>
        <v>11</v>
      </c>
      <c r="I176" s="109">
        <v>15</v>
      </c>
      <c r="J176" s="111">
        <f t="shared" si="27"/>
        <v>6.3333333333333325E-2</v>
      </c>
      <c r="K176" s="118">
        <v>10104682.51</v>
      </c>
      <c r="L176" s="118">
        <v>1</v>
      </c>
      <c r="M176" s="119">
        <v>0</v>
      </c>
      <c r="N176" s="112">
        <f t="shared" si="28"/>
        <v>10104682.51</v>
      </c>
      <c r="O176" s="112">
        <f t="shared" si="29"/>
        <v>7039595.481966665</v>
      </c>
      <c r="P176" s="114">
        <f t="shared" si="30"/>
        <v>3065087.0280333348</v>
      </c>
      <c r="Q176" s="115">
        <f t="shared" si="31"/>
        <v>2758578.3252300015</v>
      </c>
    </row>
    <row r="177" spans="2:17" x14ac:dyDescent="0.25">
      <c r="B177" s="107">
        <v>175</v>
      </c>
      <c r="C177" s="116" t="s">
        <v>6465</v>
      </c>
      <c r="D177" s="116">
        <v>1300002090</v>
      </c>
      <c r="E177" s="117" t="s">
        <v>2358</v>
      </c>
      <c r="F177" s="116">
        <v>2010</v>
      </c>
      <c r="G177" s="110">
        <v>44389</v>
      </c>
      <c r="H177" s="109">
        <f t="shared" si="26"/>
        <v>11</v>
      </c>
      <c r="I177" s="109">
        <v>15</v>
      </c>
      <c r="J177" s="111">
        <f t="shared" si="27"/>
        <v>6.3333333333333325E-2</v>
      </c>
      <c r="K177" s="118">
        <v>2106927.34</v>
      </c>
      <c r="L177" s="118">
        <v>1</v>
      </c>
      <c r="M177" s="119">
        <v>0</v>
      </c>
      <c r="N177" s="112">
        <f t="shared" si="28"/>
        <v>2106927.34</v>
      </c>
      <c r="O177" s="112">
        <f t="shared" si="29"/>
        <v>1467826.0468666663</v>
      </c>
      <c r="P177" s="114">
        <f t="shared" si="30"/>
        <v>639101.29313333356</v>
      </c>
      <c r="Q177" s="115">
        <f t="shared" si="31"/>
        <v>575191.16382000025</v>
      </c>
    </row>
    <row r="178" spans="2:17" x14ac:dyDescent="0.25">
      <c r="B178" s="107">
        <v>176</v>
      </c>
      <c r="C178" s="116" t="s">
        <v>6465</v>
      </c>
      <c r="D178" s="116">
        <v>1300002070</v>
      </c>
      <c r="E178" s="117" t="s">
        <v>3544</v>
      </c>
      <c r="F178" s="116">
        <v>2010</v>
      </c>
      <c r="G178" s="110">
        <v>44389</v>
      </c>
      <c r="H178" s="109">
        <f t="shared" si="26"/>
        <v>11</v>
      </c>
      <c r="I178" s="109">
        <v>6</v>
      </c>
      <c r="J178" s="111">
        <f t="shared" si="27"/>
        <v>0.15833333333333333</v>
      </c>
      <c r="K178" s="118">
        <v>1203132.27</v>
      </c>
      <c r="L178" s="118">
        <v>1</v>
      </c>
      <c r="M178" s="119">
        <v>0</v>
      </c>
      <c r="N178" s="112">
        <f t="shared" si="28"/>
        <v>1203132.27</v>
      </c>
      <c r="O178" s="112">
        <f t="shared" si="29"/>
        <v>2095455.3702500002</v>
      </c>
      <c r="P178" s="114">
        <f t="shared" si="30"/>
        <v>60156.613500000007</v>
      </c>
      <c r="Q178" s="115">
        <f t="shared" si="31"/>
        <v>60156.613500000007</v>
      </c>
    </row>
    <row r="179" spans="2:17" x14ac:dyDescent="0.25">
      <c r="B179" s="107">
        <v>177</v>
      </c>
      <c r="C179" s="116" t="s">
        <v>6465</v>
      </c>
      <c r="D179" s="116">
        <v>1300002110</v>
      </c>
      <c r="E179" s="117" t="s">
        <v>3545</v>
      </c>
      <c r="F179" s="116">
        <v>2010</v>
      </c>
      <c r="G179" s="110">
        <v>44389</v>
      </c>
      <c r="H179" s="109">
        <f t="shared" si="26"/>
        <v>11</v>
      </c>
      <c r="I179" s="109">
        <v>15</v>
      </c>
      <c r="J179" s="111">
        <f t="shared" si="27"/>
        <v>6.3333333333333325E-2</v>
      </c>
      <c r="K179" s="118">
        <v>723685.44</v>
      </c>
      <c r="L179" s="118">
        <v>1</v>
      </c>
      <c r="M179" s="119">
        <v>0</v>
      </c>
      <c r="N179" s="112">
        <f t="shared" si="28"/>
        <v>723685.44</v>
      </c>
      <c r="O179" s="112">
        <f t="shared" si="29"/>
        <v>504167.52319999988</v>
      </c>
      <c r="P179" s="114">
        <f t="shared" si="30"/>
        <v>219517.91680000006</v>
      </c>
      <c r="Q179" s="115">
        <f t="shared" si="31"/>
        <v>197566.12512000007</v>
      </c>
    </row>
    <row r="180" spans="2:17" x14ac:dyDescent="0.25">
      <c r="B180" s="107">
        <v>178</v>
      </c>
      <c r="C180" s="116" t="s">
        <v>6465</v>
      </c>
      <c r="D180" s="116">
        <v>1300002100</v>
      </c>
      <c r="E180" s="117" t="s">
        <v>3546</v>
      </c>
      <c r="F180" s="116">
        <v>2010</v>
      </c>
      <c r="G180" s="110">
        <v>44389</v>
      </c>
      <c r="H180" s="109">
        <f t="shared" si="26"/>
        <v>11</v>
      </c>
      <c r="I180" s="109">
        <v>15</v>
      </c>
      <c r="J180" s="111">
        <f t="shared" si="27"/>
        <v>6.3333333333333325E-2</v>
      </c>
      <c r="K180" s="118">
        <v>447640.47</v>
      </c>
      <c r="L180" s="118">
        <v>1</v>
      </c>
      <c r="M180" s="119">
        <v>0</v>
      </c>
      <c r="N180" s="112">
        <f t="shared" si="28"/>
        <v>447640.47</v>
      </c>
      <c r="O180" s="112">
        <f t="shared" si="29"/>
        <v>311856.19409999991</v>
      </c>
      <c r="P180" s="114">
        <f t="shared" si="30"/>
        <v>135784.27590000007</v>
      </c>
      <c r="Q180" s="115">
        <f t="shared" si="31"/>
        <v>122205.84831000006</v>
      </c>
    </row>
    <row r="181" spans="2:17" x14ac:dyDescent="0.25">
      <c r="B181" s="107">
        <v>179</v>
      </c>
      <c r="C181" s="116" t="s">
        <v>6465</v>
      </c>
      <c r="D181" s="116">
        <v>1300002120</v>
      </c>
      <c r="E181" s="117" t="s">
        <v>2340</v>
      </c>
      <c r="F181" s="116">
        <v>2010</v>
      </c>
      <c r="G181" s="110">
        <v>44389</v>
      </c>
      <c r="H181" s="109">
        <f t="shared" si="26"/>
        <v>11</v>
      </c>
      <c r="I181" s="109">
        <v>15</v>
      </c>
      <c r="J181" s="111">
        <f t="shared" si="27"/>
        <v>6.3333333333333325E-2</v>
      </c>
      <c r="K181" s="118">
        <v>231378.65</v>
      </c>
      <c r="L181" s="118">
        <v>1</v>
      </c>
      <c r="M181" s="119">
        <v>0</v>
      </c>
      <c r="N181" s="112">
        <f t="shared" si="28"/>
        <v>231378.65</v>
      </c>
      <c r="O181" s="112">
        <f t="shared" si="29"/>
        <v>161193.79283333331</v>
      </c>
      <c r="P181" s="114">
        <f t="shared" si="30"/>
        <v>70184.857166666683</v>
      </c>
      <c r="Q181" s="115">
        <f t="shared" si="31"/>
        <v>63166.371450000013</v>
      </c>
    </row>
    <row r="182" spans="2:17" x14ac:dyDescent="0.25">
      <c r="B182" s="107">
        <v>180</v>
      </c>
      <c r="C182" s="116" t="s">
        <v>6465</v>
      </c>
      <c r="D182" s="116">
        <v>1300002020</v>
      </c>
      <c r="E182" s="117" t="s">
        <v>3547</v>
      </c>
      <c r="F182" s="116">
        <v>2010</v>
      </c>
      <c r="G182" s="110">
        <v>44389</v>
      </c>
      <c r="H182" s="109">
        <f t="shared" si="26"/>
        <v>11</v>
      </c>
      <c r="I182" s="109">
        <v>15</v>
      </c>
      <c r="J182" s="111">
        <f t="shared" si="27"/>
        <v>6.3333333333333325E-2</v>
      </c>
      <c r="K182" s="118">
        <v>73052.84</v>
      </c>
      <c r="L182" s="118">
        <v>1</v>
      </c>
      <c r="M182" s="119">
        <v>0</v>
      </c>
      <c r="N182" s="112">
        <f t="shared" si="28"/>
        <v>73052.84</v>
      </c>
      <c r="O182" s="112">
        <f t="shared" si="29"/>
        <v>50893.47853333332</v>
      </c>
      <c r="P182" s="114">
        <f t="shared" si="30"/>
        <v>22159.361466666676</v>
      </c>
      <c r="Q182" s="115">
        <f t="shared" si="31"/>
        <v>19943.425320000009</v>
      </c>
    </row>
    <row r="183" spans="2:17" x14ac:dyDescent="0.25">
      <c r="B183" s="107">
        <v>181</v>
      </c>
      <c r="C183" s="116" t="s">
        <v>6465</v>
      </c>
      <c r="D183" s="116">
        <v>1300002150</v>
      </c>
      <c r="E183" s="117" t="s">
        <v>3548</v>
      </c>
      <c r="F183" s="116">
        <v>2010</v>
      </c>
      <c r="G183" s="110">
        <v>44389</v>
      </c>
      <c r="H183" s="109">
        <f t="shared" si="26"/>
        <v>11</v>
      </c>
      <c r="I183" s="109">
        <v>15</v>
      </c>
      <c r="J183" s="111">
        <f t="shared" si="27"/>
        <v>6.3333333333333325E-2</v>
      </c>
      <c r="K183" s="118">
        <v>67985.95</v>
      </c>
      <c r="L183" s="118">
        <v>1</v>
      </c>
      <c r="M183" s="119">
        <v>0</v>
      </c>
      <c r="N183" s="112">
        <f t="shared" si="28"/>
        <v>67985.95</v>
      </c>
      <c r="O183" s="112">
        <f t="shared" si="29"/>
        <v>47363.545166666656</v>
      </c>
      <c r="P183" s="114">
        <f t="shared" si="30"/>
        <v>20622.404833333341</v>
      </c>
      <c r="Q183" s="115">
        <f t="shared" si="31"/>
        <v>18560.164350000006</v>
      </c>
    </row>
    <row r="184" spans="2:17" x14ac:dyDescent="0.25">
      <c r="B184" s="107">
        <v>182</v>
      </c>
      <c r="C184" s="116" t="s">
        <v>6465</v>
      </c>
      <c r="D184" s="116">
        <v>1300002530</v>
      </c>
      <c r="E184" s="117" t="s">
        <v>3549</v>
      </c>
      <c r="F184" s="116">
        <v>2010</v>
      </c>
      <c r="G184" s="110">
        <v>44389</v>
      </c>
      <c r="H184" s="109">
        <f t="shared" si="26"/>
        <v>11</v>
      </c>
      <c r="I184" s="109">
        <v>6</v>
      </c>
      <c r="J184" s="111">
        <f t="shared" si="27"/>
        <v>0.15833333333333333</v>
      </c>
      <c r="K184" s="118">
        <v>67000</v>
      </c>
      <c r="L184" s="118">
        <v>1</v>
      </c>
      <c r="M184" s="119">
        <v>0</v>
      </c>
      <c r="N184" s="112">
        <f t="shared" si="28"/>
        <v>67000</v>
      </c>
      <c r="O184" s="112">
        <f t="shared" si="29"/>
        <v>116691.66666666667</v>
      </c>
      <c r="P184" s="114">
        <f t="shared" si="30"/>
        <v>3350</v>
      </c>
      <c r="Q184" s="115">
        <f t="shared" si="31"/>
        <v>3350</v>
      </c>
    </row>
    <row r="185" spans="2:17" x14ac:dyDescent="0.25">
      <c r="B185" s="107">
        <v>183</v>
      </c>
      <c r="C185" s="116" t="s">
        <v>6465</v>
      </c>
      <c r="D185" s="116">
        <v>1300002130</v>
      </c>
      <c r="E185" s="117" t="s">
        <v>2331</v>
      </c>
      <c r="F185" s="116">
        <v>2010</v>
      </c>
      <c r="G185" s="110">
        <v>44389</v>
      </c>
      <c r="H185" s="109">
        <f t="shared" si="26"/>
        <v>11</v>
      </c>
      <c r="I185" s="109">
        <v>15</v>
      </c>
      <c r="J185" s="111">
        <f t="shared" si="27"/>
        <v>6.3333333333333325E-2</v>
      </c>
      <c r="K185" s="118">
        <v>56123.67</v>
      </c>
      <c r="L185" s="118">
        <v>1</v>
      </c>
      <c r="M185" s="119">
        <v>0</v>
      </c>
      <c r="N185" s="112">
        <f t="shared" si="28"/>
        <v>56123.67</v>
      </c>
      <c r="O185" s="112">
        <f t="shared" si="29"/>
        <v>39099.490099999995</v>
      </c>
      <c r="P185" s="114">
        <f t="shared" si="30"/>
        <v>17024.179900000003</v>
      </c>
      <c r="Q185" s="115">
        <f t="shared" si="31"/>
        <v>15321.761910000003</v>
      </c>
    </row>
    <row r="186" spans="2:17" x14ac:dyDescent="0.25">
      <c r="B186" s="107">
        <v>184</v>
      </c>
      <c r="C186" s="116" t="s">
        <v>6465</v>
      </c>
      <c r="D186" s="116">
        <v>1300002030</v>
      </c>
      <c r="E186" s="117" t="s">
        <v>3550</v>
      </c>
      <c r="F186" s="116">
        <v>2010</v>
      </c>
      <c r="G186" s="110">
        <v>44389</v>
      </c>
      <c r="H186" s="109">
        <f t="shared" si="26"/>
        <v>11</v>
      </c>
      <c r="I186" s="109">
        <v>6</v>
      </c>
      <c r="J186" s="111">
        <f t="shared" si="27"/>
        <v>0.15833333333333333</v>
      </c>
      <c r="K186" s="118">
        <v>32937.379999999997</v>
      </c>
      <c r="L186" s="118">
        <v>1</v>
      </c>
      <c r="M186" s="119">
        <v>0</v>
      </c>
      <c r="N186" s="112">
        <f t="shared" si="28"/>
        <v>32937.379999999997</v>
      </c>
      <c r="O186" s="112">
        <f t="shared" si="29"/>
        <v>57365.936833333333</v>
      </c>
      <c r="P186" s="114">
        <f t="shared" si="30"/>
        <v>1646.8689999999999</v>
      </c>
      <c r="Q186" s="115">
        <f t="shared" si="31"/>
        <v>1646.8689999999999</v>
      </c>
    </row>
    <row r="187" spans="2:17" x14ac:dyDescent="0.25">
      <c r="B187" s="107">
        <v>185</v>
      </c>
      <c r="C187" s="116" t="s">
        <v>6465</v>
      </c>
      <c r="D187" s="116">
        <v>1300002140</v>
      </c>
      <c r="E187" s="117" t="s">
        <v>3548</v>
      </c>
      <c r="F187" s="116">
        <v>2010</v>
      </c>
      <c r="G187" s="110">
        <v>44389</v>
      </c>
      <c r="H187" s="109">
        <f t="shared" si="26"/>
        <v>11</v>
      </c>
      <c r="I187" s="109">
        <v>15</v>
      </c>
      <c r="J187" s="111">
        <f t="shared" si="27"/>
        <v>6.3333333333333325E-2</v>
      </c>
      <c r="K187" s="118">
        <v>19937.509999999998</v>
      </c>
      <c r="L187" s="118">
        <v>1</v>
      </c>
      <c r="M187" s="119">
        <v>0</v>
      </c>
      <c r="N187" s="112">
        <f t="shared" si="28"/>
        <v>19937.509999999998</v>
      </c>
      <c r="O187" s="112">
        <f t="shared" si="29"/>
        <v>13889.79863333333</v>
      </c>
      <c r="P187" s="114">
        <f t="shared" si="30"/>
        <v>6047.7113666666683</v>
      </c>
      <c r="Q187" s="115">
        <f t="shared" si="31"/>
        <v>5442.940230000002</v>
      </c>
    </row>
    <row r="188" spans="2:17" x14ac:dyDescent="0.25">
      <c r="B188" s="107">
        <v>186</v>
      </c>
      <c r="C188" s="116" t="s">
        <v>6465</v>
      </c>
      <c r="D188" s="116">
        <v>1300002050</v>
      </c>
      <c r="E188" s="117" t="s">
        <v>3551</v>
      </c>
      <c r="F188" s="116">
        <v>2010</v>
      </c>
      <c r="G188" s="110">
        <v>44389</v>
      </c>
      <c r="H188" s="109">
        <f t="shared" si="26"/>
        <v>11</v>
      </c>
      <c r="I188" s="109">
        <v>6</v>
      </c>
      <c r="J188" s="111">
        <f t="shared" si="27"/>
        <v>0.15833333333333333</v>
      </c>
      <c r="K188" s="118">
        <v>19193.330000000002</v>
      </c>
      <c r="L188" s="118">
        <v>1</v>
      </c>
      <c r="M188" s="119">
        <v>0</v>
      </c>
      <c r="N188" s="112">
        <f t="shared" si="28"/>
        <v>19193.330000000002</v>
      </c>
      <c r="O188" s="112">
        <f t="shared" si="29"/>
        <v>33428.383083333334</v>
      </c>
      <c r="P188" s="114">
        <f t="shared" si="30"/>
        <v>959.66650000000016</v>
      </c>
      <c r="Q188" s="115">
        <f t="shared" si="31"/>
        <v>959.66650000000016</v>
      </c>
    </row>
    <row r="189" spans="2:17" x14ac:dyDescent="0.25">
      <c r="B189" s="107">
        <v>187</v>
      </c>
      <c r="C189" s="116" t="s">
        <v>6465</v>
      </c>
      <c r="D189" s="116">
        <v>1300002040</v>
      </c>
      <c r="E189" s="117" t="s">
        <v>3552</v>
      </c>
      <c r="F189" s="116">
        <v>2010</v>
      </c>
      <c r="G189" s="110">
        <v>44389</v>
      </c>
      <c r="H189" s="109">
        <f t="shared" si="26"/>
        <v>11</v>
      </c>
      <c r="I189" s="109">
        <v>6</v>
      </c>
      <c r="J189" s="111">
        <f t="shared" si="27"/>
        <v>0.15833333333333333</v>
      </c>
      <c r="K189" s="118">
        <v>16404.53</v>
      </c>
      <c r="L189" s="118">
        <v>1</v>
      </c>
      <c r="M189" s="119">
        <v>0</v>
      </c>
      <c r="N189" s="112">
        <f t="shared" si="28"/>
        <v>16404.53</v>
      </c>
      <c r="O189" s="112">
        <f t="shared" si="29"/>
        <v>28571.223083333331</v>
      </c>
      <c r="P189" s="114">
        <f t="shared" si="30"/>
        <v>820.22649999999999</v>
      </c>
      <c r="Q189" s="115">
        <f t="shared" si="31"/>
        <v>820.22649999999999</v>
      </c>
    </row>
    <row r="190" spans="2:17" x14ac:dyDescent="0.25">
      <c r="B190" s="107">
        <v>188</v>
      </c>
      <c r="C190" s="116" t="s">
        <v>6465</v>
      </c>
      <c r="D190" s="116">
        <v>1300002010</v>
      </c>
      <c r="E190" s="117" t="s">
        <v>3553</v>
      </c>
      <c r="F190" s="116">
        <v>2010</v>
      </c>
      <c r="G190" s="110">
        <v>44389</v>
      </c>
      <c r="H190" s="109">
        <f t="shared" si="26"/>
        <v>11</v>
      </c>
      <c r="I190" s="109">
        <v>6</v>
      </c>
      <c r="J190" s="111">
        <f t="shared" si="27"/>
        <v>0.15833333333333333</v>
      </c>
      <c r="K190" s="118">
        <v>13981.3</v>
      </c>
      <c r="L190" s="118">
        <v>1</v>
      </c>
      <c r="M190" s="119">
        <v>0</v>
      </c>
      <c r="N190" s="112">
        <f t="shared" si="28"/>
        <v>13981.3</v>
      </c>
      <c r="O190" s="112">
        <f t="shared" si="29"/>
        <v>24350.764166666664</v>
      </c>
      <c r="P190" s="114">
        <f t="shared" si="30"/>
        <v>699.06500000000005</v>
      </c>
      <c r="Q190" s="115">
        <f t="shared" si="31"/>
        <v>699.06500000000005</v>
      </c>
    </row>
    <row r="191" spans="2:17" hidden="1" x14ac:dyDescent="0.25">
      <c r="B191" s="67">
        <v>189</v>
      </c>
      <c r="C191" s="29" t="s">
        <v>6465</v>
      </c>
      <c r="D191" s="29">
        <v>1300005090</v>
      </c>
      <c r="E191" s="65" t="s">
        <v>3554</v>
      </c>
      <c r="F191" s="29">
        <v>2014</v>
      </c>
      <c r="G191" s="38">
        <v>44389</v>
      </c>
      <c r="H191" s="22">
        <f t="shared" si="26"/>
        <v>7</v>
      </c>
      <c r="I191" s="22">
        <v>6</v>
      </c>
      <c r="J191" s="39">
        <f t="shared" si="27"/>
        <v>0.15833333333333333</v>
      </c>
      <c r="K191" s="66">
        <v>664600</v>
      </c>
      <c r="L191" s="66">
        <v>197923.35</v>
      </c>
      <c r="M191" s="81">
        <v>0</v>
      </c>
      <c r="N191" s="35">
        <f t="shared" si="28"/>
        <v>664600</v>
      </c>
      <c r="O191" s="35">
        <f t="shared" si="29"/>
        <v>736598.33333333337</v>
      </c>
      <c r="P191" s="57">
        <f t="shared" si="30"/>
        <v>33230</v>
      </c>
      <c r="Q191" s="53">
        <f t="shared" si="31"/>
        <v>33230</v>
      </c>
    </row>
    <row r="192" spans="2:17" hidden="1" x14ac:dyDescent="0.25">
      <c r="B192" s="67">
        <v>190</v>
      </c>
      <c r="C192" s="29" t="s">
        <v>6465</v>
      </c>
      <c r="D192" s="29">
        <v>1300005550</v>
      </c>
      <c r="E192" s="65" t="s">
        <v>3555</v>
      </c>
      <c r="F192" s="29">
        <v>2014</v>
      </c>
      <c r="G192" s="38">
        <v>44389</v>
      </c>
      <c r="H192" s="22">
        <f t="shared" si="26"/>
        <v>7</v>
      </c>
      <c r="I192" s="22">
        <v>15</v>
      </c>
      <c r="J192" s="39">
        <f t="shared" si="27"/>
        <v>6.3333333333333325E-2</v>
      </c>
      <c r="K192" s="66">
        <v>133883</v>
      </c>
      <c r="L192" s="66">
        <v>47757.72</v>
      </c>
      <c r="M192" s="81">
        <v>0.18</v>
      </c>
      <c r="N192" s="35">
        <f t="shared" si="28"/>
        <v>157981.94</v>
      </c>
      <c r="O192" s="35">
        <f t="shared" si="29"/>
        <v>70038.660066666649</v>
      </c>
      <c r="P192" s="57">
        <f t="shared" si="30"/>
        <v>87943.279933333353</v>
      </c>
      <c r="Q192" s="53">
        <f t="shared" si="31"/>
        <v>79148.951940000014</v>
      </c>
    </row>
    <row r="193" spans="2:17" hidden="1" x14ac:dyDescent="0.25">
      <c r="B193" s="67">
        <v>191</v>
      </c>
      <c r="C193" s="29" t="s">
        <v>6465</v>
      </c>
      <c r="D193" s="29">
        <v>1300005620</v>
      </c>
      <c r="E193" s="65" t="s">
        <v>3556</v>
      </c>
      <c r="F193" s="29">
        <v>2014</v>
      </c>
      <c r="G193" s="38">
        <v>44389</v>
      </c>
      <c r="H193" s="22">
        <f t="shared" si="26"/>
        <v>7</v>
      </c>
      <c r="I193" s="22">
        <v>15</v>
      </c>
      <c r="J193" s="39">
        <f t="shared" si="27"/>
        <v>6.3333333333333325E-2</v>
      </c>
      <c r="K193" s="66">
        <v>111632.82</v>
      </c>
      <c r="L193" s="66">
        <v>40311.14</v>
      </c>
      <c r="M193" s="81">
        <v>0.08</v>
      </c>
      <c r="N193" s="35">
        <f t="shared" si="28"/>
        <v>120563.44560000002</v>
      </c>
      <c r="O193" s="35">
        <f t="shared" si="29"/>
        <v>53449.794216000002</v>
      </c>
      <c r="P193" s="57">
        <f t="shared" si="30"/>
        <v>67113.651384000026</v>
      </c>
      <c r="Q193" s="53">
        <f t="shared" si="31"/>
        <v>60402.286245600022</v>
      </c>
    </row>
    <row r="194" spans="2:17" hidden="1" x14ac:dyDescent="0.25">
      <c r="B194" s="67">
        <v>192</v>
      </c>
      <c r="C194" s="29" t="s">
        <v>6465</v>
      </c>
      <c r="D194" s="29">
        <v>1300005070</v>
      </c>
      <c r="E194" s="65" t="s">
        <v>3557</v>
      </c>
      <c r="F194" s="29">
        <v>2014</v>
      </c>
      <c r="G194" s="38">
        <v>44389</v>
      </c>
      <c r="H194" s="22">
        <f t="shared" si="26"/>
        <v>7</v>
      </c>
      <c r="I194" s="22">
        <v>15</v>
      </c>
      <c r="J194" s="39">
        <f t="shared" si="27"/>
        <v>6.3333333333333325E-2</v>
      </c>
      <c r="K194" s="66">
        <v>79000</v>
      </c>
      <c r="L194" s="66">
        <v>23526.85</v>
      </c>
      <c r="M194" s="81">
        <v>0.01</v>
      </c>
      <c r="N194" s="35">
        <f t="shared" si="28"/>
        <v>79790</v>
      </c>
      <c r="O194" s="35">
        <f t="shared" si="29"/>
        <v>35373.566666666658</v>
      </c>
      <c r="P194" s="57">
        <f t="shared" si="30"/>
        <v>44416.433333333342</v>
      </c>
      <c r="Q194" s="53">
        <f t="shared" si="31"/>
        <v>39974.790000000008</v>
      </c>
    </row>
    <row r="195" spans="2:17" hidden="1" x14ac:dyDescent="0.25">
      <c r="B195" s="67">
        <v>193</v>
      </c>
      <c r="C195" s="29" t="s">
        <v>6465</v>
      </c>
      <c r="D195" s="29">
        <v>1300005060</v>
      </c>
      <c r="E195" s="65" t="s">
        <v>3558</v>
      </c>
      <c r="F195" s="29">
        <v>2014</v>
      </c>
      <c r="G195" s="38">
        <v>44389</v>
      </c>
      <c r="H195" s="22">
        <f t="shared" ref="H195:H258" si="32">YEAR(G195)-F195</f>
        <v>7</v>
      </c>
      <c r="I195" s="22">
        <v>15</v>
      </c>
      <c r="J195" s="39">
        <f t="shared" ref="J195:J258" si="33">(95/I195/100)</f>
        <v>6.3333333333333325E-2</v>
      </c>
      <c r="K195" s="66">
        <v>60000</v>
      </c>
      <c r="L195" s="66">
        <v>17868.490000000002</v>
      </c>
      <c r="M195" s="81">
        <v>0.01</v>
      </c>
      <c r="N195" s="35">
        <f t="shared" ref="N195:N258" si="34">K195*(1+M195)</f>
        <v>60600</v>
      </c>
      <c r="O195" s="35">
        <f t="shared" ref="O195:O258" si="35">H195*J195*N195</f>
        <v>26865.999999999996</v>
      </c>
      <c r="P195" s="57">
        <f t="shared" ref="P195:P258" si="36">IF(N195-O195&lt;=0,5%*N195,N195-O195)</f>
        <v>33734</v>
      </c>
      <c r="Q195" s="53">
        <f t="shared" ref="Q195:Q258" si="37">IF(P195=N195*5%,P195,P195*0.9)</f>
        <v>30360.600000000002</v>
      </c>
    </row>
    <row r="196" spans="2:17" hidden="1" x14ac:dyDescent="0.25">
      <c r="B196" s="67">
        <v>194</v>
      </c>
      <c r="C196" s="29" t="s">
        <v>6465</v>
      </c>
      <c r="D196" s="29">
        <v>1300005050</v>
      </c>
      <c r="E196" s="65" t="s">
        <v>3559</v>
      </c>
      <c r="F196" s="29">
        <v>2014</v>
      </c>
      <c r="G196" s="38">
        <v>44389</v>
      </c>
      <c r="H196" s="22">
        <f t="shared" si="32"/>
        <v>7</v>
      </c>
      <c r="I196" s="22">
        <v>15</v>
      </c>
      <c r="J196" s="39">
        <f t="shared" si="33"/>
        <v>6.3333333333333325E-2</v>
      </c>
      <c r="K196" s="66">
        <v>45000</v>
      </c>
      <c r="L196" s="66">
        <v>13401.37</v>
      </c>
      <c r="M196" s="81">
        <v>0.01</v>
      </c>
      <c r="N196" s="35">
        <f t="shared" si="34"/>
        <v>45450</v>
      </c>
      <c r="O196" s="35">
        <f t="shared" si="35"/>
        <v>20149.499999999996</v>
      </c>
      <c r="P196" s="57">
        <f t="shared" si="36"/>
        <v>25300.500000000004</v>
      </c>
      <c r="Q196" s="53">
        <f t="shared" si="37"/>
        <v>22770.450000000004</v>
      </c>
    </row>
    <row r="197" spans="2:17" hidden="1" x14ac:dyDescent="0.25">
      <c r="B197" s="67">
        <v>195</v>
      </c>
      <c r="C197" s="29" t="s">
        <v>6465</v>
      </c>
      <c r="D197" s="29">
        <v>1300007530</v>
      </c>
      <c r="E197" s="65" t="s">
        <v>3560</v>
      </c>
      <c r="F197" s="29">
        <v>2016</v>
      </c>
      <c r="G197" s="38">
        <v>44389</v>
      </c>
      <c r="H197" s="22">
        <f t="shared" si="32"/>
        <v>5</v>
      </c>
      <c r="I197" s="22">
        <v>15</v>
      </c>
      <c r="J197" s="39">
        <f t="shared" si="33"/>
        <v>6.3333333333333325E-2</v>
      </c>
      <c r="K197" s="66">
        <v>185000</v>
      </c>
      <c r="L197" s="66">
        <v>98430.14</v>
      </c>
      <c r="M197" s="81">
        <v>0.01</v>
      </c>
      <c r="N197" s="35">
        <f t="shared" si="34"/>
        <v>186850</v>
      </c>
      <c r="O197" s="35">
        <f t="shared" si="35"/>
        <v>59169.166666666664</v>
      </c>
      <c r="P197" s="57">
        <f t="shared" si="36"/>
        <v>127680.83333333334</v>
      </c>
      <c r="Q197" s="53">
        <f t="shared" si="37"/>
        <v>114912.75000000001</v>
      </c>
    </row>
    <row r="198" spans="2:17" hidden="1" x14ac:dyDescent="0.25">
      <c r="B198" s="67">
        <v>196</v>
      </c>
      <c r="C198" s="29" t="s">
        <v>6465</v>
      </c>
      <c r="D198" s="29">
        <v>1300006870</v>
      </c>
      <c r="E198" s="65" t="s">
        <v>3561</v>
      </c>
      <c r="F198" s="29">
        <v>2016</v>
      </c>
      <c r="G198" s="38">
        <v>44389</v>
      </c>
      <c r="H198" s="22">
        <f t="shared" si="32"/>
        <v>5</v>
      </c>
      <c r="I198" s="22">
        <v>15</v>
      </c>
      <c r="J198" s="39">
        <f t="shared" si="33"/>
        <v>6.3333333333333325E-2</v>
      </c>
      <c r="K198" s="66">
        <v>24500</v>
      </c>
      <c r="L198" s="66">
        <v>11827.16</v>
      </c>
      <c r="M198" s="81">
        <v>0.01</v>
      </c>
      <c r="N198" s="35">
        <f t="shared" si="34"/>
        <v>24745</v>
      </c>
      <c r="O198" s="35">
        <f t="shared" si="35"/>
        <v>7835.9166666666661</v>
      </c>
      <c r="P198" s="57">
        <f t="shared" si="36"/>
        <v>16909.083333333336</v>
      </c>
      <c r="Q198" s="53">
        <f t="shared" si="37"/>
        <v>15218.175000000003</v>
      </c>
    </row>
    <row r="199" spans="2:17" hidden="1" x14ac:dyDescent="0.25">
      <c r="B199" s="67">
        <v>197</v>
      </c>
      <c r="C199" s="29" t="s">
        <v>6465</v>
      </c>
      <c r="D199" s="29">
        <v>1300008230</v>
      </c>
      <c r="E199" s="65" t="s">
        <v>3562</v>
      </c>
      <c r="F199" s="29">
        <v>2017</v>
      </c>
      <c r="G199" s="38">
        <v>44389</v>
      </c>
      <c r="H199" s="22">
        <f t="shared" si="32"/>
        <v>4</v>
      </c>
      <c r="I199" s="22">
        <v>6</v>
      </c>
      <c r="J199" s="39">
        <f t="shared" si="33"/>
        <v>0.15833333333333333</v>
      </c>
      <c r="K199" s="66">
        <v>326483.88</v>
      </c>
      <c r="L199" s="66">
        <v>212527.57</v>
      </c>
      <c r="M199" s="81">
        <v>0</v>
      </c>
      <c r="N199" s="35">
        <f t="shared" si="34"/>
        <v>326483.88</v>
      </c>
      <c r="O199" s="35">
        <f t="shared" si="35"/>
        <v>206773.12399999998</v>
      </c>
      <c r="P199" s="57">
        <f t="shared" si="36"/>
        <v>119710.75600000002</v>
      </c>
      <c r="Q199" s="53">
        <f t="shared" si="37"/>
        <v>107739.68040000003</v>
      </c>
    </row>
    <row r="200" spans="2:17" hidden="1" x14ac:dyDescent="0.25">
      <c r="B200" s="67">
        <v>198</v>
      </c>
      <c r="C200" s="29" t="s">
        <v>6465</v>
      </c>
      <c r="D200" s="29">
        <v>1300007630</v>
      </c>
      <c r="E200" s="65" t="s">
        <v>3563</v>
      </c>
      <c r="F200" s="29">
        <v>2017</v>
      </c>
      <c r="G200" s="38">
        <v>44389</v>
      </c>
      <c r="H200" s="22">
        <f t="shared" si="32"/>
        <v>4</v>
      </c>
      <c r="I200" s="22">
        <v>8</v>
      </c>
      <c r="J200" s="39">
        <f t="shared" si="33"/>
        <v>0.11874999999999999</v>
      </c>
      <c r="K200" s="66">
        <v>47600</v>
      </c>
      <c r="L200" s="66">
        <v>26603.83</v>
      </c>
      <c r="M200" s="81">
        <v>0.01</v>
      </c>
      <c r="N200" s="35">
        <f t="shared" si="34"/>
        <v>48076</v>
      </c>
      <c r="O200" s="35">
        <f t="shared" si="35"/>
        <v>22836.1</v>
      </c>
      <c r="P200" s="57">
        <f t="shared" si="36"/>
        <v>25239.9</v>
      </c>
      <c r="Q200" s="53">
        <f t="shared" si="37"/>
        <v>22715.910000000003</v>
      </c>
    </row>
    <row r="201" spans="2:17" hidden="1" x14ac:dyDescent="0.25">
      <c r="B201" s="67">
        <v>199</v>
      </c>
      <c r="C201" s="29" t="s">
        <v>6465</v>
      </c>
      <c r="D201" s="29">
        <v>1300008740</v>
      </c>
      <c r="E201" s="65" t="s">
        <v>3564</v>
      </c>
      <c r="F201" s="29">
        <v>2018</v>
      </c>
      <c r="G201" s="38">
        <v>44389</v>
      </c>
      <c r="H201" s="22">
        <f t="shared" si="32"/>
        <v>3</v>
      </c>
      <c r="I201" s="22">
        <v>15</v>
      </c>
      <c r="J201" s="39">
        <f t="shared" si="33"/>
        <v>6.3333333333333325E-2</v>
      </c>
      <c r="K201" s="66">
        <v>5911098.7000000002</v>
      </c>
      <c r="L201" s="66">
        <v>4142627.53</v>
      </c>
      <c r="M201" s="81">
        <v>0.06</v>
      </c>
      <c r="N201" s="35">
        <f t="shared" si="34"/>
        <v>6265764.6220000004</v>
      </c>
      <c r="O201" s="35">
        <f t="shared" si="35"/>
        <v>1190495.2781799999</v>
      </c>
      <c r="P201" s="57">
        <f t="shared" si="36"/>
        <v>5075269.3438200001</v>
      </c>
      <c r="Q201" s="53">
        <f t="shared" si="37"/>
        <v>4567742.4094380001</v>
      </c>
    </row>
    <row r="202" spans="2:17" hidden="1" x14ac:dyDescent="0.25">
      <c r="B202" s="67">
        <v>200</v>
      </c>
      <c r="C202" s="29" t="s">
        <v>6465</v>
      </c>
      <c r="D202" s="29">
        <v>1300008770</v>
      </c>
      <c r="E202" s="65" t="s">
        <v>3565</v>
      </c>
      <c r="F202" s="29">
        <v>2018</v>
      </c>
      <c r="G202" s="38">
        <v>44389</v>
      </c>
      <c r="H202" s="22">
        <f t="shared" si="32"/>
        <v>3</v>
      </c>
      <c r="I202" s="22">
        <v>15</v>
      </c>
      <c r="J202" s="39">
        <f t="shared" si="33"/>
        <v>6.3333333333333325E-2</v>
      </c>
      <c r="K202" s="66">
        <v>4173000</v>
      </c>
      <c r="L202" s="66">
        <v>2924529.86</v>
      </c>
      <c r="M202" s="81">
        <v>0.02</v>
      </c>
      <c r="N202" s="35">
        <f t="shared" si="34"/>
        <v>4256460</v>
      </c>
      <c r="O202" s="35">
        <f t="shared" si="35"/>
        <v>808727.39999999991</v>
      </c>
      <c r="P202" s="57">
        <f t="shared" si="36"/>
        <v>3447732.6</v>
      </c>
      <c r="Q202" s="53">
        <f t="shared" si="37"/>
        <v>3102959.3400000003</v>
      </c>
    </row>
    <row r="203" spans="2:17" hidden="1" x14ac:dyDescent="0.25">
      <c r="B203" s="67">
        <v>201</v>
      </c>
      <c r="C203" s="29" t="s">
        <v>6465</v>
      </c>
      <c r="D203" s="29">
        <v>1300008750</v>
      </c>
      <c r="E203" s="65" t="s">
        <v>3566</v>
      </c>
      <c r="F203" s="29">
        <v>2018</v>
      </c>
      <c r="G203" s="38">
        <v>44389</v>
      </c>
      <c r="H203" s="22">
        <f t="shared" si="32"/>
        <v>3</v>
      </c>
      <c r="I203" s="22">
        <v>15</v>
      </c>
      <c r="J203" s="39">
        <f t="shared" si="33"/>
        <v>6.3333333333333325E-2</v>
      </c>
      <c r="K203" s="66">
        <v>2019600</v>
      </c>
      <c r="L203" s="66">
        <v>1415379.94</v>
      </c>
      <c r="M203" s="81">
        <v>0.02</v>
      </c>
      <c r="N203" s="35">
        <f t="shared" si="34"/>
        <v>2059992</v>
      </c>
      <c r="O203" s="35">
        <f t="shared" si="35"/>
        <v>391398.47999999992</v>
      </c>
      <c r="P203" s="57">
        <f t="shared" si="36"/>
        <v>1668593.52</v>
      </c>
      <c r="Q203" s="53">
        <f t="shared" si="37"/>
        <v>1501734.1680000001</v>
      </c>
    </row>
    <row r="204" spans="2:17" hidden="1" x14ac:dyDescent="0.25">
      <c r="B204" s="67">
        <v>202</v>
      </c>
      <c r="C204" s="29" t="s">
        <v>6465</v>
      </c>
      <c r="D204" s="29">
        <v>1300008760</v>
      </c>
      <c r="E204" s="65" t="s">
        <v>3566</v>
      </c>
      <c r="F204" s="29">
        <v>2018</v>
      </c>
      <c r="G204" s="38">
        <v>44389</v>
      </c>
      <c r="H204" s="22">
        <f t="shared" si="32"/>
        <v>3</v>
      </c>
      <c r="I204" s="22">
        <v>15</v>
      </c>
      <c r="J204" s="39">
        <f t="shared" si="33"/>
        <v>6.3333333333333325E-2</v>
      </c>
      <c r="K204" s="66">
        <v>1980000</v>
      </c>
      <c r="L204" s="66">
        <v>1387627.4</v>
      </c>
      <c r="M204" s="81">
        <v>0.02</v>
      </c>
      <c r="N204" s="35">
        <f t="shared" si="34"/>
        <v>2019600</v>
      </c>
      <c r="O204" s="35">
        <f t="shared" si="35"/>
        <v>383723.99999999994</v>
      </c>
      <c r="P204" s="57">
        <f t="shared" si="36"/>
        <v>1635876</v>
      </c>
      <c r="Q204" s="53">
        <f t="shared" si="37"/>
        <v>1472288.4000000001</v>
      </c>
    </row>
    <row r="205" spans="2:17" hidden="1" x14ac:dyDescent="0.25">
      <c r="B205" s="67">
        <v>203</v>
      </c>
      <c r="C205" s="29" t="s">
        <v>6465</v>
      </c>
      <c r="D205" s="29">
        <v>1300008250</v>
      </c>
      <c r="E205" s="65" t="s">
        <v>3567</v>
      </c>
      <c r="F205" s="29">
        <v>2018</v>
      </c>
      <c r="G205" s="38">
        <v>44389</v>
      </c>
      <c r="H205" s="22">
        <f t="shared" si="32"/>
        <v>3</v>
      </c>
      <c r="I205" s="22">
        <v>15</v>
      </c>
      <c r="J205" s="39">
        <f t="shared" si="33"/>
        <v>6.3333333333333325E-2</v>
      </c>
      <c r="K205" s="66">
        <v>479810.4</v>
      </c>
      <c r="L205" s="66">
        <v>323966.74</v>
      </c>
      <c r="M205" s="81">
        <v>0.06</v>
      </c>
      <c r="N205" s="35">
        <f t="shared" si="34"/>
        <v>508599.02400000003</v>
      </c>
      <c r="O205" s="35">
        <f t="shared" si="35"/>
        <v>96633.814559999999</v>
      </c>
      <c r="P205" s="57">
        <f t="shared" si="36"/>
        <v>411965.20944000001</v>
      </c>
      <c r="Q205" s="53">
        <f t="shared" si="37"/>
        <v>370768.68849600002</v>
      </c>
    </row>
    <row r="206" spans="2:17" hidden="1" x14ac:dyDescent="0.25">
      <c r="B206" s="67">
        <v>204</v>
      </c>
      <c r="C206" s="29" t="s">
        <v>6465</v>
      </c>
      <c r="D206" s="29">
        <v>1300008420</v>
      </c>
      <c r="E206" s="65" t="s">
        <v>3568</v>
      </c>
      <c r="F206" s="29">
        <v>2018</v>
      </c>
      <c r="G206" s="38">
        <v>44389</v>
      </c>
      <c r="H206" s="22">
        <f t="shared" si="32"/>
        <v>3</v>
      </c>
      <c r="I206" s="22">
        <v>15</v>
      </c>
      <c r="J206" s="39">
        <f t="shared" si="33"/>
        <v>6.3333333333333325E-2</v>
      </c>
      <c r="K206" s="66">
        <v>270900</v>
      </c>
      <c r="L206" s="66">
        <v>186067.48</v>
      </c>
      <c r="M206" s="81">
        <v>0.03</v>
      </c>
      <c r="N206" s="35">
        <f t="shared" si="34"/>
        <v>279027</v>
      </c>
      <c r="O206" s="35">
        <f t="shared" si="35"/>
        <v>53015.12999999999</v>
      </c>
      <c r="P206" s="57">
        <f t="shared" si="36"/>
        <v>226011.87</v>
      </c>
      <c r="Q206" s="53">
        <f t="shared" si="37"/>
        <v>203410.68299999999</v>
      </c>
    </row>
    <row r="207" spans="2:17" hidden="1" x14ac:dyDescent="0.25">
      <c r="B207" s="67">
        <v>205</v>
      </c>
      <c r="C207" s="29" t="s">
        <v>6465</v>
      </c>
      <c r="D207" s="29">
        <v>1300008950</v>
      </c>
      <c r="E207" s="65" t="s">
        <v>3569</v>
      </c>
      <c r="F207" s="29">
        <v>2018</v>
      </c>
      <c r="G207" s="38">
        <v>44389</v>
      </c>
      <c r="H207" s="22">
        <f t="shared" si="32"/>
        <v>3</v>
      </c>
      <c r="I207" s="22">
        <v>15</v>
      </c>
      <c r="J207" s="39">
        <f t="shared" si="33"/>
        <v>6.3333333333333325E-2</v>
      </c>
      <c r="K207" s="66">
        <v>265516</v>
      </c>
      <c r="L207" s="66">
        <v>198445.93</v>
      </c>
      <c r="M207" s="81">
        <v>0.02</v>
      </c>
      <c r="N207" s="35">
        <f t="shared" si="34"/>
        <v>270826.32</v>
      </c>
      <c r="O207" s="35">
        <f t="shared" si="35"/>
        <v>51457.000799999994</v>
      </c>
      <c r="P207" s="57">
        <f t="shared" si="36"/>
        <v>219369.31920000003</v>
      </c>
      <c r="Q207" s="53">
        <f t="shared" si="37"/>
        <v>197432.38728000002</v>
      </c>
    </row>
    <row r="208" spans="2:17" hidden="1" x14ac:dyDescent="0.25">
      <c r="B208" s="67">
        <v>206</v>
      </c>
      <c r="C208" s="29" t="s">
        <v>6465</v>
      </c>
      <c r="D208" s="29">
        <v>1300009040</v>
      </c>
      <c r="E208" s="65" t="s">
        <v>3570</v>
      </c>
      <c r="F208" s="29">
        <v>2018</v>
      </c>
      <c r="G208" s="38">
        <v>44389</v>
      </c>
      <c r="H208" s="22">
        <f t="shared" si="32"/>
        <v>3</v>
      </c>
      <c r="I208" s="22">
        <v>6</v>
      </c>
      <c r="J208" s="39">
        <f t="shared" si="33"/>
        <v>0.15833333333333333</v>
      </c>
      <c r="K208" s="66">
        <v>235000</v>
      </c>
      <c r="L208" s="66">
        <v>175638.35</v>
      </c>
      <c r="M208" s="81">
        <v>0</v>
      </c>
      <c r="N208" s="35">
        <f t="shared" si="34"/>
        <v>235000</v>
      </c>
      <c r="O208" s="35">
        <f t="shared" si="35"/>
        <v>111625</v>
      </c>
      <c r="P208" s="57">
        <f t="shared" si="36"/>
        <v>123375</v>
      </c>
      <c r="Q208" s="53">
        <f t="shared" si="37"/>
        <v>111037.5</v>
      </c>
    </row>
    <row r="209" spans="2:17" hidden="1" x14ac:dyDescent="0.25">
      <c r="B209" s="67">
        <v>207</v>
      </c>
      <c r="C209" s="29" t="s">
        <v>6465</v>
      </c>
      <c r="D209" s="29">
        <v>1300008940</v>
      </c>
      <c r="E209" s="65" t="s">
        <v>3571</v>
      </c>
      <c r="F209" s="29">
        <v>2018</v>
      </c>
      <c r="G209" s="38">
        <v>44389</v>
      </c>
      <c r="H209" s="22">
        <f t="shared" si="32"/>
        <v>3</v>
      </c>
      <c r="I209" s="22">
        <v>15</v>
      </c>
      <c r="J209" s="39">
        <f t="shared" si="33"/>
        <v>6.3333333333333325E-2</v>
      </c>
      <c r="K209" s="66">
        <v>229839</v>
      </c>
      <c r="L209" s="66">
        <v>171781.04</v>
      </c>
      <c r="M209" s="81">
        <v>0.02</v>
      </c>
      <c r="N209" s="35">
        <f t="shared" si="34"/>
        <v>234435.78</v>
      </c>
      <c r="O209" s="35">
        <f t="shared" si="35"/>
        <v>44542.79819999999</v>
      </c>
      <c r="P209" s="57">
        <f t="shared" si="36"/>
        <v>189892.98180000001</v>
      </c>
      <c r="Q209" s="53">
        <f t="shared" si="37"/>
        <v>170903.68362000003</v>
      </c>
    </row>
    <row r="210" spans="2:17" hidden="1" x14ac:dyDescent="0.25">
      <c r="B210" s="67">
        <v>208</v>
      </c>
      <c r="C210" s="29" t="s">
        <v>6465</v>
      </c>
      <c r="D210" s="29">
        <v>1300008490</v>
      </c>
      <c r="E210" s="65" t="s">
        <v>3572</v>
      </c>
      <c r="F210" s="29">
        <v>2018</v>
      </c>
      <c r="G210" s="38">
        <v>44389</v>
      </c>
      <c r="H210" s="22">
        <f t="shared" si="32"/>
        <v>3</v>
      </c>
      <c r="I210" s="22">
        <v>15</v>
      </c>
      <c r="J210" s="39">
        <f t="shared" si="33"/>
        <v>6.3333333333333325E-2</v>
      </c>
      <c r="K210" s="66">
        <v>140940</v>
      </c>
      <c r="L210" s="66">
        <v>96186.72</v>
      </c>
      <c r="M210" s="81">
        <v>0.03</v>
      </c>
      <c r="N210" s="35">
        <f t="shared" si="34"/>
        <v>145168.20000000001</v>
      </c>
      <c r="O210" s="35">
        <f t="shared" si="35"/>
        <v>27581.957999999999</v>
      </c>
      <c r="P210" s="57">
        <f t="shared" si="36"/>
        <v>117586.24200000001</v>
      </c>
      <c r="Q210" s="53">
        <f t="shared" si="37"/>
        <v>105827.61780000001</v>
      </c>
    </row>
    <row r="211" spans="2:17" hidden="1" x14ac:dyDescent="0.25">
      <c r="B211" s="67">
        <v>209</v>
      </c>
      <c r="C211" s="29" t="s">
        <v>6465</v>
      </c>
      <c r="D211" s="29">
        <v>1300008700</v>
      </c>
      <c r="E211" s="65" t="s">
        <v>3573</v>
      </c>
      <c r="F211" s="29">
        <v>2018</v>
      </c>
      <c r="G211" s="38">
        <v>44389</v>
      </c>
      <c r="H211" s="22">
        <f t="shared" si="32"/>
        <v>3</v>
      </c>
      <c r="I211" s="22">
        <v>15</v>
      </c>
      <c r="J211" s="39">
        <f t="shared" si="33"/>
        <v>6.3333333333333325E-2</v>
      </c>
      <c r="K211" s="66">
        <v>134080</v>
      </c>
      <c r="L211" s="66">
        <v>95325.37</v>
      </c>
      <c r="M211" s="81">
        <v>0.03</v>
      </c>
      <c r="N211" s="35">
        <f t="shared" si="34"/>
        <v>138102.39999999999</v>
      </c>
      <c r="O211" s="35">
        <f t="shared" si="35"/>
        <v>26239.455999999995</v>
      </c>
      <c r="P211" s="57">
        <f t="shared" si="36"/>
        <v>111862.944</v>
      </c>
      <c r="Q211" s="53">
        <f t="shared" si="37"/>
        <v>100676.6496</v>
      </c>
    </row>
    <row r="212" spans="2:17" hidden="1" x14ac:dyDescent="0.25">
      <c r="B212" s="67">
        <v>210</v>
      </c>
      <c r="C212" s="29" t="s">
        <v>6465</v>
      </c>
      <c r="D212" s="29">
        <v>1300008990</v>
      </c>
      <c r="E212" s="65" t="s">
        <v>3574</v>
      </c>
      <c r="F212" s="29">
        <v>2018</v>
      </c>
      <c r="G212" s="38">
        <v>44389</v>
      </c>
      <c r="H212" s="22">
        <f t="shared" si="32"/>
        <v>3</v>
      </c>
      <c r="I212" s="22">
        <v>15</v>
      </c>
      <c r="J212" s="39">
        <f t="shared" si="33"/>
        <v>6.3333333333333325E-2</v>
      </c>
      <c r="K212" s="66">
        <v>111100</v>
      </c>
      <c r="L212" s="66">
        <v>82122.679999999993</v>
      </c>
      <c r="M212" s="81">
        <v>0.06</v>
      </c>
      <c r="N212" s="35">
        <f t="shared" si="34"/>
        <v>117766</v>
      </c>
      <c r="O212" s="35">
        <f t="shared" si="35"/>
        <v>22375.539999999997</v>
      </c>
      <c r="P212" s="57">
        <f t="shared" si="36"/>
        <v>95390.46</v>
      </c>
      <c r="Q212" s="53">
        <f t="shared" si="37"/>
        <v>85851.414000000004</v>
      </c>
    </row>
    <row r="213" spans="2:17" hidden="1" x14ac:dyDescent="0.25">
      <c r="B213" s="67">
        <v>211</v>
      </c>
      <c r="C213" s="29" t="s">
        <v>6465</v>
      </c>
      <c r="D213" s="29">
        <v>1300008390</v>
      </c>
      <c r="E213" s="65" t="s">
        <v>3575</v>
      </c>
      <c r="F213" s="29">
        <v>2018</v>
      </c>
      <c r="G213" s="38">
        <v>44389</v>
      </c>
      <c r="H213" s="22">
        <f t="shared" si="32"/>
        <v>3</v>
      </c>
      <c r="I213" s="22">
        <v>15</v>
      </c>
      <c r="J213" s="39">
        <f t="shared" si="33"/>
        <v>6.3333333333333325E-2</v>
      </c>
      <c r="K213" s="66">
        <v>31616</v>
      </c>
      <c r="L213" s="66">
        <v>21342.959999999999</v>
      </c>
      <c r="M213" s="81">
        <v>0.03</v>
      </c>
      <c r="N213" s="35">
        <f t="shared" si="34"/>
        <v>32564.48</v>
      </c>
      <c r="O213" s="35">
        <f t="shared" si="35"/>
        <v>6187.2511999999988</v>
      </c>
      <c r="P213" s="57">
        <f t="shared" si="36"/>
        <v>26377.228800000001</v>
      </c>
      <c r="Q213" s="53">
        <f t="shared" si="37"/>
        <v>23739.50592</v>
      </c>
    </row>
    <row r="214" spans="2:17" hidden="1" x14ac:dyDescent="0.25">
      <c r="B214" s="67">
        <v>212</v>
      </c>
      <c r="C214" s="29" t="s">
        <v>6465</v>
      </c>
      <c r="D214" s="29">
        <v>1300008800</v>
      </c>
      <c r="E214" s="65" t="s">
        <v>3576</v>
      </c>
      <c r="F214" s="29">
        <v>2018</v>
      </c>
      <c r="G214" s="38">
        <v>44389</v>
      </c>
      <c r="H214" s="22">
        <f t="shared" si="32"/>
        <v>3</v>
      </c>
      <c r="I214" s="22">
        <v>15</v>
      </c>
      <c r="J214" s="39">
        <f t="shared" si="33"/>
        <v>6.3333333333333325E-2</v>
      </c>
      <c r="K214" s="66">
        <v>19123</v>
      </c>
      <c r="L214" s="66">
        <v>13459.45</v>
      </c>
      <c r="M214" s="81">
        <v>0.06</v>
      </c>
      <c r="N214" s="35">
        <f t="shared" si="34"/>
        <v>20270.38</v>
      </c>
      <c r="O214" s="35">
        <f t="shared" si="35"/>
        <v>3851.3721999999998</v>
      </c>
      <c r="P214" s="57">
        <f t="shared" si="36"/>
        <v>16419.007799999999</v>
      </c>
      <c r="Q214" s="53">
        <f t="shared" si="37"/>
        <v>14777.107019999999</v>
      </c>
    </row>
    <row r="215" spans="2:17" hidden="1" x14ac:dyDescent="0.25">
      <c r="B215" s="67">
        <v>213</v>
      </c>
      <c r="C215" s="29" t="s">
        <v>6465</v>
      </c>
      <c r="D215" s="29">
        <v>1300008730</v>
      </c>
      <c r="E215" s="65" t="s">
        <v>3577</v>
      </c>
      <c r="F215" s="29">
        <v>2018</v>
      </c>
      <c r="G215" s="38">
        <v>44389</v>
      </c>
      <c r="H215" s="22">
        <f t="shared" si="32"/>
        <v>3</v>
      </c>
      <c r="I215" s="22">
        <v>15</v>
      </c>
      <c r="J215" s="39">
        <f t="shared" si="33"/>
        <v>6.3333333333333325E-2</v>
      </c>
      <c r="K215" s="66">
        <v>17978</v>
      </c>
      <c r="L215" s="66">
        <v>12574.75</v>
      </c>
      <c r="M215" s="81">
        <v>0.06</v>
      </c>
      <c r="N215" s="35">
        <f t="shared" si="34"/>
        <v>19056.68</v>
      </c>
      <c r="O215" s="35">
        <f t="shared" si="35"/>
        <v>3620.7691999999997</v>
      </c>
      <c r="P215" s="57">
        <f t="shared" si="36"/>
        <v>15435.910800000001</v>
      </c>
      <c r="Q215" s="53">
        <f t="shared" si="37"/>
        <v>13892.319720000001</v>
      </c>
    </row>
    <row r="216" spans="2:17" hidden="1" x14ac:dyDescent="0.25">
      <c r="B216" s="67">
        <v>214</v>
      </c>
      <c r="C216" s="29" t="s">
        <v>6465</v>
      </c>
      <c r="D216" s="29">
        <v>1300009660</v>
      </c>
      <c r="E216" s="65" t="s">
        <v>3578</v>
      </c>
      <c r="F216" s="29">
        <v>2019</v>
      </c>
      <c r="G216" s="38">
        <v>44389</v>
      </c>
      <c r="H216" s="22">
        <f t="shared" si="32"/>
        <v>2</v>
      </c>
      <c r="I216" s="22">
        <v>15</v>
      </c>
      <c r="J216" s="39">
        <f t="shared" si="33"/>
        <v>6.3333333333333325E-2</v>
      </c>
      <c r="K216" s="66">
        <v>111000</v>
      </c>
      <c r="L216" s="66">
        <v>88097.39</v>
      </c>
      <c r="M216" s="80">
        <v>0</v>
      </c>
      <c r="N216" s="35">
        <f t="shared" si="34"/>
        <v>111000</v>
      </c>
      <c r="O216" s="35">
        <f t="shared" si="35"/>
        <v>14059.999999999998</v>
      </c>
      <c r="P216" s="57">
        <f t="shared" si="36"/>
        <v>96940</v>
      </c>
      <c r="Q216" s="53">
        <f t="shared" si="37"/>
        <v>87246</v>
      </c>
    </row>
    <row r="217" spans="2:17" hidden="1" x14ac:dyDescent="0.25">
      <c r="B217" s="67">
        <v>215</v>
      </c>
      <c r="C217" s="29" t="s">
        <v>6465</v>
      </c>
      <c r="D217" s="29">
        <v>1300009870</v>
      </c>
      <c r="E217" s="65" t="s">
        <v>2466</v>
      </c>
      <c r="F217" s="29">
        <v>2020</v>
      </c>
      <c r="G217" s="38">
        <v>44389</v>
      </c>
      <c r="H217" s="22">
        <f t="shared" si="32"/>
        <v>1</v>
      </c>
      <c r="I217" s="22">
        <v>15</v>
      </c>
      <c r="J217" s="39">
        <f t="shared" si="33"/>
        <v>6.3333333333333325E-2</v>
      </c>
      <c r="K217" s="66">
        <v>18975183.16</v>
      </c>
      <c r="L217" s="66">
        <v>16542797.34</v>
      </c>
      <c r="M217" s="81">
        <v>0</v>
      </c>
      <c r="N217" s="35">
        <f t="shared" si="34"/>
        <v>18975183.16</v>
      </c>
      <c r="O217" s="35">
        <f t="shared" si="35"/>
        <v>1201761.6001333331</v>
      </c>
      <c r="P217" s="57">
        <f t="shared" si="36"/>
        <v>17773421.559866667</v>
      </c>
      <c r="Q217" s="53">
        <f t="shared" si="37"/>
        <v>15996079.40388</v>
      </c>
    </row>
    <row r="218" spans="2:17" hidden="1" x14ac:dyDescent="0.25">
      <c r="B218" s="67">
        <v>216</v>
      </c>
      <c r="C218" s="29" t="s">
        <v>6465</v>
      </c>
      <c r="D218" s="29">
        <v>1300009880</v>
      </c>
      <c r="E218" s="65" t="s">
        <v>3579</v>
      </c>
      <c r="F218" s="29">
        <v>2020</v>
      </c>
      <c r="G218" s="38">
        <v>44389</v>
      </c>
      <c r="H218" s="22">
        <f t="shared" si="32"/>
        <v>1</v>
      </c>
      <c r="I218" s="22">
        <v>15</v>
      </c>
      <c r="J218" s="39">
        <f t="shared" si="33"/>
        <v>6.3333333333333325E-2</v>
      </c>
      <c r="K218" s="66">
        <v>2107148</v>
      </c>
      <c r="L218" s="66">
        <v>1837037.46</v>
      </c>
      <c r="M218" s="81">
        <v>0</v>
      </c>
      <c r="N218" s="35">
        <f t="shared" si="34"/>
        <v>2107148</v>
      </c>
      <c r="O218" s="35">
        <f t="shared" si="35"/>
        <v>133452.70666666664</v>
      </c>
      <c r="P218" s="57">
        <f t="shared" si="36"/>
        <v>1973695.2933333335</v>
      </c>
      <c r="Q218" s="53">
        <f t="shared" si="37"/>
        <v>1776325.7640000002</v>
      </c>
    </row>
    <row r="219" spans="2:17" hidden="1" x14ac:dyDescent="0.25">
      <c r="B219" s="67">
        <v>217</v>
      </c>
      <c r="C219" s="29" t="s">
        <v>6465</v>
      </c>
      <c r="D219" s="29">
        <v>1300009890</v>
      </c>
      <c r="E219" s="65" t="s">
        <v>3580</v>
      </c>
      <c r="F219" s="29">
        <v>2020</v>
      </c>
      <c r="G219" s="38">
        <v>44389</v>
      </c>
      <c r="H219" s="22">
        <f t="shared" si="32"/>
        <v>1</v>
      </c>
      <c r="I219" s="22">
        <v>15</v>
      </c>
      <c r="J219" s="39">
        <f t="shared" si="33"/>
        <v>6.3333333333333325E-2</v>
      </c>
      <c r="K219" s="66">
        <v>844445</v>
      </c>
      <c r="L219" s="66">
        <v>736197.51</v>
      </c>
      <c r="M219" s="81">
        <v>0</v>
      </c>
      <c r="N219" s="35">
        <f t="shared" si="34"/>
        <v>844445</v>
      </c>
      <c r="O219" s="35">
        <f t="shared" si="35"/>
        <v>53481.516666666663</v>
      </c>
      <c r="P219" s="57">
        <f t="shared" si="36"/>
        <v>790963.4833333334</v>
      </c>
      <c r="Q219" s="53">
        <f t="shared" si="37"/>
        <v>711867.13500000013</v>
      </c>
    </row>
    <row r="220" spans="2:17" hidden="1" x14ac:dyDescent="0.25">
      <c r="B220" s="67">
        <v>218</v>
      </c>
      <c r="C220" s="29" t="s">
        <v>6465</v>
      </c>
      <c r="D220" s="29">
        <v>1300009900</v>
      </c>
      <c r="E220" s="65" t="s">
        <v>3581</v>
      </c>
      <c r="F220" s="29">
        <v>2020</v>
      </c>
      <c r="G220" s="38">
        <v>44389</v>
      </c>
      <c r="H220" s="22">
        <f t="shared" si="32"/>
        <v>1</v>
      </c>
      <c r="I220" s="22">
        <v>15</v>
      </c>
      <c r="J220" s="39">
        <f t="shared" si="33"/>
        <v>6.3333333333333325E-2</v>
      </c>
      <c r="K220" s="66">
        <v>584789</v>
      </c>
      <c r="L220" s="66">
        <v>509826.22</v>
      </c>
      <c r="M220" s="81">
        <v>0</v>
      </c>
      <c r="N220" s="35">
        <f t="shared" si="34"/>
        <v>584789</v>
      </c>
      <c r="O220" s="35">
        <f t="shared" si="35"/>
        <v>37036.636666666658</v>
      </c>
      <c r="P220" s="57">
        <f t="shared" si="36"/>
        <v>547752.36333333328</v>
      </c>
      <c r="Q220" s="53">
        <f t="shared" si="37"/>
        <v>492977.12699999998</v>
      </c>
    </row>
    <row r="221" spans="2:17" hidden="1" x14ac:dyDescent="0.25">
      <c r="B221" s="67">
        <v>219</v>
      </c>
      <c r="C221" s="29" t="s">
        <v>6465</v>
      </c>
      <c r="D221" s="29">
        <v>1300009920</v>
      </c>
      <c r="E221" s="65" t="s">
        <v>3582</v>
      </c>
      <c r="F221" s="29">
        <v>2020</v>
      </c>
      <c r="G221" s="38">
        <v>44389</v>
      </c>
      <c r="H221" s="22">
        <f t="shared" si="32"/>
        <v>1</v>
      </c>
      <c r="I221" s="22">
        <v>15</v>
      </c>
      <c r="J221" s="39">
        <f t="shared" si="33"/>
        <v>6.3333333333333325E-2</v>
      </c>
      <c r="K221" s="66">
        <v>158601</v>
      </c>
      <c r="L221" s="66">
        <v>138270.29999999999</v>
      </c>
      <c r="M221" s="81">
        <v>0</v>
      </c>
      <c r="N221" s="35">
        <f t="shared" si="34"/>
        <v>158601</v>
      </c>
      <c r="O221" s="35">
        <f t="shared" si="35"/>
        <v>10044.729999999998</v>
      </c>
      <c r="P221" s="57">
        <f t="shared" si="36"/>
        <v>148556.26999999999</v>
      </c>
      <c r="Q221" s="53">
        <f t="shared" si="37"/>
        <v>133700.64299999998</v>
      </c>
    </row>
    <row r="222" spans="2:17" hidden="1" x14ac:dyDescent="0.25">
      <c r="B222" s="67">
        <v>220</v>
      </c>
      <c r="C222" s="29" t="s">
        <v>6465</v>
      </c>
      <c r="D222" s="29">
        <v>1300009940</v>
      </c>
      <c r="E222" s="65" t="s">
        <v>3583</v>
      </c>
      <c r="F222" s="29">
        <v>2020</v>
      </c>
      <c r="G222" s="38">
        <v>44389</v>
      </c>
      <c r="H222" s="22">
        <f t="shared" si="32"/>
        <v>1</v>
      </c>
      <c r="I222" s="22">
        <v>15</v>
      </c>
      <c r="J222" s="39">
        <f t="shared" si="33"/>
        <v>6.3333333333333325E-2</v>
      </c>
      <c r="K222" s="66">
        <v>65370</v>
      </c>
      <c r="L222" s="66">
        <v>56990.37</v>
      </c>
      <c r="M222" s="81">
        <v>0</v>
      </c>
      <c r="N222" s="35">
        <f t="shared" si="34"/>
        <v>65370</v>
      </c>
      <c r="O222" s="35">
        <f t="shared" si="35"/>
        <v>4140.0999999999995</v>
      </c>
      <c r="P222" s="57">
        <f t="shared" si="36"/>
        <v>61229.9</v>
      </c>
      <c r="Q222" s="53">
        <f t="shared" si="37"/>
        <v>55106.91</v>
      </c>
    </row>
    <row r="223" spans="2:17" hidden="1" x14ac:dyDescent="0.25">
      <c r="B223" s="67">
        <v>221</v>
      </c>
      <c r="C223" s="29" t="s">
        <v>6465</v>
      </c>
      <c r="D223" s="29">
        <v>1300010060</v>
      </c>
      <c r="E223" s="65" t="s">
        <v>3584</v>
      </c>
      <c r="F223" s="29">
        <v>2020</v>
      </c>
      <c r="G223" s="38">
        <v>44389</v>
      </c>
      <c r="H223" s="22">
        <f t="shared" si="32"/>
        <v>1</v>
      </c>
      <c r="I223" s="22">
        <v>15</v>
      </c>
      <c r="J223" s="39">
        <f t="shared" si="33"/>
        <v>6.3333333333333325E-2</v>
      </c>
      <c r="K223" s="66">
        <v>55466.73</v>
      </c>
      <c r="L223" s="66">
        <v>48583.9</v>
      </c>
      <c r="M223" s="81">
        <v>0</v>
      </c>
      <c r="N223" s="35">
        <f t="shared" si="34"/>
        <v>55466.73</v>
      </c>
      <c r="O223" s="35">
        <f t="shared" si="35"/>
        <v>3512.8928999999998</v>
      </c>
      <c r="P223" s="57">
        <f t="shared" si="36"/>
        <v>51953.837100000004</v>
      </c>
      <c r="Q223" s="53">
        <f t="shared" si="37"/>
        <v>46758.453390000002</v>
      </c>
    </row>
    <row r="224" spans="2:17" hidden="1" x14ac:dyDescent="0.25">
      <c r="B224" s="67">
        <v>222</v>
      </c>
      <c r="C224" s="29" t="s">
        <v>6465</v>
      </c>
      <c r="D224" s="29">
        <v>1300009930</v>
      </c>
      <c r="E224" s="65" t="s">
        <v>3585</v>
      </c>
      <c r="F224" s="29">
        <v>2020</v>
      </c>
      <c r="G224" s="38">
        <v>44389</v>
      </c>
      <c r="H224" s="22">
        <f t="shared" si="32"/>
        <v>1</v>
      </c>
      <c r="I224" s="22">
        <v>15</v>
      </c>
      <c r="J224" s="39">
        <f t="shared" si="33"/>
        <v>6.3333333333333325E-2</v>
      </c>
      <c r="K224" s="66">
        <v>51438</v>
      </c>
      <c r="L224" s="66">
        <v>44844.28</v>
      </c>
      <c r="M224" s="80">
        <v>0</v>
      </c>
      <c r="N224" s="35">
        <f t="shared" si="34"/>
        <v>51438</v>
      </c>
      <c r="O224" s="35">
        <f t="shared" si="35"/>
        <v>3257.74</v>
      </c>
      <c r="P224" s="57">
        <f t="shared" si="36"/>
        <v>48180.26</v>
      </c>
      <c r="Q224" s="53">
        <f t="shared" si="37"/>
        <v>43362.234000000004</v>
      </c>
    </row>
    <row r="225" spans="2:17" hidden="1" x14ac:dyDescent="0.25">
      <c r="B225" s="67">
        <v>223</v>
      </c>
      <c r="C225" s="29" t="s">
        <v>6465</v>
      </c>
      <c r="D225" s="29">
        <v>1300009910</v>
      </c>
      <c r="E225" s="65" t="s">
        <v>3586</v>
      </c>
      <c r="F225" s="29">
        <v>2020</v>
      </c>
      <c r="G225" s="38">
        <v>44389</v>
      </c>
      <c r="H225" s="22">
        <f t="shared" si="32"/>
        <v>1</v>
      </c>
      <c r="I225" s="22">
        <v>15</v>
      </c>
      <c r="J225" s="39">
        <f t="shared" si="33"/>
        <v>6.3333333333333325E-2</v>
      </c>
      <c r="K225" s="66">
        <v>37507</v>
      </c>
      <c r="L225" s="66">
        <v>32699.06</v>
      </c>
      <c r="M225" s="81">
        <v>0</v>
      </c>
      <c r="N225" s="35">
        <f t="shared" si="34"/>
        <v>37507</v>
      </c>
      <c r="O225" s="35">
        <f t="shared" si="35"/>
        <v>2375.4433333333332</v>
      </c>
      <c r="P225" s="57">
        <f t="shared" si="36"/>
        <v>35131.556666666664</v>
      </c>
      <c r="Q225" s="53">
        <f t="shared" si="37"/>
        <v>31618.400999999998</v>
      </c>
    </row>
    <row r="226" spans="2:17" hidden="1" x14ac:dyDescent="0.25">
      <c r="B226" s="67">
        <v>224</v>
      </c>
      <c r="C226" s="29" t="s">
        <v>6465</v>
      </c>
      <c r="D226" s="29">
        <v>1300010500</v>
      </c>
      <c r="E226" s="65" t="s">
        <v>3576</v>
      </c>
      <c r="F226" s="29">
        <v>2021</v>
      </c>
      <c r="G226" s="38">
        <v>44389</v>
      </c>
      <c r="H226" s="22">
        <f t="shared" si="32"/>
        <v>0</v>
      </c>
      <c r="I226" s="22">
        <v>15</v>
      </c>
      <c r="J226" s="39">
        <f t="shared" si="33"/>
        <v>6.3333333333333325E-2</v>
      </c>
      <c r="K226" s="66">
        <v>2068591.61</v>
      </c>
      <c r="L226" s="66">
        <v>2013618.08</v>
      </c>
      <c r="M226" s="81">
        <v>0</v>
      </c>
      <c r="N226" s="35">
        <f t="shared" si="34"/>
        <v>2068591.61</v>
      </c>
      <c r="O226" s="35">
        <f t="shared" si="35"/>
        <v>0</v>
      </c>
      <c r="P226" s="57">
        <f t="shared" si="36"/>
        <v>2068591.61</v>
      </c>
      <c r="Q226" s="53">
        <f t="shared" si="37"/>
        <v>1861732.449</v>
      </c>
    </row>
    <row r="227" spans="2:17" hidden="1" x14ac:dyDescent="0.25">
      <c r="B227" s="67">
        <v>225</v>
      </c>
      <c r="C227" s="29" t="s">
        <v>6465</v>
      </c>
      <c r="D227" s="29">
        <v>1300010310</v>
      </c>
      <c r="E227" s="65" t="s">
        <v>3587</v>
      </c>
      <c r="F227" s="29">
        <v>2021</v>
      </c>
      <c r="G227" s="38">
        <v>44389</v>
      </c>
      <c r="H227" s="22">
        <f t="shared" si="32"/>
        <v>0</v>
      </c>
      <c r="I227" s="22">
        <v>15</v>
      </c>
      <c r="J227" s="39">
        <f t="shared" si="33"/>
        <v>6.3333333333333325E-2</v>
      </c>
      <c r="K227" s="66">
        <v>187236</v>
      </c>
      <c r="L227" s="66">
        <v>181439.38</v>
      </c>
      <c r="M227" s="81">
        <v>0</v>
      </c>
      <c r="N227" s="35">
        <f t="shared" si="34"/>
        <v>187236</v>
      </c>
      <c r="O227" s="35">
        <f t="shared" si="35"/>
        <v>0</v>
      </c>
      <c r="P227" s="57">
        <f t="shared" si="36"/>
        <v>187236</v>
      </c>
      <c r="Q227" s="53">
        <f t="shared" si="37"/>
        <v>168512.4</v>
      </c>
    </row>
    <row r="228" spans="2:17" s="14" customFormat="1" x14ac:dyDescent="0.25">
      <c r="B228" s="107">
        <v>226</v>
      </c>
      <c r="C228" s="116" t="s">
        <v>6466</v>
      </c>
      <c r="D228" s="116">
        <v>1300000880</v>
      </c>
      <c r="E228" s="117" t="s">
        <v>2340</v>
      </c>
      <c r="F228" s="116">
        <v>2007</v>
      </c>
      <c r="G228" s="110">
        <v>44389</v>
      </c>
      <c r="H228" s="109">
        <f t="shared" si="32"/>
        <v>14</v>
      </c>
      <c r="I228" s="109">
        <v>15</v>
      </c>
      <c r="J228" s="111">
        <f t="shared" si="33"/>
        <v>6.3333333333333325E-2</v>
      </c>
      <c r="K228" s="118">
        <v>545628.31999999995</v>
      </c>
      <c r="L228" s="118">
        <v>1</v>
      </c>
      <c r="M228" s="119">
        <v>0</v>
      </c>
      <c r="N228" s="112">
        <f t="shared" si="34"/>
        <v>545628.31999999995</v>
      </c>
      <c r="O228" s="112">
        <f t="shared" si="35"/>
        <v>483790.4437333332</v>
      </c>
      <c r="P228" s="114">
        <f t="shared" si="36"/>
        <v>61837.876266666746</v>
      </c>
      <c r="Q228" s="115">
        <f t="shared" si="37"/>
        <v>55654.088640000075</v>
      </c>
    </row>
    <row r="229" spans="2:17" x14ac:dyDescent="0.25">
      <c r="B229" s="107">
        <v>227</v>
      </c>
      <c r="C229" s="116" t="s">
        <v>6466</v>
      </c>
      <c r="D229" s="116">
        <v>1300000990</v>
      </c>
      <c r="E229" s="117" t="s">
        <v>4960</v>
      </c>
      <c r="F229" s="116">
        <v>2008</v>
      </c>
      <c r="G229" s="110">
        <v>44389</v>
      </c>
      <c r="H229" s="109">
        <f t="shared" si="32"/>
        <v>13</v>
      </c>
      <c r="I229" s="109">
        <v>6</v>
      </c>
      <c r="J229" s="111">
        <f t="shared" si="33"/>
        <v>0.15833333333333333</v>
      </c>
      <c r="K229" s="118">
        <v>37500</v>
      </c>
      <c r="L229" s="118">
        <v>1</v>
      </c>
      <c r="M229" s="119">
        <v>0</v>
      </c>
      <c r="N229" s="112">
        <f t="shared" si="34"/>
        <v>37500</v>
      </c>
      <c r="O229" s="112">
        <f t="shared" si="35"/>
        <v>77187.499999999985</v>
      </c>
      <c r="P229" s="114">
        <f t="shared" si="36"/>
        <v>1875</v>
      </c>
      <c r="Q229" s="115">
        <f t="shared" si="37"/>
        <v>1875</v>
      </c>
    </row>
    <row r="230" spans="2:17" x14ac:dyDescent="0.25">
      <c r="B230" s="107">
        <v>228</v>
      </c>
      <c r="C230" s="116" t="s">
        <v>6466</v>
      </c>
      <c r="D230" s="116">
        <v>1300001020</v>
      </c>
      <c r="E230" s="117" t="s">
        <v>2340</v>
      </c>
      <c r="F230" s="116">
        <v>2008</v>
      </c>
      <c r="G230" s="110">
        <v>44389</v>
      </c>
      <c r="H230" s="109">
        <f t="shared" si="32"/>
        <v>13</v>
      </c>
      <c r="I230" s="109">
        <v>15</v>
      </c>
      <c r="J230" s="111">
        <f t="shared" si="33"/>
        <v>6.3333333333333325E-2</v>
      </c>
      <c r="K230" s="118">
        <v>32310</v>
      </c>
      <c r="L230" s="118">
        <v>1</v>
      </c>
      <c r="M230" s="119">
        <v>0</v>
      </c>
      <c r="N230" s="112">
        <f t="shared" si="34"/>
        <v>32310</v>
      </c>
      <c r="O230" s="112">
        <f t="shared" si="35"/>
        <v>26601.899999999998</v>
      </c>
      <c r="P230" s="114">
        <f t="shared" si="36"/>
        <v>5708.1000000000022</v>
      </c>
      <c r="Q230" s="115">
        <f t="shared" si="37"/>
        <v>5137.2900000000018</v>
      </c>
    </row>
    <row r="231" spans="2:17" x14ac:dyDescent="0.25">
      <c r="B231" s="107">
        <v>229</v>
      </c>
      <c r="C231" s="116" t="s">
        <v>6466</v>
      </c>
      <c r="D231" s="116">
        <v>1300001060</v>
      </c>
      <c r="E231" s="117" t="s">
        <v>4961</v>
      </c>
      <c r="F231" s="116">
        <v>2009</v>
      </c>
      <c r="G231" s="110">
        <v>44389</v>
      </c>
      <c r="H231" s="109">
        <f t="shared" si="32"/>
        <v>12</v>
      </c>
      <c r="I231" s="109">
        <v>15</v>
      </c>
      <c r="J231" s="111">
        <f t="shared" si="33"/>
        <v>6.3333333333333325E-2</v>
      </c>
      <c r="K231" s="118">
        <v>335630.59</v>
      </c>
      <c r="L231" s="118">
        <v>1</v>
      </c>
      <c r="M231" s="119">
        <v>0</v>
      </c>
      <c r="N231" s="112">
        <f t="shared" si="34"/>
        <v>335630.59</v>
      </c>
      <c r="O231" s="112">
        <f t="shared" si="35"/>
        <v>255079.24839999998</v>
      </c>
      <c r="P231" s="114">
        <f t="shared" si="36"/>
        <v>80551.341600000043</v>
      </c>
      <c r="Q231" s="115">
        <f t="shared" si="37"/>
        <v>72496.207440000042</v>
      </c>
    </row>
    <row r="232" spans="2:17" x14ac:dyDescent="0.25">
      <c r="B232" s="107">
        <v>230</v>
      </c>
      <c r="C232" s="116" t="s">
        <v>6466</v>
      </c>
      <c r="D232" s="116">
        <v>1300001490</v>
      </c>
      <c r="E232" s="117" t="s">
        <v>4962</v>
      </c>
      <c r="F232" s="116">
        <v>2009</v>
      </c>
      <c r="G232" s="110">
        <v>44389</v>
      </c>
      <c r="H232" s="109">
        <f t="shared" si="32"/>
        <v>12</v>
      </c>
      <c r="I232" s="109">
        <v>15</v>
      </c>
      <c r="J232" s="111">
        <f t="shared" si="33"/>
        <v>6.3333333333333325E-2</v>
      </c>
      <c r="K232" s="118">
        <v>33000</v>
      </c>
      <c r="L232" s="118">
        <v>1</v>
      </c>
      <c r="M232" s="119">
        <v>0</v>
      </c>
      <c r="N232" s="112">
        <f t="shared" si="34"/>
        <v>33000</v>
      </c>
      <c r="O232" s="112">
        <f t="shared" si="35"/>
        <v>25079.999999999996</v>
      </c>
      <c r="P232" s="114">
        <f t="shared" si="36"/>
        <v>7920.0000000000036</v>
      </c>
      <c r="Q232" s="115">
        <f t="shared" si="37"/>
        <v>7128.0000000000036</v>
      </c>
    </row>
    <row r="233" spans="2:17" x14ac:dyDescent="0.25">
      <c r="B233" s="107">
        <v>231</v>
      </c>
      <c r="C233" s="116" t="s">
        <v>6466</v>
      </c>
      <c r="D233" s="116">
        <v>1300002310</v>
      </c>
      <c r="E233" s="117" t="s">
        <v>2340</v>
      </c>
      <c r="F233" s="116">
        <v>2010</v>
      </c>
      <c r="G233" s="110">
        <v>44389</v>
      </c>
      <c r="H233" s="109">
        <f t="shared" si="32"/>
        <v>11</v>
      </c>
      <c r="I233" s="109">
        <v>15</v>
      </c>
      <c r="J233" s="111">
        <f t="shared" si="33"/>
        <v>6.3333333333333325E-2</v>
      </c>
      <c r="K233" s="118">
        <v>2638930.81</v>
      </c>
      <c r="L233" s="118">
        <v>1</v>
      </c>
      <c r="M233" s="119">
        <v>0</v>
      </c>
      <c r="N233" s="112">
        <f t="shared" si="34"/>
        <v>2638930.81</v>
      </c>
      <c r="O233" s="112">
        <f t="shared" si="35"/>
        <v>1838455.1309666664</v>
      </c>
      <c r="P233" s="114">
        <f t="shared" si="36"/>
        <v>800475.67903333367</v>
      </c>
      <c r="Q233" s="115">
        <f t="shared" si="37"/>
        <v>720428.11113000032</v>
      </c>
    </row>
    <row r="234" spans="2:17" x14ac:dyDescent="0.25">
      <c r="B234" s="107">
        <v>232</v>
      </c>
      <c r="C234" s="116" t="s">
        <v>6466</v>
      </c>
      <c r="D234" s="116">
        <v>1300002320</v>
      </c>
      <c r="E234" s="117" t="s">
        <v>4963</v>
      </c>
      <c r="F234" s="116">
        <v>2010</v>
      </c>
      <c r="G234" s="110">
        <v>44389</v>
      </c>
      <c r="H234" s="109">
        <f t="shared" si="32"/>
        <v>11</v>
      </c>
      <c r="I234" s="109">
        <v>15</v>
      </c>
      <c r="J234" s="111">
        <f t="shared" si="33"/>
        <v>6.3333333333333325E-2</v>
      </c>
      <c r="K234" s="118">
        <v>723517.01</v>
      </c>
      <c r="L234" s="118">
        <v>1</v>
      </c>
      <c r="M234" s="119">
        <v>0</v>
      </c>
      <c r="N234" s="112">
        <f t="shared" si="34"/>
        <v>723517.01</v>
      </c>
      <c r="O234" s="112">
        <f t="shared" si="35"/>
        <v>504050.18363333325</v>
      </c>
      <c r="P234" s="114">
        <f t="shared" si="36"/>
        <v>219466.82636666676</v>
      </c>
      <c r="Q234" s="115">
        <f t="shared" si="37"/>
        <v>197520.1437300001</v>
      </c>
    </row>
    <row r="235" spans="2:17" x14ac:dyDescent="0.25">
      <c r="B235" s="107">
        <v>233</v>
      </c>
      <c r="C235" s="116" t="s">
        <v>6466</v>
      </c>
      <c r="D235" s="116">
        <v>1300002350</v>
      </c>
      <c r="E235" s="117" t="s">
        <v>4964</v>
      </c>
      <c r="F235" s="116">
        <v>2010</v>
      </c>
      <c r="G235" s="110">
        <v>44389</v>
      </c>
      <c r="H235" s="109">
        <f t="shared" si="32"/>
        <v>11</v>
      </c>
      <c r="I235" s="109">
        <v>6</v>
      </c>
      <c r="J235" s="111">
        <f t="shared" si="33"/>
        <v>0.15833333333333333</v>
      </c>
      <c r="K235" s="118">
        <v>457276.59</v>
      </c>
      <c r="L235" s="118">
        <v>1</v>
      </c>
      <c r="M235" s="119">
        <v>0</v>
      </c>
      <c r="N235" s="112">
        <f t="shared" si="34"/>
        <v>457276.59</v>
      </c>
      <c r="O235" s="112">
        <f t="shared" si="35"/>
        <v>796423.39425000001</v>
      </c>
      <c r="P235" s="114">
        <f t="shared" si="36"/>
        <v>22863.829500000003</v>
      </c>
      <c r="Q235" s="115">
        <f t="shared" si="37"/>
        <v>22863.829500000003</v>
      </c>
    </row>
    <row r="236" spans="2:17" x14ac:dyDescent="0.25">
      <c r="B236" s="107">
        <v>234</v>
      </c>
      <c r="C236" s="116" t="s">
        <v>6466</v>
      </c>
      <c r="D236" s="116">
        <v>1300002340</v>
      </c>
      <c r="E236" s="117" t="s">
        <v>4965</v>
      </c>
      <c r="F236" s="116">
        <v>2010</v>
      </c>
      <c r="G236" s="110">
        <v>44389</v>
      </c>
      <c r="H236" s="109">
        <f t="shared" si="32"/>
        <v>11</v>
      </c>
      <c r="I236" s="109">
        <v>6</v>
      </c>
      <c r="J236" s="111">
        <f t="shared" si="33"/>
        <v>0.15833333333333333</v>
      </c>
      <c r="K236" s="118">
        <v>58101.03</v>
      </c>
      <c r="L236" s="118">
        <v>1</v>
      </c>
      <c r="M236" s="119">
        <v>0</v>
      </c>
      <c r="N236" s="112">
        <f t="shared" si="34"/>
        <v>58101.03</v>
      </c>
      <c r="O236" s="112">
        <f t="shared" si="35"/>
        <v>101192.62725000001</v>
      </c>
      <c r="P236" s="114">
        <f t="shared" si="36"/>
        <v>2905.0515</v>
      </c>
      <c r="Q236" s="115">
        <f t="shared" si="37"/>
        <v>2905.0515</v>
      </c>
    </row>
    <row r="237" spans="2:17" x14ac:dyDescent="0.25">
      <c r="B237" s="107">
        <v>235</v>
      </c>
      <c r="C237" s="116" t="s">
        <v>6466</v>
      </c>
      <c r="D237" s="116">
        <v>1300002850</v>
      </c>
      <c r="E237" s="117" t="s">
        <v>2340</v>
      </c>
      <c r="F237" s="116">
        <v>2011</v>
      </c>
      <c r="G237" s="110">
        <v>44389</v>
      </c>
      <c r="H237" s="109">
        <f t="shared" si="32"/>
        <v>10</v>
      </c>
      <c r="I237" s="109">
        <v>15</v>
      </c>
      <c r="J237" s="111">
        <f t="shared" si="33"/>
        <v>6.3333333333333325E-2</v>
      </c>
      <c r="K237" s="118">
        <v>719054</v>
      </c>
      <c r="L237" s="118">
        <v>1</v>
      </c>
      <c r="M237" s="119">
        <v>0</v>
      </c>
      <c r="N237" s="112">
        <f t="shared" si="34"/>
        <v>719054</v>
      </c>
      <c r="O237" s="112">
        <f t="shared" si="35"/>
        <v>455400.86666666664</v>
      </c>
      <c r="P237" s="114">
        <f t="shared" si="36"/>
        <v>263653.13333333336</v>
      </c>
      <c r="Q237" s="115">
        <f t="shared" si="37"/>
        <v>237287.82000000004</v>
      </c>
    </row>
    <row r="238" spans="2:17" hidden="1" x14ac:dyDescent="0.25">
      <c r="B238" s="67">
        <v>236</v>
      </c>
      <c r="C238" s="29" t="s">
        <v>6466</v>
      </c>
      <c r="D238" s="29">
        <v>1300003310</v>
      </c>
      <c r="E238" s="65" t="s">
        <v>4966</v>
      </c>
      <c r="F238" s="29">
        <v>2011</v>
      </c>
      <c r="G238" s="38">
        <v>44389</v>
      </c>
      <c r="H238" s="22">
        <f t="shared" si="32"/>
        <v>10</v>
      </c>
      <c r="I238" s="22">
        <v>6</v>
      </c>
      <c r="J238" s="39">
        <f t="shared" si="33"/>
        <v>0.15833333333333333</v>
      </c>
      <c r="K238" s="66">
        <v>28500</v>
      </c>
      <c r="L238" s="66">
        <v>1410.35</v>
      </c>
      <c r="M238" s="81">
        <v>0.15</v>
      </c>
      <c r="N238" s="35">
        <f t="shared" si="34"/>
        <v>32775</v>
      </c>
      <c r="O238" s="35">
        <f t="shared" si="35"/>
        <v>51893.75</v>
      </c>
      <c r="P238" s="57">
        <f t="shared" si="36"/>
        <v>1638.75</v>
      </c>
      <c r="Q238" s="53">
        <f t="shared" si="37"/>
        <v>1638.75</v>
      </c>
    </row>
    <row r="239" spans="2:17" hidden="1" x14ac:dyDescent="0.25">
      <c r="B239" s="67">
        <v>237</v>
      </c>
      <c r="C239" s="29" t="s">
        <v>6466</v>
      </c>
      <c r="D239" s="29">
        <v>1300003560</v>
      </c>
      <c r="E239" s="65" t="s">
        <v>4967</v>
      </c>
      <c r="F239" s="29">
        <v>2012</v>
      </c>
      <c r="G239" s="38">
        <v>44389</v>
      </c>
      <c r="H239" s="22">
        <f t="shared" si="32"/>
        <v>9</v>
      </c>
      <c r="I239" s="22">
        <v>15</v>
      </c>
      <c r="J239" s="39">
        <f t="shared" si="33"/>
        <v>6.3333333333333325E-2</v>
      </c>
      <c r="K239" s="66">
        <v>560000</v>
      </c>
      <c r="L239" s="66">
        <v>68716.36</v>
      </c>
      <c r="M239" s="81">
        <v>0.09</v>
      </c>
      <c r="N239" s="35">
        <f t="shared" si="34"/>
        <v>610400</v>
      </c>
      <c r="O239" s="35">
        <f t="shared" si="35"/>
        <v>347927.99999999994</v>
      </c>
      <c r="P239" s="57">
        <f t="shared" si="36"/>
        <v>262472.00000000006</v>
      </c>
      <c r="Q239" s="53">
        <f t="shared" si="37"/>
        <v>236224.80000000005</v>
      </c>
    </row>
    <row r="240" spans="2:17" hidden="1" x14ac:dyDescent="0.25">
      <c r="B240" s="67">
        <v>238</v>
      </c>
      <c r="C240" s="29" t="s">
        <v>6466</v>
      </c>
      <c r="D240" s="29">
        <v>1300003570</v>
      </c>
      <c r="E240" s="65" t="s">
        <v>4968</v>
      </c>
      <c r="F240" s="29">
        <v>2012</v>
      </c>
      <c r="G240" s="38">
        <v>44389</v>
      </c>
      <c r="H240" s="22">
        <f t="shared" si="32"/>
        <v>9</v>
      </c>
      <c r="I240" s="22">
        <v>15</v>
      </c>
      <c r="J240" s="39">
        <f t="shared" si="33"/>
        <v>6.3333333333333325E-2</v>
      </c>
      <c r="K240" s="66">
        <v>479667.9</v>
      </c>
      <c r="L240" s="66">
        <v>38632.339999999997</v>
      </c>
      <c r="M240" s="81">
        <v>0.01</v>
      </c>
      <c r="N240" s="35">
        <f t="shared" si="34"/>
        <v>484464.57900000003</v>
      </c>
      <c r="O240" s="35">
        <f t="shared" si="35"/>
        <v>276144.81002999999</v>
      </c>
      <c r="P240" s="57">
        <f t="shared" si="36"/>
        <v>208319.76897000003</v>
      </c>
      <c r="Q240" s="53">
        <f t="shared" si="37"/>
        <v>187487.79207300005</v>
      </c>
    </row>
    <row r="241" spans="2:17" hidden="1" x14ac:dyDescent="0.25">
      <c r="B241" s="67">
        <v>239</v>
      </c>
      <c r="C241" s="29" t="s">
        <v>6466</v>
      </c>
      <c r="D241" s="29">
        <v>1300003630</v>
      </c>
      <c r="E241" s="65" t="s">
        <v>4969</v>
      </c>
      <c r="F241" s="29">
        <v>2012</v>
      </c>
      <c r="G241" s="38">
        <v>44389</v>
      </c>
      <c r="H241" s="22">
        <f t="shared" si="32"/>
        <v>9</v>
      </c>
      <c r="I241" s="22">
        <v>6</v>
      </c>
      <c r="J241" s="39">
        <f t="shared" si="33"/>
        <v>0.15833333333333333</v>
      </c>
      <c r="K241" s="66">
        <v>54000</v>
      </c>
      <c r="L241" s="66">
        <v>6886.23</v>
      </c>
      <c r="M241" s="81">
        <v>0.09</v>
      </c>
      <c r="N241" s="35">
        <f t="shared" si="34"/>
        <v>58860.000000000007</v>
      </c>
      <c r="O241" s="35">
        <f t="shared" si="35"/>
        <v>83875.5</v>
      </c>
      <c r="P241" s="57">
        <f t="shared" si="36"/>
        <v>2943.0000000000005</v>
      </c>
      <c r="Q241" s="53">
        <f t="shared" si="37"/>
        <v>2943.0000000000005</v>
      </c>
    </row>
    <row r="242" spans="2:17" hidden="1" x14ac:dyDescent="0.25">
      <c r="B242" s="67">
        <v>240</v>
      </c>
      <c r="C242" s="29" t="s">
        <v>6466</v>
      </c>
      <c r="D242" s="29">
        <v>1300004190</v>
      </c>
      <c r="E242" s="65" t="s">
        <v>4970</v>
      </c>
      <c r="F242" s="29">
        <v>2013</v>
      </c>
      <c r="G242" s="38">
        <v>44389</v>
      </c>
      <c r="H242" s="22">
        <f t="shared" si="32"/>
        <v>8</v>
      </c>
      <c r="I242" s="22">
        <v>15</v>
      </c>
      <c r="J242" s="39">
        <f t="shared" si="33"/>
        <v>6.3333333333333325E-2</v>
      </c>
      <c r="K242" s="66">
        <v>292137</v>
      </c>
      <c r="L242" s="66">
        <v>73122.960000000006</v>
      </c>
      <c r="M242" s="81">
        <v>0.01</v>
      </c>
      <c r="N242" s="35">
        <f t="shared" si="34"/>
        <v>295058.37</v>
      </c>
      <c r="O242" s="35">
        <f t="shared" si="35"/>
        <v>149496.24079999997</v>
      </c>
      <c r="P242" s="57">
        <f t="shared" si="36"/>
        <v>145562.12920000002</v>
      </c>
      <c r="Q242" s="53">
        <f t="shared" si="37"/>
        <v>131005.91628000002</v>
      </c>
    </row>
    <row r="243" spans="2:17" hidden="1" x14ac:dyDescent="0.25">
      <c r="B243" s="67">
        <v>241</v>
      </c>
      <c r="C243" s="29" t="s">
        <v>6466</v>
      </c>
      <c r="D243" s="29">
        <v>1300005150</v>
      </c>
      <c r="E243" s="65" t="s">
        <v>4971</v>
      </c>
      <c r="F243" s="29">
        <v>2014</v>
      </c>
      <c r="G243" s="38">
        <v>44389</v>
      </c>
      <c r="H243" s="22">
        <f t="shared" si="32"/>
        <v>7</v>
      </c>
      <c r="I243" s="22">
        <v>15</v>
      </c>
      <c r="J243" s="39">
        <f t="shared" si="33"/>
        <v>6.3333333333333325E-2</v>
      </c>
      <c r="K243" s="66">
        <v>1095188</v>
      </c>
      <c r="L243" s="66">
        <v>309683.15999999997</v>
      </c>
      <c r="M243" s="81">
        <v>0</v>
      </c>
      <c r="N243" s="35">
        <f t="shared" si="34"/>
        <v>1095188</v>
      </c>
      <c r="O243" s="35">
        <f t="shared" si="35"/>
        <v>485533.34666666656</v>
      </c>
      <c r="P243" s="57">
        <f t="shared" si="36"/>
        <v>609654.65333333344</v>
      </c>
      <c r="Q243" s="53">
        <f t="shared" si="37"/>
        <v>548689.18800000008</v>
      </c>
    </row>
    <row r="244" spans="2:17" hidden="1" x14ac:dyDescent="0.25">
      <c r="B244" s="67">
        <v>242</v>
      </c>
      <c r="C244" s="29" t="s">
        <v>6466</v>
      </c>
      <c r="D244" s="29">
        <v>1300005480</v>
      </c>
      <c r="E244" s="65" t="s">
        <v>4972</v>
      </c>
      <c r="F244" s="29">
        <v>2014</v>
      </c>
      <c r="G244" s="38">
        <v>44389</v>
      </c>
      <c r="H244" s="22">
        <f t="shared" si="32"/>
        <v>7</v>
      </c>
      <c r="I244" s="22">
        <v>6</v>
      </c>
      <c r="J244" s="39">
        <f t="shared" si="33"/>
        <v>0.15833333333333333</v>
      </c>
      <c r="K244" s="66">
        <v>838066.38</v>
      </c>
      <c r="L244" s="66">
        <v>281498.45</v>
      </c>
      <c r="M244" s="81">
        <v>0</v>
      </c>
      <c r="N244" s="35">
        <f t="shared" si="34"/>
        <v>838066.38</v>
      </c>
      <c r="O244" s="35">
        <f t="shared" si="35"/>
        <v>928856.90450000006</v>
      </c>
      <c r="P244" s="57">
        <f t="shared" si="36"/>
        <v>41903.319000000003</v>
      </c>
      <c r="Q244" s="53">
        <f t="shared" si="37"/>
        <v>41903.319000000003</v>
      </c>
    </row>
    <row r="245" spans="2:17" hidden="1" x14ac:dyDescent="0.25">
      <c r="B245" s="67">
        <v>243</v>
      </c>
      <c r="C245" s="29" t="s">
        <v>6466</v>
      </c>
      <c r="D245" s="29">
        <v>1300005180</v>
      </c>
      <c r="E245" s="65" t="s">
        <v>4973</v>
      </c>
      <c r="F245" s="29">
        <v>2014</v>
      </c>
      <c r="G245" s="38">
        <v>44389</v>
      </c>
      <c r="H245" s="22">
        <f t="shared" si="32"/>
        <v>7</v>
      </c>
      <c r="I245" s="22">
        <v>15</v>
      </c>
      <c r="J245" s="39">
        <f t="shared" si="33"/>
        <v>6.3333333333333325E-2</v>
      </c>
      <c r="K245" s="66">
        <v>162922</v>
      </c>
      <c r="L245" s="66">
        <v>46068.98</v>
      </c>
      <c r="M245" s="81">
        <v>0.04</v>
      </c>
      <c r="N245" s="35">
        <f t="shared" si="34"/>
        <v>169438.88</v>
      </c>
      <c r="O245" s="35">
        <f t="shared" si="35"/>
        <v>75117.903466666656</v>
      </c>
      <c r="P245" s="57">
        <f t="shared" si="36"/>
        <v>94320.976533333349</v>
      </c>
      <c r="Q245" s="53">
        <f t="shared" si="37"/>
        <v>84888.878880000018</v>
      </c>
    </row>
    <row r="246" spans="2:17" hidden="1" x14ac:dyDescent="0.25">
      <c r="B246" s="67">
        <v>244</v>
      </c>
      <c r="C246" s="29" t="s">
        <v>6466</v>
      </c>
      <c r="D246" s="29">
        <v>1300005580</v>
      </c>
      <c r="E246" s="65" t="s">
        <v>4974</v>
      </c>
      <c r="F246" s="29">
        <v>2014</v>
      </c>
      <c r="G246" s="38">
        <v>44389</v>
      </c>
      <c r="H246" s="22">
        <f t="shared" si="32"/>
        <v>7</v>
      </c>
      <c r="I246" s="22">
        <v>15</v>
      </c>
      <c r="J246" s="39">
        <f t="shared" si="33"/>
        <v>6.3333333333333325E-2</v>
      </c>
      <c r="K246" s="66">
        <v>126907.35</v>
      </c>
      <c r="L246" s="66">
        <v>43982.91</v>
      </c>
      <c r="M246" s="81">
        <v>0.11</v>
      </c>
      <c r="N246" s="35">
        <f t="shared" si="34"/>
        <v>140867.15850000002</v>
      </c>
      <c r="O246" s="35">
        <f t="shared" si="35"/>
        <v>62451.106934999996</v>
      </c>
      <c r="P246" s="57">
        <f t="shared" si="36"/>
        <v>78416.051565000031</v>
      </c>
      <c r="Q246" s="53">
        <f t="shared" si="37"/>
        <v>70574.446408500036</v>
      </c>
    </row>
    <row r="247" spans="2:17" hidden="1" x14ac:dyDescent="0.25">
      <c r="B247" s="67">
        <v>245</v>
      </c>
      <c r="C247" s="29" t="s">
        <v>6466</v>
      </c>
      <c r="D247" s="29">
        <v>1300005040</v>
      </c>
      <c r="E247" s="65" t="s">
        <v>4975</v>
      </c>
      <c r="F247" s="29">
        <v>2014</v>
      </c>
      <c r="G247" s="38">
        <v>44389</v>
      </c>
      <c r="H247" s="22">
        <f t="shared" si="32"/>
        <v>7</v>
      </c>
      <c r="I247" s="22">
        <v>15</v>
      </c>
      <c r="J247" s="39">
        <f t="shared" si="33"/>
        <v>6.3333333333333325E-2</v>
      </c>
      <c r="K247" s="66">
        <v>80360</v>
      </c>
      <c r="L247" s="66">
        <v>23139.279999999999</v>
      </c>
      <c r="M247" s="81">
        <v>0.08</v>
      </c>
      <c r="N247" s="35">
        <f t="shared" si="34"/>
        <v>86788.800000000003</v>
      </c>
      <c r="O247" s="35">
        <f t="shared" si="35"/>
        <v>38476.367999999995</v>
      </c>
      <c r="P247" s="57">
        <f t="shared" si="36"/>
        <v>48312.432000000008</v>
      </c>
      <c r="Q247" s="53">
        <f t="shared" si="37"/>
        <v>43481.188800000011</v>
      </c>
    </row>
    <row r="248" spans="2:17" hidden="1" x14ac:dyDescent="0.25">
      <c r="B248" s="67">
        <v>246</v>
      </c>
      <c r="C248" s="29" t="s">
        <v>6466</v>
      </c>
      <c r="D248" s="29">
        <v>1300005170</v>
      </c>
      <c r="E248" s="65" t="s">
        <v>4976</v>
      </c>
      <c r="F248" s="29">
        <v>2014</v>
      </c>
      <c r="G248" s="38">
        <v>44389</v>
      </c>
      <c r="H248" s="22">
        <f t="shared" si="32"/>
        <v>7</v>
      </c>
      <c r="I248" s="22">
        <v>15</v>
      </c>
      <c r="J248" s="39">
        <f t="shared" si="33"/>
        <v>6.3333333333333325E-2</v>
      </c>
      <c r="K248" s="66">
        <v>34021.5</v>
      </c>
      <c r="L248" s="66">
        <v>9620.16</v>
      </c>
      <c r="M248" s="80">
        <v>0</v>
      </c>
      <c r="N248" s="35">
        <f t="shared" si="34"/>
        <v>34021.5</v>
      </c>
      <c r="O248" s="35">
        <f t="shared" si="35"/>
        <v>15082.864999999996</v>
      </c>
      <c r="P248" s="57">
        <f t="shared" si="36"/>
        <v>18938.635000000002</v>
      </c>
      <c r="Q248" s="53">
        <f t="shared" si="37"/>
        <v>17044.771500000003</v>
      </c>
    </row>
    <row r="249" spans="2:17" hidden="1" x14ac:dyDescent="0.25">
      <c r="B249" s="67">
        <v>247</v>
      </c>
      <c r="C249" s="29" t="s">
        <v>6466</v>
      </c>
      <c r="D249" s="29">
        <v>1300005190</v>
      </c>
      <c r="E249" s="65" t="s">
        <v>4977</v>
      </c>
      <c r="F249" s="29">
        <v>2014</v>
      </c>
      <c r="G249" s="38">
        <v>44389</v>
      </c>
      <c r="H249" s="22">
        <f t="shared" si="32"/>
        <v>7</v>
      </c>
      <c r="I249" s="22">
        <v>15</v>
      </c>
      <c r="J249" s="39">
        <f t="shared" si="33"/>
        <v>6.3333333333333325E-2</v>
      </c>
      <c r="K249" s="66">
        <v>18000</v>
      </c>
      <c r="L249" s="66">
        <v>5089.8100000000004</v>
      </c>
      <c r="M249" s="81">
        <v>0.18</v>
      </c>
      <c r="N249" s="35">
        <f t="shared" si="34"/>
        <v>21240</v>
      </c>
      <c r="O249" s="35">
        <f t="shared" si="35"/>
        <v>9416.3999999999978</v>
      </c>
      <c r="P249" s="57">
        <f t="shared" si="36"/>
        <v>11823.600000000002</v>
      </c>
      <c r="Q249" s="53">
        <f t="shared" si="37"/>
        <v>10641.240000000002</v>
      </c>
    </row>
    <row r="250" spans="2:17" hidden="1" x14ac:dyDescent="0.25">
      <c r="B250" s="67">
        <v>248</v>
      </c>
      <c r="C250" s="29" t="s">
        <v>6466</v>
      </c>
      <c r="D250" s="29">
        <v>1300005840</v>
      </c>
      <c r="E250" s="65" t="s">
        <v>4978</v>
      </c>
      <c r="F250" s="29">
        <v>2015</v>
      </c>
      <c r="G250" s="38">
        <v>44389</v>
      </c>
      <c r="H250" s="22">
        <f t="shared" si="32"/>
        <v>6</v>
      </c>
      <c r="I250" s="22">
        <v>15</v>
      </c>
      <c r="J250" s="39">
        <f t="shared" si="33"/>
        <v>6.3333333333333325E-2</v>
      </c>
      <c r="K250" s="66">
        <v>3457667.52</v>
      </c>
      <c r="L250" s="66">
        <v>1295966.78</v>
      </c>
      <c r="M250" s="81">
        <v>0.08</v>
      </c>
      <c r="N250" s="35">
        <f t="shared" si="34"/>
        <v>3734280.9216000005</v>
      </c>
      <c r="O250" s="35">
        <f t="shared" si="35"/>
        <v>1419026.750208</v>
      </c>
      <c r="P250" s="57">
        <f t="shared" si="36"/>
        <v>2315254.1713920003</v>
      </c>
      <c r="Q250" s="53">
        <f t="shared" si="37"/>
        <v>2083728.7542528003</v>
      </c>
    </row>
    <row r="251" spans="2:17" hidden="1" x14ac:dyDescent="0.25">
      <c r="B251" s="67">
        <v>249</v>
      </c>
      <c r="C251" s="29" t="s">
        <v>6466</v>
      </c>
      <c r="D251" s="29">
        <v>1300005870</v>
      </c>
      <c r="E251" s="65" t="s">
        <v>4979</v>
      </c>
      <c r="F251" s="29">
        <v>2015</v>
      </c>
      <c r="G251" s="38">
        <v>44389</v>
      </c>
      <c r="H251" s="22">
        <f t="shared" si="32"/>
        <v>6</v>
      </c>
      <c r="I251" s="22">
        <v>15</v>
      </c>
      <c r="J251" s="39">
        <f t="shared" si="33"/>
        <v>6.3333333333333325E-2</v>
      </c>
      <c r="K251" s="66">
        <v>2350192.37</v>
      </c>
      <c r="L251" s="66">
        <v>880839.2</v>
      </c>
      <c r="M251" s="81">
        <v>0</v>
      </c>
      <c r="N251" s="35">
        <f t="shared" si="34"/>
        <v>2350192.37</v>
      </c>
      <c r="O251" s="35">
        <f t="shared" si="35"/>
        <v>893073.10059999989</v>
      </c>
      <c r="P251" s="57">
        <f t="shared" si="36"/>
        <v>1457119.2694000001</v>
      </c>
      <c r="Q251" s="53">
        <f t="shared" si="37"/>
        <v>1311407.3424600002</v>
      </c>
    </row>
    <row r="252" spans="2:17" hidden="1" x14ac:dyDescent="0.25">
      <c r="B252" s="67">
        <v>250</v>
      </c>
      <c r="C252" s="29" t="s">
        <v>6466</v>
      </c>
      <c r="D252" s="29">
        <v>1300005860</v>
      </c>
      <c r="E252" s="65" t="s">
        <v>4980</v>
      </c>
      <c r="F252" s="29">
        <v>2015</v>
      </c>
      <c r="G252" s="38">
        <v>44389</v>
      </c>
      <c r="H252" s="22">
        <f t="shared" si="32"/>
        <v>6</v>
      </c>
      <c r="I252" s="22">
        <v>15</v>
      </c>
      <c r="J252" s="39">
        <f t="shared" si="33"/>
        <v>6.3333333333333325E-2</v>
      </c>
      <c r="K252" s="66">
        <v>2045986.88</v>
      </c>
      <c r="L252" s="66">
        <v>766824.65</v>
      </c>
      <c r="M252" s="81">
        <v>0</v>
      </c>
      <c r="N252" s="35">
        <f t="shared" si="34"/>
        <v>2045986.88</v>
      </c>
      <c r="O252" s="35">
        <f t="shared" si="35"/>
        <v>777475.01439999987</v>
      </c>
      <c r="P252" s="57">
        <f t="shared" si="36"/>
        <v>1268511.8656000001</v>
      </c>
      <c r="Q252" s="53">
        <f t="shared" si="37"/>
        <v>1141660.6790400001</v>
      </c>
    </row>
    <row r="253" spans="2:17" hidden="1" x14ac:dyDescent="0.25">
      <c r="B253" s="67">
        <v>251</v>
      </c>
      <c r="C253" s="29" t="s">
        <v>6466</v>
      </c>
      <c r="D253" s="29">
        <v>1300005900</v>
      </c>
      <c r="E253" s="65" t="s">
        <v>4981</v>
      </c>
      <c r="F253" s="29">
        <v>2015</v>
      </c>
      <c r="G253" s="38">
        <v>44389</v>
      </c>
      <c r="H253" s="22">
        <f t="shared" si="32"/>
        <v>6</v>
      </c>
      <c r="I253" s="22">
        <v>6</v>
      </c>
      <c r="J253" s="39">
        <f t="shared" si="33"/>
        <v>0.15833333333333333</v>
      </c>
      <c r="K253" s="66">
        <v>1010000</v>
      </c>
      <c r="L253" s="66">
        <v>378542.47</v>
      </c>
      <c r="M253" s="81">
        <v>0</v>
      </c>
      <c r="N253" s="35">
        <f t="shared" si="34"/>
        <v>1010000</v>
      </c>
      <c r="O253" s="35">
        <f t="shared" si="35"/>
        <v>959500</v>
      </c>
      <c r="P253" s="57">
        <f t="shared" si="36"/>
        <v>50500</v>
      </c>
      <c r="Q253" s="53">
        <f t="shared" si="37"/>
        <v>50500</v>
      </c>
    </row>
    <row r="254" spans="2:17" hidden="1" x14ac:dyDescent="0.25">
      <c r="B254" s="67">
        <v>252</v>
      </c>
      <c r="C254" s="29" t="s">
        <v>6466</v>
      </c>
      <c r="D254" s="29">
        <v>1300005850</v>
      </c>
      <c r="E254" s="65" t="s">
        <v>4982</v>
      </c>
      <c r="F254" s="29">
        <v>2015</v>
      </c>
      <c r="G254" s="38">
        <v>44389</v>
      </c>
      <c r="H254" s="22">
        <f t="shared" si="32"/>
        <v>6</v>
      </c>
      <c r="I254" s="22">
        <v>15</v>
      </c>
      <c r="J254" s="39">
        <f t="shared" si="33"/>
        <v>6.3333333333333325E-2</v>
      </c>
      <c r="K254" s="66">
        <v>179120</v>
      </c>
      <c r="L254" s="66">
        <v>67133.2</v>
      </c>
      <c r="M254" s="81">
        <v>0.08</v>
      </c>
      <c r="N254" s="35">
        <f t="shared" si="34"/>
        <v>193449.60000000001</v>
      </c>
      <c r="O254" s="35">
        <f t="shared" si="35"/>
        <v>73510.847999999998</v>
      </c>
      <c r="P254" s="57">
        <f t="shared" si="36"/>
        <v>119938.75200000001</v>
      </c>
      <c r="Q254" s="53">
        <f t="shared" si="37"/>
        <v>107944.87680000001</v>
      </c>
    </row>
    <row r="255" spans="2:17" hidden="1" x14ac:dyDescent="0.25">
      <c r="B255" s="67">
        <v>253</v>
      </c>
      <c r="C255" s="29" t="s">
        <v>6466</v>
      </c>
      <c r="D255" s="29">
        <v>1300006160</v>
      </c>
      <c r="E255" s="65" t="s">
        <v>4983</v>
      </c>
      <c r="F255" s="29">
        <v>2015</v>
      </c>
      <c r="G255" s="38">
        <v>44389</v>
      </c>
      <c r="H255" s="22">
        <f t="shared" si="32"/>
        <v>6</v>
      </c>
      <c r="I255" s="22">
        <v>15</v>
      </c>
      <c r="J255" s="39">
        <f t="shared" si="33"/>
        <v>6.3333333333333325E-2</v>
      </c>
      <c r="K255" s="66">
        <v>107250</v>
      </c>
      <c r="L255" s="66">
        <v>45825.43</v>
      </c>
      <c r="M255" s="81">
        <v>0</v>
      </c>
      <c r="N255" s="35">
        <f t="shared" si="34"/>
        <v>107250</v>
      </c>
      <c r="O255" s="35">
        <f t="shared" si="35"/>
        <v>40754.999999999993</v>
      </c>
      <c r="P255" s="57">
        <f t="shared" si="36"/>
        <v>66495</v>
      </c>
      <c r="Q255" s="53">
        <f t="shared" si="37"/>
        <v>59845.5</v>
      </c>
    </row>
    <row r="256" spans="2:17" hidden="1" x14ac:dyDescent="0.25">
      <c r="B256" s="67">
        <v>254</v>
      </c>
      <c r="C256" s="29" t="s">
        <v>6466</v>
      </c>
      <c r="D256" s="29">
        <v>1300005890</v>
      </c>
      <c r="E256" s="65" t="s">
        <v>4984</v>
      </c>
      <c r="F256" s="29">
        <v>2015</v>
      </c>
      <c r="G256" s="38">
        <v>44389</v>
      </c>
      <c r="H256" s="22">
        <f t="shared" si="32"/>
        <v>6</v>
      </c>
      <c r="I256" s="22">
        <v>15</v>
      </c>
      <c r="J256" s="39">
        <f t="shared" si="33"/>
        <v>6.3333333333333325E-2</v>
      </c>
      <c r="K256" s="66">
        <v>48000</v>
      </c>
      <c r="L256" s="66">
        <v>17990.14</v>
      </c>
      <c r="M256" s="81">
        <v>0</v>
      </c>
      <c r="N256" s="35">
        <f t="shared" si="34"/>
        <v>48000</v>
      </c>
      <c r="O256" s="35">
        <f t="shared" si="35"/>
        <v>18239.999999999996</v>
      </c>
      <c r="P256" s="57">
        <f t="shared" si="36"/>
        <v>29760.000000000004</v>
      </c>
      <c r="Q256" s="53">
        <f t="shared" si="37"/>
        <v>26784.000000000004</v>
      </c>
    </row>
    <row r="257" spans="2:17" hidden="1" x14ac:dyDescent="0.25">
      <c r="B257" s="67">
        <v>255</v>
      </c>
      <c r="C257" s="29" t="s">
        <v>6466</v>
      </c>
      <c r="D257" s="29">
        <v>1300005910</v>
      </c>
      <c r="E257" s="65" t="s">
        <v>4985</v>
      </c>
      <c r="F257" s="29">
        <v>2015</v>
      </c>
      <c r="G257" s="38">
        <v>44389</v>
      </c>
      <c r="H257" s="22">
        <f t="shared" si="32"/>
        <v>6</v>
      </c>
      <c r="I257" s="22">
        <v>15</v>
      </c>
      <c r="J257" s="39">
        <f t="shared" si="33"/>
        <v>6.3333333333333325E-2</v>
      </c>
      <c r="K257" s="66">
        <v>42000</v>
      </c>
      <c r="L257" s="66">
        <v>15741.37</v>
      </c>
      <c r="M257" s="81">
        <v>0</v>
      </c>
      <c r="N257" s="35">
        <f t="shared" si="34"/>
        <v>42000</v>
      </c>
      <c r="O257" s="35">
        <f t="shared" si="35"/>
        <v>15959.999999999998</v>
      </c>
      <c r="P257" s="57">
        <f t="shared" si="36"/>
        <v>26040</v>
      </c>
      <c r="Q257" s="53">
        <f t="shared" si="37"/>
        <v>23436</v>
      </c>
    </row>
    <row r="258" spans="2:17" hidden="1" x14ac:dyDescent="0.25">
      <c r="B258" s="67">
        <v>256</v>
      </c>
      <c r="C258" s="29" t="s">
        <v>6466</v>
      </c>
      <c r="D258" s="29">
        <v>1300005880</v>
      </c>
      <c r="E258" s="65" t="s">
        <v>4986</v>
      </c>
      <c r="F258" s="29">
        <v>2015</v>
      </c>
      <c r="G258" s="38">
        <v>44389</v>
      </c>
      <c r="H258" s="22">
        <f t="shared" si="32"/>
        <v>6</v>
      </c>
      <c r="I258" s="22">
        <v>15</v>
      </c>
      <c r="J258" s="39">
        <f t="shared" si="33"/>
        <v>6.3333333333333325E-2</v>
      </c>
      <c r="K258" s="66">
        <v>18000</v>
      </c>
      <c r="L258" s="66">
        <v>6746.3</v>
      </c>
      <c r="M258" s="81">
        <v>0</v>
      </c>
      <c r="N258" s="35">
        <f t="shared" si="34"/>
        <v>18000</v>
      </c>
      <c r="O258" s="35">
        <f t="shared" si="35"/>
        <v>6839.9999999999991</v>
      </c>
      <c r="P258" s="57">
        <f t="shared" si="36"/>
        <v>11160</v>
      </c>
      <c r="Q258" s="53">
        <f t="shared" si="37"/>
        <v>10044</v>
      </c>
    </row>
    <row r="259" spans="2:17" hidden="1" x14ac:dyDescent="0.25">
      <c r="B259" s="67">
        <v>257</v>
      </c>
      <c r="C259" s="29" t="s">
        <v>6466</v>
      </c>
      <c r="D259" s="29">
        <v>1300007330</v>
      </c>
      <c r="E259" s="65" t="s">
        <v>4987</v>
      </c>
      <c r="F259" s="29">
        <v>2016</v>
      </c>
      <c r="G259" s="38">
        <v>44389</v>
      </c>
      <c r="H259" s="22">
        <f t="shared" ref="H259:H322" si="38">YEAR(G259)-F259</f>
        <v>5</v>
      </c>
      <c r="I259" s="22">
        <v>15</v>
      </c>
      <c r="J259" s="39">
        <f t="shared" ref="J259:J322" si="39">(95/I259/100)</f>
        <v>6.3333333333333325E-2</v>
      </c>
      <c r="K259" s="66">
        <v>6561252.9299999997</v>
      </c>
      <c r="L259" s="66">
        <v>3151253.05</v>
      </c>
      <c r="M259" s="81">
        <v>0.06</v>
      </c>
      <c r="N259" s="35">
        <f t="shared" ref="N259:N322" si="40">K259*(1+M259)</f>
        <v>6954928.1058</v>
      </c>
      <c r="O259" s="35">
        <f t="shared" ref="O259:O322" si="41">H259*J259*N259</f>
        <v>2202393.9001699998</v>
      </c>
      <c r="P259" s="57">
        <f t="shared" ref="P259:P322" si="42">IF(N259-O259&lt;=0,5%*N259,N259-O259)</f>
        <v>4752534.2056300007</v>
      </c>
      <c r="Q259" s="53">
        <f t="shared" ref="Q259:Q322" si="43">IF(P259=N259*5%,P259,P259*0.9)</f>
        <v>4277280.7850670004</v>
      </c>
    </row>
    <row r="260" spans="2:17" hidden="1" x14ac:dyDescent="0.25">
      <c r="B260" s="67">
        <v>258</v>
      </c>
      <c r="C260" s="29" t="s">
        <v>6466</v>
      </c>
      <c r="D260" s="29">
        <v>1300007460</v>
      </c>
      <c r="E260" s="65" t="s">
        <v>4988</v>
      </c>
      <c r="F260" s="29">
        <v>2016</v>
      </c>
      <c r="G260" s="38">
        <v>44389</v>
      </c>
      <c r="H260" s="22">
        <f t="shared" si="38"/>
        <v>5</v>
      </c>
      <c r="I260" s="22">
        <v>15</v>
      </c>
      <c r="J260" s="39">
        <f t="shared" si="39"/>
        <v>6.3333333333333325E-2</v>
      </c>
      <c r="K260" s="66">
        <v>2287287.2999999998</v>
      </c>
      <c r="L260" s="66">
        <v>1098543.3899999999</v>
      </c>
      <c r="M260" s="81">
        <v>0.01</v>
      </c>
      <c r="N260" s="35">
        <f t="shared" si="40"/>
        <v>2310160.173</v>
      </c>
      <c r="O260" s="35">
        <f t="shared" si="41"/>
        <v>731550.72144999995</v>
      </c>
      <c r="P260" s="57">
        <f t="shared" si="42"/>
        <v>1578609.4515499999</v>
      </c>
      <c r="Q260" s="53">
        <f t="shared" si="43"/>
        <v>1420748.506395</v>
      </c>
    </row>
    <row r="261" spans="2:17" hidden="1" x14ac:dyDescent="0.25">
      <c r="B261" s="67">
        <v>259</v>
      </c>
      <c r="C261" s="29" t="s">
        <v>6466</v>
      </c>
      <c r="D261" s="29">
        <v>1300007570</v>
      </c>
      <c r="E261" s="65" t="s">
        <v>4989</v>
      </c>
      <c r="F261" s="29">
        <v>2016</v>
      </c>
      <c r="G261" s="38">
        <v>44389</v>
      </c>
      <c r="H261" s="22">
        <f t="shared" si="38"/>
        <v>5</v>
      </c>
      <c r="I261" s="22">
        <v>15</v>
      </c>
      <c r="J261" s="39">
        <f t="shared" si="39"/>
        <v>6.3333333333333325E-2</v>
      </c>
      <c r="K261" s="66">
        <v>1545279.25</v>
      </c>
      <c r="L261" s="66">
        <v>806508.74</v>
      </c>
      <c r="M261" s="81">
        <v>0.06</v>
      </c>
      <c r="N261" s="35">
        <f t="shared" si="40"/>
        <v>1637996.0050000001</v>
      </c>
      <c r="O261" s="35">
        <f t="shared" si="41"/>
        <v>518698.7349166667</v>
      </c>
      <c r="P261" s="57">
        <f t="shared" si="42"/>
        <v>1119297.2700833334</v>
      </c>
      <c r="Q261" s="53">
        <f t="shared" si="43"/>
        <v>1007367.5430750001</v>
      </c>
    </row>
    <row r="262" spans="2:17" hidden="1" x14ac:dyDescent="0.25">
      <c r="B262" s="67">
        <v>260</v>
      </c>
      <c r="C262" s="29" t="s">
        <v>6466</v>
      </c>
      <c r="D262" s="29">
        <v>1300007520</v>
      </c>
      <c r="E262" s="65" t="s">
        <v>4990</v>
      </c>
      <c r="F262" s="29">
        <v>2016</v>
      </c>
      <c r="G262" s="38">
        <v>44389</v>
      </c>
      <c r="H262" s="22">
        <f t="shared" si="38"/>
        <v>5</v>
      </c>
      <c r="I262" s="22">
        <v>15</v>
      </c>
      <c r="J262" s="39">
        <f t="shared" si="39"/>
        <v>6.3333333333333325E-2</v>
      </c>
      <c r="K262" s="66">
        <v>1438640</v>
      </c>
      <c r="L262" s="66">
        <v>718139.74</v>
      </c>
      <c r="M262" s="81">
        <v>0.01</v>
      </c>
      <c r="N262" s="35">
        <f t="shared" si="40"/>
        <v>1453026.4</v>
      </c>
      <c r="O262" s="35">
        <f t="shared" si="41"/>
        <v>460125.02666666661</v>
      </c>
      <c r="P262" s="57">
        <f t="shared" si="42"/>
        <v>992901.37333333329</v>
      </c>
      <c r="Q262" s="53">
        <f t="shared" si="43"/>
        <v>893611.23600000003</v>
      </c>
    </row>
    <row r="263" spans="2:17" hidden="1" x14ac:dyDescent="0.25">
      <c r="B263" s="67">
        <v>261</v>
      </c>
      <c r="C263" s="29" t="s">
        <v>6466</v>
      </c>
      <c r="D263" s="29">
        <v>1300007560</v>
      </c>
      <c r="E263" s="65" t="s">
        <v>4991</v>
      </c>
      <c r="F263" s="29">
        <v>2016</v>
      </c>
      <c r="G263" s="38">
        <v>44389</v>
      </c>
      <c r="H263" s="22">
        <f t="shared" si="38"/>
        <v>5</v>
      </c>
      <c r="I263" s="22">
        <v>15</v>
      </c>
      <c r="J263" s="39">
        <f t="shared" si="39"/>
        <v>6.3333333333333325E-2</v>
      </c>
      <c r="K263" s="66">
        <v>197190</v>
      </c>
      <c r="L263" s="66">
        <v>102916.98</v>
      </c>
      <c r="M263" s="81">
        <v>0.01</v>
      </c>
      <c r="N263" s="35">
        <f t="shared" si="40"/>
        <v>199161.9</v>
      </c>
      <c r="O263" s="35">
        <f t="shared" si="41"/>
        <v>63067.934999999998</v>
      </c>
      <c r="P263" s="57">
        <f t="shared" si="42"/>
        <v>136093.965</v>
      </c>
      <c r="Q263" s="53">
        <f t="shared" si="43"/>
        <v>122484.56849999999</v>
      </c>
    </row>
    <row r="264" spans="2:17" hidden="1" x14ac:dyDescent="0.25">
      <c r="B264" s="67">
        <v>262</v>
      </c>
      <c r="C264" s="29" t="s">
        <v>6466</v>
      </c>
      <c r="D264" s="29">
        <v>1300007390</v>
      </c>
      <c r="E264" s="65" t="s">
        <v>4992</v>
      </c>
      <c r="F264" s="29">
        <v>2016</v>
      </c>
      <c r="G264" s="38">
        <v>44389</v>
      </c>
      <c r="H264" s="22">
        <f t="shared" si="38"/>
        <v>5</v>
      </c>
      <c r="I264" s="22">
        <v>15</v>
      </c>
      <c r="J264" s="39">
        <f t="shared" si="39"/>
        <v>6.3333333333333325E-2</v>
      </c>
      <c r="K264" s="66">
        <v>193900</v>
      </c>
      <c r="L264" s="66">
        <v>93126.720000000001</v>
      </c>
      <c r="M264" s="81">
        <v>0.04</v>
      </c>
      <c r="N264" s="35">
        <f t="shared" si="40"/>
        <v>201656</v>
      </c>
      <c r="O264" s="35">
        <f t="shared" si="41"/>
        <v>63857.73333333333</v>
      </c>
      <c r="P264" s="57">
        <f t="shared" si="42"/>
        <v>137798.26666666666</v>
      </c>
      <c r="Q264" s="53">
        <f t="shared" si="43"/>
        <v>124018.44</v>
      </c>
    </row>
    <row r="265" spans="2:17" hidden="1" x14ac:dyDescent="0.25">
      <c r="B265" s="67">
        <v>263</v>
      </c>
      <c r="C265" s="29" t="s">
        <v>6466</v>
      </c>
      <c r="D265" s="29">
        <v>1300007350</v>
      </c>
      <c r="E265" s="65" t="s">
        <v>4993</v>
      </c>
      <c r="F265" s="29">
        <v>2016</v>
      </c>
      <c r="G265" s="38">
        <v>44389</v>
      </c>
      <c r="H265" s="22">
        <f t="shared" si="38"/>
        <v>5</v>
      </c>
      <c r="I265" s="22">
        <v>15</v>
      </c>
      <c r="J265" s="39">
        <f t="shared" si="39"/>
        <v>6.3333333333333325E-2</v>
      </c>
      <c r="K265" s="66">
        <v>185884</v>
      </c>
      <c r="L265" s="66">
        <v>89276.78</v>
      </c>
      <c r="M265" s="81">
        <v>0.01</v>
      </c>
      <c r="N265" s="35">
        <f t="shared" si="40"/>
        <v>187742.84</v>
      </c>
      <c r="O265" s="35">
        <f t="shared" si="41"/>
        <v>59451.899333333327</v>
      </c>
      <c r="P265" s="57">
        <f t="shared" si="42"/>
        <v>128290.94066666666</v>
      </c>
      <c r="Q265" s="53">
        <f t="shared" si="43"/>
        <v>115461.8466</v>
      </c>
    </row>
    <row r="266" spans="2:17" hidden="1" x14ac:dyDescent="0.25">
      <c r="B266" s="67">
        <v>264</v>
      </c>
      <c r="C266" s="29" t="s">
        <v>6466</v>
      </c>
      <c r="D266" s="29">
        <v>1300007600</v>
      </c>
      <c r="E266" s="65" t="s">
        <v>4994</v>
      </c>
      <c r="F266" s="29">
        <v>2016</v>
      </c>
      <c r="G266" s="38">
        <v>44389</v>
      </c>
      <c r="H266" s="22">
        <f t="shared" si="38"/>
        <v>5</v>
      </c>
      <c r="I266" s="22">
        <v>15</v>
      </c>
      <c r="J266" s="39">
        <f t="shared" si="39"/>
        <v>6.3333333333333325E-2</v>
      </c>
      <c r="K266" s="66">
        <v>174000</v>
      </c>
      <c r="L266" s="66">
        <v>94436.7</v>
      </c>
      <c r="M266" s="81">
        <v>0</v>
      </c>
      <c r="N266" s="35">
        <f t="shared" si="40"/>
        <v>174000</v>
      </c>
      <c r="O266" s="35">
        <f t="shared" si="41"/>
        <v>55100</v>
      </c>
      <c r="P266" s="57">
        <f t="shared" si="42"/>
        <v>118900</v>
      </c>
      <c r="Q266" s="53">
        <f t="shared" si="43"/>
        <v>107010</v>
      </c>
    </row>
    <row r="267" spans="2:17" hidden="1" x14ac:dyDescent="0.25">
      <c r="B267" s="67">
        <v>265</v>
      </c>
      <c r="C267" s="29" t="s">
        <v>6466</v>
      </c>
      <c r="D267" s="29">
        <v>1300007470</v>
      </c>
      <c r="E267" s="65" t="s">
        <v>2384</v>
      </c>
      <c r="F267" s="29">
        <v>2016</v>
      </c>
      <c r="G267" s="38">
        <v>44389</v>
      </c>
      <c r="H267" s="22">
        <f t="shared" si="38"/>
        <v>5</v>
      </c>
      <c r="I267" s="22">
        <v>15</v>
      </c>
      <c r="J267" s="39">
        <f t="shared" si="39"/>
        <v>6.3333333333333325E-2</v>
      </c>
      <c r="K267" s="66">
        <v>124600</v>
      </c>
      <c r="L267" s="66">
        <v>59843.15</v>
      </c>
      <c r="M267" s="81">
        <v>0.01</v>
      </c>
      <c r="N267" s="35">
        <f t="shared" si="40"/>
        <v>125846</v>
      </c>
      <c r="O267" s="35">
        <f t="shared" si="41"/>
        <v>39851.23333333333</v>
      </c>
      <c r="P267" s="57">
        <f t="shared" si="42"/>
        <v>85994.766666666663</v>
      </c>
      <c r="Q267" s="53">
        <f t="shared" si="43"/>
        <v>77395.289999999994</v>
      </c>
    </row>
    <row r="268" spans="2:17" hidden="1" x14ac:dyDescent="0.25">
      <c r="B268" s="67">
        <v>266</v>
      </c>
      <c r="C268" s="29" t="s">
        <v>6466</v>
      </c>
      <c r="D268" s="29">
        <v>1300007400</v>
      </c>
      <c r="E268" s="65" t="s">
        <v>4995</v>
      </c>
      <c r="F268" s="29">
        <v>2016</v>
      </c>
      <c r="G268" s="38">
        <v>44389</v>
      </c>
      <c r="H268" s="22">
        <f t="shared" si="38"/>
        <v>5</v>
      </c>
      <c r="I268" s="22">
        <v>15</v>
      </c>
      <c r="J268" s="39">
        <f t="shared" si="39"/>
        <v>6.3333333333333325E-2</v>
      </c>
      <c r="K268" s="66">
        <v>105600</v>
      </c>
      <c r="L268" s="66">
        <v>50717.8</v>
      </c>
      <c r="M268" s="81">
        <v>0.04</v>
      </c>
      <c r="N268" s="35">
        <f t="shared" si="40"/>
        <v>109824</v>
      </c>
      <c r="O268" s="35">
        <f t="shared" si="41"/>
        <v>34777.599999999999</v>
      </c>
      <c r="P268" s="57">
        <f t="shared" si="42"/>
        <v>75046.399999999994</v>
      </c>
      <c r="Q268" s="53">
        <f t="shared" si="43"/>
        <v>67541.759999999995</v>
      </c>
    </row>
    <row r="269" spans="2:17" hidden="1" x14ac:dyDescent="0.25">
      <c r="B269" s="67">
        <v>267</v>
      </c>
      <c r="C269" s="29" t="s">
        <v>6466</v>
      </c>
      <c r="D269" s="29">
        <v>1300006890</v>
      </c>
      <c r="E269" s="65" t="s">
        <v>2383</v>
      </c>
      <c r="F269" s="29">
        <v>2016</v>
      </c>
      <c r="G269" s="38">
        <v>44389</v>
      </c>
      <c r="H269" s="22">
        <f t="shared" si="38"/>
        <v>5</v>
      </c>
      <c r="I269" s="22">
        <v>15</v>
      </c>
      <c r="J269" s="39">
        <f t="shared" si="39"/>
        <v>6.3333333333333325E-2</v>
      </c>
      <c r="K269" s="66">
        <v>89635.5</v>
      </c>
      <c r="L269" s="66">
        <v>43131.01</v>
      </c>
      <c r="M269" s="81">
        <v>0.06</v>
      </c>
      <c r="N269" s="35">
        <f t="shared" si="40"/>
        <v>95013.63</v>
      </c>
      <c r="O269" s="35">
        <f t="shared" si="41"/>
        <v>30087.6495</v>
      </c>
      <c r="P269" s="57">
        <f t="shared" si="42"/>
        <v>64925.980500000005</v>
      </c>
      <c r="Q269" s="53">
        <f t="shared" si="43"/>
        <v>58433.382450000005</v>
      </c>
    </row>
    <row r="270" spans="2:17" hidden="1" x14ac:dyDescent="0.25">
      <c r="B270" s="67">
        <v>268</v>
      </c>
      <c r="C270" s="29" t="s">
        <v>6466</v>
      </c>
      <c r="D270" s="29">
        <v>1300007440</v>
      </c>
      <c r="E270" s="65" t="s">
        <v>4996</v>
      </c>
      <c r="F270" s="29">
        <v>2016</v>
      </c>
      <c r="G270" s="38">
        <v>44389</v>
      </c>
      <c r="H270" s="22">
        <f t="shared" si="38"/>
        <v>5</v>
      </c>
      <c r="I270" s="22">
        <v>15</v>
      </c>
      <c r="J270" s="39">
        <f t="shared" si="39"/>
        <v>6.3333333333333325E-2</v>
      </c>
      <c r="K270" s="66">
        <v>45241.89</v>
      </c>
      <c r="L270" s="66">
        <v>21728.87</v>
      </c>
      <c r="M270" s="81">
        <v>0.02</v>
      </c>
      <c r="N270" s="35">
        <f t="shared" si="40"/>
        <v>46146.727800000001</v>
      </c>
      <c r="O270" s="35">
        <f t="shared" si="41"/>
        <v>14613.13047</v>
      </c>
      <c r="P270" s="57">
        <f t="shared" si="42"/>
        <v>31533.597330000001</v>
      </c>
      <c r="Q270" s="53">
        <f t="shared" si="43"/>
        <v>28380.237596999999</v>
      </c>
    </row>
    <row r="271" spans="2:17" hidden="1" x14ac:dyDescent="0.25">
      <c r="B271" s="67">
        <v>269</v>
      </c>
      <c r="C271" s="29" t="s">
        <v>6466</v>
      </c>
      <c r="D271" s="29">
        <v>1300007430</v>
      </c>
      <c r="E271" s="65" t="s">
        <v>4997</v>
      </c>
      <c r="F271" s="29">
        <v>2016</v>
      </c>
      <c r="G271" s="38">
        <v>44389</v>
      </c>
      <c r="H271" s="22">
        <f t="shared" si="38"/>
        <v>5</v>
      </c>
      <c r="I271" s="22">
        <v>15</v>
      </c>
      <c r="J271" s="39">
        <f t="shared" si="39"/>
        <v>6.3333333333333325E-2</v>
      </c>
      <c r="K271" s="66">
        <v>36401.519999999997</v>
      </c>
      <c r="L271" s="66">
        <v>17483.02</v>
      </c>
      <c r="M271" s="81">
        <v>0.02</v>
      </c>
      <c r="N271" s="35">
        <f t="shared" si="40"/>
        <v>37129.5504</v>
      </c>
      <c r="O271" s="35">
        <f t="shared" si="41"/>
        <v>11757.69096</v>
      </c>
      <c r="P271" s="57">
        <f t="shared" si="42"/>
        <v>25371.85944</v>
      </c>
      <c r="Q271" s="53">
        <f t="shared" si="43"/>
        <v>22834.673495999999</v>
      </c>
    </row>
    <row r="272" spans="2:17" hidden="1" x14ac:dyDescent="0.25">
      <c r="B272" s="67">
        <v>270</v>
      </c>
      <c r="C272" s="29" t="s">
        <v>6466</v>
      </c>
      <c r="D272" s="29">
        <v>1300007420</v>
      </c>
      <c r="E272" s="65" t="s">
        <v>4998</v>
      </c>
      <c r="F272" s="29">
        <v>2016</v>
      </c>
      <c r="G272" s="38">
        <v>44389</v>
      </c>
      <c r="H272" s="22">
        <f t="shared" si="38"/>
        <v>5</v>
      </c>
      <c r="I272" s="22">
        <v>15</v>
      </c>
      <c r="J272" s="39">
        <f t="shared" si="39"/>
        <v>6.3333333333333325E-2</v>
      </c>
      <c r="K272" s="66">
        <v>19870.830000000002</v>
      </c>
      <c r="L272" s="66">
        <v>9543.6200000000008</v>
      </c>
      <c r="M272" s="81">
        <v>0.02</v>
      </c>
      <c r="N272" s="35">
        <f t="shared" si="40"/>
        <v>20268.246600000002</v>
      </c>
      <c r="O272" s="35">
        <f t="shared" si="41"/>
        <v>6418.2780900000007</v>
      </c>
      <c r="P272" s="57">
        <f t="shared" si="42"/>
        <v>13849.968510000002</v>
      </c>
      <c r="Q272" s="53">
        <f t="shared" si="43"/>
        <v>12464.971659000003</v>
      </c>
    </row>
    <row r="273" spans="2:17" hidden="1" x14ac:dyDescent="0.25">
      <c r="B273" s="67">
        <v>271</v>
      </c>
      <c r="C273" s="29" t="s">
        <v>6466</v>
      </c>
      <c r="D273" s="29">
        <v>1300007410</v>
      </c>
      <c r="E273" s="65" t="s">
        <v>4999</v>
      </c>
      <c r="F273" s="29">
        <v>2016</v>
      </c>
      <c r="G273" s="38">
        <v>44389</v>
      </c>
      <c r="H273" s="22">
        <f t="shared" si="38"/>
        <v>5</v>
      </c>
      <c r="I273" s="22">
        <v>15</v>
      </c>
      <c r="J273" s="39">
        <f t="shared" si="39"/>
        <v>6.3333333333333325E-2</v>
      </c>
      <c r="K273" s="66">
        <v>18145.759999999998</v>
      </c>
      <c r="L273" s="66">
        <v>8715.06</v>
      </c>
      <c r="M273" s="81">
        <v>0.02</v>
      </c>
      <c r="N273" s="35">
        <f t="shared" si="40"/>
        <v>18508.675199999998</v>
      </c>
      <c r="O273" s="35">
        <f t="shared" si="41"/>
        <v>5861.0804799999987</v>
      </c>
      <c r="P273" s="57">
        <f t="shared" si="42"/>
        <v>12647.594719999999</v>
      </c>
      <c r="Q273" s="53">
        <f t="shared" si="43"/>
        <v>11382.835247999999</v>
      </c>
    </row>
    <row r="274" spans="2:17" hidden="1" x14ac:dyDescent="0.25">
      <c r="B274" s="67">
        <v>272</v>
      </c>
      <c r="C274" s="29" t="s">
        <v>6466</v>
      </c>
      <c r="D274" s="29">
        <v>1300007450</v>
      </c>
      <c r="E274" s="65" t="s">
        <v>5000</v>
      </c>
      <c r="F274" s="29">
        <v>2016</v>
      </c>
      <c r="G274" s="38">
        <v>44389</v>
      </c>
      <c r="H274" s="22">
        <f t="shared" si="38"/>
        <v>5</v>
      </c>
      <c r="I274" s="22">
        <v>15</v>
      </c>
      <c r="J274" s="39">
        <f t="shared" si="39"/>
        <v>6.3333333333333325E-2</v>
      </c>
      <c r="K274" s="66">
        <v>18145</v>
      </c>
      <c r="L274" s="66">
        <v>8714.7199999999993</v>
      </c>
      <c r="M274" s="81">
        <v>0.02</v>
      </c>
      <c r="N274" s="35">
        <f t="shared" si="40"/>
        <v>18507.900000000001</v>
      </c>
      <c r="O274" s="35">
        <f t="shared" si="41"/>
        <v>5860.835</v>
      </c>
      <c r="P274" s="57">
        <f t="shared" si="42"/>
        <v>12647.065000000002</v>
      </c>
      <c r="Q274" s="53">
        <f t="shared" si="43"/>
        <v>11382.358500000002</v>
      </c>
    </row>
    <row r="275" spans="2:17" hidden="1" x14ac:dyDescent="0.25">
      <c r="B275" s="67">
        <v>273</v>
      </c>
      <c r="C275" s="29" t="s">
        <v>6466</v>
      </c>
      <c r="D275" s="29">
        <v>1300008060</v>
      </c>
      <c r="E275" s="65" t="s">
        <v>5001</v>
      </c>
      <c r="F275" s="29">
        <v>2017</v>
      </c>
      <c r="G275" s="38">
        <v>44389</v>
      </c>
      <c r="H275" s="22">
        <f t="shared" si="38"/>
        <v>4</v>
      </c>
      <c r="I275" s="22">
        <v>15</v>
      </c>
      <c r="J275" s="39">
        <f t="shared" si="39"/>
        <v>6.3333333333333325E-2</v>
      </c>
      <c r="K275" s="66">
        <v>3774100.28</v>
      </c>
      <c r="L275" s="66">
        <v>2243780.16</v>
      </c>
      <c r="M275" s="81">
        <v>0.13</v>
      </c>
      <c r="N275" s="35">
        <f t="shared" si="40"/>
        <v>4264733.316399999</v>
      </c>
      <c r="O275" s="35">
        <f t="shared" si="41"/>
        <v>1080399.1068213328</v>
      </c>
      <c r="P275" s="57">
        <f t="shared" si="42"/>
        <v>3184334.2095786659</v>
      </c>
      <c r="Q275" s="53">
        <f t="shared" si="43"/>
        <v>2865900.7886207993</v>
      </c>
    </row>
    <row r="276" spans="2:17" hidden="1" x14ac:dyDescent="0.25">
      <c r="B276" s="67">
        <v>274</v>
      </c>
      <c r="C276" s="29" t="s">
        <v>6466</v>
      </c>
      <c r="D276" s="29">
        <v>1300008320</v>
      </c>
      <c r="E276" s="65" t="s">
        <v>5002</v>
      </c>
      <c r="F276" s="29">
        <v>2017</v>
      </c>
      <c r="G276" s="38">
        <v>44389</v>
      </c>
      <c r="H276" s="22">
        <f t="shared" si="38"/>
        <v>4</v>
      </c>
      <c r="I276" s="22">
        <v>15</v>
      </c>
      <c r="J276" s="39">
        <f t="shared" si="39"/>
        <v>6.3333333333333325E-2</v>
      </c>
      <c r="K276" s="66">
        <v>2400047.12</v>
      </c>
      <c r="L276" s="66">
        <v>1653412.41</v>
      </c>
      <c r="M276" s="81">
        <v>0.13</v>
      </c>
      <c r="N276" s="35">
        <f t="shared" si="40"/>
        <v>2712053.2456</v>
      </c>
      <c r="O276" s="35">
        <f t="shared" si="41"/>
        <v>687053.4888853333</v>
      </c>
      <c r="P276" s="57">
        <f t="shared" si="42"/>
        <v>2024999.7567146667</v>
      </c>
      <c r="Q276" s="53">
        <f t="shared" si="43"/>
        <v>1822499.7810432001</v>
      </c>
    </row>
    <row r="277" spans="2:17" hidden="1" x14ac:dyDescent="0.25">
      <c r="B277" s="67">
        <v>275</v>
      </c>
      <c r="C277" s="29" t="s">
        <v>6466</v>
      </c>
      <c r="D277" s="29">
        <v>1300008240</v>
      </c>
      <c r="E277" s="65" t="s">
        <v>3567</v>
      </c>
      <c r="F277" s="29">
        <v>2017</v>
      </c>
      <c r="G277" s="38">
        <v>44389</v>
      </c>
      <c r="H277" s="22">
        <f t="shared" si="38"/>
        <v>4</v>
      </c>
      <c r="I277" s="22">
        <v>15</v>
      </c>
      <c r="J277" s="39">
        <f t="shared" si="39"/>
        <v>6.3333333333333325E-2</v>
      </c>
      <c r="K277" s="66">
        <v>1115180</v>
      </c>
      <c r="L277" s="66">
        <v>748472.23</v>
      </c>
      <c r="M277" s="81">
        <v>0.13</v>
      </c>
      <c r="N277" s="35">
        <f t="shared" si="40"/>
        <v>1260153.3999999999</v>
      </c>
      <c r="O277" s="35">
        <f t="shared" si="41"/>
        <v>319238.86133333325</v>
      </c>
      <c r="P277" s="57">
        <f t="shared" si="42"/>
        <v>940914.53866666672</v>
      </c>
      <c r="Q277" s="53">
        <f t="shared" si="43"/>
        <v>846823.08480000007</v>
      </c>
    </row>
    <row r="278" spans="2:17" hidden="1" x14ac:dyDescent="0.25">
      <c r="B278" s="67">
        <v>276</v>
      </c>
      <c r="C278" s="29" t="s">
        <v>6466</v>
      </c>
      <c r="D278" s="29">
        <v>1300008080</v>
      </c>
      <c r="E278" s="65" t="s">
        <v>5003</v>
      </c>
      <c r="F278" s="29">
        <v>2017</v>
      </c>
      <c r="G278" s="38">
        <v>44389</v>
      </c>
      <c r="H278" s="22">
        <f t="shared" si="38"/>
        <v>4</v>
      </c>
      <c r="I278" s="22">
        <v>6</v>
      </c>
      <c r="J278" s="39">
        <f t="shared" si="39"/>
        <v>0.15833333333333333</v>
      </c>
      <c r="K278" s="66">
        <v>810000</v>
      </c>
      <c r="L278" s="66">
        <v>481561.64</v>
      </c>
      <c r="M278" s="81">
        <v>0</v>
      </c>
      <c r="N278" s="35">
        <f t="shared" si="40"/>
        <v>810000</v>
      </c>
      <c r="O278" s="35">
        <f t="shared" si="41"/>
        <v>513000</v>
      </c>
      <c r="P278" s="57">
        <f t="shared" si="42"/>
        <v>297000</v>
      </c>
      <c r="Q278" s="53">
        <f t="shared" si="43"/>
        <v>267300</v>
      </c>
    </row>
    <row r="279" spans="2:17" hidden="1" x14ac:dyDescent="0.25">
      <c r="B279" s="67">
        <v>277</v>
      </c>
      <c r="C279" s="29" t="s">
        <v>6466</v>
      </c>
      <c r="D279" s="29">
        <v>1300008330</v>
      </c>
      <c r="E279" s="65" t="s">
        <v>5004</v>
      </c>
      <c r="F279" s="29">
        <v>2017</v>
      </c>
      <c r="G279" s="38">
        <v>44389</v>
      </c>
      <c r="H279" s="22">
        <f t="shared" si="38"/>
        <v>4</v>
      </c>
      <c r="I279" s="22">
        <v>6</v>
      </c>
      <c r="J279" s="39">
        <f t="shared" si="39"/>
        <v>0.15833333333333333</v>
      </c>
      <c r="K279" s="66">
        <v>734137</v>
      </c>
      <c r="L279" s="66">
        <v>474674.88</v>
      </c>
      <c r="M279" s="81">
        <v>0</v>
      </c>
      <c r="N279" s="35">
        <f t="shared" si="40"/>
        <v>734137</v>
      </c>
      <c r="O279" s="35">
        <f t="shared" si="41"/>
        <v>464953.43333333329</v>
      </c>
      <c r="P279" s="57">
        <f t="shared" si="42"/>
        <v>269183.56666666671</v>
      </c>
      <c r="Q279" s="53">
        <f t="shared" si="43"/>
        <v>242265.21000000005</v>
      </c>
    </row>
    <row r="280" spans="2:17" hidden="1" x14ac:dyDescent="0.25">
      <c r="B280" s="67">
        <v>278</v>
      </c>
      <c r="C280" s="29" t="s">
        <v>6466</v>
      </c>
      <c r="D280" s="29">
        <v>1300008180</v>
      </c>
      <c r="E280" s="65" t="s">
        <v>5005</v>
      </c>
      <c r="F280" s="29">
        <v>2017</v>
      </c>
      <c r="G280" s="38">
        <v>44389</v>
      </c>
      <c r="H280" s="22">
        <f t="shared" si="38"/>
        <v>4</v>
      </c>
      <c r="I280" s="22">
        <v>15</v>
      </c>
      <c r="J280" s="39">
        <f t="shared" si="39"/>
        <v>6.3333333333333325E-2</v>
      </c>
      <c r="K280" s="66">
        <v>546000</v>
      </c>
      <c r="L280" s="66">
        <v>357517.81</v>
      </c>
      <c r="M280" s="81">
        <v>0.04</v>
      </c>
      <c r="N280" s="35">
        <f t="shared" si="40"/>
        <v>567840</v>
      </c>
      <c r="O280" s="35">
        <f t="shared" si="41"/>
        <v>143852.79999999999</v>
      </c>
      <c r="P280" s="57">
        <f t="shared" si="42"/>
        <v>423987.20000000001</v>
      </c>
      <c r="Q280" s="53">
        <f t="shared" si="43"/>
        <v>381588.48000000004</v>
      </c>
    </row>
    <row r="281" spans="2:17" hidden="1" x14ac:dyDescent="0.25">
      <c r="B281" s="67">
        <v>279</v>
      </c>
      <c r="C281" s="29" t="s">
        <v>6466</v>
      </c>
      <c r="D281" s="29">
        <v>1300008070</v>
      </c>
      <c r="E281" s="65" t="s">
        <v>5006</v>
      </c>
      <c r="F281" s="29">
        <v>2017</v>
      </c>
      <c r="G281" s="38">
        <v>44389</v>
      </c>
      <c r="H281" s="22">
        <f t="shared" si="38"/>
        <v>4</v>
      </c>
      <c r="I281" s="22">
        <v>15</v>
      </c>
      <c r="J281" s="39">
        <f t="shared" si="39"/>
        <v>6.3333333333333325E-2</v>
      </c>
      <c r="K281" s="66">
        <v>320850</v>
      </c>
      <c r="L281" s="66">
        <v>190751.92</v>
      </c>
      <c r="M281" s="81">
        <v>0.04</v>
      </c>
      <c r="N281" s="35">
        <f t="shared" si="40"/>
        <v>333684</v>
      </c>
      <c r="O281" s="35">
        <f t="shared" si="41"/>
        <v>84533.279999999984</v>
      </c>
      <c r="P281" s="57">
        <f t="shared" si="42"/>
        <v>249150.72000000003</v>
      </c>
      <c r="Q281" s="53">
        <f t="shared" si="43"/>
        <v>224235.64800000004</v>
      </c>
    </row>
    <row r="282" spans="2:17" hidden="1" x14ac:dyDescent="0.25">
      <c r="B282" s="67">
        <v>280</v>
      </c>
      <c r="C282" s="29" t="s">
        <v>6466</v>
      </c>
      <c r="D282" s="29">
        <v>1300007660</v>
      </c>
      <c r="E282" s="65" t="s">
        <v>5007</v>
      </c>
      <c r="F282" s="29">
        <v>2017</v>
      </c>
      <c r="G282" s="38">
        <v>44389</v>
      </c>
      <c r="H282" s="22">
        <f t="shared" si="38"/>
        <v>4</v>
      </c>
      <c r="I282" s="22">
        <v>6</v>
      </c>
      <c r="J282" s="39">
        <f t="shared" si="39"/>
        <v>0.15833333333333333</v>
      </c>
      <c r="K282" s="66">
        <v>265000</v>
      </c>
      <c r="L282" s="66">
        <v>148109.57999999999</v>
      </c>
      <c r="M282" s="80">
        <v>0.04</v>
      </c>
      <c r="N282" s="35">
        <f t="shared" si="40"/>
        <v>275600</v>
      </c>
      <c r="O282" s="35">
        <f t="shared" si="41"/>
        <v>174546.66666666666</v>
      </c>
      <c r="P282" s="57">
        <f t="shared" si="42"/>
        <v>101053.33333333334</v>
      </c>
      <c r="Q282" s="53">
        <f t="shared" si="43"/>
        <v>90948.000000000015</v>
      </c>
    </row>
    <row r="283" spans="2:17" hidden="1" x14ac:dyDescent="0.25">
      <c r="B283" s="67">
        <v>281</v>
      </c>
      <c r="C283" s="29" t="s">
        <v>6466</v>
      </c>
      <c r="D283" s="29">
        <v>1300008100</v>
      </c>
      <c r="E283" s="65" t="s">
        <v>5008</v>
      </c>
      <c r="F283" s="29">
        <v>2017</v>
      </c>
      <c r="G283" s="38">
        <v>44389</v>
      </c>
      <c r="H283" s="22">
        <f t="shared" si="38"/>
        <v>4</v>
      </c>
      <c r="I283" s="22">
        <v>15</v>
      </c>
      <c r="J283" s="39">
        <f t="shared" si="39"/>
        <v>6.3333333333333325E-2</v>
      </c>
      <c r="K283" s="66">
        <v>74830</v>
      </c>
      <c r="L283" s="66">
        <v>44487.98</v>
      </c>
      <c r="M283" s="80">
        <v>0.04</v>
      </c>
      <c r="N283" s="35">
        <f t="shared" si="40"/>
        <v>77823.199999999997</v>
      </c>
      <c r="O283" s="35">
        <f t="shared" si="41"/>
        <v>19715.210666666662</v>
      </c>
      <c r="P283" s="57">
        <f t="shared" si="42"/>
        <v>58107.989333333331</v>
      </c>
      <c r="Q283" s="53">
        <f t="shared" si="43"/>
        <v>52297.190399999999</v>
      </c>
    </row>
    <row r="284" spans="2:17" hidden="1" x14ac:dyDescent="0.25">
      <c r="B284" s="67">
        <v>282</v>
      </c>
      <c r="C284" s="29" t="s">
        <v>6466</v>
      </c>
      <c r="D284" s="29">
        <v>1300008090</v>
      </c>
      <c r="E284" s="65" t="s">
        <v>5009</v>
      </c>
      <c r="F284" s="29">
        <v>2017</v>
      </c>
      <c r="G284" s="38">
        <v>44389</v>
      </c>
      <c r="H284" s="22">
        <f t="shared" si="38"/>
        <v>4</v>
      </c>
      <c r="I284" s="22">
        <v>15</v>
      </c>
      <c r="J284" s="39">
        <f t="shared" si="39"/>
        <v>6.3333333333333325E-2</v>
      </c>
      <c r="K284" s="66">
        <v>45000</v>
      </c>
      <c r="L284" s="66">
        <v>26753.43</v>
      </c>
      <c r="M284" s="81">
        <v>0.04</v>
      </c>
      <c r="N284" s="35">
        <f t="shared" si="40"/>
        <v>46800</v>
      </c>
      <c r="O284" s="35">
        <f t="shared" si="41"/>
        <v>11855.999999999998</v>
      </c>
      <c r="P284" s="57">
        <f t="shared" si="42"/>
        <v>34944</v>
      </c>
      <c r="Q284" s="53">
        <f t="shared" si="43"/>
        <v>31449.600000000002</v>
      </c>
    </row>
    <row r="285" spans="2:17" hidden="1" x14ac:dyDescent="0.25">
      <c r="B285" s="67">
        <v>283</v>
      </c>
      <c r="C285" s="29" t="s">
        <v>6466</v>
      </c>
      <c r="D285" s="29">
        <v>1300008140</v>
      </c>
      <c r="E285" s="65" t="s">
        <v>5010</v>
      </c>
      <c r="F285" s="29">
        <v>2017</v>
      </c>
      <c r="G285" s="38">
        <v>44389</v>
      </c>
      <c r="H285" s="22">
        <f t="shared" si="38"/>
        <v>4</v>
      </c>
      <c r="I285" s="22">
        <v>15</v>
      </c>
      <c r="J285" s="39">
        <f t="shared" si="39"/>
        <v>6.3333333333333325E-2</v>
      </c>
      <c r="K285" s="66">
        <v>7950</v>
      </c>
      <c r="L285" s="66">
        <v>5053.1499999999996</v>
      </c>
      <c r="M285" s="81">
        <v>0.13</v>
      </c>
      <c r="N285" s="35">
        <f t="shared" si="40"/>
        <v>8983.5</v>
      </c>
      <c r="O285" s="35">
        <f t="shared" si="41"/>
        <v>2275.8199999999997</v>
      </c>
      <c r="P285" s="57">
        <f t="shared" si="42"/>
        <v>6707.68</v>
      </c>
      <c r="Q285" s="53">
        <f t="shared" si="43"/>
        <v>6036.9120000000003</v>
      </c>
    </row>
    <row r="286" spans="2:17" hidden="1" x14ac:dyDescent="0.25">
      <c r="B286" s="67">
        <v>284</v>
      </c>
      <c r="C286" s="29" t="s">
        <v>6466</v>
      </c>
      <c r="D286" s="29">
        <v>1300008640</v>
      </c>
      <c r="E286" s="65" t="s">
        <v>2466</v>
      </c>
      <c r="F286" s="29">
        <v>2018</v>
      </c>
      <c r="G286" s="38">
        <v>44389</v>
      </c>
      <c r="H286" s="22">
        <f t="shared" si="38"/>
        <v>3</v>
      </c>
      <c r="I286" s="22">
        <v>15</v>
      </c>
      <c r="J286" s="39">
        <f t="shared" si="39"/>
        <v>6.3333333333333325E-2</v>
      </c>
      <c r="K286" s="66">
        <v>1512538.15</v>
      </c>
      <c r="L286" s="66">
        <v>1020652.44</v>
      </c>
      <c r="M286" s="81">
        <v>0.06</v>
      </c>
      <c r="N286" s="35">
        <f t="shared" si="40"/>
        <v>1603290.439</v>
      </c>
      <c r="O286" s="35">
        <f t="shared" si="41"/>
        <v>304625.18340999994</v>
      </c>
      <c r="P286" s="57">
        <f t="shared" si="42"/>
        <v>1298665.2555900002</v>
      </c>
      <c r="Q286" s="53">
        <f t="shared" si="43"/>
        <v>1168798.7300310002</v>
      </c>
    </row>
    <row r="287" spans="2:17" hidden="1" x14ac:dyDescent="0.25">
      <c r="B287" s="67">
        <v>285</v>
      </c>
      <c r="C287" s="29" t="s">
        <v>6466</v>
      </c>
      <c r="D287" s="29">
        <v>1300008650</v>
      </c>
      <c r="E287" s="65" t="s">
        <v>5011</v>
      </c>
      <c r="F287" s="29">
        <v>2018</v>
      </c>
      <c r="G287" s="38">
        <v>44389</v>
      </c>
      <c r="H287" s="22">
        <f t="shared" si="38"/>
        <v>3</v>
      </c>
      <c r="I287" s="22">
        <v>15</v>
      </c>
      <c r="J287" s="39">
        <f t="shared" si="39"/>
        <v>6.3333333333333325E-2</v>
      </c>
      <c r="K287" s="66">
        <v>295000</v>
      </c>
      <c r="L287" s="66">
        <v>199064.38</v>
      </c>
      <c r="M287" s="80">
        <v>0.01</v>
      </c>
      <c r="N287" s="35">
        <f t="shared" si="40"/>
        <v>297950</v>
      </c>
      <c r="O287" s="35">
        <f t="shared" si="41"/>
        <v>56610.499999999993</v>
      </c>
      <c r="P287" s="57">
        <f t="shared" si="42"/>
        <v>241339.5</v>
      </c>
      <c r="Q287" s="53">
        <f t="shared" si="43"/>
        <v>217205.55000000002</v>
      </c>
    </row>
    <row r="288" spans="2:17" hidden="1" x14ac:dyDescent="0.25">
      <c r="B288" s="67">
        <v>286</v>
      </c>
      <c r="C288" s="29" t="s">
        <v>6466</v>
      </c>
      <c r="D288" s="29">
        <v>1300008450</v>
      </c>
      <c r="E288" s="65" t="s">
        <v>5012</v>
      </c>
      <c r="F288" s="29">
        <v>2018</v>
      </c>
      <c r="G288" s="38">
        <v>44389</v>
      </c>
      <c r="H288" s="22">
        <f t="shared" si="38"/>
        <v>3</v>
      </c>
      <c r="I288" s="22">
        <v>15</v>
      </c>
      <c r="J288" s="39">
        <f t="shared" si="39"/>
        <v>6.3333333333333325E-2</v>
      </c>
      <c r="K288" s="66">
        <v>32100</v>
      </c>
      <c r="L288" s="66">
        <v>21704.880000000001</v>
      </c>
      <c r="M288" s="81">
        <v>0.06</v>
      </c>
      <c r="N288" s="35">
        <f t="shared" si="40"/>
        <v>34026</v>
      </c>
      <c r="O288" s="35">
        <f t="shared" si="41"/>
        <v>6464.9399999999987</v>
      </c>
      <c r="P288" s="57">
        <f t="shared" si="42"/>
        <v>27561.06</v>
      </c>
      <c r="Q288" s="53">
        <f t="shared" si="43"/>
        <v>24804.954000000002</v>
      </c>
    </row>
    <row r="289" spans="2:17" hidden="1" x14ac:dyDescent="0.25">
      <c r="B289" s="67">
        <v>287</v>
      </c>
      <c r="C289" s="29" t="s">
        <v>6466</v>
      </c>
      <c r="D289" s="29">
        <v>1300009220</v>
      </c>
      <c r="E289" s="65" t="s">
        <v>5013</v>
      </c>
      <c r="F289" s="29">
        <v>2018</v>
      </c>
      <c r="G289" s="38">
        <v>44389</v>
      </c>
      <c r="H289" s="22">
        <f t="shared" si="38"/>
        <v>3</v>
      </c>
      <c r="I289" s="22">
        <v>15</v>
      </c>
      <c r="J289" s="39">
        <f t="shared" si="39"/>
        <v>6.3333333333333325E-2</v>
      </c>
      <c r="K289" s="66">
        <v>14565</v>
      </c>
      <c r="L289" s="66">
        <v>11160.85</v>
      </c>
      <c r="M289" s="81">
        <v>0.02</v>
      </c>
      <c r="N289" s="35">
        <f t="shared" si="40"/>
        <v>14856.300000000001</v>
      </c>
      <c r="O289" s="35">
        <f t="shared" si="41"/>
        <v>2822.6969999999997</v>
      </c>
      <c r="P289" s="57">
        <f t="shared" si="42"/>
        <v>12033.603000000001</v>
      </c>
      <c r="Q289" s="53">
        <f t="shared" si="43"/>
        <v>10830.242700000001</v>
      </c>
    </row>
    <row r="290" spans="2:17" hidden="1" x14ac:dyDescent="0.25">
      <c r="B290" s="67">
        <v>288</v>
      </c>
      <c r="C290" s="29" t="s">
        <v>6466</v>
      </c>
      <c r="D290" s="29">
        <v>1300008260</v>
      </c>
      <c r="E290" s="65" t="s">
        <v>5014</v>
      </c>
      <c r="F290" s="29">
        <v>2018</v>
      </c>
      <c r="G290" s="38">
        <v>44389</v>
      </c>
      <c r="H290" s="22">
        <f t="shared" si="38"/>
        <v>3</v>
      </c>
      <c r="I290" s="22">
        <v>15</v>
      </c>
      <c r="J290" s="39">
        <f t="shared" si="39"/>
        <v>6.3333333333333325E-2</v>
      </c>
      <c r="K290" s="66">
        <v>7050</v>
      </c>
      <c r="L290" s="66">
        <v>4651.07</v>
      </c>
      <c r="M290" s="81">
        <v>0.02</v>
      </c>
      <c r="N290" s="35">
        <f t="shared" si="40"/>
        <v>7191</v>
      </c>
      <c r="O290" s="35">
        <f t="shared" si="41"/>
        <v>1366.2899999999997</v>
      </c>
      <c r="P290" s="57">
        <f t="shared" si="42"/>
        <v>5824.71</v>
      </c>
      <c r="Q290" s="53">
        <f t="shared" si="43"/>
        <v>5242.2390000000005</v>
      </c>
    </row>
    <row r="291" spans="2:17" hidden="1" x14ac:dyDescent="0.25">
      <c r="B291" s="67">
        <v>289</v>
      </c>
      <c r="C291" s="29" t="s">
        <v>6466</v>
      </c>
      <c r="D291" s="29">
        <v>1300009760</v>
      </c>
      <c r="E291" s="65" t="s">
        <v>5015</v>
      </c>
      <c r="F291" s="29">
        <v>2019</v>
      </c>
      <c r="G291" s="38">
        <v>44389</v>
      </c>
      <c r="H291" s="22">
        <f t="shared" si="38"/>
        <v>2</v>
      </c>
      <c r="I291" s="22">
        <v>15</v>
      </c>
      <c r="J291" s="39">
        <f t="shared" si="39"/>
        <v>6.3333333333333325E-2</v>
      </c>
      <c r="K291" s="66">
        <v>2732225.55</v>
      </c>
      <c r="L291" s="66">
        <v>2299871.66</v>
      </c>
      <c r="M291" s="81">
        <v>0</v>
      </c>
      <c r="N291" s="35">
        <f t="shared" si="40"/>
        <v>2732225.55</v>
      </c>
      <c r="O291" s="35">
        <f t="shared" si="41"/>
        <v>346081.90299999993</v>
      </c>
      <c r="P291" s="57">
        <f t="shared" si="42"/>
        <v>2386143.6469999999</v>
      </c>
      <c r="Q291" s="53">
        <f t="shared" si="43"/>
        <v>2147529.2823000001</v>
      </c>
    </row>
    <row r="292" spans="2:17" hidden="1" x14ac:dyDescent="0.25">
      <c r="B292" s="67">
        <v>290</v>
      </c>
      <c r="C292" s="29" t="s">
        <v>6466</v>
      </c>
      <c r="D292" s="29">
        <v>1300009770</v>
      </c>
      <c r="E292" s="65" t="s">
        <v>5016</v>
      </c>
      <c r="F292" s="29">
        <v>2019</v>
      </c>
      <c r="G292" s="38">
        <v>44389</v>
      </c>
      <c r="H292" s="22">
        <f t="shared" si="38"/>
        <v>2</v>
      </c>
      <c r="I292" s="22">
        <v>6</v>
      </c>
      <c r="J292" s="39">
        <f t="shared" si="39"/>
        <v>0.15833333333333333</v>
      </c>
      <c r="K292" s="66">
        <v>726077.04</v>
      </c>
      <c r="L292" s="66">
        <v>611180.88</v>
      </c>
      <c r="M292" s="81">
        <v>0</v>
      </c>
      <c r="N292" s="35">
        <f t="shared" si="40"/>
        <v>726077.04</v>
      </c>
      <c r="O292" s="35">
        <f t="shared" si="41"/>
        <v>229924.39600000001</v>
      </c>
      <c r="P292" s="57">
        <f t="shared" si="42"/>
        <v>496152.64400000003</v>
      </c>
      <c r="Q292" s="53">
        <f t="shared" si="43"/>
        <v>446537.37960000004</v>
      </c>
    </row>
    <row r="293" spans="2:17" hidden="1" x14ac:dyDescent="0.25">
      <c r="B293" s="67">
        <v>291</v>
      </c>
      <c r="C293" s="29" t="s">
        <v>6466</v>
      </c>
      <c r="D293" s="29">
        <v>1300009780</v>
      </c>
      <c r="E293" s="65" t="s">
        <v>5016</v>
      </c>
      <c r="F293" s="29">
        <v>2019</v>
      </c>
      <c r="G293" s="38">
        <v>44389</v>
      </c>
      <c r="H293" s="22">
        <f t="shared" si="38"/>
        <v>2</v>
      </c>
      <c r="I293" s="22">
        <v>6</v>
      </c>
      <c r="J293" s="39">
        <f t="shared" si="39"/>
        <v>0.15833333333333333</v>
      </c>
      <c r="K293" s="66">
        <v>726077.04</v>
      </c>
      <c r="L293" s="66">
        <v>611180.88</v>
      </c>
      <c r="M293" s="81">
        <v>0</v>
      </c>
      <c r="N293" s="35">
        <f t="shared" si="40"/>
        <v>726077.04</v>
      </c>
      <c r="O293" s="35">
        <f t="shared" si="41"/>
        <v>229924.39600000001</v>
      </c>
      <c r="P293" s="57">
        <f t="shared" si="42"/>
        <v>496152.64400000003</v>
      </c>
      <c r="Q293" s="53">
        <f t="shared" si="43"/>
        <v>446537.37960000004</v>
      </c>
    </row>
    <row r="294" spans="2:17" hidden="1" x14ac:dyDescent="0.25">
      <c r="B294" s="67">
        <v>292</v>
      </c>
      <c r="C294" s="29" t="s">
        <v>6466</v>
      </c>
      <c r="D294" s="29">
        <v>1300009750</v>
      </c>
      <c r="E294" s="65" t="s">
        <v>5015</v>
      </c>
      <c r="F294" s="29">
        <v>2019</v>
      </c>
      <c r="G294" s="38">
        <v>44389</v>
      </c>
      <c r="H294" s="22">
        <f t="shared" si="38"/>
        <v>2</v>
      </c>
      <c r="I294" s="22">
        <v>15</v>
      </c>
      <c r="J294" s="39">
        <f t="shared" si="39"/>
        <v>6.3333333333333325E-2</v>
      </c>
      <c r="K294" s="66">
        <v>457497.12</v>
      </c>
      <c r="L294" s="66">
        <v>385101.69</v>
      </c>
      <c r="M294" s="81">
        <v>0</v>
      </c>
      <c r="N294" s="35">
        <f t="shared" si="40"/>
        <v>457497.12</v>
      </c>
      <c r="O294" s="35">
        <f t="shared" si="41"/>
        <v>57949.63519999999</v>
      </c>
      <c r="P294" s="57">
        <f t="shared" si="42"/>
        <v>399547.48479999998</v>
      </c>
      <c r="Q294" s="53">
        <f t="shared" si="43"/>
        <v>359592.73631999997</v>
      </c>
    </row>
    <row r="295" spans="2:17" hidden="1" x14ac:dyDescent="0.25">
      <c r="B295" s="67">
        <v>293</v>
      </c>
      <c r="C295" s="29" t="s">
        <v>6466</v>
      </c>
      <c r="D295" s="29">
        <v>1300009820</v>
      </c>
      <c r="E295" s="65" t="s">
        <v>5017</v>
      </c>
      <c r="F295" s="29">
        <v>2019</v>
      </c>
      <c r="G295" s="38">
        <v>44389</v>
      </c>
      <c r="H295" s="22">
        <f t="shared" si="38"/>
        <v>2</v>
      </c>
      <c r="I295" s="22">
        <v>15</v>
      </c>
      <c r="J295" s="39">
        <f t="shared" si="39"/>
        <v>6.3333333333333325E-2</v>
      </c>
      <c r="K295" s="66">
        <v>182981.29</v>
      </c>
      <c r="L295" s="66">
        <v>154225.88</v>
      </c>
      <c r="M295" s="81">
        <v>0</v>
      </c>
      <c r="N295" s="35">
        <f t="shared" si="40"/>
        <v>182981.29</v>
      </c>
      <c r="O295" s="35">
        <f t="shared" si="41"/>
        <v>23177.630066666665</v>
      </c>
      <c r="P295" s="57">
        <f t="shared" si="42"/>
        <v>159803.65993333334</v>
      </c>
      <c r="Q295" s="53">
        <f t="shared" si="43"/>
        <v>143823.29394</v>
      </c>
    </row>
    <row r="296" spans="2:17" hidden="1" x14ac:dyDescent="0.25">
      <c r="B296" s="67">
        <v>294</v>
      </c>
      <c r="C296" s="29" t="s">
        <v>6466</v>
      </c>
      <c r="D296" s="29">
        <v>1300009800</v>
      </c>
      <c r="E296" s="65" t="s">
        <v>2469</v>
      </c>
      <c r="F296" s="29">
        <v>2019</v>
      </c>
      <c r="G296" s="38">
        <v>44389</v>
      </c>
      <c r="H296" s="22">
        <f t="shared" si="38"/>
        <v>2</v>
      </c>
      <c r="I296" s="22">
        <v>15</v>
      </c>
      <c r="J296" s="39">
        <f t="shared" si="39"/>
        <v>6.3333333333333325E-2</v>
      </c>
      <c r="K296" s="66">
        <v>98539.03</v>
      </c>
      <c r="L296" s="66">
        <v>82945.98</v>
      </c>
      <c r="M296" s="81">
        <v>0</v>
      </c>
      <c r="N296" s="35">
        <f t="shared" si="40"/>
        <v>98539.03</v>
      </c>
      <c r="O296" s="35">
        <f t="shared" si="41"/>
        <v>12481.610466666665</v>
      </c>
      <c r="P296" s="57">
        <f t="shared" si="42"/>
        <v>86057.419533333334</v>
      </c>
      <c r="Q296" s="53">
        <f t="shared" si="43"/>
        <v>77451.677580000003</v>
      </c>
    </row>
    <row r="297" spans="2:17" hidden="1" x14ac:dyDescent="0.25">
      <c r="B297" s="67">
        <v>295</v>
      </c>
      <c r="C297" s="29" t="s">
        <v>6466</v>
      </c>
      <c r="D297" s="29">
        <v>1300009830</v>
      </c>
      <c r="E297" s="65" t="s">
        <v>5018</v>
      </c>
      <c r="F297" s="29">
        <v>2019</v>
      </c>
      <c r="G297" s="38">
        <v>44389</v>
      </c>
      <c r="H297" s="22">
        <f t="shared" si="38"/>
        <v>2</v>
      </c>
      <c r="I297" s="22">
        <v>15</v>
      </c>
      <c r="J297" s="39">
        <f t="shared" si="39"/>
        <v>6.3333333333333325E-2</v>
      </c>
      <c r="K297" s="66">
        <v>55314.78</v>
      </c>
      <c r="L297" s="66">
        <v>46622.09</v>
      </c>
      <c r="M297" s="81">
        <v>0</v>
      </c>
      <c r="N297" s="35">
        <f t="shared" si="40"/>
        <v>55314.78</v>
      </c>
      <c r="O297" s="35">
        <f t="shared" si="41"/>
        <v>7006.5387999999994</v>
      </c>
      <c r="P297" s="57">
        <f t="shared" si="42"/>
        <v>48308.241199999997</v>
      </c>
      <c r="Q297" s="53">
        <f t="shared" si="43"/>
        <v>43477.417079999999</v>
      </c>
    </row>
    <row r="298" spans="2:17" hidden="1" x14ac:dyDescent="0.25">
      <c r="B298" s="67">
        <v>296</v>
      </c>
      <c r="C298" s="29" t="s">
        <v>6466</v>
      </c>
      <c r="D298" s="29">
        <v>1300009790</v>
      </c>
      <c r="E298" s="65" t="s">
        <v>5019</v>
      </c>
      <c r="F298" s="29">
        <v>2019</v>
      </c>
      <c r="G298" s="38">
        <v>44389</v>
      </c>
      <c r="H298" s="22">
        <f t="shared" si="38"/>
        <v>2</v>
      </c>
      <c r="I298" s="22">
        <v>15</v>
      </c>
      <c r="J298" s="39">
        <f t="shared" si="39"/>
        <v>6.3333333333333325E-2</v>
      </c>
      <c r="K298" s="66">
        <v>43564.62</v>
      </c>
      <c r="L298" s="66">
        <v>36670.85</v>
      </c>
      <c r="M298" s="81">
        <v>0</v>
      </c>
      <c r="N298" s="35">
        <f t="shared" si="40"/>
        <v>43564.62</v>
      </c>
      <c r="O298" s="35">
        <f t="shared" si="41"/>
        <v>5518.1851999999999</v>
      </c>
      <c r="P298" s="57">
        <f t="shared" si="42"/>
        <v>38046.434800000003</v>
      </c>
      <c r="Q298" s="53">
        <f t="shared" si="43"/>
        <v>34241.791320000004</v>
      </c>
    </row>
    <row r="299" spans="2:17" hidden="1" x14ac:dyDescent="0.25">
      <c r="B299" s="67">
        <v>297</v>
      </c>
      <c r="C299" s="29" t="s">
        <v>6466</v>
      </c>
      <c r="D299" s="29">
        <v>1300010050</v>
      </c>
      <c r="E299" s="65" t="s">
        <v>5020</v>
      </c>
      <c r="F299" s="29">
        <v>2020</v>
      </c>
      <c r="G299" s="38">
        <v>44389</v>
      </c>
      <c r="H299" s="22">
        <f t="shared" si="38"/>
        <v>1</v>
      </c>
      <c r="I299" s="22">
        <v>15</v>
      </c>
      <c r="J299" s="39">
        <f t="shared" si="39"/>
        <v>6.3333333333333325E-2</v>
      </c>
      <c r="K299" s="66">
        <v>105417.95</v>
      </c>
      <c r="L299" s="66">
        <v>92250.29</v>
      </c>
      <c r="M299" s="81">
        <v>0</v>
      </c>
      <c r="N299" s="35">
        <f t="shared" si="40"/>
        <v>105417.95</v>
      </c>
      <c r="O299" s="35">
        <f t="shared" si="41"/>
        <v>6676.4701666666651</v>
      </c>
      <c r="P299" s="57">
        <f t="shared" si="42"/>
        <v>98741.479833333331</v>
      </c>
      <c r="Q299" s="53">
        <f t="shared" si="43"/>
        <v>88867.331850000002</v>
      </c>
    </row>
    <row r="300" spans="2:17" s="14" customFormat="1" x14ac:dyDescent="0.25">
      <c r="B300" s="107">
        <v>298</v>
      </c>
      <c r="C300" s="116" t="s">
        <v>6468</v>
      </c>
      <c r="D300" s="116">
        <v>1300004700</v>
      </c>
      <c r="E300" s="117" t="s">
        <v>5183</v>
      </c>
      <c r="F300" s="116">
        <v>2014</v>
      </c>
      <c r="G300" s="110">
        <v>44389</v>
      </c>
      <c r="H300" s="109">
        <f t="shared" si="38"/>
        <v>7</v>
      </c>
      <c r="I300" s="109">
        <v>15</v>
      </c>
      <c r="J300" s="111">
        <f t="shared" si="39"/>
        <v>6.3333333333333325E-2</v>
      </c>
      <c r="K300" s="118">
        <v>28720200</v>
      </c>
      <c r="L300" s="118">
        <v>1</v>
      </c>
      <c r="M300" s="119">
        <v>0</v>
      </c>
      <c r="N300" s="112">
        <f t="shared" si="40"/>
        <v>28720200</v>
      </c>
      <c r="O300" s="112">
        <f t="shared" si="41"/>
        <v>12732621.999999998</v>
      </c>
      <c r="P300" s="114">
        <f t="shared" si="42"/>
        <v>15987578.000000002</v>
      </c>
      <c r="Q300" s="115">
        <f t="shared" si="43"/>
        <v>14388820.200000001</v>
      </c>
    </row>
    <row r="301" spans="2:17" x14ac:dyDescent="0.25">
      <c r="B301" s="107">
        <v>299</v>
      </c>
      <c r="C301" s="116" t="s">
        <v>6468</v>
      </c>
      <c r="D301" s="116">
        <v>1300004810</v>
      </c>
      <c r="E301" s="117" t="s">
        <v>5184</v>
      </c>
      <c r="F301" s="116">
        <v>2014</v>
      </c>
      <c r="G301" s="110">
        <v>44389</v>
      </c>
      <c r="H301" s="109">
        <f t="shared" si="38"/>
        <v>7</v>
      </c>
      <c r="I301" s="109">
        <v>15</v>
      </c>
      <c r="J301" s="111">
        <f t="shared" si="39"/>
        <v>6.3333333333333325E-2</v>
      </c>
      <c r="K301" s="118">
        <v>5161800</v>
      </c>
      <c r="L301" s="118">
        <v>1</v>
      </c>
      <c r="M301" s="119">
        <v>0</v>
      </c>
      <c r="N301" s="112">
        <f t="shared" si="40"/>
        <v>5161800</v>
      </c>
      <c r="O301" s="112">
        <f t="shared" si="41"/>
        <v>2288397.9999999995</v>
      </c>
      <c r="P301" s="114">
        <f t="shared" si="42"/>
        <v>2873402.0000000005</v>
      </c>
      <c r="Q301" s="115">
        <f t="shared" si="43"/>
        <v>2586061.8000000003</v>
      </c>
    </row>
    <row r="302" spans="2:17" x14ac:dyDescent="0.25">
      <c r="B302" s="107">
        <v>300</v>
      </c>
      <c r="C302" s="116" t="s">
        <v>6468</v>
      </c>
      <c r="D302" s="116">
        <v>1300004740</v>
      </c>
      <c r="E302" s="117" t="s">
        <v>5185</v>
      </c>
      <c r="F302" s="116">
        <v>2014</v>
      </c>
      <c r="G302" s="110">
        <v>44389</v>
      </c>
      <c r="H302" s="109">
        <f t="shared" si="38"/>
        <v>7</v>
      </c>
      <c r="I302" s="109">
        <v>15</v>
      </c>
      <c r="J302" s="111">
        <f t="shared" si="39"/>
        <v>6.3333333333333325E-2</v>
      </c>
      <c r="K302" s="118">
        <v>2145000</v>
      </c>
      <c r="L302" s="118">
        <v>1</v>
      </c>
      <c r="M302" s="119">
        <v>0</v>
      </c>
      <c r="N302" s="112">
        <f t="shared" si="40"/>
        <v>2145000</v>
      </c>
      <c r="O302" s="112">
        <f t="shared" si="41"/>
        <v>950949.99999999977</v>
      </c>
      <c r="P302" s="114">
        <f t="shared" si="42"/>
        <v>1194050.0000000002</v>
      </c>
      <c r="Q302" s="115">
        <f t="shared" si="43"/>
        <v>1074645.0000000002</v>
      </c>
    </row>
    <row r="303" spans="2:17" x14ac:dyDescent="0.25">
      <c r="B303" s="107">
        <v>301</v>
      </c>
      <c r="C303" s="116" t="s">
        <v>6468</v>
      </c>
      <c r="D303" s="116">
        <v>1300004720</v>
      </c>
      <c r="E303" s="117" t="s">
        <v>5186</v>
      </c>
      <c r="F303" s="116">
        <v>2014</v>
      </c>
      <c r="G303" s="110">
        <v>44389</v>
      </c>
      <c r="H303" s="109">
        <f t="shared" si="38"/>
        <v>7</v>
      </c>
      <c r="I303" s="109">
        <v>15</v>
      </c>
      <c r="J303" s="111">
        <f t="shared" si="39"/>
        <v>6.3333333333333325E-2</v>
      </c>
      <c r="K303" s="118">
        <v>2008800</v>
      </c>
      <c r="L303" s="118">
        <v>1</v>
      </c>
      <c r="M303" s="119">
        <v>0</v>
      </c>
      <c r="N303" s="112">
        <f t="shared" si="40"/>
        <v>2008800</v>
      </c>
      <c r="O303" s="112">
        <f t="shared" si="41"/>
        <v>890567.99999999977</v>
      </c>
      <c r="P303" s="114">
        <f t="shared" si="42"/>
        <v>1118232.0000000002</v>
      </c>
      <c r="Q303" s="115">
        <f t="shared" si="43"/>
        <v>1006408.8000000003</v>
      </c>
    </row>
    <row r="304" spans="2:17" x14ac:dyDescent="0.25">
      <c r="B304" s="107">
        <v>302</v>
      </c>
      <c r="C304" s="116" t="s">
        <v>6468</v>
      </c>
      <c r="D304" s="116">
        <v>1300004790</v>
      </c>
      <c r="E304" s="117" t="s">
        <v>5187</v>
      </c>
      <c r="F304" s="116">
        <v>2014</v>
      </c>
      <c r="G304" s="110">
        <v>44389</v>
      </c>
      <c r="H304" s="109">
        <f t="shared" si="38"/>
        <v>7</v>
      </c>
      <c r="I304" s="109">
        <v>15</v>
      </c>
      <c r="J304" s="111">
        <f t="shared" si="39"/>
        <v>6.3333333333333325E-2</v>
      </c>
      <c r="K304" s="118">
        <v>1968700</v>
      </c>
      <c r="L304" s="118">
        <v>1</v>
      </c>
      <c r="M304" s="119">
        <v>0</v>
      </c>
      <c r="N304" s="112">
        <f t="shared" si="40"/>
        <v>1968700</v>
      </c>
      <c r="O304" s="112">
        <f t="shared" si="41"/>
        <v>872790.33333333314</v>
      </c>
      <c r="P304" s="114">
        <f t="shared" si="42"/>
        <v>1095909.666666667</v>
      </c>
      <c r="Q304" s="115">
        <f t="shared" si="43"/>
        <v>986318.7000000003</v>
      </c>
    </row>
    <row r="305" spans="2:17" x14ac:dyDescent="0.25">
      <c r="B305" s="107">
        <v>303</v>
      </c>
      <c r="C305" s="116" t="s">
        <v>6468</v>
      </c>
      <c r="D305" s="116">
        <v>1300004760</v>
      </c>
      <c r="E305" s="117" t="s">
        <v>5188</v>
      </c>
      <c r="F305" s="116">
        <v>2014</v>
      </c>
      <c r="G305" s="110">
        <v>44389</v>
      </c>
      <c r="H305" s="109">
        <f t="shared" si="38"/>
        <v>7</v>
      </c>
      <c r="I305" s="109">
        <v>15</v>
      </c>
      <c r="J305" s="111">
        <f t="shared" si="39"/>
        <v>6.3333333333333325E-2</v>
      </c>
      <c r="K305" s="118">
        <v>1477600</v>
      </c>
      <c r="L305" s="118">
        <v>1</v>
      </c>
      <c r="M305" s="119">
        <v>0</v>
      </c>
      <c r="N305" s="112">
        <f t="shared" si="40"/>
        <v>1477600</v>
      </c>
      <c r="O305" s="112">
        <f t="shared" si="41"/>
        <v>655069.33333333326</v>
      </c>
      <c r="P305" s="114">
        <f t="shared" si="42"/>
        <v>822530.66666666674</v>
      </c>
      <c r="Q305" s="115">
        <f t="shared" si="43"/>
        <v>740277.60000000009</v>
      </c>
    </row>
    <row r="306" spans="2:17" x14ac:dyDescent="0.25">
      <c r="B306" s="107">
        <v>304</v>
      </c>
      <c r="C306" s="116" t="s">
        <v>6468</v>
      </c>
      <c r="D306" s="116">
        <v>1300004780</v>
      </c>
      <c r="E306" s="117" t="s">
        <v>5189</v>
      </c>
      <c r="F306" s="116">
        <v>2014</v>
      </c>
      <c r="G306" s="110">
        <v>44389</v>
      </c>
      <c r="H306" s="109">
        <f t="shared" si="38"/>
        <v>7</v>
      </c>
      <c r="I306" s="109">
        <v>15</v>
      </c>
      <c r="J306" s="111">
        <f t="shared" si="39"/>
        <v>6.3333333333333325E-2</v>
      </c>
      <c r="K306" s="118">
        <v>1264500</v>
      </c>
      <c r="L306" s="118">
        <v>1</v>
      </c>
      <c r="M306" s="119">
        <v>0</v>
      </c>
      <c r="N306" s="112">
        <f t="shared" si="40"/>
        <v>1264500</v>
      </c>
      <c r="O306" s="112">
        <f t="shared" si="41"/>
        <v>560594.99999999988</v>
      </c>
      <c r="P306" s="114">
        <f t="shared" si="42"/>
        <v>703905.00000000012</v>
      </c>
      <c r="Q306" s="115">
        <f t="shared" si="43"/>
        <v>633514.50000000012</v>
      </c>
    </row>
    <row r="307" spans="2:17" x14ac:dyDescent="0.25">
      <c r="B307" s="107">
        <v>305</v>
      </c>
      <c r="C307" s="116" t="s">
        <v>6468</v>
      </c>
      <c r="D307" s="116">
        <v>1300004730</v>
      </c>
      <c r="E307" s="117" t="s">
        <v>5190</v>
      </c>
      <c r="F307" s="116">
        <v>2014</v>
      </c>
      <c r="G307" s="110">
        <v>44389</v>
      </c>
      <c r="H307" s="109">
        <f t="shared" si="38"/>
        <v>7</v>
      </c>
      <c r="I307" s="109">
        <v>15</v>
      </c>
      <c r="J307" s="111">
        <f t="shared" si="39"/>
        <v>6.3333333333333325E-2</v>
      </c>
      <c r="K307" s="118">
        <v>804800.25</v>
      </c>
      <c r="L307" s="118">
        <v>1</v>
      </c>
      <c r="M307" s="119">
        <v>0</v>
      </c>
      <c r="N307" s="112">
        <f t="shared" si="40"/>
        <v>804800.25</v>
      </c>
      <c r="O307" s="112">
        <f t="shared" si="41"/>
        <v>356794.77749999991</v>
      </c>
      <c r="P307" s="114">
        <f t="shared" si="42"/>
        <v>448005.47250000009</v>
      </c>
      <c r="Q307" s="115">
        <f t="shared" si="43"/>
        <v>403204.92525000009</v>
      </c>
    </row>
    <row r="308" spans="2:17" hidden="1" x14ac:dyDescent="0.25">
      <c r="B308" s="67">
        <v>306</v>
      </c>
      <c r="C308" s="29" t="s">
        <v>6468</v>
      </c>
      <c r="D308" s="29">
        <v>1300004960</v>
      </c>
      <c r="E308" s="65" t="s">
        <v>5191</v>
      </c>
      <c r="F308" s="29">
        <v>2014</v>
      </c>
      <c r="G308" s="38">
        <v>44389</v>
      </c>
      <c r="H308" s="22">
        <f t="shared" si="38"/>
        <v>7</v>
      </c>
      <c r="I308" s="22">
        <v>15</v>
      </c>
      <c r="J308" s="39">
        <f t="shared" si="39"/>
        <v>6.3333333333333325E-2</v>
      </c>
      <c r="K308" s="66">
        <v>744800</v>
      </c>
      <c r="L308" s="66">
        <v>97367.01</v>
      </c>
      <c r="M308" s="81">
        <v>0.08</v>
      </c>
      <c r="N308" s="35">
        <f t="shared" si="40"/>
        <v>804384</v>
      </c>
      <c r="O308" s="35">
        <f t="shared" si="41"/>
        <v>356610.23999999993</v>
      </c>
      <c r="P308" s="57">
        <f t="shared" si="42"/>
        <v>447773.76000000007</v>
      </c>
      <c r="Q308" s="53">
        <f t="shared" si="43"/>
        <v>402996.38400000008</v>
      </c>
    </row>
    <row r="309" spans="2:17" x14ac:dyDescent="0.25">
      <c r="B309" s="107">
        <v>307</v>
      </c>
      <c r="C309" s="116" t="s">
        <v>6468</v>
      </c>
      <c r="D309" s="116">
        <v>1300004690</v>
      </c>
      <c r="E309" s="117" t="s">
        <v>5192</v>
      </c>
      <c r="F309" s="116">
        <v>2014</v>
      </c>
      <c r="G309" s="110">
        <v>44389</v>
      </c>
      <c r="H309" s="109">
        <f t="shared" si="38"/>
        <v>7</v>
      </c>
      <c r="I309" s="109">
        <v>15</v>
      </c>
      <c r="J309" s="111">
        <f t="shared" si="39"/>
        <v>6.3333333333333325E-2</v>
      </c>
      <c r="K309" s="118">
        <v>741600</v>
      </c>
      <c r="L309" s="118">
        <v>1</v>
      </c>
      <c r="M309" s="119">
        <v>0</v>
      </c>
      <c r="N309" s="112">
        <f t="shared" si="40"/>
        <v>741600</v>
      </c>
      <c r="O309" s="112">
        <f t="shared" si="41"/>
        <v>328775.99999999994</v>
      </c>
      <c r="P309" s="114">
        <f t="shared" si="42"/>
        <v>412824.00000000006</v>
      </c>
      <c r="Q309" s="115">
        <f t="shared" si="43"/>
        <v>371541.60000000003</v>
      </c>
    </row>
    <row r="310" spans="2:17" x14ac:dyDescent="0.25">
      <c r="B310" s="107">
        <v>308</v>
      </c>
      <c r="C310" s="116" t="s">
        <v>6468</v>
      </c>
      <c r="D310" s="116">
        <v>1300004510</v>
      </c>
      <c r="E310" s="117" t="s">
        <v>5193</v>
      </c>
      <c r="F310" s="116">
        <v>2014</v>
      </c>
      <c r="G310" s="110">
        <v>44389</v>
      </c>
      <c r="H310" s="109">
        <f t="shared" si="38"/>
        <v>7</v>
      </c>
      <c r="I310" s="109">
        <v>15</v>
      </c>
      <c r="J310" s="111">
        <f t="shared" si="39"/>
        <v>6.3333333333333325E-2</v>
      </c>
      <c r="K310" s="118">
        <v>674000</v>
      </c>
      <c r="L310" s="118">
        <v>1</v>
      </c>
      <c r="M310" s="119">
        <v>0</v>
      </c>
      <c r="N310" s="112">
        <f t="shared" si="40"/>
        <v>674000</v>
      </c>
      <c r="O310" s="112">
        <f t="shared" si="41"/>
        <v>298806.66666666663</v>
      </c>
      <c r="P310" s="114">
        <f t="shared" si="42"/>
        <v>375193.33333333337</v>
      </c>
      <c r="Q310" s="115">
        <f t="shared" si="43"/>
        <v>337674.00000000006</v>
      </c>
    </row>
    <row r="311" spans="2:17" x14ac:dyDescent="0.25">
      <c r="B311" s="107">
        <v>309</v>
      </c>
      <c r="C311" s="116" t="s">
        <v>6468</v>
      </c>
      <c r="D311" s="116">
        <v>1300004750</v>
      </c>
      <c r="E311" s="117" t="s">
        <v>5194</v>
      </c>
      <c r="F311" s="116">
        <v>2014</v>
      </c>
      <c r="G311" s="110">
        <v>44389</v>
      </c>
      <c r="H311" s="109">
        <f t="shared" si="38"/>
        <v>7</v>
      </c>
      <c r="I311" s="109">
        <v>15</v>
      </c>
      <c r="J311" s="111">
        <f t="shared" si="39"/>
        <v>6.3333333333333325E-2</v>
      </c>
      <c r="K311" s="118">
        <v>578500</v>
      </c>
      <c r="L311" s="118">
        <v>1</v>
      </c>
      <c r="M311" s="119">
        <v>0</v>
      </c>
      <c r="N311" s="112">
        <f t="shared" si="40"/>
        <v>578500</v>
      </c>
      <c r="O311" s="112">
        <f t="shared" si="41"/>
        <v>256468.33333333328</v>
      </c>
      <c r="P311" s="114">
        <f t="shared" si="42"/>
        <v>322031.66666666674</v>
      </c>
      <c r="Q311" s="115">
        <f t="shared" si="43"/>
        <v>289828.50000000006</v>
      </c>
    </row>
    <row r="312" spans="2:17" x14ac:dyDescent="0.25">
      <c r="B312" s="107">
        <v>310</v>
      </c>
      <c r="C312" s="116" t="s">
        <v>6468</v>
      </c>
      <c r="D312" s="116">
        <v>1300004830</v>
      </c>
      <c r="E312" s="117" t="s">
        <v>5195</v>
      </c>
      <c r="F312" s="116">
        <v>2014</v>
      </c>
      <c r="G312" s="110">
        <v>44389</v>
      </c>
      <c r="H312" s="109">
        <f t="shared" si="38"/>
        <v>7</v>
      </c>
      <c r="I312" s="109">
        <v>15</v>
      </c>
      <c r="J312" s="111">
        <f t="shared" si="39"/>
        <v>6.3333333333333325E-2</v>
      </c>
      <c r="K312" s="118">
        <v>532300</v>
      </c>
      <c r="L312" s="118">
        <v>1</v>
      </c>
      <c r="M312" s="119">
        <v>0</v>
      </c>
      <c r="N312" s="112">
        <f t="shared" si="40"/>
        <v>532300</v>
      </c>
      <c r="O312" s="112">
        <f t="shared" si="41"/>
        <v>235986.33333333328</v>
      </c>
      <c r="P312" s="114">
        <f t="shared" si="42"/>
        <v>296313.66666666674</v>
      </c>
      <c r="Q312" s="115">
        <f t="shared" si="43"/>
        <v>266682.3000000001</v>
      </c>
    </row>
    <row r="313" spans="2:17" hidden="1" x14ac:dyDescent="0.25">
      <c r="B313" s="67">
        <v>311</v>
      </c>
      <c r="C313" s="29" t="s">
        <v>6468</v>
      </c>
      <c r="D313" s="29">
        <v>1300004970</v>
      </c>
      <c r="E313" s="65" t="s">
        <v>5196</v>
      </c>
      <c r="F313" s="29">
        <v>2014</v>
      </c>
      <c r="G313" s="38">
        <v>44389</v>
      </c>
      <c r="H313" s="22">
        <f t="shared" si="38"/>
        <v>7</v>
      </c>
      <c r="I313" s="22">
        <v>6</v>
      </c>
      <c r="J313" s="39">
        <f t="shared" si="39"/>
        <v>0.15833333333333333</v>
      </c>
      <c r="K313" s="66">
        <v>445400</v>
      </c>
      <c r="L313" s="66">
        <v>76833.53</v>
      </c>
      <c r="M313" s="81">
        <v>0</v>
      </c>
      <c r="N313" s="35">
        <f t="shared" si="40"/>
        <v>445400</v>
      </c>
      <c r="O313" s="35">
        <f t="shared" si="41"/>
        <v>493651.66666666669</v>
      </c>
      <c r="P313" s="57">
        <f t="shared" si="42"/>
        <v>22270</v>
      </c>
      <c r="Q313" s="53">
        <f t="shared" si="43"/>
        <v>22270</v>
      </c>
    </row>
    <row r="314" spans="2:17" x14ac:dyDescent="0.25">
      <c r="B314" s="107">
        <v>312</v>
      </c>
      <c r="C314" s="116" t="s">
        <v>6468</v>
      </c>
      <c r="D314" s="116">
        <v>1300004610</v>
      </c>
      <c r="E314" s="117" t="s">
        <v>5197</v>
      </c>
      <c r="F314" s="116">
        <v>2014</v>
      </c>
      <c r="G314" s="110">
        <v>44389</v>
      </c>
      <c r="H314" s="109">
        <f t="shared" si="38"/>
        <v>7</v>
      </c>
      <c r="I314" s="109">
        <v>15</v>
      </c>
      <c r="J314" s="111">
        <f t="shared" si="39"/>
        <v>6.3333333333333325E-2</v>
      </c>
      <c r="K314" s="118">
        <v>417600</v>
      </c>
      <c r="L314" s="118">
        <v>1</v>
      </c>
      <c r="M314" s="119">
        <v>0</v>
      </c>
      <c r="N314" s="112">
        <f t="shared" si="40"/>
        <v>417600</v>
      </c>
      <c r="O314" s="112">
        <f t="shared" si="41"/>
        <v>185135.99999999997</v>
      </c>
      <c r="P314" s="114">
        <f t="shared" si="42"/>
        <v>232464.00000000003</v>
      </c>
      <c r="Q314" s="115">
        <f t="shared" si="43"/>
        <v>209217.60000000003</v>
      </c>
    </row>
    <row r="315" spans="2:17" x14ac:dyDescent="0.25">
      <c r="B315" s="107">
        <v>313</v>
      </c>
      <c r="C315" s="116" t="s">
        <v>6468</v>
      </c>
      <c r="D315" s="116">
        <v>1300004820</v>
      </c>
      <c r="E315" s="117" t="s">
        <v>5198</v>
      </c>
      <c r="F315" s="116">
        <v>2014</v>
      </c>
      <c r="G315" s="110">
        <v>44389</v>
      </c>
      <c r="H315" s="109">
        <f t="shared" si="38"/>
        <v>7</v>
      </c>
      <c r="I315" s="109">
        <v>6</v>
      </c>
      <c r="J315" s="111">
        <f t="shared" si="39"/>
        <v>0.15833333333333333</v>
      </c>
      <c r="K315" s="118">
        <v>390900</v>
      </c>
      <c r="L315" s="118">
        <v>1</v>
      </c>
      <c r="M315" s="119">
        <v>0</v>
      </c>
      <c r="N315" s="112">
        <f t="shared" si="40"/>
        <v>390900</v>
      </c>
      <c r="O315" s="112">
        <f t="shared" si="41"/>
        <v>433247.5</v>
      </c>
      <c r="P315" s="114">
        <f t="shared" si="42"/>
        <v>19545</v>
      </c>
      <c r="Q315" s="115">
        <f t="shared" si="43"/>
        <v>19545</v>
      </c>
    </row>
    <row r="316" spans="2:17" x14ac:dyDescent="0.25">
      <c r="B316" s="107">
        <v>314</v>
      </c>
      <c r="C316" s="116" t="s">
        <v>6468</v>
      </c>
      <c r="D316" s="116">
        <v>1300004680</v>
      </c>
      <c r="E316" s="117" t="s">
        <v>5199</v>
      </c>
      <c r="F316" s="116">
        <v>2014</v>
      </c>
      <c r="G316" s="110">
        <v>44389</v>
      </c>
      <c r="H316" s="109">
        <f t="shared" si="38"/>
        <v>7</v>
      </c>
      <c r="I316" s="109">
        <v>15</v>
      </c>
      <c r="J316" s="111">
        <f t="shared" si="39"/>
        <v>6.3333333333333325E-2</v>
      </c>
      <c r="K316" s="118">
        <v>384000</v>
      </c>
      <c r="L316" s="118">
        <v>1</v>
      </c>
      <c r="M316" s="119">
        <v>0</v>
      </c>
      <c r="N316" s="112">
        <f t="shared" si="40"/>
        <v>384000</v>
      </c>
      <c r="O316" s="112">
        <f t="shared" si="41"/>
        <v>170239.99999999997</v>
      </c>
      <c r="P316" s="114">
        <f t="shared" si="42"/>
        <v>213760.00000000003</v>
      </c>
      <c r="Q316" s="115">
        <f t="shared" si="43"/>
        <v>192384.00000000003</v>
      </c>
    </row>
    <row r="317" spans="2:17" x14ac:dyDescent="0.25">
      <c r="B317" s="107">
        <v>315</v>
      </c>
      <c r="C317" s="116" t="s">
        <v>6468</v>
      </c>
      <c r="D317" s="116">
        <v>1300004850</v>
      </c>
      <c r="E317" s="117" t="s">
        <v>5200</v>
      </c>
      <c r="F317" s="116">
        <v>2014</v>
      </c>
      <c r="G317" s="110">
        <v>44389</v>
      </c>
      <c r="H317" s="109">
        <f t="shared" si="38"/>
        <v>7</v>
      </c>
      <c r="I317" s="109">
        <v>15</v>
      </c>
      <c r="J317" s="111">
        <f t="shared" si="39"/>
        <v>6.3333333333333325E-2</v>
      </c>
      <c r="K317" s="118">
        <v>366800</v>
      </c>
      <c r="L317" s="118">
        <v>1</v>
      </c>
      <c r="M317" s="119">
        <v>0</v>
      </c>
      <c r="N317" s="112">
        <f t="shared" si="40"/>
        <v>366800</v>
      </c>
      <c r="O317" s="112">
        <f t="shared" si="41"/>
        <v>162614.66666666663</v>
      </c>
      <c r="P317" s="114">
        <f t="shared" si="42"/>
        <v>204185.33333333337</v>
      </c>
      <c r="Q317" s="115">
        <f t="shared" si="43"/>
        <v>183766.80000000005</v>
      </c>
    </row>
    <row r="318" spans="2:17" x14ac:dyDescent="0.25">
      <c r="B318" s="107">
        <v>316</v>
      </c>
      <c r="C318" s="116" t="s">
        <v>6468</v>
      </c>
      <c r="D318" s="116">
        <v>1300004530</v>
      </c>
      <c r="E318" s="117" t="s">
        <v>5201</v>
      </c>
      <c r="F318" s="116">
        <v>2014</v>
      </c>
      <c r="G318" s="110">
        <v>44389</v>
      </c>
      <c r="H318" s="109">
        <f t="shared" si="38"/>
        <v>7</v>
      </c>
      <c r="I318" s="109">
        <v>15</v>
      </c>
      <c r="J318" s="111">
        <f t="shared" si="39"/>
        <v>6.3333333333333325E-2</v>
      </c>
      <c r="K318" s="118">
        <v>341900</v>
      </c>
      <c r="L318" s="118">
        <v>1</v>
      </c>
      <c r="M318" s="119">
        <v>0</v>
      </c>
      <c r="N318" s="112">
        <f t="shared" si="40"/>
        <v>341900</v>
      </c>
      <c r="O318" s="112">
        <f t="shared" si="41"/>
        <v>151575.66666666663</v>
      </c>
      <c r="P318" s="114">
        <f t="shared" si="42"/>
        <v>190324.33333333337</v>
      </c>
      <c r="Q318" s="115">
        <f t="shared" si="43"/>
        <v>171291.90000000005</v>
      </c>
    </row>
    <row r="319" spans="2:17" x14ac:dyDescent="0.25">
      <c r="B319" s="107">
        <v>317</v>
      </c>
      <c r="C319" s="116" t="s">
        <v>6468</v>
      </c>
      <c r="D319" s="116">
        <v>1300004550</v>
      </c>
      <c r="E319" s="117" t="s">
        <v>5202</v>
      </c>
      <c r="F319" s="116">
        <v>2014</v>
      </c>
      <c r="G319" s="110">
        <v>44389</v>
      </c>
      <c r="H319" s="109">
        <f t="shared" si="38"/>
        <v>7</v>
      </c>
      <c r="I319" s="109">
        <v>15</v>
      </c>
      <c r="J319" s="111">
        <f t="shared" si="39"/>
        <v>6.3333333333333325E-2</v>
      </c>
      <c r="K319" s="118">
        <v>320500</v>
      </c>
      <c r="L319" s="118">
        <v>1</v>
      </c>
      <c r="M319" s="119">
        <v>0</v>
      </c>
      <c r="N319" s="112">
        <f t="shared" si="40"/>
        <v>320500</v>
      </c>
      <c r="O319" s="112">
        <f t="shared" si="41"/>
        <v>142088.33333333331</v>
      </c>
      <c r="P319" s="114">
        <f t="shared" si="42"/>
        <v>178411.66666666669</v>
      </c>
      <c r="Q319" s="115">
        <f t="shared" si="43"/>
        <v>160570.50000000003</v>
      </c>
    </row>
    <row r="320" spans="2:17" x14ac:dyDescent="0.25">
      <c r="B320" s="107">
        <v>318</v>
      </c>
      <c r="C320" s="116" t="s">
        <v>6468</v>
      </c>
      <c r="D320" s="116">
        <v>1300004560</v>
      </c>
      <c r="E320" s="117" t="s">
        <v>5203</v>
      </c>
      <c r="F320" s="116">
        <v>2014</v>
      </c>
      <c r="G320" s="110">
        <v>44389</v>
      </c>
      <c r="H320" s="109">
        <f t="shared" si="38"/>
        <v>7</v>
      </c>
      <c r="I320" s="109">
        <v>15</v>
      </c>
      <c r="J320" s="111">
        <f t="shared" si="39"/>
        <v>6.3333333333333325E-2</v>
      </c>
      <c r="K320" s="118">
        <v>318400</v>
      </c>
      <c r="L320" s="118">
        <v>1</v>
      </c>
      <c r="M320" s="119">
        <v>0</v>
      </c>
      <c r="N320" s="112">
        <f t="shared" si="40"/>
        <v>318400</v>
      </c>
      <c r="O320" s="112">
        <f t="shared" si="41"/>
        <v>141157.33333333331</v>
      </c>
      <c r="P320" s="114">
        <f t="shared" si="42"/>
        <v>177242.66666666669</v>
      </c>
      <c r="Q320" s="115">
        <f t="shared" si="43"/>
        <v>159518.40000000002</v>
      </c>
    </row>
    <row r="321" spans="2:17" x14ac:dyDescent="0.25">
      <c r="B321" s="107">
        <v>319</v>
      </c>
      <c r="C321" s="116" t="s">
        <v>6468</v>
      </c>
      <c r="D321" s="116">
        <v>1300004770</v>
      </c>
      <c r="E321" s="117" t="s">
        <v>5204</v>
      </c>
      <c r="F321" s="116">
        <v>2014</v>
      </c>
      <c r="G321" s="110">
        <v>44389</v>
      </c>
      <c r="H321" s="109">
        <f t="shared" si="38"/>
        <v>7</v>
      </c>
      <c r="I321" s="109">
        <v>15</v>
      </c>
      <c r="J321" s="111">
        <f t="shared" si="39"/>
        <v>6.3333333333333325E-2</v>
      </c>
      <c r="K321" s="118">
        <v>295000</v>
      </c>
      <c r="L321" s="118">
        <v>1</v>
      </c>
      <c r="M321" s="119">
        <v>0</v>
      </c>
      <c r="N321" s="112">
        <f t="shared" si="40"/>
        <v>295000</v>
      </c>
      <c r="O321" s="112">
        <f t="shared" si="41"/>
        <v>130783.33333333331</v>
      </c>
      <c r="P321" s="114">
        <f t="shared" si="42"/>
        <v>164216.66666666669</v>
      </c>
      <c r="Q321" s="115">
        <f t="shared" si="43"/>
        <v>147795.00000000003</v>
      </c>
    </row>
    <row r="322" spans="2:17" x14ac:dyDescent="0.25">
      <c r="B322" s="107">
        <v>320</v>
      </c>
      <c r="C322" s="116" t="s">
        <v>6468</v>
      </c>
      <c r="D322" s="116">
        <v>1300004630</v>
      </c>
      <c r="E322" s="117" t="s">
        <v>5205</v>
      </c>
      <c r="F322" s="116">
        <v>2014</v>
      </c>
      <c r="G322" s="110">
        <v>44389</v>
      </c>
      <c r="H322" s="109">
        <f t="shared" si="38"/>
        <v>7</v>
      </c>
      <c r="I322" s="109">
        <v>15</v>
      </c>
      <c r="J322" s="111">
        <f t="shared" si="39"/>
        <v>6.3333333333333325E-2</v>
      </c>
      <c r="K322" s="118">
        <v>294900</v>
      </c>
      <c r="L322" s="118">
        <v>1</v>
      </c>
      <c r="M322" s="119">
        <v>0</v>
      </c>
      <c r="N322" s="112">
        <f t="shared" si="40"/>
        <v>294900</v>
      </c>
      <c r="O322" s="112">
        <f t="shared" si="41"/>
        <v>130738.99999999997</v>
      </c>
      <c r="P322" s="114">
        <f t="shared" si="42"/>
        <v>164161.00000000003</v>
      </c>
      <c r="Q322" s="115">
        <f t="shared" si="43"/>
        <v>147744.90000000002</v>
      </c>
    </row>
    <row r="323" spans="2:17" x14ac:dyDescent="0.25">
      <c r="B323" s="107">
        <v>321</v>
      </c>
      <c r="C323" s="116" t="s">
        <v>6468</v>
      </c>
      <c r="D323" s="116">
        <v>1300004670</v>
      </c>
      <c r="E323" s="117" t="s">
        <v>5206</v>
      </c>
      <c r="F323" s="116">
        <v>2014</v>
      </c>
      <c r="G323" s="110">
        <v>44389</v>
      </c>
      <c r="H323" s="109">
        <f t="shared" ref="H323:H386" si="44">YEAR(G323)-F323</f>
        <v>7</v>
      </c>
      <c r="I323" s="109">
        <v>15</v>
      </c>
      <c r="J323" s="111">
        <f t="shared" ref="J323:J386" si="45">(95/I323/100)</f>
        <v>6.3333333333333325E-2</v>
      </c>
      <c r="K323" s="118">
        <v>253900</v>
      </c>
      <c r="L323" s="118">
        <v>1</v>
      </c>
      <c r="M323" s="119">
        <v>0</v>
      </c>
      <c r="N323" s="112">
        <f t="shared" ref="N323:N386" si="46">K323*(1+M323)</f>
        <v>253900</v>
      </c>
      <c r="O323" s="112">
        <f t="shared" ref="O323:O386" si="47">H323*J323*N323</f>
        <v>112562.33333333331</v>
      </c>
      <c r="P323" s="114">
        <f t="shared" ref="P323:P324" si="48">IF(N323-O323&lt;=0,5%*N323,N323-O323)</f>
        <v>141337.66666666669</v>
      </c>
      <c r="Q323" s="115">
        <f t="shared" ref="Q323:Q324" si="49">IF(P323=N323*5%,P323,P323*0.9)</f>
        <v>127203.90000000002</v>
      </c>
    </row>
    <row r="324" spans="2:17" x14ac:dyDescent="0.25">
      <c r="B324" s="107">
        <v>322</v>
      </c>
      <c r="C324" s="116" t="s">
        <v>6468</v>
      </c>
      <c r="D324" s="116">
        <v>1300004880</v>
      </c>
      <c r="E324" s="117" t="s">
        <v>5207</v>
      </c>
      <c r="F324" s="116">
        <v>2014</v>
      </c>
      <c r="G324" s="110">
        <v>44389</v>
      </c>
      <c r="H324" s="109">
        <f t="shared" si="44"/>
        <v>7</v>
      </c>
      <c r="I324" s="109">
        <v>8</v>
      </c>
      <c r="J324" s="111">
        <f t="shared" si="45"/>
        <v>0.11874999999999999</v>
      </c>
      <c r="K324" s="118">
        <v>233625</v>
      </c>
      <c r="L324" s="118">
        <v>1</v>
      </c>
      <c r="M324" s="119">
        <v>0</v>
      </c>
      <c r="N324" s="112">
        <f t="shared" si="46"/>
        <v>233625</v>
      </c>
      <c r="O324" s="112">
        <f t="shared" si="47"/>
        <v>194200.78124999997</v>
      </c>
      <c r="P324" s="114">
        <f t="shared" si="48"/>
        <v>39424.218750000029</v>
      </c>
      <c r="Q324" s="115">
        <f t="shared" si="49"/>
        <v>35481.796875000029</v>
      </c>
    </row>
    <row r="325" spans="2:17" x14ac:dyDescent="0.25">
      <c r="B325" s="107">
        <v>323</v>
      </c>
      <c r="C325" s="116" t="s">
        <v>6468</v>
      </c>
      <c r="D325" s="116">
        <v>1300004860</v>
      </c>
      <c r="E325" s="117" t="s">
        <v>5208</v>
      </c>
      <c r="F325" s="116">
        <v>2014</v>
      </c>
      <c r="G325" s="110">
        <v>44389</v>
      </c>
      <c r="H325" s="109">
        <f t="shared" si="44"/>
        <v>7</v>
      </c>
      <c r="I325" s="109">
        <v>6</v>
      </c>
      <c r="J325" s="111">
        <f t="shared" si="45"/>
        <v>0.15833333333333333</v>
      </c>
      <c r="K325" s="118">
        <v>214100</v>
      </c>
      <c r="L325" s="118">
        <v>1</v>
      </c>
      <c r="M325" s="119">
        <v>0</v>
      </c>
      <c r="N325" s="112">
        <f t="shared" si="46"/>
        <v>214100</v>
      </c>
      <c r="O325" s="112">
        <f t="shared" si="47"/>
        <v>237294.16666666669</v>
      </c>
      <c r="P325" s="114">
        <f t="shared" ref="P325:P386" si="50">IF(N325-O325&lt;=0,5%*N325,N325-O325)</f>
        <v>10705</v>
      </c>
      <c r="Q325" s="115">
        <f t="shared" ref="Q325:Q386" si="51">IF(P325=N325*5%,P325,P325*0.9)</f>
        <v>10705</v>
      </c>
    </row>
    <row r="326" spans="2:17" x14ac:dyDescent="0.25">
      <c r="B326" s="107">
        <v>324</v>
      </c>
      <c r="C326" s="116" t="s">
        <v>6468</v>
      </c>
      <c r="D326" s="116">
        <v>1300004570</v>
      </c>
      <c r="E326" s="117" t="s">
        <v>5209</v>
      </c>
      <c r="F326" s="116">
        <v>2014</v>
      </c>
      <c r="G326" s="110">
        <v>44389</v>
      </c>
      <c r="H326" s="109">
        <f t="shared" si="44"/>
        <v>7</v>
      </c>
      <c r="I326" s="109">
        <v>15</v>
      </c>
      <c r="J326" s="111">
        <f t="shared" si="45"/>
        <v>6.3333333333333325E-2</v>
      </c>
      <c r="K326" s="118">
        <v>177800</v>
      </c>
      <c r="L326" s="118">
        <v>1</v>
      </c>
      <c r="M326" s="119">
        <v>0</v>
      </c>
      <c r="N326" s="112">
        <f t="shared" si="46"/>
        <v>177800</v>
      </c>
      <c r="O326" s="112">
        <f t="shared" si="47"/>
        <v>78824.666666666657</v>
      </c>
      <c r="P326" s="114">
        <f t="shared" si="50"/>
        <v>98975.333333333343</v>
      </c>
      <c r="Q326" s="115">
        <f t="shared" si="51"/>
        <v>89077.800000000017</v>
      </c>
    </row>
    <row r="327" spans="2:17" x14ac:dyDescent="0.25">
      <c r="B327" s="107">
        <v>325</v>
      </c>
      <c r="C327" s="116" t="s">
        <v>6468</v>
      </c>
      <c r="D327" s="116">
        <v>1300004580</v>
      </c>
      <c r="E327" s="117" t="s">
        <v>5210</v>
      </c>
      <c r="F327" s="116">
        <v>2014</v>
      </c>
      <c r="G327" s="110">
        <v>44389</v>
      </c>
      <c r="H327" s="109">
        <f t="shared" si="44"/>
        <v>7</v>
      </c>
      <c r="I327" s="109">
        <v>15</v>
      </c>
      <c r="J327" s="111">
        <f t="shared" si="45"/>
        <v>6.3333333333333325E-2</v>
      </c>
      <c r="K327" s="118">
        <v>173000</v>
      </c>
      <c r="L327" s="118">
        <v>1</v>
      </c>
      <c r="M327" s="119">
        <v>0</v>
      </c>
      <c r="N327" s="112">
        <f t="shared" si="46"/>
        <v>173000</v>
      </c>
      <c r="O327" s="112">
        <f t="shared" si="47"/>
        <v>76696.666666666657</v>
      </c>
      <c r="P327" s="114">
        <f t="shared" si="50"/>
        <v>96303.333333333343</v>
      </c>
      <c r="Q327" s="115">
        <f t="shared" si="51"/>
        <v>86673.000000000015</v>
      </c>
    </row>
    <row r="328" spans="2:17" x14ac:dyDescent="0.25">
      <c r="B328" s="107">
        <v>326</v>
      </c>
      <c r="C328" s="116" t="s">
        <v>6468</v>
      </c>
      <c r="D328" s="116">
        <v>1300004840</v>
      </c>
      <c r="E328" s="117" t="s">
        <v>5211</v>
      </c>
      <c r="F328" s="116">
        <v>2014</v>
      </c>
      <c r="G328" s="110">
        <v>44389</v>
      </c>
      <c r="H328" s="109">
        <f t="shared" si="44"/>
        <v>7</v>
      </c>
      <c r="I328" s="109">
        <v>15</v>
      </c>
      <c r="J328" s="111">
        <f t="shared" si="45"/>
        <v>6.3333333333333325E-2</v>
      </c>
      <c r="K328" s="118">
        <v>169200</v>
      </c>
      <c r="L328" s="118">
        <v>1</v>
      </c>
      <c r="M328" s="119">
        <v>0</v>
      </c>
      <c r="N328" s="112">
        <f t="shared" si="46"/>
        <v>169200</v>
      </c>
      <c r="O328" s="112">
        <f t="shared" si="47"/>
        <v>75011.999999999985</v>
      </c>
      <c r="P328" s="114">
        <f t="shared" si="50"/>
        <v>94188.000000000015</v>
      </c>
      <c r="Q328" s="115">
        <f t="shared" si="51"/>
        <v>84769.200000000012</v>
      </c>
    </row>
    <row r="329" spans="2:17" x14ac:dyDescent="0.25">
      <c r="B329" s="107">
        <v>327</v>
      </c>
      <c r="C329" s="116" t="s">
        <v>6468</v>
      </c>
      <c r="D329" s="116">
        <v>1300004600</v>
      </c>
      <c r="E329" s="117" t="s">
        <v>5212</v>
      </c>
      <c r="F329" s="116">
        <v>2014</v>
      </c>
      <c r="G329" s="110">
        <v>44389</v>
      </c>
      <c r="H329" s="109">
        <f t="shared" si="44"/>
        <v>7</v>
      </c>
      <c r="I329" s="109">
        <v>15</v>
      </c>
      <c r="J329" s="111">
        <f t="shared" si="45"/>
        <v>6.3333333333333325E-2</v>
      </c>
      <c r="K329" s="118">
        <v>155600</v>
      </c>
      <c r="L329" s="118">
        <v>1</v>
      </c>
      <c r="M329" s="119">
        <v>0</v>
      </c>
      <c r="N329" s="112">
        <f t="shared" si="46"/>
        <v>155600</v>
      </c>
      <c r="O329" s="112">
        <f t="shared" si="47"/>
        <v>68982.666666666657</v>
      </c>
      <c r="P329" s="114">
        <f t="shared" si="50"/>
        <v>86617.333333333343</v>
      </c>
      <c r="Q329" s="115">
        <f t="shared" si="51"/>
        <v>77955.600000000006</v>
      </c>
    </row>
    <row r="330" spans="2:17" x14ac:dyDescent="0.25">
      <c r="B330" s="107">
        <v>328</v>
      </c>
      <c r="C330" s="116" t="s">
        <v>6468</v>
      </c>
      <c r="D330" s="116">
        <v>1300004590</v>
      </c>
      <c r="E330" s="117" t="s">
        <v>5213</v>
      </c>
      <c r="F330" s="116">
        <v>2014</v>
      </c>
      <c r="G330" s="110">
        <v>44389</v>
      </c>
      <c r="H330" s="109">
        <f t="shared" si="44"/>
        <v>7</v>
      </c>
      <c r="I330" s="109">
        <v>15</v>
      </c>
      <c r="J330" s="111">
        <f t="shared" si="45"/>
        <v>6.3333333333333325E-2</v>
      </c>
      <c r="K330" s="118">
        <v>150900</v>
      </c>
      <c r="L330" s="118">
        <v>1</v>
      </c>
      <c r="M330" s="119">
        <v>0</v>
      </c>
      <c r="N330" s="112">
        <f t="shared" si="46"/>
        <v>150900</v>
      </c>
      <c r="O330" s="112">
        <f t="shared" si="47"/>
        <v>66898.999999999985</v>
      </c>
      <c r="P330" s="114">
        <f t="shared" si="50"/>
        <v>84001.000000000015</v>
      </c>
      <c r="Q330" s="115">
        <f t="shared" si="51"/>
        <v>75600.900000000009</v>
      </c>
    </row>
    <row r="331" spans="2:17" x14ac:dyDescent="0.25">
      <c r="B331" s="107">
        <v>329</v>
      </c>
      <c r="C331" s="116" t="s">
        <v>6468</v>
      </c>
      <c r="D331" s="116">
        <v>1300004520</v>
      </c>
      <c r="E331" s="117" t="s">
        <v>5214</v>
      </c>
      <c r="F331" s="116">
        <v>2014</v>
      </c>
      <c r="G331" s="110">
        <v>44389</v>
      </c>
      <c r="H331" s="109">
        <f t="shared" si="44"/>
        <v>7</v>
      </c>
      <c r="I331" s="109">
        <v>15</v>
      </c>
      <c r="J331" s="111">
        <f t="shared" si="45"/>
        <v>6.3333333333333325E-2</v>
      </c>
      <c r="K331" s="118">
        <v>105500</v>
      </c>
      <c r="L331" s="118">
        <v>1</v>
      </c>
      <c r="M331" s="119">
        <v>0</v>
      </c>
      <c r="N331" s="112">
        <f t="shared" si="46"/>
        <v>105500</v>
      </c>
      <c r="O331" s="112">
        <f t="shared" si="47"/>
        <v>46771.666666666657</v>
      </c>
      <c r="P331" s="114">
        <f t="shared" si="50"/>
        <v>58728.333333333343</v>
      </c>
      <c r="Q331" s="115">
        <f t="shared" si="51"/>
        <v>52855.500000000007</v>
      </c>
    </row>
    <row r="332" spans="2:17" x14ac:dyDescent="0.25">
      <c r="B332" s="107">
        <v>330</v>
      </c>
      <c r="C332" s="116" t="s">
        <v>6468</v>
      </c>
      <c r="D332" s="116">
        <v>1300004540</v>
      </c>
      <c r="E332" s="117" t="s">
        <v>5215</v>
      </c>
      <c r="F332" s="116">
        <v>2014</v>
      </c>
      <c r="G332" s="110">
        <v>44389</v>
      </c>
      <c r="H332" s="109">
        <f t="shared" si="44"/>
        <v>7</v>
      </c>
      <c r="I332" s="109">
        <v>15</v>
      </c>
      <c r="J332" s="111">
        <f t="shared" si="45"/>
        <v>6.3333333333333325E-2</v>
      </c>
      <c r="K332" s="118">
        <v>101700</v>
      </c>
      <c r="L332" s="118">
        <v>1</v>
      </c>
      <c r="M332" s="119">
        <v>0</v>
      </c>
      <c r="N332" s="112">
        <f t="shared" si="46"/>
        <v>101700</v>
      </c>
      <c r="O332" s="112">
        <f t="shared" si="47"/>
        <v>45086.999999999993</v>
      </c>
      <c r="P332" s="114">
        <f t="shared" si="50"/>
        <v>56613.000000000007</v>
      </c>
      <c r="Q332" s="115">
        <f t="shared" si="51"/>
        <v>50951.700000000004</v>
      </c>
    </row>
    <row r="333" spans="2:17" x14ac:dyDescent="0.25">
      <c r="B333" s="107">
        <v>331</v>
      </c>
      <c r="C333" s="116" t="s">
        <v>6468</v>
      </c>
      <c r="D333" s="116">
        <v>1300004920</v>
      </c>
      <c r="E333" s="117" t="s">
        <v>5216</v>
      </c>
      <c r="F333" s="116">
        <v>2014</v>
      </c>
      <c r="G333" s="110">
        <v>44389</v>
      </c>
      <c r="H333" s="109">
        <f t="shared" si="44"/>
        <v>7</v>
      </c>
      <c r="I333" s="109">
        <v>15</v>
      </c>
      <c r="J333" s="111">
        <f t="shared" si="45"/>
        <v>6.3333333333333325E-2</v>
      </c>
      <c r="K333" s="118">
        <v>96900</v>
      </c>
      <c r="L333" s="118">
        <v>1</v>
      </c>
      <c r="M333" s="119">
        <v>0</v>
      </c>
      <c r="N333" s="112">
        <f t="shared" si="46"/>
        <v>96900</v>
      </c>
      <c r="O333" s="112">
        <f t="shared" si="47"/>
        <v>42958.999999999993</v>
      </c>
      <c r="P333" s="114">
        <f t="shared" si="50"/>
        <v>53941.000000000007</v>
      </c>
      <c r="Q333" s="115">
        <f t="shared" si="51"/>
        <v>48546.900000000009</v>
      </c>
    </row>
    <row r="334" spans="2:17" x14ac:dyDescent="0.25">
      <c r="B334" s="107">
        <v>332</v>
      </c>
      <c r="C334" s="116" t="s">
        <v>6468</v>
      </c>
      <c r="D334" s="116">
        <v>1300004800</v>
      </c>
      <c r="E334" s="117" t="s">
        <v>5217</v>
      </c>
      <c r="F334" s="116">
        <v>2014</v>
      </c>
      <c r="G334" s="110">
        <v>44389</v>
      </c>
      <c r="H334" s="109">
        <f t="shared" si="44"/>
        <v>7</v>
      </c>
      <c r="I334" s="109">
        <v>6</v>
      </c>
      <c r="J334" s="111">
        <f t="shared" si="45"/>
        <v>0.15833333333333333</v>
      </c>
      <c r="K334" s="118">
        <v>66900</v>
      </c>
      <c r="L334" s="118">
        <v>1</v>
      </c>
      <c r="M334" s="119">
        <v>0</v>
      </c>
      <c r="N334" s="112">
        <f t="shared" si="46"/>
        <v>66900</v>
      </c>
      <c r="O334" s="112">
        <f t="shared" si="47"/>
        <v>74147.5</v>
      </c>
      <c r="P334" s="114">
        <f t="shared" si="50"/>
        <v>3345</v>
      </c>
      <c r="Q334" s="115">
        <f t="shared" si="51"/>
        <v>3345</v>
      </c>
    </row>
    <row r="335" spans="2:17" x14ac:dyDescent="0.25">
      <c r="B335" s="107">
        <v>333</v>
      </c>
      <c r="C335" s="116" t="s">
        <v>6468</v>
      </c>
      <c r="D335" s="116">
        <v>1300004620</v>
      </c>
      <c r="E335" s="117" t="s">
        <v>5218</v>
      </c>
      <c r="F335" s="116">
        <v>2014</v>
      </c>
      <c r="G335" s="110">
        <v>44389</v>
      </c>
      <c r="H335" s="109">
        <f t="shared" si="44"/>
        <v>7</v>
      </c>
      <c r="I335" s="109">
        <v>15</v>
      </c>
      <c r="J335" s="111">
        <f t="shared" si="45"/>
        <v>6.3333333333333325E-2</v>
      </c>
      <c r="K335" s="118">
        <v>66400</v>
      </c>
      <c r="L335" s="118">
        <v>1</v>
      </c>
      <c r="M335" s="119">
        <v>0</v>
      </c>
      <c r="N335" s="112">
        <f t="shared" si="46"/>
        <v>66400</v>
      </c>
      <c r="O335" s="112">
        <f t="shared" si="47"/>
        <v>29437.333333333328</v>
      </c>
      <c r="P335" s="114">
        <f t="shared" si="50"/>
        <v>36962.666666666672</v>
      </c>
      <c r="Q335" s="115">
        <f t="shared" si="51"/>
        <v>33266.400000000009</v>
      </c>
    </row>
    <row r="336" spans="2:17" hidden="1" x14ac:dyDescent="0.25">
      <c r="B336" s="67">
        <v>334</v>
      </c>
      <c r="C336" s="29" t="s">
        <v>6468</v>
      </c>
      <c r="D336" s="29">
        <v>1300005000</v>
      </c>
      <c r="E336" s="65" t="s">
        <v>5219</v>
      </c>
      <c r="F336" s="29">
        <v>2014</v>
      </c>
      <c r="G336" s="38">
        <v>44389</v>
      </c>
      <c r="H336" s="22">
        <f t="shared" si="44"/>
        <v>7</v>
      </c>
      <c r="I336" s="22">
        <v>15</v>
      </c>
      <c r="J336" s="39">
        <f t="shared" si="45"/>
        <v>6.3333333333333325E-2</v>
      </c>
      <c r="K336" s="66">
        <v>59400</v>
      </c>
      <c r="L336" s="66">
        <v>10723.58</v>
      </c>
      <c r="M336" s="81">
        <v>0.01</v>
      </c>
      <c r="N336" s="35">
        <f t="shared" si="46"/>
        <v>59994</v>
      </c>
      <c r="O336" s="35">
        <f t="shared" si="47"/>
        <v>26597.339999999997</v>
      </c>
      <c r="P336" s="57">
        <f t="shared" si="50"/>
        <v>33396.660000000003</v>
      </c>
      <c r="Q336" s="53">
        <f t="shared" si="51"/>
        <v>30056.994000000002</v>
      </c>
    </row>
    <row r="337" spans="2:17" hidden="1" x14ac:dyDescent="0.25">
      <c r="B337" s="67">
        <v>335</v>
      </c>
      <c r="C337" s="29" t="s">
        <v>6468</v>
      </c>
      <c r="D337" s="29">
        <v>1300004990</v>
      </c>
      <c r="E337" s="65" t="s">
        <v>5220</v>
      </c>
      <c r="F337" s="29">
        <v>2014</v>
      </c>
      <c r="G337" s="38">
        <v>44389</v>
      </c>
      <c r="H337" s="22">
        <f t="shared" si="44"/>
        <v>7</v>
      </c>
      <c r="I337" s="22">
        <v>15</v>
      </c>
      <c r="J337" s="39">
        <f t="shared" si="45"/>
        <v>6.3333333333333325E-2</v>
      </c>
      <c r="K337" s="66">
        <v>59400</v>
      </c>
      <c r="L337" s="66">
        <v>10723.58</v>
      </c>
      <c r="M337" s="81">
        <v>0.01</v>
      </c>
      <c r="N337" s="35">
        <f t="shared" si="46"/>
        <v>59994</v>
      </c>
      <c r="O337" s="35">
        <f t="shared" si="47"/>
        <v>26597.339999999997</v>
      </c>
      <c r="P337" s="57">
        <f t="shared" si="50"/>
        <v>33396.660000000003</v>
      </c>
      <c r="Q337" s="53">
        <f t="shared" si="51"/>
        <v>30056.994000000002</v>
      </c>
    </row>
    <row r="338" spans="2:17" hidden="1" x14ac:dyDescent="0.25">
      <c r="B338" s="67">
        <v>336</v>
      </c>
      <c r="C338" s="29" t="s">
        <v>6468</v>
      </c>
      <c r="D338" s="29">
        <v>1300004980</v>
      </c>
      <c r="E338" s="65" t="s">
        <v>5221</v>
      </c>
      <c r="F338" s="29">
        <v>2014</v>
      </c>
      <c r="G338" s="38">
        <v>44389</v>
      </c>
      <c r="H338" s="22">
        <f t="shared" si="44"/>
        <v>7</v>
      </c>
      <c r="I338" s="22">
        <v>15</v>
      </c>
      <c r="J338" s="39">
        <f t="shared" si="45"/>
        <v>6.3333333333333325E-2</v>
      </c>
      <c r="K338" s="66">
        <v>59300</v>
      </c>
      <c r="L338" s="66">
        <v>10229.51</v>
      </c>
      <c r="M338" s="81">
        <v>0.01</v>
      </c>
      <c r="N338" s="35">
        <f t="shared" si="46"/>
        <v>59893</v>
      </c>
      <c r="O338" s="35">
        <f t="shared" si="47"/>
        <v>26552.563333333328</v>
      </c>
      <c r="P338" s="57">
        <f t="shared" si="50"/>
        <v>33340.436666666676</v>
      </c>
      <c r="Q338" s="53">
        <f t="shared" si="51"/>
        <v>30006.393000000007</v>
      </c>
    </row>
    <row r="339" spans="2:17" x14ac:dyDescent="0.25">
      <c r="B339" s="107">
        <v>337</v>
      </c>
      <c r="C339" s="116" t="s">
        <v>6468</v>
      </c>
      <c r="D339" s="116">
        <v>1300004660</v>
      </c>
      <c r="E339" s="117" t="s">
        <v>5222</v>
      </c>
      <c r="F339" s="116">
        <v>2014</v>
      </c>
      <c r="G339" s="110">
        <v>44389</v>
      </c>
      <c r="H339" s="109">
        <f t="shared" si="44"/>
        <v>7</v>
      </c>
      <c r="I339" s="109">
        <v>15</v>
      </c>
      <c r="J339" s="111">
        <f t="shared" si="45"/>
        <v>6.3333333333333325E-2</v>
      </c>
      <c r="K339" s="118">
        <v>58400</v>
      </c>
      <c r="L339" s="118">
        <v>1</v>
      </c>
      <c r="M339" s="119">
        <v>0</v>
      </c>
      <c r="N339" s="112">
        <f t="shared" si="46"/>
        <v>58400</v>
      </c>
      <c r="O339" s="112">
        <f t="shared" si="47"/>
        <v>25890.666666666661</v>
      </c>
      <c r="P339" s="114">
        <f t="shared" si="50"/>
        <v>32509.333333333339</v>
      </c>
      <c r="Q339" s="115">
        <f t="shared" si="51"/>
        <v>29258.400000000005</v>
      </c>
    </row>
    <row r="340" spans="2:17" hidden="1" x14ac:dyDescent="0.25">
      <c r="B340" s="67">
        <v>338</v>
      </c>
      <c r="C340" s="29" t="s">
        <v>6468</v>
      </c>
      <c r="D340" s="29">
        <v>1300005020</v>
      </c>
      <c r="E340" s="65" t="s">
        <v>5223</v>
      </c>
      <c r="F340" s="29">
        <v>2014</v>
      </c>
      <c r="G340" s="38">
        <v>44389</v>
      </c>
      <c r="H340" s="22">
        <f t="shared" si="44"/>
        <v>7</v>
      </c>
      <c r="I340" s="22">
        <v>15</v>
      </c>
      <c r="J340" s="39">
        <f t="shared" si="45"/>
        <v>6.3333333333333325E-2</v>
      </c>
      <c r="K340" s="66">
        <v>55800</v>
      </c>
      <c r="L340" s="66">
        <v>13685.7</v>
      </c>
      <c r="M340" s="81">
        <v>0.18</v>
      </c>
      <c r="N340" s="35">
        <f t="shared" si="46"/>
        <v>65844</v>
      </c>
      <c r="O340" s="35">
        <f t="shared" si="47"/>
        <v>29190.839999999993</v>
      </c>
      <c r="P340" s="57">
        <f t="shared" si="50"/>
        <v>36653.160000000003</v>
      </c>
      <c r="Q340" s="53">
        <f t="shared" si="51"/>
        <v>32987.844000000005</v>
      </c>
    </row>
    <row r="341" spans="2:17" x14ac:dyDescent="0.25">
      <c r="B341" s="107">
        <v>339</v>
      </c>
      <c r="C341" s="116" t="s">
        <v>6468</v>
      </c>
      <c r="D341" s="116">
        <v>1300004930</v>
      </c>
      <c r="E341" s="117" t="s">
        <v>5224</v>
      </c>
      <c r="F341" s="116">
        <v>2014</v>
      </c>
      <c r="G341" s="110">
        <v>44389</v>
      </c>
      <c r="H341" s="109">
        <f t="shared" si="44"/>
        <v>7</v>
      </c>
      <c r="I341" s="109">
        <v>15</v>
      </c>
      <c r="J341" s="111">
        <f t="shared" si="45"/>
        <v>6.3333333333333325E-2</v>
      </c>
      <c r="K341" s="118">
        <v>37300</v>
      </c>
      <c r="L341" s="118">
        <v>1</v>
      </c>
      <c r="M341" s="119">
        <v>0</v>
      </c>
      <c r="N341" s="112">
        <f t="shared" si="46"/>
        <v>37300</v>
      </c>
      <c r="O341" s="112">
        <f t="shared" si="47"/>
        <v>16536.333333333328</v>
      </c>
      <c r="P341" s="114">
        <f t="shared" si="50"/>
        <v>20763.666666666672</v>
      </c>
      <c r="Q341" s="115">
        <f t="shared" si="51"/>
        <v>18687.300000000007</v>
      </c>
    </row>
    <row r="342" spans="2:17" hidden="1" x14ac:dyDescent="0.25">
      <c r="B342" s="67">
        <v>340</v>
      </c>
      <c r="C342" s="29" t="s">
        <v>6468</v>
      </c>
      <c r="D342" s="29">
        <v>1300005010</v>
      </c>
      <c r="E342" s="65" t="s">
        <v>5225</v>
      </c>
      <c r="F342" s="29">
        <v>2014</v>
      </c>
      <c r="G342" s="38">
        <v>44389</v>
      </c>
      <c r="H342" s="22">
        <f t="shared" si="44"/>
        <v>7</v>
      </c>
      <c r="I342" s="22">
        <v>15</v>
      </c>
      <c r="J342" s="39">
        <f t="shared" si="45"/>
        <v>6.3333333333333325E-2</v>
      </c>
      <c r="K342" s="66">
        <v>35900</v>
      </c>
      <c r="L342" s="66">
        <v>6481.06</v>
      </c>
      <c r="M342" s="81">
        <v>0.01</v>
      </c>
      <c r="N342" s="35">
        <f t="shared" si="46"/>
        <v>36259</v>
      </c>
      <c r="O342" s="35">
        <f t="shared" si="47"/>
        <v>16074.82333333333</v>
      </c>
      <c r="P342" s="57">
        <f t="shared" si="50"/>
        <v>20184.17666666667</v>
      </c>
      <c r="Q342" s="53">
        <f t="shared" si="51"/>
        <v>18165.759000000002</v>
      </c>
    </row>
    <row r="343" spans="2:17" x14ac:dyDescent="0.25">
      <c r="B343" s="107">
        <v>341</v>
      </c>
      <c r="C343" s="116" t="s">
        <v>6468</v>
      </c>
      <c r="D343" s="116">
        <v>1300004900</v>
      </c>
      <c r="E343" s="117" t="s">
        <v>5226</v>
      </c>
      <c r="F343" s="116">
        <v>2014</v>
      </c>
      <c r="G343" s="110">
        <v>44389</v>
      </c>
      <c r="H343" s="109">
        <f t="shared" si="44"/>
        <v>7</v>
      </c>
      <c r="I343" s="109">
        <v>15</v>
      </c>
      <c r="J343" s="111">
        <f t="shared" si="45"/>
        <v>6.3333333333333325E-2</v>
      </c>
      <c r="K343" s="118">
        <v>34600</v>
      </c>
      <c r="L343" s="118">
        <v>1</v>
      </c>
      <c r="M343" s="119">
        <v>0</v>
      </c>
      <c r="N343" s="112">
        <f t="shared" si="46"/>
        <v>34600</v>
      </c>
      <c r="O343" s="112">
        <f t="shared" si="47"/>
        <v>15339.33333333333</v>
      </c>
      <c r="P343" s="114">
        <f t="shared" si="50"/>
        <v>19260.666666666672</v>
      </c>
      <c r="Q343" s="115">
        <f t="shared" si="51"/>
        <v>17334.600000000006</v>
      </c>
    </row>
    <row r="344" spans="2:17" x14ac:dyDescent="0.25">
      <c r="B344" s="107">
        <v>342</v>
      </c>
      <c r="C344" s="116" t="s">
        <v>6468</v>
      </c>
      <c r="D344" s="116">
        <v>1300004890</v>
      </c>
      <c r="E344" s="117" t="s">
        <v>5227</v>
      </c>
      <c r="F344" s="116">
        <v>2014</v>
      </c>
      <c r="G344" s="110">
        <v>44389</v>
      </c>
      <c r="H344" s="109">
        <f t="shared" si="44"/>
        <v>7</v>
      </c>
      <c r="I344" s="109">
        <v>15</v>
      </c>
      <c r="J344" s="111">
        <f t="shared" si="45"/>
        <v>6.3333333333333325E-2</v>
      </c>
      <c r="K344" s="118">
        <v>34600</v>
      </c>
      <c r="L344" s="118">
        <v>1</v>
      </c>
      <c r="M344" s="119">
        <v>0</v>
      </c>
      <c r="N344" s="112">
        <f t="shared" si="46"/>
        <v>34600</v>
      </c>
      <c r="O344" s="112">
        <f t="shared" si="47"/>
        <v>15339.33333333333</v>
      </c>
      <c r="P344" s="114">
        <f t="shared" si="50"/>
        <v>19260.666666666672</v>
      </c>
      <c r="Q344" s="115">
        <f t="shared" si="51"/>
        <v>17334.600000000006</v>
      </c>
    </row>
    <row r="345" spans="2:17" hidden="1" x14ac:dyDescent="0.25">
      <c r="B345" s="67">
        <v>343</v>
      </c>
      <c r="C345" s="29" t="s">
        <v>6468</v>
      </c>
      <c r="D345" s="29">
        <v>1300005030</v>
      </c>
      <c r="E345" s="65" t="s">
        <v>5228</v>
      </c>
      <c r="F345" s="29">
        <v>2014</v>
      </c>
      <c r="G345" s="38">
        <v>44389</v>
      </c>
      <c r="H345" s="22">
        <f t="shared" si="44"/>
        <v>7</v>
      </c>
      <c r="I345" s="22">
        <v>15</v>
      </c>
      <c r="J345" s="39">
        <f t="shared" si="45"/>
        <v>6.3333333333333325E-2</v>
      </c>
      <c r="K345" s="66">
        <v>26400</v>
      </c>
      <c r="L345" s="66">
        <v>6645.73</v>
      </c>
      <c r="M345" s="81">
        <v>0.04</v>
      </c>
      <c r="N345" s="35">
        <f t="shared" si="46"/>
        <v>27456</v>
      </c>
      <c r="O345" s="35">
        <f t="shared" si="47"/>
        <v>12172.159999999998</v>
      </c>
      <c r="P345" s="57">
        <f t="shared" si="50"/>
        <v>15283.840000000002</v>
      </c>
      <c r="Q345" s="53">
        <f t="shared" si="51"/>
        <v>13755.456000000002</v>
      </c>
    </row>
    <row r="346" spans="2:17" hidden="1" x14ac:dyDescent="0.25">
      <c r="B346" s="67">
        <v>344</v>
      </c>
      <c r="C346" s="29" t="s">
        <v>6468</v>
      </c>
      <c r="D346" s="29">
        <v>1300004940</v>
      </c>
      <c r="E346" s="65" t="s">
        <v>5229</v>
      </c>
      <c r="F346" s="29">
        <v>2014</v>
      </c>
      <c r="G346" s="38">
        <v>44389</v>
      </c>
      <c r="H346" s="22">
        <f t="shared" si="44"/>
        <v>7</v>
      </c>
      <c r="I346" s="22">
        <v>6</v>
      </c>
      <c r="J346" s="39">
        <f t="shared" si="45"/>
        <v>0.15833333333333333</v>
      </c>
      <c r="K346" s="66">
        <v>25200</v>
      </c>
      <c r="L346" s="66">
        <v>1111.33</v>
      </c>
      <c r="M346" s="81">
        <v>0</v>
      </c>
      <c r="N346" s="35">
        <f t="shared" si="46"/>
        <v>25200</v>
      </c>
      <c r="O346" s="35">
        <f t="shared" si="47"/>
        <v>27930</v>
      </c>
      <c r="P346" s="57">
        <f t="shared" si="50"/>
        <v>1260</v>
      </c>
      <c r="Q346" s="53">
        <f t="shared" si="51"/>
        <v>1260</v>
      </c>
    </row>
    <row r="347" spans="2:17" hidden="1" x14ac:dyDescent="0.25">
      <c r="B347" s="67">
        <v>345</v>
      </c>
      <c r="C347" s="29" t="s">
        <v>6468</v>
      </c>
      <c r="D347" s="29">
        <v>1300004950</v>
      </c>
      <c r="E347" s="65" t="s">
        <v>5230</v>
      </c>
      <c r="F347" s="29">
        <v>2014</v>
      </c>
      <c r="G347" s="38">
        <v>44389</v>
      </c>
      <c r="H347" s="22">
        <f t="shared" si="44"/>
        <v>7</v>
      </c>
      <c r="I347" s="22">
        <v>6</v>
      </c>
      <c r="J347" s="39">
        <f t="shared" si="45"/>
        <v>0.15833333333333333</v>
      </c>
      <c r="K347" s="66">
        <v>25200</v>
      </c>
      <c r="L347" s="66">
        <v>1111.33</v>
      </c>
      <c r="M347" s="81">
        <v>0</v>
      </c>
      <c r="N347" s="35">
        <f t="shared" si="46"/>
        <v>25200</v>
      </c>
      <c r="O347" s="35">
        <f t="shared" si="47"/>
        <v>27930</v>
      </c>
      <c r="P347" s="57">
        <f t="shared" si="50"/>
        <v>1260</v>
      </c>
      <c r="Q347" s="53">
        <f t="shared" si="51"/>
        <v>1260</v>
      </c>
    </row>
    <row r="348" spans="2:17" x14ac:dyDescent="0.25">
      <c r="B348" s="107">
        <v>346</v>
      </c>
      <c r="C348" s="116" t="s">
        <v>6468</v>
      </c>
      <c r="D348" s="116">
        <v>1300004910</v>
      </c>
      <c r="E348" s="117" t="s">
        <v>5231</v>
      </c>
      <c r="F348" s="116">
        <v>2014</v>
      </c>
      <c r="G348" s="110">
        <v>44389</v>
      </c>
      <c r="H348" s="109">
        <f t="shared" si="44"/>
        <v>7</v>
      </c>
      <c r="I348" s="109">
        <v>15</v>
      </c>
      <c r="J348" s="111">
        <f t="shared" si="45"/>
        <v>6.3333333333333325E-2</v>
      </c>
      <c r="K348" s="118">
        <v>20000</v>
      </c>
      <c r="L348" s="118">
        <v>1</v>
      </c>
      <c r="M348" s="119">
        <v>0</v>
      </c>
      <c r="N348" s="112">
        <f t="shared" si="46"/>
        <v>20000</v>
      </c>
      <c r="O348" s="112">
        <f t="shared" si="47"/>
        <v>8866.6666666666642</v>
      </c>
      <c r="P348" s="114">
        <f t="shared" si="50"/>
        <v>11133.333333333336</v>
      </c>
      <c r="Q348" s="115">
        <f t="shared" si="51"/>
        <v>10020.000000000002</v>
      </c>
    </row>
    <row r="349" spans="2:17" x14ac:dyDescent="0.25">
      <c r="B349" s="107">
        <v>347</v>
      </c>
      <c r="C349" s="116" t="s">
        <v>6468</v>
      </c>
      <c r="D349" s="116">
        <v>1300004640</v>
      </c>
      <c r="E349" s="117" t="s">
        <v>5232</v>
      </c>
      <c r="F349" s="116">
        <v>2014</v>
      </c>
      <c r="G349" s="110">
        <v>44389</v>
      </c>
      <c r="H349" s="109">
        <f t="shared" si="44"/>
        <v>7</v>
      </c>
      <c r="I349" s="109">
        <v>15</v>
      </c>
      <c r="J349" s="111">
        <f t="shared" si="45"/>
        <v>6.3333333333333325E-2</v>
      </c>
      <c r="K349" s="118">
        <v>15100</v>
      </c>
      <c r="L349" s="118">
        <v>1</v>
      </c>
      <c r="M349" s="119">
        <v>0</v>
      </c>
      <c r="N349" s="112">
        <f t="shared" si="46"/>
        <v>15100</v>
      </c>
      <c r="O349" s="112">
        <f t="shared" si="47"/>
        <v>6694.3333333333321</v>
      </c>
      <c r="P349" s="114">
        <f t="shared" si="50"/>
        <v>8405.6666666666679</v>
      </c>
      <c r="Q349" s="115">
        <f t="shared" si="51"/>
        <v>7565.1000000000013</v>
      </c>
    </row>
    <row r="350" spans="2:17" s="14" customFormat="1" hidden="1" x14ac:dyDescent="0.25">
      <c r="B350" s="67">
        <v>348</v>
      </c>
      <c r="C350" s="29" t="s">
        <v>6470</v>
      </c>
      <c r="D350" s="29">
        <v>1300010150</v>
      </c>
      <c r="E350" s="65" t="s">
        <v>5456</v>
      </c>
      <c r="F350" s="29">
        <v>2020</v>
      </c>
      <c r="G350" s="38">
        <v>44389</v>
      </c>
      <c r="H350" s="22">
        <f t="shared" si="44"/>
        <v>1</v>
      </c>
      <c r="I350" s="22">
        <v>15</v>
      </c>
      <c r="J350" s="39">
        <f t="shared" si="45"/>
        <v>6.3333333333333325E-2</v>
      </c>
      <c r="K350" s="66">
        <v>15114597.1</v>
      </c>
      <c r="L350" s="66">
        <v>14199439.300000001</v>
      </c>
      <c r="M350" s="81">
        <v>0</v>
      </c>
      <c r="N350" s="35">
        <f t="shared" si="46"/>
        <v>15114597.1</v>
      </c>
      <c r="O350" s="35">
        <f t="shared" si="47"/>
        <v>957257.81633333315</v>
      </c>
      <c r="P350" s="57">
        <f t="shared" si="50"/>
        <v>14157339.283666667</v>
      </c>
      <c r="Q350" s="53">
        <f t="shared" si="51"/>
        <v>12741605.3553</v>
      </c>
    </row>
    <row r="351" spans="2:17" hidden="1" x14ac:dyDescent="0.25">
      <c r="B351" s="67">
        <v>349</v>
      </c>
      <c r="C351" s="29" t="s">
        <v>6470</v>
      </c>
      <c r="D351" s="29">
        <v>1300010280</v>
      </c>
      <c r="E351" s="65" t="s">
        <v>2383</v>
      </c>
      <c r="F351" s="29">
        <v>2020</v>
      </c>
      <c r="G351" s="38">
        <v>44389</v>
      </c>
      <c r="H351" s="22">
        <f t="shared" si="44"/>
        <v>1</v>
      </c>
      <c r="I351" s="22">
        <v>15</v>
      </c>
      <c r="J351" s="39">
        <f t="shared" si="45"/>
        <v>6.3333333333333325E-2</v>
      </c>
      <c r="K351" s="66">
        <v>7549204.6699999999</v>
      </c>
      <c r="L351" s="66">
        <v>7092115.8399999999</v>
      </c>
      <c r="M351" s="81">
        <v>0</v>
      </c>
      <c r="N351" s="35">
        <f t="shared" si="46"/>
        <v>7549204.6699999999</v>
      </c>
      <c r="O351" s="35">
        <f t="shared" si="47"/>
        <v>478116.29576666659</v>
      </c>
      <c r="P351" s="57">
        <f t="shared" si="50"/>
        <v>7071088.3742333334</v>
      </c>
      <c r="Q351" s="53">
        <f t="shared" si="51"/>
        <v>6363979.5368100004</v>
      </c>
    </row>
    <row r="352" spans="2:17" hidden="1" x14ac:dyDescent="0.25">
      <c r="B352" s="67">
        <v>350</v>
      </c>
      <c r="C352" s="29" t="s">
        <v>6470</v>
      </c>
      <c r="D352" s="29">
        <v>1300010190</v>
      </c>
      <c r="E352" s="65" t="s">
        <v>5457</v>
      </c>
      <c r="F352" s="29">
        <v>2020</v>
      </c>
      <c r="G352" s="38">
        <v>44389</v>
      </c>
      <c r="H352" s="22">
        <f t="shared" si="44"/>
        <v>1</v>
      </c>
      <c r="I352" s="22">
        <v>15</v>
      </c>
      <c r="J352" s="39">
        <f t="shared" si="45"/>
        <v>6.3333333333333325E-2</v>
      </c>
      <c r="K352" s="66">
        <v>3303429</v>
      </c>
      <c r="L352" s="66">
        <v>3103413.16</v>
      </c>
      <c r="M352" s="81">
        <v>0</v>
      </c>
      <c r="N352" s="35">
        <f t="shared" si="46"/>
        <v>3303429</v>
      </c>
      <c r="O352" s="35">
        <f t="shared" si="47"/>
        <v>209217.16999999998</v>
      </c>
      <c r="P352" s="57">
        <f t="shared" si="50"/>
        <v>3094211.83</v>
      </c>
      <c r="Q352" s="53">
        <f t="shared" si="51"/>
        <v>2784790.6470000003</v>
      </c>
    </row>
    <row r="353" spans="2:17" hidden="1" x14ac:dyDescent="0.25">
      <c r="B353" s="67">
        <v>351</v>
      </c>
      <c r="C353" s="29" t="s">
        <v>6470</v>
      </c>
      <c r="D353" s="29">
        <v>1300010270</v>
      </c>
      <c r="E353" s="65" t="s">
        <v>5458</v>
      </c>
      <c r="F353" s="29">
        <v>2020</v>
      </c>
      <c r="G353" s="38">
        <v>44389</v>
      </c>
      <c r="H353" s="22">
        <f t="shared" si="44"/>
        <v>1</v>
      </c>
      <c r="I353" s="22">
        <v>15</v>
      </c>
      <c r="J353" s="39">
        <f t="shared" si="45"/>
        <v>6.3333333333333325E-2</v>
      </c>
      <c r="K353" s="66">
        <v>1213651</v>
      </c>
      <c r="L353" s="66">
        <v>1140166.93</v>
      </c>
      <c r="M353" s="81">
        <v>0</v>
      </c>
      <c r="N353" s="35">
        <f t="shared" si="46"/>
        <v>1213651</v>
      </c>
      <c r="O353" s="35">
        <f t="shared" si="47"/>
        <v>76864.563333333324</v>
      </c>
      <c r="P353" s="57">
        <f t="shared" si="50"/>
        <v>1136786.4366666668</v>
      </c>
      <c r="Q353" s="53">
        <f t="shared" si="51"/>
        <v>1023107.7930000001</v>
      </c>
    </row>
    <row r="354" spans="2:17" hidden="1" x14ac:dyDescent="0.25">
      <c r="B354" s="67">
        <v>352</v>
      </c>
      <c r="C354" s="29" t="s">
        <v>6470</v>
      </c>
      <c r="D354" s="29">
        <v>1300010200</v>
      </c>
      <c r="E354" s="65" t="s">
        <v>5459</v>
      </c>
      <c r="F354" s="29">
        <v>2020</v>
      </c>
      <c r="G354" s="38">
        <v>44389</v>
      </c>
      <c r="H354" s="22">
        <f t="shared" si="44"/>
        <v>1</v>
      </c>
      <c r="I354" s="22">
        <v>15</v>
      </c>
      <c r="J354" s="39">
        <f t="shared" si="45"/>
        <v>6.3333333333333325E-2</v>
      </c>
      <c r="K354" s="66">
        <v>1105931</v>
      </c>
      <c r="L354" s="66">
        <v>1038969.15</v>
      </c>
      <c r="M354" s="81">
        <v>0</v>
      </c>
      <c r="N354" s="35">
        <f t="shared" si="46"/>
        <v>1105931</v>
      </c>
      <c r="O354" s="35">
        <f t="shared" si="47"/>
        <v>70042.296666666662</v>
      </c>
      <c r="P354" s="57">
        <f t="shared" si="50"/>
        <v>1035888.7033333334</v>
      </c>
      <c r="Q354" s="53">
        <f t="shared" si="51"/>
        <v>932299.8330000001</v>
      </c>
    </row>
    <row r="355" spans="2:17" hidden="1" x14ac:dyDescent="0.25">
      <c r="B355" s="67">
        <v>353</v>
      </c>
      <c r="C355" s="29" t="s">
        <v>6470</v>
      </c>
      <c r="D355" s="29">
        <v>1300010160</v>
      </c>
      <c r="E355" s="65" t="s">
        <v>5460</v>
      </c>
      <c r="F355" s="29">
        <v>2020</v>
      </c>
      <c r="G355" s="38">
        <v>44389</v>
      </c>
      <c r="H355" s="22">
        <f t="shared" si="44"/>
        <v>1</v>
      </c>
      <c r="I355" s="22">
        <v>6</v>
      </c>
      <c r="J355" s="39">
        <f t="shared" si="45"/>
        <v>0.15833333333333333</v>
      </c>
      <c r="K355" s="66">
        <v>962304</v>
      </c>
      <c r="L355" s="66">
        <v>904038.47</v>
      </c>
      <c r="M355" s="81">
        <v>0</v>
      </c>
      <c r="N355" s="35">
        <f t="shared" si="46"/>
        <v>962304</v>
      </c>
      <c r="O355" s="35">
        <f t="shared" si="47"/>
        <v>152364.79999999999</v>
      </c>
      <c r="P355" s="57">
        <f t="shared" si="50"/>
        <v>809939.2</v>
      </c>
      <c r="Q355" s="53">
        <f t="shared" si="51"/>
        <v>728945.28</v>
      </c>
    </row>
    <row r="356" spans="2:17" hidden="1" x14ac:dyDescent="0.25">
      <c r="B356" s="67">
        <v>354</v>
      </c>
      <c r="C356" s="29" t="s">
        <v>6470</v>
      </c>
      <c r="D356" s="29">
        <v>1300010170</v>
      </c>
      <c r="E356" s="65" t="s">
        <v>5460</v>
      </c>
      <c r="F356" s="29">
        <v>2020</v>
      </c>
      <c r="G356" s="38">
        <v>44389</v>
      </c>
      <c r="H356" s="22">
        <f t="shared" si="44"/>
        <v>1</v>
      </c>
      <c r="I356" s="22">
        <v>6</v>
      </c>
      <c r="J356" s="39">
        <f t="shared" si="45"/>
        <v>0.15833333333333333</v>
      </c>
      <c r="K356" s="66">
        <v>962304</v>
      </c>
      <c r="L356" s="66">
        <v>904038.47</v>
      </c>
      <c r="M356" s="81">
        <v>0</v>
      </c>
      <c r="N356" s="35">
        <f t="shared" si="46"/>
        <v>962304</v>
      </c>
      <c r="O356" s="35">
        <f t="shared" si="47"/>
        <v>152364.79999999999</v>
      </c>
      <c r="P356" s="57">
        <f t="shared" si="50"/>
        <v>809939.2</v>
      </c>
      <c r="Q356" s="53">
        <f t="shared" si="51"/>
        <v>728945.28</v>
      </c>
    </row>
    <row r="357" spans="2:17" hidden="1" x14ac:dyDescent="0.25">
      <c r="B357" s="67">
        <v>355</v>
      </c>
      <c r="C357" s="29" t="s">
        <v>6470</v>
      </c>
      <c r="D357" s="29">
        <v>1300010220</v>
      </c>
      <c r="E357" s="65" t="s">
        <v>5461</v>
      </c>
      <c r="F357" s="29">
        <v>2020</v>
      </c>
      <c r="G357" s="38">
        <v>44389</v>
      </c>
      <c r="H357" s="22">
        <f t="shared" si="44"/>
        <v>1</v>
      </c>
      <c r="I357" s="22">
        <v>15</v>
      </c>
      <c r="J357" s="39">
        <f t="shared" si="45"/>
        <v>6.3333333333333325E-2</v>
      </c>
      <c r="K357" s="66">
        <v>962304</v>
      </c>
      <c r="L357" s="66">
        <v>904038.47</v>
      </c>
      <c r="M357" s="81">
        <v>0</v>
      </c>
      <c r="N357" s="35">
        <f t="shared" si="46"/>
        <v>962304</v>
      </c>
      <c r="O357" s="35">
        <f t="shared" si="47"/>
        <v>60945.919999999991</v>
      </c>
      <c r="P357" s="57">
        <f t="shared" si="50"/>
        <v>901358.07999999996</v>
      </c>
      <c r="Q357" s="53">
        <f t="shared" si="51"/>
        <v>811222.272</v>
      </c>
    </row>
    <row r="358" spans="2:17" hidden="1" x14ac:dyDescent="0.25">
      <c r="B358" s="67">
        <v>356</v>
      </c>
      <c r="C358" s="29" t="s">
        <v>6470</v>
      </c>
      <c r="D358" s="29">
        <v>1300010210</v>
      </c>
      <c r="E358" s="65" t="s">
        <v>5462</v>
      </c>
      <c r="F358" s="29">
        <v>2020</v>
      </c>
      <c r="G358" s="38">
        <v>44389</v>
      </c>
      <c r="H358" s="22">
        <f t="shared" si="44"/>
        <v>1</v>
      </c>
      <c r="I358" s="22">
        <v>15</v>
      </c>
      <c r="J358" s="39">
        <f t="shared" si="45"/>
        <v>6.3333333333333325E-2</v>
      </c>
      <c r="K358" s="66">
        <v>946504</v>
      </c>
      <c r="L358" s="66">
        <v>889195.12</v>
      </c>
      <c r="M358" s="81">
        <v>0</v>
      </c>
      <c r="N358" s="35">
        <f t="shared" si="46"/>
        <v>946504</v>
      </c>
      <c r="O358" s="35">
        <f t="shared" si="47"/>
        <v>59945.253333333327</v>
      </c>
      <c r="P358" s="57">
        <f t="shared" si="50"/>
        <v>886558.7466666667</v>
      </c>
      <c r="Q358" s="53">
        <f t="shared" si="51"/>
        <v>797902.87200000009</v>
      </c>
    </row>
    <row r="359" spans="2:17" hidden="1" x14ac:dyDescent="0.25">
      <c r="B359" s="67">
        <v>357</v>
      </c>
      <c r="C359" s="29" t="s">
        <v>6470</v>
      </c>
      <c r="D359" s="29">
        <v>1300010230</v>
      </c>
      <c r="E359" s="65" t="s">
        <v>5463</v>
      </c>
      <c r="F359" s="29">
        <v>2020</v>
      </c>
      <c r="G359" s="38">
        <v>44389</v>
      </c>
      <c r="H359" s="22">
        <f t="shared" si="44"/>
        <v>1</v>
      </c>
      <c r="I359" s="22">
        <v>15</v>
      </c>
      <c r="J359" s="39">
        <f t="shared" si="45"/>
        <v>6.3333333333333325E-2</v>
      </c>
      <c r="K359" s="66">
        <v>571636</v>
      </c>
      <c r="L359" s="66">
        <v>537024.61</v>
      </c>
      <c r="M359" s="81">
        <v>0</v>
      </c>
      <c r="N359" s="35">
        <f t="shared" si="46"/>
        <v>571636</v>
      </c>
      <c r="O359" s="35">
        <f t="shared" si="47"/>
        <v>36203.613333333327</v>
      </c>
      <c r="P359" s="57">
        <f t="shared" si="50"/>
        <v>535432.38666666672</v>
      </c>
      <c r="Q359" s="53">
        <f t="shared" si="51"/>
        <v>481889.14800000004</v>
      </c>
    </row>
    <row r="360" spans="2:17" hidden="1" x14ac:dyDescent="0.25">
      <c r="B360" s="67">
        <v>358</v>
      </c>
      <c r="C360" s="29" t="s">
        <v>6470</v>
      </c>
      <c r="D360" s="29">
        <v>1300010260</v>
      </c>
      <c r="E360" s="65" t="s">
        <v>5464</v>
      </c>
      <c r="F360" s="29">
        <v>2020</v>
      </c>
      <c r="G360" s="38">
        <v>44389</v>
      </c>
      <c r="H360" s="22">
        <f t="shared" si="44"/>
        <v>1</v>
      </c>
      <c r="I360" s="22">
        <v>6</v>
      </c>
      <c r="J360" s="39">
        <f t="shared" si="45"/>
        <v>0.15833333333333333</v>
      </c>
      <c r="K360" s="66">
        <v>341833</v>
      </c>
      <c r="L360" s="66">
        <v>321135.71000000002</v>
      </c>
      <c r="M360" s="81">
        <v>0</v>
      </c>
      <c r="N360" s="35">
        <f t="shared" si="46"/>
        <v>341833</v>
      </c>
      <c r="O360" s="35">
        <f t="shared" si="47"/>
        <v>54123.558333333334</v>
      </c>
      <c r="P360" s="57">
        <f t="shared" si="50"/>
        <v>287709.44166666665</v>
      </c>
      <c r="Q360" s="53">
        <f t="shared" si="51"/>
        <v>258938.4975</v>
      </c>
    </row>
    <row r="361" spans="2:17" hidden="1" x14ac:dyDescent="0.25">
      <c r="B361" s="67">
        <v>359</v>
      </c>
      <c r="C361" s="29" t="s">
        <v>6470</v>
      </c>
      <c r="D361" s="29">
        <v>1300010300</v>
      </c>
      <c r="E361" s="65" t="s">
        <v>5465</v>
      </c>
      <c r="F361" s="29">
        <v>2020</v>
      </c>
      <c r="G361" s="38">
        <v>44389</v>
      </c>
      <c r="H361" s="22">
        <f t="shared" si="44"/>
        <v>1</v>
      </c>
      <c r="I361" s="22">
        <v>6</v>
      </c>
      <c r="J361" s="39">
        <f t="shared" si="45"/>
        <v>0.15833333333333333</v>
      </c>
      <c r="K361" s="66">
        <v>330343</v>
      </c>
      <c r="L361" s="66">
        <v>310341.40999999997</v>
      </c>
      <c r="M361" s="81">
        <v>0</v>
      </c>
      <c r="N361" s="35">
        <f t="shared" si="46"/>
        <v>330343</v>
      </c>
      <c r="O361" s="35">
        <f t="shared" si="47"/>
        <v>52304.308333333334</v>
      </c>
      <c r="P361" s="57">
        <f t="shared" si="50"/>
        <v>278038.69166666665</v>
      </c>
      <c r="Q361" s="53">
        <f t="shared" si="51"/>
        <v>250234.82249999998</v>
      </c>
    </row>
    <row r="362" spans="2:17" hidden="1" x14ac:dyDescent="0.25">
      <c r="B362" s="67">
        <v>360</v>
      </c>
      <c r="C362" s="29" t="s">
        <v>6470</v>
      </c>
      <c r="D362" s="29">
        <v>1300010290</v>
      </c>
      <c r="E362" s="65" t="s">
        <v>5466</v>
      </c>
      <c r="F362" s="29">
        <v>2020</v>
      </c>
      <c r="G362" s="38">
        <v>44389</v>
      </c>
      <c r="H362" s="22">
        <f t="shared" si="44"/>
        <v>1</v>
      </c>
      <c r="I362" s="22">
        <v>15</v>
      </c>
      <c r="J362" s="39">
        <f t="shared" si="45"/>
        <v>6.3333333333333325E-2</v>
      </c>
      <c r="K362" s="66">
        <v>258529</v>
      </c>
      <c r="L362" s="66">
        <v>242875.6</v>
      </c>
      <c r="M362" s="81">
        <v>0</v>
      </c>
      <c r="N362" s="35">
        <f t="shared" si="46"/>
        <v>258529</v>
      </c>
      <c r="O362" s="35">
        <f t="shared" si="47"/>
        <v>16373.50333333333</v>
      </c>
      <c r="P362" s="57">
        <f t="shared" si="50"/>
        <v>242155.49666666667</v>
      </c>
      <c r="Q362" s="53">
        <f t="shared" si="51"/>
        <v>217939.94700000001</v>
      </c>
    </row>
    <row r="363" spans="2:17" hidden="1" x14ac:dyDescent="0.25">
      <c r="B363" s="67">
        <v>361</v>
      </c>
      <c r="C363" s="29" t="s">
        <v>6470</v>
      </c>
      <c r="D363" s="29">
        <v>1300010180</v>
      </c>
      <c r="E363" s="65" t="s">
        <v>5467</v>
      </c>
      <c r="F363" s="29">
        <v>2020</v>
      </c>
      <c r="G363" s="38">
        <v>44389</v>
      </c>
      <c r="H363" s="22">
        <f t="shared" si="44"/>
        <v>1</v>
      </c>
      <c r="I363" s="22">
        <v>15</v>
      </c>
      <c r="J363" s="39">
        <f t="shared" si="45"/>
        <v>6.3333333333333325E-2</v>
      </c>
      <c r="K363" s="66">
        <v>183843</v>
      </c>
      <c r="L363" s="66">
        <v>172711.69</v>
      </c>
      <c r="M363" s="81">
        <v>0</v>
      </c>
      <c r="N363" s="35">
        <f t="shared" si="46"/>
        <v>183843</v>
      </c>
      <c r="O363" s="35">
        <f t="shared" si="47"/>
        <v>11643.389999999998</v>
      </c>
      <c r="P363" s="57">
        <f t="shared" si="50"/>
        <v>172199.61000000002</v>
      </c>
      <c r="Q363" s="53">
        <f t="shared" si="51"/>
        <v>154979.649</v>
      </c>
    </row>
    <row r="364" spans="2:17" hidden="1" x14ac:dyDescent="0.25">
      <c r="B364" s="67">
        <v>362</v>
      </c>
      <c r="C364" s="29" t="s">
        <v>6470</v>
      </c>
      <c r="D364" s="29">
        <v>1300010250</v>
      </c>
      <c r="E364" s="65" t="s">
        <v>5468</v>
      </c>
      <c r="F364" s="29">
        <v>2020</v>
      </c>
      <c r="G364" s="38">
        <v>44389</v>
      </c>
      <c r="H364" s="22">
        <f t="shared" si="44"/>
        <v>1</v>
      </c>
      <c r="I364" s="22">
        <v>15</v>
      </c>
      <c r="J364" s="39">
        <f t="shared" si="45"/>
        <v>6.3333333333333325E-2</v>
      </c>
      <c r="K364" s="66">
        <v>172353</v>
      </c>
      <c r="L364" s="66">
        <v>161917.38</v>
      </c>
      <c r="M364" s="81">
        <v>0</v>
      </c>
      <c r="N364" s="35">
        <f t="shared" si="46"/>
        <v>172353</v>
      </c>
      <c r="O364" s="35">
        <f t="shared" si="47"/>
        <v>10915.689999999999</v>
      </c>
      <c r="P364" s="57">
        <f t="shared" si="50"/>
        <v>161437.31</v>
      </c>
      <c r="Q364" s="53">
        <f t="shared" si="51"/>
        <v>145293.579</v>
      </c>
    </row>
    <row r="365" spans="2:17" hidden="1" x14ac:dyDescent="0.25">
      <c r="B365" s="67">
        <v>363</v>
      </c>
      <c r="C365" s="29" t="s">
        <v>6470</v>
      </c>
      <c r="D365" s="29">
        <v>1300010240</v>
      </c>
      <c r="E365" s="65" t="s">
        <v>5469</v>
      </c>
      <c r="F365" s="29">
        <v>2020</v>
      </c>
      <c r="G365" s="38">
        <v>44389</v>
      </c>
      <c r="H365" s="22">
        <f t="shared" si="44"/>
        <v>1</v>
      </c>
      <c r="I365" s="22">
        <v>15</v>
      </c>
      <c r="J365" s="39">
        <f t="shared" si="45"/>
        <v>6.3333333333333325E-2</v>
      </c>
      <c r="K365" s="66">
        <v>143627</v>
      </c>
      <c r="L365" s="66">
        <v>134930.68</v>
      </c>
      <c r="M365" s="81">
        <v>0</v>
      </c>
      <c r="N365" s="35">
        <f t="shared" si="46"/>
        <v>143627</v>
      </c>
      <c r="O365" s="35">
        <f t="shared" si="47"/>
        <v>9096.3766666666652</v>
      </c>
      <c r="P365" s="57">
        <f t="shared" si="50"/>
        <v>134530.62333333332</v>
      </c>
      <c r="Q365" s="53">
        <f t="shared" si="51"/>
        <v>121077.56099999999</v>
      </c>
    </row>
    <row r="366" spans="2:17" s="14" customFormat="1" x14ac:dyDescent="0.25">
      <c r="B366" s="107">
        <v>364</v>
      </c>
      <c r="C366" s="116" t="s">
        <v>6473</v>
      </c>
      <c r="D366" s="116">
        <v>1300000380</v>
      </c>
      <c r="E366" s="117" t="s">
        <v>2340</v>
      </c>
      <c r="F366" s="116">
        <v>2006</v>
      </c>
      <c r="G366" s="110">
        <v>44389</v>
      </c>
      <c r="H366" s="109">
        <f t="shared" si="44"/>
        <v>15</v>
      </c>
      <c r="I366" s="109">
        <v>15</v>
      </c>
      <c r="J366" s="111">
        <f t="shared" si="45"/>
        <v>6.3333333333333325E-2</v>
      </c>
      <c r="K366" s="118">
        <v>9291411.3000000007</v>
      </c>
      <c r="L366" s="118">
        <v>1</v>
      </c>
      <c r="M366" s="119">
        <v>0</v>
      </c>
      <c r="N366" s="112">
        <f t="shared" si="46"/>
        <v>9291411.3000000007</v>
      </c>
      <c r="O366" s="112">
        <f t="shared" si="47"/>
        <v>8826840.7349999994</v>
      </c>
      <c r="P366" s="114">
        <f t="shared" si="50"/>
        <v>464570.56500000134</v>
      </c>
      <c r="Q366" s="115">
        <f t="shared" si="51"/>
        <v>418113.50850000122</v>
      </c>
    </row>
    <row r="367" spans="2:17" x14ac:dyDescent="0.25">
      <c r="B367" s="107">
        <v>365</v>
      </c>
      <c r="C367" s="116" t="s">
        <v>6473</v>
      </c>
      <c r="D367" s="116">
        <v>1300000340</v>
      </c>
      <c r="E367" s="117" t="s">
        <v>6131</v>
      </c>
      <c r="F367" s="116">
        <v>2006</v>
      </c>
      <c r="G367" s="110">
        <v>44389</v>
      </c>
      <c r="H367" s="109">
        <f t="shared" si="44"/>
        <v>15</v>
      </c>
      <c r="I367" s="109">
        <v>15</v>
      </c>
      <c r="J367" s="111">
        <f t="shared" si="45"/>
        <v>6.3333333333333325E-2</v>
      </c>
      <c r="K367" s="118">
        <v>1160057</v>
      </c>
      <c r="L367" s="118">
        <v>1</v>
      </c>
      <c r="M367" s="119">
        <v>0</v>
      </c>
      <c r="N367" s="112">
        <f t="shared" si="46"/>
        <v>1160057</v>
      </c>
      <c r="O367" s="112">
        <f t="shared" si="47"/>
        <v>1102054.1499999999</v>
      </c>
      <c r="P367" s="114">
        <f t="shared" si="50"/>
        <v>58002.850000000093</v>
      </c>
      <c r="Q367" s="115">
        <f t="shared" si="51"/>
        <v>52202.565000000082</v>
      </c>
    </row>
    <row r="368" spans="2:17" x14ac:dyDescent="0.25">
      <c r="B368" s="107">
        <v>366</v>
      </c>
      <c r="C368" s="116" t="s">
        <v>6473</v>
      </c>
      <c r="D368" s="116">
        <v>1300000370</v>
      </c>
      <c r="E368" s="117" t="s">
        <v>6132</v>
      </c>
      <c r="F368" s="116">
        <v>2006</v>
      </c>
      <c r="G368" s="110">
        <v>44389</v>
      </c>
      <c r="H368" s="109">
        <f t="shared" si="44"/>
        <v>15</v>
      </c>
      <c r="I368" s="109">
        <v>6</v>
      </c>
      <c r="J368" s="111">
        <f t="shared" si="45"/>
        <v>0.15833333333333333</v>
      </c>
      <c r="K368" s="118">
        <v>436100</v>
      </c>
      <c r="L368" s="118">
        <v>1</v>
      </c>
      <c r="M368" s="119">
        <v>0</v>
      </c>
      <c r="N368" s="112">
        <f t="shared" si="46"/>
        <v>436100</v>
      </c>
      <c r="O368" s="112">
        <f t="shared" si="47"/>
        <v>1035737.5</v>
      </c>
      <c r="P368" s="114">
        <f t="shared" si="50"/>
        <v>21805</v>
      </c>
      <c r="Q368" s="115">
        <f t="shared" si="51"/>
        <v>21805</v>
      </c>
    </row>
    <row r="369" spans="2:17" x14ac:dyDescent="0.25">
      <c r="B369" s="107">
        <v>367</v>
      </c>
      <c r="C369" s="116" t="s">
        <v>6473</v>
      </c>
      <c r="D369" s="116">
        <v>1300000330</v>
      </c>
      <c r="E369" s="117" t="s">
        <v>1532</v>
      </c>
      <c r="F369" s="116">
        <v>2006</v>
      </c>
      <c r="G369" s="110">
        <v>44389</v>
      </c>
      <c r="H369" s="109">
        <f t="shared" si="44"/>
        <v>15</v>
      </c>
      <c r="I369" s="109">
        <v>15</v>
      </c>
      <c r="J369" s="111">
        <f t="shared" si="45"/>
        <v>6.3333333333333325E-2</v>
      </c>
      <c r="K369" s="118">
        <v>315000</v>
      </c>
      <c r="L369" s="118">
        <v>1</v>
      </c>
      <c r="M369" s="119">
        <v>0</v>
      </c>
      <c r="N369" s="112">
        <f t="shared" si="46"/>
        <v>315000</v>
      </c>
      <c r="O369" s="112">
        <f t="shared" si="47"/>
        <v>299249.99999999994</v>
      </c>
      <c r="P369" s="114">
        <f t="shared" si="50"/>
        <v>15750.000000000058</v>
      </c>
      <c r="Q369" s="115">
        <f t="shared" si="51"/>
        <v>14175.000000000053</v>
      </c>
    </row>
    <row r="370" spans="2:17" x14ac:dyDescent="0.25">
      <c r="B370" s="107">
        <v>368</v>
      </c>
      <c r="C370" s="116" t="s">
        <v>6473</v>
      </c>
      <c r="D370" s="116">
        <v>1300000390</v>
      </c>
      <c r="E370" s="117" t="s">
        <v>6133</v>
      </c>
      <c r="F370" s="116">
        <v>2006</v>
      </c>
      <c r="G370" s="110">
        <v>44389</v>
      </c>
      <c r="H370" s="109">
        <f t="shared" si="44"/>
        <v>15</v>
      </c>
      <c r="I370" s="109">
        <v>15</v>
      </c>
      <c r="J370" s="111">
        <f t="shared" si="45"/>
        <v>6.3333333333333325E-2</v>
      </c>
      <c r="K370" s="118">
        <v>225000</v>
      </c>
      <c r="L370" s="118">
        <v>1</v>
      </c>
      <c r="M370" s="119">
        <v>0</v>
      </c>
      <c r="N370" s="112">
        <f t="shared" si="46"/>
        <v>225000</v>
      </c>
      <c r="O370" s="112">
        <f t="shared" si="47"/>
        <v>213749.99999999997</v>
      </c>
      <c r="P370" s="114">
        <f t="shared" si="50"/>
        <v>11250.000000000029</v>
      </c>
      <c r="Q370" s="115">
        <f t="shared" si="51"/>
        <v>11250.000000000029</v>
      </c>
    </row>
    <row r="371" spans="2:17" x14ac:dyDescent="0.25">
      <c r="B371" s="107">
        <v>369</v>
      </c>
      <c r="C371" s="116" t="s">
        <v>6473</v>
      </c>
      <c r="D371" s="116">
        <v>1300000320</v>
      </c>
      <c r="E371" s="117" t="s">
        <v>6134</v>
      </c>
      <c r="F371" s="116">
        <v>2006</v>
      </c>
      <c r="G371" s="110">
        <v>44389</v>
      </c>
      <c r="H371" s="109">
        <f t="shared" si="44"/>
        <v>15</v>
      </c>
      <c r="I371" s="109">
        <v>15</v>
      </c>
      <c r="J371" s="111">
        <f t="shared" si="45"/>
        <v>6.3333333333333325E-2</v>
      </c>
      <c r="K371" s="118">
        <v>139520</v>
      </c>
      <c r="L371" s="118">
        <v>1</v>
      </c>
      <c r="M371" s="119">
        <v>0</v>
      </c>
      <c r="N371" s="112">
        <f t="shared" si="46"/>
        <v>139520</v>
      </c>
      <c r="O371" s="112">
        <f t="shared" si="47"/>
        <v>132543.99999999997</v>
      </c>
      <c r="P371" s="114">
        <f t="shared" si="50"/>
        <v>6976.0000000000291</v>
      </c>
      <c r="Q371" s="115">
        <f t="shared" si="51"/>
        <v>6278.400000000026</v>
      </c>
    </row>
    <row r="372" spans="2:17" x14ac:dyDescent="0.25">
      <c r="B372" s="107">
        <v>370</v>
      </c>
      <c r="C372" s="116" t="s">
        <v>6473</v>
      </c>
      <c r="D372" s="116">
        <v>1300000310</v>
      </c>
      <c r="E372" s="117" t="s">
        <v>6135</v>
      </c>
      <c r="F372" s="116">
        <v>2006</v>
      </c>
      <c r="G372" s="110">
        <v>44389</v>
      </c>
      <c r="H372" s="109">
        <f t="shared" si="44"/>
        <v>15</v>
      </c>
      <c r="I372" s="109">
        <v>15</v>
      </c>
      <c r="J372" s="111">
        <f t="shared" si="45"/>
        <v>6.3333333333333325E-2</v>
      </c>
      <c r="K372" s="118">
        <v>13192</v>
      </c>
      <c r="L372" s="118">
        <v>1</v>
      </c>
      <c r="M372" s="119">
        <v>0</v>
      </c>
      <c r="N372" s="112">
        <f t="shared" si="46"/>
        <v>13192</v>
      </c>
      <c r="O372" s="112">
        <f t="shared" si="47"/>
        <v>12532.399999999998</v>
      </c>
      <c r="P372" s="114">
        <f t="shared" si="50"/>
        <v>659.60000000000218</v>
      </c>
      <c r="Q372" s="115">
        <f t="shared" si="51"/>
        <v>593.64000000000203</v>
      </c>
    </row>
    <row r="373" spans="2:17" x14ac:dyDescent="0.25">
      <c r="B373" s="107">
        <v>371</v>
      </c>
      <c r="C373" s="116" t="s">
        <v>6473</v>
      </c>
      <c r="D373" s="116">
        <v>1300000350</v>
      </c>
      <c r="E373" s="117" t="s">
        <v>6136</v>
      </c>
      <c r="F373" s="116">
        <v>2006</v>
      </c>
      <c r="G373" s="110">
        <v>44389</v>
      </c>
      <c r="H373" s="109">
        <f t="shared" si="44"/>
        <v>15</v>
      </c>
      <c r="I373" s="109">
        <v>15</v>
      </c>
      <c r="J373" s="111">
        <f t="shared" si="45"/>
        <v>6.3333333333333325E-2</v>
      </c>
      <c r="K373" s="118">
        <v>8300</v>
      </c>
      <c r="L373" s="118">
        <v>1</v>
      </c>
      <c r="M373" s="119">
        <v>0</v>
      </c>
      <c r="N373" s="112">
        <f t="shared" si="46"/>
        <v>8300</v>
      </c>
      <c r="O373" s="112">
        <f t="shared" si="47"/>
        <v>7884.9999999999991</v>
      </c>
      <c r="P373" s="114">
        <f t="shared" si="50"/>
        <v>415.00000000000091</v>
      </c>
      <c r="Q373" s="115">
        <f t="shared" si="51"/>
        <v>373.50000000000085</v>
      </c>
    </row>
    <row r="374" spans="2:17" x14ac:dyDescent="0.25">
      <c r="B374" s="107">
        <v>372</v>
      </c>
      <c r="C374" s="116" t="s">
        <v>6473</v>
      </c>
      <c r="D374" s="116">
        <v>1300000360</v>
      </c>
      <c r="E374" s="117" t="s">
        <v>6137</v>
      </c>
      <c r="F374" s="116">
        <v>2006</v>
      </c>
      <c r="G374" s="110">
        <v>44389</v>
      </c>
      <c r="H374" s="109">
        <f t="shared" si="44"/>
        <v>15</v>
      </c>
      <c r="I374" s="109">
        <v>15</v>
      </c>
      <c r="J374" s="111">
        <f t="shared" si="45"/>
        <v>6.3333333333333325E-2</v>
      </c>
      <c r="K374" s="118">
        <v>6790</v>
      </c>
      <c r="L374" s="118">
        <v>1</v>
      </c>
      <c r="M374" s="119">
        <v>0</v>
      </c>
      <c r="N374" s="112">
        <f t="shared" si="46"/>
        <v>6790</v>
      </c>
      <c r="O374" s="112">
        <f t="shared" si="47"/>
        <v>6450.4999999999991</v>
      </c>
      <c r="P374" s="114">
        <f t="shared" si="50"/>
        <v>339.50000000000091</v>
      </c>
      <c r="Q374" s="115">
        <f t="shared" si="51"/>
        <v>305.55000000000081</v>
      </c>
    </row>
    <row r="375" spans="2:17" x14ac:dyDescent="0.25">
      <c r="B375" s="107">
        <v>373</v>
      </c>
      <c r="C375" s="116" t="s">
        <v>6473</v>
      </c>
      <c r="D375" s="116">
        <v>1300000940</v>
      </c>
      <c r="E375" s="117" t="s">
        <v>6138</v>
      </c>
      <c r="F375" s="116">
        <v>2006</v>
      </c>
      <c r="G375" s="110">
        <v>44389</v>
      </c>
      <c r="H375" s="109">
        <f t="shared" si="44"/>
        <v>15</v>
      </c>
      <c r="I375" s="109">
        <v>15</v>
      </c>
      <c r="J375" s="111">
        <f t="shared" si="45"/>
        <v>6.3333333333333325E-2</v>
      </c>
      <c r="K375" s="118">
        <v>890</v>
      </c>
      <c r="L375" s="118">
        <v>1</v>
      </c>
      <c r="M375" s="119">
        <v>0</v>
      </c>
      <c r="N375" s="112">
        <f t="shared" si="46"/>
        <v>890</v>
      </c>
      <c r="O375" s="112">
        <f t="shared" si="47"/>
        <v>845.49999999999989</v>
      </c>
      <c r="P375" s="114">
        <f t="shared" si="50"/>
        <v>44.500000000000114</v>
      </c>
      <c r="Q375" s="115">
        <f t="shared" si="51"/>
        <v>40.050000000000104</v>
      </c>
    </row>
    <row r="376" spans="2:17" x14ac:dyDescent="0.25">
      <c r="B376" s="107">
        <v>374</v>
      </c>
      <c r="C376" s="116" t="s">
        <v>6473</v>
      </c>
      <c r="D376" s="116">
        <v>1300001690</v>
      </c>
      <c r="E376" s="117" t="s">
        <v>6139</v>
      </c>
      <c r="F376" s="116">
        <v>2009</v>
      </c>
      <c r="G376" s="110">
        <v>44389</v>
      </c>
      <c r="H376" s="109">
        <f t="shared" si="44"/>
        <v>12</v>
      </c>
      <c r="I376" s="109">
        <v>6</v>
      </c>
      <c r="J376" s="111">
        <f t="shared" si="45"/>
        <v>0.15833333333333333</v>
      </c>
      <c r="K376" s="118">
        <v>56500</v>
      </c>
      <c r="L376" s="118">
        <v>1</v>
      </c>
      <c r="M376" s="119">
        <v>0</v>
      </c>
      <c r="N376" s="112">
        <f t="shared" si="46"/>
        <v>56500</v>
      </c>
      <c r="O376" s="112">
        <f t="shared" si="47"/>
        <v>107350</v>
      </c>
      <c r="P376" s="114">
        <f t="shared" si="50"/>
        <v>2825</v>
      </c>
      <c r="Q376" s="115">
        <f t="shared" si="51"/>
        <v>2825</v>
      </c>
    </row>
    <row r="377" spans="2:17" x14ac:dyDescent="0.25">
      <c r="B377" s="107">
        <v>375</v>
      </c>
      <c r="C377" s="116" t="s">
        <v>6473</v>
      </c>
      <c r="D377" s="116">
        <v>1300001680</v>
      </c>
      <c r="E377" s="117" t="s">
        <v>6140</v>
      </c>
      <c r="F377" s="116">
        <v>2009</v>
      </c>
      <c r="G377" s="110">
        <v>44389</v>
      </c>
      <c r="H377" s="109">
        <f t="shared" si="44"/>
        <v>12</v>
      </c>
      <c r="I377" s="109">
        <v>6</v>
      </c>
      <c r="J377" s="111">
        <f t="shared" si="45"/>
        <v>0.15833333333333333</v>
      </c>
      <c r="K377" s="118">
        <v>56500</v>
      </c>
      <c r="L377" s="118">
        <v>1</v>
      </c>
      <c r="M377" s="119">
        <v>0</v>
      </c>
      <c r="N377" s="112">
        <f t="shared" si="46"/>
        <v>56500</v>
      </c>
      <c r="O377" s="112">
        <f t="shared" si="47"/>
        <v>107350</v>
      </c>
      <c r="P377" s="114">
        <f t="shared" si="50"/>
        <v>2825</v>
      </c>
      <c r="Q377" s="115">
        <f t="shared" si="51"/>
        <v>2825</v>
      </c>
    </row>
    <row r="378" spans="2:17" x14ac:dyDescent="0.25">
      <c r="B378" s="107">
        <v>376</v>
      </c>
      <c r="C378" s="116" t="s">
        <v>6473</v>
      </c>
      <c r="D378" s="116">
        <v>1300002430</v>
      </c>
      <c r="E378" s="117" t="s">
        <v>2340</v>
      </c>
      <c r="F378" s="116">
        <v>2010</v>
      </c>
      <c r="G378" s="110">
        <v>44389</v>
      </c>
      <c r="H378" s="109">
        <f t="shared" si="44"/>
        <v>11</v>
      </c>
      <c r="I378" s="109">
        <v>15</v>
      </c>
      <c r="J378" s="111">
        <f t="shared" si="45"/>
        <v>6.3333333333333325E-2</v>
      </c>
      <c r="K378" s="118">
        <v>2399459.67</v>
      </c>
      <c r="L378" s="118">
        <v>1</v>
      </c>
      <c r="M378" s="119">
        <v>0</v>
      </c>
      <c r="N378" s="112">
        <f t="shared" si="46"/>
        <v>2399459.67</v>
      </c>
      <c r="O378" s="112">
        <f t="shared" si="47"/>
        <v>1671623.5700999997</v>
      </c>
      <c r="P378" s="114">
        <f t="shared" si="50"/>
        <v>727836.09990000026</v>
      </c>
      <c r="Q378" s="115">
        <f t="shared" si="51"/>
        <v>655052.48991000024</v>
      </c>
    </row>
    <row r="379" spans="2:17" x14ac:dyDescent="0.25">
      <c r="B379" s="107">
        <v>377</v>
      </c>
      <c r="C379" s="116" t="s">
        <v>6473</v>
      </c>
      <c r="D379" s="116">
        <v>1300002450</v>
      </c>
      <c r="E379" s="117" t="s">
        <v>2340</v>
      </c>
      <c r="F379" s="116">
        <v>2010</v>
      </c>
      <c r="G379" s="110">
        <v>44389</v>
      </c>
      <c r="H379" s="109">
        <f t="shared" si="44"/>
        <v>11</v>
      </c>
      <c r="I379" s="109">
        <v>15</v>
      </c>
      <c r="J379" s="111">
        <f t="shared" si="45"/>
        <v>6.3333333333333325E-2</v>
      </c>
      <c r="K379" s="118">
        <v>1174882.26</v>
      </c>
      <c r="L379" s="118">
        <v>1</v>
      </c>
      <c r="M379" s="119">
        <v>0</v>
      </c>
      <c r="N379" s="112">
        <f t="shared" si="46"/>
        <v>1174882.26</v>
      </c>
      <c r="O379" s="112">
        <f t="shared" si="47"/>
        <v>818501.30779999983</v>
      </c>
      <c r="P379" s="114">
        <f t="shared" si="50"/>
        <v>356380.95220000017</v>
      </c>
      <c r="Q379" s="115">
        <f t="shared" si="51"/>
        <v>320742.85698000016</v>
      </c>
    </row>
    <row r="380" spans="2:17" x14ac:dyDescent="0.25">
      <c r="B380" s="107">
        <v>378</v>
      </c>
      <c r="C380" s="116" t="s">
        <v>6473</v>
      </c>
      <c r="D380" s="116">
        <v>1300001840</v>
      </c>
      <c r="E380" s="117" t="s">
        <v>6141</v>
      </c>
      <c r="F380" s="116">
        <v>2010</v>
      </c>
      <c r="G380" s="110">
        <v>44389</v>
      </c>
      <c r="H380" s="109">
        <f t="shared" si="44"/>
        <v>11</v>
      </c>
      <c r="I380" s="109">
        <v>6</v>
      </c>
      <c r="J380" s="111">
        <f t="shared" si="45"/>
        <v>0.15833333333333333</v>
      </c>
      <c r="K380" s="118">
        <v>225000</v>
      </c>
      <c r="L380" s="118">
        <v>1</v>
      </c>
      <c r="M380" s="119">
        <v>0</v>
      </c>
      <c r="N380" s="112">
        <f t="shared" si="46"/>
        <v>225000</v>
      </c>
      <c r="O380" s="112">
        <f t="shared" si="47"/>
        <v>391875</v>
      </c>
      <c r="P380" s="114">
        <f t="shared" si="50"/>
        <v>11250</v>
      </c>
      <c r="Q380" s="115">
        <f t="shared" si="51"/>
        <v>11250</v>
      </c>
    </row>
    <row r="381" spans="2:17" x14ac:dyDescent="0.25">
      <c r="B381" s="107">
        <v>379</v>
      </c>
      <c r="C381" s="116" t="s">
        <v>6473</v>
      </c>
      <c r="D381" s="116">
        <v>1300001910</v>
      </c>
      <c r="E381" s="117" t="s">
        <v>6142</v>
      </c>
      <c r="F381" s="116">
        <v>2010</v>
      </c>
      <c r="G381" s="110">
        <v>44389</v>
      </c>
      <c r="H381" s="109">
        <f t="shared" si="44"/>
        <v>11</v>
      </c>
      <c r="I381" s="109">
        <v>6</v>
      </c>
      <c r="J381" s="111">
        <f t="shared" si="45"/>
        <v>0.15833333333333333</v>
      </c>
      <c r="K381" s="118">
        <v>81500</v>
      </c>
      <c r="L381" s="118">
        <v>1</v>
      </c>
      <c r="M381" s="119">
        <v>0</v>
      </c>
      <c r="N381" s="112">
        <f t="shared" si="46"/>
        <v>81500</v>
      </c>
      <c r="O381" s="112">
        <f t="shared" si="47"/>
        <v>141945.83333333334</v>
      </c>
      <c r="P381" s="114">
        <f t="shared" si="50"/>
        <v>4075</v>
      </c>
      <c r="Q381" s="115">
        <f t="shared" si="51"/>
        <v>4075</v>
      </c>
    </row>
    <row r="382" spans="2:17" x14ac:dyDescent="0.25">
      <c r="B382" s="107">
        <v>380</v>
      </c>
      <c r="C382" s="116" t="s">
        <v>6473</v>
      </c>
      <c r="D382" s="116">
        <v>1300002460</v>
      </c>
      <c r="E382" s="117" t="s">
        <v>6143</v>
      </c>
      <c r="F382" s="116">
        <v>2010</v>
      </c>
      <c r="G382" s="110">
        <v>44389</v>
      </c>
      <c r="H382" s="109">
        <f t="shared" si="44"/>
        <v>11</v>
      </c>
      <c r="I382" s="109">
        <v>15</v>
      </c>
      <c r="J382" s="111">
        <f t="shared" si="45"/>
        <v>6.3333333333333325E-2</v>
      </c>
      <c r="K382" s="118">
        <v>74321.73</v>
      </c>
      <c r="L382" s="118">
        <v>1</v>
      </c>
      <c r="M382" s="119">
        <v>0</v>
      </c>
      <c r="N382" s="112">
        <f t="shared" si="46"/>
        <v>74321.73</v>
      </c>
      <c r="O382" s="112">
        <f t="shared" si="47"/>
        <v>51777.47189999999</v>
      </c>
      <c r="P382" s="114">
        <f t="shared" si="50"/>
        <v>22544.258100000006</v>
      </c>
      <c r="Q382" s="115">
        <f t="shared" si="51"/>
        <v>20289.832290000006</v>
      </c>
    </row>
    <row r="383" spans="2:17" x14ac:dyDescent="0.25">
      <c r="B383" s="107">
        <v>381</v>
      </c>
      <c r="C383" s="116" t="s">
        <v>6473</v>
      </c>
      <c r="D383" s="116">
        <v>1300001790</v>
      </c>
      <c r="E383" s="117" t="s">
        <v>2356</v>
      </c>
      <c r="F383" s="116">
        <v>2010</v>
      </c>
      <c r="G383" s="110">
        <v>44389</v>
      </c>
      <c r="H383" s="109">
        <f t="shared" si="44"/>
        <v>11</v>
      </c>
      <c r="I383" s="109">
        <v>6</v>
      </c>
      <c r="J383" s="111">
        <f t="shared" si="45"/>
        <v>0.15833333333333333</v>
      </c>
      <c r="K383" s="118">
        <v>55000</v>
      </c>
      <c r="L383" s="118">
        <v>1</v>
      </c>
      <c r="M383" s="119">
        <v>0</v>
      </c>
      <c r="N383" s="112">
        <f t="shared" si="46"/>
        <v>55000</v>
      </c>
      <c r="O383" s="112">
        <f t="shared" si="47"/>
        <v>95791.666666666672</v>
      </c>
      <c r="P383" s="114">
        <f t="shared" si="50"/>
        <v>2750</v>
      </c>
      <c r="Q383" s="115">
        <f t="shared" si="51"/>
        <v>2750</v>
      </c>
    </row>
    <row r="384" spans="2:17" x14ac:dyDescent="0.25">
      <c r="B384" s="107">
        <v>382</v>
      </c>
      <c r="C384" s="116" t="s">
        <v>6473</v>
      </c>
      <c r="D384" s="116">
        <v>1300001830</v>
      </c>
      <c r="E384" s="117" t="s">
        <v>2356</v>
      </c>
      <c r="F384" s="116">
        <v>2010</v>
      </c>
      <c r="G384" s="110">
        <v>44389</v>
      </c>
      <c r="H384" s="109">
        <f t="shared" si="44"/>
        <v>11</v>
      </c>
      <c r="I384" s="109">
        <v>6</v>
      </c>
      <c r="J384" s="111">
        <f t="shared" si="45"/>
        <v>0.15833333333333333</v>
      </c>
      <c r="K384" s="118">
        <v>55000</v>
      </c>
      <c r="L384" s="118">
        <v>1</v>
      </c>
      <c r="M384" s="119">
        <v>0</v>
      </c>
      <c r="N384" s="112">
        <f t="shared" si="46"/>
        <v>55000</v>
      </c>
      <c r="O384" s="112">
        <f t="shared" si="47"/>
        <v>95791.666666666672</v>
      </c>
      <c r="P384" s="114">
        <f t="shared" si="50"/>
        <v>2750</v>
      </c>
      <c r="Q384" s="115">
        <f t="shared" si="51"/>
        <v>2750</v>
      </c>
    </row>
    <row r="385" spans="2:17" x14ac:dyDescent="0.25">
      <c r="B385" s="107">
        <v>383</v>
      </c>
      <c r="C385" s="116" t="s">
        <v>6473</v>
      </c>
      <c r="D385" s="116">
        <v>1300002380</v>
      </c>
      <c r="E385" s="117" t="s">
        <v>2356</v>
      </c>
      <c r="F385" s="116">
        <v>2010</v>
      </c>
      <c r="G385" s="110">
        <v>44389</v>
      </c>
      <c r="H385" s="109">
        <f t="shared" si="44"/>
        <v>11</v>
      </c>
      <c r="I385" s="109">
        <v>6</v>
      </c>
      <c r="J385" s="111">
        <f t="shared" si="45"/>
        <v>0.15833333333333333</v>
      </c>
      <c r="K385" s="118">
        <v>53000</v>
      </c>
      <c r="L385" s="118">
        <v>1</v>
      </c>
      <c r="M385" s="119">
        <v>0</v>
      </c>
      <c r="N385" s="112">
        <f t="shared" si="46"/>
        <v>53000</v>
      </c>
      <c r="O385" s="112">
        <f t="shared" si="47"/>
        <v>92308.333333333328</v>
      </c>
      <c r="P385" s="114">
        <f t="shared" si="50"/>
        <v>2650</v>
      </c>
      <c r="Q385" s="115">
        <f t="shared" si="51"/>
        <v>2650</v>
      </c>
    </row>
    <row r="386" spans="2:17" x14ac:dyDescent="0.25">
      <c r="B386" s="107">
        <v>384</v>
      </c>
      <c r="C386" s="116" t="s">
        <v>6473</v>
      </c>
      <c r="D386" s="116">
        <v>1300002470</v>
      </c>
      <c r="E386" s="117" t="s">
        <v>6144</v>
      </c>
      <c r="F386" s="116">
        <v>2010</v>
      </c>
      <c r="G386" s="110">
        <v>44389</v>
      </c>
      <c r="H386" s="109">
        <f t="shared" si="44"/>
        <v>11</v>
      </c>
      <c r="I386" s="109">
        <v>15</v>
      </c>
      <c r="J386" s="111">
        <f t="shared" si="45"/>
        <v>6.3333333333333325E-2</v>
      </c>
      <c r="K386" s="118">
        <v>42594.75</v>
      </c>
      <c r="L386" s="118">
        <v>1</v>
      </c>
      <c r="M386" s="119">
        <v>0</v>
      </c>
      <c r="N386" s="112">
        <f t="shared" si="46"/>
        <v>42594.75</v>
      </c>
      <c r="O386" s="112">
        <f t="shared" si="47"/>
        <v>29674.342499999995</v>
      </c>
      <c r="P386" s="114">
        <f t="shared" si="50"/>
        <v>12920.407500000005</v>
      </c>
      <c r="Q386" s="115">
        <f t="shared" si="51"/>
        <v>11628.366750000005</v>
      </c>
    </row>
    <row r="387" spans="2:17" hidden="1" x14ac:dyDescent="0.25">
      <c r="B387" s="67">
        <v>385</v>
      </c>
      <c r="C387" s="29" t="s">
        <v>6473</v>
      </c>
      <c r="D387" s="29">
        <v>1300002830</v>
      </c>
      <c r="E387" s="65" t="s">
        <v>6145</v>
      </c>
      <c r="F387" s="29">
        <v>2011</v>
      </c>
      <c r="G387" s="38">
        <v>44389</v>
      </c>
      <c r="H387" s="22">
        <f t="shared" ref="H387:H442" si="52">YEAR(G387)-F387</f>
        <v>10</v>
      </c>
      <c r="I387" s="22">
        <v>6</v>
      </c>
      <c r="J387" s="39">
        <f t="shared" ref="J387:J442" si="53">(95/I387/100)</f>
        <v>0.15833333333333333</v>
      </c>
      <c r="K387" s="66">
        <v>117000</v>
      </c>
      <c r="L387" s="66">
        <v>225.01</v>
      </c>
      <c r="M387" s="81">
        <v>0.15</v>
      </c>
      <c r="N387" s="35">
        <f t="shared" ref="N387:N442" si="54">K387*(1+M387)</f>
        <v>134550</v>
      </c>
      <c r="O387" s="35">
        <f t="shared" ref="O387:O442" si="55">H387*J387*N387</f>
        <v>213037.5</v>
      </c>
      <c r="P387" s="57">
        <f t="shared" ref="P387:P442" si="56">IF(N387-O387&lt;=0,5%*N387,N387-O387)</f>
        <v>6727.5</v>
      </c>
      <c r="Q387" s="53">
        <f t="shared" ref="Q387:Q442" si="57">IF(P387=N387*5%,P387,P387*0.9)</f>
        <v>6727.5</v>
      </c>
    </row>
    <row r="388" spans="2:17" hidden="1" x14ac:dyDescent="0.25">
      <c r="B388" s="67">
        <v>386</v>
      </c>
      <c r="C388" s="29" t="s">
        <v>6473</v>
      </c>
      <c r="D388" s="29">
        <v>1300003260</v>
      </c>
      <c r="E388" s="65" t="s">
        <v>6146</v>
      </c>
      <c r="F388" s="29">
        <v>2011</v>
      </c>
      <c r="G388" s="38">
        <v>44389</v>
      </c>
      <c r="H388" s="22">
        <f t="shared" si="52"/>
        <v>10</v>
      </c>
      <c r="I388" s="22">
        <v>6</v>
      </c>
      <c r="J388" s="39">
        <f t="shared" si="53"/>
        <v>0.15833333333333333</v>
      </c>
      <c r="K388" s="66">
        <v>55000</v>
      </c>
      <c r="L388" s="66">
        <v>2443.31</v>
      </c>
      <c r="M388" s="81">
        <v>0.15</v>
      </c>
      <c r="N388" s="35">
        <f t="shared" si="54"/>
        <v>63249.999999999993</v>
      </c>
      <c r="O388" s="35">
        <f t="shared" si="55"/>
        <v>100145.83333333331</v>
      </c>
      <c r="P388" s="57">
        <f t="shared" si="56"/>
        <v>3162.5</v>
      </c>
      <c r="Q388" s="53">
        <f t="shared" si="57"/>
        <v>3162.5</v>
      </c>
    </row>
    <row r="389" spans="2:17" hidden="1" x14ac:dyDescent="0.25">
      <c r="B389" s="67">
        <v>387</v>
      </c>
      <c r="C389" s="29" t="s">
        <v>6473</v>
      </c>
      <c r="D389" s="29">
        <v>1300002800</v>
      </c>
      <c r="E389" s="65" t="s">
        <v>6147</v>
      </c>
      <c r="F389" s="29">
        <v>2011</v>
      </c>
      <c r="G389" s="38">
        <v>44389</v>
      </c>
      <c r="H389" s="22">
        <f t="shared" si="52"/>
        <v>10</v>
      </c>
      <c r="I389" s="22">
        <v>6</v>
      </c>
      <c r="J389" s="39">
        <f t="shared" si="53"/>
        <v>0.15833333333333333</v>
      </c>
      <c r="K389" s="66">
        <v>55000</v>
      </c>
      <c r="L389" s="66">
        <v>48.68</v>
      </c>
      <c r="M389" s="81">
        <v>0.15</v>
      </c>
      <c r="N389" s="35">
        <f t="shared" si="54"/>
        <v>63249.999999999993</v>
      </c>
      <c r="O389" s="35">
        <f t="shared" si="55"/>
        <v>100145.83333333331</v>
      </c>
      <c r="P389" s="57">
        <f t="shared" si="56"/>
        <v>3162.5</v>
      </c>
      <c r="Q389" s="53">
        <f t="shared" si="57"/>
        <v>3162.5</v>
      </c>
    </row>
    <row r="390" spans="2:17" hidden="1" x14ac:dyDescent="0.25">
      <c r="B390" s="67">
        <v>388</v>
      </c>
      <c r="C390" s="29" t="s">
        <v>6473</v>
      </c>
      <c r="D390" s="29">
        <v>1300002810</v>
      </c>
      <c r="E390" s="65" t="s">
        <v>6148</v>
      </c>
      <c r="F390" s="29">
        <v>2011</v>
      </c>
      <c r="G390" s="38">
        <v>44389</v>
      </c>
      <c r="H390" s="22">
        <f t="shared" si="52"/>
        <v>10</v>
      </c>
      <c r="I390" s="22">
        <v>15</v>
      </c>
      <c r="J390" s="39">
        <f t="shared" si="53"/>
        <v>6.3333333333333325E-2</v>
      </c>
      <c r="K390" s="66">
        <v>45183.46</v>
      </c>
      <c r="L390" s="66">
        <v>39.979999999999997</v>
      </c>
      <c r="M390" s="80">
        <v>0</v>
      </c>
      <c r="N390" s="35">
        <f t="shared" si="54"/>
        <v>45183.46</v>
      </c>
      <c r="O390" s="35">
        <f t="shared" si="55"/>
        <v>28616.191333333332</v>
      </c>
      <c r="P390" s="57">
        <f t="shared" si="56"/>
        <v>16567.268666666667</v>
      </c>
      <c r="Q390" s="53">
        <f t="shared" si="57"/>
        <v>14910.541800000001</v>
      </c>
    </row>
    <row r="391" spans="2:17" hidden="1" x14ac:dyDescent="0.25">
      <c r="B391" s="67">
        <v>389</v>
      </c>
      <c r="C391" s="29" t="s">
        <v>6473</v>
      </c>
      <c r="D391" s="29">
        <v>1300003550</v>
      </c>
      <c r="E391" s="65" t="s">
        <v>2340</v>
      </c>
      <c r="F391" s="29">
        <v>2012</v>
      </c>
      <c r="G391" s="38">
        <v>44389</v>
      </c>
      <c r="H391" s="22">
        <f t="shared" si="52"/>
        <v>9</v>
      </c>
      <c r="I391" s="22">
        <v>15</v>
      </c>
      <c r="J391" s="39">
        <f t="shared" si="53"/>
        <v>6.3333333333333325E-2</v>
      </c>
      <c r="K391" s="66">
        <v>591162.12</v>
      </c>
      <c r="L391" s="66">
        <v>29714.49</v>
      </c>
      <c r="M391" s="81">
        <v>0.13</v>
      </c>
      <c r="N391" s="35">
        <f t="shared" si="54"/>
        <v>668013.19559999998</v>
      </c>
      <c r="O391" s="35">
        <f t="shared" si="55"/>
        <v>380767.52149199997</v>
      </c>
      <c r="P391" s="57">
        <f t="shared" si="56"/>
        <v>287245.67410800001</v>
      </c>
      <c r="Q391" s="53">
        <f t="shared" si="57"/>
        <v>258521.10669720001</v>
      </c>
    </row>
    <row r="392" spans="2:17" hidden="1" x14ac:dyDescent="0.25">
      <c r="B392" s="67">
        <v>390</v>
      </c>
      <c r="C392" s="29" t="s">
        <v>6473</v>
      </c>
      <c r="D392" s="29">
        <v>1300003650</v>
      </c>
      <c r="E392" s="65" t="s">
        <v>6149</v>
      </c>
      <c r="F392" s="29">
        <v>2012</v>
      </c>
      <c r="G392" s="38">
        <v>44389</v>
      </c>
      <c r="H392" s="22">
        <f t="shared" si="52"/>
        <v>9</v>
      </c>
      <c r="I392" s="22">
        <v>6</v>
      </c>
      <c r="J392" s="39">
        <f t="shared" si="53"/>
        <v>0.15833333333333333</v>
      </c>
      <c r="K392" s="66">
        <v>220000</v>
      </c>
      <c r="L392" s="66">
        <v>21259.81</v>
      </c>
      <c r="M392" s="81">
        <v>0.1</v>
      </c>
      <c r="N392" s="35">
        <f t="shared" si="54"/>
        <v>242000.00000000003</v>
      </c>
      <c r="O392" s="35">
        <f t="shared" si="55"/>
        <v>344850</v>
      </c>
      <c r="P392" s="57">
        <f t="shared" si="56"/>
        <v>12100.000000000002</v>
      </c>
      <c r="Q392" s="53">
        <f t="shared" si="57"/>
        <v>12100.000000000002</v>
      </c>
    </row>
    <row r="393" spans="2:17" hidden="1" x14ac:dyDescent="0.25">
      <c r="B393" s="67">
        <v>391</v>
      </c>
      <c r="C393" s="29" t="s">
        <v>6473</v>
      </c>
      <c r="D393" s="29">
        <v>1300003700</v>
      </c>
      <c r="E393" s="65" t="s">
        <v>6150</v>
      </c>
      <c r="F393" s="29">
        <v>2012</v>
      </c>
      <c r="G393" s="38">
        <v>44389</v>
      </c>
      <c r="H393" s="22">
        <f t="shared" si="52"/>
        <v>9</v>
      </c>
      <c r="I393" s="22">
        <v>6</v>
      </c>
      <c r="J393" s="39">
        <f t="shared" si="53"/>
        <v>0.15833333333333333</v>
      </c>
      <c r="K393" s="66">
        <v>155000</v>
      </c>
      <c r="L393" s="66">
        <v>19544.18</v>
      </c>
      <c r="M393" s="81">
        <v>0.1</v>
      </c>
      <c r="N393" s="35">
        <f t="shared" si="54"/>
        <v>170500</v>
      </c>
      <c r="O393" s="35">
        <f t="shared" si="55"/>
        <v>242962.49999999997</v>
      </c>
      <c r="P393" s="57">
        <f t="shared" si="56"/>
        <v>8525</v>
      </c>
      <c r="Q393" s="53">
        <f t="shared" si="57"/>
        <v>8525</v>
      </c>
    </row>
    <row r="394" spans="2:17" hidden="1" x14ac:dyDescent="0.25">
      <c r="B394" s="67">
        <v>392</v>
      </c>
      <c r="C394" s="29" t="s">
        <v>6473</v>
      </c>
      <c r="D394" s="29">
        <v>1300003380</v>
      </c>
      <c r="E394" s="65" t="s">
        <v>6151</v>
      </c>
      <c r="F394" s="29">
        <v>2012</v>
      </c>
      <c r="G394" s="38">
        <v>44389</v>
      </c>
      <c r="H394" s="22">
        <f t="shared" si="52"/>
        <v>9</v>
      </c>
      <c r="I394" s="22">
        <v>6</v>
      </c>
      <c r="J394" s="39">
        <f t="shared" si="53"/>
        <v>0.15833333333333333</v>
      </c>
      <c r="K394" s="66">
        <v>68500</v>
      </c>
      <c r="L394" s="66">
        <v>5223.1099999999997</v>
      </c>
      <c r="M394" s="81">
        <v>0.1</v>
      </c>
      <c r="N394" s="35">
        <f t="shared" si="54"/>
        <v>75350</v>
      </c>
      <c r="O394" s="35">
        <f t="shared" si="55"/>
        <v>107373.74999999999</v>
      </c>
      <c r="P394" s="57">
        <f t="shared" si="56"/>
        <v>3767.5</v>
      </c>
      <c r="Q394" s="53">
        <f t="shared" si="57"/>
        <v>3767.5</v>
      </c>
    </row>
    <row r="395" spans="2:17" hidden="1" x14ac:dyDescent="0.25">
      <c r="B395" s="67">
        <v>393</v>
      </c>
      <c r="C395" s="29" t="s">
        <v>6473</v>
      </c>
      <c r="D395" s="29">
        <v>1300003680</v>
      </c>
      <c r="E395" s="65" t="s">
        <v>6152</v>
      </c>
      <c r="F395" s="29">
        <v>2012</v>
      </c>
      <c r="G395" s="38">
        <v>44389</v>
      </c>
      <c r="H395" s="22">
        <f t="shared" si="52"/>
        <v>9</v>
      </c>
      <c r="I395" s="22">
        <v>6</v>
      </c>
      <c r="J395" s="39">
        <f t="shared" si="53"/>
        <v>0.15833333333333333</v>
      </c>
      <c r="K395" s="66">
        <v>64000</v>
      </c>
      <c r="L395" s="66">
        <v>7869.96</v>
      </c>
      <c r="M395" s="81">
        <v>0.1</v>
      </c>
      <c r="N395" s="35">
        <f t="shared" si="54"/>
        <v>70400</v>
      </c>
      <c r="O395" s="35">
        <f t="shared" si="55"/>
        <v>100319.99999999999</v>
      </c>
      <c r="P395" s="57">
        <f t="shared" si="56"/>
        <v>3520</v>
      </c>
      <c r="Q395" s="53">
        <f t="shared" si="57"/>
        <v>3520</v>
      </c>
    </row>
    <row r="396" spans="2:17" hidden="1" x14ac:dyDescent="0.25">
      <c r="B396" s="67">
        <v>394</v>
      </c>
      <c r="C396" s="29" t="s">
        <v>6473</v>
      </c>
      <c r="D396" s="29">
        <v>1300003640</v>
      </c>
      <c r="E396" s="65" t="s">
        <v>6153</v>
      </c>
      <c r="F396" s="29">
        <v>2012</v>
      </c>
      <c r="G396" s="38">
        <v>44389</v>
      </c>
      <c r="H396" s="22">
        <f t="shared" si="52"/>
        <v>9</v>
      </c>
      <c r="I396" s="22">
        <v>6</v>
      </c>
      <c r="J396" s="39">
        <f t="shared" si="53"/>
        <v>0.15833333333333333</v>
      </c>
      <c r="K396" s="66">
        <v>64000</v>
      </c>
      <c r="L396" s="66">
        <v>6126.4</v>
      </c>
      <c r="M396" s="81">
        <v>0.1</v>
      </c>
      <c r="N396" s="35">
        <f t="shared" si="54"/>
        <v>70400</v>
      </c>
      <c r="O396" s="35">
        <f t="shared" si="55"/>
        <v>100319.99999999999</v>
      </c>
      <c r="P396" s="57">
        <f t="shared" si="56"/>
        <v>3520</v>
      </c>
      <c r="Q396" s="53">
        <f t="shared" si="57"/>
        <v>3520</v>
      </c>
    </row>
    <row r="397" spans="2:17" hidden="1" x14ac:dyDescent="0.25">
      <c r="B397" s="67">
        <v>395</v>
      </c>
      <c r="C397" s="29" t="s">
        <v>6473</v>
      </c>
      <c r="D397" s="29">
        <v>1300003320</v>
      </c>
      <c r="E397" s="65" t="s">
        <v>6154</v>
      </c>
      <c r="F397" s="29">
        <v>2012</v>
      </c>
      <c r="G397" s="38">
        <v>44389</v>
      </c>
      <c r="H397" s="22">
        <f t="shared" si="52"/>
        <v>9</v>
      </c>
      <c r="I397" s="22">
        <v>6</v>
      </c>
      <c r="J397" s="39">
        <f t="shared" si="53"/>
        <v>0.15833333333333333</v>
      </c>
      <c r="K397" s="66">
        <v>55000</v>
      </c>
      <c r="L397" s="66">
        <v>2828.76</v>
      </c>
      <c r="M397" s="81">
        <v>0.1</v>
      </c>
      <c r="N397" s="35">
        <f t="shared" si="54"/>
        <v>60500.000000000007</v>
      </c>
      <c r="O397" s="35">
        <f t="shared" si="55"/>
        <v>86212.5</v>
      </c>
      <c r="P397" s="57">
        <f t="shared" si="56"/>
        <v>3025.0000000000005</v>
      </c>
      <c r="Q397" s="53">
        <f t="shared" si="57"/>
        <v>3025.0000000000005</v>
      </c>
    </row>
    <row r="398" spans="2:17" hidden="1" x14ac:dyDescent="0.25">
      <c r="B398" s="67">
        <v>396</v>
      </c>
      <c r="C398" s="29" t="s">
        <v>6473</v>
      </c>
      <c r="D398" s="29">
        <v>1300003620</v>
      </c>
      <c r="E398" s="65" t="s">
        <v>6155</v>
      </c>
      <c r="F398" s="29">
        <v>2012</v>
      </c>
      <c r="G398" s="38">
        <v>44389</v>
      </c>
      <c r="H398" s="22">
        <f t="shared" si="52"/>
        <v>9</v>
      </c>
      <c r="I398" s="22">
        <v>6</v>
      </c>
      <c r="J398" s="39">
        <f t="shared" si="53"/>
        <v>0.15833333333333333</v>
      </c>
      <c r="K398" s="66">
        <v>48500</v>
      </c>
      <c r="L398" s="66">
        <v>5831.4</v>
      </c>
      <c r="M398" s="81">
        <v>0.1</v>
      </c>
      <c r="N398" s="35">
        <f t="shared" si="54"/>
        <v>53350.000000000007</v>
      </c>
      <c r="O398" s="35">
        <f t="shared" si="55"/>
        <v>76023.75</v>
      </c>
      <c r="P398" s="57">
        <f t="shared" si="56"/>
        <v>2667.5000000000005</v>
      </c>
      <c r="Q398" s="53">
        <f t="shared" si="57"/>
        <v>2667.5000000000005</v>
      </c>
    </row>
    <row r="399" spans="2:17" hidden="1" x14ac:dyDescent="0.25">
      <c r="B399" s="67">
        <v>397</v>
      </c>
      <c r="C399" s="29" t="s">
        <v>6473</v>
      </c>
      <c r="D399" s="29">
        <v>1300003660</v>
      </c>
      <c r="E399" s="65" t="s">
        <v>6156</v>
      </c>
      <c r="F399" s="29">
        <v>2012</v>
      </c>
      <c r="G399" s="38">
        <v>44389</v>
      </c>
      <c r="H399" s="22">
        <f t="shared" si="52"/>
        <v>9</v>
      </c>
      <c r="I399" s="22">
        <v>15</v>
      </c>
      <c r="J399" s="39">
        <f t="shared" si="53"/>
        <v>6.3333333333333325E-2</v>
      </c>
      <c r="K399" s="66">
        <v>41917.46</v>
      </c>
      <c r="L399" s="66">
        <v>4039.81</v>
      </c>
      <c r="M399" s="81">
        <v>0.01</v>
      </c>
      <c r="N399" s="35">
        <f t="shared" si="54"/>
        <v>42336.634599999998</v>
      </c>
      <c r="O399" s="35">
        <f t="shared" si="55"/>
        <v>24131.881721999998</v>
      </c>
      <c r="P399" s="57">
        <f t="shared" si="56"/>
        <v>18204.752877999999</v>
      </c>
      <c r="Q399" s="53">
        <f t="shared" si="57"/>
        <v>16384.277590199999</v>
      </c>
    </row>
    <row r="400" spans="2:17" hidden="1" x14ac:dyDescent="0.25">
      <c r="B400" s="67">
        <v>398</v>
      </c>
      <c r="C400" s="29" t="s">
        <v>6473</v>
      </c>
      <c r="D400" s="29">
        <v>1300003400</v>
      </c>
      <c r="E400" s="65" t="s">
        <v>6157</v>
      </c>
      <c r="F400" s="29">
        <v>2012</v>
      </c>
      <c r="G400" s="38">
        <v>44389</v>
      </c>
      <c r="H400" s="22">
        <f t="shared" si="52"/>
        <v>9</v>
      </c>
      <c r="I400" s="22">
        <v>15</v>
      </c>
      <c r="J400" s="39">
        <f t="shared" si="53"/>
        <v>6.3333333333333325E-2</v>
      </c>
      <c r="K400" s="66">
        <v>22500</v>
      </c>
      <c r="L400" s="66">
        <v>1744.81</v>
      </c>
      <c r="M400" s="81">
        <v>0.01</v>
      </c>
      <c r="N400" s="35">
        <f t="shared" si="54"/>
        <v>22725</v>
      </c>
      <c r="O400" s="35">
        <f t="shared" si="55"/>
        <v>12953.249999999998</v>
      </c>
      <c r="P400" s="57">
        <f t="shared" si="56"/>
        <v>9771.7500000000018</v>
      </c>
      <c r="Q400" s="53">
        <f t="shared" si="57"/>
        <v>8794.5750000000025</v>
      </c>
    </row>
    <row r="401" spans="2:17" hidden="1" x14ac:dyDescent="0.25">
      <c r="B401" s="67">
        <v>399</v>
      </c>
      <c r="C401" s="29" t="s">
        <v>6473</v>
      </c>
      <c r="D401" s="29">
        <v>1300003390</v>
      </c>
      <c r="E401" s="65" t="s">
        <v>6157</v>
      </c>
      <c r="F401" s="29">
        <v>2012</v>
      </c>
      <c r="G401" s="38">
        <v>44389</v>
      </c>
      <c r="H401" s="22">
        <f t="shared" si="52"/>
        <v>9</v>
      </c>
      <c r="I401" s="22">
        <v>15</v>
      </c>
      <c r="J401" s="39">
        <f t="shared" si="53"/>
        <v>6.3333333333333325E-2</v>
      </c>
      <c r="K401" s="66">
        <v>22500</v>
      </c>
      <c r="L401" s="66">
        <v>1744.81</v>
      </c>
      <c r="M401" s="81">
        <v>0.01</v>
      </c>
      <c r="N401" s="35">
        <f t="shared" si="54"/>
        <v>22725</v>
      </c>
      <c r="O401" s="35">
        <f t="shared" si="55"/>
        <v>12953.249999999998</v>
      </c>
      <c r="P401" s="57">
        <f t="shared" si="56"/>
        <v>9771.7500000000018</v>
      </c>
      <c r="Q401" s="53">
        <f t="shared" si="57"/>
        <v>8794.5750000000025</v>
      </c>
    </row>
    <row r="402" spans="2:17" hidden="1" x14ac:dyDescent="0.25">
      <c r="B402" s="67">
        <v>400</v>
      </c>
      <c r="C402" s="29" t="s">
        <v>6473</v>
      </c>
      <c r="D402" s="29">
        <v>1300004180</v>
      </c>
      <c r="E402" s="65" t="s">
        <v>6158</v>
      </c>
      <c r="F402" s="29">
        <v>2013</v>
      </c>
      <c r="G402" s="38">
        <v>44389</v>
      </c>
      <c r="H402" s="22">
        <f t="shared" si="52"/>
        <v>8</v>
      </c>
      <c r="I402" s="22">
        <v>6</v>
      </c>
      <c r="J402" s="39">
        <f t="shared" si="53"/>
        <v>0.15833333333333333</v>
      </c>
      <c r="K402" s="66">
        <v>142000</v>
      </c>
      <c r="L402" s="66">
        <v>34748.68</v>
      </c>
      <c r="M402" s="81">
        <v>0</v>
      </c>
      <c r="N402" s="35">
        <f t="shared" si="54"/>
        <v>142000</v>
      </c>
      <c r="O402" s="35">
        <f t="shared" si="55"/>
        <v>179866.66666666666</v>
      </c>
      <c r="P402" s="57">
        <f t="shared" si="56"/>
        <v>7100</v>
      </c>
      <c r="Q402" s="53">
        <f t="shared" si="57"/>
        <v>7100</v>
      </c>
    </row>
    <row r="403" spans="2:17" hidden="1" x14ac:dyDescent="0.25">
      <c r="B403" s="67">
        <v>401</v>
      </c>
      <c r="C403" s="29" t="s">
        <v>6473</v>
      </c>
      <c r="D403" s="29">
        <v>1300004150</v>
      </c>
      <c r="E403" s="65" t="s">
        <v>6159</v>
      </c>
      <c r="F403" s="29">
        <v>2013</v>
      </c>
      <c r="G403" s="38">
        <v>44389</v>
      </c>
      <c r="H403" s="22">
        <f t="shared" si="52"/>
        <v>8</v>
      </c>
      <c r="I403" s="22">
        <v>6</v>
      </c>
      <c r="J403" s="39">
        <f t="shared" si="53"/>
        <v>0.15833333333333333</v>
      </c>
      <c r="K403" s="66">
        <v>75000</v>
      </c>
      <c r="L403" s="66">
        <v>18148.23</v>
      </c>
      <c r="M403" s="81">
        <v>0</v>
      </c>
      <c r="N403" s="35">
        <f t="shared" si="54"/>
        <v>75000</v>
      </c>
      <c r="O403" s="35">
        <f t="shared" si="55"/>
        <v>95000</v>
      </c>
      <c r="P403" s="57">
        <f t="shared" si="56"/>
        <v>3750</v>
      </c>
      <c r="Q403" s="53">
        <f t="shared" si="57"/>
        <v>3750</v>
      </c>
    </row>
    <row r="404" spans="2:17" hidden="1" x14ac:dyDescent="0.25">
      <c r="B404" s="67">
        <v>402</v>
      </c>
      <c r="C404" s="29" t="s">
        <v>6473</v>
      </c>
      <c r="D404" s="29">
        <v>1300004140</v>
      </c>
      <c r="E404" s="65" t="s">
        <v>6159</v>
      </c>
      <c r="F404" s="29">
        <v>2013</v>
      </c>
      <c r="G404" s="38">
        <v>44389</v>
      </c>
      <c r="H404" s="22">
        <f t="shared" si="52"/>
        <v>8</v>
      </c>
      <c r="I404" s="22">
        <v>6</v>
      </c>
      <c r="J404" s="39">
        <f t="shared" si="53"/>
        <v>0.15833333333333333</v>
      </c>
      <c r="K404" s="66">
        <v>75000</v>
      </c>
      <c r="L404" s="66">
        <v>18148.23</v>
      </c>
      <c r="M404" s="81">
        <v>0</v>
      </c>
      <c r="N404" s="35">
        <f t="shared" si="54"/>
        <v>75000</v>
      </c>
      <c r="O404" s="35">
        <f t="shared" si="55"/>
        <v>95000</v>
      </c>
      <c r="P404" s="57">
        <f t="shared" si="56"/>
        <v>3750</v>
      </c>
      <c r="Q404" s="53">
        <f t="shared" si="57"/>
        <v>3750</v>
      </c>
    </row>
    <row r="405" spans="2:17" hidden="1" x14ac:dyDescent="0.25">
      <c r="B405" s="67">
        <v>403</v>
      </c>
      <c r="C405" s="29" t="s">
        <v>6473</v>
      </c>
      <c r="D405" s="29">
        <v>1300004020</v>
      </c>
      <c r="E405" s="65" t="s">
        <v>6159</v>
      </c>
      <c r="F405" s="29">
        <v>2013</v>
      </c>
      <c r="G405" s="38">
        <v>44389</v>
      </c>
      <c r="H405" s="22">
        <f t="shared" si="52"/>
        <v>8</v>
      </c>
      <c r="I405" s="22">
        <v>6</v>
      </c>
      <c r="J405" s="39">
        <f t="shared" si="53"/>
        <v>0.15833333333333333</v>
      </c>
      <c r="K405" s="66">
        <v>72500</v>
      </c>
      <c r="L405" s="66">
        <v>14666.95</v>
      </c>
      <c r="M405" s="81">
        <v>0</v>
      </c>
      <c r="N405" s="35">
        <f t="shared" si="54"/>
        <v>72500</v>
      </c>
      <c r="O405" s="35">
        <f t="shared" si="55"/>
        <v>91833.333333333328</v>
      </c>
      <c r="P405" s="57">
        <f t="shared" si="56"/>
        <v>3625</v>
      </c>
      <c r="Q405" s="53">
        <f t="shared" si="57"/>
        <v>3625</v>
      </c>
    </row>
    <row r="406" spans="2:17" hidden="1" x14ac:dyDescent="0.25">
      <c r="B406" s="67">
        <v>404</v>
      </c>
      <c r="C406" s="29" t="s">
        <v>6473</v>
      </c>
      <c r="D406" s="29">
        <v>1300003860</v>
      </c>
      <c r="E406" s="65" t="s">
        <v>6151</v>
      </c>
      <c r="F406" s="29">
        <v>2013</v>
      </c>
      <c r="G406" s="38">
        <v>44389</v>
      </c>
      <c r="H406" s="22">
        <f t="shared" si="52"/>
        <v>8</v>
      </c>
      <c r="I406" s="22">
        <v>6</v>
      </c>
      <c r="J406" s="39">
        <f t="shared" si="53"/>
        <v>0.15833333333333333</v>
      </c>
      <c r="K406" s="66">
        <v>62000</v>
      </c>
      <c r="L406" s="66">
        <v>11425.26</v>
      </c>
      <c r="M406" s="80">
        <v>0.05</v>
      </c>
      <c r="N406" s="35">
        <f t="shared" si="54"/>
        <v>65100</v>
      </c>
      <c r="O406" s="35">
        <f t="shared" si="55"/>
        <v>82460</v>
      </c>
      <c r="P406" s="57">
        <f t="shared" si="56"/>
        <v>3255</v>
      </c>
      <c r="Q406" s="53">
        <f t="shared" si="57"/>
        <v>3255</v>
      </c>
    </row>
    <row r="407" spans="2:17" hidden="1" x14ac:dyDescent="0.25">
      <c r="B407" s="67">
        <v>405</v>
      </c>
      <c r="C407" s="29" t="s">
        <v>6473</v>
      </c>
      <c r="D407" s="29">
        <v>1300004370</v>
      </c>
      <c r="E407" s="65" t="s">
        <v>6160</v>
      </c>
      <c r="F407" s="29">
        <v>2014</v>
      </c>
      <c r="G407" s="38">
        <v>44389</v>
      </c>
      <c r="H407" s="22">
        <f t="shared" si="52"/>
        <v>7</v>
      </c>
      <c r="I407" s="22">
        <v>6</v>
      </c>
      <c r="J407" s="39">
        <f t="shared" si="53"/>
        <v>0.15833333333333333</v>
      </c>
      <c r="K407" s="66">
        <v>350000</v>
      </c>
      <c r="L407" s="66">
        <v>90960.38</v>
      </c>
      <c r="M407" s="81">
        <v>0</v>
      </c>
      <c r="N407" s="35">
        <f t="shared" si="54"/>
        <v>350000</v>
      </c>
      <c r="O407" s="35">
        <f t="shared" si="55"/>
        <v>387916.66666666669</v>
      </c>
      <c r="P407" s="57">
        <f t="shared" si="56"/>
        <v>17500</v>
      </c>
      <c r="Q407" s="53">
        <f t="shared" si="57"/>
        <v>17500</v>
      </c>
    </row>
    <row r="408" spans="2:17" hidden="1" x14ac:dyDescent="0.25">
      <c r="B408" s="67">
        <v>406</v>
      </c>
      <c r="C408" s="29" t="s">
        <v>6473</v>
      </c>
      <c r="D408" s="29">
        <v>1300005560</v>
      </c>
      <c r="E408" s="65" t="s">
        <v>6161</v>
      </c>
      <c r="F408" s="29">
        <v>2014</v>
      </c>
      <c r="G408" s="38">
        <v>44389</v>
      </c>
      <c r="H408" s="22">
        <f t="shared" si="52"/>
        <v>7</v>
      </c>
      <c r="I408" s="22">
        <v>15</v>
      </c>
      <c r="J408" s="39">
        <f t="shared" si="53"/>
        <v>6.3333333333333325E-2</v>
      </c>
      <c r="K408" s="66">
        <v>285310.21999999997</v>
      </c>
      <c r="L408" s="66">
        <v>102354.02</v>
      </c>
      <c r="M408" s="81">
        <v>0</v>
      </c>
      <c r="N408" s="35">
        <f t="shared" si="54"/>
        <v>285310.21999999997</v>
      </c>
      <c r="O408" s="35">
        <f t="shared" si="55"/>
        <v>126487.53086666662</v>
      </c>
      <c r="P408" s="57">
        <f t="shared" si="56"/>
        <v>158822.68913333333</v>
      </c>
      <c r="Q408" s="53">
        <f t="shared" si="57"/>
        <v>142940.42022</v>
      </c>
    </row>
    <row r="409" spans="2:17" hidden="1" x14ac:dyDescent="0.25">
      <c r="B409" s="67">
        <v>407</v>
      </c>
      <c r="C409" s="29" t="s">
        <v>6473</v>
      </c>
      <c r="D409" s="29">
        <v>1300004390</v>
      </c>
      <c r="E409" s="65" t="s">
        <v>6162</v>
      </c>
      <c r="F409" s="29">
        <v>2014</v>
      </c>
      <c r="G409" s="38">
        <v>44389</v>
      </c>
      <c r="H409" s="22">
        <f t="shared" si="52"/>
        <v>7</v>
      </c>
      <c r="I409" s="22">
        <v>15</v>
      </c>
      <c r="J409" s="39">
        <f t="shared" si="53"/>
        <v>6.3333333333333325E-2</v>
      </c>
      <c r="K409" s="66">
        <v>202796.18</v>
      </c>
      <c r="L409" s="66">
        <v>52149.8</v>
      </c>
      <c r="M409" s="81">
        <v>0</v>
      </c>
      <c r="N409" s="35">
        <f t="shared" si="54"/>
        <v>202796.18</v>
      </c>
      <c r="O409" s="35">
        <f t="shared" si="55"/>
        <v>89906.306466666647</v>
      </c>
      <c r="P409" s="57">
        <f t="shared" si="56"/>
        <v>112889.87353333335</v>
      </c>
      <c r="Q409" s="53">
        <f t="shared" si="57"/>
        <v>101600.88618000002</v>
      </c>
    </row>
    <row r="410" spans="2:17" hidden="1" x14ac:dyDescent="0.25">
      <c r="B410" s="67">
        <v>408</v>
      </c>
      <c r="C410" s="29" t="s">
        <v>6473</v>
      </c>
      <c r="D410" s="29">
        <v>1300004400</v>
      </c>
      <c r="E410" s="65" t="s">
        <v>6163</v>
      </c>
      <c r="F410" s="29">
        <v>2014</v>
      </c>
      <c r="G410" s="38">
        <v>44389</v>
      </c>
      <c r="H410" s="22">
        <f t="shared" si="52"/>
        <v>7</v>
      </c>
      <c r="I410" s="22">
        <v>15</v>
      </c>
      <c r="J410" s="39">
        <f t="shared" si="53"/>
        <v>6.3333333333333325E-2</v>
      </c>
      <c r="K410" s="66">
        <v>107251.1</v>
      </c>
      <c r="L410" s="66">
        <v>27580.03</v>
      </c>
      <c r="M410" s="81">
        <v>0</v>
      </c>
      <c r="N410" s="35">
        <f t="shared" si="54"/>
        <v>107251.1</v>
      </c>
      <c r="O410" s="35">
        <f t="shared" si="55"/>
        <v>47547.987666666661</v>
      </c>
      <c r="P410" s="57">
        <f t="shared" si="56"/>
        <v>59703.112333333345</v>
      </c>
      <c r="Q410" s="53">
        <f t="shared" si="57"/>
        <v>53732.801100000012</v>
      </c>
    </row>
    <row r="411" spans="2:17" hidden="1" x14ac:dyDescent="0.25">
      <c r="B411" s="67">
        <v>409</v>
      </c>
      <c r="C411" s="29" t="s">
        <v>6473</v>
      </c>
      <c r="D411" s="29">
        <v>1300005780</v>
      </c>
      <c r="E411" s="65" t="s">
        <v>6164</v>
      </c>
      <c r="F411" s="29">
        <v>2015</v>
      </c>
      <c r="G411" s="38">
        <v>44389</v>
      </c>
      <c r="H411" s="22">
        <f t="shared" si="52"/>
        <v>6</v>
      </c>
      <c r="I411" s="22">
        <v>15</v>
      </c>
      <c r="J411" s="39">
        <f t="shared" si="53"/>
        <v>6.3333333333333325E-2</v>
      </c>
      <c r="K411" s="66">
        <v>1250905.22</v>
      </c>
      <c r="L411" s="66">
        <v>533205.01</v>
      </c>
      <c r="M411" s="81">
        <v>0</v>
      </c>
      <c r="N411" s="35">
        <f t="shared" si="54"/>
        <v>1250905.22</v>
      </c>
      <c r="O411" s="35">
        <f t="shared" si="55"/>
        <v>475343.98359999992</v>
      </c>
      <c r="P411" s="57">
        <f t="shared" si="56"/>
        <v>775561.23640000005</v>
      </c>
      <c r="Q411" s="53">
        <f t="shared" si="57"/>
        <v>698005.11276000005</v>
      </c>
    </row>
    <row r="412" spans="2:17" hidden="1" x14ac:dyDescent="0.25">
      <c r="B412" s="67">
        <v>410</v>
      </c>
      <c r="C412" s="29" t="s">
        <v>6473</v>
      </c>
      <c r="D412" s="29">
        <v>1300005700</v>
      </c>
      <c r="E412" s="65" t="s">
        <v>6165</v>
      </c>
      <c r="F412" s="29">
        <v>2015</v>
      </c>
      <c r="G412" s="38">
        <v>44389</v>
      </c>
      <c r="H412" s="22">
        <f t="shared" si="52"/>
        <v>6</v>
      </c>
      <c r="I412" s="22">
        <v>6</v>
      </c>
      <c r="J412" s="39">
        <f t="shared" si="53"/>
        <v>0.15833333333333333</v>
      </c>
      <c r="K412" s="66">
        <v>156000</v>
      </c>
      <c r="L412" s="66">
        <v>66143.7</v>
      </c>
      <c r="M412" s="81">
        <v>0</v>
      </c>
      <c r="N412" s="35">
        <f t="shared" si="54"/>
        <v>156000</v>
      </c>
      <c r="O412" s="35">
        <f t="shared" si="55"/>
        <v>148200</v>
      </c>
      <c r="P412" s="57">
        <f t="shared" si="56"/>
        <v>7800</v>
      </c>
      <c r="Q412" s="53">
        <f t="shared" si="57"/>
        <v>7800</v>
      </c>
    </row>
    <row r="413" spans="2:17" hidden="1" x14ac:dyDescent="0.25">
      <c r="B413" s="67">
        <v>411</v>
      </c>
      <c r="C413" s="29" t="s">
        <v>6473</v>
      </c>
      <c r="D413" s="29">
        <v>1300005690</v>
      </c>
      <c r="E413" s="65" t="s">
        <v>6166</v>
      </c>
      <c r="F413" s="29">
        <v>2015</v>
      </c>
      <c r="G413" s="38">
        <v>44389</v>
      </c>
      <c r="H413" s="22">
        <f t="shared" si="52"/>
        <v>6</v>
      </c>
      <c r="I413" s="22">
        <v>15</v>
      </c>
      <c r="J413" s="39">
        <f t="shared" si="53"/>
        <v>6.3333333333333325E-2</v>
      </c>
      <c r="K413" s="66">
        <v>69206</v>
      </c>
      <c r="L413" s="66">
        <v>26286.83</v>
      </c>
      <c r="M413" s="81">
        <v>0</v>
      </c>
      <c r="N413" s="35">
        <f t="shared" si="54"/>
        <v>69206</v>
      </c>
      <c r="O413" s="35">
        <f t="shared" si="55"/>
        <v>26298.279999999995</v>
      </c>
      <c r="P413" s="57">
        <f t="shared" si="56"/>
        <v>42907.72</v>
      </c>
      <c r="Q413" s="53">
        <f t="shared" si="57"/>
        <v>38616.948000000004</v>
      </c>
    </row>
    <row r="414" spans="2:17" hidden="1" x14ac:dyDescent="0.25">
      <c r="B414" s="67">
        <v>412</v>
      </c>
      <c r="C414" s="29" t="s">
        <v>6473</v>
      </c>
      <c r="D414" s="29">
        <v>1300007180</v>
      </c>
      <c r="E414" s="65" t="s">
        <v>6167</v>
      </c>
      <c r="F414" s="29">
        <v>2016</v>
      </c>
      <c r="G414" s="38">
        <v>44389</v>
      </c>
      <c r="H414" s="22">
        <f t="shared" si="52"/>
        <v>5</v>
      </c>
      <c r="I414" s="22">
        <v>6</v>
      </c>
      <c r="J414" s="39">
        <f t="shared" si="53"/>
        <v>0.15833333333333333</v>
      </c>
      <c r="K414" s="66">
        <v>156000</v>
      </c>
      <c r="L414" s="66">
        <v>74668.289999999994</v>
      </c>
      <c r="M414" s="81">
        <v>0</v>
      </c>
      <c r="N414" s="35">
        <f t="shared" si="54"/>
        <v>156000</v>
      </c>
      <c r="O414" s="35">
        <f t="shared" si="55"/>
        <v>123500</v>
      </c>
      <c r="P414" s="57">
        <f t="shared" si="56"/>
        <v>32500</v>
      </c>
      <c r="Q414" s="53">
        <f t="shared" si="57"/>
        <v>29250</v>
      </c>
    </row>
    <row r="415" spans="2:17" hidden="1" x14ac:dyDescent="0.25">
      <c r="B415" s="67">
        <v>413</v>
      </c>
      <c r="C415" s="29" t="s">
        <v>6473</v>
      </c>
      <c r="D415" s="29">
        <v>1300007190</v>
      </c>
      <c r="E415" s="65" t="s">
        <v>6168</v>
      </c>
      <c r="F415" s="29">
        <v>2016</v>
      </c>
      <c r="G415" s="38">
        <v>44389</v>
      </c>
      <c r="H415" s="22">
        <f t="shared" si="52"/>
        <v>5</v>
      </c>
      <c r="I415" s="22">
        <v>6</v>
      </c>
      <c r="J415" s="39">
        <f t="shared" si="53"/>
        <v>0.15833333333333333</v>
      </c>
      <c r="K415" s="66">
        <v>115000</v>
      </c>
      <c r="L415" s="66">
        <v>55043.93</v>
      </c>
      <c r="M415" s="81">
        <v>0</v>
      </c>
      <c r="N415" s="35">
        <f t="shared" si="54"/>
        <v>115000</v>
      </c>
      <c r="O415" s="35">
        <f t="shared" si="55"/>
        <v>91041.666666666657</v>
      </c>
      <c r="P415" s="57">
        <f t="shared" si="56"/>
        <v>23958.333333333343</v>
      </c>
      <c r="Q415" s="53">
        <f t="shared" si="57"/>
        <v>21562.500000000011</v>
      </c>
    </row>
    <row r="416" spans="2:17" hidden="1" x14ac:dyDescent="0.25">
      <c r="B416" s="67">
        <v>414</v>
      </c>
      <c r="C416" s="29" t="s">
        <v>6473</v>
      </c>
      <c r="D416" s="29">
        <v>1300007650</v>
      </c>
      <c r="E416" s="65" t="s">
        <v>6169</v>
      </c>
      <c r="F416" s="29">
        <v>2016</v>
      </c>
      <c r="G416" s="38">
        <v>44389</v>
      </c>
      <c r="H416" s="22">
        <f t="shared" si="52"/>
        <v>5</v>
      </c>
      <c r="I416" s="22">
        <v>15</v>
      </c>
      <c r="J416" s="39">
        <f t="shared" si="53"/>
        <v>6.3333333333333325E-2</v>
      </c>
      <c r="K416" s="66">
        <v>80651.62</v>
      </c>
      <c r="L416" s="66">
        <v>43581.58</v>
      </c>
      <c r="M416" s="81">
        <v>0.06</v>
      </c>
      <c r="N416" s="35">
        <f t="shared" si="54"/>
        <v>85490.717199999999</v>
      </c>
      <c r="O416" s="35">
        <f t="shared" si="55"/>
        <v>27072.060446666666</v>
      </c>
      <c r="P416" s="57">
        <f t="shared" si="56"/>
        <v>58418.656753333329</v>
      </c>
      <c r="Q416" s="53">
        <f t="shared" si="57"/>
        <v>52576.791077999995</v>
      </c>
    </row>
    <row r="417" spans="2:17" hidden="1" x14ac:dyDescent="0.25">
      <c r="B417" s="67">
        <v>415</v>
      </c>
      <c r="C417" s="29" t="s">
        <v>6473</v>
      </c>
      <c r="D417" s="29">
        <v>1300008200</v>
      </c>
      <c r="E417" s="65" t="s">
        <v>6170</v>
      </c>
      <c r="F417" s="29">
        <v>2017</v>
      </c>
      <c r="G417" s="38">
        <v>44389</v>
      </c>
      <c r="H417" s="22">
        <f t="shared" si="52"/>
        <v>4</v>
      </c>
      <c r="I417" s="22">
        <v>15</v>
      </c>
      <c r="J417" s="39">
        <f t="shared" si="53"/>
        <v>6.3333333333333325E-2</v>
      </c>
      <c r="K417" s="66">
        <v>332500</v>
      </c>
      <c r="L417" s="66">
        <v>213893.15</v>
      </c>
      <c r="M417" s="81">
        <v>0.13</v>
      </c>
      <c r="N417" s="35">
        <f t="shared" si="54"/>
        <v>375724.99999999994</v>
      </c>
      <c r="O417" s="35">
        <f t="shared" si="55"/>
        <v>95183.666666666642</v>
      </c>
      <c r="P417" s="57">
        <f t="shared" si="56"/>
        <v>280541.33333333331</v>
      </c>
      <c r="Q417" s="53">
        <f t="shared" si="57"/>
        <v>252487.19999999998</v>
      </c>
    </row>
    <row r="418" spans="2:17" hidden="1" x14ac:dyDescent="0.25">
      <c r="B418" s="67">
        <v>416</v>
      </c>
      <c r="C418" s="29" t="s">
        <v>6473</v>
      </c>
      <c r="D418" s="29">
        <v>1300008510</v>
      </c>
      <c r="E418" s="65" t="s">
        <v>6171</v>
      </c>
      <c r="F418" s="29">
        <v>2018</v>
      </c>
      <c r="G418" s="38">
        <v>44389</v>
      </c>
      <c r="H418" s="22">
        <f t="shared" si="52"/>
        <v>3</v>
      </c>
      <c r="I418" s="22">
        <v>6</v>
      </c>
      <c r="J418" s="39">
        <f t="shared" si="53"/>
        <v>0.15833333333333333</v>
      </c>
      <c r="K418" s="66">
        <v>215000</v>
      </c>
      <c r="L418" s="66">
        <v>71804.11</v>
      </c>
      <c r="M418" s="81">
        <v>0</v>
      </c>
      <c r="N418" s="35">
        <f t="shared" si="54"/>
        <v>215000</v>
      </c>
      <c r="O418" s="35">
        <f t="shared" si="55"/>
        <v>102125</v>
      </c>
      <c r="P418" s="57">
        <f t="shared" si="56"/>
        <v>112875</v>
      </c>
      <c r="Q418" s="53">
        <f t="shared" si="57"/>
        <v>101587.5</v>
      </c>
    </row>
    <row r="419" spans="2:17" hidden="1" x14ac:dyDescent="0.25">
      <c r="B419" s="67">
        <v>417</v>
      </c>
      <c r="C419" s="29" t="s">
        <v>6473</v>
      </c>
      <c r="D419" s="29">
        <v>1300009610</v>
      </c>
      <c r="E419" s="65" t="s">
        <v>6172</v>
      </c>
      <c r="F419" s="29">
        <v>2019</v>
      </c>
      <c r="G419" s="38">
        <v>44389</v>
      </c>
      <c r="H419" s="22">
        <f t="shared" si="52"/>
        <v>2</v>
      </c>
      <c r="I419" s="22">
        <v>15</v>
      </c>
      <c r="J419" s="39">
        <f t="shared" si="53"/>
        <v>6.3333333333333325E-2</v>
      </c>
      <c r="K419" s="66">
        <v>21750</v>
      </c>
      <c r="L419" s="66">
        <v>17185.080000000002</v>
      </c>
      <c r="M419" s="81">
        <v>0</v>
      </c>
      <c r="N419" s="35">
        <f t="shared" si="54"/>
        <v>21750</v>
      </c>
      <c r="O419" s="35">
        <f t="shared" si="55"/>
        <v>2754.9999999999995</v>
      </c>
      <c r="P419" s="57">
        <f t="shared" si="56"/>
        <v>18995</v>
      </c>
      <c r="Q419" s="53">
        <f t="shared" si="57"/>
        <v>17095.5</v>
      </c>
    </row>
    <row r="420" spans="2:17" hidden="1" x14ac:dyDescent="0.25">
      <c r="B420" s="67">
        <v>418</v>
      </c>
      <c r="C420" s="29" t="s">
        <v>6473</v>
      </c>
      <c r="D420" s="29">
        <v>1300010560</v>
      </c>
      <c r="E420" s="65" t="s">
        <v>6173</v>
      </c>
      <c r="F420" s="29">
        <v>2021</v>
      </c>
      <c r="G420" s="38">
        <v>44389</v>
      </c>
      <c r="H420" s="22">
        <f t="shared" si="52"/>
        <v>0</v>
      </c>
      <c r="I420" s="22">
        <v>6</v>
      </c>
      <c r="J420" s="39">
        <f t="shared" si="53"/>
        <v>0.15833333333333333</v>
      </c>
      <c r="K420" s="66">
        <v>165000</v>
      </c>
      <c r="L420" s="66">
        <v>162875.34</v>
      </c>
      <c r="M420" s="80">
        <v>0</v>
      </c>
      <c r="N420" s="35">
        <f t="shared" si="54"/>
        <v>165000</v>
      </c>
      <c r="O420" s="35">
        <f t="shared" si="55"/>
        <v>0</v>
      </c>
      <c r="P420" s="57">
        <f t="shared" si="56"/>
        <v>165000</v>
      </c>
      <c r="Q420" s="53">
        <f t="shared" si="57"/>
        <v>148500</v>
      </c>
    </row>
    <row r="421" spans="2:17" s="14" customFormat="1" x14ac:dyDescent="0.25">
      <c r="B421" s="107">
        <v>419</v>
      </c>
      <c r="C421" s="116" t="s">
        <v>6474</v>
      </c>
      <c r="D421" s="116">
        <v>1300000100</v>
      </c>
      <c r="E421" s="117" t="s">
        <v>2340</v>
      </c>
      <c r="F421" s="116">
        <v>2007</v>
      </c>
      <c r="G421" s="110">
        <v>44389</v>
      </c>
      <c r="H421" s="109">
        <f t="shared" si="52"/>
        <v>14</v>
      </c>
      <c r="I421" s="109">
        <v>15</v>
      </c>
      <c r="J421" s="111">
        <f t="shared" si="53"/>
        <v>6.3333333333333325E-2</v>
      </c>
      <c r="K421" s="118">
        <v>3897686.9</v>
      </c>
      <c r="L421" s="118">
        <v>1</v>
      </c>
      <c r="M421" s="119">
        <v>0</v>
      </c>
      <c r="N421" s="112">
        <f t="shared" si="54"/>
        <v>3897686.9</v>
      </c>
      <c r="O421" s="112">
        <f t="shared" si="55"/>
        <v>3455949.0513333324</v>
      </c>
      <c r="P421" s="114">
        <f t="shared" si="56"/>
        <v>441737.84866666747</v>
      </c>
      <c r="Q421" s="115">
        <f t="shared" si="57"/>
        <v>397564.06380000076</v>
      </c>
    </row>
    <row r="422" spans="2:17" x14ac:dyDescent="0.25">
      <c r="B422" s="107">
        <v>420</v>
      </c>
      <c r="C422" s="116" t="s">
        <v>6474</v>
      </c>
      <c r="D422" s="116">
        <v>1300000090</v>
      </c>
      <c r="E422" s="117" t="s">
        <v>6425</v>
      </c>
      <c r="F422" s="116">
        <v>2007</v>
      </c>
      <c r="G422" s="110">
        <v>44389</v>
      </c>
      <c r="H422" s="109">
        <f t="shared" si="52"/>
        <v>14</v>
      </c>
      <c r="I422" s="109">
        <v>15</v>
      </c>
      <c r="J422" s="111">
        <f t="shared" si="53"/>
        <v>6.3333333333333325E-2</v>
      </c>
      <c r="K422" s="118">
        <v>164650</v>
      </c>
      <c r="L422" s="118">
        <v>1</v>
      </c>
      <c r="M422" s="119">
        <v>0</v>
      </c>
      <c r="N422" s="112">
        <f t="shared" si="54"/>
        <v>164650</v>
      </c>
      <c r="O422" s="112">
        <f t="shared" si="55"/>
        <v>145989.66666666663</v>
      </c>
      <c r="P422" s="114">
        <f t="shared" si="56"/>
        <v>18660.333333333372</v>
      </c>
      <c r="Q422" s="115">
        <f t="shared" si="57"/>
        <v>16794.300000000036</v>
      </c>
    </row>
    <row r="423" spans="2:17" x14ac:dyDescent="0.25">
      <c r="B423" s="107">
        <v>421</v>
      </c>
      <c r="C423" s="116" t="s">
        <v>6474</v>
      </c>
      <c r="D423" s="116">
        <v>1300001000</v>
      </c>
      <c r="E423" s="117" t="s">
        <v>2340</v>
      </c>
      <c r="F423" s="116">
        <v>2008</v>
      </c>
      <c r="G423" s="110">
        <v>44389</v>
      </c>
      <c r="H423" s="109">
        <f t="shared" si="52"/>
        <v>13</v>
      </c>
      <c r="I423" s="109">
        <v>15</v>
      </c>
      <c r="J423" s="111">
        <f t="shared" si="53"/>
        <v>6.3333333333333325E-2</v>
      </c>
      <c r="K423" s="118">
        <v>33590</v>
      </c>
      <c r="L423" s="118">
        <v>1</v>
      </c>
      <c r="M423" s="119">
        <v>0</v>
      </c>
      <c r="N423" s="112">
        <f t="shared" si="54"/>
        <v>33590</v>
      </c>
      <c r="O423" s="112">
        <f t="shared" si="55"/>
        <v>27655.766666666663</v>
      </c>
      <c r="P423" s="114">
        <f t="shared" si="56"/>
        <v>5934.2333333333372</v>
      </c>
      <c r="Q423" s="115">
        <f t="shared" si="57"/>
        <v>5340.810000000004</v>
      </c>
    </row>
    <row r="424" spans="2:17" x14ac:dyDescent="0.25">
      <c r="B424" s="107">
        <v>422</v>
      </c>
      <c r="C424" s="116" t="s">
        <v>6474</v>
      </c>
      <c r="D424" s="116">
        <v>1300001010</v>
      </c>
      <c r="E424" s="117" t="s">
        <v>6426</v>
      </c>
      <c r="F424" s="116">
        <v>2008</v>
      </c>
      <c r="G424" s="110">
        <v>44389</v>
      </c>
      <c r="H424" s="109">
        <f t="shared" si="52"/>
        <v>13</v>
      </c>
      <c r="I424" s="109">
        <v>15</v>
      </c>
      <c r="J424" s="111">
        <f t="shared" si="53"/>
        <v>6.3333333333333325E-2</v>
      </c>
      <c r="K424" s="118">
        <v>15000</v>
      </c>
      <c r="L424" s="118">
        <v>1</v>
      </c>
      <c r="M424" s="119">
        <v>0</v>
      </c>
      <c r="N424" s="112">
        <f t="shared" si="54"/>
        <v>15000</v>
      </c>
      <c r="O424" s="112">
        <f t="shared" si="55"/>
        <v>12349.999999999998</v>
      </c>
      <c r="P424" s="114">
        <f t="shared" si="56"/>
        <v>2650.0000000000018</v>
      </c>
      <c r="Q424" s="115">
        <f t="shared" si="57"/>
        <v>2385.0000000000018</v>
      </c>
    </row>
    <row r="425" spans="2:17" x14ac:dyDescent="0.25">
      <c r="B425" s="107">
        <v>423</v>
      </c>
      <c r="C425" s="116" t="s">
        <v>6474</v>
      </c>
      <c r="D425" s="116">
        <v>1300001930</v>
      </c>
      <c r="E425" s="117" t="s">
        <v>6427</v>
      </c>
      <c r="F425" s="116">
        <v>2010</v>
      </c>
      <c r="G425" s="110">
        <v>44389</v>
      </c>
      <c r="H425" s="109">
        <f t="shared" si="52"/>
        <v>11</v>
      </c>
      <c r="I425" s="109">
        <v>6</v>
      </c>
      <c r="J425" s="111">
        <f t="shared" si="53"/>
        <v>0.15833333333333333</v>
      </c>
      <c r="K425" s="118">
        <v>53500</v>
      </c>
      <c r="L425" s="118">
        <v>1</v>
      </c>
      <c r="M425" s="119">
        <v>0</v>
      </c>
      <c r="N425" s="112">
        <f t="shared" si="54"/>
        <v>53500</v>
      </c>
      <c r="O425" s="112">
        <f t="shared" si="55"/>
        <v>93179.166666666672</v>
      </c>
      <c r="P425" s="114">
        <f t="shared" si="56"/>
        <v>2675</v>
      </c>
      <c r="Q425" s="115">
        <f t="shared" si="57"/>
        <v>2675</v>
      </c>
    </row>
    <row r="426" spans="2:17" x14ac:dyDescent="0.25">
      <c r="B426" s="107">
        <v>424</v>
      </c>
      <c r="C426" s="116" t="s">
        <v>6474</v>
      </c>
      <c r="D426" s="116">
        <v>1300002660</v>
      </c>
      <c r="E426" s="117" t="s">
        <v>6428</v>
      </c>
      <c r="F426" s="116">
        <v>2011</v>
      </c>
      <c r="G426" s="110">
        <v>44389</v>
      </c>
      <c r="H426" s="109">
        <f t="shared" si="52"/>
        <v>10</v>
      </c>
      <c r="I426" s="109">
        <v>15</v>
      </c>
      <c r="J426" s="111">
        <f t="shared" si="53"/>
        <v>6.3333333333333325E-2</v>
      </c>
      <c r="K426" s="118">
        <v>1748806.2</v>
      </c>
      <c r="L426" s="118">
        <v>1</v>
      </c>
      <c r="M426" s="119">
        <v>0</v>
      </c>
      <c r="N426" s="112">
        <f t="shared" si="54"/>
        <v>1748806.2</v>
      </c>
      <c r="O426" s="112">
        <f t="shared" si="55"/>
        <v>1107577.26</v>
      </c>
      <c r="P426" s="114">
        <f t="shared" si="56"/>
        <v>641228.93999999994</v>
      </c>
      <c r="Q426" s="115">
        <f t="shared" si="57"/>
        <v>577106.04599999997</v>
      </c>
    </row>
    <row r="427" spans="2:17" x14ac:dyDescent="0.25">
      <c r="B427" s="107">
        <v>425</v>
      </c>
      <c r="C427" s="116" t="s">
        <v>6474</v>
      </c>
      <c r="D427" s="116">
        <v>1300002661</v>
      </c>
      <c r="E427" s="117" t="s">
        <v>6428</v>
      </c>
      <c r="F427" s="116">
        <v>2011</v>
      </c>
      <c r="G427" s="110">
        <v>44389</v>
      </c>
      <c r="H427" s="109">
        <f t="shared" si="52"/>
        <v>10</v>
      </c>
      <c r="I427" s="109">
        <v>15</v>
      </c>
      <c r="J427" s="111">
        <f t="shared" si="53"/>
        <v>6.3333333333333325E-2</v>
      </c>
      <c r="K427" s="118">
        <v>544140</v>
      </c>
      <c r="L427" s="118">
        <v>1</v>
      </c>
      <c r="M427" s="119">
        <v>0</v>
      </c>
      <c r="N427" s="112">
        <f t="shared" si="54"/>
        <v>544140</v>
      </c>
      <c r="O427" s="112">
        <f t="shared" si="55"/>
        <v>344622</v>
      </c>
      <c r="P427" s="114">
        <f t="shared" si="56"/>
        <v>199518</v>
      </c>
      <c r="Q427" s="115">
        <f t="shared" si="57"/>
        <v>179566.2</v>
      </c>
    </row>
    <row r="428" spans="2:17" x14ac:dyDescent="0.25">
      <c r="B428" s="107">
        <v>426</v>
      </c>
      <c r="C428" s="116" t="s">
        <v>6474</v>
      </c>
      <c r="D428" s="116">
        <v>1300002670</v>
      </c>
      <c r="E428" s="117" t="s">
        <v>6429</v>
      </c>
      <c r="F428" s="116">
        <v>2011</v>
      </c>
      <c r="G428" s="110">
        <v>44389</v>
      </c>
      <c r="H428" s="109">
        <f t="shared" si="52"/>
        <v>10</v>
      </c>
      <c r="I428" s="109">
        <v>15</v>
      </c>
      <c r="J428" s="111">
        <f t="shared" si="53"/>
        <v>6.3333333333333325E-2</v>
      </c>
      <c r="K428" s="118">
        <v>167800</v>
      </c>
      <c r="L428" s="118">
        <v>1</v>
      </c>
      <c r="M428" s="119">
        <v>0</v>
      </c>
      <c r="N428" s="112">
        <f t="shared" si="54"/>
        <v>167800</v>
      </c>
      <c r="O428" s="112">
        <f t="shared" si="55"/>
        <v>106273.33333333333</v>
      </c>
      <c r="P428" s="114">
        <f t="shared" si="56"/>
        <v>61526.666666666672</v>
      </c>
      <c r="Q428" s="115">
        <f t="shared" si="57"/>
        <v>55374.000000000007</v>
      </c>
    </row>
    <row r="429" spans="2:17" hidden="1" x14ac:dyDescent="0.25">
      <c r="B429" s="67">
        <v>427</v>
      </c>
      <c r="C429" s="29" t="s">
        <v>6474</v>
      </c>
      <c r="D429" s="29">
        <v>1300003280</v>
      </c>
      <c r="E429" s="65" t="s">
        <v>6430</v>
      </c>
      <c r="F429" s="29">
        <v>2011</v>
      </c>
      <c r="G429" s="38">
        <v>44389</v>
      </c>
      <c r="H429" s="22">
        <f t="shared" si="52"/>
        <v>10</v>
      </c>
      <c r="I429" s="22">
        <v>6</v>
      </c>
      <c r="J429" s="39">
        <f t="shared" si="53"/>
        <v>0.15833333333333333</v>
      </c>
      <c r="K429" s="66">
        <v>119000</v>
      </c>
      <c r="L429" s="66">
        <v>5977.29</v>
      </c>
      <c r="M429" s="81">
        <v>0.15</v>
      </c>
      <c r="N429" s="35">
        <f t="shared" si="54"/>
        <v>136850</v>
      </c>
      <c r="O429" s="35">
        <f t="shared" si="55"/>
        <v>216679.16666666666</v>
      </c>
      <c r="P429" s="57">
        <f t="shared" si="56"/>
        <v>6842.5</v>
      </c>
      <c r="Q429" s="53">
        <f t="shared" si="57"/>
        <v>6842.5</v>
      </c>
    </row>
    <row r="430" spans="2:17" hidden="1" x14ac:dyDescent="0.25">
      <c r="B430" s="67">
        <v>428</v>
      </c>
      <c r="C430" s="29" t="s">
        <v>6474</v>
      </c>
      <c r="D430" s="29">
        <v>1300003250</v>
      </c>
      <c r="E430" s="65" t="s">
        <v>6431</v>
      </c>
      <c r="F430" s="29">
        <v>2011</v>
      </c>
      <c r="G430" s="38">
        <v>44389</v>
      </c>
      <c r="H430" s="22">
        <f t="shared" si="52"/>
        <v>10</v>
      </c>
      <c r="I430" s="22">
        <v>6</v>
      </c>
      <c r="J430" s="39">
        <f t="shared" si="53"/>
        <v>0.15833333333333333</v>
      </c>
      <c r="K430" s="66">
        <v>55000</v>
      </c>
      <c r="L430" s="66">
        <v>2464.7399999999998</v>
      </c>
      <c r="M430" s="81">
        <v>0.15</v>
      </c>
      <c r="N430" s="35">
        <f t="shared" si="54"/>
        <v>63249.999999999993</v>
      </c>
      <c r="O430" s="35">
        <f t="shared" si="55"/>
        <v>100145.83333333331</v>
      </c>
      <c r="P430" s="57">
        <f t="shared" si="56"/>
        <v>3162.5</v>
      </c>
      <c r="Q430" s="53">
        <f t="shared" si="57"/>
        <v>3162.5</v>
      </c>
    </row>
    <row r="431" spans="2:17" hidden="1" x14ac:dyDescent="0.25">
      <c r="B431" s="67">
        <v>429</v>
      </c>
      <c r="C431" s="29" t="s">
        <v>6474</v>
      </c>
      <c r="D431" s="29">
        <v>1300003290</v>
      </c>
      <c r="E431" s="65" t="s">
        <v>6430</v>
      </c>
      <c r="F431" s="29">
        <v>2011</v>
      </c>
      <c r="G431" s="38">
        <v>44389</v>
      </c>
      <c r="H431" s="22">
        <f t="shared" si="52"/>
        <v>10</v>
      </c>
      <c r="I431" s="22">
        <v>6</v>
      </c>
      <c r="J431" s="39">
        <f t="shared" si="53"/>
        <v>0.15833333333333333</v>
      </c>
      <c r="K431" s="66">
        <v>55000</v>
      </c>
      <c r="L431" s="66">
        <v>2550.39</v>
      </c>
      <c r="M431" s="81">
        <v>0.15</v>
      </c>
      <c r="N431" s="35">
        <f t="shared" si="54"/>
        <v>63249.999999999993</v>
      </c>
      <c r="O431" s="35">
        <f t="shared" si="55"/>
        <v>100145.83333333331</v>
      </c>
      <c r="P431" s="57">
        <f t="shared" si="56"/>
        <v>3162.5</v>
      </c>
      <c r="Q431" s="53">
        <f t="shared" si="57"/>
        <v>3162.5</v>
      </c>
    </row>
    <row r="432" spans="2:17" hidden="1" x14ac:dyDescent="0.25">
      <c r="B432" s="67">
        <v>430</v>
      </c>
      <c r="C432" s="29" t="s">
        <v>6474</v>
      </c>
      <c r="D432" s="29">
        <v>1300003300</v>
      </c>
      <c r="E432" s="65" t="s">
        <v>6430</v>
      </c>
      <c r="F432" s="29">
        <v>2011</v>
      </c>
      <c r="G432" s="38">
        <v>44389</v>
      </c>
      <c r="H432" s="22">
        <f t="shared" si="52"/>
        <v>10</v>
      </c>
      <c r="I432" s="22">
        <v>6</v>
      </c>
      <c r="J432" s="39">
        <f t="shared" si="53"/>
        <v>0.15833333333333333</v>
      </c>
      <c r="K432" s="66">
        <v>55000</v>
      </c>
      <c r="L432" s="66">
        <v>2550.39</v>
      </c>
      <c r="M432" s="81">
        <v>0.15</v>
      </c>
      <c r="N432" s="35">
        <f t="shared" si="54"/>
        <v>63249.999999999993</v>
      </c>
      <c r="O432" s="35">
        <f t="shared" si="55"/>
        <v>100145.83333333331</v>
      </c>
      <c r="P432" s="57">
        <f t="shared" si="56"/>
        <v>3162.5</v>
      </c>
      <c r="Q432" s="53">
        <f t="shared" si="57"/>
        <v>3162.5</v>
      </c>
    </row>
    <row r="433" spans="2:17" hidden="1" x14ac:dyDescent="0.25">
      <c r="B433" s="67">
        <v>431</v>
      </c>
      <c r="C433" s="29" t="s">
        <v>6474</v>
      </c>
      <c r="D433" s="29">
        <v>1300003240</v>
      </c>
      <c r="E433" s="65" t="s">
        <v>6431</v>
      </c>
      <c r="F433" s="29">
        <v>2011</v>
      </c>
      <c r="G433" s="38">
        <v>44389</v>
      </c>
      <c r="H433" s="22">
        <f t="shared" si="52"/>
        <v>10</v>
      </c>
      <c r="I433" s="22">
        <v>6</v>
      </c>
      <c r="J433" s="39">
        <f t="shared" si="53"/>
        <v>0.15833333333333333</v>
      </c>
      <c r="K433" s="66">
        <v>55000</v>
      </c>
      <c r="L433" s="66">
        <v>2464.7399999999998</v>
      </c>
      <c r="M433" s="81">
        <v>0.15</v>
      </c>
      <c r="N433" s="35">
        <f t="shared" si="54"/>
        <v>63249.999999999993</v>
      </c>
      <c r="O433" s="35">
        <f t="shared" si="55"/>
        <v>100145.83333333331</v>
      </c>
      <c r="P433" s="57">
        <f t="shared" si="56"/>
        <v>3162.5</v>
      </c>
      <c r="Q433" s="53">
        <f t="shared" si="57"/>
        <v>3162.5</v>
      </c>
    </row>
    <row r="434" spans="2:17" x14ac:dyDescent="0.25">
      <c r="B434" s="107">
        <v>432</v>
      </c>
      <c r="C434" s="116" t="s">
        <v>6474</v>
      </c>
      <c r="D434" s="116">
        <v>1300002680</v>
      </c>
      <c r="E434" s="117" t="s">
        <v>2354</v>
      </c>
      <c r="F434" s="116">
        <v>2011</v>
      </c>
      <c r="G434" s="110">
        <v>44389</v>
      </c>
      <c r="H434" s="109">
        <f t="shared" si="52"/>
        <v>10</v>
      </c>
      <c r="I434" s="109">
        <v>6</v>
      </c>
      <c r="J434" s="111">
        <f t="shared" si="53"/>
        <v>0.15833333333333333</v>
      </c>
      <c r="K434" s="118">
        <v>27900</v>
      </c>
      <c r="L434" s="118">
        <v>1</v>
      </c>
      <c r="M434" s="119">
        <v>0</v>
      </c>
      <c r="N434" s="112">
        <f t="shared" si="54"/>
        <v>27900</v>
      </c>
      <c r="O434" s="112">
        <f t="shared" si="55"/>
        <v>44175</v>
      </c>
      <c r="P434" s="114">
        <f t="shared" si="56"/>
        <v>1395</v>
      </c>
      <c r="Q434" s="115">
        <f t="shared" si="57"/>
        <v>1395</v>
      </c>
    </row>
    <row r="435" spans="2:17" hidden="1" x14ac:dyDescent="0.25">
      <c r="B435" s="67">
        <v>433</v>
      </c>
      <c r="C435" s="29" t="s">
        <v>6474</v>
      </c>
      <c r="D435" s="29">
        <v>1300003750</v>
      </c>
      <c r="E435" s="65" t="s">
        <v>6432</v>
      </c>
      <c r="F435" s="29">
        <v>2012</v>
      </c>
      <c r="G435" s="38">
        <v>44389</v>
      </c>
      <c r="H435" s="22">
        <f t="shared" si="52"/>
        <v>9</v>
      </c>
      <c r="I435" s="22">
        <v>6</v>
      </c>
      <c r="J435" s="39">
        <f t="shared" si="53"/>
        <v>0.15833333333333333</v>
      </c>
      <c r="K435" s="66">
        <v>64000</v>
      </c>
      <c r="L435" s="66">
        <v>9898.5</v>
      </c>
      <c r="M435" s="81">
        <v>0.1</v>
      </c>
      <c r="N435" s="35">
        <f t="shared" si="54"/>
        <v>70400</v>
      </c>
      <c r="O435" s="35">
        <f t="shared" si="55"/>
        <v>100319.99999999999</v>
      </c>
      <c r="P435" s="57">
        <f t="shared" si="56"/>
        <v>3520</v>
      </c>
      <c r="Q435" s="53">
        <f t="shared" si="57"/>
        <v>3520</v>
      </c>
    </row>
    <row r="436" spans="2:17" hidden="1" x14ac:dyDescent="0.25">
      <c r="B436" s="67">
        <v>434</v>
      </c>
      <c r="C436" s="29" t="s">
        <v>6474</v>
      </c>
      <c r="D436" s="29">
        <v>1300003810</v>
      </c>
      <c r="E436" s="65" t="s">
        <v>6433</v>
      </c>
      <c r="F436" s="29">
        <v>2012</v>
      </c>
      <c r="G436" s="38">
        <v>44389</v>
      </c>
      <c r="H436" s="22">
        <f t="shared" si="52"/>
        <v>9</v>
      </c>
      <c r="I436" s="22">
        <v>6</v>
      </c>
      <c r="J436" s="39">
        <f t="shared" si="53"/>
        <v>0.15833333333333333</v>
      </c>
      <c r="K436" s="66">
        <v>64000</v>
      </c>
      <c r="L436" s="66">
        <v>10031.76</v>
      </c>
      <c r="M436" s="81">
        <v>0.1</v>
      </c>
      <c r="N436" s="35">
        <f t="shared" si="54"/>
        <v>70400</v>
      </c>
      <c r="O436" s="35">
        <f t="shared" si="55"/>
        <v>100319.99999999999</v>
      </c>
      <c r="P436" s="57">
        <f t="shared" si="56"/>
        <v>3520</v>
      </c>
      <c r="Q436" s="53">
        <f t="shared" si="57"/>
        <v>3520</v>
      </c>
    </row>
    <row r="437" spans="2:17" hidden="1" x14ac:dyDescent="0.25">
      <c r="B437" s="67">
        <v>435</v>
      </c>
      <c r="C437" s="29" t="s">
        <v>6474</v>
      </c>
      <c r="D437" s="29">
        <v>1300003760</v>
      </c>
      <c r="E437" s="65" t="s">
        <v>6432</v>
      </c>
      <c r="F437" s="29">
        <v>2012</v>
      </c>
      <c r="G437" s="38">
        <v>44389</v>
      </c>
      <c r="H437" s="22">
        <f t="shared" si="52"/>
        <v>9</v>
      </c>
      <c r="I437" s="22">
        <v>6</v>
      </c>
      <c r="J437" s="39">
        <f t="shared" si="53"/>
        <v>0.15833333333333333</v>
      </c>
      <c r="K437" s="66">
        <v>64000</v>
      </c>
      <c r="L437" s="66">
        <v>9898.5</v>
      </c>
      <c r="M437" s="81">
        <v>0.1</v>
      </c>
      <c r="N437" s="35">
        <f t="shared" si="54"/>
        <v>70400</v>
      </c>
      <c r="O437" s="35">
        <f t="shared" si="55"/>
        <v>100319.99999999999</v>
      </c>
      <c r="P437" s="57">
        <f t="shared" si="56"/>
        <v>3520</v>
      </c>
      <c r="Q437" s="53">
        <f t="shared" si="57"/>
        <v>3520</v>
      </c>
    </row>
    <row r="438" spans="2:17" hidden="1" x14ac:dyDescent="0.25">
      <c r="B438" s="67">
        <v>436</v>
      </c>
      <c r="C438" s="29" t="s">
        <v>6474</v>
      </c>
      <c r="D438" s="29">
        <v>1300004010</v>
      </c>
      <c r="E438" s="65" t="s">
        <v>6434</v>
      </c>
      <c r="F438" s="29">
        <v>2013</v>
      </c>
      <c r="G438" s="38">
        <v>44389</v>
      </c>
      <c r="H438" s="22">
        <f t="shared" si="52"/>
        <v>8</v>
      </c>
      <c r="I438" s="22">
        <v>6</v>
      </c>
      <c r="J438" s="39">
        <f t="shared" si="53"/>
        <v>0.15833333333333333</v>
      </c>
      <c r="K438" s="66">
        <v>64000</v>
      </c>
      <c r="L438" s="66">
        <v>12922.42</v>
      </c>
      <c r="M438" s="80">
        <v>0.05</v>
      </c>
      <c r="N438" s="35">
        <f t="shared" si="54"/>
        <v>67200</v>
      </c>
      <c r="O438" s="35">
        <f t="shared" si="55"/>
        <v>85120</v>
      </c>
      <c r="P438" s="57">
        <f t="shared" si="56"/>
        <v>3360</v>
      </c>
      <c r="Q438" s="53">
        <f t="shared" si="57"/>
        <v>3360</v>
      </c>
    </row>
    <row r="439" spans="2:17" hidden="1" x14ac:dyDescent="0.25">
      <c r="B439" s="67">
        <v>437</v>
      </c>
      <c r="C439" s="29" t="s">
        <v>6474</v>
      </c>
      <c r="D439" s="29">
        <v>1300005510</v>
      </c>
      <c r="E439" s="65" t="s">
        <v>6435</v>
      </c>
      <c r="F439" s="29">
        <v>2014</v>
      </c>
      <c r="G439" s="38">
        <v>44389</v>
      </c>
      <c r="H439" s="22">
        <f t="shared" si="52"/>
        <v>7</v>
      </c>
      <c r="I439" s="22">
        <v>6</v>
      </c>
      <c r="J439" s="39">
        <f t="shared" si="53"/>
        <v>0.15833333333333333</v>
      </c>
      <c r="K439" s="66">
        <v>197600</v>
      </c>
      <c r="L439" s="66">
        <v>65505.75</v>
      </c>
      <c r="M439" s="81">
        <v>0</v>
      </c>
      <c r="N439" s="35">
        <f t="shared" si="54"/>
        <v>197600</v>
      </c>
      <c r="O439" s="35">
        <f t="shared" si="55"/>
        <v>219006.66666666669</v>
      </c>
      <c r="P439" s="57">
        <f t="shared" si="56"/>
        <v>9880</v>
      </c>
      <c r="Q439" s="53">
        <f t="shared" si="57"/>
        <v>9880</v>
      </c>
    </row>
    <row r="440" spans="2:17" hidden="1" x14ac:dyDescent="0.25">
      <c r="B440" s="67">
        <v>438</v>
      </c>
      <c r="C440" s="29" t="s">
        <v>6474</v>
      </c>
      <c r="D440" s="29">
        <v>1300005520</v>
      </c>
      <c r="E440" s="65" t="s">
        <v>6435</v>
      </c>
      <c r="F440" s="29">
        <v>2014</v>
      </c>
      <c r="G440" s="38">
        <v>44389</v>
      </c>
      <c r="H440" s="22">
        <f t="shared" si="52"/>
        <v>7</v>
      </c>
      <c r="I440" s="22">
        <v>6</v>
      </c>
      <c r="J440" s="39">
        <f t="shared" si="53"/>
        <v>0.15833333333333333</v>
      </c>
      <c r="K440" s="66">
        <v>163124</v>
      </c>
      <c r="L440" s="66">
        <v>54076.73</v>
      </c>
      <c r="M440" s="81">
        <v>0</v>
      </c>
      <c r="N440" s="35">
        <f t="shared" si="54"/>
        <v>163124</v>
      </c>
      <c r="O440" s="35">
        <f t="shared" si="55"/>
        <v>180795.76666666666</v>
      </c>
      <c r="P440" s="57">
        <f t="shared" si="56"/>
        <v>8156.2000000000007</v>
      </c>
      <c r="Q440" s="53">
        <f t="shared" si="57"/>
        <v>8156.2000000000007</v>
      </c>
    </row>
    <row r="441" spans="2:17" hidden="1" x14ac:dyDescent="0.25">
      <c r="B441" s="67">
        <v>439</v>
      </c>
      <c r="C441" s="29" t="s">
        <v>6474</v>
      </c>
      <c r="D441" s="29">
        <v>1300005400</v>
      </c>
      <c r="E441" s="65" t="s">
        <v>6436</v>
      </c>
      <c r="F441" s="29">
        <v>2014</v>
      </c>
      <c r="G441" s="38">
        <v>44389</v>
      </c>
      <c r="H441" s="22">
        <f t="shared" si="52"/>
        <v>7</v>
      </c>
      <c r="I441" s="22">
        <v>6</v>
      </c>
      <c r="J441" s="39">
        <f t="shared" si="53"/>
        <v>0.15833333333333333</v>
      </c>
      <c r="K441" s="66">
        <v>162000</v>
      </c>
      <c r="L441" s="66">
        <v>50109.04</v>
      </c>
      <c r="M441" s="81">
        <v>0</v>
      </c>
      <c r="N441" s="35">
        <f t="shared" si="54"/>
        <v>162000</v>
      </c>
      <c r="O441" s="35">
        <f t="shared" si="55"/>
        <v>179550</v>
      </c>
      <c r="P441" s="57">
        <f t="shared" si="56"/>
        <v>8100</v>
      </c>
      <c r="Q441" s="53">
        <f t="shared" si="57"/>
        <v>8100</v>
      </c>
    </row>
    <row r="442" spans="2:17" hidden="1" x14ac:dyDescent="0.25">
      <c r="B442" s="68">
        <v>440</v>
      </c>
      <c r="C442" s="69" t="s">
        <v>6474</v>
      </c>
      <c r="D442" s="69">
        <v>1300006150</v>
      </c>
      <c r="E442" s="70" t="s">
        <v>6437</v>
      </c>
      <c r="F442" s="69">
        <v>2015</v>
      </c>
      <c r="G442" s="49">
        <v>44389</v>
      </c>
      <c r="H442" s="47">
        <f t="shared" si="52"/>
        <v>6</v>
      </c>
      <c r="I442" s="47">
        <v>15</v>
      </c>
      <c r="J442" s="50">
        <f t="shared" si="53"/>
        <v>6.3333333333333325E-2</v>
      </c>
      <c r="K442" s="71">
        <v>27500</v>
      </c>
      <c r="L442" s="71">
        <v>11975.52</v>
      </c>
      <c r="M442" s="90">
        <v>0.34</v>
      </c>
      <c r="N442" s="51">
        <f t="shared" si="54"/>
        <v>36850</v>
      </c>
      <c r="O442" s="51">
        <f t="shared" si="55"/>
        <v>14002.999999999998</v>
      </c>
      <c r="P442" s="57">
        <f t="shared" si="56"/>
        <v>22847</v>
      </c>
      <c r="Q442" s="53">
        <f t="shared" si="57"/>
        <v>20562.3</v>
      </c>
    </row>
    <row r="443" spans="2:17" s="42" customFormat="1" ht="15.75" hidden="1" thickBot="1" x14ac:dyDescent="0.3">
      <c r="B443" s="165" t="s">
        <v>6475</v>
      </c>
      <c r="C443" s="166"/>
      <c r="D443" s="166"/>
      <c r="E443" s="166"/>
      <c r="F443" s="166"/>
      <c r="G443" s="166"/>
      <c r="H443" s="166"/>
      <c r="I443" s="166"/>
      <c r="J443" s="166"/>
      <c r="K443" s="72">
        <f t="shared" ref="K443:L443" si="58">SUM(K3:K442)</f>
        <v>462985329.48999995</v>
      </c>
      <c r="L443" s="72">
        <f t="shared" si="58"/>
        <v>113058472.83000006</v>
      </c>
      <c r="M443" s="92"/>
      <c r="N443" s="72">
        <f t="shared" ref="N443:P443" si="59">SUM(N3:N442)</f>
        <v>468566704.0874998</v>
      </c>
      <c r="O443" s="72">
        <f t="shared" si="59"/>
        <v>258095156.64034367</v>
      </c>
      <c r="P443" s="72">
        <f t="shared" si="59"/>
        <v>222332680.32533976</v>
      </c>
      <c r="Q443" s="73">
        <f>SUM(Q3:Q442)</f>
        <v>200409523.78590578</v>
      </c>
    </row>
    <row r="444" spans="2:17" x14ac:dyDescent="0.25">
      <c r="C444" s="15"/>
      <c r="D444" s="17"/>
      <c r="E444" s="17"/>
      <c r="F444" s="17"/>
      <c r="K444" s="18"/>
      <c r="L444" s="18"/>
    </row>
    <row r="445" spans="2:17" x14ac:dyDescent="0.25">
      <c r="C445" s="15"/>
      <c r="D445" s="4"/>
      <c r="E445" s="4"/>
      <c r="F445" s="4"/>
      <c r="K445" s="5"/>
      <c r="L445" s="5"/>
    </row>
    <row r="446" spans="2:17" x14ac:dyDescent="0.25">
      <c r="C446" s="15"/>
      <c r="D446" s="4"/>
      <c r="E446" s="4"/>
      <c r="F446" s="4"/>
      <c r="K446" s="5"/>
      <c r="L446" s="5"/>
    </row>
    <row r="447" spans="2:17" x14ac:dyDescent="0.25">
      <c r="C447" s="15"/>
      <c r="D447" s="4"/>
      <c r="E447" s="4"/>
      <c r="F447" s="4"/>
      <c r="K447" s="5"/>
      <c r="L447" s="5"/>
    </row>
    <row r="448" spans="2:17" x14ac:dyDescent="0.25">
      <c r="C448" s="15"/>
      <c r="D448" s="4"/>
      <c r="E448" s="4"/>
      <c r="F448" s="4"/>
      <c r="K448" s="5"/>
      <c r="L448" s="5"/>
    </row>
    <row r="449" spans="3:12" x14ac:dyDescent="0.25">
      <c r="C449" s="15"/>
      <c r="D449" s="4"/>
      <c r="E449" s="4"/>
      <c r="F449" s="4"/>
      <c r="K449" s="5"/>
      <c r="L449" s="5"/>
    </row>
    <row r="450" spans="3:12" x14ac:dyDescent="0.25">
      <c r="C450" s="15"/>
      <c r="D450" s="4"/>
      <c r="E450" s="4"/>
      <c r="F450" s="4"/>
      <c r="K450" s="5"/>
      <c r="L450" s="5"/>
    </row>
    <row r="451" spans="3:12" x14ac:dyDescent="0.25">
      <c r="C451" s="15"/>
      <c r="D451" s="4"/>
      <c r="E451" s="4"/>
      <c r="F451" s="4"/>
      <c r="K451" s="5"/>
      <c r="L451" s="5"/>
    </row>
    <row r="452" spans="3:12" x14ac:dyDescent="0.25">
      <c r="C452" s="15"/>
      <c r="D452" s="4"/>
      <c r="E452" s="4"/>
      <c r="F452" s="4"/>
      <c r="K452" s="5"/>
      <c r="L452" s="5"/>
    </row>
    <row r="453" spans="3:12" x14ac:dyDescent="0.25">
      <c r="C453" s="15"/>
      <c r="D453" s="4"/>
      <c r="E453" s="4"/>
      <c r="F453" s="4"/>
      <c r="K453" s="5"/>
      <c r="L453" s="5"/>
    </row>
    <row r="454" spans="3:12" x14ac:dyDescent="0.25">
      <c r="C454" s="15"/>
      <c r="D454" s="4"/>
      <c r="E454" s="4"/>
      <c r="F454" s="4"/>
      <c r="K454" s="5"/>
      <c r="L454" s="5"/>
    </row>
    <row r="455" spans="3:12" x14ac:dyDescent="0.25">
      <c r="C455" s="15"/>
      <c r="D455" s="4"/>
      <c r="E455" s="4"/>
      <c r="F455" s="4"/>
      <c r="K455" s="5"/>
      <c r="L455" s="5"/>
    </row>
    <row r="456" spans="3:12" x14ac:dyDescent="0.25">
      <c r="C456" s="15"/>
      <c r="D456" s="4"/>
      <c r="E456" s="4"/>
      <c r="F456" s="4"/>
      <c r="K456" s="5"/>
      <c r="L456" s="5"/>
    </row>
    <row r="457" spans="3:12" x14ac:dyDescent="0.25">
      <c r="C457" s="15"/>
      <c r="D457" s="4"/>
      <c r="E457" s="4"/>
      <c r="F457" s="4"/>
      <c r="K457" s="5"/>
      <c r="L457" s="5"/>
    </row>
    <row r="458" spans="3:12" x14ac:dyDescent="0.25">
      <c r="C458" s="15"/>
      <c r="D458" s="4"/>
      <c r="E458" s="4"/>
      <c r="F458" s="4"/>
      <c r="K458" s="5"/>
      <c r="L458" s="5"/>
    </row>
    <row r="459" spans="3:12" x14ac:dyDescent="0.25">
      <c r="C459" s="15"/>
      <c r="D459" s="4"/>
      <c r="E459" s="4"/>
      <c r="F459" s="4"/>
      <c r="K459" s="5"/>
      <c r="L459" s="5"/>
    </row>
    <row r="460" spans="3:12" x14ac:dyDescent="0.25">
      <c r="C460" s="15"/>
      <c r="D460" s="4"/>
      <c r="E460" s="4"/>
      <c r="F460" s="4"/>
      <c r="K460" s="5"/>
      <c r="L460" s="5"/>
    </row>
    <row r="461" spans="3:12" x14ac:dyDescent="0.25">
      <c r="C461" s="15"/>
      <c r="D461" s="4"/>
      <c r="E461" s="4"/>
      <c r="F461" s="4"/>
      <c r="K461" s="5"/>
      <c r="L461" s="5"/>
    </row>
    <row r="462" spans="3:12" x14ac:dyDescent="0.25">
      <c r="C462" s="15"/>
      <c r="D462" s="4"/>
      <c r="E462" s="4"/>
      <c r="F462" s="4"/>
      <c r="K462" s="5"/>
      <c r="L462" s="5"/>
    </row>
    <row r="463" spans="3:12" x14ac:dyDescent="0.25">
      <c r="C463" s="15"/>
      <c r="D463" s="4"/>
      <c r="E463" s="4"/>
      <c r="F463" s="4"/>
      <c r="K463" s="5"/>
      <c r="L463" s="5"/>
    </row>
    <row r="464" spans="3:12" x14ac:dyDescent="0.25">
      <c r="C464" s="15"/>
      <c r="D464" s="4"/>
      <c r="E464" s="4"/>
      <c r="F464" s="4"/>
      <c r="K464" s="5"/>
      <c r="L464" s="5"/>
    </row>
    <row r="465" spans="3:12" x14ac:dyDescent="0.25">
      <c r="C465" s="15"/>
      <c r="D465" s="4"/>
      <c r="E465" s="4"/>
      <c r="F465" s="4"/>
      <c r="K465" s="5"/>
      <c r="L465" s="5"/>
    </row>
    <row r="466" spans="3:12" x14ac:dyDescent="0.25">
      <c r="C466" s="15"/>
      <c r="D466" s="4"/>
      <c r="E466" s="4"/>
      <c r="F466" s="4"/>
      <c r="K466" s="5"/>
      <c r="L466" s="5"/>
    </row>
    <row r="467" spans="3:12" x14ac:dyDescent="0.25">
      <c r="C467" s="15"/>
      <c r="D467" s="4"/>
      <c r="E467" s="4"/>
      <c r="F467" s="4"/>
      <c r="K467" s="5"/>
      <c r="L467" s="5"/>
    </row>
    <row r="468" spans="3:12" x14ac:dyDescent="0.25">
      <c r="C468" s="15"/>
      <c r="D468" s="4"/>
      <c r="E468" s="4"/>
      <c r="F468" s="4"/>
      <c r="K468" s="5"/>
      <c r="L468" s="5"/>
    </row>
    <row r="469" spans="3:12" x14ac:dyDescent="0.25">
      <c r="C469" s="15"/>
      <c r="D469" s="4"/>
      <c r="E469" s="4"/>
      <c r="F469" s="4"/>
      <c r="K469" s="5"/>
      <c r="L469" s="5"/>
    </row>
    <row r="470" spans="3:12" x14ac:dyDescent="0.25">
      <c r="C470" s="15"/>
      <c r="D470" s="4"/>
      <c r="E470" s="4"/>
      <c r="F470" s="4"/>
      <c r="K470" s="5"/>
      <c r="L470" s="5"/>
    </row>
    <row r="471" spans="3:12" x14ac:dyDescent="0.25">
      <c r="C471" s="15"/>
      <c r="D471" s="4"/>
      <c r="E471" s="4"/>
      <c r="F471" s="4"/>
      <c r="K471" s="5"/>
      <c r="L471" s="5"/>
    </row>
    <row r="472" spans="3:12" x14ac:dyDescent="0.25">
      <c r="C472" s="15"/>
      <c r="D472" s="4"/>
      <c r="E472" s="4"/>
      <c r="F472" s="4"/>
      <c r="K472" s="5"/>
      <c r="L472" s="5"/>
    </row>
    <row r="473" spans="3:12" x14ac:dyDescent="0.25">
      <c r="C473" s="15"/>
      <c r="D473" s="4"/>
      <c r="E473" s="4"/>
      <c r="F473" s="4"/>
      <c r="K473" s="5"/>
      <c r="L473" s="5"/>
    </row>
    <row r="474" spans="3:12" x14ac:dyDescent="0.25">
      <c r="C474" s="15"/>
      <c r="D474" s="4"/>
      <c r="E474" s="4"/>
      <c r="F474" s="4"/>
      <c r="K474" s="5"/>
      <c r="L474" s="5"/>
    </row>
    <row r="475" spans="3:12" x14ac:dyDescent="0.25">
      <c r="C475" s="15"/>
      <c r="D475" s="4"/>
      <c r="E475" s="4"/>
      <c r="F475" s="4"/>
      <c r="K475" s="5"/>
      <c r="L475" s="5"/>
    </row>
    <row r="476" spans="3:12" x14ac:dyDescent="0.25">
      <c r="C476" s="15"/>
      <c r="D476" s="4"/>
      <c r="E476" s="4"/>
      <c r="F476" s="4"/>
      <c r="K476" s="5"/>
      <c r="L476" s="5"/>
    </row>
    <row r="477" spans="3:12" x14ac:dyDescent="0.25">
      <c r="C477" s="15"/>
      <c r="D477" s="4"/>
      <c r="E477" s="4"/>
      <c r="F477" s="4"/>
      <c r="K477" s="5"/>
      <c r="L477" s="5"/>
    </row>
    <row r="478" spans="3:12" x14ac:dyDescent="0.25">
      <c r="C478" s="15"/>
      <c r="D478" s="4"/>
      <c r="E478" s="4"/>
      <c r="F478" s="4"/>
      <c r="K478" s="5"/>
      <c r="L478" s="5"/>
    </row>
    <row r="479" spans="3:12" x14ac:dyDescent="0.25">
      <c r="C479" s="15"/>
      <c r="D479" s="4"/>
      <c r="E479" s="4"/>
      <c r="F479" s="4"/>
      <c r="K479" s="5"/>
      <c r="L479" s="5"/>
    </row>
    <row r="480" spans="3:12" x14ac:dyDescent="0.25">
      <c r="C480" s="15"/>
      <c r="D480" s="4"/>
      <c r="E480" s="4"/>
      <c r="F480" s="4"/>
      <c r="K480" s="5"/>
      <c r="L480" s="5"/>
    </row>
    <row r="481" spans="3:12" x14ac:dyDescent="0.25">
      <c r="C481" s="15"/>
      <c r="D481" s="4"/>
      <c r="E481" s="4"/>
      <c r="F481" s="4"/>
      <c r="K481" s="5"/>
      <c r="L481" s="5"/>
    </row>
    <row r="482" spans="3:12" x14ac:dyDescent="0.25">
      <c r="C482" s="15"/>
      <c r="D482" s="4"/>
      <c r="E482" s="4"/>
      <c r="F482" s="4"/>
      <c r="K482" s="5"/>
      <c r="L482" s="5"/>
    </row>
    <row r="483" spans="3:12" x14ac:dyDescent="0.25">
      <c r="C483" s="15"/>
      <c r="D483" s="4"/>
      <c r="E483" s="4"/>
      <c r="F483" s="4"/>
      <c r="K483" s="5"/>
      <c r="L483" s="5"/>
    </row>
    <row r="484" spans="3:12" x14ac:dyDescent="0.25">
      <c r="C484" s="15"/>
      <c r="D484" s="4"/>
      <c r="E484" s="4"/>
      <c r="F484" s="4"/>
      <c r="K484" s="5"/>
      <c r="L484" s="5"/>
    </row>
    <row r="485" spans="3:12" x14ac:dyDescent="0.25">
      <c r="C485" s="15"/>
      <c r="D485" s="4"/>
      <c r="E485" s="4"/>
      <c r="F485" s="4"/>
      <c r="K485" s="5"/>
      <c r="L485" s="5"/>
    </row>
    <row r="486" spans="3:12" x14ac:dyDescent="0.25">
      <c r="C486" s="15"/>
      <c r="D486" s="4"/>
      <c r="E486" s="4"/>
      <c r="F486" s="4"/>
      <c r="K486" s="5"/>
      <c r="L486" s="5"/>
    </row>
    <row r="487" spans="3:12" x14ac:dyDescent="0.25">
      <c r="C487" s="15"/>
      <c r="D487" s="4"/>
      <c r="E487" s="4"/>
      <c r="F487" s="4"/>
      <c r="K487" s="5"/>
      <c r="L487" s="5"/>
    </row>
    <row r="488" spans="3:12" x14ac:dyDescent="0.25">
      <c r="C488" s="15"/>
      <c r="D488" s="4"/>
      <c r="E488" s="4"/>
      <c r="F488" s="4"/>
      <c r="K488" s="5"/>
      <c r="L488" s="5"/>
    </row>
    <row r="489" spans="3:12" x14ac:dyDescent="0.25">
      <c r="C489" s="15"/>
      <c r="D489" s="4"/>
      <c r="E489" s="4"/>
      <c r="F489" s="4"/>
      <c r="K489" s="5"/>
      <c r="L489" s="5"/>
    </row>
    <row r="490" spans="3:12" x14ac:dyDescent="0.25">
      <c r="C490" s="15"/>
      <c r="D490" s="4"/>
      <c r="E490" s="4"/>
      <c r="F490" s="4"/>
      <c r="K490" s="5"/>
      <c r="L490" s="5"/>
    </row>
    <row r="491" spans="3:12" x14ac:dyDescent="0.25">
      <c r="C491" s="15"/>
      <c r="D491" s="4"/>
      <c r="E491" s="4"/>
      <c r="F491" s="4"/>
      <c r="K491" s="5"/>
      <c r="L491" s="5"/>
    </row>
    <row r="492" spans="3:12" x14ac:dyDescent="0.25">
      <c r="C492" s="15"/>
      <c r="D492" s="4"/>
      <c r="E492" s="4"/>
      <c r="F492" s="4"/>
      <c r="K492" s="5"/>
      <c r="L492" s="5"/>
    </row>
    <row r="493" spans="3:12" x14ac:dyDescent="0.25">
      <c r="C493" s="15"/>
      <c r="D493" s="4"/>
      <c r="E493" s="4"/>
      <c r="F493" s="4"/>
      <c r="K493" s="5"/>
      <c r="L493" s="5"/>
    </row>
    <row r="494" spans="3:12" x14ac:dyDescent="0.25">
      <c r="C494" s="15"/>
      <c r="D494" s="4"/>
      <c r="E494" s="4"/>
      <c r="F494" s="4"/>
      <c r="K494" s="5"/>
      <c r="L494" s="5"/>
    </row>
    <row r="495" spans="3:12" x14ac:dyDescent="0.25">
      <c r="C495" s="15"/>
      <c r="D495" s="4"/>
      <c r="E495" s="4"/>
      <c r="F495" s="4"/>
      <c r="K495" s="5"/>
      <c r="L495" s="5"/>
    </row>
    <row r="496" spans="3:12" x14ac:dyDescent="0.25">
      <c r="C496" s="15"/>
      <c r="D496" s="4"/>
      <c r="E496" s="4"/>
      <c r="F496" s="4"/>
      <c r="K496" s="5"/>
      <c r="L496" s="5"/>
    </row>
    <row r="497" spans="3:12" x14ac:dyDescent="0.25">
      <c r="C497" s="15"/>
      <c r="D497" s="4"/>
      <c r="E497" s="4"/>
      <c r="F497" s="4"/>
      <c r="K497" s="5"/>
      <c r="L497" s="5"/>
    </row>
    <row r="498" spans="3:12" x14ac:dyDescent="0.25">
      <c r="C498" s="15"/>
      <c r="D498" s="4"/>
      <c r="E498" s="4"/>
      <c r="F498" s="4"/>
      <c r="K498" s="5"/>
      <c r="L498" s="5"/>
    </row>
    <row r="499" spans="3:12" x14ac:dyDescent="0.25">
      <c r="C499" s="15"/>
      <c r="D499" s="4"/>
      <c r="E499" s="4"/>
      <c r="F499" s="4"/>
      <c r="K499" s="5"/>
      <c r="L499" s="5"/>
    </row>
    <row r="500" spans="3:12" x14ac:dyDescent="0.25">
      <c r="C500" s="15"/>
      <c r="D500" s="4"/>
      <c r="E500" s="4"/>
      <c r="F500" s="4"/>
      <c r="K500" s="5"/>
      <c r="L500" s="5"/>
    </row>
    <row r="501" spans="3:12" x14ac:dyDescent="0.25">
      <c r="C501" s="15"/>
      <c r="D501" s="4"/>
      <c r="E501" s="4"/>
      <c r="F501" s="4"/>
      <c r="K501" s="5"/>
      <c r="L501" s="5"/>
    </row>
    <row r="502" spans="3:12" x14ac:dyDescent="0.25">
      <c r="C502" s="15"/>
      <c r="D502" s="4"/>
      <c r="E502" s="4"/>
      <c r="F502" s="4"/>
      <c r="K502" s="5"/>
      <c r="L502" s="5"/>
    </row>
    <row r="503" spans="3:12" x14ac:dyDescent="0.25">
      <c r="C503" s="15"/>
      <c r="D503" s="4"/>
      <c r="E503" s="4"/>
      <c r="F503" s="4"/>
      <c r="K503" s="5"/>
      <c r="L503" s="5"/>
    </row>
    <row r="504" spans="3:12" x14ac:dyDescent="0.25">
      <c r="C504" s="15"/>
      <c r="D504" s="4"/>
      <c r="E504" s="4"/>
      <c r="F504" s="4"/>
      <c r="K504" s="5"/>
      <c r="L504" s="5"/>
    </row>
    <row r="505" spans="3:12" x14ac:dyDescent="0.25">
      <c r="C505" s="15"/>
      <c r="D505" s="4"/>
      <c r="E505" s="4"/>
      <c r="F505" s="4"/>
      <c r="K505" s="5"/>
      <c r="L505" s="5"/>
    </row>
    <row r="506" spans="3:12" x14ac:dyDescent="0.25">
      <c r="C506" s="15"/>
      <c r="D506" s="4"/>
      <c r="E506" s="4"/>
      <c r="F506" s="4"/>
      <c r="K506" s="5"/>
      <c r="L506" s="5"/>
    </row>
    <row r="507" spans="3:12" x14ac:dyDescent="0.25">
      <c r="C507" s="15"/>
      <c r="D507" s="4"/>
      <c r="E507" s="4"/>
      <c r="F507" s="4"/>
      <c r="K507" s="5"/>
      <c r="L507" s="5"/>
    </row>
    <row r="508" spans="3:12" x14ac:dyDescent="0.25">
      <c r="C508" s="15"/>
      <c r="D508" s="4"/>
      <c r="E508" s="4"/>
      <c r="F508" s="4"/>
      <c r="K508" s="5"/>
      <c r="L508" s="5"/>
    </row>
    <row r="509" spans="3:12" x14ac:dyDescent="0.25">
      <c r="C509" s="15"/>
      <c r="D509" s="4"/>
      <c r="E509" s="4"/>
      <c r="F509" s="4"/>
      <c r="K509" s="5"/>
      <c r="L509" s="5"/>
    </row>
    <row r="510" spans="3:12" x14ac:dyDescent="0.25">
      <c r="C510" s="15"/>
      <c r="D510" s="4"/>
      <c r="E510" s="4"/>
      <c r="F510" s="4"/>
      <c r="K510" s="5"/>
      <c r="L510" s="5"/>
    </row>
    <row r="511" spans="3:12" x14ac:dyDescent="0.25">
      <c r="C511" s="15"/>
      <c r="D511" s="4"/>
      <c r="E511" s="4"/>
      <c r="F511" s="4"/>
      <c r="K511" s="5"/>
      <c r="L511" s="5"/>
    </row>
    <row r="512" spans="3:12" x14ac:dyDescent="0.25">
      <c r="C512" s="15"/>
      <c r="D512" s="4"/>
      <c r="E512" s="4"/>
      <c r="F512" s="4"/>
      <c r="K512" s="5"/>
      <c r="L512" s="5"/>
    </row>
    <row r="513" spans="3:12" x14ac:dyDescent="0.25">
      <c r="C513" s="15"/>
      <c r="D513" s="4"/>
      <c r="E513" s="4"/>
      <c r="F513" s="4"/>
      <c r="K513" s="5"/>
      <c r="L513" s="5"/>
    </row>
    <row r="514" spans="3:12" x14ac:dyDescent="0.25">
      <c r="C514" s="15"/>
      <c r="D514" s="4"/>
      <c r="E514" s="4"/>
      <c r="F514" s="4"/>
      <c r="K514" s="5"/>
      <c r="L514" s="5"/>
    </row>
    <row r="515" spans="3:12" x14ac:dyDescent="0.25">
      <c r="C515" s="15"/>
      <c r="D515" s="4"/>
      <c r="E515" s="4"/>
      <c r="F515" s="4"/>
      <c r="K515" s="5"/>
      <c r="L515" s="5"/>
    </row>
    <row r="516" spans="3:12" x14ac:dyDescent="0.25">
      <c r="C516" s="15"/>
      <c r="D516" s="4"/>
      <c r="E516" s="4"/>
      <c r="F516" s="4"/>
      <c r="K516" s="5"/>
      <c r="L516" s="5"/>
    </row>
    <row r="517" spans="3:12" x14ac:dyDescent="0.25">
      <c r="C517" s="15"/>
      <c r="D517" s="4"/>
      <c r="E517" s="4"/>
      <c r="F517" s="4"/>
      <c r="K517" s="5"/>
      <c r="L517" s="5"/>
    </row>
    <row r="518" spans="3:12" x14ac:dyDescent="0.25">
      <c r="C518" s="15"/>
      <c r="D518" s="4"/>
      <c r="E518" s="4"/>
      <c r="F518" s="4"/>
      <c r="K518" s="5"/>
      <c r="L518" s="5"/>
    </row>
    <row r="519" spans="3:12" x14ac:dyDescent="0.25">
      <c r="C519" s="15"/>
      <c r="D519" s="4"/>
      <c r="E519" s="4"/>
      <c r="F519" s="4"/>
      <c r="K519" s="5"/>
      <c r="L519" s="5"/>
    </row>
    <row r="520" spans="3:12" x14ac:dyDescent="0.25">
      <c r="C520" s="15"/>
      <c r="D520" s="4"/>
      <c r="E520" s="4"/>
      <c r="F520" s="4"/>
      <c r="K520" s="5"/>
      <c r="L520" s="5"/>
    </row>
    <row r="521" spans="3:12" x14ac:dyDescent="0.25">
      <c r="C521" s="15"/>
      <c r="D521" s="4"/>
      <c r="E521" s="4"/>
      <c r="F521" s="4"/>
      <c r="K521" s="5"/>
      <c r="L521" s="5"/>
    </row>
    <row r="522" spans="3:12" x14ac:dyDescent="0.25">
      <c r="C522" s="15"/>
      <c r="D522" s="4"/>
      <c r="E522" s="4"/>
      <c r="F522" s="4"/>
      <c r="K522" s="5"/>
      <c r="L522" s="5"/>
    </row>
    <row r="523" spans="3:12" x14ac:dyDescent="0.25">
      <c r="C523" s="15"/>
      <c r="D523" s="4"/>
      <c r="E523" s="4"/>
      <c r="F523" s="4"/>
      <c r="K523" s="5"/>
      <c r="L523" s="5"/>
    </row>
    <row r="524" spans="3:12" x14ac:dyDescent="0.25">
      <c r="C524" s="15"/>
      <c r="D524" s="4"/>
      <c r="E524" s="4"/>
      <c r="F524" s="4"/>
      <c r="K524" s="5"/>
      <c r="L524" s="5"/>
    </row>
    <row r="525" spans="3:12" x14ac:dyDescent="0.25">
      <c r="C525" s="15"/>
      <c r="D525" s="4"/>
      <c r="E525" s="4"/>
      <c r="F525" s="4"/>
      <c r="K525" s="5"/>
      <c r="L525" s="5"/>
    </row>
    <row r="526" spans="3:12" x14ac:dyDescent="0.25">
      <c r="C526" s="15"/>
      <c r="D526" s="4"/>
      <c r="E526" s="4"/>
      <c r="F526" s="4"/>
      <c r="K526" s="5"/>
      <c r="L526" s="5"/>
    </row>
    <row r="527" spans="3:12" x14ac:dyDescent="0.25">
      <c r="C527" s="15"/>
      <c r="D527" s="4"/>
      <c r="E527" s="4"/>
      <c r="F527" s="4"/>
      <c r="K527" s="5"/>
      <c r="L527" s="5"/>
    </row>
    <row r="528" spans="3:12" x14ac:dyDescent="0.25">
      <c r="C528" s="15"/>
      <c r="D528" s="4"/>
      <c r="E528" s="4"/>
      <c r="F528" s="4"/>
      <c r="K528" s="5"/>
      <c r="L528" s="5"/>
    </row>
    <row r="529" spans="3:12" x14ac:dyDescent="0.25">
      <c r="C529" s="15"/>
      <c r="D529" s="4"/>
      <c r="E529" s="4"/>
      <c r="F529" s="4"/>
      <c r="K529" s="5"/>
      <c r="L529" s="5"/>
    </row>
    <row r="530" spans="3:12" x14ac:dyDescent="0.25">
      <c r="C530" s="15"/>
      <c r="D530" s="4"/>
      <c r="E530" s="4"/>
      <c r="F530" s="4"/>
      <c r="K530" s="5"/>
      <c r="L530" s="5"/>
    </row>
    <row r="531" spans="3:12" x14ac:dyDescent="0.25">
      <c r="C531" s="15"/>
      <c r="D531" s="4"/>
      <c r="E531" s="4"/>
      <c r="F531" s="4"/>
      <c r="K531" s="5"/>
      <c r="L531" s="5"/>
    </row>
    <row r="532" spans="3:12" x14ac:dyDescent="0.25">
      <c r="C532" s="15"/>
      <c r="D532" s="4"/>
      <c r="E532" s="4"/>
      <c r="F532" s="4"/>
      <c r="K532" s="5"/>
      <c r="L532" s="5"/>
    </row>
    <row r="533" spans="3:12" x14ac:dyDescent="0.25">
      <c r="C533" s="15"/>
      <c r="D533" s="4"/>
      <c r="E533" s="4"/>
      <c r="F533" s="4"/>
      <c r="K533" s="5"/>
      <c r="L533" s="5"/>
    </row>
    <row r="534" spans="3:12" x14ac:dyDescent="0.25">
      <c r="C534" s="15"/>
      <c r="D534" s="4"/>
      <c r="E534" s="4"/>
      <c r="F534" s="4"/>
      <c r="K534" s="5"/>
      <c r="L534" s="5"/>
    </row>
    <row r="535" spans="3:12" x14ac:dyDescent="0.25">
      <c r="C535" s="15"/>
      <c r="D535" s="4"/>
      <c r="E535" s="4"/>
      <c r="F535" s="4"/>
      <c r="K535" s="5"/>
      <c r="L535" s="5"/>
    </row>
    <row r="536" spans="3:12" x14ac:dyDescent="0.25">
      <c r="C536" s="15"/>
      <c r="D536" s="4"/>
      <c r="E536" s="4"/>
      <c r="F536" s="4"/>
      <c r="K536" s="5"/>
      <c r="L536" s="5"/>
    </row>
    <row r="537" spans="3:12" x14ac:dyDescent="0.25">
      <c r="C537" s="15"/>
      <c r="D537" s="4"/>
      <c r="E537" s="4"/>
      <c r="F537" s="4"/>
      <c r="K537" s="5"/>
      <c r="L537" s="5"/>
    </row>
    <row r="538" spans="3:12" x14ac:dyDescent="0.25">
      <c r="C538" s="15"/>
      <c r="D538" s="4"/>
      <c r="E538" s="4"/>
      <c r="F538" s="4"/>
      <c r="K538" s="5"/>
      <c r="L538" s="5"/>
    </row>
    <row r="539" spans="3:12" x14ac:dyDescent="0.25">
      <c r="C539" s="15"/>
      <c r="D539" s="4"/>
      <c r="E539" s="4"/>
      <c r="F539" s="4"/>
      <c r="K539" s="5"/>
      <c r="L539" s="5"/>
    </row>
    <row r="540" spans="3:12" x14ac:dyDescent="0.25">
      <c r="C540" s="15"/>
      <c r="D540" s="4"/>
      <c r="E540" s="4"/>
      <c r="F540" s="4"/>
      <c r="K540" s="5"/>
      <c r="L540" s="5"/>
    </row>
    <row r="541" spans="3:12" x14ac:dyDescent="0.25">
      <c r="C541" s="15"/>
      <c r="D541" s="4"/>
      <c r="E541" s="4"/>
      <c r="F541" s="4"/>
      <c r="K541" s="5"/>
      <c r="L541" s="5"/>
    </row>
    <row r="542" spans="3:12" x14ac:dyDescent="0.25">
      <c r="C542" s="15"/>
      <c r="D542" s="4"/>
      <c r="E542" s="4"/>
      <c r="F542" s="4"/>
      <c r="K542" s="5"/>
      <c r="L542" s="5"/>
    </row>
    <row r="543" spans="3:12" x14ac:dyDescent="0.25">
      <c r="C543" s="15"/>
      <c r="D543" s="4"/>
      <c r="E543" s="4"/>
      <c r="F543" s="4"/>
      <c r="K543" s="5"/>
      <c r="L543" s="5"/>
    </row>
    <row r="544" spans="3:12" x14ac:dyDescent="0.25">
      <c r="C544" s="15"/>
      <c r="D544" s="4"/>
      <c r="E544" s="4"/>
      <c r="F544" s="4"/>
      <c r="K544" s="5"/>
      <c r="L544" s="5"/>
    </row>
    <row r="545" spans="3:12" x14ac:dyDescent="0.25">
      <c r="C545" s="15"/>
      <c r="D545" s="4"/>
      <c r="E545" s="4"/>
      <c r="F545" s="4"/>
      <c r="K545" s="5"/>
      <c r="L545" s="5"/>
    </row>
    <row r="546" spans="3:12" x14ac:dyDescent="0.25">
      <c r="C546" s="15"/>
      <c r="D546" s="4"/>
      <c r="E546" s="4"/>
      <c r="F546" s="4"/>
      <c r="K546" s="5"/>
      <c r="L546" s="5"/>
    </row>
    <row r="547" spans="3:12" x14ac:dyDescent="0.25">
      <c r="C547" s="15"/>
      <c r="D547" s="4"/>
      <c r="E547" s="4"/>
      <c r="F547" s="4"/>
      <c r="K547" s="5"/>
      <c r="L547" s="5"/>
    </row>
    <row r="548" spans="3:12" x14ac:dyDescent="0.25">
      <c r="C548" s="15"/>
      <c r="D548" s="4"/>
      <c r="E548" s="4"/>
      <c r="F548" s="4"/>
      <c r="K548" s="5"/>
      <c r="L548" s="5"/>
    </row>
    <row r="549" spans="3:12" x14ac:dyDescent="0.25">
      <c r="C549" s="15"/>
      <c r="D549" s="4"/>
      <c r="E549" s="4"/>
      <c r="F549" s="4"/>
      <c r="K549" s="5"/>
      <c r="L549" s="5"/>
    </row>
    <row r="550" spans="3:12" x14ac:dyDescent="0.25">
      <c r="C550" s="15"/>
      <c r="D550" s="4"/>
      <c r="E550" s="4"/>
      <c r="F550" s="4"/>
      <c r="K550" s="5"/>
      <c r="L550" s="5"/>
    </row>
    <row r="551" spans="3:12" x14ac:dyDescent="0.25">
      <c r="C551" s="15"/>
      <c r="D551" s="4"/>
      <c r="E551" s="4"/>
      <c r="F551" s="4"/>
      <c r="K551" s="5"/>
      <c r="L551" s="5"/>
    </row>
    <row r="552" spans="3:12" x14ac:dyDescent="0.25">
      <c r="C552" s="15"/>
      <c r="D552" s="4"/>
      <c r="E552" s="4"/>
      <c r="F552" s="4"/>
      <c r="K552" s="5"/>
      <c r="L552" s="5"/>
    </row>
    <row r="553" spans="3:12" x14ac:dyDescent="0.25">
      <c r="C553" s="15"/>
      <c r="D553" s="4"/>
      <c r="E553" s="4"/>
      <c r="F553" s="4"/>
      <c r="K553" s="5"/>
      <c r="L553" s="5"/>
    </row>
    <row r="554" spans="3:12" x14ac:dyDescent="0.25">
      <c r="C554" s="15"/>
      <c r="D554" s="4"/>
      <c r="E554" s="4"/>
      <c r="F554" s="4"/>
      <c r="K554" s="5"/>
      <c r="L554" s="5"/>
    </row>
    <row r="555" spans="3:12" x14ac:dyDescent="0.25">
      <c r="C555" s="15"/>
      <c r="D555" s="4"/>
      <c r="E555" s="4"/>
      <c r="F555" s="4"/>
      <c r="K555" s="5"/>
      <c r="L555" s="5"/>
    </row>
    <row r="556" spans="3:12" x14ac:dyDescent="0.25">
      <c r="C556" s="15"/>
      <c r="D556" s="4"/>
      <c r="E556" s="4"/>
      <c r="F556" s="4"/>
      <c r="K556" s="5"/>
      <c r="L556" s="5"/>
    </row>
    <row r="557" spans="3:12" x14ac:dyDescent="0.25">
      <c r="C557" s="15"/>
      <c r="D557" s="4"/>
      <c r="E557" s="4"/>
      <c r="F557" s="4"/>
      <c r="K557" s="5"/>
      <c r="L557" s="5"/>
    </row>
    <row r="558" spans="3:12" x14ac:dyDescent="0.25">
      <c r="C558" s="15"/>
      <c r="D558" s="4"/>
      <c r="E558" s="4"/>
      <c r="F558" s="4"/>
      <c r="K558" s="5"/>
      <c r="L558" s="5"/>
    </row>
    <row r="559" spans="3:12" x14ac:dyDescent="0.25">
      <c r="C559" s="15"/>
      <c r="D559" s="4"/>
      <c r="E559" s="4"/>
      <c r="F559" s="4"/>
      <c r="K559" s="5"/>
      <c r="L559" s="5"/>
    </row>
    <row r="560" spans="3:12" x14ac:dyDescent="0.25">
      <c r="C560" s="15"/>
      <c r="D560" s="4"/>
      <c r="E560" s="4"/>
      <c r="F560" s="4"/>
      <c r="K560" s="5"/>
      <c r="L560" s="5"/>
    </row>
    <row r="561" spans="3:12" x14ac:dyDescent="0.25">
      <c r="C561" s="15"/>
      <c r="D561" s="4"/>
      <c r="E561" s="4"/>
      <c r="F561" s="4"/>
      <c r="K561" s="5"/>
      <c r="L561" s="5"/>
    </row>
    <row r="562" spans="3:12" x14ac:dyDescent="0.25">
      <c r="C562" s="15"/>
      <c r="D562" s="4"/>
      <c r="E562" s="4"/>
      <c r="F562" s="4"/>
      <c r="K562" s="5"/>
      <c r="L562" s="5"/>
    </row>
    <row r="563" spans="3:12" x14ac:dyDescent="0.25">
      <c r="C563" s="15"/>
      <c r="D563" s="4"/>
      <c r="E563" s="4"/>
      <c r="F563" s="4"/>
      <c r="K563" s="5"/>
      <c r="L563" s="5"/>
    </row>
    <row r="564" spans="3:12" x14ac:dyDescent="0.25">
      <c r="C564" s="15"/>
      <c r="D564" s="4"/>
      <c r="E564" s="4"/>
      <c r="F564" s="4"/>
      <c r="K564" s="5"/>
      <c r="L564" s="5"/>
    </row>
    <row r="565" spans="3:12" x14ac:dyDescent="0.25">
      <c r="C565" s="15"/>
      <c r="D565" s="4"/>
      <c r="E565" s="4"/>
      <c r="F565" s="4"/>
      <c r="K565" s="5"/>
      <c r="L565" s="5"/>
    </row>
    <row r="566" spans="3:12" x14ac:dyDescent="0.25">
      <c r="C566" s="15"/>
      <c r="D566" s="4"/>
      <c r="E566" s="4"/>
      <c r="F566" s="4"/>
      <c r="K566" s="5"/>
      <c r="L566" s="5"/>
    </row>
    <row r="567" spans="3:12" x14ac:dyDescent="0.25">
      <c r="C567" s="15"/>
      <c r="D567" s="4"/>
      <c r="E567" s="4"/>
      <c r="F567" s="4"/>
      <c r="K567" s="5"/>
      <c r="L567" s="5"/>
    </row>
    <row r="568" spans="3:12" x14ac:dyDescent="0.25">
      <c r="C568" s="15"/>
      <c r="D568" s="4"/>
      <c r="E568" s="4"/>
      <c r="F568" s="4"/>
      <c r="K568" s="5"/>
      <c r="L568" s="5"/>
    </row>
    <row r="569" spans="3:12" x14ac:dyDescent="0.25">
      <c r="C569" s="15"/>
      <c r="D569" s="4"/>
      <c r="E569" s="4"/>
      <c r="F569" s="4"/>
      <c r="K569" s="5"/>
      <c r="L569" s="5"/>
    </row>
    <row r="570" spans="3:12" x14ac:dyDescent="0.25">
      <c r="C570" s="15"/>
      <c r="D570" s="4"/>
      <c r="E570" s="4"/>
      <c r="F570" s="4"/>
      <c r="K570" s="5"/>
      <c r="L570" s="5"/>
    </row>
    <row r="571" spans="3:12" x14ac:dyDescent="0.25">
      <c r="C571" s="15"/>
      <c r="D571" s="4"/>
      <c r="E571" s="4"/>
      <c r="F571" s="4"/>
      <c r="K571" s="5"/>
      <c r="L571" s="5"/>
    </row>
    <row r="572" spans="3:12" x14ac:dyDescent="0.25">
      <c r="C572" s="15"/>
      <c r="D572" s="4"/>
      <c r="E572" s="4"/>
      <c r="F572" s="4"/>
      <c r="K572" s="5"/>
      <c r="L572" s="5"/>
    </row>
    <row r="573" spans="3:12" x14ac:dyDescent="0.25">
      <c r="C573" s="15"/>
      <c r="D573" s="4"/>
      <c r="E573" s="4"/>
      <c r="F573" s="4"/>
      <c r="K573" s="5"/>
      <c r="L573" s="5"/>
    </row>
    <row r="574" spans="3:12" x14ac:dyDescent="0.25">
      <c r="C574" s="15"/>
      <c r="D574" s="4"/>
      <c r="E574" s="4"/>
      <c r="F574" s="4"/>
      <c r="K574" s="5"/>
      <c r="L574" s="5"/>
    </row>
    <row r="575" spans="3:12" x14ac:dyDescent="0.25">
      <c r="C575" s="15"/>
      <c r="D575" s="4"/>
      <c r="E575" s="4"/>
      <c r="F575" s="4"/>
      <c r="K575" s="5"/>
      <c r="L575" s="5"/>
    </row>
    <row r="576" spans="3:12" x14ac:dyDescent="0.25">
      <c r="C576" s="15"/>
      <c r="D576" s="4"/>
      <c r="E576" s="4"/>
      <c r="F576" s="4"/>
      <c r="K576" s="5"/>
      <c r="L576" s="5"/>
    </row>
    <row r="577" spans="3:12" x14ac:dyDescent="0.25">
      <c r="C577" s="15"/>
      <c r="D577" s="4"/>
      <c r="E577" s="4"/>
      <c r="F577" s="4"/>
      <c r="K577" s="5"/>
      <c r="L577" s="5"/>
    </row>
    <row r="578" spans="3:12" x14ac:dyDescent="0.25">
      <c r="C578" s="15"/>
      <c r="D578" s="4"/>
      <c r="E578" s="4"/>
      <c r="F578" s="4"/>
      <c r="K578" s="5"/>
      <c r="L578" s="5"/>
    </row>
    <row r="579" spans="3:12" x14ac:dyDescent="0.25">
      <c r="C579" s="15"/>
      <c r="D579" s="4"/>
      <c r="E579" s="4"/>
      <c r="F579" s="4"/>
      <c r="K579" s="5"/>
      <c r="L579" s="5"/>
    </row>
    <row r="580" spans="3:12" x14ac:dyDescent="0.25">
      <c r="C580" s="15"/>
      <c r="D580" s="4"/>
      <c r="E580" s="4"/>
      <c r="F580" s="4"/>
      <c r="K580" s="5"/>
      <c r="L580" s="5"/>
    </row>
    <row r="581" spans="3:12" x14ac:dyDescent="0.25">
      <c r="C581" s="15"/>
      <c r="D581" s="4"/>
      <c r="E581" s="4"/>
      <c r="F581" s="4"/>
      <c r="K581" s="5"/>
      <c r="L581" s="5"/>
    </row>
    <row r="582" spans="3:12" x14ac:dyDescent="0.25">
      <c r="C582" s="15"/>
      <c r="D582" s="4"/>
      <c r="E582" s="4"/>
      <c r="F582" s="4"/>
      <c r="K582" s="5"/>
      <c r="L582" s="5"/>
    </row>
    <row r="583" spans="3:12" x14ac:dyDescent="0.25">
      <c r="C583" s="15"/>
      <c r="D583" s="4"/>
      <c r="E583" s="4"/>
      <c r="F583" s="4"/>
      <c r="K583" s="5"/>
      <c r="L583" s="5"/>
    </row>
    <row r="584" spans="3:12" x14ac:dyDescent="0.25">
      <c r="C584" s="15"/>
      <c r="D584" s="4"/>
      <c r="E584" s="4"/>
      <c r="F584" s="4"/>
      <c r="K584" s="5"/>
      <c r="L584" s="5"/>
    </row>
    <row r="585" spans="3:12" x14ac:dyDescent="0.25">
      <c r="C585" s="15"/>
      <c r="D585" s="4"/>
      <c r="E585" s="4"/>
      <c r="F585" s="4"/>
      <c r="K585" s="5"/>
      <c r="L585" s="5"/>
    </row>
    <row r="586" spans="3:12" x14ac:dyDescent="0.25">
      <c r="C586" s="15"/>
      <c r="D586" s="4"/>
      <c r="E586" s="4"/>
      <c r="F586" s="4"/>
      <c r="K586" s="5"/>
      <c r="L586" s="5"/>
    </row>
    <row r="587" spans="3:12" x14ac:dyDescent="0.25">
      <c r="C587" s="15"/>
      <c r="D587" s="4"/>
      <c r="E587" s="4"/>
      <c r="F587" s="4"/>
      <c r="K587" s="5"/>
      <c r="L587" s="5"/>
    </row>
    <row r="588" spans="3:12" x14ac:dyDescent="0.25">
      <c r="C588" s="15"/>
      <c r="D588" s="4"/>
      <c r="E588" s="4"/>
      <c r="F588" s="4"/>
      <c r="K588" s="5"/>
      <c r="L588" s="5"/>
    </row>
    <row r="589" spans="3:12" x14ac:dyDescent="0.25">
      <c r="C589" s="15"/>
      <c r="D589" s="4"/>
      <c r="E589" s="4"/>
      <c r="F589" s="4"/>
      <c r="K589" s="5"/>
      <c r="L589" s="5"/>
    </row>
    <row r="590" spans="3:12" x14ac:dyDescent="0.25">
      <c r="C590" s="15"/>
      <c r="D590" s="4"/>
      <c r="E590" s="4"/>
      <c r="F590" s="4"/>
      <c r="K590" s="5"/>
      <c r="L590" s="5"/>
    </row>
    <row r="591" spans="3:12" x14ac:dyDescent="0.25">
      <c r="C591" s="15"/>
      <c r="D591" s="4"/>
      <c r="E591" s="4"/>
      <c r="F591" s="4"/>
      <c r="K591" s="5"/>
      <c r="L591" s="5"/>
    </row>
    <row r="592" spans="3:12" x14ac:dyDescent="0.25">
      <c r="C592" s="15"/>
      <c r="D592" s="4"/>
      <c r="E592" s="4"/>
      <c r="F592" s="4"/>
      <c r="K592" s="5"/>
      <c r="L592" s="5"/>
    </row>
    <row r="593" spans="3:12" x14ac:dyDescent="0.25">
      <c r="C593" s="15"/>
      <c r="D593" s="4"/>
      <c r="E593" s="4"/>
      <c r="F593" s="4"/>
      <c r="K593" s="5"/>
      <c r="L593" s="5"/>
    </row>
    <row r="594" spans="3:12" x14ac:dyDescent="0.25">
      <c r="C594" s="15"/>
      <c r="D594" s="4"/>
      <c r="E594" s="4"/>
      <c r="F594" s="4"/>
      <c r="K594" s="5"/>
      <c r="L594" s="5"/>
    </row>
    <row r="595" spans="3:12" x14ac:dyDescent="0.25">
      <c r="C595" s="15"/>
      <c r="D595" s="4"/>
      <c r="E595" s="4"/>
      <c r="F595" s="4"/>
      <c r="K595" s="5"/>
      <c r="L595" s="5"/>
    </row>
    <row r="596" spans="3:12" x14ac:dyDescent="0.25">
      <c r="C596" s="15"/>
      <c r="D596" s="4"/>
      <c r="E596" s="4"/>
      <c r="F596" s="4"/>
      <c r="K596" s="5"/>
      <c r="L596" s="5"/>
    </row>
    <row r="597" spans="3:12" x14ac:dyDescent="0.25">
      <c r="C597" s="15"/>
      <c r="D597" s="4"/>
      <c r="E597" s="4"/>
      <c r="F597" s="4"/>
      <c r="K597" s="5"/>
      <c r="L597" s="5"/>
    </row>
    <row r="598" spans="3:12" x14ac:dyDescent="0.25">
      <c r="C598" s="15"/>
      <c r="D598" s="4"/>
      <c r="E598" s="4"/>
      <c r="F598" s="4"/>
      <c r="K598" s="5"/>
      <c r="L598" s="5"/>
    </row>
    <row r="599" spans="3:12" x14ac:dyDescent="0.25">
      <c r="C599" s="15"/>
      <c r="D599" s="4"/>
      <c r="E599" s="4"/>
      <c r="F599" s="4"/>
      <c r="K599" s="5"/>
      <c r="L599" s="5"/>
    </row>
    <row r="600" spans="3:12" x14ac:dyDescent="0.25">
      <c r="C600" s="15"/>
      <c r="D600" s="4"/>
      <c r="E600" s="4"/>
      <c r="F600" s="4"/>
      <c r="K600" s="5"/>
      <c r="L600" s="5"/>
    </row>
    <row r="601" spans="3:12" x14ac:dyDescent="0.25">
      <c r="C601" s="15"/>
      <c r="D601" s="4"/>
      <c r="E601" s="4"/>
      <c r="F601" s="4"/>
      <c r="K601" s="5"/>
      <c r="L601" s="5"/>
    </row>
    <row r="602" spans="3:12" x14ac:dyDescent="0.25">
      <c r="C602" s="15"/>
      <c r="D602" s="4"/>
      <c r="E602" s="4"/>
      <c r="F602" s="4"/>
      <c r="K602" s="5"/>
      <c r="L602" s="5"/>
    </row>
    <row r="603" spans="3:12" x14ac:dyDescent="0.25">
      <c r="C603" s="15"/>
      <c r="D603" s="4"/>
      <c r="E603" s="4"/>
      <c r="F603" s="4"/>
      <c r="K603" s="5"/>
      <c r="L603" s="5"/>
    </row>
    <row r="604" spans="3:12" x14ac:dyDescent="0.25">
      <c r="C604" s="15"/>
      <c r="D604" s="4"/>
      <c r="E604" s="4"/>
      <c r="F604" s="4"/>
      <c r="K604" s="5"/>
      <c r="L604" s="5"/>
    </row>
    <row r="605" spans="3:12" x14ac:dyDescent="0.25">
      <c r="C605" s="15"/>
      <c r="D605" s="4"/>
      <c r="E605" s="4"/>
      <c r="F605" s="4"/>
      <c r="K605" s="5"/>
      <c r="L605" s="5"/>
    </row>
    <row r="606" spans="3:12" x14ac:dyDescent="0.25">
      <c r="C606" s="15"/>
      <c r="D606" s="4"/>
      <c r="E606" s="4"/>
      <c r="F606" s="4"/>
      <c r="K606" s="5"/>
      <c r="L606" s="5"/>
    </row>
    <row r="607" spans="3:12" x14ac:dyDescent="0.25">
      <c r="C607" s="15"/>
      <c r="D607" s="4"/>
      <c r="E607" s="4"/>
      <c r="F607" s="4"/>
      <c r="K607" s="5"/>
      <c r="L607" s="5"/>
    </row>
    <row r="608" spans="3:12" x14ac:dyDescent="0.25">
      <c r="C608" s="15"/>
      <c r="D608" s="4"/>
      <c r="E608" s="4"/>
      <c r="F608" s="4"/>
      <c r="K608" s="5"/>
      <c r="L608" s="5"/>
    </row>
    <row r="609" spans="3:12" x14ac:dyDescent="0.25">
      <c r="C609" s="15"/>
      <c r="D609" s="4"/>
      <c r="E609" s="4"/>
      <c r="F609" s="4"/>
      <c r="K609" s="5"/>
      <c r="L609" s="5"/>
    </row>
    <row r="610" spans="3:12" x14ac:dyDescent="0.25">
      <c r="C610" s="15"/>
      <c r="D610" s="4"/>
      <c r="E610" s="4"/>
      <c r="F610" s="4"/>
      <c r="K610" s="5"/>
      <c r="L610" s="5"/>
    </row>
    <row r="611" spans="3:12" x14ac:dyDescent="0.25">
      <c r="C611" s="15"/>
      <c r="D611" s="4"/>
      <c r="E611" s="4"/>
      <c r="F611" s="4"/>
      <c r="K611" s="5"/>
      <c r="L611" s="5"/>
    </row>
    <row r="612" spans="3:12" x14ac:dyDescent="0.25">
      <c r="C612" s="15"/>
      <c r="D612" s="4"/>
      <c r="E612" s="4"/>
      <c r="F612" s="4"/>
      <c r="K612" s="5"/>
      <c r="L612" s="5"/>
    </row>
    <row r="613" spans="3:12" x14ac:dyDescent="0.25">
      <c r="C613" s="15"/>
      <c r="D613" s="4"/>
      <c r="E613" s="4"/>
      <c r="F613" s="4"/>
      <c r="K613" s="5"/>
      <c r="L613" s="5"/>
    </row>
    <row r="614" spans="3:12" x14ac:dyDescent="0.25">
      <c r="C614" s="15"/>
      <c r="D614" s="4"/>
      <c r="E614" s="4"/>
      <c r="F614" s="4"/>
      <c r="K614" s="5"/>
      <c r="L614" s="5"/>
    </row>
    <row r="615" spans="3:12" x14ac:dyDescent="0.25">
      <c r="C615" s="15"/>
      <c r="D615" s="4"/>
      <c r="E615" s="4"/>
      <c r="F615" s="4"/>
      <c r="K615" s="5"/>
      <c r="L615" s="5"/>
    </row>
    <row r="616" spans="3:12" x14ac:dyDescent="0.25">
      <c r="C616" s="15"/>
      <c r="D616" s="4"/>
      <c r="E616" s="4"/>
      <c r="F616" s="4"/>
      <c r="K616" s="5"/>
      <c r="L616" s="5"/>
    </row>
    <row r="617" spans="3:12" x14ac:dyDescent="0.25">
      <c r="C617" s="15"/>
      <c r="D617" s="4"/>
      <c r="E617" s="4"/>
      <c r="F617" s="4"/>
      <c r="K617" s="5"/>
      <c r="L617" s="5"/>
    </row>
    <row r="618" spans="3:12" x14ac:dyDescent="0.25">
      <c r="C618" s="15"/>
      <c r="D618" s="4"/>
      <c r="E618" s="4"/>
      <c r="F618" s="4"/>
      <c r="K618" s="5"/>
      <c r="L618" s="5"/>
    </row>
    <row r="619" spans="3:12" x14ac:dyDescent="0.25">
      <c r="C619" s="15"/>
      <c r="D619" s="4"/>
      <c r="E619" s="4"/>
      <c r="F619" s="4"/>
      <c r="K619" s="5"/>
      <c r="L619" s="5"/>
    </row>
    <row r="620" spans="3:12" x14ac:dyDescent="0.25">
      <c r="C620" s="15"/>
      <c r="D620" s="4"/>
      <c r="E620" s="4"/>
      <c r="F620" s="4"/>
      <c r="K620" s="5"/>
      <c r="L620" s="5"/>
    </row>
    <row r="621" spans="3:12" x14ac:dyDescent="0.25">
      <c r="C621" s="15"/>
      <c r="D621" s="4"/>
      <c r="E621" s="4"/>
      <c r="F621" s="4"/>
      <c r="K621" s="5"/>
      <c r="L621" s="5"/>
    </row>
    <row r="622" spans="3:12" x14ac:dyDescent="0.25">
      <c r="C622" s="15"/>
      <c r="D622" s="4"/>
      <c r="E622" s="4"/>
      <c r="F622" s="4"/>
      <c r="K622" s="5"/>
      <c r="L622" s="5"/>
    </row>
    <row r="623" spans="3:12" x14ac:dyDescent="0.25">
      <c r="C623" s="15"/>
      <c r="D623" s="4"/>
      <c r="E623" s="4"/>
      <c r="F623" s="4"/>
      <c r="K623" s="5"/>
      <c r="L623" s="5"/>
    </row>
    <row r="624" spans="3:12" x14ac:dyDescent="0.25">
      <c r="C624" s="15"/>
      <c r="D624" s="4"/>
      <c r="E624" s="4"/>
      <c r="F624" s="4"/>
      <c r="K624" s="5"/>
      <c r="L624" s="5"/>
    </row>
    <row r="625" spans="3:12" x14ac:dyDescent="0.25">
      <c r="C625" s="15"/>
      <c r="D625" s="4"/>
      <c r="E625" s="4"/>
      <c r="F625" s="4"/>
      <c r="K625" s="5"/>
      <c r="L625" s="5"/>
    </row>
    <row r="626" spans="3:12" x14ac:dyDescent="0.25">
      <c r="C626" s="15"/>
      <c r="D626" s="4"/>
      <c r="E626" s="4"/>
      <c r="F626" s="4"/>
      <c r="K626" s="5"/>
      <c r="L626" s="5"/>
    </row>
    <row r="627" spans="3:12" x14ac:dyDescent="0.25">
      <c r="C627" s="15"/>
      <c r="D627" s="4"/>
      <c r="E627" s="4"/>
      <c r="F627" s="4"/>
      <c r="K627" s="5"/>
      <c r="L627" s="5"/>
    </row>
    <row r="628" spans="3:12" x14ac:dyDescent="0.25">
      <c r="C628" s="15"/>
      <c r="D628" s="4"/>
      <c r="E628" s="4"/>
      <c r="F628" s="4"/>
      <c r="K628" s="5"/>
      <c r="L628" s="5"/>
    </row>
    <row r="629" spans="3:12" x14ac:dyDescent="0.25">
      <c r="C629" s="15"/>
      <c r="D629" s="4"/>
      <c r="E629" s="4"/>
      <c r="F629" s="4"/>
      <c r="K629" s="5"/>
      <c r="L629" s="5"/>
    </row>
    <row r="630" spans="3:12" x14ac:dyDescent="0.25">
      <c r="C630" s="15"/>
      <c r="D630" s="4"/>
      <c r="E630" s="4"/>
      <c r="F630" s="4"/>
      <c r="K630" s="5"/>
      <c r="L630" s="5"/>
    </row>
    <row r="631" spans="3:12" x14ac:dyDescent="0.25">
      <c r="C631" s="15"/>
      <c r="D631" s="4"/>
      <c r="E631" s="4"/>
      <c r="F631" s="4"/>
      <c r="K631" s="5"/>
      <c r="L631" s="5"/>
    </row>
    <row r="632" spans="3:12" x14ac:dyDescent="0.25">
      <c r="C632" s="15"/>
      <c r="D632" s="4"/>
      <c r="E632" s="4"/>
      <c r="F632" s="4"/>
      <c r="K632" s="5"/>
      <c r="L632" s="5"/>
    </row>
    <row r="633" spans="3:12" x14ac:dyDescent="0.25">
      <c r="C633" s="15"/>
      <c r="D633" s="4"/>
      <c r="E633" s="4"/>
      <c r="F633" s="4"/>
      <c r="K633" s="5"/>
      <c r="L633" s="5"/>
    </row>
    <row r="634" spans="3:12" x14ac:dyDescent="0.25">
      <c r="C634" s="15"/>
      <c r="D634" s="4"/>
      <c r="E634" s="4"/>
      <c r="F634" s="4"/>
      <c r="K634" s="5"/>
      <c r="L634" s="5"/>
    </row>
    <row r="635" spans="3:12" x14ac:dyDescent="0.25">
      <c r="C635" s="15"/>
      <c r="D635" s="4"/>
      <c r="E635" s="4"/>
      <c r="F635" s="4"/>
      <c r="K635" s="5"/>
      <c r="L635" s="5"/>
    </row>
    <row r="636" spans="3:12" x14ac:dyDescent="0.25">
      <c r="C636" s="15"/>
      <c r="D636" s="4"/>
      <c r="E636" s="4"/>
      <c r="F636" s="4"/>
      <c r="K636" s="5"/>
      <c r="L636" s="5"/>
    </row>
    <row r="637" spans="3:12" x14ac:dyDescent="0.25">
      <c r="C637" s="15"/>
      <c r="D637" s="4"/>
      <c r="E637" s="4"/>
      <c r="F637" s="4"/>
      <c r="K637" s="5"/>
      <c r="L637" s="5"/>
    </row>
    <row r="638" spans="3:12" x14ac:dyDescent="0.25">
      <c r="C638" s="15"/>
      <c r="D638" s="4"/>
      <c r="E638" s="4"/>
      <c r="F638" s="4"/>
      <c r="K638" s="5"/>
      <c r="L638" s="5"/>
    </row>
    <row r="639" spans="3:12" x14ac:dyDescent="0.25">
      <c r="C639" s="15"/>
      <c r="D639" s="4"/>
      <c r="E639" s="4"/>
      <c r="F639" s="4"/>
      <c r="K639" s="5"/>
      <c r="L639" s="5"/>
    </row>
    <row r="640" spans="3:12" x14ac:dyDescent="0.25">
      <c r="C640" s="15"/>
      <c r="D640" s="4"/>
      <c r="E640" s="4"/>
      <c r="F640" s="4"/>
      <c r="K640" s="5"/>
      <c r="L640" s="5"/>
    </row>
    <row r="641" spans="3:12" x14ac:dyDescent="0.25">
      <c r="C641" s="15"/>
      <c r="D641" s="4"/>
      <c r="E641" s="4"/>
      <c r="F641" s="4"/>
      <c r="K641" s="5"/>
      <c r="L641" s="5"/>
    </row>
    <row r="642" spans="3:12" x14ac:dyDescent="0.25">
      <c r="C642" s="15"/>
      <c r="D642" s="4"/>
      <c r="E642" s="4"/>
      <c r="F642" s="4"/>
      <c r="K642" s="5"/>
      <c r="L642" s="5"/>
    </row>
    <row r="643" spans="3:12" x14ac:dyDescent="0.25">
      <c r="C643" s="15"/>
      <c r="D643" s="4"/>
      <c r="E643" s="4"/>
      <c r="F643" s="4"/>
      <c r="K643" s="5"/>
      <c r="L643" s="5"/>
    </row>
    <row r="644" spans="3:12" x14ac:dyDescent="0.25">
      <c r="C644" s="15"/>
      <c r="D644" s="4"/>
      <c r="E644" s="4"/>
      <c r="F644" s="4"/>
      <c r="K644" s="5"/>
      <c r="L644" s="5"/>
    </row>
    <row r="645" spans="3:12" x14ac:dyDescent="0.25">
      <c r="C645" s="15"/>
      <c r="D645" s="4"/>
      <c r="E645" s="4"/>
      <c r="F645" s="4"/>
      <c r="K645" s="5"/>
      <c r="L645" s="5"/>
    </row>
    <row r="646" spans="3:12" x14ac:dyDescent="0.25">
      <c r="C646" s="15"/>
      <c r="D646" s="4"/>
      <c r="E646" s="4"/>
      <c r="F646" s="4"/>
      <c r="K646" s="5"/>
      <c r="L646" s="5"/>
    </row>
    <row r="647" spans="3:12" x14ac:dyDescent="0.25">
      <c r="C647" s="15"/>
      <c r="D647" s="4"/>
      <c r="E647" s="4"/>
      <c r="F647" s="4"/>
      <c r="K647" s="5"/>
      <c r="L647" s="5"/>
    </row>
    <row r="648" spans="3:12" x14ac:dyDescent="0.25">
      <c r="C648" s="15"/>
      <c r="D648" s="4"/>
      <c r="E648" s="4"/>
      <c r="F648" s="4"/>
      <c r="K648" s="5"/>
      <c r="L648" s="5"/>
    </row>
    <row r="649" spans="3:12" x14ac:dyDescent="0.25">
      <c r="C649" s="15"/>
      <c r="D649" s="4"/>
      <c r="E649" s="4"/>
      <c r="F649" s="4"/>
      <c r="K649" s="5"/>
      <c r="L649" s="5"/>
    </row>
    <row r="650" spans="3:12" x14ac:dyDescent="0.25">
      <c r="C650" s="15"/>
      <c r="D650" s="4"/>
      <c r="E650" s="4"/>
      <c r="F650" s="4"/>
      <c r="K650" s="5"/>
      <c r="L650" s="5"/>
    </row>
    <row r="651" spans="3:12" x14ac:dyDescent="0.25">
      <c r="C651" s="15"/>
      <c r="D651" s="4"/>
      <c r="E651" s="4"/>
      <c r="F651" s="4"/>
      <c r="K651" s="5"/>
      <c r="L651" s="5"/>
    </row>
    <row r="652" spans="3:12" x14ac:dyDescent="0.25">
      <c r="C652" s="15"/>
      <c r="D652" s="4"/>
      <c r="E652" s="4"/>
      <c r="F652" s="4"/>
      <c r="K652" s="5"/>
      <c r="L652" s="5"/>
    </row>
    <row r="653" spans="3:12" x14ac:dyDescent="0.25">
      <c r="C653" s="15"/>
      <c r="D653" s="4"/>
      <c r="E653" s="4"/>
      <c r="F653" s="4"/>
      <c r="K653" s="5"/>
      <c r="L653" s="5"/>
    </row>
    <row r="654" spans="3:12" x14ac:dyDescent="0.25">
      <c r="C654" s="15"/>
      <c r="D654" s="4"/>
      <c r="E654" s="4"/>
      <c r="F654" s="4"/>
      <c r="K654" s="5"/>
      <c r="L654" s="5"/>
    </row>
    <row r="655" spans="3:12" x14ac:dyDescent="0.25">
      <c r="C655" s="15"/>
      <c r="D655" s="4"/>
      <c r="E655" s="4"/>
      <c r="F655" s="4"/>
      <c r="K655" s="5"/>
      <c r="L655" s="5"/>
    </row>
    <row r="656" spans="3:12" x14ac:dyDescent="0.25">
      <c r="C656" s="15"/>
      <c r="D656" s="4"/>
      <c r="E656" s="4"/>
      <c r="F656" s="4"/>
      <c r="K656" s="5"/>
      <c r="L656" s="5"/>
    </row>
    <row r="657" spans="3:12" x14ac:dyDescent="0.25">
      <c r="C657" s="15"/>
      <c r="D657" s="4"/>
      <c r="E657" s="4"/>
      <c r="F657" s="4"/>
      <c r="K657" s="5"/>
      <c r="L657" s="5"/>
    </row>
    <row r="658" spans="3:12" x14ac:dyDescent="0.25">
      <c r="C658" s="15"/>
      <c r="D658" s="4"/>
      <c r="E658" s="4"/>
      <c r="F658" s="4"/>
      <c r="K658" s="5"/>
      <c r="L658" s="5"/>
    </row>
    <row r="659" spans="3:12" x14ac:dyDescent="0.25">
      <c r="C659" s="15"/>
      <c r="D659" s="4"/>
      <c r="E659" s="4"/>
      <c r="F659" s="4"/>
      <c r="K659" s="5"/>
      <c r="L659" s="5"/>
    </row>
    <row r="660" spans="3:12" x14ac:dyDescent="0.25">
      <c r="C660" s="15"/>
      <c r="D660" s="4"/>
      <c r="E660" s="4"/>
      <c r="F660" s="4"/>
      <c r="K660" s="5"/>
      <c r="L660" s="5"/>
    </row>
    <row r="661" spans="3:12" x14ac:dyDescent="0.25">
      <c r="C661" s="15"/>
      <c r="D661" s="4"/>
      <c r="E661" s="4"/>
      <c r="F661" s="4"/>
      <c r="K661" s="5"/>
      <c r="L661" s="5"/>
    </row>
    <row r="662" spans="3:12" x14ac:dyDescent="0.25">
      <c r="C662" s="15"/>
      <c r="D662" s="4"/>
      <c r="E662" s="4"/>
      <c r="F662" s="4"/>
      <c r="K662" s="5"/>
      <c r="L662" s="5"/>
    </row>
    <row r="663" spans="3:12" x14ac:dyDescent="0.25">
      <c r="C663" s="15"/>
      <c r="D663" s="4"/>
      <c r="E663" s="4"/>
      <c r="F663" s="4"/>
      <c r="K663" s="5"/>
      <c r="L663" s="5"/>
    </row>
    <row r="664" spans="3:12" x14ac:dyDescent="0.25">
      <c r="C664" s="15"/>
      <c r="D664" s="4"/>
      <c r="E664" s="4"/>
      <c r="F664" s="4"/>
      <c r="K664" s="5"/>
      <c r="L664" s="5"/>
    </row>
    <row r="665" spans="3:12" x14ac:dyDescent="0.25">
      <c r="C665" s="15"/>
      <c r="D665" s="4"/>
      <c r="E665" s="4"/>
      <c r="F665" s="4"/>
      <c r="K665" s="5"/>
      <c r="L665" s="5"/>
    </row>
    <row r="666" spans="3:12" x14ac:dyDescent="0.25">
      <c r="C666" s="15"/>
      <c r="D666" s="4"/>
      <c r="E666" s="4"/>
      <c r="F666" s="4"/>
      <c r="K666" s="5"/>
      <c r="L666" s="5"/>
    </row>
    <row r="667" spans="3:12" x14ac:dyDescent="0.25">
      <c r="C667" s="15"/>
      <c r="D667" s="4"/>
      <c r="E667" s="4"/>
      <c r="F667" s="4"/>
      <c r="K667" s="5"/>
      <c r="L667" s="5"/>
    </row>
    <row r="668" spans="3:12" x14ac:dyDescent="0.25">
      <c r="C668" s="15"/>
      <c r="D668" s="4"/>
      <c r="E668" s="4"/>
      <c r="F668" s="4"/>
      <c r="K668" s="5"/>
      <c r="L668" s="5"/>
    </row>
    <row r="669" spans="3:12" x14ac:dyDescent="0.25">
      <c r="C669" s="15"/>
      <c r="D669" s="4"/>
      <c r="E669" s="4"/>
      <c r="F669" s="4"/>
      <c r="K669" s="5"/>
      <c r="L669" s="5"/>
    </row>
    <row r="670" spans="3:12" x14ac:dyDescent="0.25">
      <c r="C670" s="15"/>
      <c r="D670" s="4"/>
      <c r="E670" s="4"/>
      <c r="F670" s="4"/>
      <c r="K670" s="5"/>
      <c r="L670" s="5"/>
    </row>
    <row r="671" spans="3:12" x14ac:dyDescent="0.25">
      <c r="C671" s="15"/>
      <c r="D671" s="4"/>
      <c r="E671" s="4"/>
      <c r="F671" s="4"/>
      <c r="K671" s="5"/>
      <c r="L671" s="5"/>
    </row>
    <row r="672" spans="3:12" x14ac:dyDescent="0.25">
      <c r="C672" s="15"/>
      <c r="D672" s="4"/>
      <c r="E672" s="4"/>
      <c r="F672" s="4"/>
      <c r="K672" s="5"/>
      <c r="L672" s="5"/>
    </row>
    <row r="673" spans="3:12" x14ac:dyDescent="0.25">
      <c r="C673" s="15"/>
      <c r="D673" s="4"/>
      <c r="E673" s="4"/>
      <c r="F673" s="4"/>
      <c r="K673" s="5"/>
      <c r="L673" s="5"/>
    </row>
    <row r="674" spans="3:12" x14ac:dyDescent="0.25">
      <c r="C674" s="15"/>
      <c r="D674" s="4"/>
      <c r="E674" s="4"/>
      <c r="F674" s="4"/>
      <c r="K674" s="5"/>
      <c r="L674" s="5"/>
    </row>
    <row r="675" spans="3:12" x14ac:dyDescent="0.25">
      <c r="C675" s="15"/>
      <c r="D675" s="4"/>
      <c r="E675" s="4"/>
      <c r="F675" s="4"/>
      <c r="K675" s="5"/>
      <c r="L675" s="5"/>
    </row>
    <row r="676" spans="3:12" x14ac:dyDescent="0.25">
      <c r="C676" s="15"/>
      <c r="D676" s="4"/>
      <c r="E676" s="4"/>
      <c r="F676" s="4"/>
      <c r="K676" s="5"/>
      <c r="L676" s="5"/>
    </row>
    <row r="677" spans="3:12" x14ac:dyDescent="0.25">
      <c r="C677" s="15"/>
      <c r="D677" s="4"/>
      <c r="E677" s="4"/>
      <c r="F677" s="4"/>
      <c r="K677" s="5"/>
      <c r="L677" s="5"/>
    </row>
    <row r="678" spans="3:12" x14ac:dyDescent="0.25">
      <c r="C678" s="15"/>
      <c r="D678" s="4"/>
      <c r="E678" s="4"/>
      <c r="F678" s="4"/>
      <c r="K678" s="5"/>
      <c r="L678" s="5"/>
    </row>
    <row r="679" spans="3:12" x14ac:dyDescent="0.25">
      <c r="C679" s="15"/>
      <c r="D679" s="4"/>
      <c r="E679" s="4"/>
      <c r="F679" s="4"/>
      <c r="K679" s="5"/>
      <c r="L679" s="5"/>
    </row>
    <row r="680" spans="3:12" x14ac:dyDescent="0.25">
      <c r="C680" s="15"/>
      <c r="D680" s="4"/>
      <c r="E680" s="4"/>
      <c r="F680" s="4"/>
      <c r="K680" s="5"/>
      <c r="L680" s="5"/>
    </row>
    <row r="681" spans="3:12" x14ac:dyDescent="0.25">
      <c r="C681" s="15"/>
      <c r="D681" s="4"/>
      <c r="E681" s="4"/>
      <c r="F681" s="4"/>
      <c r="K681" s="5"/>
      <c r="L681" s="5"/>
    </row>
    <row r="682" spans="3:12" x14ac:dyDescent="0.25">
      <c r="C682" s="15"/>
      <c r="D682" s="4"/>
      <c r="E682" s="4"/>
      <c r="F682" s="4"/>
      <c r="K682" s="5"/>
      <c r="L682" s="5"/>
    </row>
    <row r="683" spans="3:12" x14ac:dyDescent="0.25">
      <c r="C683" s="15"/>
      <c r="D683" s="4"/>
      <c r="E683" s="4"/>
      <c r="F683" s="4"/>
      <c r="K683" s="5"/>
      <c r="L683" s="5"/>
    </row>
    <row r="684" spans="3:12" x14ac:dyDescent="0.25">
      <c r="C684" s="15"/>
      <c r="D684" s="4"/>
      <c r="E684" s="4"/>
      <c r="F684" s="4"/>
      <c r="K684" s="5"/>
      <c r="L684" s="5"/>
    </row>
    <row r="685" spans="3:12" x14ac:dyDescent="0.25">
      <c r="C685" s="15"/>
      <c r="D685" s="4"/>
      <c r="E685" s="4"/>
      <c r="F685" s="4"/>
      <c r="K685" s="5"/>
      <c r="L685" s="5"/>
    </row>
    <row r="686" spans="3:12" x14ac:dyDescent="0.25">
      <c r="C686" s="15"/>
      <c r="D686" s="4"/>
      <c r="E686" s="4"/>
      <c r="F686" s="4"/>
      <c r="K686" s="5"/>
      <c r="L686" s="5"/>
    </row>
    <row r="687" spans="3:12" x14ac:dyDescent="0.25">
      <c r="C687" s="15"/>
      <c r="D687" s="4"/>
      <c r="E687" s="4"/>
      <c r="F687" s="4"/>
      <c r="K687" s="5"/>
      <c r="L687" s="5"/>
    </row>
    <row r="688" spans="3:12" x14ac:dyDescent="0.25">
      <c r="C688" s="15"/>
      <c r="D688" s="4"/>
      <c r="E688" s="4"/>
      <c r="F688" s="4"/>
      <c r="K688" s="5"/>
      <c r="L688" s="5"/>
    </row>
    <row r="689" spans="3:12" x14ac:dyDescent="0.25">
      <c r="C689" s="15"/>
      <c r="D689" s="4"/>
      <c r="E689" s="4"/>
      <c r="F689" s="4"/>
      <c r="K689" s="5"/>
      <c r="L689" s="5"/>
    </row>
    <row r="690" spans="3:12" x14ac:dyDescent="0.25">
      <c r="C690" s="15"/>
      <c r="D690" s="4"/>
      <c r="E690" s="4"/>
      <c r="F690" s="4"/>
      <c r="K690" s="5"/>
      <c r="L690" s="5"/>
    </row>
    <row r="691" spans="3:12" x14ac:dyDescent="0.25">
      <c r="C691" s="15"/>
      <c r="D691" s="4"/>
      <c r="E691" s="4"/>
      <c r="F691" s="4"/>
      <c r="K691" s="5"/>
      <c r="L691" s="5"/>
    </row>
    <row r="692" spans="3:12" x14ac:dyDescent="0.25">
      <c r="C692" s="15"/>
      <c r="D692" s="4"/>
      <c r="E692" s="4"/>
      <c r="F692" s="4"/>
      <c r="K692" s="5"/>
      <c r="L692" s="5"/>
    </row>
    <row r="693" spans="3:12" x14ac:dyDescent="0.25">
      <c r="C693" s="15"/>
      <c r="D693" s="4"/>
      <c r="E693" s="4"/>
      <c r="F693" s="4"/>
      <c r="K693" s="5"/>
      <c r="L693" s="5"/>
    </row>
    <row r="694" spans="3:12" x14ac:dyDescent="0.25">
      <c r="C694" s="15"/>
      <c r="D694" s="4"/>
      <c r="E694" s="4"/>
      <c r="F694" s="4"/>
      <c r="K694" s="5"/>
      <c r="L694" s="5"/>
    </row>
    <row r="695" spans="3:12" x14ac:dyDescent="0.25">
      <c r="C695" s="15"/>
      <c r="D695" s="4"/>
      <c r="E695" s="4"/>
      <c r="F695" s="4"/>
      <c r="K695" s="5"/>
      <c r="L695" s="5"/>
    </row>
    <row r="696" spans="3:12" x14ac:dyDescent="0.25">
      <c r="C696" s="15"/>
      <c r="D696" s="4"/>
      <c r="E696" s="4"/>
      <c r="F696" s="4"/>
      <c r="K696" s="5"/>
      <c r="L696" s="5"/>
    </row>
    <row r="697" spans="3:12" x14ac:dyDescent="0.25">
      <c r="C697" s="15"/>
      <c r="D697" s="4"/>
      <c r="E697" s="4"/>
      <c r="F697" s="4"/>
      <c r="K697" s="5"/>
      <c r="L697" s="5"/>
    </row>
    <row r="698" spans="3:12" x14ac:dyDescent="0.25">
      <c r="C698" s="15"/>
      <c r="D698" s="4"/>
      <c r="E698" s="4"/>
      <c r="F698" s="4"/>
      <c r="K698" s="5"/>
      <c r="L698" s="5"/>
    </row>
    <row r="699" spans="3:12" x14ac:dyDescent="0.25">
      <c r="C699" s="15"/>
      <c r="D699" s="4"/>
      <c r="E699" s="4"/>
      <c r="F699" s="4"/>
      <c r="K699" s="5"/>
      <c r="L699" s="5"/>
    </row>
    <row r="700" spans="3:12" x14ac:dyDescent="0.25">
      <c r="C700" s="15"/>
      <c r="D700" s="4"/>
      <c r="E700" s="4"/>
      <c r="F700" s="4"/>
      <c r="K700" s="5"/>
      <c r="L700" s="5"/>
    </row>
    <row r="701" spans="3:12" x14ac:dyDescent="0.25">
      <c r="C701" s="15"/>
      <c r="D701" s="4"/>
      <c r="E701" s="4"/>
      <c r="F701" s="4"/>
      <c r="K701" s="5"/>
      <c r="L701" s="5"/>
    </row>
    <row r="702" spans="3:12" x14ac:dyDescent="0.25">
      <c r="C702" s="15"/>
      <c r="D702" s="4"/>
      <c r="E702" s="4"/>
      <c r="F702" s="4"/>
      <c r="K702" s="5"/>
      <c r="L702" s="5"/>
    </row>
    <row r="703" spans="3:12" x14ac:dyDescent="0.25">
      <c r="C703" s="15"/>
      <c r="D703" s="4"/>
      <c r="E703" s="4"/>
      <c r="F703" s="4"/>
      <c r="K703" s="5"/>
      <c r="L703" s="5"/>
    </row>
    <row r="704" spans="3:12" x14ac:dyDescent="0.25">
      <c r="C704" s="15"/>
      <c r="D704" s="4"/>
      <c r="E704" s="4"/>
      <c r="F704" s="4"/>
      <c r="K704" s="5"/>
      <c r="L704" s="5"/>
    </row>
    <row r="705" spans="3:12" x14ac:dyDescent="0.25">
      <c r="C705" s="15"/>
      <c r="D705" s="4"/>
      <c r="E705" s="4"/>
      <c r="F705" s="4"/>
      <c r="K705" s="5"/>
      <c r="L705" s="5"/>
    </row>
    <row r="706" spans="3:12" x14ac:dyDescent="0.25">
      <c r="C706" s="15"/>
      <c r="D706" s="4"/>
      <c r="E706" s="4"/>
      <c r="F706" s="4"/>
      <c r="K706" s="5"/>
      <c r="L706" s="5"/>
    </row>
    <row r="707" spans="3:12" x14ac:dyDescent="0.25">
      <c r="C707" s="15"/>
      <c r="D707" s="4"/>
      <c r="E707" s="4"/>
      <c r="F707" s="4"/>
      <c r="K707" s="5"/>
      <c r="L707" s="5"/>
    </row>
    <row r="708" spans="3:12" x14ac:dyDescent="0.25">
      <c r="C708" s="15"/>
      <c r="D708" s="4"/>
      <c r="E708" s="4"/>
      <c r="F708" s="4"/>
      <c r="K708" s="5"/>
      <c r="L708" s="5"/>
    </row>
    <row r="709" spans="3:12" x14ac:dyDescent="0.25">
      <c r="C709" s="15"/>
      <c r="D709" s="4"/>
      <c r="E709" s="4"/>
      <c r="F709" s="4"/>
      <c r="K709" s="5"/>
      <c r="L709" s="5"/>
    </row>
    <row r="710" spans="3:12" x14ac:dyDescent="0.25">
      <c r="C710" s="15"/>
      <c r="D710" s="4"/>
      <c r="E710" s="4"/>
      <c r="F710" s="4"/>
      <c r="K710" s="5"/>
      <c r="L710" s="5"/>
    </row>
    <row r="711" spans="3:12" x14ac:dyDescent="0.25">
      <c r="C711" s="15"/>
      <c r="D711" s="4"/>
      <c r="E711" s="4"/>
      <c r="F711" s="4"/>
      <c r="K711" s="5"/>
      <c r="L711" s="5"/>
    </row>
    <row r="712" spans="3:12" x14ac:dyDescent="0.25">
      <c r="C712" s="15"/>
      <c r="D712" s="4"/>
      <c r="E712" s="4"/>
      <c r="F712" s="4"/>
      <c r="K712" s="5"/>
      <c r="L712" s="5"/>
    </row>
    <row r="713" spans="3:12" x14ac:dyDescent="0.25">
      <c r="C713" s="15"/>
      <c r="D713" s="4"/>
      <c r="E713" s="4"/>
      <c r="F713" s="4"/>
      <c r="K713" s="5"/>
      <c r="L713" s="5"/>
    </row>
    <row r="714" spans="3:12" x14ac:dyDescent="0.25">
      <c r="C714" s="15"/>
      <c r="D714" s="4"/>
      <c r="E714" s="4"/>
      <c r="F714" s="4"/>
      <c r="K714" s="5"/>
      <c r="L714" s="5"/>
    </row>
    <row r="715" spans="3:12" x14ac:dyDescent="0.25">
      <c r="C715" s="15"/>
      <c r="D715" s="4"/>
      <c r="E715" s="4"/>
      <c r="F715" s="4"/>
      <c r="K715" s="5"/>
      <c r="L715" s="5"/>
    </row>
    <row r="716" spans="3:12" x14ac:dyDescent="0.25">
      <c r="C716" s="15"/>
      <c r="D716" s="4"/>
      <c r="E716" s="4"/>
      <c r="F716" s="4"/>
      <c r="K716" s="5"/>
      <c r="L716" s="5"/>
    </row>
    <row r="717" spans="3:12" x14ac:dyDescent="0.25">
      <c r="C717" s="15"/>
      <c r="D717" s="4"/>
      <c r="E717" s="4"/>
      <c r="F717" s="4"/>
      <c r="K717" s="5"/>
      <c r="L717" s="5"/>
    </row>
    <row r="718" spans="3:12" x14ac:dyDescent="0.25">
      <c r="C718" s="15"/>
      <c r="D718" s="4"/>
      <c r="E718" s="4"/>
      <c r="F718" s="4"/>
      <c r="K718" s="5"/>
      <c r="L718" s="5"/>
    </row>
    <row r="719" spans="3:12" x14ac:dyDescent="0.25">
      <c r="C719" s="15"/>
      <c r="D719" s="4"/>
      <c r="E719" s="4"/>
      <c r="F719" s="4"/>
      <c r="K719" s="5"/>
      <c r="L719" s="5"/>
    </row>
    <row r="720" spans="3:12" x14ac:dyDescent="0.25">
      <c r="C720" s="15"/>
      <c r="D720" s="4"/>
      <c r="E720" s="4"/>
      <c r="F720" s="4"/>
      <c r="K720" s="5"/>
      <c r="L720" s="5"/>
    </row>
    <row r="721" spans="3:12" x14ac:dyDescent="0.25">
      <c r="C721" s="15"/>
      <c r="D721" s="4"/>
      <c r="E721" s="4"/>
      <c r="F721" s="4"/>
      <c r="K721" s="5"/>
      <c r="L721" s="5"/>
    </row>
    <row r="722" spans="3:12" x14ac:dyDescent="0.25">
      <c r="C722" s="15"/>
      <c r="D722" s="4"/>
      <c r="E722" s="4"/>
      <c r="F722" s="4"/>
      <c r="K722" s="5"/>
      <c r="L722" s="5"/>
    </row>
    <row r="723" spans="3:12" x14ac:dyDescent="0.25">
      <c r="C723" s="15"/>
      <c r="D723" s="4"/>
      <c r="E723" s="4"/>
      <c r="F723" s="4"/>
      <c r="K723" s="5"/>
      <c r="L723" s="5"/>
    </row>
    <row r="724" spans="3:12" x14ac:dyDescent="0.25">
      <c r="C724" s="15"/>
      <c r="D724" s="4"/>
      <c r="E724" s="4"/>
      <c r="F724" s="4"/>
      <c r="K724" s="5"/>
      <c r="L724" s="5"/>
    </row>
    <row r="725" spans="3:12" x14ac:dyDescent="0.25">
      <c r="C725" s="15"/>
      <c r="D725" s="4"/>
      <c r="E725" s="4"/>
      <c r="F725" s="4"/>
      <c r="K725" s="5"/>
      <c r="L725" s="5"/>
    </row>
    <row r="726" spans="3:12" x14ac:dyDescent="0.25">
      <c r="C726" s="15"/>
      <c r="D726" s="4"/>
      <c r="E726" s="4"/>
      <c r="F726" s="4"/>
      <c r="K726" s="5"/>
      <c r="L726" s="5"/>
    </row>
    <row r="727" spans="3:12" x14ac:dyDescent="0.25">
      <c r="C727" s="15"/>
      <c r="D727" s="4"/>
      <c r="E727" s="4"/>
      <c r="F727" s="4"/>
      <c r="K727" s="5"/>
      <c r="L727" s="5"/>
    </row>
    <row r="728" spans="3:12" x14ac:dyDescent="0.25">
      <c r="C728" s="15"/>
      <c r="D728" s="4"/>
      <c r="E728" s="4"/>
      <c r="F728" s="4"/>
      <c r="K728" s="5"/>
      <c r="L728" s="5"/>
    </row>
    <row r="729" spans="3:12" x14ac:dyDescent="0.25">
      <c r="C729" s="15"/>
      <c r="D729" s="4"/>
      <c r="E729" s="4"/>
      <c r="F729" s="4"/>
      <c r="K729" s="5"/>
      <c r="L729" s="5"/>
    </row>
    <row r="730" spans="3:12" x14ac:dyDescent="0.25">
      <c r="C730" s="15"/>
      <c r="D730" s="4"/>
      <c r="E730" s="4"/>
      <c r="F730" s="4"/>
      <c r="K730" s="5"/>
      <c r="L730" s="5"/>
    </row>
    <row r="731" spans="3:12" x14ac:dyDescent="0.25">
      <c r="C731" s="15"/>
      <c r="D731" s="4"/>
      <c r="E731" s="4"/>
      <c r="F731" s="4"/>
      <c r="K731" s="5"/>
      <c r="L731" s="5"/>
    </row>
    <row r="732" spans="3:12" x14ac:dyDescent="0.25">
      <c r="C732" s="15"/>
      <c r="D732" s="4"/>
      <c r="E732" s="4"/>
      <c r="F732" s="4"/>
      <c r="K732" s="5"/>
      <c r="L732" s="5"/>
    </row>
    <row r="733" spans="3:12" x14ac:dyDescent="0.25">
      <c r="C733" s="15"/>
      <c r="D733" s="4"/>
      <c r="E733" s="4"/>
      <c r="F733" s="4"/>
      <c r="K733" s="5"/>
      <c r="L733" s="5"/>
    </row>
    <row r="734" spans="3:12" x14ac:dyDescent="0.25">
      <c r="C734" s="15"/>
      <c r="D734" s="4"/>
      <c r="E734" s="4"/>
      <c r="F734" s="4"/>
      <c r="K734" s="5"/>
      <c r="L734" s="5"/>
    </row>
    <row r="735" spans="3:12" x14ac:dyDescent="0.25">
      <c r="C735" s="15"/>
      <c r="D735" s="4"/>
      <c r="E735" s="4"/>
      <c r="F735" s="4"/>
      <c r="K735" s="5"/>
      <c r="L735" s="5"/>
    </row>
    <row r="736" spans="3:12" x14ac:dyDescent="0.25">
      <c r="C736" s="15"/>
      <c r="D736" s="4"/>
      <c r="E736" s="4"/>
      <c r="F736" s="4"/>
      <c r="K736" s="5"/>
      <c r="L736" s="5"/>
    </row>
    <row r="737" spans="3:12" x14ac:dyDescent="0.25">
      <c r="C737" s="15"/>
      <c r="D737" s="4"/>
      <c r="E737" s="4"/>
      <c r="F737" s="4"/>
      <c r="K737" s="5"/>
      <c r="L737" s="5"/>
    </row>
    <row r="738" spans="3:12" x14ac:dyDescent="0.25">
      <c r="C738" s="15"/>
      <c r="D738" s="4"/>
      <c r="E738" s="4"/>
      <c r="F738" s="4"/>
      <c r="K738" s="5"/>
      <c r="L738" s="5"/>
    </row>
    <row r="739" spans="3:12" x14ac:dyDescent="0.25">
      <c r="C739" s="15"/>
      <c r="D739" s="4"/>
      <c r="E739" s="4"/>
      <c r="F739" s="4"/>
      <c r="K739" s="5"/>
      <c r="L739" s="5"/>
    </row>
    <row r="740" spans="3:12" x14ac:dyDescent="0.25">
      <c r="C740" s="15"/>
      <c r="D740" s="4"/>
      <c r="E740" s="4"/>
      <c r="F740" s="4"/>
      <c r="K740" s="5"/>
      <c r="L740" s="5"/>
    </row>
    <row r="741" spans="3:12" x14ac:dyDescent="0.25">
      <c r="C741" s="15"/>
      <c r="D741" s="4"/>
      <c r="E741" s="4"/>
      <c r="F741" s="4"/>
      <c r="K741" s="5"/>
      <c r="L741" s="5"/>
    </row>
    <row r="742" spans="3:12" x14ac:dyDescent="0.25">
      <c r="C742" s="15"/>
      <c r="D742" s="4"/>
      <c r="E742" s="4"/>
      <c r="F742" s="4"/>
      <c r="K742" s="5"/>
      <c r="L742" s="5"/>
    </row>
    <row r="743" spans="3:12" x14ac:dyDescent="0.25">
      <c r="C743" s="15"/>
      <c r="D743" s="4"/>
      <c r="E743" s="4"/>
      <c r="F743" s="4"/>
      <c r="K743" s="5"/>
      <c r="L743" s="5"/>
    </row>
    <row r="744" spans="3:12" x14ac:dyDescent="0.25">
      <c r="C744" s="15"/>
      <c r="D744" s="4"/>
      <c r="E744" s="4"/>
      <c r="F744" s="4"/>
      <c r="K744" s="5"/>
      <c r="L744" s="5"/>
    </row>
    <row r="745" spans="3:12" x14ac:dyDescent="0.25">
      <c r="C745" s="15"/>
      <c r="D745" s="4"/>
      <c r="E745" s="4"/>
      <c r="F745" s="4"/>
      <c r="K745" s="5"/>
      <c r="L745" s="5"/>
    </row>
    <row r="746" spans="3:12" x14ac:dyDescent="0.25">
      <c r="C746" s="15"/>
      <c r="D746" s="4"/>
      <c r="E746" s="4"/>
      <c r="F746" s="4"/>
      <c r="K746" s="5"/>
      <c r="L746" s="5"/>
    </row>
    <row r="747" spans="3:12" x14ac:dyDescent="0.25">
      <c r="C747" s="15"/>
      <c r="D747" s="4"/>
      <c r="E747" s="4"/>
      <c r="F747" s="4"/>
      <c r="K747" s="5"/>
      <c r="L747" s="5"/>
    </row>
    <row r="748" spans="3:12" x14ac:dyDescent="0.25">
      <c r="C748" s="15"/>
      <c r="D748" s="4"/>
      <c r="E748" s="4"/>
      <c r="F748" s="4"/>
      <c r="K748" s="5"/>
      <c r="L748" s="5"/>
    </row>
    <row r="749" spans="3:12" x14ac:dyDescent="0.25">
      <c r="C749" s="15"/>
      <c r="D749" s="4"/>
      <c r="E749" s="4"/>
      <c r="F749" s="4"/>
      <c r="K749" s="5"/>
      <c r="L749" s="5"/>
    </row>
    <row r="750" spans="3:12" x14ac:dyDescent="0.25">
      <c r="C750" s="15"/>
      <c r="D750" s="4"/>
      <c r="E750" s="4"/>
      <c r="F750" s="4"/>
      <c r="K750" s="5"/>
      <c r="L750" s="5"/>
    </row>
    <row r="751" spans="3:12" x14ac:dyDescent="0.25">
      <c r="C751" s="15"/>
      <c r="D751" s="4"/>
      <c r="E751" s="4"/>
      <c r="F751" s="4"/>
      <c r="K751" s="5"/>
      <c r="L751" s="5"/>
    </row>
    <row r="752" spans="3:12" x14ac:dyDescent="0.25">
      <c r="C752" s="15"/>
      <c r="D752" s="4"/>
      <c r="E752" s="4"/>
      <c r="F752" s="4"/>
      <c r="K752" s="5"/>
      <c r="L752" s="5"/>
    </row>
    <row r="753" spans="3:12" x14ac:dyDescent="0.25">
      <c r="C753" s="15"/>
      <c r="D753" s="4"/>
      <c r="E753" s="4"/>
      <c r="F753" s="4"/>
      <c r="K753" s="5"/>
      <c r="L753" s="5"/>
    </row>
    <row r="754" spans="3:12" x14ac:dyDescent="0.25">
      <c r="C754" s="15"/>
      <c r="D754" s="4"/>
      <c r="E754" s="4"/>
      <c r="F754" s="4"/>
      <c r="K754" s="5"/>
      <c r="L754" s="5"/>
    </row>
    <row r="755" spans="3:12" x14ac:dyDescent="0.25">
      <c r="C755" s="15"/>
      <c r="D755" s="4"/>
      <c r="E755" s="4"/>
      <c r="F755" s="4"/>
      <c r="K755" s="5"/>
      <c r="L755" s="5"/>
    </row>
    <row r="756" spans="3:12" x14ac:dyDescent="0.25">
      <c r="C756" s="15"/>
      <c r="D756" s="4"/>
      <c r="E756" s="4"/>
      <c r="F756" s="4"/>
      <c r="K756" s="5"/>
      <c r="L756" s="5"/>
    </row>
    <row r="757" spans="3:12" x14ac:dyDescent="0.25">
      <c r="C757" s="15"/>
      <c r="D757" s="4"/>
      <c r="E757" s="4"/>
      <c r="F757" s="4"/>
      <c r="K757" s="5"/>
      <c r="L757" s="5"/>
    </row>
    <row r="758" spans="3:12" x14ac:dyDescent="0.25">
      <c r="C758" s="15"/>
      <c r="D758" s="4"/>
      <c r="E758" s="4"/>
      <c r="F758" s="4"/>
      <c r="K758" s="5"/>
      <c r="L758" s="5"/>
    </row>
    <row r="759" spans="3:12" x14ac:dyDescent="0.25">
      <c r="C759" s="15"/>
      <c r="D759" s="4"/>
      <c r="E759" s="4"/>
      <c r="F759" s="4"/>
      <c r="K759" s="5"/>
      <c r="L759" s="5"/>
    </row>
    <row r="760" spans="3:12" x14ac:dyDescent="0.25">
      <c r="C760" s="15"/>
      <c r="D760" s="4"/>
      <c r="E760" s="4"/>
      <c r="F760" s="4"/>
      <c r="K760" s="5"/>
      <c r="L760" s="5"/>
    </row>
    <row r="761" spans="3:12" x14ac:dyDescent="0.25">
      <c r="C761" s="15"/>
      <c r="D761" s="4"/>
      <c r="E761" s="4"/>
      <c r="F761" s="4"/>
      <c r="K761" s="5"/>
      <c r="L761" s="5"/>
    </row>
    <row r="762" spans="3:12" x14ac:dyDescent="0.25">
      <c r="C762" s="15"/>
      <c r="D762" s="4"/>
      <c r="E762" s="4"/>
      <c r="F762" s="4"/>
      <c r="K762" s="5"/>
      <c r="L762" s="5"/>
    </row>
    <row r="763" spans="3:12" x14ac:dyDescent="0.25">
      <c r="C763" s="15"/>
      <c r="D763" s="4"/>
      <c r="E763" s="4"/>
      <c r="F763" s="4"/>
      <c r="K763" s="5"/>
      <c r="L763" s="5"/>
    </row>
    <row r="764" spans="3:12" x14ac:dyDescent="0.25">
      <c r="C764" s="15"/>
      <c r="D764" s="4"/>
      <c r="E764" s="4"/>
      <c r="F764" s="4"/>
      <c r="K764" s="5"/>
      <c r="L764" s="5"/>
    </row>
    <row r="765" spans="3:12" x14ac:dyDescent="0.25">
      <c r="C765" s="15"/>
      <c r="D765" s="4"/>
      <c r="E765" s="4"/>
      <c r="F765" s="4"/>
      <c r="K765" s="5"/>
      <c r="L765" s="5"/>
    </row>
    <row r="766" spans="3:12" x14ac:dyDescent="0.25">
      <c r="C766" s="15"/>
      <c r="D766" s="4"/>
      <c r="E766" s="4"/>
      <c r="F766" s="4"/>
      <c r="K766" s="5"/>
      <c r="L766" s="5"/>
    </row>
    <row r="767" spans="3:12" x14ac:dyDescent="0.25">
      <c r="C767" s="15"/>
      <c r="D767" s="4"/>
      <c r="E767" s="4"/>
      <c r="F767" s="4"/>
      <c r="K767" s="5"/>
      <c r="L767" s="5"/>
    </row>
    <row r="768" spans="3:12" x14ac:dyDescent="0.25">
      <c r="C768" s="15"/>
      <c r="D768" s="4"/>
      <c r="E768" s="4"/>
      <c r="F768" s="4"/>
      <c r="K768" s="5"/>
      <c r="L768" s="5"/>
    </row>
    <row r="769" spans="3:12" x14ac:dyDescent="0.25">
      <c r="C769" s="15"/>
      <c r="D769" s="4"/>
      <c r="E769" s="4"/>
      <c r="F769" s="4"/>
      <c r="K769" s="5"/>
      <c r="L769" s="5"/>
    </row>
    <row r="770" spans="3:12" x14ac:dyDescent="0.25">
      <c r="C770" s="15"/>
      <c r="D770" s="4"/>
      <c r="E770" s="4"/>
      <c r="F770" s="4"/>
      <c r="K770" s="5"/>
      <c r="L770" s="5"/>
    </row>
    <row r="771" spans="3:12" x14ac:dyDescent="0.25">
      <c r="C771" s="15"/>
      <c r="D771" s="4"/>
      <c r="E771" s="4"/>
      <c r="F771" s="4"/>
      <c r="K771" s="5"/>
      <c r="L771" s="5"/>
    </row>
    <row r="772" spans="3:12" x14ac:dyDescent="0.25">
      <c r="C772" s="15"/>
      <c r="D772" s="4"/>
      <c r="E772" s="4"/>
      <c r="F772" s="4"/>
      <c r="K772" s="5"/>
      <c r="L772" s="5"/>
    </row>
    <row r="773" spans="3:12" x14ac:dyDescent="0.25">
      <c r="C773" s="15"/>
      <c r="D773" s="4"/>
      <c r="E773" s="4"/>
      <c r="F773" s="4"/>
      <c r="K773" s="5"/>
      <c r="L773" s="5"/>
    </row>
    <row r="774" spans="3:12" x14ac:dyDescent="0.25">
      <c r="C774" s="15"/>
      <c r="D774" s="4"/>
      <c r="E774" s="4"/>
      <c r="F774" s="4"/>
      <c r="K774" s="5"/>
      <c r="L774" s="5"/>
    </row>
    <row r="775" spans="3:12" x14ac:dyDescent="0.25">
      <c r="C775" s="15"/>
      <c r="D775" s="4"/>
      <c r="E775" s="4"/>
      <c r="F775" s="4"/>
      <c r="K775" s="5"/>
      <c r="L775" s="5"/>
    </row>
    <row r="776" spans="3:12" x14ac:dyDescent="0.25">
      <c r="C776" s="15"/>
      <c r="D776" s="4"/>
      <c r="E776" s="4"/>
      <c r="F776" s="4"/>
      <c r="K776" s="5"/>
      <c r="L776" s="5"/>
    </row>
    <row r="777" spans="3:12" x14ac:dyDescent="0.25">
      <c r="C777" s="15"/>
      <c r="D777" s="4"/>
      <c r="E777" s="4"/>
      <c r="F777" s="4"/>
      <c r="K777" s="5"/>
      <c r="L777" s="5"/>
    </row>
    <row r="778" spans="3:12" x14ac:dyDescent="0.25">
      <c r="C778" s="15"/>
      <c r="D778" s="4"/>
      <c r="E778" s="4"/>
      <c r="F778" s="4"/>
      <c r="K778" s="5"/>
      <c r="L778" s="5"/>
    </row>
    <row r="779" spans="3:12" x14ac:dyDescent="0.25">
      <c r="C779" s="15"/>
      <c r="D779" s="4"/>
      <c r="E779" s="4"/>
      <c r="F779" s="4"/>
      <c r="K779" s="5"/>
      <c r="L779" s="5"/>
    </row>
    <row r="780" spans="3:12" x14ac:dyDescent="0.25">
      <c r="C780" s="15"/>
      <c r="D780" s="4"/>
      <c r="E780" s="4"/>
      <c r="F780" s="4"/>
      <c r="K780" s="5"/>
      <c r="L780" s="5"/>
    </row>
    <row r="781" spans="3:12" x14ac:dyDescent="0.25">
      <c r="C781" s="15"/>
      <c r="D781" s="4"/>
      <c r="E781" s="4"/>
      <c r="F781" s="4"/>
      <c r="K781" s="5"/>
      <c r="L781" s="5"/>
    </row>
    <row r="782" spans="3:12" x14ac:dyDescent="0.25">
      <c r="C782" s="15"/>
      <c r="D782" s="4"/>
      <c r="E782" s="4"/>
      <c r="F782" s="4"/>
      <c r="K782" s="5"/>
      <c r="L782" s="5"/>
    </row>
    <row r="783" spans="3:12" x14ac:dyDescent="0.25">
      <c r="C783" s="15"/>
      <c r="D783" s="4"/>
      <c r="E783" s="4"/>
      <c r="F783" s="4"/>
      <c r="K783" s="5"/>
      <c r="L783" s="5"/>
    </row>
    <row r="784" spans="3:12" x14ac:dyDescent="0.25">
      <c r="C784" s="15"/>
      <c r="D784" s="4"/>
      <c r="E784" s="4"/>
      <c r="F784" s="4"/>
      <c r="K784" s="5"/>
      <c r="L784" s="5"/>
    </row>
    <row r="785" spans="3:12" x14ac:dyDescent="0.25">
      <c r="C785" s="15"/>
      <c r="D785" s="4"/>
      <c r="E785" s="4"/>
      <c r="F785" s="4"/>
      <c r="K785" s="5"/>
      <c r="L785" s="5"/>
    </row>
    <row r="786" spans="3:12" x14ac:dyDescent="0.25">
      <c r="C786" s="15"/>
      <c r="D786" s="4"/>
      <c r="E786" s="4"/>
      <c r="F786" s="4"/>
      <c r="K786" s="5"/>
      <c r="L786" s="5"/>
    </row>
    <row r="787" spans="3:12" x14ac:dyDescent="0.25">
      <c r="C787" s="15"/>
      <c r="D787" s="4"/>
      <c r="E787" s="4"/>
      <c r="F787" s="4"/>
      <c r="K787" s="5"/>
      <c r="L787" s="5"/>
    </row>
    <row r="788" spans="3:12" x14ac:dyDescent="0.25">
      <c r="C788" s="15"/>
      <c r="D788" s="4"/>
      <c r="E788" s="4"/>
      <c r="F788" s="4"/>
      <c r="K788" s="5"/>
      <c r="L788" s="5"/>
    </row>
    <row r="789" spans="3:12" x14ac:dyDescent="0.25">
      <c r="C789" s="15"/>
      <c r="D789" s="4"/>
      <c r="E789" s="4"/>
      <c r="F789" s="4"/>
      <c r="K789" s="5"/>
      <c r="L789" s="5"/>
    </row>
    <row r="790" spans="3:12" x14ac:dyDescent="0.25">
      <c r="C790" s="15"/>
      <c r="D790" s="4"/>
      <c r="E790" s="4"/>
      <c r="F790" s="4"/>
      <c r="K790" s="5"/>
      <c r="L790" s="5"/>
    </row>
    <row r="791" spans="3:12" x14ac:dyDescent="0.25">
      <c r="C791" s="15"/>
      <c r="D791" s="4"/>
      <c r="E791" s="4"/>
      <c r="F791" s="4"/>
      <c r="K791" s="5"/>
      <c r="L791" s="5"/>
    </row>
    <row r="792" spans="3:12" x14ac:dyDescent="0.25">
      <c r="C792" s="15"/>
      <c r="D792" s="4"/>
      <c r="E792" s="4"/>
      <c r="F792" s="4"/>
      <c r="K792" s="5"/>
      <c r="L792" s="5"/>
    </row>
    <row r="793" spans="3:12" x14ac:dyDescent="0.25">
      <c r="C793" s="15"/>
      <c r="D793" s="4"/>
      <c r="E793" s="4"/>
      <c r="F793" s="4"/>
      <c r="K793" s="5"/>
      <c r="L793" s="5"/>
    </row>
    <row r="794" spans="3:12" x14ac:dyDescent="0.25">
      <c r="C794" s="15"/>
      <c r="D794" s="4"/>
      <c r="E794" s="4"/>
      <c r="F794" s="4"/>
      <c r="K794" s="5"/>
      <c r="L794" s="5"/>
    </row>
    <row r="795" spans="3:12" x14ac:dyDescent="0.25">
      <c r="C795" s="15"/>
      <c r="D795" s="4"/>
      <c r="E795" s="4"/>
      <c r="F795" s="4"/>
      <c r="K795" s="5"/>
      <c r="L795" s="5"/>
    </row>
    <row r="796" spans="3:12" x14ac:dyDescent="0.25">
      <c r="C796" s="15"/>
      <c r="D796" s="4"/>
      <c r="E796" s="4"/>
      <c r="F796" s="4"/>
      <c r="K796" s="5"/>
      <c r="L796" s="5"/>
    </row>
    <row r="797" spans="3:12" x14ac:dyDescent="0.25">
      <c r="C797" s="15"/>
      <c r="D797" s="4"/>
      <c r="E797" s="4"/>
      <c r="F797" s="4"/>
      <c r="K797" s="5"/>
      <c r="L797" s="5"/>
    </row>
    <row r="798" spans="3:12" x14ac:dyDescent="0.25">
      <c r="C798" s="15"/>
      <c r="D798" s="4"/>
      <c r="E798" s="4"/>
      <c r="F798" s="4"/>
      <c r="K798" s="5"/>
      <c r="L798" s="5"/>
    </row>
    <row r="799" spans="3:12" x14ac:dyDescent="0.25">
      <c r="C799" s="15"/>
      <c r="D799" s="4"/>
      <c r="E799" s="4"/>
      <c r="F799" s="4"/>
      <c r="K799" s="5"/>
      <c r="L799" s="5"/>
    </row>
    <row r="800" spans="3:12" x14ac:dyDescent="0.25">
      <c r="C800" s="15"/>
      <c r="D800" s="4"/>
      <c r="E800" s="4"/>
      <c r="F800" s="4"/>
      <c r="K800" s="5"/>
      <c r="L800" s="5"/>
    </row>
    <row r="801" spans="3:12" x14ac:dyDescent="0.25">
      <c r="C801" s="15"/>
      <c r="D801" s="4"/>
      <c r="E801" s="4"/>
      <c r="F801" s="4"/>
      <c r="K801" s="5"/>
      <c r="L801" s="5"/>
    </row>
    <row r="802" spans="3:12" x14ac:dyDescent="0.25">
      <c r="C802" s="15"/>
      <c r="D802" s="4"/>
      <c r="E802" s="4"/>
      <c r="F802" s="4"/>
      <c r="K802" s="5"/>
      <c r="L802" s="5"/>
    </row>
    <row r="803" spans="3:12" x14ac:dyDescent="0.25">
      <c r="C803" s="15"/>
      <c r="D803" s="4"/>
      <c r="E803" s="4"/>
      <c r="F803" s="4"/>
      <c r="K803" s="5"/>
      <c r="L803" s="5"/>
    </row>
    <row r="804" spans="3:12" x14ac:dyDescent="0.25">
      <c r="C804" s="15"/>
      <c r="D804" s="4"/>
      <c r="E804" s="4"/>
      <c r="F804" s="4"/>
      <c r="K804" s="5"/>
      <c r="L804" s="5"/>
    </row>
    <row r="805" spans="3:12" x14ac:dyDescent="0.25">
      <c r="C805" s="15"/>
      <c r="D805" s="4"/>
      <c r="E805" s="4"/>
      <c r="F805" s="4"/>
      <c r="K805" s="5"/>
      <c r="L805" s="5"/>
    </row>
    <row r="806" spans="3:12" x14ac:dyDescent="0.25">
      <c r="C806" s="15"/>
      <c r="D806" s="4"/>
      <c r="E806" s="4"/>
      <c r="F806" s="4"/>
      <c r="K806" s="5"/>
      <c r="L806" s="5"/>
    </row>
    <row r="807" spans="3:12" x14ac:dyDescent="0.25">
      <c r="C807" s="15"/>
      <c r="D807" s="4"/>
      <c r="E807" s="4"/>
      <c r="F807" s="4"/>
      <c r="K807" s="5"/>
      <c r="L807" s="5"/>
    </row>
    <row r="808" spans="3:12" x14ac:dyDescent="0.25">
      <c r="C808" s="15"/>
      <c r="D808" s="4"/>
      <c r="E808" s="4"/>
      <c r="F808" s="4"/>
      <c r="K808" s="5"/>
      <c r="L808" s="5"/>
    </row>
    <row r="809" spans="3:12" x14ac:dyDescent="0.25">
      <c r="C809" s="15"/>
      <c r="D809" s="4"/>
      <c r="E809" s="4"/>
      <c r="F809" s="4"/>
      <c r="K809" s="5"/>
      <c r="L809" s="5"/>
    </row>
    <row r="810" spans="3:12" x14ac:dyDescent="0.25">
      <c r="C810" s="15"/>
      <c r="D810" s="4"/>
      <c r="E810" s="4"/>
      <c r="F810" s="4"/>
      <c r="K810" s="5"/>
      <c r="L810" s="5"/>
    </row>
    <row r="811" spans="3:12" x14ac:dyDescent="0.25">
      <c r="C811" s="15"/>
      <c r="D811" s="4"/>
      <c r="E811" s="4"/>
      <c r="F811" s="4"/>
      <c r="K811" s="5"/>
      <c r="L811" s="5"/>
    </row>
    <row r="812" spans="3:12" x14ac:dyDescent="0.25">
      <c r="C812" s="15"/>
      <c r="D812" s="4"/>
      <c r="E812" s="4"/>
      <c r="F812" s="4"/>
      <c r="K812" s="5"/>
      <c r="L812" s="5"/>
    </row>
    <row r="813" spans="3:12" x14ac:dyDescent="0.25">
      <c r="C813" s="15"/>
      <c r="D813" s="4"/>
      <c r="E813" s="4"/>
      <c r="F813" s="4"/>
      <c r="K813" s="5"/>
      <c r="L813" s="5"/>
    </row>
    <row r="814" spans="3:12" x14ac:dyDescent="0.25">
      <c r="C814" s="15"/>
      <c r="D814" s="4"/>
      <c r="E814" s="4"/>
      <c r="F814" s="4"/>
      <c r="K814" s="5"/>
      <c r="L814" s="5"/>
    </row>
    <row r="815" spans="3:12" x14ac:dyDescent="0.25">
      <c r="C815" s="15"/>
      <c r="D815" s="4"/>
      <c r="E815" s="4"/>
      <c r="F815" s="4"/>
      <c r="K815" s="5"/>
      <c r="L815" s="5"/>
    </row>
    <row r="816" spans="3:12" x14ac:dyDescent="0.25">
      <c r="C816" s="15"/>
      <c r="D816" s="4"/>
      <c r="E816" s="4"/>
      <c r="F816" s="4"/>
      <c r="K816" s="5"/>
      <c r="L816" s="5"/>
    </row>
    <row r="817" spans="3:12" x14ac:dyDescent="0.25">
      <c r="C817" s="15"/>
      <c r="D817" s="4"/>
      <c r="E817" s="4"/>
      <c r="F817" s="4"/>
      <c r="K817" s="5"/>
      <c r="L817" s="5"/>
    </row>
    <row r="818" spans="3:12" x14ac:dyDescent="0.25">
      <c r="C818" s="15"/>
      <c r="D818" s="4"/>
      <c r="E818" s="4"/>
      <c r="F818" s="4"/>
      <c r="K818" s="5"/>
      <c r="L818" s="5"/>
    </row>
    <row r="819" spans="3:12" x14ac:dyDescent="0.25">
      <c r="C819" s="15"/>
      <c r="D819" s="4"/>
      <c r="E819" s="4"/>
      <c r="F819" s="4"/>
      <c r="K819" s="5"/>
      <c r="L819" s="5"/>
    </row>
    <row r="820" spans="3:12" x14ac:dyDescent="0.25">
      <c r="C820" s="15"/>
      <c r="D820" s="4"/>
      <c r="E820" s="4"/>
      <c r="F820" s="4"/>
      <c r="K820" s="5"/>
      <c r="L820" s="5"/>
    </row>
    <row r="821" spans="3:12" x14ac:dyDescent="0.25">
      <c r="C821" s="15"/>
      <c r="D821" s="4"/>
      <c r="E821" s="4"/>
      <c r="F821" s="4"/>
      <c r="K821" s="5"/>
      <c r="L821" s="5"/>
    </row>
    <row r="822" spans="3:12" x14ac:dyDescent="0.25">
      <c r="C822" s="15"/>
      <c r="D822" s="4"/>
      <c r="E822" s="4"/>
      <c r="F822" s="4"/>
      <c r="K822" s="5"/>
      <c r="L822" s="5"/>
    </row>
    <row r="823" spans="3:12" x14ac:dyDescent="0.25">
      <c r="C823" s="15"/>
      <c r="D823" s="4"/>
      <c r="E823" s="4"/>
      <c r="F823" s="4"/>
      <c r="K823" s="5"/>
      <c r="L823" s="5"/>
    </row>
    <row r="824" spans="3:12" x14ac:dyDescent="0.25">
      <c r="C824" s="15"/>
      <c r="D824" s="4"/>
      <c r="E824" s="4"/>
      <c r="F824" s="4"/>
      <c r="K824" s="5"/>
      <c r="L824" s="5"/>
    </row>
    <row r="825" spans="3:12" x14ac:dyDescent="0.25">
      <c r="C825" s="15"/>
      <c r="D825" s="4"/>
      <c r="E825" s="4"/>
      <c r="F825" s="4"/>
      <c r="K825" s="5"/>
      <c r="L825" s="5"/>
    </row>
    <row r="826" spans="3:12" x14ac:dyDescent="0.25">
      <c r="C826" s="15"/>
      <c r="D826" s="4"/>
      <c r="E826" s="4"/>
      <c r="F826" s="4"/>
      <c r="K826" s="5"/>
      <c r="L826" s="5"/>
    </row>
    <row r="827" spans="3:12" x14ac:dyDescent="0.25">
      <c r="C827" s="15"/>
      <c r="D827" s="4"/>
      <c r="E827" s="4"/>
      <c r="F827" s="4"/>
      <c r="K827" s="5"/>
      <c r="L827" s="5"/>
    </row>
    <row r="828" spans="3:12" x14ac:dyDescent="0.25">
      <c r="C828" s="15"/>
      <c r="D828" s="4"/>
      <c r="E828" s="4"/>
      <c r="F828" s="4"/>
      <c r="K828" s="5"/>
      <c r="L828" s="5"/>
    </row>
    <row r="829" spans="3:12" x14ac:dyDescent="0.25">
      <c r="C829" s="15"/>
      <c r="D829" s="4"/>
      <c r="E829" s="4"/>
      <c r="F829" s="4"/>
      <c r="K829" s="5"/>
      <c r="L829" s="5"/>
    </row>
    <row r="830" spans="3:12" x14ac:dyDescent="0.25">
      <c r="C830" s="15"/>
      <c r="D830" s="4"/>
      <c r="E830" s="4"/>
      <c r="F830" s="4"/>
      <c r="K830" s="5"/>
      <c r="L830" s="5"/>
    </row>
    <row r="831" spans="3:12" x14ac:dyDescent="0.25">
      <c r="C831" s="15"/>
      <c r="D831" s="4"/>
      <c r="E831" s="4"/>
      <c r="F831" s="4"/>
      <c r="K831" s="5"/>
      <c r="L831" s="5"/>
    </row>
    <row r="832" spans="3:12" x14ac:dyDescent="0.25">
      <c r="C832" s="15"/>
      <c r="D832" s="4"/>
      <c r="E832" s="4"/>
      <c r="F832" s="4"/>
      <c r="K832" s="5"/>
      <c r="L832" s="5"/>
    </row>
    <row r="833" spans="3:12" x14ac:dyDescent="0.25">
      <c r="C833" s="15"/>
      <c r="D833" s="4"/>
      <c r="E833" s="4"/>
      <c r="F833" s="4"/>
      <c r="K833" s="5"/>
      <c r="L833" s="5"/>
    </row>
    <row r="834" spans="3:12" x14ac:dyDescent="0.25">
      <c r="C834" s="15"/>
      <c r="D834" s="4"/>
      <c r="E834" s="4"/>
      <c r="F834" s="4"/>
      <c r="K834" s="5"/>
      <c r="L834" s="5"/>
    </row>
    <row r="835" spans="3:12" x14ac:dyDescent="0.25">
      <c r="C835" s="15"/>
      <c r="D835" s="4"/>
      <c r="E835" s="4"/>
      <c r="F835" s="4"/>
      <c r="K835" s="5"/>
      <c r="L835" s="5"/>
    </row>
    <row r="836" spans="3:12" x14ac:dyDescent="0.25">
      <c r="C836" s="15"/>
      <c r="D836" s="4"/>
      <c r="E836" s="4"/>
      <c r="F836" s="4"/>
      <c r="K836" s="5"/>
      <c r="L836" s="5"/>
    </row>
    <row r="837" spans="3:12" x14ac:dyDescent="0.25">
      <c r="C837" s="15"/>
      <c r="D837" s="4"/>
      <c r="E837" s="4"/>
      <c r="F837" s="4"/>
      <c r="K837" s="5"/>
      <c r="L837" s="5"/>
    </row>
    <row r="838" spans="3:12" x14ac:dyDescent="0.25">
      <c r="C838" s="15"/>
      <c r="D838" s="4"/>
      <c r="E838" s="4"/>
      <c r="F838" s="4"/>
      <c r="K838" s="5"/>
      <c r="L838" s="5"/>
    </row>
    <row r="839" spans="3:12" x14ac:dyDescent="0.25">
      <c r="C839" s="15"/>
      <c r="D839" s="4"/>
      <c r="E839" s="4"/>
      <c r="F839" s="4"/>
      <c r="K839" s="5"/>
      <c r="L839" s="5"/>
    </row>
    <row r="840" spans="3:12" x14ac:dyDescent="0.25">
      <c r="C840" s="15"/>
      <c r="D840" s="4"/>
      <c r="E840" s="4"/>
      <c r="F840" s="4"/>
      <c r="K840" s="5"/>
      <c r="L840" s="5"/>
    </row>
    <row r="841" spans="3:12" x14ac:dyDescent="0.25">
      <c r="C841" s="15"/>
      <c r="D841" s="4"/>
      <c r="E841" s="4"/>
      <c r="F841" s="4"/>
      <c r="K841" s="5"/>
      <c r="L841" s="5"/>
    </row>
    <row r="842" spans="3:12" x14ac:dyDescent="0.25">
      <c r="C842" s="15"/>
      <c r="D842" s="4"/>
      <c r="E842" s="4"/>
      <c r="F842" s="4"/>
      <c r="K842" s="5"/>
      <c r="L842" s="5"/>
    </row>
    <row r="843" spans="3:12" x14ac:dyDescent="0.25">
      <c r="C843" s="15"/>
      <c r="D843" s="4"/>
      <c r="E843" s="4"/>
      <c r="F843" s="4"/>
      <c r="K843" s="5"/>
      <c r="L843" s="5"/>
    </row>
    <row r="844" spans="3:12" x14ac:dyDescent="0.25">
      <c r="C844" s="15"/>
      <c r="D844" s="4"/>
      <c r="E844" s="4"/>
      <c r="F844" s="4"/>
      <c r="K844" s="5"/>
      <c r="L844" s="5"/>
    </row>
    <row r="845" spans="3:12" x14ac:dyDescent="0.25">
      <c r="C845" s="15"/>
      <c r="D845" s="4"/>
      <c r="E845" s="4"/>
      <c r="F845" s="4"/>
      <c r="K845" s="5"/>
      <c r="L845" s="5"/>
    </row>
    <row r="846" spans="3:12" x14ac:dyDescent="0.25">
      <c r="C846" s="15"/>
      <c r="D846" s="4"/>
      <c r="E846" s="4"/>
      <c r="F846" s="4"/>
      <c r="K846" s="5"/>
      <c r="L846" s="5"/>
    </row>
    <row r="847" spans="3:12" x14ac:dyDescent="0.25">
      <c r="C847" s="15"/>
      <c r="D847" s="4"/>
      <c r="E847" s="4"/>
      <c r="F847" s="4"/>
      <c r="K847" s="5"/>
      <c r="L847" s="5"/>
    </row>
    <row r="848" spans="3:12" x14ac:dyDescent="0.25">
      <c r="C848" s="15"/>
      <c r="D848" s="4"/>
      <c r="E848" s="4"/>
      <c r="F848" s="4"/>
      <c r="K848" s="5"/>
      <c r="L848" s="5"/>
    </row>
    <row r="849" spans="3:12" x14ac:dyDescent="0.25">
      <c r="C849" s="15"/>
      <c r="D849" s="4"/>
      <c r="E849" s="4"/>
      <c r="F849" s="4"/>
      <c r="K849" s="5"/>
      <c r="L849" s="5"/>
    </row>
    <row r="850" spans="3:12" x14ac:dyDescent="0.25">
      <c r="C850" s="15"/>
      <c r="D850" s="4"/>
      <c r="E850" s="4"/>
      <c r="F850" s="4"/>
      <c r="K850" s="5"/>
      <c r="L850" s="5"/>
    </row>
    <row r="851" spans="3:12" x14ac:dyDescent="0.25">
      <c r="C851" s="15"/>
      <c r="D851" s="4"/>
      <c r="E851" s="4"/>
      <c r="F851" s="4"/>
      <c r="K851" s="5"/>
      <c r="L851" s="5"/>
    </row>
    <row r="852" spans="3:12" x14ac:dyDescent="0.25">
      <c r="C852" s="15"/>
      <c r="D852" s="4"/>
      <c r="E852" s="4"/>
      <c r="F852" s="4"/>
      <c r="K852" s="5"/>
      <c r="L852" s="5"/>
    </row>
    <row r="853" spans="3:12" x14ac:dyDescent="0.25">
      <c r="C853" s="15"/>
      <c r="D853" s="4"/>
      <c r="E853" s="4"/>
      <c r="F853" s="4"/>
      <c r="K853" s="5"/>
      <c r="L853" s="5"/>
    </row>
    <row r="854" spans="3:12" x14ac:dyDescent="0.25">
      <c r="C854" s="15"/>
      <c r="D854" s="4"/>
      <c r="E854" s="4"/>
      <c r="F854" s="4"/>
      <c r="K854" s="5"/>
      <c r="L854" s="5"/>
    </row>
    <row r="855" spans="3:12" x14ac:dyDescent="0.25">
      <c r="C855" s="15"/>
      <c r="D855" s="4"/>
      <c r="E855" s="4"/>
      <c r="F855" s="4"/>
      <c r="K855" s="5"/>
      <c r="L855" s="5"/>
    </row>
    <row r="856" spans="3:12" x14ac:dyDescent="0.25">
      <c r="C856" s="15"/>
      <c r="D856" s="4"/>
      <c r="E856" s="4"/>
      <c r="F856" s="4"/>
      <c r="K856" s="5"/>
      <c r="L856" s="5"/>
    </row>
    <row r="857" spans="3:12" x14ac:dyDescent="0.25">
      <c r="C857" s="15"/>
      <c r="D857" s="4"/>
      <c r="E857" s="4"/>
      <c r="F857" s="4"/>
      <c r="K857" s="5"/>
      <c r="L857" s="5"/>
    </row>
    <row r="858" spans="3:12" x14ac:dyDescent="0.25">
      <c r="C858" s="15"/>
      <c r="D858" s="4"/>
      <c r="E858" s="4"/>
      <c r="F858" s="4"/>
      <c r="K858" s="5"/>
      <c r="L858" s="5"/>
    </row>
    <row r="859" spans="3:12" x14ac:dyDescent="0.25">
      <c r="C859" s="15"/>
      <c r="D859" s="4"/>
      <c r="E859" s="4"/>
      <c r="F859" s="4"/>
      <c r="K859" s="5"/>
      <c r="L859" s="5"/>
    </row>
    <row r="860" spans="3:12" x14ac:dyDescent="0.25">
      <c r="C860" s="15"/>
      <c r="D860" s="4"/>
      <c r="E860" s="4"/>
      <c r="F860" s="4"/>
      <c r="K860" s="5"/>
      <c r="L860" s="5"/>
    </row>
    <row r="861" spans="3:12" x14ac:dyDescent="0.25">
      <c r="C861" s="15"/>
      <c r="D861" s="4"/>
      <c r="E861" s="4"/>
      <c r="F861" s="4"/>
      <c r="K861" s="5"/>
      <c r="L861" s="5"/>
    </row>
    <row r="862" spans="3:12" x14ac:dyDescent="0.25">
      <c r="C862" s="15"/>
      <c r="D862" s="4"/>
      <c r="E862" s="4"/>
      <c r="F862" s="4"/>
      <c r="K862" s="5"/>
      <c r="L862" s="5"/>
    </row>
    <row r="863" spans="3:12" x14ac:dyDescent="0.25">
      <c r="C863" s="15"/>
      <c r="D863" s="4"/>
      <c r="E863" s="4"/>
      <c r="F863" s="4"/>
      <c r="K863" s="5"/>
      <c r="L863" s="5"/>
    </row>
    <row r="864" spans="3:12" x14ac:dyDescent="0.25">
      <c r="C864" s="15"/>
      <c r="D864" s="4"/>
      <c r="E864" s="4"/>
      <c r="F864" s="4"/>
      <c r="K864" s="5"/>
      <c r="L864" s="5"/>
    </row>
    <row r="865" spans="3:12" x14ac:dyDescent="0.25">
      <c r="C865" s="15"/>
      <c r="D865" s="4"/>
      <c r="E865" s="4"/>
      <c r="F865" s="4"/>
      <c r="K865" s="5"/>
      <c r="L865" s="5"/>
    </row>
    <row r="866" spans="3:12" x14ac:dyDescent="0.25">
      <c r="C866" s="15"/>
      <c r="D866" s="4"/>
      <c r="E866" s="4"/>
      <c r="F866" s="4"/>
      <c r="K866" s="5"/>
      <c r="L866" s="5"/>
    </row>
    <row r="867" spans="3:12" x14ac:dyDescent="0.25">
      <c r="C867" s="15"/>
      <c r="D867" s="4"/>
      <c r="E867" s="4"/>
      <c r="F867" s="4"/>
      <c r="K867" s="5"/>
      <c r="L867" s="5"/>
    </row>
    <row r="868" spans="3:12" x14ac:dyDescent="0.25">
      <c r="C868" s="15"/>
      <c r="D868" s="4"/>
      <c r="E868" s="4"/>
      <c r="F868" s="4"/>
      <c r="K868" s="5"/>
      <c r="L868" s="5"/>
    </row>
    <row r="869" spans="3:12" x14ac:dyDescent="0.25">
      <c r="C869" s="15"/>
      <c r="D869" s="4"/>
      <c r="E869" s="4"/>
      <c r="F869" s="4"/>
      <c r="K869" s="5"/>
      <c r="L869" s="5"/>
    </row>
    <row r="870" spans="3:12" x14ac:dyDescent="0.25">
      <c r="C870" s="15"/>
      <c r="D870" s="4"/>
      <c r="E870" s="4"/>
      <c r="F870" s="4"/>
      <c r="K870" s="5"/>
      <c r="L870" s="5"/>
    </row>
    <row r="871" spans="3:12" x14ac:dyDescent="0.25">
      <c r="C871" s="15"/>
      <c r="D871" s="4"/>
      <c r="E871" s="4"/>
      <c r="F871" s="4"/>
      <c r="K871" s="5"/>
      <c r="L871" s="5"/>
    </row>
    <row r="872" spans="3:12" x14ac:dyDescent="0.25">
      <c r="C872" s="15"/>
      <c r="D872" s="4"/>
      <c r="E872" s="4"/>
      <c r="F872" s="4"/>
      <c r="K872" s="5"/>
      <c r="L872" s="5"/>
    </row>
    <row r="873" spans="3:12" x14ac:dyDescent="0.25">
      <c r="C873" s="15"/>
      <c r="D873" s="4"/>
      <c r="E873" s="4"/>
      <c r="F873" s="4"/>
      <c r="K873" s="5"/>
      <c r="L873" s="5"/>
    </row>
    <row r="874" spans="3:12" x14ac:dyDescent="0.25">
      <c r="C874" s="15"/>
      <c r="D874" s="4"/>
      <c r="E874" s="4"/>
      <c r="F874" s="4"/>
      <c r="K874" s="5"/>
      <c r="L874" s="5"/>
    </row>
    <row r="875" spans="3:12" x14ac:dyDescent="0.25">
      <c r="C875" s="15"/>
      <c r="D875" s="4"/>
      <c r="E875" s="4"/>
      <c r="F875" s="4"/>
      <c r="K875" s="5"/>
      <c r="L875" s="5"/>
    </row>
    <row r="876" spans="3:12" x14ac:dyDescent="0.25">
      <c r="C876" s="15"/>
      <c r="D876" s="4"/>
      <c r="E876" s="4"/>
      <c r="F876" s="4"/>
      <c r="K876" s="5"/>
      <c r="L876" s="5"/>
    </row>
    <row r="877" spans="3:12" x14ac:dyDescent="0.25">
      <c r="C877" s="15"/>
      <c r="D877" s="4"/>
      <c r="E877" s="4"/>
      <c r="F877" s="4"/>
      <c r="K877" s="5"/>
      <c r="L877" s="5"/>
    </row>
    <row r="878" spans="3:12" x14ac:dyDescent="0.25">
      <c r="C878" s="15"/>
      <c r="D878" s="4"/>
      <c r="E878" s="4"/>
      <c r="F878" s="4"/>
      <c r="K878" s="5"/>
      <c r="L878" s="5"/>
    </row>
    <row r="879" spans="3:12" x14ac:dyDescent="0.25">
      <c r="C879" s="15"/>
      <c r="D879" s="4"/>
      <c r="E879" s="4"/>
      <c r="F879" s="4"/>
      <c r="K879" s="5"/>
      <c r="L879" s="5"/>
    </row>
    <row r="880" spans="3:12" x14ac:dyDescent="0.25">
      <c r="C880" s="15"/>
      <c r="D880" s="4"/>
      <c r="E880" s="4"/>
      <c r="F880" s="4"/>
      <c r="K880" s="5"/>
      <c r="L880" s="5"/>
    </row>
    <row r="881" spans="3:12" x14ac:dyDescent="0.25">
      <c r="C881" s="15"/>
      <c r="D881" s="4"/>
      <c r="E881" s="4"/>
      <c r="F881" s="4"/>
      <c r="K881" s="5"/>
      <c r="L881" s="5"/>
    </row>
    <row r="882" spans="3:12" x14ac:dyDescent="0.25">
      <c r="C882" s="15"/>
      <c r="D882" s="4"/>
      <c r="E882" s="4"/>
      <c r="F882" s="4"/>
      <c r="K882" s="5"/>
      <c r="L882" s="5"/>
    </row>
    <row r="883" spans="3:12" x14ac:dyDescent="0.25">
      <c r="C883" s="15"/>
      <c r="D883" s="4"/>
      <c r="E883" s="4"/>
      <c r="F883" s="4"/>
      <c r="K883" s="5"/>
      <c r="L883" s="5"/>
    </row>
    <row r="884" spans="3:12" x14ac:dyDescent="0.25">
      <c r="C884" s="15"/>
      <c r="D884" s="4"/>
      <c r="E884" s="4"/>
      <c r="F884" s="4"/>
      <c r="K884" s="5"/>
      <c r="L884" s="5"/>
    </row>
    <row r="885" spans="3:12" x14ac:dyDescent="0.25">
      <c r="C885" s="15"/>
      <c r="D885" s="4"/>
      <c r="E885" s="4"/>
      <c r="F885" s="4"/>
      <c r="K885" s="5"/>
      <c r="L885" s="5"/>
    </row>
    <row r="886" spans="3:12" x14ac:dyDescent="0.25">
      <c r="C886" s="15"/>
      <c r="D886" s="4"/>
      <c r="E886" s="4"/>
      <c r="F886" s="4"/>
      <c r="K886" s="5"/>
      <c r="L886" s="5"/>
    </row>
    <row r="887" spans="3:12" x14ac:dyDescent="0.25">
      <c r="C887" s="15"/>
      <c r="D887" s="4"/>
      <c r="E887" s="4"/>
      <c r="F887" s="4"/>
      <c r="K887" s="5"/>
      <c r="L887" s="5"/>
    </row>
    <row r="888" spans="3:12" x14ac:dyDescent="0.25">
      <c r="C888" s="15"/>
      <c r="D888" s="4"/>
      <c r="E888" s="4"/>
      <c r="F888" s="4"/>
      <c r="K888" s="5"/>
      <c r="L888" s="5"/>
    </row>
    <row r="889" spans="3:12" x14ac:dyDescent="0.25">
      <c r="C889" s="15"/>
      <c r="D889" s="4"/>
      <c r="E889" s="4"/>
      <c r="F889" s="4"/>
      <c r="K889" s="5"/>
      <c r="L889" s="5"/>
    </row>
    <row r="890" spans="3:12" x14ac:dyDescent="0.25">
      <c r="C890" s="15"/>
      <c r="D890" s="4"/>
      <c r="E890" s="4"/>
      <c r="F890" s="4"/>
      <c r="K890" s="5"/>
      <c r="L890" s="5"/>
    </row>
    <row r="891" spans="3:12" x14ac:dyDescent="0.25">
      <c r="C891" s="15"/>
      <c r="D891" s="4"/>
      <c r="E891" s="4"/>
      <c r="F891" s="4"/>
      <c r="K891" s="5"/>
      <c r="L891" s="5"/>
    </row>
    <row r="892" spans="3:12" x14ac:dyDescent="0.25">
      <c r="C892" s="15"/>
      <c r="D892" s="4"/>
      <c r="E892" s="4"/>
      <c r="F892" s="4"/>
      <c r="K892" s="5"/>
      <c r="L892" s="5"/>
    </row>
    <row r="893" spans="3:12" x14ac:dyDescent="0.25">
      <c r="C893" s="15"/>
      <c r="D893" s="4"/>
      <c r="E893" s="4"/>
      <c r="F893" s="4"/>
      <c r="K893" s="5"/>
      <c r="L893" s="5"/>
    </row>
    <row r="894" spans="3:12" x14ac:dyDescent="0.25">
      <c r="C894" s="15"/>
      <c r="D894" s="4"/>
      <c r="E894" s="4"/>
      <c r="F894" s="4"/>
      <c r="K894" s="5"/>
      <c r="L894" s="5"/>
    </row>
    <row r="895" spans="3:12" x14ac:dyDescent="0.25">
      <c r="C895" s="15"/>
      <c r="D895" s="4"/>
      <c r="E895" s="4"/>
      <c r="F895" s="4"/>
      <c r="K895" s="5"/>
      <c r="L895" s="5"/>
    </row>
    <row r="896" spans="3:12" x14ac:dyDescent="0.25">
      <c r="C896" s="15"/>
      <c r="D896" s="4"/>
      <c r="E896" s="4"/>
      <c r="F896" s="4"/>
      <c r="K896" s="5"/>
      <c r="L896" s="5"/>
    </row>
    <row r="897" spans="3:12" x14ac:dyDescent="0.25">
      <c r="C897" s="15"/>
      <c r="D897" s="4"/>
      <c r="E897" s="4"/>
      <c r="F897" s="4"/>
      <c r="K897" s="5"/>
      <c r="L897" s="5"/>
    </row>
    <row r="898" spans="3:12" x14ac:dyDescent="0.25">
      <c r="C898" s="15"/>
      <c r="D898" s="4"/>
      <c r="E898" s="4"/>
      <c r="F898" s="4"/>
      <c r="K898" s="5"/>
      <c r="L898" s="5"/>
    </row>
    <row r="899" spans="3:12" x14ac:dyDescent="0.25">
      <c r="C899" s="15"/>
      <c r="D899" s="4"/>
      <c r="E899" s="4"/>
      <c r="F899" s="4"/>
      <c r="K899" s="5"/>
      <c r="L899" s="5"/>
    </row>
    <row r="900" spans="3:12" x14ac:dyDescent="0.25">
      <c r="C900" s="15"/>
      <c r="D900" s="4"/>
      <c r="E900" s="4"/>
      <c r="F900" s="4"/>
      <c r="K900" s="5"/>
      <c r="L900" s="5"/>
    </row>
    <row r="901" spans="3:12" x14ac:dyDescent="0.25">
      <c r="C901" s="15"/>
      <c r="D901" s="4"/>
      <c r="E901" s="4"/>
      <c r="F901" s="4"/>
      <c r="K901" s="5"/>
      <c r="L901" s="5"/>
    </row>
    <row r="902" spans="3:12" x14ac:dyDescent="0.25">
      <c r="C902" s="15"/>
      <c r="D902" s="4"/>
      <c r="E902" s="4"/>
      <c r="F902" s="4"/>
      <c r="K902" s="5"/>
      <c r="L902" s="5"/>
    </row>
    <row r="903" spans="3:12" x14ac:dyDescent="0.25">
      <c r="C903" s="15"/>
      <c r="D903" s="4"/>
      <c r="E903" s="4"/>
      <c r="F903" s="4"/>
      <c r="K903" s="5"/>
      <c r="L903" s="5"/>
    </row>
    <row r="904" spans="3:12" x14ac:dyDescent="0.25">
      <c r="C904" s="15"/>
      <c r="D904" s="4"/>
      <c r="E904" s="4"/>
      <c r="F904" s="4"/>
      <c r="K904" s="5"/>
      <c r="L904" s="5"/>
    </row>
    <row r="905" spans="3:12" x14ac:dyDescent="0.25">
      <c r="C905" s="15"/>
      <c r="D905" s="4"/>
      <c r="E905" s="4"/>
      <c r="F905" s="4"/>
      <c r="K905" s="5"/>
      <c r="L905" s="5"/>
    </row>
    <row r="906" spans="3:12" x14ac:dyDescent="0.25">
      <c r="C906" s="15"/>
      <c r="D906" s="4"/>
      <c r="E906" s="4"/>
      <c r="F906" s="4"/>
      <c r="K906" s="5"/>
      <c r="L906" s="5"/>
    </row>
    <row r="907" spans="3:12" x14ac:dyDescent="0.25">
      <c r="C907" s="15"/>
      <c r="D907" s="4"/>
      <c r="E907" s="4"/>
      <c r="F907" s="4"/>
      <c r="K907" s="5"/>
      <c r="L907" s="5"/>
    </row>
    <row r="908" spans="3:12" x14ac:dyDescent="0.25">
      <c r="C908" s="15"/>
      <c r="D908" s="4"/>
      <c r="E908" s="4"/>
      <c r="F908" s="4"/>
      <c r="K908" s="5"/>
      <c r="L908" s="5"/>
    </row>
    <row r="909" spans="3:12" x14ac:dyDescent="0.25">
      <c r="C909" s="15"/>
      <c r="D909" s="4"/>
      <c r="E909" s="4"/>
      <c r="F909" s="4"/>
      <c r="K909" s="5"/>
      <c r="L909" s="5"/>
    </row>
    <row r="910" spans="3:12" x14ac:dyDescent="0.25">
      <c r="C910" s="15"/>
      <c r="D910" s="4"/>
      <c r="E910" s="4"/>
      <c r="F910" s="4"/>
      <c r="K910" s="5"/>
      <c r="L910" s="5"/>
    </row>
    <row r="911" spans="3:12" x14ac:dyDescent="0.25">
      <c r="C911" s="15"/>
      <c r="D911" s="4"/>
      <c r="E911" s="4"/>
      <c r="F911" s="4"/>
      <c r="K911" s="5"/>
      <c r="L911" s="5"/>
    </row>
    <row r="912" spans="3:12" x14ac:dyDescent="0.25">
      <c r="C912" s="15"/>
      <c r="D912" s="4"/>
      <c r="E912" s="4"/>
      <c r="F912" s="4"/>
      <c r="K912" s="5"/>
      <c r="L912" s="5"/>
    </row>
    <row r="913" spans="3:12" x14ac:dyDescent="0.25">
      <c r="C913" s="15"/>
      <c r="D913" s="4"/>
      <c r="E913" s="4"/>
      <c r="F913" s="4"/>
      <c r="K913" s="5"/>
      <c r="L913" s="5"/>
    </row>
    <row r="914" spans="3:12" x14ac:dyDescent="0.25">
      <c r="C914" s="15"/>
      <c r="D914" s="4"/>
      <c r="E914" s="4"/>
      <c r="F914" s="4"/>
      <c r="K914" s="5"/>
      <c r="L914" s="5"/>
    </row>
    <row r="915" spans="3:12" x14ac:dyDescent="0.25">
      <c r="C915" s="15"/>
      <c r="D915" s="4"/>
      <c r="E915" s="4"/>
      <c r="F915" s="4"/>
      <c r="K915" s="5"/>
      <c r="L915" s="5"/>
    </row>
    <row r="916" spans="3:12" x14ac:dyDescent="0.25">
      <c r="C916" s="15"/>
      <c r="D916" s="4"/>
      <c r="E916" s="4"/>
      <c r="F916" s="4"/>
      <c r="K916" s="5"/>
      <c r="L916" s="5"/>
    </row>
    <row r="917" spans="3:12" x14ac:dyDescent="0.25">
      <c r="C917" s="15"/>
      <c r="D917" s="4"/>
      <c r="E917" s="4"/>
      <c r="F917" s="4"/>
      <c r="K917" s="5"/>
      <c r="L917" s="5"/>
    </row>
    <row r="918" spans="3:12" x14ac:dyDescent="0.25">
      <c r="C918" s="15"/>
      <c r="D918" s="4"/>
      <c r="E918" s="4"/>
      <c r="F918" s="4"/>
      <c r="K918" s="5"/>
      <c r="L918" s="5"/>
    </row>
    <row r="919" spans="3:12" x14ac:dyDescent="0.25">
      <c r="C919" s="15"/>
      <c r="D919" s="4"/>
      <c r="E919" s="4"/>
      <c r="F919" s="4"/>
      <c r="K919" s="5"/>
      <c r="L919" s="5"/>
    </row>
    <row r="920" spans="3:12" x14ac:dyDescent="0.25">
      <c r="C920" s="15"/>
      <c r="D920" s="4"/>
      <c r="E920" s="4"/>
      <c r="F920" s="4"/>
      <c r="K920" s="5"/>
      <c r="L920" s="5"/>
    </row>
    <row r="921" spans="3:12" x14ac:dyDescent="0.25">
      <c r="C921" s="15"/>
      <c r="D921" s="4"/>
      <c r="E921" s="4"/>
      <c r="F921" s="4"/>
      <c r="K921" s="5"/>
      <c r="L921" s="5"/>
    </row>
    <row r="922" spans="3:12" x14ac:dyDescent="0.25">
      <c r="C922" s="15"/>
      <c r="D922" s="4"/>
      <c r="E922" s="4"/>
      <c r="F922" s="4"/>
      <c r="K922" s="5"/>
      <c r="L922" s="5"/>
    </row>
    <row r="923" spans="3:12" x14ac:dyDescent="0.25">
      <c r="C923" s="15"/>
      <c r="D923" s="4"/>
      <c r="E923" s="4"/>
      <c r="F923" s="4"/>
      <c r="K923" s="5"/>
      <c r="L923" s="5"/>
    </row>
    <row r="924" spans="3:12" x14ac:dyDescent="0.25">
      <c r="C924" s="15"/>
      <c r="D924" s="4"/>
      <c r="E924" s="4"/>
      <c r="F924" s="4"/>
      <c r="K924" s="5"/>
      <c r="L924" s="5"/>
    </row>
    <row r="925" spans="3:12" x14ac:dyDescent="0.25">
      <c r="C925" s="15"/>
      <c r="D925" s="4"/>
      <c r="E925" s="4"/>
      <c r="F925" s="4"/>
      <c r="K925" s="5"/>
      <c r="L925" s="5"/>
    </row>
    <row r="926" spans="3:12" x14ac:dyDescent="0.25">
      <c r="C926" s="15"/>
      <c r="D926" s="4"/>
      <c r="E926" s="4"/>
      <c r="F926" s="4"/>
      <c r="K926" s="5"/>
      <c r="L926" s="5"/>
    </row>
    <row r="927" spans="3:12" x14ac:dyDescent="0.25">
      <c r="C927" s="15"/>
      <c r="D927" s="4"/>
      <c r="E927" s="4"/>
      <c r="F927" s="4"/>
      <c r="K927" s="5"/>
      <c r="L927" s="5"/>
    </row>
    <row r="928" spans="3:12" x14ac:dyDescent="0.25">
      <c r="C928" s="15"/>
      <c r="D928" s="4"/>
      <c r="E928" s="4"/>
      <c r="F928" s="4"/>
      <c r="K928" s="5"/>
      <c r="L928" s="5"/>
    </row>
    <row r="929" spans="3:12" x14ac:dyDescent="0.25">
      <c r="C929" s="15"/>
      <c r="D929" s="4"/>
      <c r="E929" s="4"/>
      <c r="F929" s="4"/>
      <c r="K929" s="5"/>
      <c r="L929" s="5"/>
    </row>
    <row r="930" spans="3:12" x14ac:dyDescent="0.25">
      <c r="C930" s="15"/>
      <c r="D930" s="4"/>
      <c r="E930" s="4"/>
      <c r="F930" s="4"/>
      <c r="K930" s="5"/>
      <c r="L930" s="5"/>
    </row>
    <row r="931" spans="3:12" x14ac:dyDescent="0.25">
      <c r="C931" s="15"/>
      <c r="D931" s="4"/>
      <c r="E931" s="4"/>
      <c r="F931" s="4"/>
      <c r="K931" s="5"/>
      <c r="L931" s="5"/>
    </row>
    <row r="932" spans="3:12" x14ac:dyDescent="0.25">
      <c r="C932" s="15"/>
      <c r="D932" s="4"/>
      <c r="E932" s="4"/>
      <c r="F932" s="4"/>
      <c r="K932" s="5"/>
      <c r="L932" s="5"/>
    </row>
    <row r="933" spans="3:12" x14ac:dyDescent="0.25">
      <c r="C933" s="15"/>
      <c r="D933" s="4"/>
      <c r="E933" s="4"/>
      <c r="F933" s="4"/>
      <c r="K933" s="5"/>
      <c r="L933" s="5"/>
    </row>
    <row r="934" spans="3:12" x14ac:dyDescent="0.25">
      <c r="C934" s="15"/>
      <c r="D934" s="4"/>
      <c r="E934" s="4"/>
      <c r="F934" s="4"/>
      <c r="K934" s="5"/>
      <c r="L934" s="5"/>
    </row>
    <row r="935" spans="3:12" x14ac:dyDescent="0.25">
      <c r="C935" s="15"/>
      <c r="D935" s="4"/>
      <c r="E935" s="4"/>
      <c r="F935" s="4"/>
      <c r="K935" s="5"/>
      <c r="L935" s="5"/>
    </row>
    <row r="936" spans="3:12" x14ac:dyDescent="0.25">
      <c r="C936" s="15"/>
      <c r="D936" s="4"/>
      <c r="E936" s="4"/>
      <c r="F936" s="4"/>
      <c r="K936" s="5"/>
      <c r="L936" s="5"/>
    </row>
    <row r="937" spans="3:12" x14ac:dyDescent="0.25">
      <c r="C937" s="15"/>
      <c r="D937" s="4"/>
      <c r="E937" s="4"/>
      <c r="F937" s="4"/>
      <c r="K937" s="5"/>
      <c r="L937" s="5"/>
    </row>
    <row r="938" spans="3:12" x14ac:dyDescent="0.25">
      <c r="C938" s="15"/>
      <c r="D938" s="4"/>
      <c r="E938" s="4"/>
      <c r="F938" s="4"/>
      <c r="K938" s="5"/>
      <c r="L938" s="5"/>
    </row>
    <row r="939" spans="3:12" x14ac:dyDescent="0.25">
      <c r="C939" s="15"/>
      <c r="D939" s="4"/>
      <c r="E939" s="4"/>
      <c r="F939" s="4"/>
      <c r="K939" s="5"/>
      <c r="L939" s="5"/>
    </row>
    <row r="940" spans="3:12" x14ac:dyDescent="0.25">
      <c r="C940" s="15"/>
      <c r="D940" s="4"/>
      <c r="E940" s="4"/>
      <c r="F940" s="4"/>
      <c r="K940" s="5"/>
      <c r="L940" s="5"/>
    </row>
    <row r="941" spans="3:12" x14ac:dyDescent="0.25">
      <c r="C941" s="15"/>
      <c r="D941" s="4"/>
      <c r="E941" s="4"/>
      <c r="F941" s="4"/>
      <c r="K941" s="5"/>
      <c r="L941" s="5"/>
    </row>
    <row r="942" spans="3:12" x14ac:dyDescent="0.25">
      <c r="C942" s="15"/>
      <c r="D942" s="4"/>
      <c r="E942" s="4"/>
      <c r="F942" s="4"/>
      <c r="K942" s="5"/>
      <c r="L942" s="5"/>
    </row>
    <row r="943" spans="3:12" x14ac:dyDescent="0.25">
      <c r="C943" s="15"/>
      <c r="D943" s="4"/>
      <c r="E943" s="4"/>
      <c r="F943" s="4"/>
      <c r="K943" s="5"/>
      <c r="L943" s="5"/>
    </row>
    <row r="944" spans="3:12" x14ac:dyDescent="0.25">
      <c r="C944" s="15"/>
      <c r="D944" s="4"/>
      <c r="E944" s="4"/>
      <c r="F944" s="4"/>
      <c r="K944" s="5"/>
      <c r="L944" s="5"/>
    </row>
    <row r="945" spans="3:12" x14ac:dyDescent="0.25">
      <c r="C945" s="15"/>
      <c r="D945" s="4"/>
      <c r="E945" s="4"/>
      <c r="F945" s="4"/>
      <c r="K945" s="5"/>
      <c r="L945" s="5"/>
    </row>
    <row r="946" spans="3:12" x14ac:dyDescent="0.25">
      <c r="C946" s="15"/>
      <c r="D946" s="4"/>
      <c r="E946" s="4"/>
      <c r="F946" s="4"/>
      <c r="K946" s="5"/>
      <c r="L946" s="5"/>
    </row>
    <row r="947" spans="3:12" x14ac:dyDescent="0.25">
      <c r="C947" s="15"/>
      <c r="D947" s="4"/>
      <c r="E947" s="4"/>
      <c r="F947" s="4"/>
      <c r="K947" s="5"/>
      <c r="L947" s="5"/>
    </row>
    <row r="948" spans="3:12" x14ac:dyDescent="0.25">
      <c r="C948" s="15"/>
      <c r="D948" s="4"/>
      <c r="E948" s="4"/>
      <c r="F948" s="4"/>
      <c r="K948" s="5"/>
      <c r="L948" s="5"/>
    </row>
    <row r="949" spans="3:12" x14ac:dyDescent="0.25">
      <c r="C949" s="15"/>
      <c r="D949" s="4"/>
      <c r="E949" s="4"/>
      <c r="F949" s="4"/>
      <c r="K949" s="5"/>
      <c r="L949" s="5"/>
    </row>
    <row r="950" spans="3:12" x14ac:dyDescent="0.25">
      <c r="C950" s="15"/>
      <c r="D950" s="4"/>
      <c r="E950" s="4"/>
      <c r="F950" s="4"/>
      <c r="K950" s="5"/>
      <c r="L950" s="5"/>
    </row>
    <row r="951" spans="3:12" x14ac:dyDescent="0.25">
      <c r="C951" s="15"/>
      <c r="D951" s="4"/>
      <c r="E951" s="4"/>
      <c r="F951" s="4"/>
      <c r="K951" s="5"/>
      <c r="L951" s="5"/>
    </row>
    <row r="952" spans="3:12" x14ac:dyDescent="0.25">
      <c r="C952" s="15"/>
      <c r="D952" s="4"/>
      <c r="E952" s="4"/>
      <c r="F952" s="4"/>
      <c r="K952" s="5"/>
      <c r="L952" s="5"/>
    </row>
    <row r="953" spans="3:12" x14ac:dyDescent="0.25">
      <c r="C953" s="15"/>
      <c r="D953" s="4"/>
      <c r="E953" s="4"/>
      <c r="F953" s="4"/>
      <c r="K953" s="5"/>
      <c r="L953" s="5"/>
    </row>
    <row r="954" spans="3:12" x14ac:dyDescent="0.25">
      <c r="C954" s="15"/>
      <c r="D954" s="4"/>
      <c r="E954" s="4"/>
      <c r="F954" s="4"/>
      <c r="K954" s="5"/>
      <c r="L954" s="5"/>
    </row>
    <row r="955" spans="3:12" x14ac:dyDescent="0.25">
      <c r="C955" s="15"/>
      <c r="D955" s="4"/>
      <c r="E955" s="4"/>
      <c r="F955" s="4"/>
      <c r="K955" s="5"/>
      <c r="L955" s="5"/>
    </row>
    <row r="956" spans="3:12" x14ac:dyDescent="0.25">
      <c r="C956" s="15"/>
      <c r="D956" s="4"/>
      <c r="E956" s="4"/>
      <c r="F956" s="4"/>
      <c r="K956" s="5"/>
      <c r="L956" s="5"/>
    </row>
    <row r="957" spans="3:12" x14ac:dyDescent="0.25">
      <c r="C957" s="15"/>
      <c r="D957" s="4"/>
      <c r="E957" s="4"/>
      <c r="F957" s="4"/>
      <c r="K957" s="5"/>
      <c r="L957" s="5"/>
    </row>
    <row r="958" spans="3:12" x14ac:dyDescent="0.25">
      <c r="C958" s="15"/>
      <c r="D958" s="4"/>
      <c r="E958" s="4"/>
      <c r="F958" s="4"/>
      <c r="K958" s="5"/>
      <c r="L958" s="5"/>
    </row>
    <row r="959" spans="3:12" x14ac:dyDescent="0.25">
      <c r="C959" s="15"/>
      <c r="D959" s="4"/>
      <c r="E959" s="4"/>
      <c r="F959" s="4"/>
      <c r="K959" s="5"/>
      <c r="L959" s="5"/>
    </row>
    <row r="960" spans="3:12" x14ac:dyDescent="0.25">
      <c r="C960" s="15"/>
      <c r="D960" s="4"/>
      <c r="E960" s="4"/>
      <c r="F960" s="4"/>
      <c r="K960" s="5"/>
      <c r="L960" s="5"/>
    </row>
    <row r="961" spans="3:12" x14ac:dyDescent="0.25">
      <c r="C961" s="15"/>
      <c r="D961" s="4"/>
      <c r="E961" s="4"/>
      <c r="F961" s="4"/>
      <c r="K961" s="5"/>
      <c r="L961" s="5"/>
    </row>
    <row r="962" spans="3:12" x14ac:dyDescent="0.25">
      <c r="C962" s="15"/>
      <c r="D962" s="4"/>
      <c r="E962" s="4"/>
      <c r="F962" s="4"/>
      <c r="K962" s="5"/>
      <c r="L962" s="5"/>
    </row>
    <row r="963" spans="3:12" x14ac:dyDescent="0.25">
      <c r="C963" s="15"/>
      <c r="D963" s="4"/>
      <c r="E963" s="4"/>
      <c r="F963" s="4"/>
      <c r="K963" s="5"/>
      <c r="L963" s="5"/>
    </row>
    <row r="964" spans="3:12" x14ac:dyDescent="0.25">
      <c r="C964" s="15"/>
      <c r="D964" s="4"/>
      <c r="E964" s="4"/>
      <c r="F964" s="4"/>
      <c r="K964" s="5"/>
      <c r="L964" s="5"/>
    </row>
    <row r="965" spans="3:12" x14ac:dyDescent="0.25">
      <c r="C965" s="15"/>
      <c r="D965" s="4"/>
      <c r="E965" s="4"/>
      <c r="F965" s="4"/>
      <c r="K965" s="5"/>
      <c r="L965" s="5"/>
    </row>
    <row r="966" spans="3:12" x14ac:dyDescent="0.25">
      <c r="C966" s="15"/>
      <c r="D966" s="4"/>
      <c r="E966" s="4"/>
      <c r="F966" s="4"/>
      <c r="K966" s="5"/>
      <c r="L966" s="5"/>
    </row>
    <row r="967" spans="3:12" x14ac:dyDescent="0.25">
      <c r="C967" s="15"/>
      <c r="D967" s="4"/>
      <c r="E967" s="4"/>
      <c r="F967" s="4"/>
      <c r="K967" s="5"/>
      <c r="L967" s="5"/>
    </row>
    <row r="968" spans="3:12" x14ac:dyDescent="0.25">
      <c r="C968" s="15"/>
      <c r="D968" s="4"/>
      <c r="E968" s="4"/>
      <c r="F968" s="4"/>
      <c r="K968" s="5"/>
      <c r="L968" s="5"/>
    </row>
    <row r="969" spans="3:12" x14ac:dyDescent="0.25">
      <c r="C969" s="15"/>
      <c r="D969" s="4"/>
      <c r="E969" s="4"/>
      <c r="F969" s="4"/>
      <c r="K969" s="5"/>
      <c r="L969" s="5"/>
    </row>
    <row r="970" spans="3:12" x14ac:dyDescent="0.25">
      <c r="C970" s="15"/>
      <c r="D970" s="4"/>
      <c r="E970" s="4"/>
      <c r="F970" s="4"/>
      <c r="K970" s="5"/>
      <c r="L970" s="5"/>
    </row>
    <row r="971" spans="3:12" x14ac:dyDescent="0.25">
      <c r="C971" s="15"/>
      <c r="D971" s="4"/>
      <c r="E971" s="4"/>
      <c r="F971" s="4"/>
      <c r="K971" s="5"/>
      <c r="L971" s="5"/>
    </row>
    <row r="972" spans="3:12" x14ac:dyDescent="0.25">
      <c r="C972" s="15"/>
      <c r="D972" s="4"/>
      <c r="E972" s="4"/>
      <c r="F972" s="4"/>
      <c r="K972" s="5"/>
      <c r="L972" s="5"/>
    </row>
    <row r="973" spans="3:12" x14ac:dyDescent="0.25">
      <c r="C973" s="15"/>
      <c r="D973" s="4"/>
      <c r="E973" s="4"/>
      <c r="F973" s="4"/>
      <c r="K973" s="5"/>
      <c r="L973" s="5"/>
    </row>
    <row r="974" spans="3:12" x14ac:dyDescent="0.25">
      <c r="C974" s="15"/>
      <c r="D974" s="4"/>
      <c r="E974" s="4"/>
      <c r="F974" s="4"/>
      <c r="K974" s="5"/>
      <c r="L974" s="5"/>
    </row>
    <row r="975" spans="3:12" x14ac:dyDescent="0.25">
      <c r="C975" s="15"/>
      <c r="D975" s="4"/>
      <c r="E975" s="4"/>
      <c r="F975" s="4"/>
      <c r="K975" s="5"/>
      <c r="L975" s="5"/>
    </row>
    <row r="976" spans="3:12" x14ac:dyDescent="0.25">
      <c r="C976" s="15"/>
      <c r="D976" s="4"/>
      <c r="E976" s="4"/>
      <c r="F976" s="4"/>
      <c r="K976" s="5"/>
      <c r="L976" s="5"/>
    </row>
    <row r="977" spans="3:12" x14ac:dyDescent="0.25">
      <c r="C977" s="15"/>
      <c r="D977" s="4"/>
      <c r="E977" s="4"/>
      <c r="F977" s="4"/>
      <c r="K977" s="5"/>
      <c r="L977" s="5"/>
    </row>
    <row r="978" spans="3:12" x14ac:dyDescent="0.25">
      <c r="C978" s="15"/>
      <c r="D978" s="4"/>
      <c r="E978" s="4"/>
      <c r="F978" s="4"/>
      <c r="K978" s="5"/>
      <c r="L978" s="5"/>
    </row>
    <row r="979" spans="3:12" x14ac:dyDescent="0.25">
      <c r="C979" s="15"/>
      <c r="D979" s="4"/>
      <c r="E979" s="4"/>
      <c r="F979" s="4"/>
      <c r="K979" s="5"/>
      <c r="L979" s="5"/>
    </row>
    <row r="980" spans="3:12" x14ac:dyDescent="0.25">
      <c r="C980" s="15"/>
      <c r="D980" s="4"/>
      <c r="E980" s="4"/>
      <c r="F980" s="4"/>
      <c r="K980" s="5"/>
      <c r="L980" s="5"/>
    </row>
    <row r="981" spans="3:12" x14ac:dyDescent="0.25">
      <c r="C981" s="15"/>
      <c r="D981" s="4"/>
      <c r="E981" s="4"/>
      <c r="F981" s="4"/>
      <c r="K981" s="5"/>
      <c r="L981" s="5"/>
    </row>
    <row r="982" spans="3:12" x14ac:dyDescent="0.25">
      <c r="C982" s="15"/>
      <c r="D982" s="4"/>
      <c r="E982" s="4"/>
      <c r="F982" s="4"/>
      <c r="K982" s="5"/>
      <c r="L982" s="5"/>
    </row>
    <row r="983" spans="3:12" x14ac:dyDescent="0.25">
      <c r="C983" s="15"/>
      <c r="D983" s="4"/>
      <c r="E983" s="4"/>
      <c r="F983" s="4"/>
      <c r="K983" s="5"/>
      <c r="L983" s="5"/>
    </row>
    <row r="984" spans="3:12" x14ac:dyDescent="0.25">
      <c r="C984" s="15"/>
      <c r="D984" s="4"/>
      <c r="E984" s="4"/>
      <c r="F984" s="4"/>
      <c r="K984" s="5"/>
      <c r="L984" s="5"/>
    </row>
    <row r="985" spans="3:12" x14ac:dyDescent="0.25">
      <c r="C985" s="15"/>
      <c r="D985" s="4"/>
      <c r="E985" s="4"/>
      <c r="F985" s="4"/>
      <c r="K985" s="5"/>
      <c r="L985" s="5"/>
    </row>
    <row r="986" spans="3:12" x14ac:dyDescent="0.25">
      <c r="C986" s="15"/>
      <c r="D986" s="4"/>
      <c r="E986" s="4"/>
      <c r="F986" s="4"/>
      <c r="K986" s="5"/>
      <c r="L986" s="5"/>
    </row>
    <row r="987" spans="3:12" x14ac:dyDescent="0.25">
      <c r="C987" s="15"/>
      <c r="D987" s="4"/>
      <c r="E987" s="4"/>
      <c r="F987" s="4"/>
      <c r="K987" s="5"/>
      <c r="L987" s="5"/>
    </row>
    <row r="988" spans="3:12" x14ac:dyDescent="0.25">
      <c r="C988" s="15"/>
      <c r="D988" s="4"/>
      <c r="E988" s="4"/>
      <c r="F988" s="4"/>
      <c r="K988" s="5"/>
      <c r="L988" s="5"/>
    </row>
    <row r="989" spans="3:12" x14ac:dyDescent="0.25">
      <c r="C989" s="15"/>
      <c r="D989" s="4"/>
      <c r="E989" s="4"/>
      <c r="F989" s="4"/>
      <c r="K989" s="5"/>
      <c r="L989" s="5"/>
    </row>
    <row r="990" spans="3:12" x14ac:dyDescent="0.25">
      <c r="C990" s="15"/>
      <c r="D990" s="4"/>
      <c r="E990" s="4"/>
      <c r="F990" s="4"/>
      <c r="K990" s="5"/>
      <c r="L990" s="5"/>
    </row>
    <row r="991" spans="3:12" x14ac:dyDescent="0.25">
      <c r="C991" s="15"/>
      <c r="D991" s="4"/>
      <c r="E991" s="4"/>
      <c r="F991" s="4"/>
      <c r="K991" s="5"/>
      <c r="L991" s="5"/>
    </row>
    <row r="992" spans="3:12" x14ac:dyDescent="0.25">
      <c r="C992" s="15"/>
      <c r="D992" s="4"/>
      <c r="E992" s="4"/>
      <c r="F992" s="4"/>
      <c r="K992" s="5"/>
      <c r="L992" s="5"/>
    </row>
    <row r="993" spans="3:12" x14ac:dyDescent="0.25">
      <c r="C993" s="15"/>
      <c r="D993" s="4"/>
      <c r="E993" s="4"/>
      <c r="F993" s="4"/>
      <c r="K993" s="5"/>
      <c r="L993" s="5"/>
    </row>
    <row r="994" spans="3:12" x14ac:dyDescent="0.25">
      <c r="C994" s="15"/>
      <c r="D994" s="4"/>
      <c r="E994" s="4"/>
      <c r="F994" s="4"/>
      <c r="K994" s="5"/>
      <c r="L994" s="5"/>
    </row>
    <row r="995" spans="3:12" x14ac:dyDescent="0.25">
      <c r="C995" s="15"/>
      <c r="D995" s="4"/>
      <c r="E995" s="4"/>
      <c r="F995" s="4"/>
      <c r="K995" s="5"/>
      <c r="L995" s="5"/>
    </row>
    <row r="996" spans="3:12" x14ac:dyDescent="0.25">
      <c r="C996" s="15"/>
      <c r="D996" s="4"/>
      <c r="E996" s="4"/>
      <c r="F996" s="4"/>
      <c r="K996" s="5"/>
      <c r="L996" s="5"/>
    </row>
    <row r="997" spans="3:12" x14ac:dyDescent="0.25">
      <c r="C997" s="15"/>
      <c r="D997" s="4"/>
      <c r="E997" s="4"/>
      <c r="F997" s="4"/>
      <c r="K997" s="5"/>
      <c r="L997" s="5"/>
    </row>
    <row r="998" spans="3:12" x14ac:dyDescent="0.25">
      <c r="C998" s="15"/>
      <c r="D998" s="4"/>
      <c r="E998" s="4"/>
      <c r="F998" s="4"/>
      <c r="K998" s="5"/>
      <c r="L998" s="5"/>
    </row>
    <row r="999" spans="3:12" x14ac:dyDescent="0.25">
      <c r="C999" s="15"/>
      <c r="D999" s="4"/>
      <c r="E999" s="4"/>
      <c r="F999" s="4"/>
      <c r="K999" s="5"/>
      <c r="L999" s="5"/>
    </row>
    <row r="1000" spans="3:12" x14ac:dyDescent="0.25">
      <c r="C1000" s="15"/>
      <c r="D1000" s="4"/>
      <c r="E1000" s="4"/>
      <c r="F1000" s="4"/>
      <c r="K1000" s="5"/>
      <c r="L1000" s="5"/>
    </row>
    <row r="1001" spans="3:12" x14ac:dyDescent="0.25">
      <c r="C1001" s="15"/>
      <c r="D1001" s="4"/>
      <c r="E1001" s="4"/>
      <c r="F1001" s="4"/>
      <c r="K1001" s="5"/>
      <c r="L1001" s="5"/>
    </row>
    <row r="1002" spans="3:12" x14ac:dyDescent="0.25">
      <c r="C1002" s="15"/>
      <c r="D1002" s="4"/>
      <c r="E1002" s="4"/>
      <c r="F1002" s="4"/>
      <c r="K1002" s="5"/>
      <c r="L1002" s="5"/>
    </row>
    <row r="1003" spans="3:12" x14ac:dyDescent="0.25">
      <c r="C1003" s="15"/>
      <c r="D1003" s="4"/>
      <c r="E1003" s="4"/>
      <c r="F1003" s="4"/>
      <c r="K1003" s="5"/>
      <c r="L1003" s="5"/>
    </row>
    <row r="1004" spans="3:12" x14ac:dyDescent="0.25">
      <c r="C1004" s="15"/>
      <c r="D1004" s="4"/>
      <c r="E1004" s="4"/>
      <c r="F1004" s="4"/>
      <c r="K1004" s="5"/>
      <c r="L1004" s="5"/>
    </row>
    <row r="1005" spans="3:12" x14ac:dyDescent="0.25">
      <c r="C1005" s="15"/>
      <c r="D1005" s="4"/>
      <c r="E1005" s="4"/>
      <c r="F1005" s="4"/>
      <c r="K1005" s="5"/>
      <c r="L1005" s="5"/>
    </row>
    <row r="1006" spans="3:12" x14ac:dyDescent="0.25">
      <c r="C1006" s="15"/>
      <c r="D1006" s="4"/>
      <c r="E1006" s="4"/>
      <c r="F1006" s="4"/>
      <c r="K1006" s="5"/>
      <c r="L1006" s="5"/>
    </row>
    <row r="1007" spans="3:12" x14ac:dyDescent="0.25">
      <c r="C1007" s="15"/>
      <c r="D1007" s="4"/>
      <c r="E1007" s="4"/>
      <c r="F1007" s="4"/>
      <c r="K1007" s="5"/>
      <c r="L1007" s="5"/>
    </row>
    <row r="1008" spans="3:12" x14ac:dyDescent="0.25">
      <c r="C1008" s="15"/>
      <c r="D1008" s="4"/>
      <c r="E1008" s="4"/>
      <c r="F1008" s="4"/>
      <c r="K1008" s="5"/>
      <c r="L1008" s="5"/>
    </row>
    <row r="1009" spans="3:12" x14ac:dyDescent="0.25">
      <c r="C1009" s="15"/>
      <c r="D1009" s="4"/>
      <c r="E1009" s="4"/>
      <c r="F1009" s="4"/>
      <c r="K1009" s="5"/>
      <c r="L1009" s="5"/>
    </row>
    <row r="1010" spans="3:12" x14ac:dyDescent="0.25">
      <c r="C1010" s="15"/>
      <c r="D1010" s="4"/>
      <c r="E1010" s="4"/>
      <c r="F1010" s="4"/>
      <c r="K1010" s="5"/>
      <c r="L1010" s="5"/>
    </row>
    <row r="1011" spans="3:12" x14ac:dyDescent="0.25">
      <c r="C1011" s="15"/>
      <c r="D1011" s="4"/>
      <c r="E1011" s="4"/>
      <c r="F1011" s="4"/>
      <c r="K1011" s="5"/>
      <c r="L1011" s="5"/>
    </row>
    <row r="1012" spans="3:12" x14ac:dyDescent="0.25">
      <c r="C1012" s="15"/>
      <c r="D1012" s="4"/>
      <c r="E1012" s="4"/>
      <c r="F1012" s="4"/>
      <c r="K1012" s="5"/>
      <c r="L1012" s="5"/>
    </row>
    <row r="1013" spans="3:12" x14ac:dyDescent="0.25">
      <c r="C1013" s="15"/>
      <c r="D1013" s="4"/>
      <c r="E1013" s="4"/>
      <c r="F1013" s="4"/>
      <c r="K1013" s="5"/>
      <c r="L1013" s="5"/>
    </row>
    <row r="1014" spans="3:12" x14ac:dyDescent="0.25">
      <c r="C1014" s="15"/>
      <c r="D1014" s="4"/>
      <c r="E1014" s="4"/>
      <c r="F1014" s="4"/>
      <c r="K1014" s="5"/>
      <c r="L1014" s="5"/>
    </row>
    <row r="1015" spans="3:12" x14ac:dyDescent="0.25">
      <c r="C1015" s="15"/>
      <c r="D1015" s="4"/>
      <c r="E1015" s="4"/>
      <c r="F1015" s="4"/>
      <c r="K1015" s="5"/>
      <c r="L1015" s="5"/>
    </row>
    <row r="1016" spans="3:12" x14ac:dyDescent="0.25">
      <c r="C1016" s="15"/>
      <c r="D1016" s="4"/>
      <c r="E1016" s="4"/>
      <c r="F1016" s="4"/>
      <c r="K1016" s="5"/>
      <c r="L1016" s="5"/>
    </row>
    <row r="1017" spans="3:12" x14ac:dyDescent="0.25">
      <c r="C1017" s="15"/>
      <c r="D1017" s="4"/>
      <c r="E1017" s="4"/>
      <c r="F1017" s="4"/>
      <c r="K1017" s="5"/>
      <c r="L1017" s="5"/>
    </row>
    <row r="1018" spans="3:12" x14ac:dyDescent="0.25">
      <c r="C1018" s="15"/>
      <c r="D1018" s="4"/>
      <c r="E1018" s="4"/>
      <c r="F1018" s="4"/>
      <c r="K1018" s="5"/>
      <c r="L1018" s="5"/>
    </row>
    <row r="1019" spans="3:12" x14ac:dyDescent="0.25">
      <c r="C1019" s="15"/>
      <c r="D1019" s="4"/>
      <c r="E1019" s="4"/>
      <c r="F1019" s="4"/>
      <c r="K1019" s="5"/>
      <c r="L1019" s="5"/>
    </row>
    <row r="1020" spans="3:12" x14ac:dyDescent="0.25">
      <c r="C1020" s="15"/>
      <c r="D1020" s="4"/>
      <c r="E1020" s="4"/>
      <c r="F1020" s="4"/>
      <c r="K1020" s="5"/>
      <c r="L1020" s="5"/>
    </row>
    <row r="1021" spans="3:12" x14ac:dyDescent="0.25">
      <c r="C1021" s="15"/>
      <c r="D1021" s="4"/>
      <c r="E1021" s="4"/>
      <c r="F1021" s="4"/>
      <c r="K1021" s="5"/>
      <c r="L1021" s="5"/>
    </row>
    <row r="1022" spans="3:12" x14ac:dyDescent="0.25">
      <c r="C1022" s="15"/>
      <c r="D1022" s="4"/>
      <c r="E1022" s="4"/>
      <c r="F1022" s="4"/>
      <c r="K1022" s="5"/>
      <c r="L1022" s="5"/>
    </row>
    <row r="1023" spans="3:12" x14ac:dyDescent="0.25">
      <c r="C1023" s="15"/>
      <c r="D1023" s="4"/>
      <c r="E1023" s="4"/>
      <c r="F1023" s="4"/>
      <c r="K1023" s="5"/>
      <c r="L1023" s="5"/>
    </row>
    <row r="1024" spans="3:12" x14ac:dyDescent="0.25">
      <c r="C1024" s="15"/>
      <c r="D1024" s="4"/>
      <c r="E1024" s="4"/>
      <c r="F1024" s="4"/>
      <c r="K1024" s="5"/>
      <c r="L1024" s="5"/>
    </row>
    <row r="1025" spans="3:12" x14ac:dyDescent="0.25">
      <c r="C1025" s="15"/>
      <c r="D1025" s="4"/>
      <c r="E1025" s="4"/>
      <c r="F1025" s="4"/>
      <c r="K1025" s="5"/>
      <c r="L1025" s="5"/>
    </row>
    <row r="1026" spans="3:12" x14ac:dyDescent="0.25">
      <c r="C1026" s="15"/>
      <c r="D1026" s="4"/>
      <c r="E1026" s="4"/>
      <c r="F1026" s="4"/>
      <c r="K1026" s="5"/>
      <c r="L1026" s="5"/>
    </row>
    <row r="1027" spans="3:12" x14ac:dyDescent="0.25">
      <c r="C1027" s="15"/>
      <c r="D1027" s="4"/>
      <c r="E1027" s="4"/>
      <c r="F1027" s="4"/>
      <c r="K1027" s="5"/>
      <c r="L1027" s="5"/>
    </row>
    <row r="1028" spans="3:12" x14ac:dyDescent="0.25">
      <c r="C1028" s="15"/>
      <c r="D1028" s="4"/>
      <c r="E1028" s="4"/>
      <c r="F1028" s="4"/>
      <c r="K1028" s="5"/>
      <c r="L1028" s="5"/>
    </row>
    <row r="1029" spans="3:12" x14ac:dyDescent="0.25">
      <c r="C1029" s="15"/>
      <c r="D1029" s="4"/>
      <c r="E1029" s="4"/>
      <c r="F1029" s="4"/>
      <c r="K1029" s="5"/>
      <c r="L1029" s="5"/>
    </row>
    <row r="1030" spans="3:12" x14ac:dyDescent="0.25">
      <c r="C1030" s="15"/>
      <c r="D1030" s="4"/>
      <c r="E1030" s="4"/>
      <c r="F1030" s="4"/>
      <c r="K1030" s="5"/>
      <c r="L1030" s="5"/>
    </row>
    <row r="1031" spans="3:12" x14ac:dyDescent="0.25">
      <c r="C1031" s="15"/>
      <c r="D1031" s="4"/>
      <c r="E1031" s="4"/>
      <c r="F1031" s="4"/>
      <c r="K1031" s="5"/>
      <c r="L1031" s="5"/>
    </row>
    <row r="1032" spans="3:12" x14ac:dyDescent="0.25">
      <c r="C1032" s="15"/>
      <c r="D1032" s="4"/>
      <c r="E1032" s="4"/>
      <c r="F1032" s="4"/>
      <c r="K1032" s="5"/>
      <c r="L1032" s="5"/>
    </row>
    <row r="1033" spans="3:12" x14ac:dyDescent="0.25">
      <c r="C1033" s="15"/>
      <c r="D1033" s="4"/>
      <c r="E1033" s="4"/>
      <c r="F1033" s="4"/>
      <c r="K1033" s="5"/>
      <c r="L1033" s="5"/>
    </row>
    <row r="1034" spans="3:12" x14ac:dyDescent="0.25">
      <c r="C1034" s="15"/>
      <c r="D1034" s="4"/>
      <c r="E1034" s="4"/>
      <c r="F1034" s="4"/>
      <c r="K1034" s="5"/>
      <c r="L1034" s="5"/>
    </row>
    <row r="1035" spans="3:12" x14ac:dyDescent="0.25">
      <c r="C1035" s="15"/>
      <c r="D1035" s="4"/>
      <c r="E1035" s="4"/>
      <c r="F1035" s="4"/>
      <c r="K1035" s="5"/>
      <c r="L1035" s="5"/>
    </row>
    <row r="1036" spans="3:12" x14ac:dyDescent="0.25">
      <c r="C1036" s="15"/>
      <c r="D1036" s="4"/>
      <c r="E1036" s="4"/>
      <c r="F1036" s="4"/>
      <c r="K1036" s="5"/>
      <c r="L1036" s="5"/>
    </row>
    <row r="1037" spans="3:12" x14ac:dyDescent="0.25">
      <c r="C1037" s="15"/>
      <c r="D1037" s="4"/>
      <c r="E1037" s="4"/>
      <c r="F1037" s="4"/>
      <c r="K1037" s="5"/>
      <c r="L1037" s="5"/>
    </row>
    <row r="1038" spans="3:12" x14ac:dyDescent="0.25">
      <c r="C1038" s="15"/>
      <c r="D1038" s="4"/>
      <c r="E1038" s="4"/>
      <c r="F1038" s="4"/>
      <c r="K1038" s="5"/>
      <c r="L1038" s="5"/>
    </row>
    <row r="1039" spans="3:12" x14ac:dyDescent="0.25">
      <c r="C1039" s="15"/>
      <c r="D1039" s="4"/>
      <c r="E1039" s="4"/>
      <c r="F1039" s="4"/>
      <c r="K1039" s="5"/>
      <c r="L1039" s="5"/>
    </row>
    <row r="1040" spans="3:12" x14ac:dyDescent="0.25">
      <c r="C1040" s="15"/>
      <c r="D1040" s="4"/>
      <c r="E1040" s="4"/>
      <c r="F1040" s="4"/>
      <c r="K1040" s="5"/>
      <c r="L1040" s="5"/>
    </row>
    <row r="1041" spans="3:12" x14ac:dyDescent="0.25">
      <c r="C1041" s="15"/>
      <c r="D1041" s="4"/>
      <c r="E1041" s="4"/>
      <c r="F1041" s="4"/>
      <c r="K1041" s="5"/>
      <c r="L1041" s="5"/>
    </row>
    <row r="1042" spans="3:12" x14ac:dyDescent="0.25">
      <c r="C1042" s="15"/>
      <c r="D1042" s="4"/>
      <c r="E1042" s="4"/>
      <c r="F1042" s="4"/>
      <c r="K1042" s="5"/>
      <c r="L1042" s="5"/>
    </row>
    <row r="1043" spans="3:12" x14ac:dyDescent="0.25">
      <c r="C1043" s="15"/>
      <c r="D1043" s="4"/>
      <c r="E1043" s="4"/>
      <c r="F1043" s="4"/>
      <c r="K1043" s="5"/>
      <c r="L1043" s="5"/>
    </row>
    <row r="1044" spans="3:12" x14ac:dyDescent="0.25">
      <c r="C1044" s="15"/>
      <c r="D1044" s="4"/>
      <c r="E1044" s="4"/>
      <c r="F1044" s="4"/>
      <c r="K1044" s="5"/>
      <c r="L1044" s="5"/>
    </row>
    <row r="1045" spans="3:12" x14ac:dyDescent="0.25">
      <c r="C1045" s="15"/>
      <c r="D1045" s="4"/>
      <c r="E1045" s="4"/>
      <c r="F1045" s="4"/>
      <c r="K1045" s="5"/>
      <c r="L1045" s="5"/>
    </row>
    <row r="1046" spans="3:12" x14ac:dyDescent="0.25">
      <c r="C1046" s="15"/>
      <c r="D1046" s="4"/>
      <c r="E1046" s="4"/>
      <c r="F1046" s="4"/>
      <c r="K1046" s="5"/>
      <c r="L1046" s="5"/>
    </row>
    <row r="1047" spans="3:12" x14ac:dyDescent="0.25">
      <c r="C1047" s="15"/>
      <c r="D1047" s="4"/>
      <c r="E1047" s="4"/>
      <c r="F1047" s="4"/>
      <c r="K1047" s="5"/>
      <c r="L1047" s="5"/>
    </row>
    <row r="1048" spans="3:12" x14ac:dyDescent="0.25">
      <c r="C1048" s="15"/>
      <c r="D1048" s="4"/>
      <c r="E1048" s="4"/>
      <c r="F1048" s="4"/>
      <c r="K1048" s="5"/>
      <c r="L1048" s="5"/>
    </row>
    <row r="1049" spans="3:12" x14ac:dyDescent="0.25">
      <c r="C1049" s="15"/>
      <c r="D1049" s="4"/>
      <c r="E1049" s="4"/>
      <c r="F1049" s="4"/>
      <c r="K1049" s="5"/>
      <c r="L1049" s="5"/>
    </row>
    <row r="1050" spans="3:12" x14ac:dyDescent="0.25">
      <c r="C1050" s="15"/>
      <c r="D1050" s="4"/>
      <c r="E1050" s="4"/>
      <c r="F1050" s="4"/>
      <c r="K1050" s="5"/>
      <c r="L1050" s="5"/>
    </row>
    <row r="1051" spans="3:12" x14ac:dyDescent="0.25">
      <c r="C1051" s="15"/>
      <c r="D1051" s="4"/>
      <c r="E1051" s="4"/>
      <c r="F1051" s="4"/>
      <c r="K1051" s="5"/>
      <c r="L1051" s="5"/>
    </row>
    <row r="1052" spans="3:12" x14ac:dyDescent="0.25">
      <c r="C1052" s="15"/>
      <c r="D1052" s="4"/>
      <c r="E1052" s="4"/>
      <c r="F1052" s="4"/>
      <c r="K1052" s="5"/>
      <c r="L1052" s="5"/>
    </row>
    <row r="1053" spans="3:12" x14ac:dyDescent="0.25">
      <c r="C1053" s="15"/>
      <c r="D1053" s="4"/>
      <c r="E1053" s="4"/>
      <c r="F1053" s="4"/>
      <c r="K1053" s="5"/>
      <c r="L1053" s="5"/>
    </row>
    <row r="1054" spans="3:12" x14ac:dyDescent="0.25">
      <c r="C1054" s="15"/>
      <c r="D1054" s="4"/>
      <c r="E1054" s="4"/>
      <c r="F1054" s="4"/>
      <c r="K1054" s="5"/>
      <c r="L1054" s="5"/>
    </row>
    <row r="1055" spans="3:12" x14ac:dyDescent="0.25">
      <c r="C1055" s="15"/>
      <c r="D1055" s="4"/>
      <c r="E1055" s="4"/>
      <c r="F1055" s="4"/>
      <c r="K1055" s="5"/>
      <c r="L1055" s="5"/>
    </row>
    <row r="1056" spans="3:12" x14ac:dyDescent="0.25">
      <c r="C1056" s="15"/>
      <c r="D1056" s="4"/>
      <c r="E1056" s="4"/>
      <c r="F1056" s="4"/>
      <c r="K1056" s="5"/>
      <c r="L1056" s="5"/>
    </row>
    <row r="1057" spans="3:12" x14ac:dyDescent="0.25">
      <c r="C1057" s="15"/>
      <c r="D1057" s="4"/>
      <c r="E1057" s="4"/>
      <c r="F1057" s="4"/>
      <c r="K1057" s="5"/>
      <c r="L1057" s="5"/>
    </row>
    <row r="1058" spans="3:12" x14ac:dyDescent="0.25">
      <c r="C1058" s="15"/>
      <c r="D1058" s="4"/>
      <c r="E1058" s="4"/>
      <c r="F1058" s="4"/>
      <c r="K1058" s="5"/>
      <c r="L1058" s="5"/>
    </row>
    <row r="1059" spans="3:12" x14ac:dyDescent="0.25">
      <c r="C1059" s="15"/>
      <c r="D1059" s="4"/>
      <c r="E1059" s="4"/>
      <c r="F1059" s="4"/>
      <c r="K1059" s="5"/>
      <c r="L1059" s="5"/>
    </row>
    <row r="1060" spans="3:12" x14ac:dyDescent="0.25">
      <c r="C1060" s="15"/>
      <c r="D1060" s="4"/>
      <c r="E1060" s="4"/>
      <c r="F1060" s="4"/>
      <c r="K1060" s="5"/>
      <c r="L1060" s="5"/>
    </row>
    <row r="1061" spans="3:12" x14ac:dyDescent="0.25">
      <c r="C1061" s="15"/>
      <c r="D1061" s="4"/>
      <c r="E1061" s="4"/>
      <c r="F1061" s="4"/>
      <c r="K1061" s="5"/>
      <c r="L1061" s="5"/>
    </row>
    <row r="1062" spans="3:12" x14ac:dyDescent="0.25">
      <c r="C1062" s="15"/>
      <c r="D1062" s="4"/>
      <c r="E1062" s="4"/>
      <c r="F1062" s="4"/>
      <c r="K1062" s="5"/>
      <c r="L1062" s="5"/>
    </row>
    <row r="1063" spans="3:12" x14ac:dyDescent="0.25">
      <c r="C1063" s="15"/>
      <c r="D1063" s="4"/>
      <c r="E1063" s="4"/>
      <c r="F1063" s="4"/>
      <c r="K1063" s="5"/>
      <c r="L1063" s="5"/>
    </row>
    <row r="1064" spans="3:12" x14ac:dyDescent="0.25">
      <c r="C1064" s="15"/>
      <c r="D1064" s="4"/>
      <c r="E1064" s="4"/>
      <c r="F1064" s="4"/>
      <c r="K1064" s="5"/>
      <c r="L1064" s="5"/>
    </row>
    <row r="1065" spans="3:12" x14ac:dyDescent="0.25">
      <c r="C1065" s="15"/>
      <c r="D1065" s="4"/>
      <c r="E1065" s="4"/>
      <c r="F1065" s="4"/>
      <c r="K1065" s="5"/>
      <c r="L1065" s="5"/>
    </row>
    <row r="1066" spans="3:12" x14ac:dyDescent="0.25">
      <c r="C1066" s="15"/>
      <c r="D1066" s="4"/>
      <c r="E1066" s="4"/>
      <c r="F1066" s="4"/>
      <c r="K1066" s="5"/>
      <c r="L1066" s="5"/>
    </row>
    <row r="1067" spans="3:12" x14ac:dyDescent="0.25">
      <c r="C1067" s="15"/>
      <c r="D1067" s="4"/>
      <c r="E1067" s="4"/>
      <c r="F1067" s="4"/>
      <c r="K1067" s="5"/>
      <c r="L1067" s="5"/>
    </row>
    <row r="1068" spans="3:12" x14ac:dyDescent="0.25">
      <c r="C1068" s="15"/>
      <c r="D1068" s="4"/>
      <c r="E1068" s="4"/>
      <c r="F1068" s="4"/>
      <c r="K1068" s="5"/>
      <c r="L1068" s="5"/>
    </row>
    <row r="1069" spans="3:12" x14ac:dyDescent="0.25">
      <c r="C1069" s="15"/>
      <c r="D1069" s="4"/>
      <c r="E1069" s="4"/>
      <c r="F1069" s="4"/>
      <c r="K1069" s="5"/>
      <c r="L1069" s="5"/>
    </row>
    <row r="1070" spans="3:12" x14ac:dyDescent="0.25">
      <c r="C1070" s="15"/>
      <c r="D1070" s="4"/>
      <c r="E1070" s="4"/>
      <c r="F1070" s="4"/>
      <c r="K1070" s="5"/>
      <c r="L1070" s="5"/>
    </row>
    <row r="1071" spans="3:12" x14ac:dyDescent="0.25">
      <c r="C1071" s="15"/>
      <c r="D1071" s="4"/>
      <c r="E1071" s="4"/>
      <c r="F1071" s="4"/>
      <c r="K1071" s="5"/>
      <c r="L1071" s="5"/>
    </row>
    <row r="1072" spans="3:12" x14ac:dyDescent="0.25">
      <c r="C1072" s="15"/>
      <c r="D1072" s="4"/>
      <c r="E1072" s="4"/>
      <c r="F1072" s="4"/>
      <c r="K1072" s="5"/>
      <c r="L1072" s="5"/>
    </row>
    <row r="1073" spans="3:13" x14ac:dyDescent="0.25">
      <c r="C1073" s="15"/>
      <c r="D1073" s="4"/>
      <c r="E1073" s="4"/>
      <c r="F1073" s="4"/>
      <c r="K1073" s="5"/>
      <c r="L1073" s="5"/>
    </row>
    <row r="1074" spans="3:13" x14ac:dyDescent="0.25">
      <c r="C1074" s="15"/>
      <c r="D1074" s="4"/>
      <c r="E1074" s="4"/>
      <c r="F1074" s="4"/>
      <c r="K1074" s="5"/>
      <c r="L1074" s="5"/>
    </row>
    <row r="1075" spans="3:13" s="14" customFormat="1" x14ac:dyDescent="0.25">
      <c r="M1075" s="83"/>
    </row>
  </sheetData>
  <autoFilter ref="B2:Q443">
    <filterColumn colId="10">
      <filters>
        <filter val="₹ 1"/>
      </filters>
    </filterColumn>
  </autoFilter>
  <mergeCells count="2">
    <mergeCell ref="B443:J443"/>
    <mergeCell ref="B1:Q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1:Q1075"/>
  <sheetViews>
    <sheetView topLeftCell="B1" zoomScaleNormal="100" workbookViewId="0">
      <pane ySplit="2" topLeftCell="A4" activePane="bottomLeft" state="frozen"/>
      <selection activeCell="F1" sqref="F1"/>
      <selection pane="bottomLeft" activeCell="E7" sqref="E7"/>
    </sheetView>
  </sheetViews>
  <sheetFormatPr defaultRowHeight="15" x14ac:dyDescent="0.25"/>
  <cols>
    <col min="2" max="3" width="6.85546875" style="24" customWidth="1"/>
    <col min="4" max="4" width="14.140625" style="24" customWidth="1"/>
    <col min="5" max="5" width="54.5703125" style="24" customWidth="1"/>
    <col min="6" max="6" width="10.85546875" style="24" customWidth="1"/>
    <col min="7" max="7" width="14.140625" style="24" customWidth="1"/>
    <col min="8" max="8" width="10.28515625" style="24" customWidth="1"/>
    <col min="9" max="9" width="13.140625" style="24" bestFit="1" customWidth="1"/>
    <col min="10" max="10" width="14.7109375" style="24" bestFit="1" customWidth="1"/>
    <col min="11" max="11" width="16.140625" style="24" bestFit="1" customWidth="1"/>
    <col min="12" max="12" width="14.42578125" style="24" bestFit="1" customWidth="1"/>
    <col min="13" max="13" width="9.140625" style="78"/>
    <col min="14" max="14" width="18.42578125" style="24" customWidth="1"/>
    <col min="15" max="15" width="15.85546875" style="24" bestFit="1" customWidth="1"/>
    <col min="16" max="16" width="17.28515625" style="24" bestFit="1" customWidth="1"/>
    <col min="17" max="17" width="14.28515625" style="24" bestFit="1" customWidth="1"/>
  </cols>
  <sheetData>
    <row r="1" spans="2:17" ht="15.75" thickBot="1" x14ac:dyDescent="0.3">
      <c r="B1" s="164" t="s">
        <v>6508</v>
      </c>
      <c r="C1" s="164"/>
      <c r="D1" s="164"/>
      <c r="E1" s="164"/>
      <c r="F1" s="164"/>
      <c r="G1" s="164"/>
      <c r="H1" s="164"/>
      <c r="I1" s="164"/>
      <c r="J1" s="164"/>
      <c r="K1" s="164"/>
      <c r="L1" s="164"/>
      <c r="M1" s="164"/>
      <c r="N1" s="164"/>
      <c r="O1" s="164"/>
      <c r="P1" s="164"/>
      <c r="Q1" s="164"/>
    </row>
    <row r="2" spans="2:17" ht="60" customHeight="1" x14ac:dyDescent="0.25">
      <c r="B2" s="85" t="s">
        <v>6449</v>
      </c>
      <c r="C2" s="85" t="s">
        <v>6476</v>
      </c>
      <c r="D2" s="85" t="s">
        <v>6460</v>
      </c>
      <c r="E2" s="85" t="s">
        <v>6450</v>
      </c>
      <c r="F2" s="85" t="s">
        <v>6461</v>
      </c>
      <c r="G2" s="85" t="s">
        <v>6451</v>
      </c>
      <c r="H2" s="85" t="s">
        <v>6501</v>
      </c>
      <c r="I2" s="85" t="s">
        <v>6502</v>
      </c>
      <c r="J2" s="85" t="s">
        <v>6452</v>
      </c>
      <c r="K2" s="85" t="s">
        <v>6453</v>
      </c>
      <c r="L2" s="85" t="s">
        <v>6459</v>
      </c>
      <c r="M2" s="87" t="s">
        <v>6454</v>
      </c>
      <c r="N2" s="86" t="s">
        <v>6455</v>
      </c>
      <c r="O2" s="86" t="s">
        <v>6456</v>
      </c>
      <c r="P2" s="86" t="s">
        <v>6457</v>
      </c>
      <c r="Q2" s="86" t="s">
        <v>6458</v>
      </c>
    </row>
    <row r="3" spans="2:17" x14ac:dyDescent="0.25">
      <c r="B3" s="107">
        <v>1</v>
      </c>
      <c r="C3" s="108" t="s">
        <v>6462</v>
      </c>
      <c r="D3" s="109">
        <v>1700000890</v>
      </c>
      <c r="E3" s="108" t="s">
        <v>2481</v>
      </c>
      <c r="F3" s="109">
        <v>2004</v>
      </c>
      <c r="G3" s="110">
        <v>44389</v>
      </c>
      <c r="H3" s="109">
        <f t="shared" ref="H3:H66" si="0">YEAR(G3)-F3</f>
        <v>17</v>
      </c>
      <c r="I3" s="109">
        <v>15</v>
      </c>
      <c r="J3" s="111">
        <f t="shared" ref="J3:J66" si="1">(95/I3/100)</f>
        <v>6.3333333333333325E-2</v>
      </c>
      <c r="K3" s="112">
        <v>68380032.469999999</v>
      </c>
      <c r="L3" s="112">
        <v>1</v>
      </c>
      <c r="M3" s="113">
        <v>0</v>
      </c>
      <c r="N3" s="112">
        <f t="shared" ref="N3:N66" si="2">K3*(1+M3)</f>
        <v>68380032.469999999</v>
      </c>
      <c r="O3" s="112">
        <f t="shared" ref="O3:O66" si="3">H3*J3*N3</f>
        <v>73622501.626033321</v>
      </c>
      <c r="P3" s="114">
        <f t="shared" ref="P3" si="4">IF(N3-O3&lt;=0,5%*N3,N3-O3)</f>
        <v>3419001.6235000002</v>
      </c>
      <c r="Q3" s="115">
        <f t="shared" ref="Q3" si="5">IF(P3=N3*5%,P3,P3*0.9)</f>
        <v>3419001.6235000002</v>
      </c>
    </row>
    <row r="4" spans="2:17" x14ac:dyDescent="0.25">
      <c r="B4" s="107">
        <v>2</v>
      </c>
      <c r="C4" s="108" t="s">
        <v>6462</v>
      </c>
      <c r="D4" s="109">
        <v>1700000830</v>
      </c>
      <c r="E4" s="108" t="s">
        <v>2482</v>
      </c>
      <c r="F4" s="109">
        <v>2004</v>
      </c>
      <c r="G4" s="110">
        <v>44389</v>
      </c>
      <c r="H4" s="109">
        <f t="shared" si="0"/>
        <v>17</v>
      </c>
      <c r="I4" s="109">
        <v>15</v>
      </c>
      <c r="J4" s="111">
        <f t="shared" si="1"/>
        <v>6.3333333333333325E-2</v>
      </c>
      <c r="K4" s="112">
        <v>1402669</v>
      </c>
      <c r="L4" s="112">
        <v>1</v>
      </c>
      <c r="M4" s="113">
        <v>0</v>
      </c>
      <c r="N4" s="112">
        <f t="shared" si="2"/>
        <v>1402669</v>
      </c>
      <c r="O4" s="112">
        <f t="shared" si="3"/>
        <v>1510206.9566666663</v>
      </c>
      <c r="P4" s="114">
        <f t="shared" ref="P4:P67" si="6">IF(N4-O4&lt;=0,5%*N4,N4-O4)</f>
        <v>70133.45</v>
      </c>
      <c r="Q4" s="115">
        <f t="shared" ref="Q4:Q67" si="7">IF(P4=N4*5%,P4,P4*0.9)</f>
        <v>70133.45</v>
      </c>
    </row>
    <row r="5" spans="2:17" x14ac:dyDescent="0.25">
      <c r="B5" s="107">
        <v>3</v>
      </c>
      <c r="C5" s="108" t="s">
        <v>6462</v>
      </c>
      <c r="D5" s="109">
        <v>1700000780</v>
      </c>
      <c r="E5" s="108" t="s">
        <v>2483</v>
      </c>
      <c r="F5" s="109">
        <v>2004</v>
      </c>
      <c r="G5" s="110">
        <v>44389</v>
      </c>
      <c r="H5" s="109">
        <f t="shared" si="0"/>
        <v>17</v>
      </c>
      <c r="I5" s="109">
        <v>15</v>
      </c>
      <c r="J5" s="111">
        <f t="shared" si="1"/>
        <v>6.3333333333333325E-2</v>
      </c>
      <c r="K5" s="112">
        <v>1251969</v>
      </c>
      <c r="L5" s="112">
        <v>1</v>
      </c>
      <c r="M5" s="113">
        <v>0</v>
      </c>
      <c r="N5" s="112">
        <f t="shared" si="2"/>
        <v>1251969</v>
      </c>
      <c r="O5" s="112">
        <f t="shared" si="3"/>
        <v>1347953.2899999998</v>
      </c>
      <c r="P5" s="114">
        <f t="shared" si="6"/>
        <v>62598.450000000004</v>
      </c>
      <c r="Q5" s="115">
        <f t="shared" si="7"/>
        <v>62598.450000000004</v>
      </c>
    </row>
    <row r="6" spans="2:17" x14ac:dyDescent="0.25">
      <c r="B6" s="107">
        <v>4</v>
      </c>
      <c r="C6" s="108" t="s">
        <v>6462</v>
      </c>
      <c r="D6" s="109">
        <v>1700000750</v>
      </c>
      <c r="E6" s="108" t="s">
        <v>2484</v>
      </c>
      <c r="F6" s="109">
        <v>2004</v>
      </c>
      <c r="G6" s="110">
        <v>44389</v>
      </c>
      <c r="H6" s="109">
        <f t="shared" si="0"/>
        <v>17</v>
      </c>
      <c r="I6" s="109">
        <v>6</v>
      </c>
      <c r="J6" s="111">
        <f t="shared" si="1"/>
        <v>0.15833333333333333</v>
      </c>
      <c r="K6" s="112">
        <v>558919</v>
      </c>
      <c r="L6" s="112">
        <v>1</v>
      </c>
      <c r="M6" s="113">
        <v>0</v>
      </c>
      <c r="N6" s="112">
        <f t="shared" si="2"/>
        <v>558919</v>
      </c>
      <c r="O6" s="112">
        <f t="shared" si="3"/>
        <v>1504423.6416666666</v>
      </c>
      <c r="P6" s="114">
        <f t="shared" si="6"/>
        <v>27945.95</v>
      </c>
      <c r="Q6" s="115">
        <f t="shared" si="7"/>
        <v>27945.95</v>
      </c>
    </row>
    <row r="7" spans="2:17" x14ac:dyDescent="0.25">
      <c r="B7" s="107">
        <v>5</v>
      </c>
      <c r="C7" s="108" t="s">
        <v>6462</v>
      </c>
      <c r="D7" s="109">
        <v>1700000740</v>
      </c>
      <c r="E7" s="108" t="s">
        <v>2485</v>
      </c>
      <c r="F7" s="109">
        <v>2004</v>
      </c>
      <c r="G7" s="110">
        <v>44389</v>
      </c>
      <c r="H7" s="109">
        <f t="shared" si="0"/>
        <v>17</v>
      </c>
      <c r="I7" s="109">
        <v>6</v>
      </c>
      <c r="J7" s="111">
        <f t="shared" si="1"/>
        <v>0.15833333333333333</v>
      </c>
      <c r="K7" s="112">
        <v>460985.45</v>
      </c>
      <c r="L7" s="112">
        <v>1</v>
      </c>
      <c r="M7" s="113">
        <v>0</v>
      </c>
      <c r="N7" s="112">
        <f t="shared" si="2"/>
        <v>460985.45</v>
      </c>
      <c r="O7" s="112">
        <f t="shared" si="3"/>
        <v>1240819.1695833332</v>
      </c>
      <c r="P7" s="114">
        <f t="shared" si="6"/>
        <v>23049.272500000003</v>
      </c>
      <c r="Q7" s="115">
        <f t="shared" si="7"/>
        <v>23049.272500000003</v>
      </c>
    </row>
    <row r="8" spans="2:17" x14ac:dyDescent="0.25">
      <c r="B8" s="107">
        <v>6</v>
      </c>
      <c r="C8" s="108" t="s">
        <v>6462</v>
      </c>
      <c r="D8" s="109">
        <v>1700000800</v>
      </c>
      <c r="E8" s="108" t="s">
        <v>2486</v>
      </c>
      <c r="F8" s="109">
        <v>2005</v>
      </c>
      <c r="G8" s="110">
        <v>44389</v>
      </c>
      <c r="H8" s="109">
        <f t="shared" si="0"/>
        <v>16</v>
      </c>
      <c r="I8" s="109">
        <v>15</v>
      </c>
      <c r="J8" s="111">
        <f t="shared" si="1"/>
        <v>6.3333333333333325E-2</v>
      </c>
      <c r="K8" s="112">
        <v>4306174.59</v>
      </c>
      <c r="L8" s="112">
        <v>1</v>
      </c>
      <c r="M8" s="113">
        <v>0</v>
      </c>
      <c r="N8" s="112">
        <f t="shared" si="2"/>
        <v>4306174.59</v>
      </c>
      <c r="O8" s="112">
        <f t="shared" si="3"/>
        <v>4363590.2511999989</v>
      </c>
      <c r="P8" s="114">
        <f t="shared" si="6"/>
        <v>215308.72950000002</v>
      </c>
      <c r="Q8" s="115">
        <f t="shared" si="7"/>
        <v>215308.72950000002</v>
      </c>
    </row>
    <row r="9" spans="2:17" x14ac:dyDescent="0.25">
      <c r="B9" s="107">
        <v>7</v>
      </c>
      <c r="C9" s="108" t="s">
        <v>6462</v>
      </c>
      <c r="D9" s="109">
        <v>1700000810</v>
      </c>
      <c r="E9" s="108" t="s">
        <v>2487</v>
      </c>
      <c r="F9" s="109">
        <v>2005</v>
      </c>
      <c r="G9" s="110">
        <v>44389</v>
      </c>
      <c r="H9" s="109">
        <f t="shared" si="0"/>
        <v>16</v>
      </c>
      <c r="I9" s="109">
        <v>15</v>
      </c>
      <c r="J9" s="111">
        <f t="shared" si="1"/>
        <v>6.3333333333333325E-2</v>
      </c>
      <c r="K9" s="112">
        <v>3819584</v>
      </c>
      <c r="L9" s="112">
        <v>1</v>
      </c>
      <c r="M9" s="113">
        <v>0</v>
      </c>
      <c r="N9" s="112">
        <f t="shared" si="2"/>
        <v>3819584</v>
      </c>
      <c r="O9" s="112">
        <f t="shared" si="3"/>
        <v>3870511.7866666662</v>
      </c>
      <c r="P9" s="114">
        <f t="shared" si="6"/>
        <v>190979.20000000001</v>
      </c>
      <c r="Q9" s="115">
        <f t="shared" si="7"/>
        <v>190979.20000000001</v>
      </c>
    </row>
    <row r="10" spans="2:17" x14ac:dyDescent="0.25">
      <c r="B10" s="107">
        <v>8</v>
      </c>
      <c r="C10" s="108" t="s">
        <v>6462</v>
      </c>
      <c r="D10" s="109">
        <v>1700000820</v>
      </c>
      <c r="E10" s="108" t="s">
        <v>2488</v>
      </c>
      <c r="F10" s="109">
        <v>2005</v>
      </c>
      <c r="G10" s="110">
        <v>44389</v>
      </c>
      <c r="H10" s="109">
        <f t="shared" si="0"/>
        <v>16</v>
      </c>
      <c r="I10" s="109">
        <v>10</v>
      </c>
      <c r="J10" s="111">
        <f t="shared" si="1"/>
        <v>9.5000000000000001E-2</v>
      </c>
      <c r="K10" s="112">
        <v>1560000</v>
      </c>
      <c r="L10" s="112">
        <v>1</v>
      </c>
      <c r="M10" s="113">
        <v>0</v>
      </c>
      <c r="N10" s="112">
        <f t="shared" si="2"/>
        <v>1560000</v>
      </c>
      <c r="O10" s="112">
        <f t="shared" si="3"/>
        <v>2371200</v>
      </c>
      <c r="P10" s="114">
        <f t="shared" si="6"/>
        <v>78000</v>
      </c>
      <c r="Q10" s="115">
        <f t="shared" si="7"/>
        <v>78000</v>
      </c>
    </row>
    <row r="11" spans="2:17" hidden="1" x14ac:dyDescent="0.25">
      <c r="B11" s="67">
        <v>9</v>
      </c>
      <c r="C11" s="23" t="s">
        <v>6462</v>
      </c>
      <c r="D11" s="22">
        <v>1700000811</v>
      </c>
      <c r="E11" s="23" t="s">
        <v>2487</v>
      </c>
      <c r="F11" s="22">
        <v>2005</v>
      </c>
      <c r="G11" s="38">
        <v>44389</v>
      </c>
      <c r="H11" s="22">
        <f t="shared" si="0"/>
        <v>16</v>
      </c>
      <c r="I11" s="22">
        <v>15</v>
      </c>
      <c r="J11" s="39">
        <f t="shared" si="1"/>
        <v>6.3333333333333325E-2</v>
      </c>
      <c r="K11" s="35">
        <v>1268570</v>
      </c>
      <c r="L11" s="35">
        <v>765575.96</v>
      </c>
      <c r="M11" s="36">
        <v>0</v>
      </c>
      <c r="N11" s="35">
        <f t="shared" si="2"/>
        <v>1268570</v>
      </c>
      <c r="O11" s="35">
        <f t="shared" si="3"/>
        <v>1285484.2666666666</v>
      </c>
      <c r="P11" s="57">
        <f t="shared" si="6"/>
        <v>63428.5</v>
      </c>
      <c r="Q11" s="53">
        <f t="shared" si="7"/>
        <v>63428.5</v>
      </c>
    </row>
    <row r="12" spans="2:17" x14ac:dyDescent="0.25">
      <c r="B12" s="107">
        <v>10</v>
      </c>
      <c r="C12" s="108" t="s">
        <v>6462</v>
      </c>
      <c r="D12" s="109">
        <v>1700000840</v>
      </c>
      <c r="E12" s="108" t="s">
        <v>2489</v>
      </c>
      <c r="F12" s="109">
        <v>2005</v>
      </c>
      <c r="G12" s="110">
        <v>44389</v>
      </c>
      <c r="H12" s="109">
        <f t="shared" si="0"/>
        <v>16</v>
      </c>
      <c r="I12" s="109">
        <v>10</v>
      </c>
      <c r="J12" s="111">
        <f t="shared" si="1"/>
        <v>9.5000000000000001E-2</v>
      </c>
      <c r="K12" s="112">
        <v>1030000</v>
      </c>
      <c r="L12" s="112">
        <v>1</v>
      </c>
      <c r="M12" s="113">
        <v>0</v>
      </c>
      <c r="N12" s="112">
        <f t="shared" si="2"/>
        <v>1030000</v>
      </c>
      <c r="O12" s="112">
        <f t="shared" si="3"/>
        <v>1565600</v>
      </c>
      <c r="P12" s="114">
        <f t="shared" si="6"/>
        <v>51500</v>
      </c>
      <c r="Q12" s="115">
        <f t="shared" si="7"/>
        <v>51500</v>
      </c>
    </row>
    <row r="13" spans="2:17" x14ac:dyDescent="0.25">
      <c r="B13" s="107">
        <v>11</v>
      </c>
      <c r="C13" s="108" t="s">
        <v>6462</v>
      </c>
      <c r="D13" s="109">
        <v>1700000850</v>
      </c>
      <c r="E13" s="108" t="s">
        <v>2490</v>
      </c>
      <c r="F13" s="109">
        <v>2005</v>
      </c>
      <c r="G13" s="110">
        <v>44389</v>
      </c>
      <c r="H13" s="109">
        <f t="shared" si="0"/>
        <v>16</v>
      </c>
      <c r="I13" s="109">
        <v>10</v>
      </c>
      <c r="J13" s="111">
        <f t="shared" si="1"/>
        <v>9.5000000000000001E-2</v>
      </c>
      <c r="K13" s="112">
        <v>998600.38</v>
      </c>
      <c r="L13" s="112">
        <v>1</v>
      </c>
      <c r="M13" s="113">
        <v>0</v>
      </c>
      <c r="N13" s="112">
        <f t="shared" si="2"/>
        <v>998600.38</v>
      </c>
      <c r="O13" s="112">
        <f t="shared" si="3"/>
        <v>1517872.5776</v>
      </c>
      <c r="P13" s="114">
        <f t="shared" si="6"/>
        <v>49930.019</v>
      </c>
      <c r="Q13" s="115">
        <f t="shared" si="7"/>
        <v>49930.019</v>
      </c>
    </row>
    <row r="14" spans="2:17" x14ac:dyDescent="0.25">
      <c r="B14" s="107">
        <v>12</v>
      </c>
      <c r="C14" s="108" t="s">
        <v>6462</v>
      </c>
      <c r="D14" s="109">
        <v>1700000860</v>
      </c>
      <c r="E14" s="108" t="s">
        <v>2491</v>
      </c>
      <c r="F14" s="109">
        <v>2005</v>
      </c>
      <c r="G14" s="110">
        <v>44389</v>
      </c>
      <c r="H14" s="109">
        <f t="shared" si="0"/>
        <v>16</v>
      </c>
      <c r="I14" s="109">
        <v>10</v>
      </c>
      <c r="J14" s="111">
        <f t="shared" si="1"/>
        <v>9.5000000000000001E-2</v>
      </c>
      <c r="K14" s="112">
        <v>750000</v>
      </c>
      <c r="L14" s="112">
        <v>1</v>
      </c>
      <c r="M14" s="113">
        <v>0</v>
      </c>
      <c r="N14" s="112">
        <f t="shared" si="2"/>
        <v>750000</v>
      </c>
      <c r="O14" s="112">
        <f t="shared" si="3"/>
        <v>1140000</v>
      </c>
      <c r="P14" s="114">
        <f t="shared" si="6"/>
        <v>37500</v>
      </c>
      <c r="Q14" s="115">
        <f t="shared" si="7"/>
        <v>37500</v>
      </c>
    </row>
    <row r="15" spans="2:17" x14ac:dyDescent="0.25">
      <c r="B15" s="107">
        <v>13</v>
      </c>
      <c r="C15" s="108" t="s">
        <v>6462</v>
      </c>
      <c r="D15" s="109">
        <v>1700000870</v>
      </c>
      <c r="E15" s="108" t="s">
        <v>2492</v>
      </c>
      <c r="F15" s="109">
        <v>2005</v>
      </c>
      <c r="G15" s="110">
        <v>44389</v>
      </c>
      <c r="H15" s="109">
        <f t="shared" si="0"/>
        <v>16</v>
      </c>
      <c r="I15" s="109">
        <v>10</v>
      </c>
      <c r="J15" s="111">
        <f t="shared" si="1"/>
        <v>9.5000000000000001E-2</v>
      </c>
      <c r="K15" s="112">
        <v>630000</v>
      </c>
      <c r="L15" s="112">
        <v>1</v>
      </c>
      <c r="M15" s="113">
        <v>0</v>
      </c>
      <c r="N15" s="112">
        <f t="shared" si="2"/>
        <v>630000</v>
      </c>
      <c r="O15" s="112">
        <f t="shared" si="3"/>
        <v>957600</v>
      </c>
      <c r="P15" s="114">
        <f t="shared" si="6"/>
        <v>31500</v>
      </c>
      <c r="Q15" s="115">
        <f t="shared" si="7"/>
        <v>31500</v>
      </c>
    </row>
    <row r="16" spans="2:17" x14ac:dyDescent="0.25">
      <c r="B16" s="107">
        <v>14</v>
      </c>
      <c r="C16" s="108" t="s">
        <v>6462</v>
      </c>
      <c r="D16" s="109">
        <v>1700000760</v>
      </c>
      <c r="E16" s="108" t="s">
        <v>2493</v>
      </c>
      <c r="F16" s="109">
        <v>2006</v>
      </c>
      <c r="G16" s="110">
        <v>44389</v>
      </c>
      <c r="H16" s="109">
        <f t="shared" si="0"/>
        <v>15</v>
      </c>
      <c r="I16" s="109">
        <v>10</v>
      </c>
      <c r="J16" s="111">
        <f t="shared" si="1"/>
        <v>9.5000000000000001E-2</v>
      </c>
      <c r="K16" s="112">
        <v>1738055</v>
      </c>
      <c r="L16" s="112">
        <v>1</v>
      </c>
      <c r="M16" s="113">
        <v>0</v>
      </c>
      <c r="N16" s="112">
        <f t="shared" si="2"/>
        <v>1738055</v>
      </c>
      <c r="O16" s="112">
        <f t="shared" si="3"/>
        <v>2476728.375</v>
      </c>
      <c r="P16" s="114">
        <f t="shared" si="6"/>
        <v>86902.75</v>
      </c>
      <c r="Q16" s="115">
        <f t="shared" si="7"/>
        <v>86902.75</v>
      </c>
    </row>
    <row r="17" spans="2:17" hidden="1" x14ac:dyDescent="0.25">
      <c r="B17" s="67">
        <v>15</v>
      </c>
      <c r="C17" s="23" t="s">
        <v>6462</v>
      </c>
      <c r="D17" s="22">
        <v>1700000770</v>
      </c>
      <c r="E17" s="23" t="s">
        <v>2494</v>
      </c>
      <c r="F17" s="22">
        <v>2006</v>
      </c>
      <c r="G17" s="38">
        <v>44389</v>
      </c>
      <c r="H17" s="22">
        <f t="shared" si="0"/>
        <v>15</v>
      </c>
      <c r="I17" s="22">
        <v>10</v>
      </c>
      <c r="J17" s="39">
        <f t="shared" si="1"/>
        <v>9.5000000000000001E-2</v>
      </c>
      <c r="K17" s="35">
        <v>18800</v>
      </c>
      <c r="L17" s="35">
        <v>200.95</v>
      </c>
      <c r="M17" s="36">
        <v>0</v>
      </c>
      <c r="N17" s="35">
        <f t="shared" si="2"/>
        <v>18800</v>
      </c>
      <c r="O17" s="35">
        <f t="shared" si="3"/>
        <v>26790</v>
      </c>
      <c r="P17" s="57">
        <f t="shared" si="6"/>
        <v>940</v>
      </c>
      <c r="Q17" s="53">
        <f t="shared" si="7"/>
        <v>940</v>
      </c>
    </row>
    <row r="18" spans="2:17" hidden="1" x14ac:dyDescent="0.25">
      <c r="B18" s="67">
        <v>16</v>
      </c>
      <c r="C18" s="23" t="s">
        <v>6462</v>
      </c>
      <c r="D18" s="22">
        <v>1700000880</v>
      </c>
      <c r="E18" s="23" t="s">
        <v>2495</v>
      </c>
      <c r="F18" s="22">
        <v>2007</v>
      </c>
      <c r="G18" s="38">
        <v>44389</v>
      </c>
      <c r="H18" s="22">
        <f t="shared" si="0"/>
        <v>14</v>
      </c>
      <c r="I18" s="22">
        <v>6</v>
      </c>
      <c r="J18" s="39">
        <f t="shared" si="1"/>
        <v>0.15833333333333333</v>
      </c>
      <c r="K18" s="35">
        <v>210000</v>
      </c>
      <c r="L18" s="35">
        <v>18983.099999999999</v>
      </c>
      <c r="M18" s="36">
        <v>0</v>
      </c>
      <c r="N18" s="35">
        <f t="shared" si="2"/>
        <v>210000</v>
      </c>
      <c r="O18" s="35">
        <f t="shared" si="3"/>
        <v>465500</v>
      </c>
      <c r="P18" s="57">
        <f t="shared" si="6"/>
        <v>10500</v>
      </c>
      <c r="Q18" s="53">
        <f t="shared" si="7"/>
        <v>10500</v>
      </c>
    </row>
    <row r="19" spans="2:17" hidden="1" x14ac:dyDescent="0.25">
      <c r="B19" s="67">
        <v>17</v>
      </c>
      <c r="C19" s="23" t="s">
        <v>6462</v>
      </c>
      <c r="D19" s="22">
        <v>1700000460</v>
      </c>
      <c r="E19" s="23" t="s">
        <v>2496</v>
      </c>
      <c r="F19" s="22">
        <v>2008</v>
      </c>
      <c r="G19" s="38">
        <v>44389</v>
      </c>
      <c r="H19" s="22">
        <f t="shared" si="0"/>
        <v>13</v>
      </c>
      <c r="I19" s="22">
        <v>15</v>
      </c>
      <c r="J19" s="39">
        <f t="shared" si="1"/>
        <v>6.3333333333333325E-2</v>
      </c>
      <c r="K19" s="35">
        <v>31963227.350000001</v>
      </c>
      <c r="L19" s="35">
        <v>4018617.78</v>
      </c>
      <c r="M19" s="36">
        <v>0</v>
      </c>
      <c r="N19" s="35">
        <f t="shared" si="2"/>
        <v>31963227.350000001</v>
      </c>
      <c r="O19" s="35">
        <f t="shared" si="3"/>
        <v>26316390.518166665</v>
      </c>
      <c r="P19" s="57">
        <f t="shared" si="6"/>
        <v>5646836.8318333365</v>
      </c>
      <c r="Q19" s="53">
        <f t="shared" si="7"/>
        <v>5082153.1486500027</v>
      </c>
    </row>
    <row r="20" spans="2:17" hidden="1" x14ac:dyDescent="0.25">
      <c r="B20" s="67">
        <v>18</v>
      </c>
      <c r="C20" s="23" t="s">
        <v>6462</v>
      </c>
      <c r="D20" s="22">
        <v>1700000450</v>
      </c>
      <c r="E20" s="23" t="s">
        <v>2497</v>
      </c>
      <c r="F20" s="22">
        <v>2008</v>
      </c>
      <c r="G20" s="38">
        <v>44389</v>
      </c>
      <c r="H20" s="22">
        <f t="shared" si="0"/>
        <v>13</v>
      </c>
      <c r="I20" s="22">
        <v>15</v>
      </c>
      <c r="J20" s="39">
        <f t="shared" si="1"/>
        <v>6.3333333333333325E-2</v>
      </c>
      <c r="K20" s="35">
        <v>2620692.46</v>
      </c>
      <c r="L20" s="35">
        <v>329489.76</v>
      </c>
      <c r="M20" s="36">
        <v>0</v>
      </c>
      <c r="N20" s="35">
        <f t="shared" si="2"/>
        <v>2620692.46</v>
      </c>
      <c r="O20" s="35">
        <f t="shared" si="3"/>
        <v>2157703.4587333333</v>
      </c>
      <c r="P20" s="57">
        <f t="shared" si="6"/>
        <v>462989.00126666669</v>
      </c>
      <c r="Q20" s="53">
        <f t="shared" si="7"/>
        <v>416690.10114000004</v>
      </c>
    </row>
    <row r="21" spans="2:17" hidden="1" x14ac:dyDescent="0.25">
      <c r="B21" s="67">
        <v>19</v>
      </c>
      <c r="C21" s="23" t="s">
        <v>6462</v>
      </c>
      <c r="D21" s="22">
        <v>1700001640</v>
      </c>
      <c r="E21" s="23" t="s">
        <v>2498</v>
      </c>
      <c r="F21" s="22">
        <v>2008</v>
      </c>
      <c r="G21" s="38">
        <v>44389</v>
      </c>
      <c r="H21" s="22">
        <f t="shared" si="0"/>
        <v>13</v>
      </c>
      <c r="I21" s="22">
        <v>15</v>
      </c>
      <c r="J21" s="39">
        <f t="shared" si="1"/>
        <v>6.3333333333333325E-2</v>
      </c>
      <c r="K21" s="35">
        <v>1201048.8799999999</v>
      </c>
      <c r="L21" s="35">
        <v>226470.3</v>
      </c>
      <c r="M21" s="36">
        <v>0</v>
      </c>
      <c r="N21" s="35">
        <f t="shared" si="2"/>
        <v>1201048.8799999999</v>
      </c>
      <c r="O21" s="35">
        <f t="shared" si="3"/>
        <v>988863.57786666648</v>
      </c>
      <c r="P21" s="57">
        <f t="shared" si="6"/>
        <v>212185.3021333334</v>
      </c>
      <c r="Q21" s="53">
        <f t="shared" si="7"/>
        <v>190966.77192000006</v>
      </c>
    </row>
    <row r="22" spans="2:17" hidden="1" x14ac:dyDescent="0.25">
      <c r="B22" s="67">
        <v>20</v>
      </c>
      <c r="C22" s="23" t="s">
        <v>6462</v>
      </c>
      <c r="D22" s="22">
        <v>1700001530</v>
      </c>
      <c r="E22" s="23" t="s">
        <v>2499</v>
      </c>
      <c r="F22" s="22">
        <v>2008</v>
      </c>
      <c r="G22" s="38">
        <v>44389</v>
      </c>
      <c r="H22" s="22">
        <f t="shared" si="0"/>
        <v>13</v>
      </c>
      <c r="I22" s="22">
        <v>10</v>
      </c>
      <c r="J22" s="39">
        <f t="shared" si="1"/>
        <v>9.5000000000000001E-2</v>
      </c>
      <c r="K22" s="35">
        <v>231784</v>
      </c>
      <c r="L22" s="35">
        <v>33415.269999999997</v>
      </c>
      <c r="M22" s="36">
        <v>0</v>
      </c>
      <c r="N22" s="35">
        <f t="shared" si="2"/>
        <v>231784</v>
      </c>
      <c r="O22" s="35">
        <f t="shared" si="3"/>
        <v>286253.24000000005</v>
      </c>
      <c r="P22" s="57">
        <f t="shared" si="6"/>
        <v>11589.2</v>
      </c>
      <c r="Q22" s="53">
        <f t="shared" si="7"/>
        <v>11589.2</v>
      </c>
    </row>
    <row r="23" spans="2:17" hidden="1" x14ac:dyDescent="0.25">
      <c r="B23" s="67">
        <v>21</v>
      </c>
      <c r="C23" s="23" t="s">
        <v>6462</v>
      </c>
      <c r="D23" s="22">
        <v>1700001680</v>
      </c>
      <c r="E23" s="23" t="s">
        <v>2500</v>
      </c>
      <c r="F23" s="22">
        <v>2008</v>
      </c>
      <c r="G23" s="38">
        <v>44389</v>
      </c>
      <c r="H23" s="22">
        <f t="shared" si="0"/>
        <v>13</v>
      </c>
      <c r="I23" s="22">
        <v>15</v>
      </c>
      <c r="J23" s="39">
        <f t="shared" si="1"/>
        <v>6.3333333333333325E-2</v>
      </c>
      <c r="K23" s="35">
        <v>153381.6</v>
      </c>
      <c r="L23" s="35">
        <v>28682.17</v>
      </c>
      <c r="M23" s="36">
        <v>0</v>
      </c>
      <c r="N23" s="35">
        <f t="shared" si="2"/>
        <v>153381.6</v>
      </c>
      <c r="O23" s="35">
        <f t="shared" si="3"/>
        <v>126284.18399999999</v>
      </c>
      <c r="P23" s="57">
        <f t="shared" si="6"/>
        <v>27097.416000000012</v>
      </c>
      <c r="Q23" s="53">
        <f t="shared" si="7"/>
        <v>24387.674400000011</v>
      </c>
    </row>
    <row r="24" spans="2:17" hidden="1" x14ac:dyDescent="0.25">
      <c r="B24" s="67">
        <v>22</v>
      </c>
      <c r="C24" s="23" t="s">
        <v>6462</v>
      </c>
      <c r="D24" s="22">
        <v>1700001580</v>
      </c>
      <c r="E24" s="23" t="s">
        <v>2501</v>
      </c>
      <c r="F24" s="22">
        <v>2008</v>
      </c>
      <c r="G24" s="38">
        <v>44389</v>
      </c>
      <c r="H24" s="22">
        <f t="shared" si="0"/>
        <v>13</v>
      </c>
      <c r="I24" s="22">
        <v>3</v>
      </c>
      <c r="J24" s="39">
        <f t="shared" si="1"/>
        <v>0.31666666666666665</v>
      </c>
      <c r="K24" s="35">
        <v>87640</v>
      </c>
      <c r="L24" s="35">
        <v>14034.96</v>
      </c>
      <c r="M24" s="36">
        <v>0</v>
      </c>
      <c r="N24" s="35">
        <f t="shared" si="2"/>
        <v>87640</v>
      </c>
      <c r="O24" s="35">
        <f t="shared" si="3"/>
        <v>360784.66666666663</v>
      </c>
      <c r="P24" s="57">
        <f t="shared" si="6"/>
        <v>4382</v>
      </c>
      <c r="Q24" s="53">
        <f t="shared" si="7"/>
        <v>4382</v>
      </c>
    </row>
    <row r="25" spans="2:17" hidden="1" x14ac:dyDescent="0.25">
      <c r="B25" s="67">
        <v>23</v>
      </c>
      <c r="C25" s="23" t="s">
        <v>6462</v>
      </c>
      <c r="D25" s="22">
        <v>1700001830</v>
      </c>
      <c r="E25" s="23" t="s">
        <v>2481</v>
      </c>
      <c r="F25" s="22">
        <v>2009</v>
      </c>
      <c r="G25" s="38">
        <v>44389</v>
      </c>
      <c r="H25" s="22">
        <f t="shared" si="0"/>
        <v>12</v>
      </c>
      <c r="I25" s="22">
        <v>15</v>
      </c>
      <c r="J25" s="39">
        <f t="shared" si="1"/>
        <v>6.3333333333333325E-2</v>
      </c>
      <c r="K25" s="35">
        <v>21208946.75</v>
      </c>
      <c r="L25" s="35">
        <v>3872204.61</v>
      </c>
      <c r="M25" s="36">
        <v>0</v>
      </c>
      <c r="N25" s="35">
        <f t="shared" si="2"/>
        <v>21208946.75</v>
      </c>
      <c r="O25" s="35">
        <f t="shared" si="3"/>
        <v>16118799.529999997</v>
      </c>
      <c r="P25" s="57">
        <f t="shared" si="6"/>
        <v>5090147.2200000025</v>
      </c>
      <c r="Q25" s="53">
        <f t="shared" si="7"/>
        <v>4581132.4980000025</v>
      </c>
    </row>
    <row r="26" spans="2:17" hidden="1" x14ac:dyDescent="0.25">
      <c r="B26" s="67">
        <v>24</v>
      </c>
      <c r="C26" s="23" t="s">
        <v>6462</v>
      </c>
      <c r="D26" s="22">
        <v>1700001740</v>
      </c>
      <c r="E26" s="23" t="s">
        <v>2502</v>
      </c>
      <c r="F26" s="22">
        <v>2009</v>
      </c>
      <c r="G26" s="38">
        <v>44389</v>
      </c>
      <c r="H26" s="22">
        <f t="shared" si="0"/>
        <v>12</v>
      </c>
      <c r="I26" s="22">
        <v>10</v>
      </c>
      <c r="J26" s="39">
        <f t="shared" si="1"/>
        <v>9.5000000000000001E-2</v>
      </c>
      <c r="K26" s="35">
        <v>2286388.4</v>
      </c>
      <c r="L26" s="35">
        <v>413269.7</v>
      </c>
      <c r="M26" s="36">
        <v>0</v>
      </c>
      <c r="N26" s="35">
        <f t="shared" si="2"/>
        <v>2286388.4</v>
      </c>
      <c r="O26" s="35">
        <f t="shared" si="3"/>
        <v>2606482.7760000001</v>
      </c>
      <c r="P26" s="57">
        <f t="shared" si="6"/>
        <v>114319.42</v>
      </c>
      <c r="Q26" s="53">
        <f t="shared" si="7"/>
        <v>114319.42</v>
      </c>
    </row>
    <row r="27" spans="2:17" hidden="1" x14ac:dyDescent="0.25">
      <c r="B27" s="67">
        <v>25</v>
      </c>
      <c r="C27" s="23" t="s">
        <v>6462</v>
      </c>
      <c r="D27" s="22">
        <v>1700001910</v>
      </c>
      <c r="E27" s="23" t="s">
        <v>2503</v>
      </c>
      <c r="F27" s="22">
        <v>2009</v>
      </c>
      <c r="G27" s="38">
        <v>44389</v>
      </c>
      <c r="H27" s="22">
        <f t="shared" si="0"/>
        <v>12</v>
      </c>
      <c r="I27" s="22">
        <v>15</v>
      </c>
      <c r="J27" s="39">
        <f t="shared" si="1"/>
        <v>6.3333333333333325E-2</v>
      </c>
      <c r="K27" s="35">
        <v>1617780.24</v>
      </c>
      <c r="L27" s="35">
        <v>416216.85</v>
      </c>
      <c r="M27" s="36">
        <v>0</v>
      </c>
      <c r="N27" s="35">
        <f t="shared" si="2"/>
        <v>1617780.24</v>
      </c>
      <c r="O27" s="35">
        <f t="shared" si="3"/>
        <v>1229512.9823999999</v>
      </c>
      <c r="P27" s="57">
        <f t="shared" si="6"/>
        <v>388267.25760000013</v>
      </c>
      <c r="Q27" s="53">
        <f t="shared" si="7"/>
        <v>349440.53184000013</v>
      </c>
    </row>
    <row r="28" spans="2:17" hidden="1" x14ac:dyDescent="0.25">
      <c r="B28" s="67">
        <v>26</v>
      </c>
      <c r="C28" s="23" t="s">
        <v>6462</v>
      </c>
      <c r="D28" s="22">
        <v>1700001930</v>
      </c>
      <c r="E28" s="23" t="s">
        <v>2479</v>
      </c>
      <c r="F28" s="22">
        <v>2009</v>
      </c>
      <c r="G28" s="38">
        <v>44389</v>
      </c>
      <c r="H28" s="22">
        <f t="shared" si="0"/>
        <v>12</v>
      </c>
      <c r="I28" s="22">
        <v>15</v>
      </c>
      <c r="J28" s="39">
        <f t="shared" si="1"/>
        <v>6.3333333333333325E-2</v>
      </c>
      <c r="K28" s="35">
        <v>952156.45</v>
      </c>
      <c r="L28" s="35">
        <v>235367.39</v>
      </c>
      <c r="M28" s="36">
        <v>0</v>
      </c>
      <c r="N28" s="35">
        <f t="shared" si="2"/>
        <v>952156.45</v>
      </c>
      <c r="O28" s="35">
        <f t="shared" si="3"/>
        <v>723638.90199999989</v>
      </c>
      <c r="P28" s="57">
        <f t="shared" si="6"/>
        <v>228517.54800000007</v>
      </c>
      <c r="Q28" s="53">
        <f t="shared" si="7"/>
        <v>205665.79320000007</v>
      </c>
    </row>
    <row r="29" spans="2:17" hidden="1" x14ac:dyDescent="0.25">
      <c r="B29" s="67">
        <v>27</v>
      </c>
      <c r="C29" s="23" t="s">
        <v>6462</v>
      </c>
      <c r="D29" s="22">
        <v>1700002080</v>
      </c>
      <c r="E29" s="23" t="s">
        <v>2504</v>
      </c>
      <c r="F29" s="22">
        <v>2009</v>
      </c>
      <c r="G29" s="38">
        <v>44389</v>
      </c>
      <c r="H29" s="22">
        <f t="shared" si="0"/>
        <v>12</v>
      </c>
      <c r="I29" s="22">
        <v>10</v>
      </c>
      <c r="J29" s="39">
        <f t="shared" si="1"/>
        <v>9.5000000000000001E-2</v>
      </c>
      <c r="K29" s="35">
        <v>523875.2</v>
      </c>
      <c r="L29" s="35">
        <v>129089.83</v>
      </c>
      <c r="M29" s="36">
        <v>0</v>
      </c>
      <c r="N29" s="35">
        <f t="shared" si="2"/>
        <v>523875.2</v>
      </c>
      <c r="O29" s="35">
        <f t="shared" si="3"/>
        <v>597217.72800000012</v>
      </c>
      <c r="P29" s="57">
        <f t="shared" si="6"/>
        <v>26193.760000000002</v>
      </c>
      <c r="Q29" s="53">
        <f t="shared" si="7"/>
        <v>26193.760000000002</v>
      </c>
    </row>
    <row r="30" spans="2:17" hidden="1" x14ac:dyDescent="0.25">
      <c r="B30" s="67">
        <v>28</v>
      </c>
      <c r="C30" s="23" t="s">
        <v>6462</v>
      </c>
      <c r="D30" s="22">
        <v>1700002090</v>
      </c>
      <c r="E30" s="23" t="s">
        <v>2505</v>
      </c>
      <c r="F30" s="22">
        <v>2009</v>
      </c>
      <c r="G30" s="38">
        <v>44389</v>
      </c>
      <c r="H30" s="22">
        <f t="shared" si="0"/>
        <v>12</v>
      </c>
      <c r="I30" s="22">
        <v>6</v>
      </c>
      <c r="J30" s="39">
        <f t="shared" si="1"/>
        <v>0.15833333333333333</v>
      </c>
      <c r="K30" s="35">
        <v>199325</v>
      </c>
      <c r="L30" s="35">
        <v>51333.52</v>
      </c>
      <c r="M30" s="36">
        <v>0</v>
      </c>
      <c r="N30" s="35">
        <f t="shared" si="2"/>
        <v>199325</v>
      </c>
      <c r="O30" s="35">
        <f t="shared" si="3"/>
        <v>378717.5</v>
      </c>
      <c r="P30" s="57">
        <f t="shared" si="6"/>
        <v>9966.25</v>
      </c>
      <c r="Q30" s="53">
        <f t="shared" si="7"/>
        <v>9966.25</v>
      </c>
    </row>
    <row r="31" spans="2:17" hidden="1" x14ac:dyDescent="0.25">
      <c r="B31" s="67">
        <v>29</v>
      </c>
      <c r="C31" s="23" t="s">
        <v>6462</v>
      </c>
      <c r="D31" s="22">
        <v>1700002150</v>
      </c>
      <c r="E31" s="23" t="s">
        <v>2506</v>
      </c>
      <c r="F31" s="22">
        <v>2009</v>
      </c>
      <c r="G31" s="38">
        <v>44389</v>
      </c>
      <c r="H31" s="22">
        <f t="shared" si="0"/>
        <v>12</v>
      </c>
      <c r="I31" s="22">
        <v>6</v>
      </c>
      <c r="J31" s="39">
        <f t="shared" si="1"/>
        <v>0.15833333333333333</v>
      </c>
      <c r="K31" s="35">
        <v>50000</v>
      </c>
      <c r="L31" s="35">
        <v>12974.47</v>
      </c>
      <c r="M31" s="36">
        <v>0</v>
      </c>
      <c r="N31" s="35">
        <f t="shared" si="2"/>
        <v>50000</v>
      </c>
      <c r="O31" s="35">
        <f t="shared" si="3"/>
        <v>95000</v>
      </c>
      <c r="P31" s="57">
        <f t="shared" si="6"/>
        <v>2500</v>
      </c>
      <c r="Q31" s="53">
        <f t="shared" si="7"/>
        <v>2500</v>
      </c>
    </row>
    <row r="32" spans="2:17" hidden="1" x14ac:dyDescent="0.25">
      <c r="B32" s="67">
        <v>30</v>
      </c>
      <c r="C32" s="23" t="s">
        <v>6462</v>
      </c>
      <c r="D32" s="22">
        <v>1700002240</v>
      </c>
      <c r="E32" s="23" t="s">
        <v>2507</v>
      </c>
      <c r="F32" s="22">
        <v>2010</v>
      </c>
      <c r="G32" s="38">
        <v>44389</v>
      </c>
      <c r="H32" s="22">
        <f t="shared" si="0"/>
        <v>11</v>
      </c>
      <c r="I32" s="22">
        <v>15</v>
      </c>
      <c r="J32" s="39">
        <f t="shared" si="1"/>
        <v>6.3333333333333325E-2</v>
      </c>
      <c r="K32" s="35">
        <v>2638389.64</v>
      </c>
      <c r="L32" s="35">
        <v>682229.28</v>
      </c>
      <c r="M32" s="36">
        <v>0</v>
      </c>
      <c r="N32" s="35">
        <f t="shared" si="2"/>
        <v>2638389.64</v>
      </c>
      <c r="O32" s="35">
        <f t="shared" si="3"/>
        <v>1838078.1158666664</v>
      </c>
      <c r="P32" s="57">
        <f t="shared" si="6"/>
        <v>800311.5241333337</v>
      </c>
      <c r="Q32" s="53">
        <f t="shared" si="7"/>
        <v>720280.3717200004</v>
      </c>
    </row>
    <row r="33" spans="2:17" hidden="1" x14ac:dyDescent="0.25">
      <c r="B33" s="67">
        <v>31</v>
      </c>
      <c r="C33" s="23" t="s">
        <v>6462</v>
      </c>
      <c r="D33" s="22">
        <v>1700002200</v>
      </c>
      <c r="E33" s="23" t="s">
        <v>2508</v>
      </c>
      <c r="F33" s="22">
        <v>2010</v>
      </c>
      <c r="G33" s="38">
        <v>44389</v>
      </c>
      <c r="H33" s="22">
        <f t="shared" si="0"/>
        <v>11</v>
      </c>
      <c r="I33" s="22">
        <v>10</v>
      </c>
      <c r="J33" s="39">
        <f t="shared" si="1"/>
        <v>9.5000000000000001E-2</v>
      </c>
      <c r="K33" s="35">
        <v>1529975</v>
      </c>
      <c r="L33" s="35">
        <v>470975.71</v>
      </c>
      <c r="M33" s="36">
        <v>0</v>
      </c>
      <c r="N33" s="35">
        <f t="shared" si="2"/>
        <v>1529975</v>
      </c>
      <c r="O33" s="35">
        <f t="shared" si="3"/>
        <v>1598823.875</v>
      </c>
      <c r="P33" s="57">
        <f t="shared" si="6"/>
        <v>76498.75</v>
      </c>
      <c r="Q33" s="53">
        <f t="shared" si="7"/>
        <v>76498.75</v>
      </c>
    </row>
    <row r="34" spans="2:17" hidden="1" x14ac:dyDescent="0.25">
      <c r="B34" s="67">
        <v>32</v>
      </c>
      <c r="C34" s="23" t="s">
        <v>6462</v>
      </c>
      <c r="D34" s="22">
        <v>1700002400</v>
      </c>
      <c r="E34" s="23" t="s">
        <v>2509</v>
      </c>
      <c r="F34" s="22">
        <v>2010</v>
      </c>
      <c r="G34" s="38">
        <v>44389</v>
      </c>
      <c r="H34" s="22">
        <f t="shared" si="0"/>
        <v>11</v>
      </c>
      <c r="I34" s="22">
        <v>10</v>
      </c>
      <c r="J34" s="39">
        <f t="shared" si="1"/>
        <v>9.5000000000000001E-2</v>
      </c>
      <c r="K34" s="35">
        <v>1304977.28</v>
      </c>
      <c r="L34" s="35">
        <v>410350.47</v>
      </c>
      <c r="M34" s="36">
        <v>0</v>
      </c>
      <c r="N34" s="35">
        <f t="shared" si="2"/>
        <v>1304977.28</v>
      </c>
      <c r="O34" s="35">
        <f t="shared" si="3"/>
        <v>1363701.2575999999</v>
      </c>
      <c r="P34" s="57">
        <f t="shared" si="6"/>
        <v>65248.864000000001</v>
      </c>
      <c r="Q34" s="53">
        <f t="shared" si="7"/>
        <v>65248.864000000001</v>
      </c>
    </row>
    <row r="35" spans="2:17" hidden="1" x14ac:dyDescent="0.25">
      <c r="B35" s="67">
        <v>33</v>
      </c>
      <c r="C35" s="23" t="s">
        <v>6462</v>
      </c>
      <c r="D35" s="22">
        <v>1700002340</v>
      </c>
      <c r="E35" s="23" t="s">
        <v>2510</v>
      </c>
      <c r="F35" s="22">
        <v>2010</v>
      </c>
      <c r="G35" s="38">
        <v>44389</v>
      </c>
      <c r="H35" s="22">
        <f t="shared" si="0"/>
        <v>11</v>
      </c>
      <c r="I35" s="22">
        <v>15</v>
      </c>
      <c r="J35" s="39">
        <f t="shared" si="1"/>
        <v>6.3333333333333325E-2</v>
      </c>
      <c r="K35" s="35">
        <v>1172863.8999999999</v>
      </c>
      <c r="L35" s="35">
        <v>361527.15</v>
      </c>
      <c r="M35" s="36">
        <v>0</v>
      </c>
      <c r="N35" s="35">
        <f t="shared" si="2"/>
        <v>1172863.8999999999</v>
      </c>
      <c r="O35" s="35">
        <f t="shared" si="3"/>
        <v>817095.1836666665</v>
      </c>
      <c r="P35" s="57">
        <f t="shared" si="6"/>
        <v>355768.7163333334</v>
      </c>
      <c r="Q35" s="53">
        <f t="shared" si="7"/>
        <v>320191.84470000007</v>
      </c>
    </row>
    <row r="36" spans="2:17" hidden="1" x14ac:dyDescent="0.25">
      <c r="B36" s="67">
        <v>34</v>
      </c>
      <c r="C36" s="23" t="s">
        <v>6462</v>
      </c>
      <c r="D36" s="22">
        <v>1700002190</v>
      </c>
      <c r="E36" s="23" t="s">
        <v>2511</v>
      </c>
      <c r="F36" s="22">
        <v>2010</v>
      </c>
      <c r="G36" s="38">
        <v>44389</v>
      </c>
      <c r="H36" s="22">
        <f t="shared" si="0"/>
        <v>11</v>
      </c>
      <c r="I36" s="22">
        <v>15</v>
      </c>
      <c r="J36" s="39">
        <f t="shared" si="1"/>
        <v>6.3333333333333325E-2</v>
      </c>
      <c r="K36" s="35">
        <v>1167867.8400000001</v>
      </c>
      <c r="L36" s="35">
        <v>318500.77</v>
      </c>
      <c r="M36" s="36">
        <v>0</v>
      </c>
      <c r="N36" s="35">
        <f t="shared" si="2"/>
        <v>1167867.8400000001</v>
      </c>
      <c r="O36" s="35">
        <f t="shared" si="3"/>
        <v>813614.59519999987</v>
      </c>
      <c r="P36" s="57">
        <f t="shared" si="6"/>
        <v>354253.24480000022</v>
      </c>
      <c r="Q36" s="53">
        <f t="shared" si="7"/>
        <v>318827.92032000021</v>
      </c>
    </row>
    <row r="37" spans="2:17" hidden="1" x14ac:dyDescent="0.25">
      <c r="B37" s="67">
        <v>35</v>
      </c>
      <c r="C37" s="23" t="s">
        <v>6462</v>
      </c>
      <c r="D37" s="22">
        <v>1700002110</v>
      </c>
      <c r="E37" s="23" t="s">
        <v>2512</v>
      </c>
      <c r="F37" s="22">
        <v>2010</v>
      </c>
      <c r="G37" s="38">
        <v>44389</v>
      </c>
      <c r="H37" s="22">
        <f t="shared" si="0"/>
        <v>11</v>
      </c>
      <c r="I37" s="22">
        <v>15</v>
      </c>
      <c r="J37" s="39">
        <f t="shared" si="1"/>
        <v>6.3333333333333325E-2</v>
      </c>
      <c r="K37" s="35">
        <v>661569</v>
      </c>
      <c r="L37" s="35">
        <v>181723</v>
      </c>
      <c r="M37" s="36">
        <v>0</v>
      </c>
      <c r="N37" s="35">
        <f t="shared" si="2"/>
        <v>661569</v>
      </c>
      <c r="O37" s="35">
        <f t="shared" si="3"/>
        <v>460893.06999999995</v>
      </c>
      <c r="P37" s="57">
        <f t="shared" si="6"/>
        <v>200675.93000000005</v>
      </c>
      <c r="Q37" s="53">
        <f t="shared" si="7"/>
        <v>180608.33700000006</v>
      </c>
    </row>
    <row r="38" spans="2:17" hidden="1" x14ac:dyDescent="0.25">
      <c r="B38" s="67">
        <v>36</v>
      </c>
      <c r="C38" s="23" t="s">
        <v>6462</v>
      </c>
      <c r="D38" s="22">
        <v>1700002290</v>
      </c>
      <c r="E38" s="23" t="s">
        <v>2513</v>
      </c>
      <c r="F38" s="22">
        <v>2010</v>
      </c>
      <c r="G38" s="38">
        <v>44389</v>
      </c>
      <c r="H38" s="22">
        <f t="shared" si="0"/>
        <v>11</v>
      </c>
      <c r="I38" s="22">
        <v>15</v>
      </c>
      <c r="J38" s="39">
        <f t="shared" si="1"/>
        <v>6.3333333333333325E-2</v>
      </c>
      <c r="K38" s="35">
        <v>654917.32999999996</v>
      </c>
      <c r="L38" s="35">
        <v>181816.42</v>
      </c>
      <c r="M38" s="36">
        <v>0</v>
      </c>
      <c r="N38" s="35">
        <f t="shared" si="2"/>
        <v>654917.32999999996</v>
      </c>
      <c r="O38" s="35">
        <f t="shared" si="3"/>
        <v>456259.07323333324</v>
      </c>
      <c r="P38" s="57">
        <f t="shared" si="6"/>
        <v>198658.25676666672</v>
      </c>
      <c r="Q38" s="53">
        <f t="shared" si="7"/>
        <v>178792.43109000006</v>
      </c>
    </row>
    <row r="39" spans="2:17" hidden="1" x14ac:dyDescent="0.25">
      <c r="B39" s="67">
        <v>37</v>
      </c>
      <c r="C39" s="23" t="s">
        <v>6462</v>
      </c>
      <c r="D39" s="22">
        <v>1700002120</v>
      </c>
      <c r="E39" s="23" t="s">
        <v>2514</v>
      </c>
      <c r="F39" s="22">
        <v>2010</v>
      </c>
      <c r="G39" s="38">
        <v>44389</v>
      </c>
      <c r="H39" s="22">
        <f t="shared" si="0"/>
        <v>11</v>
      </c>
      <c r="I39" s="22">
        <v>15</v>
      </c>
      <c r="J39" s="39">
        <f t="shared" si="1"/>
        <v>6.3333333333333325E-2</v>
      </c>
      <c r="K39" s="35">
        <v>555762</v>
      </c>
      <c r="L39" s="35">
        <v>152635.94</v>
      </c>
      <c r="M39" s="36">
        <v>0</v>
      </c>
      <c r="N39" s="35">
        <f t="shared" si="2"/>
        <v>555762</v>
      </c>
      <c r="O39" s="35">
        <f t="shared" si="3"/>
        <v>387180.85999999993</v>
      </c>
      <c r="P39" s="57">
        <f t="shared" si="6"/>
        <v>168581.14000000007</v>
      </c>
      <c r="Q39" s="53">
        <f t="shared" si="7"/>
        <v>151723.02600000007</v>
      </c>
    </row>
    <row r="40" spans="2:17" hidden="1" x14ac:dyDescent="0.25">
      <c r="B40" s="67">
        <v>38</v>
      </c>
      <c r="C40" s="23" t="s">
        <v>6462</v>
      </c>
      <c r="D40" s="22">
        <v>1700002180</v>
      </c>
      <c r="E40" s="23" t="s">
        <v>2515</v>
      </c>
      <c r="F40" s="22">
        <v>2010</v>
      </c>
      <c r="G40" s="38">
        <v>44389</v>
      </c>
      <c r="H40" s="22">
        <f t="shared" si="0"/>
        <v>11</v>
      </c>
      <c r="I40" s="22">
        <v>15</v>
      </c>
      <c r="J40" s="39">
        <f t="shared" si="1"/>
        <v>6.3333333333333325E-2</v>
      </c>
      <c r="K40" s="35">
        <v>381650</v>
      </c>
      <c r="L40" s="35">
        <v>107267.84</v>
      </c>
      <c r="M40" s="36">
        <v>0</v>
      </c>
      <c r="N40" s="35">
        <f t="shared" si="2"/>
        <v>381650</v>
      </c>
      <c r="O40" s="35">
        <f t="shared" si="3"/>
        <v>265882.83333333331</v>
      </c>
      <c r="P40" s="57">
        <f t="shared" si="6"/>
        <v>115767.16666666669</v>
      </c>
      <c r="Q40" s="53">
        <f t="shared" si="7"/>
        <v>104190.45000000003</v>
      </c>
    </row>
    <row r="41" spans="2:17" hidden="1" x14ac:dyDescent="0.25">
      <c r="B41" s="67">
        <v>39</v>
      </c>
      <c r="C41" s="23" t="s">
        <v>6462</v>
      </c>
      <c r="D41" s="22">
        <v>1700002800</v>
      </c>
      <c r="E41" s="23" t="s">
        <v>2516</v>
      </c>
      <c r="F41" s="22">
        <v>2010</v>
      </c>
      <c r="G41" s="38">
        <v>44389</v>
      </c>
      <c r="H41" s="22">
        <f t="shared" si="0"/>
        <v>11</v>
      </c>
      <c r="I41" s="22">
        <v>15</v>
      </c>
      <c r="J41" s="39">
        <f t="shared" si="1"/>
        <v>6.3333333333333325E-2</v>
      </c>
      <c r="K41" s="35">
        <v>299600</v>
      </c>
      <c r="L41" s="35">
        <v>94632.6</v>
      </c>
      <c r="M41" s="36">
        <v>0</v>
      </c>
      <c r="N41" s="35">
        <f t="shared" si="2"/>
        <v>299600</v>
      </c>
      <c r="O41" s="35">
        <f t="shared" si="3"/>
        <v>208721.33333333328</v>
      </c>
      <c r="P41" s="57">
        <f t="shared" si="6"/>
        <v>90878.666666666715</v>
      </c>
      <c r="Q41" s="53">
        <f t="shared" si="7"/>
        <v>81790.800000000047</v>
      </c>
    </row>
    <row r="42" spans="2:17" hidden="1" x14ac:dyDescent="0.25">
      <c r="B42" s="67">
        <v>40</v>
      </c>
      <c r="C42" s="23" t="s">
        <v>6462</v>
      </c>
      <c r="D42" s="22">
        <v>1700002401</v>
      </c>
      <c r="E42" s="23" t="s">
        <v>2517</v>
      </c>
      <c r="F42" s="22">
        <v>2010</v>
      </c>
      <c r="G42" s="38">
        <v>44389</v>
      </c>
      <c r="H42" s="22">
        <f t="shared" si="0"/>
        <v>11</v>
      </c>
      <c r="I42" s="22">
        <v>10</v>
      </c>
      <c r="J42" s="39">
        <f t="shared" si="1"/>
        <v>9.5000000000000001E-2</v>
      </c>
      <c r="K42" s="35">
        <v>259500</v>
      </c>
      <c r="L42" s="35">
        <v>80900.490000000005</v>
      </c>
      <c r="M42" s="36">
        <v>0</v>
      </c>
      <c r="N42" s="35">
        <f t="shared" si="2"/>
        <v>259500</v>
      </c>
      <c r="O42" s="35">
        <f t="shared" si="3"/>
        <v>271177.5</v>
      </c>
      <c r="P42" s="57">
        <f t="shared" si="6"/>
        <v>12975</v>
      </c>
      <c r="Q42" s="53">
        <f t="shared" si="7"/>
        <v>12975</v>
      </c>
    </row>
    <row r="43" spans="2:17" hidden="1" x14ac:dyDescent="0.25">
      <c r="B43" s="67">
        <v>41</v>
      </c>
      <c r="C43" s="23" t="s">
        <v>6462</v>
      </c>
      <c r="D43" s="22">
        <v>1700002220</v>
      </c>
      <c r="E43" s="23" t="s">
        <v>331</v>
      </c>
      <c r="F43" s="22">
        <v>2010</v>
      </c>
      <c r="G43" s="38">
        <v>44389</v>
      </c>
      <c r="H43" s="22">
        <f t="shared" si="0"/>
        <v>11</v>
      </c>
      <c r="I43" s="22">
        <v>6</v>
      </c>
      <c r="J43" s="39">
        <f t="shared" si="1"/>
        <v>0.15833333333333333</v>
      </c>
      <c r="K43" s="35">
        <v>69700</v>
      </c>
      <c r="L43" s="35">
        <v>18841.97</v>
      </c>
      <c r="M43" s="36">
        <v>0</v>
      </c>
      <c r="N43" s="35">
        <f t="shared" si="2"/>
        <v>69700</v>
      </c>
      <c r="O43" s="35">
        <f t="shared" si="3"/>
        <v>121394.16666666667</v>
      </c>
      <c r="P43" s="57">
        <f t="shared" si="6"/>
        <v>3485</v>
      </c>
      <c r="Q43" s="53">
        <f t="shared" si="7"/>
        <v>3485</v>
      </c>
    </row>
    <row r="44" spans="2:17" hidden="1" x14ac:dyDescent="0.25">
      <c r="B44" s="67">
        <v>42</v>
      </c>
      <c r="C44" s="23" t="s">
        <v>6462</v>
      </c>
      <c r="D44" s="22">
        <v>1700002440</v>
      </c>
      <c r="E44" s="23" t="s">
        <v>2509</v>
      </c>
      <c r="F44" s="22">
        <v>2010</v>
      </c>
      <c r="G44" s="38">
        <v>44389</v>
      </c>
      <c r="H44" s="22">
        <f t="shared" si="0"/>
        <v>11</v>
      </c>
      <c r="I44" s="22">
        <v>10</v>
      </c>
      <c r="J44" s="39">
        <f t="shared" si="1"/>
        <v>9.5000000000000001E-2</v>
      </c>
      <c r="K44" s="35">
        <v>40912</v>
      </c>
      <c r="L44" s="35">
        <v>12148.52</v>
      </c>
      <c r="M44" s="36">
        <v>0</v>
      </c>
      <c r="N44" s="35">
        <f t="shared" si="2"/>
        <v>40912</v>
      </c>
      <c r="O44" s="35">
        <f t="shared" si="3"/>
        <v>42753.039999999994</v>
      </c>
      <c r="P44" s="57">
        <f t="shared" si="6"/>
        <v>2045.6000000000001</v>
      </c>
      <c r="Q44" s="53">
        <f t="shared" si="7"/>
        <v>2045.6000000000001</v>
      </c>
    </row>
    <row r="45" spans="2:17" hidden="1" x14ac:dyDescent="0.25">
      <c r="B45" s="67">
        <v>43</v>
      </c>
      <c r="C45" s="23" t="s">
        <v>6462</v>
      </c>
      <c r="D45" s="22">
        <v>1700003580</v>
      </c>
      <c r="E45" s="23" t="s">
        <v>2518</v>
      </c>
      <c r="F45" s="22">
        <v>2011</v>
      </c>
      <c r="G45" s="38">
        <v>44389</v>
      </c>
      <c r="H45" s="22">
        <f t="shared" si="0"/>
        <v>10</v>
      </c>
      <c r="I45" s="22">
        <v>15</v>
      </c>
      <c r="J45" s="39">
        <f t="shared" si="1"/>
        <v>6.3333333333333325E-2</v>
      </c>
      <c r="K45" s="35">
        <v>32829679.829999998</v>
      </c>
      <c r="L45" s="35">
        <v>11553483.699999999</v>
      </c>
      <c r="M45" s="36">
        <v>0</v>
      </c>
      <c r="N45" s="35">
        <f t="shared" si="2"/>
        <v>32829679.829999998</v>
      </c>
      <c r="O45" s="35">
        <f t="shared" si="3"/>
        <v>20792130.558999997</v>
      </c>
      <c r="P45" s="57">
        <f t="shared" si="6"/>
        <v>12037549.271000002</v>
      </c>
      <c r="Q45" s="53">
        <f t="shared" si="7"/>
        <v>10833794.343900003</v>
      </c>
    </row>
    <row r="46" spans="2:17" hidden="1" x14ac:dyDescent="0.25">
      <c r="B46" s="67">
        <v>44</v>
      </c>
      <c r="C46" s="23" t="s">
        <v>6462</v>
      </c>
      <c r="D46" s="22">
        <v>1700003520</v>
      </c>
      <c r="E46" s="23" t="s">
        <v>2518</v>
      </c>
      <c r="F46" s="22">
        <v>2011</v>
      </c>
      <c r="G46" s="38">
        <v>44389</v>
      </c>
      <c r="H46" s="22">
        <f t="shared" si="0"/>
        <v>10</v>
      </c>
      <c r="I46" s="22">
        <v>15</v>
      </c>
      <c r="J46" s="39">
        <f t="shared" si="1"/>
        <v>6.3333333333333325E-2</v>
      </c>
      <c r="K46" s="35">
        <v>13971475.58</v>
      </c>
      <c r="L46" s="35">
        <v>4916868.38</v>
      </c>
      <c r="M46" s="36">
        <v>0</v>
      </c>
      <c r="N46" s="35">
        <f t="shared" si="2"/>
        <v>13971475.58</v>
      </c>
      <c r="O46" s="35">
        <f t="shared" si="3"/>
        <v>8848601.200666666</v>
      </c>
      <c r="P46" s="57">
        <f t="shared" si="6"/>
        <v>5122874.379333334</v>
      </c>
      <c r="Q46" s="53">
        <f t="shared" si="7"/>
        <v>4610586.9414000008</v>
      </c>
    </row>
    <row r="47" spans="2:17" hidden="1" x14ac:dyDescent="0.25">
      <c r="B47" s="67">
        <v>45</v>
      </c>
      <c r="C47" s="23" t="s">
        <v>6462</v>
      </c>
      <c r="D47" s="22">
        <v>1700004070</v>
      </c>
      <c r="E47" s="23" t="s">
        <v>2519</v>
      </c>
      <c r="F47" s="22">
        <v>2011</v>
      </c>
      <c r="G47" s="38">
        <v>44389</v>
      </c>
      <c r="H47" s="22">
        <f t="shared" si="0"/>
        <v>10</v>
      </c>
      <c r="I47" s="22">
        <v>15</v>
      </c>
      <c r="J47" s="39">
        <f t="shared" si="1"/>
        <v>6.3333333333333325E-2</v>
      </c>
      <c r="K47" s="35">
        <v>10715795.41</v>
      </c>
      <c r="L47" s="35">
        <v>4146671.39</v>
      </c>
      <c r="M47" s="36">
        <v>0</v>
      </c>
      <c r="N47" s="35">
        <f t="shared" si="2"/>
        <v>10715795.41</v>
      </c>
      <c r="O47" s="35">
        <f t="shared" si="3"/>
        <v>6786670.4263333334</v>
      </c>
      <c r="P47" s="57">
        <f t="shared" si="6"/>
        <v>3929124.9836666668</v>
      </c>
      <c r="Q47" s="53">
        <f t="shared" si="7"/>
        <v>3536212.4853000003</v>
      </c>
    </row>
    <row r="48" spans="2:17" hidden="1" x14ac:dyDescent="0.25">
      <c r="B48" s="67">
        <v>46</v>
      </c>
      <c r="C48" s="23" t="s">
        <v>6462</v>
      </c>
      <c r="D48" s="22">
        <v>1700003530</v>
      </c>
      <c r="E48" s="23" t="s">
        <v>2520</v>
      </c>
      <c r="F48" s="22">
        <v>2011</v>
      </c>
      <c r="G48" s="38">
        <v>44389</v>
      </c>
      <c r="H48" s="22">
        <f t="shared" si="0"/>
        <v>10</v>
      </c>
      <c r="I48" s="22">
        <v>15</v>
      </c>
      <c r="J48" s="39">
        <f t="shared" si="1"/>
        <v>6.3333333333333325E-2</v>
      </c>
      <c r="K48" s="35">
        <v>1621441</v>
      </c>
      <c r="L48" s="35">
        <v>570620.64</v>
      </c>
      <c r="M48" s="36">
        <v>0</v>
      </c>
      <c r="N48" s="35">
        <f t="shared" si="2"/>
        <v>1621441</v>
      </c>
      <c r="O48" s="35">
        <f t="shared" si="3"/>
        <v>1026912.6333333333</v>
      </c>
      <c r="P48" s="57">
        <f t="shared" si="6"/>
        <v>594528.3666666667</v>
      </c>
      <c r="Q48" s="53">
        <f t="shared" si="7"/>
        <v>535075.53</v>
      </c>
    </row>
    <row r="49" spans="2:17" hidden="1" x14ac:dyDescent="0.25">
      <c r="B49" s="67">
        <v>47</v>
      </c>
      <c r="C49" s="23" t="s">
        <v>6462</v>
      </c>
      <c r="D49" s="22">
        <v>1700003900</v>
      </c>
      <c r="E49" s="23" t="s">
        <v>2521</v>
      </c>
      <c r="F49" s="22">
        <v>2011</v>
      </c>
      <c r="G49" s="38">
        <v>44389</v>
      </c>
      <c r="H49" s="22">
        <f t="shared" si="0"/>
        <v>10</v>
      </c>
      <c r="I49" s="22">
        <v>15</v>
      </c>
      <c r="J49" s="39">
        <f t="shared" si="1"/>
        <v>6.3333333333333325E-2</v>
      </c>
      <c r="K49" s="35">
        <v>1572324.9</v>
      </c>
      <c r="L49" s="35">
        <v>553335.61</v>
      </c>
      <c r="M49" s="36">
        <v>0</v>
      </c>
      <c r="N49" s="35">
        <f t="shared" si="2"/>
        <v>1572324.9</v>
      </c>
      <c r="O49" s="35">
        <f t="shared" si="3"/>
        <v>995805.7699999999</v>
      </c>
      <c r="P49" s="57">
        <f t="shared" si="6"/>
        <v>576519.13</v>
      </c>
      <c r="Q49" s="53">
        <f t="shared" si="7"/>
        <v>518867.217</v>
      </c>
    </row>
    <row r="50" spans="2:17" hidden="1" x14ac:dyDescent="0.25">
      <c r="B50" s="67">
        <v>48</v>
      </c>
      <c r="C50" s="23" t="s">
        <v>6462</v>
      </c>
      <c r="D50" s="22">
        <v>1700003300</v>
      </c>
      <c r="E50" s="23" t="s">
        <v>2522</v>
      </c>
      <c r="F50" s="22">
        <v>2011</v>
      </c>
      <c r="G50" s="38">
        <v>44389</v>
      </c>
      <c r="H50" s="22">
        <f t="shared" si="0"/>
        <v>10</v>
      </c>
      <c r="I50" s="22">
        <v>15</v>
      </c>
      <c r="J50" s="39">
        <f t="shared" si="1"/>
        <v>6.3333333333333325E-2</v>
      </c>
      <c r="K50" s="35">
        <v>956052</v>
      </c>
      <c r="L50" s="35">
        <v>314161.14</v>
      </c>
      <c r="M50" s="36">
        <v>0</v>
      </c>
      <c r="N50" s="35">
        <f t="shared" si="2"/>
        <v>956052</v>
      </c>
      <c r="O50" s="35">
        <f t="shared" si="3"/>
        <v>605499.6</v>
      </c>
      <c r="P50" s="57">
        <f t="shared" si="6"/>
        <v>350552.4</v>
      </c>
      <c r="Q50" s="53">
        <f t="shared" si="7"/>
        <v>315497.16000000003</v>
      </c>
    </row>
    <row r="51" spans="2:17" hidden="1" x14ac:dyDescent="0.25">
      <c r="B51" s="67">
        <v>49</v>
      </c>
      <c r="C51" s="23" t="s">
        <v>6462</v>
      </c>
      <c r="D51" s="22">
        <v>1700003522</v>
      </c>
      <c r="E51" s="23" t="s">
        <v>2518</v>
      </c>
      <c r="F51" s="22">
        <v>2011</v>
      </c>
      <c r="G51" s="38">
        <v>44389</v>
      </c>
      <c r="H51" s="22">
        <f t="shared" si="0"/>
        <v>10</v>
      </c>
      <c r="I51" s="22">
        <v>15</v>
      </c>
      <c r="J51" s="39">
        <f t="shared" si="1"/>
        <v>6.3333333333333325E-2</v>
      </c>
      <c r="K51" s="35">
        <v>911771</v>
      </c>
      <c r="L51" s="35">
        <v>348612.85</v>
      </c>
      <c r="M51" s="36">
        <v>0</v>
      </c>
      <c r="N51" s="35">
        <f t="shared" si="2"/>
        <v>911771</v>
      </c>
      <c r="O51" s="35">
        <f t="shared" si="3"/>
        <v>577454.96666666667</v>
      </c>
      <c r="P51" s="57">
        <f t="shared" si="6"/>
        <v>334316.03333333333</v>
      </c>
      <c r="Q51" s="53">
        <f t="shared" si="7"/>
        <v>300884.43</v>
      </c>
    </row>
    <row r="52" spans="2:17" hidden="1" x14ac:dyDescent="0.25">
      <c r="B52" s="67">
        <v>50</v>
      </c>
      <c r="C52" s="23" t="s">
        <v>6462</v>
      </c>
      <c r="D52" s="22">
        <v>1700002790</v>
      </c>
      <c r="E52" s="23" t="s">
        <v>2516</v>
      </c>
      <c r="F52" s="22">
        <v>2011</v>
      </c>
      <c r="G52" s="38">
        <v>44389</v>
      </c>
      <c r="H52" s="22">
        <f t="shared" si="0"/>
        <v>10</v>
      </c>
      <c r="I52" s="22">
        <v>15</v>
      </c>
      <c r="J52" s="39">
        <f t="shared" si="1"/>
        <v>6.3333333333333325E-2</v>
      </c>
      <c r="K52" s="35">
        <v>771624.92</v>
      </c>
      <c r="L52" s="35">
        <v>259870.66</v>
      </c>
      <c r="M52" s="36">
        <v>0</v>
      </c>
      <c r="N52" s="35">
        <f t="shared" si="2"/>
        <v>771624.92</v>
      </c>
      <c r="O52" s="35">
        <f t="shared" si="3"/>
        <v>488695.78266666667</v>
      </c>
      <c r="P52" s="57">
        <f t="shared" si="6"/>
        <v>282929.13733333338</v>
      </c>
      <c r="Q52" s="53">
        <f t="shared" si="7"/>
        <v>254636.22360000006</v>
      </c>
    </row>
    <row r="53" spans="2:17" hidden="1" x14ac:dyDescent="0.25">
      <c r="B53" s="67">
        <v>51</v>
      </c>
      <c r="C53" s="23" t="s">
        <v>6462</v>
      </c>
      <c r="D53" s="22">
        <v>1700003880</v>
      </c>
      <c r="E53" s="23" t="s">
        <v>2523</v>
      </c>
      <c r="F53" s="22">
        <v>2011</v>
      </c>
      <c r="G53" s="38">
        <v>44389</v>
      </c>
      <c r="H53" s="22">
        <f t="shared" si="0"/>
        <v>10</v>
      </c>
      <c r="I53" s="22">
        <v>6</v>
      </c>
      <c r="J53" s="39">
        <f t="shared" si="1"/>
        <v>0.15833333333333333</v>
      </c>
      <c r="K53" s="35">
        <v>591287</v>
      </c>
      <c r="L53" s="35">
        <v>208086.82</v>
      </c>
      <c r="M53" s="36">
        <v>0</v>
      </c>
      <c r="N53" s="35">
        <f t="shared" si="2"/>
        <v>591287</v>
      </c>
      <c r="O53" s="35">
        <f t="shared" si="3"/>
        <v>936204.41666666663</v>
      </c>
      <c r="P53" s="57">
        <f t="shared" si="6"/>
        <v>29564.350000000002</v>
      </c>
      <c r="Q53" s="53">
        <f t="shared" si="7"/>
        <v>29564.350000000002</v>
      </c>
    </row>
    <row r="54" spans="2:17" hidden="1" x14ac:dyDescent="0.25">
      <c r="B54" s="67">
        <v>52</v>
      </c>
      <c r="C54" s="23" t="s">
        <v>6462</v>
      </c>
      <c r="D54" s="22">
        <v>1700002940</v>
      </c>
      <c r="E54" s="23" t="s">
        <v>2524</v>
      </c>
      <c r="F54" s="22">
        <v>2011</v>
      </c>
      <c r="G54" s="38">
        <v>44389</v>
      </c>
      <c r="H54" s="22">
        <f t="shared" si="0"/>
        <v>10</v>
      </c>
      <c r="I54" s="22">
        <v>15</v>
      </c>
      <c r="J54" s="39">
        <f t="shared" si="1"/>
        <v>6.3333333333333325E-2</v>
      </c>
      <c r="K54" s="35">
        <v>345842.87</v>
      </c>
      <c r="L54" s="35">
        <v>109153.46</v>
      </c>
      <c r="M54" s="36">
        <v>0</v>
      </c>
      <c r="N54" s="35">
        <f t="shared" si="2"/>
        <v>345842.87</v>
      </c>
      <c r="O54" s="35">
        <f t="shared" si="3"/>
        <v>219033.81766666664</v>
      </c>
      <c r="P54" s="57">
        <f t="shared" si="6"/>
        <v>126809.05233333335</v>
      </c>
      <c r="Q54" s="53">
        <f t="shared" si="7"/>
        <v>114128.14710000002</v>
      </c>
    </row>
    <row r="55" spans="2:17" hidden="1" x14ac:dyDescent="0.25">
      <c r="B55" s="67">
        <v>53</v>
      </c>
      <c r="C55" s="23" t="s">
        <v>6462</v>
      </c>
      <c r="D55" s="22">
        <v>1700003540</v>
      </c>
      <c r="E55" s="23" t="s">
        <v>2525</v>
      </c>
      <c r="F55" s="22">
        <v>2011</v>
      </c>
      <c r="G55" s="38">
        <v>44389</v>
      </c>
      <c r="H55" s="22">
        <f t="shared" si="0"/>
        <v>10</v>
      </c>
      <c r="I55" s="22">
        <v>15</v>
      </c>
      <c r="J55" s="39">
        <f t="shared" si="1"/>
        <v>6.3333333333333325E-2</v>
      </c>
      <c r="K55" s="35">
        <v>343585</v>
      </c>
      <c r="L55" s="35">
        <v>120915.06</v>
      </c>
      <c r="M55" s="36">
        <v>0</v>
      </c>
      <c r="N55" s="35">
        <f t="shared" si="2"/>
        <v>343585</v>
      </c>
      <c r="O55" s="35">
        <f t="shared" si="3"/>
        <v>217603.83333333331</v>
      </c>
      <c r="P55" s="57">
        <f t="shared" si="6"/>
        <v>125981.16666666669</v>
      </c>
      <c r="Q55" s="53">
        <f t="shared" si="7"/>
        <v>113383.05000000002</v>
      </c>
    </row>
    <row r="56" spans="2:17" hidden="1" x14ac:dyDescent="0.25">
      <c r="B56" s="67">
        <v>54</v>
      </c>
      <c r="C56" s="23" t="s">
        <v>6462</v>
      </c>
      <c r="D56" s="22">
        <v>1700003560</v>
      </c>
      <c r="E56" s="23" t="s">
        <v>2526</v>
      </c>
      <c r="F56" s="22">
        <v>2011</v>
      </c>
      <c r="G56" s="38">
        <v>44389</v>
      </c>
      <c r="H56" s="22">
        <f t="shared" si="0"/>
        <v>10</v>
      </c>
      <c r="I56" s="22">
        <v>15</v>
      </c>
      <c r="J56" s="39">
        <f t="shared" si="1"/>
        <v>6.3333333333333325E-2</v>
      </c>
      <c r="K56" s="35">
        <v>340236</v>
      </c>
      <c r="L56" s="35">
        <v>119736.51</v>
      </c>
      <c r="M56" s="36">
        <v>0</v>
      </c>
      <c r="N56" s="35">
        <f t="shared" si="2"/>
        <v>340236</v>
      </c>
      <c r="O56" s="35">
        <f t="shared" si="3"/>
        <v>215482.8</v>
      </c>
      <c r="P56" s="57">
        <f t="shared" si="6"/>
        <v>124753.20000000001</v>
      </c>
      <c r="Q56" s="53">
        <f t="shared" si="7"/>
        <v>112277.88000000002</v>
      </c>
    </row>
    <row r="57" spans="2:17" hidden="1" x14ac:dyDescent="0.25">
      <c r="B57" s="67">
        <v>55</v>
      </c>
      <c r="C57" s="23" t="s">
        <v>6462</v>
      </c>
      <c r="D57" s="22">
        <v>1700003582</v>
      </c>
      <c r="E57" s="23" t="s">
        <v>2527</v>
      </c>
      <c r="F57" s="22">
        <v>2011</v>
      </c>
      <c r="G57" s="38">
        <v>44389</v>
      </c>
      <c r="H57" s="22">
        <f t="shared" si="0"/>
        <v>10</v>
      </c>
      <c r="I57" s="22">
        <v>15</v>
      </c>
      <c r="J57" s="39">
        <f t="shared" si="1"/>
        <v>6.3333333333333325E-2</v>
      </c>
      <c r="K57" s="35">
        <v>317356</v>
      </c>
      <c r="L57" s="35">
        <v>124852.21</v>
      </c>
      <c r="M57" s="36">
        <v>0</v>
      </c>
      <c r="N57" s="35">
        <f t="shared" si="2"/>
        <v>317356</v>
      </c>
      <c r="O57" s="35">
        <f t="shared" si="3"/>
        <v>200992.13333333333</v>
      </c>
      <c r="P57" s="57">
        <f t="shared" si="6"/>
        <v>116363.86666666667</v>
      </c>
      <c r="Q57" s="53">
        <f t="shared" si="7"/>
        <v>104727.48000000001</v>
      </c>
    </row>
    <row r="58" spans="2:17" hidden="1" x14ac:dyDescent="0.25">
      <c r="B58" s="67">
        <v>56</v>
      </c>
      <c r="C58" s="23" t="s">
        <v>6462</v>
      </c>
      <c r="D58" s="22">
        <v>1700003581</v>
      </c>
      <c r="E58" s="23" t="s">
        <v>2528</v>
      </c>
      <c r="F58" s="22">
        <v>2011</v>
      </c>
      <c r="G58" s="38">
        <v>44389</v>
      </c>
      <c r="H58" s="22">
        <f t="shared" si="0"/>
        <v>10</v>
      </c>
      <c r="I58" s="22">
        <v>15</v>
      </c>
      <c r="J58" s="39">
        <f t="shared" si="1"/>
        <v>6.3333333333333325E-2</v>
      </c>
      <c r="K58" s="35">
        <v>227934.6</v>
      </c>
      <c r="L58" s="35">
        <v>86104.17</v>
      </c>
      <c r="M58" s="36">
        <v>0</v>
      </c>
      <c r="N58" s="35">
        <f t="shared" si="2"/>
        <v>227934.6</v>
      </c>
      <c r="O58" s="35">
        <f t="shared" si="3"/>
        <v>144358.57999999999</v>
      </c>
      <c r="P58" s="57">
        <f t="shared" si="6"/>
        <v>83576.020000000019</v>
      </c>
      <c r="Q58" s="53">
        <f t="shared" si="7"/>
        <v>75218.41800000002</v>
      </c>
    </row>
    <row r="59" spans="2:17" hidden="1" x14ac:dyDescent="0.25">
      <c r="B59" s="67">
        <v>57</v>
      </c>
      <c r="C59" s="23" t="s">
        <v>6462</v>
      </c>
      <c r="D59" s="22">
        <v>1700003583</v>
      </c>
      <c r="E59" s="23" t="s">
        <v>2529</v>
      </c>
      <c r="F59" s="22">
        <v>2011</v>
      </c>
      <c r="G59" s="38">
        <v>44389</v>
      </c>
      <c r="H59" s="22">
        <f t="shared" si="0"/>
        <v>10</v>
      </c>
      <c r="I59" s="22">
        <v>15</v>
      </c>
      <c r="J59" s="39">
        <f t="shared" si="1"/>
        <v>6.3333333333333325E-2</v>
      </c>
      <c r="K59" s="35">
        <v>191033.5</v>
      </c>
      <c r="L59" s="35">
        <v>104908.84</v>
      </c>
      <c r="M59" s="36">
        <v>0</v>
      </c>
      <c r="N59" s="35">
        <f t="shared" si="2"/>
        <v>191033.5</v>
      </c>
      <c r="O59" s="35">
        <f t="shared" si="3"/>
        <v>120987.88333333333</v>
      </c>
      <c r="P59" s="57">
        <f t="shared" si="6"/>
        <v>70045.616666666669</v>
      </c>
      <c r="Q59" s="53">
        <f t="shared" si="7"/>
        <v>63041.055</v>
      </c>
    </row>
    <row r="60" spans="2:17" hidden="1" x14ac:dyDescent="0.25">
      <c r="B60" s="67">
        <v>58</v>
      </c>
      <c r="C60" s="23" t="s">
        <v>6462</v>
      </c>
      <c r="D60" s="22">
        <v>1700003800</v>
      </c>
      <c r="E60" s="23" t="s">
        <v>2530</v>
      </c>
      <c r="F60" s="22">
        <v>2011</v>
      </c>
      <c r="G60" s="38">
        <v>44389</v>
      </c>
      <c r="H60" s="22">
        <f t="shared" si="0"/>
        <v>10</v>
      </c>
      <c r="I60" s="22">
        <v>15</v>
      </c>
      <c r="J60" s="39">
        <f t="shared" si="1"/>
        <v>6.3333333333333325E-2</v>
      </c>
      <c r="K60" s="35">
        <v>172266</v>
      </c>
      <c r="L60" s="35">
        <v>60624.2</v>
      </c>
      <c r="M60" s="36">
        <v>0</v>
      </c>
      <c r="N60" s="35">
        <f t="shared" si="2"/>
        <v>172266</v>
      </c>
      <c r="O60" s="35">
        <f t="shared" si="3"/>
        <v>109101.79999999999</v>
      </c>
      <c r="P60" s="57">
        <f t="shared" si="6"/>
        <v>63164.200000000012</v>
      </c>
      <c r="Q60" s="53">
        <f t="shared" si="7"/>
        <v>56847.780000000013</v>
      </c>
    </row>
    <row r="61" spans="2:17" hidden="1" x14ac:dyDescent="0.25">
      <c r="B61" s="67">
        <v>59</v>
      </c>
      <c r="C61" s="23" t="s">
        <v>6462</v>
      </c>
      <c r="D61" s="22">
        <v>1700003810</v>
      </c>
      <c r="E61" s="23" t="s">
        <v>2531</v>
      </c>
      <c r="F61" s="22">
        <v>2011</v>
      </c>
      <c r="G61" s="38">
        <v>44389</v>
      </c>
      <c r="H61" s="22">
        <f t="shared" si="0"/>
        <v>10</v>
      </c>
      <c r="I61" s="22">
        <v>15</v>
      </c>
      <c r="J61" s="39">
        <f t="shared" si="1"/>
        <v>6.3333333333333325E-2</v>
      </c>
      <c r="K61" s="35">
        <v>150160</v>
      </c>
      <c r="L61" s="35">
        <v>52844.62</v>
      </c>
      <c r="M61" s="36">
        <v>0</v>
      </c>
      <c r="N61" s="35">
        <f t="shared" si="2"/>
        <v>150160</v>
      </c>
      <c r="O61" s="35">
        <f t="shared" si="3"/>
        <v>95101.333333333328</v>
      </c>
      <c r="P61" s="57">
        <f t="shared" si="6"/>
        <v>55058.666666666672</v>
      </c>
      <c r="Q61" s="53">
        <f t="shared" si="7"/>
        <v>49552.800000000003</v>
      </c>
    </row>
    <row r="62" spans="2:17" hidden="1" x14ac:dyDescent="0.25">
      <c r="B62" s="67">
        <v>60</v>
      </c>
      <c r="C62" s="23" t="s">
        <v>6462</v>
      </c>
      <c r="D62" s="22">
        <v>1700003570</v>
      </c>
      <c r="E62" s="23" t="s">
        <v>2532</v>
      </c>
      <c r="F62" s="22">
        <v>2011</v>
      </c>
      <c r="G62" s="38">
        <v>44389</v>
      </c>
      <c r="H62" s="22">
        <f t="shared" si="0"/>
        <v>10</v>
      </c>
      <c r="I62" s="22">
        <v>6</v>
      </c>
      <c r="J62" s="39">
        <f t="shared" si="1"/>
        <v>0.15833333333333333</v>
      </c>
      <c r="K62" s="35">
        <v>130539</v>
      </c>
      <c r="L62" s="35">
        <v>45939.56</v>
      </c>
      <c r="M62" s="36">
        <v>0</v>
      </c>
      <c r="N62" s="35">
        <f t="shared" si="2"/>
        <v>130539</v>
      </c>
      <c r="O62" s="35">
        <f t="shared" si="3"/>
        <v>206686.75</v>
      </c>
      <c r="P62" s="57">
        <f t="shared" si="6"/>
        <v>6526.9500000000007</v>
      </c>
      <c r="Q62" s="53">
        <f t="shared" si="7"/>
        <v>6526.9500000000007</v>
      </c>
    </row>
    <row r="63" spans="2:17" hidden="1" x14ac:dyDescent="0.25">
      <c r="B63" s="67">
        <v>61</v>
      </c>
      <c r="C63" s="23" t="s">
        <v>6462</v>
      </c>
      <c r="D63" s="22">
        <v>1700003790</v>
      </c>
      <c r="E63" s="23" t="s">
        <v>2533</v>
      </c>
      <c r="F63" s="22">
        <v>2011</v>
      </c>
      <c r="G63" s="38">
        <v>44389</v>
      </c>
      <c r="H63" s="22">
        <f t="shared" si="0"/>
        <v>10</v>
      </c>
      <c r="I63" s="22">
        <v>15</v>
      </c>
      <c r="J63" s="39">
        <f t="shared" si="1"/>
        <v>6.3333333333333325E-2</v>
      </c>
      <c r="K63" s="35">
        <v>114376</v>
      </c>
      <c r="L63" s="35">
        <v>40251.449999999997</v>
      </c>
      <c r="M63" s="36">
        <v>0</v>
      </c>
      <c r="N63" s="35">
        <f t="shared" si="2"/>
        <v>114376</v>
      </c>
      <c r="O63" s="35">
        <f t="shared" si="3"/>
        <v>72438.133333333331</v>
      </c>
      <c r="P63" s="57">
        <f t="shared" si="6"/>
        <v>41937.866666666669</v>
      </c>
      <c r="Q63" s="53">
        <f t="shared" si="7"/>
        <v>37744.080000000002</v>
      </c>
    </row>
    <row r="64" spans="2:17" hidden="1" x14ac:dyDescent="0.25">
      <c r="B64" s="67">
        <v>62</v>
      </c>
      <c r="C64" s="23" t="s">
        <v>6462</v>
      </c>
      <c r="D64" s="22">
        <v>1700003860</v>
      </c>
      <c r="E64" s="23" t="s">
        <v>2534</v>
      </c>
      <c r="F64" s="22">
        <v>2011</v>
      </c>
      <c r="G64" s="38">
        <v>44389</v>
      </c>
      <c r="H64" s="22">
        <f t="shared" si="0"/>
        <v>10</v>
      </c>
      <c r="I64" s="22">
        <v>15</v>
      </c>
      <c r="J64" s="39">
        <f t="shared" si="1"/>
        <v>6.3333333333333325E-2</v>
      </c>
      <c r="K64" s="35">
        <v>83878</v>
      </c>
      <c r="L64" s="35">
        <v>29518.47</v>
      </c>
      <c r="M64" s="36">
        <v>0</v>
      </c>
      <c r="N64" s="35">
        <f t="shared" si="2"/>
        <v>83878</v>
      </c>
      <c r="O64" s="35">
        <f t="shared" si="3"/>
        <v>53122.73333333333</v>
      </c>
      <c r="P64" s="57">
        <f t="shared" si="6"/>
        <v>30755.26666666667</v>
      </c>
      <c r="Q64" s="53">
        <f t="shared" si="7"/>
        <v>27679.740000000005</v>
      </c>
    </row>
    <row r="65" spans="2:17" hidden="1" x14ac:dyDescent="0.25">
      <c r="B65" s="67">
        <v>63</v>
      </c>
      <c r="C65" s="23" t="s">
        <v>6462</v>
      </c>
      <c r="D65" s="22">
        <v>1700003720</v>
      </c>
      <c r="E65" s="23" t="s">
        <v>2535</v>
      </c>
      <c r="F65" s="22">
        <v>2011</v>
      </c>
      <c r="G65" s="38">
        <v>44389</v>
      </c>
      <c r="H65" s="22">
        <f t="shared" si="0"/>
        <v>10</v>
      </c>
      <c r="I65" s="22">
        <v>6</v>
      </c>
      <c r="J65" s="39">
        <f t="shared" si="1"/>
        <v>0.15833333333333333</v>
      </c>
      <c r="K65" s="35">
        <v>82995</v>
      </c>
      <c r="L65" s="35">
        <v>29207.8</v>
      </c>
      <c r="M65" s="36">
        <v>0</v>
      </c>
      <c r="N65" s="35">
        <f t="shared" si="2"/>
        <v>82995</v>
      </c>
      <c r="O65" s="35">
        <f t="shared" si="3"/>
        <v>131408.75</v>
      </c>
      <c r="P65" s="57">
        <f t="shared" si="6"/>
        <v>4149.75</v>
      </c>
      <c r="Q65" s="53">
        <f t="shared" si="7"/>
        <v>4149.75</v>
      </c>
    </row>
    <row r="66" spans="2:17" hidden="1" x14ac:dyDescent="0.25">
      <c r="B66" s="67">
        <v>64</v>
      </c>
      <c r="C66" s="23" t="s">
        <v>6462</v>
      </c>
      <c r="D66" s="22">
        <v>1700003750</v>
      </c>
      <c r="E66" s="23" t="s">
        <v>2535</v>
      </c>
      <c r="F66" s="22">
        <v>2011</v>
      </c>
      <c r="G66" s="38">
        <v>44389</v>
      </c>
      <c r="H66" s="22">
        <f t="shared" si="0"/>
        <v>10</v>
      </c>
      <c r="I66" s="22">
        <v>6</v>
      </c>
      <c r="J66" s="39">
        <f t="shared" si="1"/>
        <v>0.15833333333333333</v>
      </c>
      <c r="K66" s="35">
        <v>82995</v>
      </c>
      <c r="L66" s="35">
        <v>29207.8</v>
      </c>
      <c r="M66" s="36">
        <v>0</v>
      </c>
      <c r="N66" s="35">
        <f t="shared" si="2"/>
        <v>82995</v>
      </c>
      <c r="O66" s="35">
        <f t="shared" si="3"/>
        <v>131408.75</v>
      </c>
      <c r="P66" s="57">
        <f t="shared" si="6"/>
        <v>4149.75</v>
      </c>
      <c r="Q66" s="53">
        <f t="shared" si="7"/>
        <v>4149.75</v>
      </c>
    </row>
    <row r="67" spans="2:17" hidden="1" x14ac:dyDescent="0.25">
      <c r="B67" s="67">
        <v>65</v>
      </c>
      <c r="C67" s="23" t="s">
        <v>6462</v>
      </c>
      <c r="D67" s="22">
        <v>1700003740</v>
      </c>
      <c r="E67" s="23" t="s">
        <v>2535</v>
      </c>
      <c r="F67" s="22">
        <v>2011</v>
      </c>
      <c r="G67" s="38">
        <v>44389</v>
      </c>
      <c r="H67" s="22">
        <f t="shared" ref="H67:H130" si="8">YEAR(G67)-F67</f>
        <v>10</v>
      </c>
      <c r="I67" s="22">
        <v>6</v>
      </c>
      <c r="J67" s="39">
        <f t="shared" ref="J67:J130" si="9">(95/I67/100)</f>
        <v>0.15833333333333333</v>
      </c>
      <c r="K67" s="35">
        <v>82995</v>
      </c>
      <c r="L67" s="35">
        <v>29207.8</v>
      </c>
      <c r="M67" s="36">
        <v>0</v>
      </c>
      <c r="N67" s="35">
        <f t="shared" ref="N67:N130" si="10">K67*(1+M67)</f>
        <v>82995</v>
      </c>
      <c r="O67" s="35">
        <f t="shared" ref="O67:O130" si="11">H67*J67*N67</f>
        <v>131408.75</v>
      </c>
      <c r="P67" s="57">
        <f t="shared" si="6"/>
        <v>4149.75</v>
      </c>
      <c r="Q67" s="53">
        <f t="shared" si="7"/>
        <v>4149.75</v>
      </c>
    </row>
    <row r="68" spans="2:17" hidden="1" x14ac:dyDescent="0.25">
      <c r="B68" s="67">
        <v>66</v>
      </c>
      <c r="C68" s="23" t="s">
        <v>6462</v>
      </c>
      <c r="D68" s="22">
        <v>1700003730</v>
      </c>
      <c r="E68" s="23" t="s">
        <v>2535</v>
      </c>
      <c r="F68" s="22">
        <v>2011</v>
      </c>
      <c r="G68" s="38">
        <v>44389</v>
      </c>
      <c r="H68" s="22">
        <f t="shared" si="8"/>
        <v>10</v>
      </c>
      <c r="I68" s="22">
        <v>6</v>
      </c>
      <c r="J68" s="39">
        <f t="shared" si="9"/>
        <v>0.15833333333333333</v>
      </c>
      <c r="K68" s="35">
        <v>82995</v>
      </c>
      <c r="L68" s="35">
        <v>29207.8</v>
      </c>
      <c r="M68" s="36">
        <v>0</v>
      </c>
      <c r="N68" s="35">
        <f t="shared" si="10"/>
        <v>82995</v>
      </c>
      <c r="O68" s="35">
        <f t="shared" si="11"/>
        <v>131408.75</v>
      </c>
      <c r="P68" s="57">
        <f t="shared" ref="P68:P131" si="12">IF(N68-O68&lt;=0,5%*N68,N68-O68)</f>
        <v>4149.75</v>
      </c>
      <c r="Q68" s="53">
        <f t="shared" ref="Q68:Q131" si="13">IF(P68=N68*5%,P68,P68*0.9)</f>
        <v>4149.75</v>
      </c>
    </row>
    <row r="69" spans="2:17" hidden="1" x14ac:dyDescent="0.25">
      <c r="B69" s="67">
        <v>67</v>
      </c>
      <c r="C69" s="23" t="s">
        <v>6462</v>
      </c>
      <c r="D69" s="22">
        <v>1700003710</v>
      </c>
      <c r="E69" s="23" t="s">
        <v>2535</v>
      </c>
      <c r="F69" s="22">
        <v>2011</v>
      </c>
      <c r="G69" s="38">
        <v>44389</v>
      </c>
      <c r="H69" s="22">
        <f t="shared" si="8"/>
        <v>10</v>
      </c>
      <c r="I69" s="22">
        <v>6</v>
      </c>
      <c r="J69" s="39">
        <f t="shared" si="9"/>
        <v>0.15833333333333333</v>
      </c>
      <c r="K69" s="35">
        <v>82995</v>
      </c>
      <c r="L69" s="35">
        <v>29207.8</v>
      </c>
      <c r="M69" s="36">
        <v>0</v>
      </c>
      <c r="N69" s="35">
        <f t="shared" si="10"/>
        <v>82995</v>
      </c>
      <c r="O69" s="35">
        <f t="shared" si="11"/>
        <v>131408.75</v>
      </c>
      <c r="P69" s="57">
        <f t="shared" si="12"/>
        <v>4149.75</v>
      </c>
      <c r="Q69" s="53">
        <f t="shared" si="13"/>
        <v>4149.75</v>
      </c>
    </row>
    <row r="70" spans="2:17" hidden="1" x14ac:dyDescent="0.25">
      <c r="B70" s="67">
        <v>68</v>
      </c>
      <c r="C70" s="23" t="s">
        <v>6462</v>
      </c>
      <c r="D70" s="22">
        <v>1700003700</v>
      </c>
      <c r="E70" s="23" t="s">
        <v>2535</v>
      </c>
      <c r="F70" s="22">
        <v>2011</v>
      </c>
      <c r="G70" s="38">
        <v>44389</v>
      </c>
      <c r="H70" s="22">
        <f t="shared" si="8"/>
        <v>10</v>
      </c>
      <c r="I70" s="22">
        <v>6</v>
      </c>
      <c r="J70" s="39">
        <f t="shared" si="9"/>
        <v>0.15833333333333333</v>
      </c>
      <c r="K70" s="35">
        <v>82995</v>
      </c>
      <c r="L70" s="35">
        <v>29207.8</v>
      </c>
      <c r="M70" s="36">
        <v>0</v>
      </c>
      <c r="N70" s="35">
        <f t="shared" si="10"/>
        <v>82995</v>
      </c>
      <c r="O70" s="35">
        <f t="shared" si="11"/>
        <v>131408.75</v>
      </c>
      <c r="P70" s="57">
        <f t="shared" si="12"/>
        <v>4149.75</v>
      </c>
      <c r="Q70" s="53">
        <f t="shared" si="13"/>
        <v>4149.75</v>
      </c>
    </row>
    <row r="71" spans="2:17" hidden="1" x14ac:dyDescent="0.25">
      <c r="B71" s="67">
        <v>69</v>
      </c>
      <c r="C71" s="23" t="s">
        <v>6462</v>
      </c>
      <c r="D71" s="22">
        <v>1700003310</v>
      </c>
      <c r="E71" s="23" t="s">
        <v>2536</v>
      </c>
      <c r="F71" s="22">
        <v>2011</v>
      </c>
      <c r="G71" s="38">
        <v>44389</v>
      </c>
      <c r="H71" s="22">
        <f t="shared" si="8"/>
        <v>10</v>
      </c>
      <c r="I71" s="22">
        <v>15</v>
      </c>
      <c r="J71" s="39">
        <f t="shared" si="9"/>
        <v>6.3333333333333325E-2</v>
      </c>
      <c r="K71" s="35">
        <v>73630</v>
      </c>
      <c r="L71" s="35">
        <v>24195</v>
      </c>
      <c r="M71" s="36">
        <v>0</v>
      </c>
      <c r="N71" s="35">
        <f t="shared" si="10"/>
        <v>73630</v>
      </c>
      <c r="O71" s="35">
        <f t="shared" si="11"/>
        <v>46632.333333333328</v>
      </c>
      <c r="P71" s="57">
        <f t="shared" si="12"/>
        <v>26997.666666666672</v>
      </c>
      <c r="Q71" s="53">
        <f t="shared" si="13"/>
        <v>24297.900000000005</v>
      </c>
    </row>
    <row r="72" spans="2:17" hidden="1" x14ac:dyDescent="0.25">
      <c r="B72" s="67">
        <v>70</v>
      </c>
      <c r="C72" s="23" t="s">
        <v>6462</v>
      </c>
      <c r="D72" s="22">
        <v>1700003850</v>
      </c>
      <c r="E72" s="23" t="s">
        <v>2537</v>
      </c>
      <c r="F72" s="22">
        <v>2011</v>
      </c>
      <c r="G72" s="38">
        <v>44389</v>
      </c>
      <c r="H72" s="22">
        <f t="shared" si="8"/>
        <v>10</v>
      </c>
      <c r="I72" s="22">
        <v>15</v>
      </c>
      <c r="J72" s="39">
        <f t="shared" si="9"/>
        <v>6.3333333333333325E-2</v>
      </c>
      <c r="K72" s="35">
        <v>69511</v>
      </c>
      <c r="L72" s="35">
        <v>24462.45</v>
      </c>
      <c r="M72" s="36">
        <v>0</v>
      </c>
      <c r="N72" s="35">
        <f t="shared" si="10"/>
        <v>69511</v>
      </c>
      <c r="O72" s="35">
        <f t="shared" si="11"/>
        <v>44023.633333333331</v>
      </c>
      <c r="P72" s="57">
        <f t="shared" si="12"/>
        <v>25487.366666666669</v>
      </c>
      <c r="Q72" s="53">
        <f t="shared" si="13"/>
        <v>22938.63</v>
      </c>
    </row>
    <row r="73" spans="2:17" hidden="1" x14ac:dyDescent="0.25">
      <c r="B73" s="67">
        <v>71</v>
      </c>
      <c r="C73" s="23" t="s">
        <v>6462</v>
      </c>
      <c r="D73" s="22">
        <v>1700003830</v>
      </c>
      <c r="E73" s="23" t="s">
        <v>2538</v>
      </c>
      <c r="F73" s="22">
        <v>2011</v>
      </c>
      <c r="G73" s="38">
        <v>44389</v>
      </c>
      <c r="H73" s="22">
        <f t="shared" si="8"/>
        <v>10</v>
      </c>
      <c r="I73" s="22">
        <v>15</v>
      </c>
      <c r="J73" s="39">
        <f t="shared" si="9"/>
        <v>6.3333333333333325E-2</v>
      </c>
      <c r="K73" s="35">
        <v>69019</v>
      </c>
      <c r="L73" s="35">
        <v>24289.29</v>
      </c>
      <c r="M73" s="36">
        <v>0</v>
      </c>
      <c r="N73" s="35">
        <f t="shared" si="10"/>
        <v>69019</v>
      </c>
      <c r="O73" s="35">
        <f t="shared" si="11"/>
        <v>43712.033333333333</v>
      </c>
      <c r="P73" s="57">
        <f t="shared" si="12"/>
        <v>25306.966666666667</v>
      </c>
      <c r="Q73" s="53">
        <f t="shared" si="13"/>
        <v>22776.27</v>
      </c>
    </row>
    <row r="74" spans="2:17" hidden="1" x14ac:dyDescent="0.25">
      <c r="B74" s="67">
        <v>72</v>
      </c>
      <c r="C74" s="23" t="s">
        <v>6462</v>
      </c>
      <c r="D74" s="22">
        <v>1700003690</v>
      </c>
      <c r="E74" s="23" t="s">
        <v>2539</v>
      </c>
      <c r="F74" s="22">
        <v>2011</v>
      </c>
      <c r="G74" s="38">
        <v>44389</v>
      </c>
      <c r="H74" s="22">
        <f t="shared" si="8"/>
        <v>10</v>
      </c>
      <c r="I74" s="22">
        <v>6</v>
      </c>
      <c r="J74" s="39">
        <f t="shared" si="9"/>
        <v>0.15833333333333333</v>
      </c>
      <c r="K74" s="35">
        <v>55878</v>
      </c>
      <c r="L74" s="35">
        <v>19664.650000000001</v>
      </c>
      <c r="M74" s="36">
        <v>0</v>
      </c>
      <c r="N74" s="35">
        <f t="shared" si="10"/>
        <v>55878</v>
      </c>
      <c r="O74" s="35">
        <f t="shared" si="11"/>
        <v>88473.5</v>
      </c>
      <c r="P74" s="57">
        <f t="shared" si="12"/>
        <v>2793.9</v>
      </c>
      <c r="Q74" s="53">
        <f t="shared" si="13"/>
        <v>2793.9</v>
      </c>
    </row>
    <row r="75" spans="2:17" hidden="1" x14ac:dyDescent="0.25">
      <c r="B75" s="67">
        <v>73</v>
      </c>
      <c r="C75" s="23" t="s">
        <v>6462</v>
      </c>
      <c r="D75" s="22">
        <v>1700003660</v>
      </c>
      <c r="E75" s="23" t="s">
        <v>2539</v>
      </c>
      <c r="F75" s="22">
        <v>2011</v>
      </c>
      <c r="G75" s="38">
        <v>44389</v>
      </c>
      <c r="H75" s="22">
        <f t="shared" si="8"/>
        <v>10</v>
      </c>
      <c r="I75" s="22">
        <v>6</v>
      </c>
      <c r="J75" s="39">
        <f t="shared" si="9"/>
        <v>0.15833333333333333</v>
      </c>
      <c r="K75" s="35">
        <v>55878</v>
      </c>
      <c r="L75" s="35">
        <v>19664.650000000001</v>
      </c>
      <c r="M75" s="36">
        <v>0</v>
      </c>
      <c r="N75" s="35">
        <f t="shared" si="10"/>
        <v>55878</v>
      </c>
      <c r="O75" s="35">
        <f t="shared" si="11"/>
        <v>88473.5</v>
      </c>
      <c r="P75" s="57">
        <f t="shared" si="12"/>
        <v>2793.9</v>
      </c>
      <c r="Q75" s="53">
        <f t="shared" si="13"/>
        <v>2793.9</v>
      </c>
    </row>
    <row r="76" spans="2:17" hidden="1" x14ac:dyDescent="0.25">
      <c r="B76" s="67">
        <v>74</v>
      </c>
      <c r="C76" s="23" t="s">
        <v>6462</v>
      </c>
      <c r="D76" s="22">
        <v>1700003760</v>
      </c>
      <c r="E76" s="23" t="s">
        <v>2539</v>
      </c>
      <c r="F76" s="22">
        <v>2011</v>
      </c>
      <c r="G76" s="38">
        <v>44389</v>
      </c>
      <c r="H76" s="22">
        <f t="shared" si="8"/>
        <v>10</v>
      </c>
      <c r="I76" s="22">
        <v>6</v>
      </c>
      <c r="J76" s="39">
        <f t="shared" si="9"/>
        <v>0.15833333333333333</v>
      </c>
      <c r="K76" s="35">
        <v>55878</v>
      </c>
      <c r="L76" s="35">
        <v>19664.650000000001</v>
      </c>
      <c r="M76" s="36">
        <v>0</v>
      </c>
      <c r="N76" s="35">
        <f t="shared" si="10"/>
        <v>55878</v>
      </c>
      <c r="O76" s="35">
        <f t="shared" si="11"/>
        <v>88473.5</v>
      </c>
      <c r="P76" s="57">
        <f t="shared" si="12"/>
        <v>2793.9</v>
      </c>
      <c r="Q76" s="53">
        <f t="shared" si="13"/>
        <v>2793.9</v>
      </c>
    </row>
    <row r="77" spans="2:17" hidden="1" x14ac:dyDescent="0.25">
      <c r="B77" s="67">
        <v>75</v>
      </c>
      <c r="C77" s="23" t="s">
        <v>6462</v>
      </c>
      <c r="D77" s="22">
        <v>1700003680</v>
      </c>
      <c r="E77" s="23" t="s">
        <v>2539</v>
      </c>
      <c r="F77" s="22">
        <v>2011</v>
      </c>
      <c r="G77" s="38">
        <v>44389</v>
      </c>
      <c r="H77" s="22">
        <f t="shared" si="8"/>
        <v>10</v>
      </c>
      <c r="I77" s="22">
        <v>6</v>
      </c>
      <c r="J77" s="39">
        <f t="shared" si="9"/>
        <v>0.15833333333333333</v>
      </c>
      <c r="K77" s="35">
        <v>55878</v>
      </c>
      <c r="L77" s="35">
        <v>19664.650000000001</v>
      </c>
      <c r="M77" s="36">
        <v>0</v>
      </c>
      <c r="N77" s="35">
        <f t="shared" si="10"/>
        <v>55878</v>
      </c>
      <c r="O77" s="35">
        <f t="shared" si="11"/>
        <v>88473.5</v>
      </c>
      <c r="P77" s="57">
        <f t="shared" si="12"/>
        <v>2793.9</v>
      </c>
      <c r="Q77" s="53">
        <f t="shared" si="13"/>
        <v>2793.9</v>
      </c>
    </row>
    <row r="78" spans="2:17" hidden="1" x14ac:dyDescent="0.25">
      <c r="B78" s="67">
        <v>76</v>
      </c>
      <c r="C78" s="23" t="s">
        <v>6462</v>
      </c>
      <c r="D78" s="22">
        <v>1700003670</v>
      </c>
      <c r="E78" s="23" t="s">
        <v>2539</v>
      </c>
      <c r="F78" s="22">
        <v>2011</v>
      </c>
      <c r="G78" s="38">
        <v>44389</v>
      </c>
      <c r="H78" s="22">
        <f t="shared" si="8"/>
        <v>10</v>
      </c>
      <c r="I78" s="22">
        <v>6</v>
      </c>
      <c r="J78" s="39">
        <f t="shared" si="9"/>
        <v>0.15833333333333333</v>
      </c>
      <c r="K78" s="35">
        <v>55878</v>
      </c>
      <c r="L78" s="35">
        <v>19664.650000000001</v>
      </c>
      <c r="M78" s="36">
        <v>0</v>
      </c>
      <c r="N78" s="35">
        <f t="shared" si="10"/>
        <v>55878</v>
      </c>
      <c r="O78" s="35">
        <f t="shared" si="11"/>
        <v>88473.5</v>
      </c>
      <c r="P78" s="57">
        <f t="shared" si="12"/>
        <v>2793.9</v>
      </c>
      <c r="Q78" s="53">
        <f t="shared" si="13"/>
        <v>2793.9</v>
      </c>
    </row>
    <row r="79" spans="2:17" hidden="1" x14ac:dyDescent="0.25">
      <c r="B79" s="67">
        <v>77</v>
      </c>
      <c r="C79" s="23" t="s">
        <v>6462</v>
      </c>
      <c r="D79" s="22">
        <v>1700003650</v>
      </c>
      <c r="E79" s="23" t="s">
        <v>2539</v>
      </c>
      <c r="F79" s="22">
        <v>2011</v>
      </c>
      <c r="G79" s="38">
        <v>44389</v>
      </c>
      <c r="H79" s="22">
        <f t="shared" si="8"/>
        <v>10</v>
      </c>
      <c r="I79" s="22">
        <v>6</v>
      </c>
      <c r="J79" s="39">
        <f t="shared" si="9"/>
        <v>0.15833333333333333</v>
      </c>
      <c r="K79" s="35">
        <v>55878</v>
      </c>
      <c r="L79" s="35">
        <v>19664.650000000001</v>
      </c>
      <c r="M79" s="36">
        <v>0</v>
      </c>
      <c r="N79" s="35">
        <f t="shared" si="10"/>
        <v>55878</v>
      </c>
      <c r="O79" s="35">
        <f t="shared" si="11"/>
        <v>88473.5</v>
      </c>
      <c r="P79" s="57">
        <f t="shared" si="12"/>
        <v>2793.9</v>
      </c>
      <c r="Q79" s="53">
        <f t="shared" si="13"/>
        <v>2793.9</v>
      </c>
    </row>
    <row r="80" spans="2:17" hidden="1" x14ac:dyDescent="0.25">
      <c r="B80" s="67">
        <v>78</v>
      </c>
      <c r="C80" s="23" t="s">
        <v>6462</v>
      </c>
      <c r="D80" s="22">
        <v>1700003820</v>
      </c>
      <c r="E80" s="23" t="s">
        <v>2540</v>
      </c>
      <c r="F80" s="22">
        <v>2011</v>
      </c>
      <c r="G80" s="38">
        <v>44389</v>
      </c>
      <c r="H80" s="22">
        <f t="shared" si="8"/>
        <v>10</v>
      </c>
      <c r="I80" s="22">
        <v>15</v>
      </c>
      <c r="J80" s="39">
        <f t="shared" si="9"/>
        <v>6.3333333333333325E-2</v>
      </c>
      <c r="K80" s="35">
        <v>52791</v>
      </c>
      <c r="L80" s="35">
        <v>18578.29</v>
      </c>
      <c r="M80" s="36">
        <v>0</v>
      </c>
      <c r="N80" s="35">
        <f t="shared" si="10"/>
        <v>52791</v>
      </c>
      <c r="O80" s="35">
        <f t="shared" si="11"/>
        <v>33434.299999999996</v>
      </c>
      <c r="P80" s="57">
        <f t="shared" si="12"/>
        <v>19356.700000000004</v>
      </c>
      <c r="Q80" s="53">
        <f t="shared" si="13"/>
        <v>17421.030000000006</v>
      </c>
    </row>
    <row r="81" spans="2:17" hidden="1" x14ac:dyDescent="0.25">
      <c r="B81" s="67">
        <v>79</v>
      </c>
      <c r="C81" s="23" t="s">
        <v>6462</v>
      </c>
      <c r="D81" s="22">
        <v>1700003840</v>
      </c>
      <c r="E81" s="23" t="s">
        <v>2541</v>
      </c>
      <c r="F81" s="22">
        <v>2011</v>
      </c>
      <c r="G81" s="38">
        <v>44389</v>
      </c>
      <c r="H81" s="22">
        <f t="shared" si="8"/>
        <v>10</v>
      </c>
      <c r="I81" s="22">
        <v>15</v>
      </c>
      <c r="J81" s="39">
        <f t="shared" si="9"/>
        <v>6.3333333333333325E-2</v>
      </c>
      <c r="K81" s="35">
        <v>46073</v>
      </c>
      <c r="L81" s="35">
        <v>16214.08</v>
      </c>
      <c r="M81" s="36">
        <v>0</v>
      </c>
      <c r="N81" s="35">
        <f t="shared" si="10"/>
        <v>46073</v>
      </c>
      <c r="O81" s="35">
        <f t="shared" si="11"/>
        <v>29179.566666666666</v>
      </c>
      <c r="P81" s="57">
        <f t="shared" si="12"/>
        <v>16893.433333333334</v>
      </c>
      <c r="Q81" s="53">
        <f t="shared" si="13"/>
        <v>15204.090000000002</v>
      </c>
    </row>
    <row r="82" spans="2:17" hidden="1" x14ac:dyDescent="0.25">
      <c r="B82" s="67">
        <v>80</v>
      </c>
      <c r="C82" s="23" t="s">
        <v>6462</v>
      </c>
      <c r="D82" s="22">
        <v>1700003610</v>
      </c>
      <c r="E82" s="23" t="s">
        <v>2542</v>
      </c>
      <c r="F82" s="22">
        <v>2011</v>
      </c>
      <c r="G82" s="38">
        <v>44389</v>
      </c>
      <c r="H82" s="22">
        <f t="shared" si="8"/>
        <v>10</v>
      </c>
      <c r="I82" s="22">
        <v>6</v>
      </c>
      <c r="J82" s="39">
        <f t="shared" si="9"/>
        <v>0.15833333333333333</v>
      </c>
      <c r="K82" s="35">
        <v>45195</v>
      </c>
      <c r="L82" s="35">
        <v>15905.15</v>
      </c>
      <c r="M82" s="36">
        <v>0</v>
      </c>
      <c r="N82" s="35">
        <f t="shared" si="10"/>
        <v>45195</v>
      </c>
      <c r="O82" s="35">
        <f t="shared" si="11"/>
        <v>71558.75</v>
      </c>
      <c r="P82" s="57">
        <f t="shared" si="12"/>
        <v>2259.75</v>
      </c>
      <c r="Q82" s="53">
        <f t="shared" si="13"/>
        <v>2259.75</v>
      </c>
    </row>
    <row r="83" spans="2:17" hidden="1" x14ac:dyDescent="0.25">
      <c r="B83" s="67">
        <v>81</v>
      </c>
      <c r="C83" s="23" t="s">
        <v>6462</v>
      </c>
      <c r="D83" s="22">
        <v>1700003630</v>
      </c>
      <c r="E83" s="23" t="s">
        <v>2542</v>
      </c>
      <c r="F83" s="22">
        <v>2011</v>
      </c>
      <c r="G83" s="38">
        <v>44389</v>
      </c>
      <c r="H83" s="22">
        <f t="shared" si="8"/>
        <v>10</v>
      </c>
      <c r="I83" s="22">
        <v>6</v>
      </c>
      <c r="J83" s="39">
        <f t="shared" si="9"/>
        <v>0.15833333333333333</v>
      </c>
      <c r="K83" s="35">
        <v>45195</v>
      </c>
      <c r="L83" s="35">
        <v>15905.15</v>
      </c>
      <c r="M83" s="36">
        <v>0</v>
      </c>
      <c r="N83" s="35">
        <f t="shared" si="10"/>
        <v>45195</v>
      </c>
      <c r="O83" s="35">
        <f t="shared" si="11"/>
        <v>71558.75</v>
      </c>
      <c r="P83" s="57">
        <f t="shared" si="12"/>
        <v>2259.75</v>
      </c>
      <c r="Q83" s="53">
        <f t="shared" si="13"/>
        <v>2259.75</v>
      </c>
    </row>
    <row r="84" spans="2:17" hidden="1" x14ac:dyDescent="0.25">
      <c r="B84" s="67">
        <v>82</v>
      </c>
      <c r="C84" s="23" t="s">
        <v>6462</v>
      </c>
      <c r="D84" s="22">
        <v>1700003780</v>
      </c>
      <c r="E84" s="23" t="s">
        <v>2542</v>
      </c>
      <c r="F84" s="22">
        <v>2011</v>
      </c>
      <c r="G84" s="38">
        <v>44389</v>
      </c>
      <c r="H84" s="22">
        <f t="shared" si="8"/>
        <v>10</v>
      </c>
      <c r="I84" s="22">
        <v>6</v>
      </c>
      <c r="J84" s="39">
        <f t="shared" si="9"/>
        <v>0.15833333333333333</v>
      </c>
      <c r="K84" s="35">
        <v>45195</v>
      </c>
      <c r="L84" s="35">
        <v>15905.15</v>
      </c>
      <c r="M84" s="36">
        <v>0</v>
      </c>
      <c r="N84" s="35">
        <f t="shared" si="10"/>
        <v>45195</v>
      </c>
      <c r="O84" s="35">
        <f t="shared" si="11"/>
        <v>71558.75</v>
      </c>
      <c r="P84" s="57">
        <f t="shared" si="12"/>
        <v>2259.75</v>
      </c>
      <c r="Q84" s="53">
        <f t="shared" si="13"/>
        <v>2259.75</v>
      </c>
    </row>
    <row r="85" spans="2:17" hidden="1" x14ac:dyDescent="0.25">
      <c r="B85" s="67">
        <v>83</v>
      </c>
      <c r="C85" s="23" t="s">
        <v>6462</v>
      </c>
      <c r="D85" s="22">
        <v>1700003620</v>
      </c>
      <c r="E85" s="23" t="s">
        <v>2542</v>
      </c>
      <c r="F85" s="22">
        <v>2011</v>
      </c>
      <c r="G85" s="38">
        <v>44389</v>
      </c>
      <c r="H85" s="22">
        <f t="shared" si="8"/>
        <v>10</v>
      </c>
      <c r="I85" s="22">
        <v>6</v>
      </c>
      <c r="J85" s="39">
        <f t="shared" si="9"/>
        <v>0.15833333333333333</v>
      </c>
      <c r="K85" s="35">
        <v>45195</v>
      </c>
      <c r="L85" s="35">
        <v>15905.15</v>
      </c>
      <c r="M85" s="36">
        <v>0</v>
      </c>
      <c r="N85" s="35">
        <f t="shared" si="10"/>
        <v>45195</v>
      </c>
      <c r="O85" s="35">
        <f t="shared" si="11"/>
        <v>71558.75</v>
      </c>
      <c r="P85" s="57">
        <f t="shared" si="12"/>
        <v>2259.75</v>
      </c>
      <c r="Q85" s="53">
        <f t="shared" si="13"/>
        <v>2259.75</v>
      </c>
    </row>
    <row r="86" spans="2:17" hidden="1" x14ac:dyDescent="0.25">
      <c r="B86" s="67">
        <v>84</v>
      </c>
      <c r="C86" s="23" t="s">
        <v>6462</v>
      </c>
      <c r="D86" s="22">
        <v>1700003590</v>
      </c>
      <c r="E86" s="23" t="s">
        <v>2542</v>
      </c>
      <c r="F86" s="22">
        <v>2011</v>
      </c>
      <c r="G86" s="38">
        <v>44389</v>
      </c>
      <c r="H86" s="22">
        <f t="shared" si="8"/>
        <v>10</v>
      </c>
      <c r="I86" s="22">
        <v>6</v>
      </c>
      <c r="J86" s="39">
        <f t="shared" si="9"/>
        <v>0.15833333333333333</v>
      </c>
      <c r="K86" s="35">
        <v>45195</v>
      </c>
      <c r="L86" s="35">
        <v>15905.15</v>
      </c>
      <c r="M86" s="36">
        <v>0</v>
      </c>
      <c r="N86" s="35">
        <f t="shared" si="10"/>
        <v>45195</v>
      </c>
      <c r="O86" s="35">
        <f t="shared" si="11"/>
        <v>71558.75</v>
      </c>
      <c r="P86" s="57">
        <f t="shared" si="12"/>
        <v>2259.75</v>
      </c>
      <c r="Q86" s="53">
        <f t="shared" si="13"/>
        <v>2259.75</v>
      </c>
    </row>
    <row r="87" spans="2:17" hidden="1" x14ac:dyDescent="0.25">
      <c r="B87" s="67">
        <v>85</v>
      </c>
      <c r="C87" s="23" t="s">
        <v>6462</v>
      </c>
      <c r="D87" s="22">
        <v>1700003640</v>
      </c>
      <c r="E87" s="23" t="s">
        <v>2542</v>
      </c>
      <c r="F87" s="22">
        <v>2011</v>
      </c>
      <c r="G87" s="38">
        <v>44389</v>
      </c>
      <c r="H87" s="22">
        <f t="shared" si="8"/>
        <v>10</v>
      </c>
      <c r="I87" s="22">
        <v>6</v>
      </c>
      <c r="J87" s="39">
        <f t="shared" si="9"/>
        <v>0.15833333333333333</v>
      </c>
      <c r="K87" s="35">
        <v>45195</v>
      </c>
      <c r="L87" s="35">
        <v>15905.15</v>
      </c>
      <c r="M87" s="36">
        <v>0</v>
      </c>
      <c r="N87" s="35">
        <f t="shared" si="10"/>
        <v>45195</v>
      </c>
      <c r="O87" s="35">
        <f t="shared" si="11"/>
        <v>71558.75</v>
      </c>
      <c r="P87" s="57">
        <f t="shared" si="12"/>
        <v>2259.75</v>
      </c>
      <c r="Q87" s="53">
        <f t="shared" si="13"/>
        <v>2259.75</v>
      </c>
    </row>
    <row r="88" spans="2:17" hidden="1" x14ac:dyDescent="0.25">
      <c r="B88" s="67">
        <v>86</v>
      </c>
      <c r="C88" s="23" t="s">
        <v>6462</v>
      </c>
      <c r="D88" s="22">
        <v>1700003770</v>
      </c>
      <c r="E88" s="23" t="s">
        <v>2542</v>
      </c>
      <c r="F88" s="22">
        <v>2011</v>
      </c>
      <c r="G88" s="38">
        <v>44389</v>
      </c>
      <c r="H88" s="22">
        <f t="shared" si="8"/>
        <v>10</v>
      </c>
      <c r="I88" s="22">
        <v>6</v>
      </c>
      <c r="J88" s="39">
        <f t="shared" si="9"/>
        <v>0.15833333333333333</v>
      </c>
      <c r="K88" s="35">
        <v>45195</v>
      </c>
      <c r="L88" s="35">
        <v>15905.15</v>
      </c>
      <c r="M88" s="36">
        <v>0</v>
      </c>
      <c r="N88" s="35">
        <f t="shared" si="10"/>
        <v>45195</v>
      </c>
      <c r="O88" s="35">
        <f t="shared" si="11"/>
        <v>71558.75</v>
      </c>
      <c r="P88" s="57">
        <f t="shared" si="12"/>
        <v>2259.75</v>
      </c>
      <c r="Q88" s="53">
        <f t="shared" si="13"/>
        <v>2259.75</v>
      </c>
    </row>
    <row r="89" spans="2:17" hidden="1" x14ac:dyDescent="0.25">
      <c r="B89" s="67">
        <v>87</v>
      </c>
      <c r="C89" s="23" t="s">
        <v>6462</v>
      </c>
      <c r="D89" s="22">
        <v>1700003600</v>
      </c>
      <c r="E89" s="23" t="s">
        <v>2542</v>
      </c>
      <c r="F89" s="22">
        <v>2011</v>
      </c>
      <c r="G89" s="38">
        <v>44389</v>
      </c>
      <c r="H89" s="22">
        <f t="shared" si="8"/>
        <v>10</v>
      </c>
      <c r="I89" s="22">
        <v>6</v>
      </c>
      <c r="J89" s="39">
        <f t="shared" si="9"/>
        <v>0.15833333333333333</v>
      </c>
      <c r="K89" s="35">
        <v>45195</v>
      </c>
      <c r="L89" s="35">
        <v>15905.15</v>
      </c>
      <c r="M89" s="36">
        <v>0</v>
      </c>
      <c r="N89" s="35">
        <f t="shared" si="10"/>
        <v>45195</v>
      </c>
      <c r="O89" s="35">
        <f t="shared" si="11"/>
        <v>71558.75</v>
      </c>
      <c r="P89" s="57">
        <f t="shared" si="12"/>
        <v>2259.75</v>
      </c>
      <c r="Q89" s="53">
        <f t="shared" si="13"/>
        <v>2259.75</v>
      </c>
    </row>
    <row r="90" spans="2:17" hidden="1" x14ac:dyDescent="0.25">
      <c r="B90" s="67">
        <v>88</v>
      </c>
      <c r="C90" s="23" t="s">
        <v>6462</v>
      </c>
      <c r="D90" s="22">
        <v>1700003350</v>
      </c>
      <c r="E90" s="23" t="s">
        <v>2205</v>
      </c>
      <c r="F90" s="22">
        <v>2011</v>
      </c>
      <c r="G90" s="38">
        <v>44389</v>
      </c>
      <c r="H90" s="22">
        <f t="shared" si="8"/>
        <v>10</v>
      </c>
      <c r="I90" s="22">
        <v>15</v>
      </c>
      <c r="J90" s="39">
        <f t="shared" si="9"/>
        <v>6.3333333333333325E-2</v>
      </c>
      <c r="K90" s="35">
        <v>36992</v>
      </c>
      <c r="L90" s="35">
        <v>12155.69</v>
      </c>
      <c r="M90" s="36">
        <v>0</v>
      </c>
      <c r="N90" s="35">
        <f t="shared" si="10"/>
        <v>36992</v>
      </c>
      <c r="O90" s="35">
        <f t="shared" si="11"/>
        <v>23428.266666666666</v>
      </c>
      <c r="P90" s="57">
        <f t="shared" si="12"/>
        <v>13563.733333333334</v>
      </c>
      <c r="Q90" s="53">
        <f t="shared" si="13"/>
        <v>12207.36</v>
      </c>
    </row>
    <row r="91" spans="2:17" hidden="1" x14ac:dyDescent="0.25">
      <c r="B91" s="67">
        <v>89</v>
      </c>
      <c r="C91" s="23" t="s">
        <v>6462</v>
      </c>
      <c r="D91" s="22">
        <v>1700003340</v>
      </c>
      <c r="E91" s="23" t="s">
        <v>2205</v>
      </c>
      <c r="F91" s="22">
        <v>2011</v>
      </c>
      <c r="G91" s="38">
        <v>44389</v>
      </c>
      <c r="H91" s="22">
        <f t="shared" si="8"/>
        <v>10</v>
      </c>
      <c r="I91" s="22">
        <v>15</v>
      </c>
      <c r="J91" s="39">
        <f t="shared" si="9"/>
        <v>6.3333333333333325E-2</v>
      </c>
      <c r="K91" s="35">
        <v>19425</v>
      </c>
      <c r="L91" s="35">
        <v>6383.07</v>
      </c>
      <c r="M91" s="36">
        <v>0</v>
      </c>
      <c r="N91" s="35">
        <f t="shared" si="10"/>
        <v>19425</v>
      </c>
      <c r="O91" s="35">
        <f t="shared" si="11"/>
        <v>12302.5</v>
      </c>
      <c r="P91" s="57">
        <f t="shared" si="12"/>
        <v>7122.5</v>
      </c>
      <c r="Q91" s="53">
        <f t="shared" si="13"/>
        <v>6410.25</v>
      </c>
    </row>
    <row r="92" spans="2:17" hidden="1" x14ac:dyDescent="0.25">
      <c r="B92" s="67">
        <v>90</v>
      </c>
      <c r="C92" s="23" t="s">
        <v>6462</v>
      </c>
      <c r="D92" s="22">
        <v>1700003330</v>
      </c>
      <c r="E92" s="23" t="s">
        <v>2205</v>
      </c>
      <c r="F92" s="22">
        <v>2011</v>
      </c>
      <c r="G92" s="38">
        <v>44389</v>
      </c>
      <c r="H92" s="22">
        <f t="shared" si="8"/>
        <v>10</v>
      </c>
      <c r="I92" s="22">
        <v>15</v>
      </c>
      <c r="J92" s="39">
        <f t="shared" si="9"/>
        <v>6.3333333333333325E-2</v>
      </c>
      <c r="K92" s="35">
        <v>19425</v>
      </c>
      <c r="L92" s="35">
        <v>6383.07</v>
      </c>
      <c r="M92" s="36">
        <v>0</v>
      </c>
      <c r="N92" s="35">
        <f t="shared" si="10"/>
        <v>19425</v>
      </c>
      <c r="O92" s="35">
        <f t="shared" si="11"/>
        <v>12302.5</v>
      </c>
      <c r="P92" s="57">
        <f t="shared" si="12"/>
        <v>7122.5</v>
      </c>
      <c r="Q92" s="53">
        <f t="shared" si="13"/>
        <v>6410.25</v>
      </c>
    </row>
    <row r="93" spans="2:17" hidden="1" x14ac:dyDescent="0.25">
      <c r="B93" s="67">
        <v>91</v>
      </c>
      <c r="C93" s="23" t="s">
        <v>6462</v>
      </c>
      <c r="D93" s="22">
        <v>1700003320</v>
      </c>
      <c r="E93" s="23" t="s">
        <v>2205</v>
      </c>
      <c r="F93" s="22">
        <v>2011</v>
      </c>
      <c r="G93" s="38">
        <v>44389</v>
      </c>
      <c r="H93" s="22">
        <f t="shared" si="8"/>
        <v>10</v>
      </c>
      <c r="I93" s="22">
        <v>15</v>
      </c>
      <c r="J93" s="39">
        <f t="shared" si="9"/>
        <v>6.3333333333333325E-2</v>
      </c>
      <c r="K93" s="35">
        <v>19425</v>
      </c>
      <c r="L93" s="35">
        <v>6383.07</v>
      </c>
      <c r="M93" s="36">
        <v>0</v>
      </c>
      <c r="N93" s="35">
        <f t="shared" si="10"/>
        <v>19425</v>
      </c>
      <c r="O93" s="35">
        <f t="shared" si="11"/>
        <v>12302.5</v>
      </c>
      <c r="P93" s="57">
        <f t="shared" si="12"/>
        <v>7122.5</v>
      </c>
      <c r="Q93" s="53">
        <f t="shared" si="13"/>
        <v>6410.25</v>
      </c>
    </row>
    <row r="94" spans="2:17" hidden="1" x14ac:dyDescent="0.25">
      <c r="B94" s="67">
        <v>92</v>
      </c>
      <c r="C94" s="23" t="s">
        <v>6462</v>
      </c>
      <c r="D94" s="22">
        <v>1700004080</v>
      </c>
      <c r="E94" s="23" t="s">
        <v>2543</v>
      </c>
      <c r="F94" s="22">
        <v>2012</v>
      </c>
      <c r="G94" s="38">
        <v>44389</v>
      </c>
      <c r="H94" s="22">
        <f t="shared" si="8"/>
        <v>9</v>
      </c>
      <c r="I94" s="22">
        <v>10</v>
      </c>
      <c r="J94" s="39">
        <f t="shared" si="9"/>
        <v>9.5000000000000001E-2</v>
      </c>
      <c r="K94" s="35">
        <v>987460</v>
      </c>
      <c r="L94" s="35">
        <v>382563.14</v>
      </c>
      <c r="M94" s="36">
        <v>0</v>
      </c>
      <c r="N94" s="35">
        <f t="shared" si="10"/>
        <v>987460</v>
      </c>
      <c r="O94" s="35">
        <f t="shared" si="11"/>
        <v>844278.29999999993</v>
      </c>
      <c r="P94" s="57">
        <f t="shared" si="12"/>
        <v>143181.70000000007</v>
      </c>
      <c r="Q94" s="53">
        <f t="shared" si="13"/>
        <v>128863.53000000007</v>
      </c>
    </row>
    <row r="95" spans="2:17" hidden="1" x14ac:dyDescent="0.25">
      <c r="B95" s="67">
        <v>93</v>
      </c>
      <c r="C95" s="23" t="s">
        <v>6462</v>
      </c>
      <c r="D95" s="22">
        <v>1700004650</v>
      </c>
      <c r="E95" s="23" t="s">
        <v>2544</v>
      </c>
      <c r="F95" s="22">
        <v>2012</v>
      </c>
      <c r="G95" s="38">
        <v>44389</v>
      </c>
      <c r="H95" s="22">
        <f t="shared" si="8"/>
        <v>9</v>
      </c>
      <c r="I95" s="22">
        <v>15</v>
      </c>
      <c r="J95" s="39">
        <f t="shared" si="9"/>
        <v>6.3333333333333325E-2</v>
      </c>
      <c r="K95" s="35">
        <v>545301</v>
      </c>
      <c r="L95" s="35">
        <v>239722.03</v>
      </c>
      <c r="M95" s="36">
        <v>0</v>
      </c>
      <c r="N95" s="35">
        <f t="shared" si="10"/>
        <v>545301</v>
      </c>
      <c r="O95" s="35">
        <f t="shared" si="11"/>
        <v>310821.56999999995</v>
      </c>
      <c r="P95" s="57">
        <f t="shared" si="12"/>
        <v>234479.43000000005</v>
      </c>
      <c r="Q95" s="53">
        <f t="shared" si="13"/>
        <v>211031.48700000005</v>
      </c>
    </row>
    <row r="96" spans="2:17" hidden="1" x14ac:dyDescent="0.25">
      <c r="B96" s="67">
        <v>94</v>
      </c>
      <c r="C96" s="23" t="s">
        <v>6462</v>
      </c>
      <c r="D96" s="22">
        <v>1700004040</v>
      </c>
      <c r="E96" s="23" t="s">
        <v>2545</v>
      </c>
      <c r="F96" s="22">
        <v>2012</v>
      </c>
      <c r="G96" s="38">
        <v>44389</v>
      </c>
      <c r="H96" s="22">
        <f t="shared" si="8"/>
        <v>9</v>
      </c>
      <c r="I96" s="22">
        <v>6</v>
      </c>
      <c r="J96" s="39">
        <f t="shared" si="9"/>
        <v>0.15833333333333333</v>
      </c>
      <c r="K96" s="35">
        <v>104850</v>
      </c>
      <c r="L96" s="35">
        <v>41757.14</v>
      </c>
      <c r="M96" s="36">
        <v>0</v>
      </c>
      <c r="N96" s="35">
        <f t="shared" si="10"/>
        <v>104850</v>
      </c>
      <c r="O96" s="35">
        <f t="shared" si="11"/>
        <v>149411.24999999997</v>
      </c>
      <c r="P96" s="57">
        <f t="shared" si="12"/>
        <v>5242.5</v>
      </c>
      <c r="Q96" s="53">
        <f t="shared" si="13"/>
        <v>5242.5</v>
      </c>
    </row>
    <row r="97" spans="2:17" hidden="1" x14ac:dyDescent="0.25">
      <c r="B97" s="67">
        <v>95</v>
      </c>
      <c r="C97" s="23" t="s">
        <v>6462</v>
      </c>
      <c r="D97" s="22">
        <v>1700004120</v>
      </c>
      <c r="E97" s="23" t="s">
        <v>2546</v>
      </c>
      <c r="F97" s="22">
        <v>2012</v>
      </c>
      <c r="G97" s="38">
        <v>44389</v>
      </c>
      <c r="H97" s="22">
        <f t="shared" si="8"/>
        <v>9</v>
      </c>
      <c r="I97" s="22">
        <v>6</v>
      </c>
      <c r="J97" s="39">
        <f t="shared" si="9"/>
        <v>0.15833333333333333</v>
      </c>
      <c r="K97" s="35">
        <v>69850</v>
      </c>
      <c r="L97" s="35">
        <v>27818.18</v>
      </c>
      <c r="M97" s="36">
        <v>0</v>
      </c>
      <c r="N97" s="35">
        <f t="shared" si="10"/>
        <v>69850</v>
      </c>
      <c r="O97" s="35">
        <f t="shared" si="11"/>
        <v>99536.249999999985</v>
      </c>
      <c r="P97" s="57">
        <f t="shared" si="12"/>
        <v>3492.5</v>
      </c>
      <c r="Q97" s="53">
        <f t="shared" si="13"/>
        <v>3492.5</v>
      </c>
    </row>
    <row r="98" spans="2:17" hidden="1" x14ac:dyDescent="0.25">
      <c r="B98" s="67">
        <v>96</v>
      </c>
      <c r="C98" s="23" t="s">
        <v>6462</v>
      </c>
      <c r="D98" s="22">
        <v>1700004110</v>
      </c>
      <c r="E98" s="23" t="s">
        <v>2546</v>
      </c>
      <c r="F98" s="22">
        <v>2012</v>
      </c>
      <c r="G98" s="38">
        <v>44389</v>
      </c>
      <c r="H98" s="22">
        <f t="shared" si="8"/>
        <v>9</v>
      </c>
      <c r="I98" s="22">
        <v>6</v>
      </c>
      <c r="J98" s="39">
        <f t="shared" si="9"/>
        <v>0.15833333333333333</v>
      </c>
      <c r="K98" s="35">
        <v>69850</v>
      </c>
      <c r="L98" s="35">
        <v>27818.18</v>
      </c>
      <c r="M98" s="36">
        <v>0</v>
      </c>
      <c r="N98" s="35">
        <f t="shared" si="10"/>
        <v>69850</v>
      </c>
      <c r="O98" s="35">
        <f t="shared" si="11"/>
        <v>99536.249999999985</v>
      </c>
      <c r="P98" s="57">
        <f t="shared" si="12"/>
        <v>3492.5</v>
      </c>
      <c r="Q98" s="53">
        <f t="shared" si="13"/>
        <v>3492.5</v>
      </c>
    </row>
    <row r="99" spans="2:17" hidden="1" x14ac:dyDescent="0.25">
      <c r="B99" s="67">
        <v>97</v>
      </c>
      <c r="C99" s="23" t="s">
        <v>6462</v>
      </c>
      <c r="D99" s="22">
        <v>1700004130</v>
      </c>
      <c r="E99" s="23" t="s">
        <v>2546</v>
      </c>
      <c r="F99" s="22">
        <v>2012</v>
      </c>
      <c r="G99" s="38">
        <v>44389</v>
      </c>
      <c r="H99" s="22">
        <f t="shared" si="8"/>
        <v>9</v>
      </c>
      <c r="I99" s="22">
        <v>6</v>
      </c>
      <c r="J99" s="39">
        <f t="shared" si="9"/>
        <v>0.15833333333333333</v>
      </c>
      <c r="K99" s="35">
        <v>69850</v>
      </c>
      <c r="L99" s="35">
        <v>27818.18</v>
      </c>
      <c r="M99" s="36">
        <v>0</v>
      </c>
      <c r="N99" s="35">
        <f t="shared" si="10"/>
        <v>69850</v>
      </c>
      <c r="O99" s="35">
        <f t="shared" si="11"/>
        <v>99536.249999999985</v>
      </c>
      <c r="P99" s="57">
        <f t="shared" si="12"/>
        <v>3492.5</v>
      </c>
      <c r="Q99" s="53">
        <f t="shared" si="13"/>
        <v>3492.5</v>
      </c>
    </row>
    <row r="100" spans="2:17" hidden="1" x14ac:dyDescent="0.25">
      <c r="B100" s="67">
        <v>98</v>
      </c>
      <c r="C100" s="23" t="s">
        <v>6462</v>
      </c>
      <c r="D100" s="22">
        <v>1700004060</v>
      </c>
      <c r="E100" s="23" t="s">
        <v>2546</v>
      </c>
      <c r="F100" s="22">
        <v>2012</v>
      </c>
      <c r="G100" s="38">
        <v>44389</v>
      </c>
      <c r="H100" s="22">
        <f t="shared" si="8"/>
        <v>9</v>
      </c>
      <c r="I100" s="22">
        <v>6</v>
      </c>
      <c r="J100" s="39">
        <f t="shared" si="9"/>
        <v>0.15833333333333333</v>
      </c>
      <c r="K100" s="35">
        <v>69850</v>
      </c>
      <c r="L100" s="35">
        <v>27818.18</v>
      </c>
      <c r="M100" s="36">
        <v>0</v>
      </c>
      <c r="N100" s="35">
        <f t="shared" si="10"/>
        <v>69850</v>
      </c>
      <c r="O100" s="35">
        <f t="shared" si="11"/>
        <v>99536.249999999985</v>
      </c>
      <c r="P100" s="57">
        <f t="shared" si="12"/>
        <v>3492.5</v>
      </c>
      <c r="Q100" s="53">
        <f t="shared" si="13"/>
        <v>3492.5</v>
      </c>
    </row>
    <row r="101" spans="2:17" hidden="1" x14ac:dyDescent="0.25">
      <c r="B101" s="67">
        <v>99</v>
      </c>
      <c r="C101" s="23" t="s">
        <v>6462</v>
      </c>
      <c r="D101" s="22">
        <v>1700004050</v>
      </c>
      <c r="E101" s="23" t="s">
        <v>2546</v>
      </c>
      <c r="F101" s="22">
        <v>2012</v>
      </c>
      <c r="G101" s="38">
        <v>44389</v>
      </c>
      <c r="H101" s="22">
        <f t="shared" si="8"/>
        <v>9</v>
      </c>
      <c r="I101" s="22">
        <v>6</v>
      </c>
      <c r="J101" s="39">
        <f t="shared" si="9"/>
        <v>0.15833333333333333</v>
      </c>
      <c r="K101" s="35">
        <v>69850</v>
      </c>
      <c r="L101" s="35">
        <v>27818.18</v>
      </c>
      <c r="M101" s="36">
        <v>0</v>
      </c>
      <c r="N101" s="35">
        <f t="shared" si="10"/>
        <v>69850</v>
      </c>
      <c r="O101" s="35">
        <f t="shared" si="11"/>
        <v>99536.249999999985</v>
      </c>
      <c r="P101" s="57">
        <f t="shared" si="12"/>
        <v>3492.5</v>
      </c>
      <c r="Q101" s="53">
        <f t="shared" si="13"/>
        <v>3492.5</v>
      </c>
    </row>
    <row r="102" spans="2:17" hidden="1" x14ac:dyDescent="0.25">
      <c r="B102" s="67">
        <v>100</v>
      </c>
      <c r="C102" s="23" t="s">
        <v>6462</v>
      </c>
      <c r="D102" s="22">
        <v>1700004090</v>
      </c>
      <c r="E102" s="23" t="s">
        <v>2546</v>
      </c>
      <c r="F102" s="22">
        <v>2012</v>
      </c>
      <c r="G102" s="38">
        <v>44389</v>
      </c>
      <c r="H102" s="22">
        <f t="shared" si="8"/>
        <v>9</v>
      </c>
      <c r="I102" s="22">
        <v>6</v>
      </c>
      <c r="J102" s="39">
        <f t="shared" si="9"/>
        <v>0.15833333333333333</v>
      </c>
      <c r="K102" s="35">
        <v>69850</v>
      </c>
      <c r="L102" s="35">
        <v>27818.18</v>
      </c>
      <c r="M102" s="36">
        <v>0</v>
      </c>
      <c r="N102" s="35">
        <f t="shared" si="10"/>
        <v>69850</v>
      </c>
      <c r="O102" s="35">
        <f t="shared" si="11"/>
        <v>99536.249999999985</v>
      </c>
      <c r="P102" s="57">
        <f t="shared" si="12"/>
        <v>3492.5</v>
      </c>
      <c r="Q102" s="53">
        <f t="shared" si="13"/>
        <v>3492.5</v>
      </c>
    </row>
    <row r="103" spans="2:17" hidden="1" x14ac:dyDescent="0.25">
      <c r="B103" s="67">
        <v>101</v>
      </c>
      <c r="C103" s="23" t="s">
        <v>6462</v>
      </c>
      <c r="D103" s="22">
        <v>1700004100</v>
      </c>
      <c r="E103" s="23" t="s">
        <v>2546</v>
      </c>
      <c r="F103" s="22">
        <v>2012</v>
      </c>
      <c r="G103" s="38">
        <v>44389</v>
      </c>
      <c r="H103" s="22">
        <f t="shared" si="8"/>
        <v>9</v>
      </c>
      <c r="I103" s="22">
        <v>6</v>
      </c>
      <c r="J103" s="39">
        <f t="shared" si="9"/>
        <v>0.15833333333333333</v>
      </c>
      <c r="K103" s="35">
        <v>69850</v>
      </c>
      <c r="L103" s="35">
        <v>27818.18</v>
      </c>
      <c r="M103" s="36">
        <v>0</v>
      </c>
      <c r="N103" s="35">
        <f t="shared" si="10"/>
        <v>69850</v>
      </c>
      <c r="O103" s="35">
        <f t="shared" si="11"/>
        <v>99536.249999999985</v>
      </c>
      <c r="P103" s="57">
        <f t="shared" si="12"/>
        <v>3492.5</v>
      </c>
      <c r="Q103" s="53">
        <f t="shared" si="13"/>
        <v>3492.5</v>
      </c>
    </row>
    <row r="104" spans="2:17" hidden="1" x14ac:dyDescent="0.25">
      <c r="B104" s="67">
        <v>102</v>
      </c>
      <c r="C104" s="23" t="s">
        <v>6462</v>
      </c>
      <c r="D104" s="22">
        <v>1700004590</v>
      </c>
      <c r="E104" s="23" t="s">
        <v>2547</v>
      </c>
      <c r="F104" s="22">
        <v>2012</v>
      </c>
      <c r="G104" s="38">
        <v>44389</v>
      </c>
      <c r="H104" s="22">
        <f t="shared" si="8"/>
        <v>9</v>
      </c>
      <c r="I104" s="22">
        <v>6</v>
      </c>
      <c r="J104" s="39">
        <f t="shared" si="9"/>
        <v>0.15833333333333333</v>
      </c>
      <c r="K104" s="35">
        <v>28000</v>
      </c>
      <c r="L104" s="35">
        <v>11831.95</v>
      </c>
      <c r="M104" s="36">
        <v>0</v>
      </c>
      <c r="N104" s="35">
        <f t="shared" si="10"/>
        <v>28000</v>
      </c>
      <c r="O104" s="35">
        <f t="shared" si="11"/>
        <v>39899.999999999993</v>
      </c>
      <c r="P104" s="57">
        <f t="shared" si="12"/>
        <v>1400</v>
      </c>
      <c r="Q104" s="53">
        <f t="shared" si="13"/>
        <v>1400</v>
      </c>
    </row>
    <row r="105" spans="2:17" hidden="1" x14ac:dyDescent="0.25">
      <c r="B105" s="67">
        <v>103</v>
      </c>
      <c r="C105" s="23" t="s">
        <v>6462</v>
      </c>
      <c r="D105" s="22">
        <v>1700004600</v>
      </c>
      <c r="E105" s="23" t="s">
        <v>2548</v>
      </c>
      <c r="F105" s="22">
        <v>2012</v>
      </c>
      <c r="G105" s="38">
        <v>44389</v>
      </c>
      <c r="H105" s="22">
        <f t="shared" si="8"/>
        <v>9</v>
      </c>
      <c r="I105" s="22">
        <v>6</v>
      </c>
      <c r="J105" s="39">
        <f t="shared" si="9"/>
        <v>0.15833333333333333</v>
      </c>
      <c r="K105" s="35">
        <v>23111</v>
      </c>
      <c r="L105" s="35">
        <v>9766</v>
      </c>
      <c r="M105" s="36">
        <v>0</v>
      </c>
      <c r="N105" s="35">
        <f t="shared" si="10"/>
        <v>23111</v>
      </c>
      <c r="O105" s="35">
        <f t="shared" si="11"/>
        <v>32933.174999999996</v>
      </c>
      <c r="P105" s="57">
        <f t="shared" si="12"/>
        <v>1155.55</v>
      </c>
      <c r="Q105" s="53">
        <f t="shared" si="13"/>
        <v>1155.55</v>
      </c>
    </row>
    <row r="106" spans="2:17" hidden="1" x14ac:dyDescent="0.25">
      <c r="B106" s="67">
        <v>104</v>
      </c>
      <c r="C106" s="23" t="s">
        <v>6462</v>
      </c>
      <c r="D106" s="22">
        <v>1700004930</v>
      </c>
      <c r="E106" s="23" t="s">
        <v>2549</v>
      </c>
      <c r="F106" s="22">
        <v>2013</v>
      </c>
      <c r="G106" s="38">
        <v>44389</v>
      </c>
      <c r="H106" s="22">
        <f t="shared" si="8"/>
        <v>8</v>
      </c>
      <c r="I106" s="22">
        <v>10</v>
      </c>
      <c r="J106" s="39">
        <f t="shared" si="9"/>
        <v>9.5000000000000001E-2</v>
      </c>
      <c r="K106" s="35">
        <v>1177620</v>
      </c>
      <c r="L106" s="35">
        <v>567791.13</v>
      </c>
      <c r="M106" s="77">
        <v>0.32</v>
      </c>
      <c r="N106" s="35">
        <f t="shared" si="10"/>
        <v>1554458.4000000001</v>
      </c>
      <c r="O106" s="35">
        <f t="shared" si="11"/>
        <v>1181388.3840000001</v>
      </c>
      <c r="P106" s="57">
        <f t="shared" si="12"/>
        <v>373070.01600000006</v>
      </c>
      <c r="Q106" s="53">
        <f t="shared" si="13"/>
        <v>335763.01440000004</v>
      </c>
    </row>
    <row r="107" spans="2:17" hidden="1" x14ac:dyDescent="0.25">
      <c r="B107" s="67">
        <v>105</v>
      </c>
      <c r="C107" s="23" t="s">
        <v>6462</v>
      </c>
      <c r="D107" s="22">
        <v>1700005330</v>
      </c>
      <c r="E107" s="23" t="s">
        <v>2550</v>
      </c>
      <c r="F107" s="22">
        <v>2014</v>
      </c>
      <c r="G107" s="38">
        <v>44389</v>
      </c>
      <c r="H107" s="22">
        <f t="shared" si="8"/>
        <v>7</v>
      </c>
      <c r="I107" s="22">
        <v>10</v>
      </c>
      <c r="J107" s="39">
        <f t="shared" si="9"/>
        <v>9.5000000000000001E-2</v>
      </c>
      <c r="K107" s="35">
        <v>4528974.0199999996</v>
      </c>
      <c r="L107" s="35">
        <v>2473886.9300000002</v>
      </c>
      <c r="M107" s="77">
        <v>0.34</v>
      </c>
      <c r="N107" s="35">
        <f t="shared" si="10"/>
        <v>6068825.1867999993</v>
      </c>
      <c r="O107" s="35">
        <f t="shared" si="11"/>
        <v>4035768.7492219997</v>
      </c>
      <c r="P107" s="57">
        <f t="shared" si="12"/>
        <v>2033056.4375779997</v>
      </c>
      <c r="Q107" s="53">
        <f t="shared" si="13"/>
        <v>1829750.7938201998</v>
      </c>
    </row>
    <row r="108" spans="2:17" hidden="1" x14ac:dyDescent="0.25">
      <c r="B108" s="67">
        <v>106</v>
      </c>
      <c r="C108" s="23" t="s">
        <v>6462</v>
      </c>
      <c r="D108" s="22">
        <v>1700005340</v>
      </c>
      <c r="E108" s="23" t="s">
        <v>2551</v>
      </c>
      <c r="F108" s="22">
        <v>2014</v>
      </c>
      <c r="G108" s="38">
        <v>44389</v>
      </c>
      <c r="H108" s="22">
        <f t="shared" si="8"/>
        <v>7</v>
      </c>
      <c r="I108" s="22">
        <v>10</v>
      </c>
      <c r="J108" s="39">
        <f t="shared" si="9"/>
        <v>9.5000000000000001E-2</v>
      </c>
      <c r="K108" s="35">
        <v>1867065.5</v>
      </c>
      <c r="L108" s="35">
        <v>975781.8</v>
      </c>
      <c r="M108" s="77">
        <v>0.34</v>
      </c>
      <c r="N108" s="35">
        <f t="shared" si="10"/>
        <v>2501867.77</v>
      </c>
      <c r="O108" s="35">
        <f t="shared" si="11"/>
        <v>1663742.0670500002</v>
      </c>
      <c r="P108" s="57">
        <f t="shared" si="12"/>
        <v>838125.70294999983</v>
      </c>
      <c r="Q108" s="53">
        <f t="shared" si="13"/>
        <v>754313.13265499985</v>
      </c>
    </row>
    <row r="109" spans="2:17" hidden="1" x14ac:dyDescent="0.25">
      <c r="B109" s="67">
        <v>107</v>
      </c>
      <c r="C109" s="23" t="s">
        <v>6462</v>
      </c>
      <c r="D109" s="22">
        <v>1700006330</v>
      </c>
      <c r="E109" s="23" t="s">
        <v>2552</v>
      </c>
      <c r="F109" s="22">
        <v>2014</v>
      </c>
      <c r="G109" s="38">
        <v>44389</v>
      </c>
      <c r="H109" s="22">
        <f t="shared" si="8"/>
        <v>7</v>
      </c>
      <c r="I109" s="22">
        <v>10</v>
      </c>
      <c r="J109" s="39">
        <f t="shared" si="9"/>
        <v>9.5000000000000001E-2</v>
      </c>
      <c r="K109" s="35">
        <v>1567651</v>
      </c>
      <c r="L109" s="35">
        <v>903449.54</v>
      </c>
      <c r="M109" s="77">
        <v>0.34</v>
      </c>
      <c r="N109" s="35">
        <f t="shared" si="10"/>
        <v>2100652.3400000003</v>
      </c>
      <c r="O109" s="35">
        <f t="shared" si="11"/>
        <v>1396933.8061000004</v>
      </c>
      <c r="P109" s="57">
        <f t="shared" si="12"/>
        <v>703718.53389999992</v>
      </c>
      <c r="Q109" s="53">
        <f t="shared" si="13"/>
        <v>633346.68050999998</v>
      </c>
    </row>
    <row r="110" spans="2:17" hidden="1" x14ac:dyDescent="0.25">
      <c r="B110" s="67">
        <v>108</v>
      </c>
      <c r="C110" s="23" t="s">
        <v>6462</v>
      </c>
      <c r="D110" s="22">
        <v>1700006350</v>
      </c>
      <c r="E110" s="23" t="s">
        <v>2553</v>
      </c>
      <c r="F110" s="22">
        <v>2014</v>
      </c>
      <c r="G110" s="38">
        <v>44389</v>
      </c>
      <c r="H110" s="22">
        <f t="shared" si="8"/>
        <v>7</v>
      </c>
      <c r="I110" s="22">
        <v>15</v>
      </c>
      <c r="J110" s="39">
        <f t="shared" si="9"/>
        <v>6.3333333333333325E-2</v>
      </c>
      <c r="K110" s="35">
        <v>1546986.45</v>
      </c>
      <c r="L110" s="35">
        <v>849641.67</v>
      </c>
      <c r="M110" s="77">
        <v>0.34</v>
      </c>
      <c r="N110" s="35">
        <f t="shared" si="10"/>
        <v>2072961.8430000001</v>
      </c>
      <c r="O110" s="35">
        <f t="shared" si="11"/>
        <v>919013.08372999984</v>
      </c>
      <c r="P110" s="57">
        <f t="shared" si="12"/>
        <v>1153948.7592700003</v>
      </c>
      <c r="Q110" s="53">
        <f t="shared" si="13"/>
        <v>1038553.8833430003</v>
      </c>
    </row>
    <row r="111" spans="2:17" hidden="1" x14ac:dyDescent="0.25">
      <c r="B111" s="67">
        <v>109</v>
      </c>
      <c r="C111" s="23" t="s">
        <v>6462</v>
      </c>
      <c r="D111" s="22">
        <v>1700006340</v>
      </c>
      <c r="E111" s="23" t="s">
        <v>2554</v>
      </c>
      <c r="F111" s="22">
        <v>2014</v>
      </c>
      <c r="G111" s="38">
        <v>44389</v>
      </c>
      <c r="H111" s="22">
        <f t="shared" si="8"/>
        <v>7</v>
      </c>
      <c r="I111" s="22">
        <v>15</v>
      </c>
      <c r="J111" s="39">
        <f t="shared" si="9"/>
        <v>6.3333333333333325E-2</v>
      </c>
      <c r="K111" s="35">
        <v>485378</v>
      </c>
      <c r="L111" s="35">
        <v>269063.45</v>
      </c>
      <c r="M111" s="77">
        <v>0.34</v>
      </c>
      <c r="N111" s="35">
        <f t="shared" si="10"/>
        <v>650406.52</v>
      </c>
      <c r="O111" s="35">
        <f t="shared" si="11"/>
        <v>288346.8905333333</v>
      </c>
      <c r="P111" s="57">
        <f t="shared" si="12"/>
        <v>362059.62946666672</v>
      </c>
      <c r="Q111" s="53">
        <f t="shared" si="13"/>
        <v>325853.66652000009</v>
      </c>
    </row>
    <row r="112" spans="2:17" hidden="1" x14ac:dyDescent="0.25">
      <c r="B112" s="67">
        <v>110</v>
      </c>
      <c r="C112" s="23" t="s">
        <v>6462</v>
      </c>
      <c r="D112" s="22">
        <v>1700005650</v>
      </c>
      <c r="E112" s="23" t="s">
        <v>2555</v>
      </c>
      <c r="F112" s="22">
        <v>2014</v>
      </c>
      <c r="G112" s="38">
        <v>44389</v>
      </c>
      <c r="H112" s="22">
        <f t="shared" si="8"/>
        <v>7</v>
      </c>
      <c r="I112" s="22">
        <v>15</v>
      </c>
      <c r="J112" s="39">
        <f t="shared" si="9"/>
        <v>6.3333333333333325E-2</v>
      </c>
      <c r="K112" s="35">
        <v>467500</v>
      </c>
      <c r="L112" s="35">
        <v>245576.23</v>
      </c>
      <c r="M112" s="77">
        <v>0.34</v>
      </c>
      <c r="N112" s="35">
        <f t="shared" si="10"/>
        <v>626450</v>
      </c>
      <c r="O112" s="35">
        <f t="shared" si="11"/>
        <v>277726.16666666663</v>
      </c>
      <c r="P112" s="57">
        <f t="shared" si="12"/>
        <v>348723.83333333337</v>
      </c>
      <c r="Q112" s="53">
        <f t="shared" si="13"/>
        <v>313851.45000000007</v>
      </c>
    </row>
    <row r="113" spans="2:17" hidden="1" x14ac:dyDescent="0.25">
      <c r="B113" s="67">
        <v>111</v>
      </c>
      <c r="C113" s="23" t="s">
        <v>6462</v>
      </c>
      <c r="D113" s="22">
        <v>1700007790</v>
      </c>
      <c r="E113" s="23" t="s">
        <v>2556</v>
      </c>
      <c r="F113" s="22">
        <v>2015</v>
      </c>
      <c r="G113" s="38">
        <v>44389</v>
      </c>
      <c r="H113" s="22">
        <f t="shared" si="8"/>
        <v>6</v>
      </c>
      <c r="I113" s="22">
        <v>15</v>
      </c>
      <c r="J113" s="39">
        <f t="shared" si="9"/>
        <v>6.3333333333333325E-2</v>
      </c>
      <c r="K113" s="35">
        <v>3365939</v>
      </c>
      <c r="L113" s="35">
        <v>2056247.17</v>
      </c>
      <c r="M113" s="36">
        <v>0.13</v>
      </c>
      <c r="N113" s="35">
        <f t="shared" si="10"/>
        <v>3803511.07</v>
      </c>
      <c r="O113" s="35">
        <f t="shared" si="11"/>
        <v>1445334.2065999997</v>
      </c>
      <c r="P113" s="57">
        <f t="shared" si="12"/>
        <v>2358176.8634000001</v>
      </c>
      <c r="Q113" s="53">
        <f t="shared" si="13"/>
        <v>2122359.1770600001</v>
      </c>
    </row>
    <row r="114" spans="2:17" hidden="1" x14ac:dyDescent="0.25">
      <c r="B114" s="67">
        <v>112</v>
      </c>
      <c r="C114" s="23" t="s">
        <v>6462</v>
      </c>
      <c r="D114" s="22">
        <v>1700006480</v>
      </c>
      <c r="E114" s="23" t="s">
        <v>2557</v>
      </c>
      <c r="F114" s="22">
        <v>2015</v>
      </c>
      <c r="G114" s="38">
        <v>44389</v>
      </c>
      <c r="H114" s="22">
        <f t="shared" si="8"/>
        <v>6</v>
      </c>
      <c r="I114" s="22">
        <v>15</v>
      </c>
      <c r="J114" s="39">
        <f t="shared" si="9"/>
        <v>6.3333333333333325E-2</v>
      </c>
      <c r="K114" s="35">
        <v>1844137.55</v>
      </c>
      <c r="L114" s="35">
        <v>1068251.47</v>
      </c>
      <c r="M114" s="36">
        <v>0.13</v>
      </c>
      <c r="N114" s="35">
        <f t="shared" si="10"/>
        <v>2083875.4314999999</v>
      </c>
      <c r="O114" s="35">
        <f t="shared" si="11"/>
        <v>791872.66396999988</v>
      </c>
      <c r="P114" s="57">
        <f t="shared" si="12"/>
        <v>1292002.7675300001</v>
      </c>
      <c r="Q114" s="53">
        <f t="shared" si="13"/>
        <v>1162802.4907770001</v>
      </c>
    </row>
    <row r="115" spans="2:17" hidden="1" x14ac:dyDescent="0.25">
      <c r="B115" s="67">
        <v>113</v>
      </c>
      <c r="C115" s="23" t="s">
        <v>6462</v>
      </c>
      <c r="D115" s="22">
        <v>1700006470</v>
      </c>
      <c r="E115" s="23" t="s">
        <v>2558</v>
      </c>
      <c r="F115" s="22">
        <v>2015</v>
      </c>
      <c r="G115" s="38">
        <v>44389</v>
      </c>
      <c r="H115" s="22">
        <f t="shared" si="8"/>
        <v>6</v>
      </c>
      <c r="I115" s="22">
        <v>15</v>
      </c>
      <c r="J115" s="39">
        <f t="shared" si="9"/>
        <v>6.3333333333333325E-2</v>
      </c>
      <c r="K115" s="35">
        <v>998154.85</v>
      </c>
      <c r="L115" s="35">
        <v>589399.53</v>
      </c>
      <c r="M115" s="36">
        <v>0.13</v>
      </c>
      <c r="N115" s="35">
        <f t="shared" si="10"/>
        <v>1127914.9804999998</v>
      </c>
      <c r="O115" s="35">
        <f t="shared" si="11"/>
        <v>428607.69258999988</v>
      </c>
      <c r="P115" s="57">
        <f t="shared" si="12"/>
        <v>699307.28790999996</v>
      </c>
      <c r="Q115" s="53">
        <f t="shared" si="13"/>
        <v>629376.55911899998</v>
      </c>
    </row>
    <row r="116" spans="2:17" hidden="1" x14ac:dyDescent="0.25">
      <c r="B116" s="67">
        <v>114</v>
      </c>
      <c r="C116" s="23" t="s">
        <v>6462</v>
      </c>
      <c r="D116" s="22">
        <v>1700006460</v>
      </c>
      <c r="E116" s="23" t="s">
        <v>2559</v>
      </c>
      <c r="F116" s="22">
        <v>2015</v>
      </c>
      <c r="G116" s="38">
        <v>44389</v>
      </c>
      <c r="H116" s="22">
        <f t="shared" si="8"/>
        <v>6</v>
      </c>
      <c r="I116" s="22">
        <v>15</v>
      </c>
      <c r="J116" s="39">
        <f t="shared" si="9"/>
        <v>6.3333333333333325E-2</v>
      </c>
      <c r="K116" s="35">
        <v>777513.16</v>
      </c>
      <c r="L116" s="35">
        <v>467438.21</v>
      </c>
      <c r="M116" s="36">
        <v>0.13</v>
      </c>
      <c r="N116" s="35">
        <f t="shared" si="10"/>
        <v>878589.87079999992</v>
      </c>
      <c r="O116" s="35">
        <f t="shared" si="11"/>
        <v>333864.15090399992</v>
      </c>
      <c r="P116" s="57">
        <f t="shared" si="12"/>
        <v>544725.719896</v>
      </c>
      <c r="Q116" s="53">
        <f t="shared" si="13"/>
        <v>490253.14790640003</v>
      </c>
    </row>
    <row r="117" spans="2:17" hidden="1" x14ac:dyDescent="0.25">
      <c r="B117" s="67">
        <v>115</v>
      </c>
      <c r="C117" s="23" t="s">
        <v>6462</v>
      </c>
      <c r="D117" s="22">
        <v>1700007770</v>
      </c>
      <c r="E117" s="23" t="s">
        <v>2560</v>
      </c>
      <c r="F117" s="22">
        <v>2015</v>
      </c>
      <c r="G117" s="38">
        <v>44389</v>
      </c>
      <c r="H117" s="22">
        <f t="shared" si="8"/>
        <v>6</v>
      </c>
      <c r="I117" s="22">
        <v>15</v>
      </c>
      <c r="J117" s="39">
        <f t="shared" si="9"/>
        <v>6.3333333333333325E-2</v>
      </c>
      <c r="K117" s="35">
        <v>622700</v>
      </c>
      <c r="L117" s="35">
        <v>380406.53</v>
      </c>
      <c r="M117" s="36">
        <v>0.13</v>
      </c>
      <c r="N117" s="35">
        <f t="shared" si="10"/>
        <v>703650.99999999988</v>
      </c>
      <c r="O117" s="35">
        <f t="shared" si="11"/>
        <v>267387.37999999995</v>
      </c>
      <c r="P117" s="57">
        <f t="shared" si="12"/>
        <v>436263.61999999994</v>
      </c>
      <c r="Q117" s="53">
        <f t="shared" si="13"/>
        <v>392637.25799999997</v>
      </c>
    </row>
    <row r="118" spans="2:17" hidden="1" x14ac:dyDescent="0.25">
      <c r="B118" s="67">
        <v>116</v>
      </c>
      <c r="C118" s="23" t="s">
        <v>6462</v>
      </c>
      <c r="D118" s="22">
        <v>1700007780</v>
      </c>
      <c r="E118" s="23" t="s">
        <v>2561</v>
      </c>
      <c r="F118" s="22">
        <v>2015</v>
      </c>
      <c r="G118" s="38">
        <v>44389</v>
      </c>
      <c r="H118" s="22">
        <f t="shared" si="8"/>
        <v>6</v>
      </c>
      <c r="I118" s="22">
        <v>15</v>
      </c>
      <c r="J118" s="39">
        <f t="shared" si="9"/>
        <v>6.3333333333333325E-2</v>
      </c>
      <c r="K118" s="35">
        <v>549124</v>
      </c>
      <c r="L118" s="35">
        <v>335459.02</v>
      </c>
      <c r="M118" s="36">
        <v>0.13</v>
      </c>
      <c r="N118" s="35">
        <f t="shared" si="10"/>
        <v>620510.12</v>
      </c>
      <c r="O118" s="35">
        <f t="shared" si="11"/>
        <v>235793.84559999997</v>
      </c>
      <c r="P118" s="57">
        <f t="shared" si="12"/>
        <v>384716.27439999999</v>
      </c>
      <c r="Q118" s="53">
        <f t="shared" si="13"/>
        <v>346244.64695999998</v>
      </c>
    </row>
    <row r="119" spans="2:17" hidden="1" x14ac:dyDescent="0.25">
      <c r="B119" s="67">
        <v>117</v>
      </c>
      <c r="C119" s="23" t="s">
        <v>6462</v>
      </c>
      <c r="D119" s="22">
        <v>1700006461</v>
      </c>
      <c r="E119" s="23" t="s">
        <v>2562</v>
      </c>
      <c r="F119" s="22">
        <v>2015</v>
      </c>
      <c r="G119" s="38">
        <v>44389</v>
      </c>
      <c r="H119" s="22">
        <f t="shared" si="8"/>
        <v>6</v>
      </c>
      <c r="I119" s="22">
        <v>15</v>
      </c>
      <c r="J119" s="39">
        <f t="shared" si="9"/>
        <v>6.3333333333333325E-2</v>
      </c>
      <c r="K119" s="35">
        <v>465600</v>
      </c>
      <c r="L119" s="35">
        <v>280872.38</v>
      </c>
      <c r="M119" s="36">
        <v>0.13</v>
      </c>
      <c r="N119" s="35">
        <f t="shared" si="10"/>
        <v>526128</v>
      </c>
      <c r="O119" s="35">
        <f t="shared" si="11"/>
        <v>199928.63999999998</v>
      </c>
      <c r="P119" s="57">
        <f t="shared" si="12"/>
        <v>326199.36</v>
      </c>
      <c r="Q119" s="53">
        <f t="shared" si="13"/>
        <v>293579.424</v>
      </c>
    </row>
    <row r="120" spans="2:17" hidden="1" x14ac:dyDescent="0.25">
      <c r="B120" s="67">
        <v>118</v>
      </c>
      <c r="C120" s="23" t="s">
        <v>6462</v>
      </c>
      <c r="D120" s="22">
        <v>1700007740</v>
      </c>
      <c r="E120" s="23" t="s">
        <v>2563</v>
      </c>
      <c r="F120" s="22">
        <v>2015</v>
      </c>
      <c r="G120" s="38">
        <v>44389</v>
      </c>
      <c r="H120" s="22">
        <f t="shared" si="8"/>
        <v>6</v>
      </c>
      <c r="I120" s="22">
        <v>15</v>
      </c>
      <c r="J120" s="39">
        <f t="shared" si="9"/>
        <v>6.3333333333333325E-2</v>
      </c>
      <c r="K120" s="35">
        <v>359450</v>
      </c>
      <c r="L120" s="35">
        <v>228491.9</v>
      </c>
      <c r="M120" s="36">
        <v>0.13</v>
      </c>
      <c r="N120" s="35">
        <f t="shared" si="10"/>
        <v>406178.49999999994</v>
      </c>
      <c r="O120" s="35">
        <f t="shared" si="11"/>
        <v>154347.82999999996</v>
      </c>
      <c r="P120" s="57">
        <f t="shared" si="12"/>
        <v>251830.66999999998</v>
      </c>
      <c r="Q120" s="53">
        <f t="shared" si="13"/>
        <v>226647.603</v>
      </c>
    </row>
    <row r="121" spans="2:17" hidden="1" x14ac:dyDescent="0.25">
      <c r="B121" s="67">
        <v>119</v>
      </c>
      <c r="C121" s="23" t="s">
        <v>6462</v>
      </c>
      <c r="D121" s="22">
        <v>1700007240</v>
      </c>
      <c r="E121" s="23" t="s">
        <v>2564</v>
      </c>
      <c r="F121" s="22">
        <v>2015</v>
      </c>
      <c r="G121" s="38">
        <v>44389</v>
      </c>
      <c r="H121" s="22">
        <f t="shared" si="8"/>
        <v>6</v>
      </c>
      <c r="I121" s="22">
        <v>15</v>
      </c>
      <c r="J121" s="39">
        <f t="shared" si="9"/>
        <v>6.3333333333333325E-2</v>
      </c>
      <c r="K121" s="35">
        <v>279786.40000000002</v>
      </c>
      <c r="L121" s="35">
        <v>171991.31</v>
      </c>
      <c r="M121" s="36">
        <v>0.13</v>
      </c>
      <c r="N121" s="35">
        <f t="shared" si="10"/>
        <v>316158.63199999998</v>
      </c>
      <c r="O121" s="35">
        <f t="shared" si="11"/>
        <v>120140.28015999998</v>
      </c>
      <c r="P121" s="57">
        <f t="shared" si="12"/>
        <v>196018.35184000002</v>
      </c>
      <c r="Q121" s="53">
        <f t="shared" si="13"/>
        <v>176416.51665600002</v>
      </c>
    </row>
    <row r="122" spans="2:17" hidden="1" x14ac:dyDescent="0.25">
      <c r="B122" s="67">
        <v>120</v>
      </c>
      <c r="C122" s="23" t="s">
        <v>6462</v>
      </c>
      <c r="D122" s="22">
        <v>1700007700</v>
      </c>
      <c r="E122" s="23" t="s">
        <v>2481</v>
      </c>
      <c r="F122" s="22">
        <v>2015</v>
      </c>
      <c r="G122" s="38">
        <v>44389</v>
      </c>
      <c r="H122" s="22">
        <f t="shared" si="8"/>
        <v>6</v>
      </c>
      <c r="I122" s="22">
        <v>15</v>
      </c>
      <c r="J122" s="39">
        <f t="shared" si="9"/>
        <v>6.3333333333333325E-2</v>
      </c>
      <c r="K122" s="35">
        <v>275616.24</v>
      </c>
      <c r="L122" s="35">
        <v>175201.19</v>
      </c>
      <c r="M122" s="36">
        <v>0.13</v>
      </c>
      <c r="N122" s="35">
        <f t="shared" si="10"/>
        <v>311446.35119999998</v>
      </c>
      <c r="O122" s="35">
        <f t="shared" si="11"/>
        <v>118349.61345599998</v>
      </c>
      <c r="P122" s="57">
        <f t="shared" si="12"/>
        <v>193096.73774399998</v>
      </c>
      <c r="Q122" s="53">
        <f t="shared" si="13"/>
        <v>173787.06396959999</v>
      </c>
    </row>
    <row r="123" spans="2:17" hidden="1" x14ac:dyDescent="0.25">
      <c r="B123" s="67">
        <v>121</v>
      </c>
      <c r="C123" s="23" t="s">
        <v>6462</v>
      </c>
      <c r="D123" s="22">
        <v>1700007800</v>
      </c>
      <c r="E123" s="23" t="s">
        <v>2565</v>
      </c>
      <c r="F123" s="22">
        <v>2015</v>
      </c>
      <c r="G123" s="38">
        <v>44389</v>
      </c>
      <c r="H123" s="22">
        <f t="shared" si="8"/>
        <v>6</v>
      </c>
      <c r="I123" s="22">
        <v>15</v>
      </c>
      <c r="J123" s="39">
        <f t="shared" si="9"/>
        <v>6.3333333333333325E-2</v>
      </c>
      <c r="K123" s="35">
        <v>224758</v>
      </c>
      <c r="L123" s="35">
        <v>137304.31</v>
      </c>
      <c r="M123" s="36">
        <v>0.13</v>
      </c>
      <c r="N123" s="35">
        <f t="shared" si="10"/>
        <v>253976.53999999998</v>
      </c>
      <c r="O123" s="35">
        <f t="shared" si="11"/>
        <v>96511.085199999972</v>
      </c>
      <c r="P123" s="57">
        <f t="shared" si="12"/>
        <v>157465.45480000001</v>
      </c>
      <c r="Q123" s="53">
        <f t="shared" si="13"/>
        <v>141718.90932000001</v>
      </c>
    </row>
    <row r="124" spans="2:17" hidden="1" x14ac:dyDescent="0.25">
      <c r="B124" s="67">
        <v>122</v>
      </c>
      <c r="C124" s="23" t="s">
        <v>6462</v>
      </c>
      <c r="D124" s="22">
        <v>1700007620</v>
      </c>
      <c r="E124" s="23" t="s">
        <v>2566</v>
      </c>
      <c r="F124" s="22">
        <v>2015</v>
      </c>
      <c r="G124" s="38">
        <v>44389</v>
      </c>
      <c r="H124" s="22">
        <f t="shared" si="8"/>
        <v>6</v>
      </c>
      <c r="I124" s="22">
        <v>15</v>
      </c>
      <c r="J124" s="39">
        <f t="shared" si="9"/>
        <v>6.3333333333333325E-2</v>
      </c>
      <c r="K124" s="35">
        <v>218240</v>
      </c>
      <c r="L124" s="35">
        <v>132924.99</v>
      </c>
      <c r="M124" s="36">
        <v>0.13</v>
      </c>
      <c r="N124" s="35">
        <f t="shared" si="10"/>
        <v>246611.19999999998</v>
      </c>
      <c r="O124" s="35">
        <f t="shared" si="11"/>
        <v>93712.255999999979</v>
      </c>
      <c r="P124" s="57">
        <f t="shared" si="12"/>
        <v>152898.94400000002</v>
      </c>
      <c r="Q124" s="53">
        <f t="shared" si="13"/>
        <v>137609.04960000003</v>
      </c>
    </row>
    <row r="125" spans="2:17" hidden="1" x14ac:dyDescent="0.25">
      <c r="B125" s="67">
        <v>123</v>
      </c>
      <c r="C125" s="23" t="s">
        <v>6462</v>
      </c>
      <c r="D125" s="22">
        <v>1700007680</v>
      </c>
      <c r="E125" s="23" t="s">
        <v>2567</v>
      </c>
      <c r="F125" s="22">
        <v>2015</v>
      </c>
      <c r="G125" s="38">
        <v>44389</v>
      </c>
      <c r="H125" s="22">
        <f t="shared" si="8"/>
        <v>6</v>
      </c>
      <c r="I125" s="22">
        <v>15</v>
      </c>
      <c r="J125" s="39">
        <f t="shared" si="9"/>
        <v>6.3333333333333325E-2</v>
      </c>
      <c r="K125" s="35">
        <v>89762</v>
      </c>
      <c r="L125" s="35">
        <v>55195.19</v>
      </c>
      <c r="M125" s="36">
        <v>0.13</v>
      </c>
      <c r="N125" s="35">
        <f t="shared" si="10"/>
        <v>101431.06</v>
      </c>
      <c r="O125" s="35">
        <f t="shared" si="11"/>
        <v>38543.80279999999</v>
      </c>
      <c r="P125" s="57">
        <f t="shared" si="12"/>
        <v>62887.257200000007</v>
      </c>
      <c r="Q125" s="53">
        <f t="shared" si="13"/>
        <v>56598.531480000005</v>
      </c>
    </row>
    <row r="126" spans="2:17" hidden="1" x14ac:dyDescent="0.25">
      <c r="B126" s="67">
        <v>124</v>
      </c>
      <c r="C126" s="23" t="s">
        <v>6462</v>
      </c>
      <c r="D126" s="22">
        <v>1700006520</v>
      </c>
      <c r="E126" s="23" t="s">
        <v>2568</v>
      </c>
      <c r="F126" s="22">
        <v>2015</v>
      </c>
      <c r="G126" s="38">
        <v>44389</v>
      </c>
      <c r="H126" s="22">
        <f t="shared" si="8"/>
        <v>6</v>
      </c>
      <c r="I126" s="22">
        <v>6</v>
      </c>
      <c r="J126" s="39">
        <f t="shared" si="9"/>
        <v>0.15833333333333333</v>
      </c>
      <c r="K126" s="35">
        <v>61164.88</v>
      </c>
      <c r="L126" s="35">
        <v>36270.050000000003</v>
      </c>
      <c r="M126" s="36">
        <v>0.13</v>
      </c>
      <c r="N126" s="35">
        <f t="shared" si="10"/>
        <v>69116.314399999988</v>
      </c>
      <c r="O126" s="35">
        <f t="shared" si="11"/>
        <v>65660.49867999999</v>
      </c>
      <c r="P126" s="57">
        <f t="shared" si="12"/>
        <v>3455.8157199999987</v>
      </c>
      <c r="Q126" s="53">
        <f t="shared" si="13"/>
        <v>3455.8157199999987</v>
      </c>
    </row>
    <row r="127" spans="2:17" hidden="1" x14ac:dyDescent="0.25">
      <c r="B127" s="67">
        <v>125</v>
      </c>
      <c r="C127" s="23" t="s">
        <v>6462</v>
      </c>
      <c r="D127" s="22">
        <v>1700006510</v>
      </c>
      <c r="E127" s="23" t="s">
        <v>2568</v>
      </c>
      <c r="F127" s="22">
        <v>2015</v>
      </c>
      <c r="G127" s="38">
        <v>44389</v>
      </c>
      <c r="H127" s="22">
        <f t="shared" si="8"/>
        <v>6</v>
      </c>
      <c r="I127" s="22">
        <v>6</v>
      </c>
      <c r="J127" s="39">
        <f t="shared" si="9"/>
        <v>0.15833333333333333</v>
      </c>
      <c r="K127" s="35">
        <v>56695.88</v>
      </c>
      <c r="L127" s="35">
        <v>33393.339999999997</v>
      </c>
      <c r="M127" s="36">
        <v>0.13</v>
      </c>
      <c r="N127" s="35">
        <f t="shared" si="10"/>
        <v>64066.344399999994</v>
      </c>
      <c r="O127" s="35">
        <f t="shared" si="11"/>
        <v>60863.02717999999</v>
      </c>
      <c r="P127" s="57">
        <f t="shared" si="12"/>
        <v>3203.3172200000045</v>
      </c>
      <c r="Q127" s="53">
        <f t="shared" si="13"/>
        <v>3203.3172200000045</v>
      </c>
    </row>
    <row r="128" spans="2:17" hidden="1" x14ac:dyDescent="0.25">
      <c r="B128" s="67">
        <v>126</v>
      </c>
      <c r="C128" s="23" t="s">
        <v>6462</v>
      </c>
      <c r="D128" s="22">
        <v>1700007690</v>
      </c>
      <c r="E128" s="23" t="s">
        <v>2569</v>
      </c>
      <c r="F128" s="22">
        <v>2015</v>
      </c>
      <c r="G128" s="38">
        <v>44389</v>
      </c>
      <c r="H128" s="22">
        <f t="shared" si="8"/>
        <v>6</v>
      </c>
      <c r="I128" s="22">
        <v>6</v>
      </c>
      <c r="J128" s="39">
        <f t="shared" si="9"/>
        <v>0.15833333333333333</v>
      </c>
      <c r="K128" s="35">
        <v>48889</v>
      </c>
      <c r="L128" s="35">
        <v>30347.07</v>
      </c>
      <c r="M128" s="36">
        <v>0.13</v>
      </c>
      <c r="N128" s="35">
        <f t="shared" si="10"/>
        <v>55244.569999999992</v>
      </c>
      <c r="O128" s="35">
        <f t="shared" si="11"/>
        <v>52482.341499999988</v>
      </c>
      <c r="P128" s="57">
        <f t="shared" si="12"/>
        <v>2762.2285000000047</v>
      </c>
      <c r="Q128" s="53">
        <f t="shared" si="13"/>
        <v>2762.2285000000047</v>
      </c>
    </row>
    <row r="129" spans="2:17" hidden="1" x14ac:dyDescent="0.25">
      <c r="B129" s="67">
        <v>127</v>
      </c>
      <c r="C129" s="23" t="s">
        <v>6462</v>
      </c>
      <c r="D129" s="22">
        <v>1700007730</v>
      </c>
      <c r="E129" s="23" t="s">
        <v>2570</v>
      </c>
      <c r="F129" s="22">
        <v>2015</v>
      </c>
      <c r="G129" s="38">
        <v>44389</v>
      </c>
      <c r="H129" s="22">
        <f t="shared" si="8"/>
        <v>6</v>
      </c>
      <c r="I129" s="22">
        <v>15</v>
      </c>
      <c r="J129" s="39">
        <f t="shared" si="9"/>
        <v>6.3333333333333325E-2</v>
      </c>
      <c r="K129" s="35">
        <v>43172</v>
      </c>
      <c r="L129" s="35">
        <v>26766.92</v>
      </c>
      <c r="M129" s="36">
        <v>0.13</v>
      </c>
      <c r="N129" s="35">
        <f t="shared" si="10"/>
        <v>48784.359999999993</v>
      </c>
      <c r="O129" s="35">
        <f t="shared" si="11"/>
        <v>18538.056799999995</v>
      </c>
      <c r="P129" s="57">
        <f t="shared" si="12"/>
        <v>30246.303199999998</v>
      </c>
      <c r="Q129" s="53">
        <f t="shared" si="13"/>
        <v>27221.672879999998</v>
      </c>
    </row>
    <row r="130" spans="2:17" hidden="1" x14ac:dyDescent="0.25">
      <c r="B130" s="67">
        <v>128</v>
      </c>
      <c r="C130" s="23" t="s">
        <v>6462</v>
      </c>
      <c r="D130" s="22">
        <v>1700007610</v>
      </c>
      <c r="E130" s="23" t="s">
        <v>2571</v>
      </c>
      <c r="F130" s="22">
        <v>2015</v>
      </c>
      <c r="G130" s="38">
        <v>44389</v>
      </c>
      <c r="H130" s="22">
        <f t="shared" si="8"/>
        <v>6</v>
      </c>
      <c r="I130" s="22">
        <v>15</v>
      </c>
      <c r="J130" s="39">
        <f t="shared" si="9"/>
        <v>6.3333333333333325E-2</v>
      </c>
      <c r="K130" s="35">
        <v>40000</v>
      </c>
      <c r="L130" s="35">
        <v>24435.919999999998</v>
      </c>
      <c r="M130" s="36">
        <v>0.13</v>
      </c>
      <c r="N130" s="35">
        <f t="shared" si="10"/>
        <v>45199.999999999993</v>
      </c>
      <c r="O130" s="35">
        <f t="shared" si="11"/>
        <v>17175.999999999996</v>
      </c>
      <c r="P130" s="57">
        <f t="shared" si="12"/>
        <v>28023.999999999996</v>
      </c>
      <c r="Q130" s="53">
        <f t="shared" si="13"/>
        <v>25221.599999999999</v>
      </c>
    </row>
    <row r="131" spans="2:17" hidden="1" x14ac:dyDescent="0.25">
      <c r="B131" s="67">
        <v>129</v>
      </c>
      <c r="C131" s="23" t="s">
        <v>6462</v>
      </c>
      <c r="D131" s="22">
        <v>1700007660</v>
      </c>
      <c r="E131" s="23" t="s">
        <v>2572</v>
      </c>
      <c r="F131" s="22">
        <v>2015</v>
      </c>
      <c r="G131" s="38">
        <v>44389</v>
      </c>
      <c r="H131" s="22">
        <f t="shared" ref="H131:H194" si="14">YEAR(G131)-F131</f>
        <v>6</v>
      </c>
      <c r="I131" s="22">
        <v>15</v>
      </c>
      <c r="J131" s="39">
        <f t="shared" ref="J131:J194" si="15">(95/I131/100)</f>
        <v>6.3333333333333325E-2</v>
      </c>
      <c r="K131" s="35">
        <v>34335</v>
      </c>
      <c r="L131" s="35">
        <v>21194.09</v>
      </c>
      <c r="M131" s="36">
        <v>0.13</v>
      </c>
      <c r="N131" s="35">
        <f t="shared" ref="N131:N194" si="16">K131*(1+M131)</f>
        <v>38798.549999999996</v>
      </c>
      <c r="O131" s="35">
        <f t="shared" ref="O131:O194" si="17">H131*J131*N131</f>
        <v>14743.448999999997</v>
      </c>
      <c r="P131" s="57">
        <f t="shared" si="12"/>
        <v>24055.100999999999</v>
      </c>
      <c r="Q131" s="53">
        <f t="shared" si="13"/>
        <v>21649.590899999999</v>
      </c>
    </row>
    <row r="132" spans="2:17" hidden="1" x14ac:dyDescent="0.25">
      <c r="B132" s="67">
        <v>130</v>
      </c>
      <c r="C132" s="23" t="s">
        <v>6462</v>
      </c>
      <c r="D132" s="22">
        <v>1700007020</v>
      </c>
      <c r="E132" s="23" t="s">
        <v>2205</v>
      </c>
      <c r="F132" s="22">
        <v>2015</v>
      </c>
      <c r="G132" s="38">
        <v>44389</v>
      </c>
      <c r="H132" s="22">
        <f t="shared" si="14"/>
        <v>6</v>
      </c>
      <c r="I132" s="22">
        <v>15</v>
      </c>
      <c r="J132" s="39">
        <f t="shared" si="15"/>
        <v>6.3333333333333325E-2</v>
      </c>
      <c r="K132" s="35">
        <v>27000</v>
      </c>
      <c r="L132" s="35">
        <v>15825.2</v>
      </c>
      <c r="M132" s="36">
        <v>0.13</v>
      </c>
      <c r="N132" s="35">
        <f t="shared" si="16"/>
        <v>30509.999999999996</v>
      </c>
      <c r="O132" s="35">
        <f t="shared" si="17"/>
        <v>11593.799999999997</v>
      </c>
      <c r="P132" s="57">
        <f t="shared" ref="P132:P195" si="18">IF(N132-O132&lt;=0,5%*N132,N132-O132)</f>
        <v>18916.199999999997</v>
      </c>
      <c r="Q132" s="53">
        <f t="shared" ref="Q132:Q195" si="19">IF(P132=N132*5%,P132,P132*0.9)</f>
        <v>17024.579999999998</v>
      </c>
    </row>
    <row r="133" spans="2:17" hidden="1" x14ac:dyDescent="0.25">
      <c r="B133" s="67">
        <v>131</v>
      </c>
      <c r="C133" s="23" t="s">
        <v>6462</v>
      </c>
      <c r="D133" s="22">
        <v>1700008080</v>
      </c>
      <c r="E133" s="23" t="s">
        <v>2573</v>
      </c>
      <c r="F133" s="22">
        <v>2016</v>
      </c>
      <c r="G133" s="38">
        <v>44389</v>
      </c>
      <c r="H133" s="22">
        <f t="shared" si="14"/>
        <v>5</v>
      </c>
      <c r="I133" s="22">
        <v>15</v>
      </c>
      <c r="J133" s="39">
        <f t="shared" si="15"/>
        <v>6.3333333333333325E-2</v>
      </c>
      <c r="K133" s="35">
        <v>3434991.22</v>
      </c>
      <c r="L133" s="35">
        <v>2165378.9900000002</v>
      </c>
      <c r="M133" s="36">
        <v>0.02</v>
      </c>
      <c r="N133" s="35">
        <f t="shared" si="16"/>
        <v>3503691.0444000005</v>
      </c>
      <c r="O133" s="35">
        <f t="shared" si="17"/>
        <v>1109502.1640600001</v>
      </c>
      <c r="P133" s="57">
        <f t="shared" si="18"/>
        <v>2394188.8803400006</v>
      </c>
      <c r="Q133" s="53">
        <f t="shared" si="19"/>
        <v>2154769.9923060006</v>
      </c>
    </row>
    <row r="134" spans="2:17" x14ac:dyDescent="0.25">
      <c r="B134" s="107">
        <v>132</v>
      </c>
      <c r="C134" s="108" t="s">
        <v>6462</v>
      </c>
      <c r="D134" s="109">
        <v>2600000420</v>
      </c>
      <c r="E134" s="108" t="s">
        <v>2574</v>
      </c>
      <c r="F134" s="109">
        <v>2016</v>
      </c>
      <c r="G134" s="110">
        <v>44389</v>
      </c>
      <c r="H134" s="109">
        <f t="shared" si="14"/>
        <v>5</v>
      </c>
      <c r="I134" s="109">
        <v>15</v>
      </c>
      <c r="J134" s="111">
        <f t="shared" si="15"/>
        <v>6.3333333333333325E-2</v>
      </c>
      <c r="K134" s="112">
        <v>3361552.21</v>
      </c>
      <c r="L134" s="112">
        <v>1</v>
      </c>
      <c r="M134" s="113">
        <v>0</v>
      </c>
      <c r="N134" s="112">
        <f t="shared" si="16"/>
        <v>3361552.21</v>
      </c>
      <c r="O134" s="112">
        <f t="shared" si="17"/>
        <v>1064491.5331666665</v>
      </c>
      <c r="P134" s="114">
        <f t="shared" si="18"/>
        <v>2297060.6768333334</v>
      </c>
      <c r="Q134" s="115">
        <f t="shared" si="19"/>
        <v>2067354.6091500001</v>
      </c>
    </row>
    <row r="135" spans="2:17" hidden="1" x14ac:dyDescent="0.25">
      <c r="B135" s="67">
        <v>133</v>
      </c>
      <c r="C135" s="23" t="s">
        <v>6462</v>
      </c>
      <c r="D135" s="22">
        <v>1700009680</v>
      </c>
      <c r="E135" s="23" t="s">
        <v>2575</v>
      </c>
      <c r="F135" s="22">
        <v>2016</v>
      </c>
      <c r="G135" s="38">
        <v>44389</v>
      </c>
      <c r="H135" s="22">
        <f t="shared" si="14"/>
        <v>5</v>
      </c>
      <c r="I135" s="22">
        <v>15</v>
      </c>
      <c r="J135" s="39">
        <f t="shared" si="15"/>
        <v>6.3333333333333325E-2</v>
      </c>
      <c r="K135" s="35">
        <v>1656851.8</v>
      </c>
      <c r="L135" s="35">
        <v>1194723.74</v>
      </c>
      <c r="M135" s="36">
        <v>0.02</v>
      </c>
      <c r="N135" s="35">
        <f t="shared" si="16"/>
        <v>1689988.8360000001</v>
      </c>
      <c r="O135" s="35">
        <f t="shared" si="17"/>
        <v>535163.13140000007</v>
      </c>
      <c r="P135" s="57">
        <f t="shared" si="18"/>
        <v>1154825.7046000001</v>
      </c>
      <c r="Q135" s="53">
        <f t="shared" si="19"/>
        <v>1039343.1341400001</v>
      </c>
    </row>
    <row r="136" spans="2:17" hidden="1" x14ac:dyDescent="0.25">
      <c r="B136" s="67">
        <v>134</v>
      </c>
      <c r="C136" s="23" t="s">
        <v>6462</v>
      </c>
      <c r="D136" s="22">
        <v>1700009340</v>
      </c>
      <c r="E136" s="23" t="s">
        <v>2576</v>
      </c>
      <c r="F136" s="22">
        <v>2016</v>
      </c>
      <c r="G136" s="38">
        <v>44389</v>
      </c>
      <c r="H136" s="22">
        <f t="shared" si="14"/>
        <v>5</v>
      </c>
      <c r="I136" s="22">
        <v>10</v>
      </c>
      <c r="J136" s="39">
        <f t="shared" si="15"/>
        <v>9.5000000000000001E-2</v>
      </c>
      <c r="K136" s="35">
        <v>1067964.8999999999</v>
      </c>
      <c r="L136" s="35">
        <v>729922.3</v>
      </c>
      <c r="M136" s="36">
        <v>0.02</v>
      </c>
      <c r="N136" s="35">
        <f t="shared" si="16"/>
        <v>1089324.1979999999</v>
      </c>
      <c r="O136" s="35">
        <f t="shared" si="17"/>
        <v>517428.99404999992</v>
      </c>
      <c r="P136" s="57">
        <f t="shared" si="18"/>
        <v>571895.20395</v>
      </c>
      <c r="Q136" s="53">
        <f t="shared" si="19"/>
        <v>514705.683555</v>
      </c>
    </row>
    <row r="137" spans="2:17" hidden="1" x14ac:dyDescent="0.25">
      <c r="B137" s="67">
        <v>135</v>
      </c>
      <c r="C137" s="23" t="s">
        <v>6462</v>
      </c>
      <c r="D137" s="22">
        <v>1700009560</v>
      </c>
      <c r="E137" s="23" t="s">
        <v>2577</v>
      </c>
      <c r="F137" s="22">
        <v>2016</v>
      </c>
      <c r="G137" s="38">
        <v>44389</v>
      </c>
      <c r="H137" s="22">
        <f t="shared" si="14"/>
        <v>5</v>
      </c>
      <c r="I137" s="22">
        <v>15</v>
      </c>
      <c r="J137" s="39">
        <f t="shared" si="15"/>
        <v>6.3333333333333325E-2</v>
      </c>
      <c r="K137" s="35">
        <v>990652.15</v>
      </c>
      <c r="L137" s="35">
        <v>694270.73</v>
      </c>
      <c r="M137" s="36">
        <v>0.02</v>
      </c>
      <c r="N137" s="35">
        <f t="shared" si="16"/>
        <v>1010465.1930000001</v>
      </c>
      <c r="O137" s="35">
        <f t="shared" si="17"/>
        <v>319980.64445000002</v>
      </c>
      <c r="P137" s="57">
        <f t="shared" si="18"/>
        <v>690484.54855000007</v>
      </c>
      <c r="Q137" s="53">
        <f t="shared" si="19"/>
        <v>621436.09369500005</v>
      </c>
    </row>
    <row r="138" spans="2:17" hidden="1" x14ac:dyDescent="0.25">
      <c r="B138" s="67">
        <v>136</v>
      </c>
      <c r="C138" s="23" t="s">
        <v>6462</v>
      </c>
      <c r="D138" s="22">
        <v>1700008090</v>
      </c>
      <c r="E138" s="23" t="s">
        <v>2573</v>
      </c>
      <c r="F138" s="22">
        <v>2016</v>
      </c>
      <c r="G138" s="38">
        <v>44389</v>
      </c>
      <c r="H138" s="22">
        <f t="shared" si="14"/>
        <v>5</v>
      </c>
      <c r="I138" s="22">
        <v>15</v>
      </c>
      <c r="J138" s="39">
        <f t="shared" si="15"/>
        <v>6.3333333333333325E-2</v>
      </c>
      <c r="K138" s="35">
        <v>676163</v>
      </c>
      <c r="L138" s="35">
        <v>426245.39</v>
      </c>
      <c r="M138" s="36">
        <v>0.02</v>
      </c>
      <c r="N138" s="35">
        <f t="shared" si="16"/>
        <v>689686.26</v>
      </c>
      <c r="O138" s="35">
        <f t="shared" si="17"/>
        <v>218400.649</v>
      </c>
      <c r="P138" s="57">
        <f t="shared" si="18"/>
        <v>471285.61100000003</v>
      </c>
      <c r="Q138" s="53">
        <f t="shared" si="19"/>
        <v>424157.04990000004</v>
      </c>
    </row>
    <row r="139" spans="2:17" hidden="1" x14ac:dyDescent="0.25">
      <c r="B139" s="67">
        <v>137</v>
      </c>
      <c r="C139" s="23" t="s">
        <v>6462</v>
      </c>
      <c r="D139" s="22">
        <v>1700008180</v>
      </c>
      <c r="E139" s="23" t="s">
        <v>2578</v>
      </c>
      <c r="F139" s="22">
        <v>2016</v>
      </c>
      <c r="G139" s="38">
        <v>44389</v>
      </c>
      <c r="H139" s="22">
        <f t="shared" si="14"/>
        <v>5</v>
      </c>
      <c r="I139" s="22">
        <v>15</v>
      </c>
      <c r="J139" s="39">
        <f t="shared" si="15"/>
        <v>6.3333333333333325E-2</v>
      </c>
      <c r="K139" s="35">
        <v>380815.37</v>
      </c>
      <c r="L139" s="35">
        <v>240061.64</v>
      </c>
      <c r="M139" s="36">
        <v>0.02</v>
      </c>
      <c r="N139" s="35">
        <f t="shared" si="16"/>
        <v>388431.67739999999</v>
      </c>
      <c r="O139" s="35">
        <f t="shared" si="17"/>
        <v>123003.36450999998</v>
      </c>
      <c r="P139" s="57">
        <f t="shared" si="18"/>
        <v>265428.31289</v>
      </c>
      <c r="Q139" s="53">
        <f t="shared" si="19"/>
        <v>238885.48160100001</v>
      </c>
    </row>
    <row r="140" spans="2:17" hidden="1" x14ac:dyDescent="0.25">
      <c r="B140" s="67">
        <v>138</v>
      </c>
      <c r="C140" s="23" t="s">
        <v>6462</v>
      </c>
      <c r="D140" s="22">
        <v>1700009330</v>
      </c>
      <c r="E140" s="23" t="s">
        <v>2579</v>
      </c>
      <c r="F140" s="22">
        <v>2016</v>
      </c>
      <c r="G140" s="38">
        <v>44389</v>
      </c>
      <c r="H140" s="22">
        <f t="shared" si="14"/>
        <v>5</v>
      </c>
      <c r="I140" s="22">
        <v>6</v>
      </c>
      <c r="J140" s="39">
        <f t="shared" si="15"/>
        <v>0.15833333333333333</v>
      </c>
      <c r="K140" s="35">
        <v>272633.23</v>
      </c>
      <c r="L140" s="35">
        <v>184245.28</v>
      </c>
      <c r="M140" s="36">
        <v>0.02</v>
      </c>
      <c r="N140" s="35">
        <f t="shared" si="16"/>
        <v>278085.8946</v>
      </c>
      <c r="O140" s="35">
        <f t="shared" si="17"/>
        <v>220151.33322499998</v>
      </c>
      <c r="P140" s="57">
        <f t="shared" si="18"/>
        <v>57934.561375000019</v>
      </c>
      <c r="Q140" s="53">
        <f t="shared" si="19"/>
        <v>52141.105237500022</v>
      </c>
    </row>
    <row r="141" spans="2:17" hidden="1" x14ac:dyDescent="0.25">
      <c r="B141" s="67">
        <v>139</v>
      </c>
      <c r="C141" s="23" t="s">
        <v>6462</v>
      </c>
      <c r="D141" s="22">
        <v>1700008140</v>
      </c>
      <c r="E141" s="23" t="s">
        <v>2580</v>
      </c>
      <c r="F141" s="22">
        <v>2016</v>
      </c>
      <c r="G141" s="38">
        <v>44389</v>
      </c>
      <c r="H141" s="22">
        <f t="shared" si="14"/>
        <v>5</v>
      </c>
      <c r="I141" s="22">
        <v>15</v>
      </c>
      <c r="J141" s="39">
        <f t="shared" si="15"/>
        <v>6.3333333333333325E-2</v>
      </c>
      <c r="K141" s="35">
        <v>267421</v>
      </c>
      <c r="L141" s="35">
        <v>168579.1</v>
      </c>
      <c r="M141" s="36">
        <v>0.02</v>
      </c>
      <c r="N141" s="35">
        <f t="shared" si="16"/>
        <v>272769.42</v>
      </c>
      <c r="O141" s="35">
        <f t="shared" si="17"/>
        <v>86376.982999999993</v>
      </c>
      <c r="P141" s="57">
        <f t="shared" si="18"/>
        <v>186392.43699999998</v>
      </c>
      <c r="Q141" s="53">
        <f t="shared" si="19"/>
        <v>167753.19329999998</v>
      </c>
    </row>
    <row r="142" spans="2:17" hidden="1" x14ac:dyDescent="0.25">
      <c r="B142" s="67">
        <v>140</v>
      </c>
      <c r="C142" s="23" t="s">
        <v>6462</v>
      </c>
      <c r="D142" s="22">
        <v>1700009280</v>
      </c>
      <c r="E142" s="23" t="s">
        <v>2581</v>
      </c>
      <c r="F142" s="22">
        <v>2016</v>
      </c>
      <c r="G142" s="38">
        <v>44389</v>
      </c>
      <c r="H142" s="22">
        <f t="shared" si="14"/>
        <v>5</v>
      </c>
      <c r="I142" s="22">
        <v>15</v>
      </c>
      <c r="J142" s="39">
        <f t="shared" si="15"/>
        <v>6.3333333333333325E-2</v>
      </c>
      <c r="K142" s="35">
        <v>264248.75</v>
      </c>
      <c r="L142" s="35">
        <v>128684.97</v>
      </c>
      <c r="M142" s="36">
        <v>0.02</v>
      </c>
      <c r="N142" s="35">
        <f t="shared" si="16"/>
        <v>269533.72499999998</v>
      </c>
      <c r="O142" s="35">
        <f t="shared" si="17"/>
        <v>85352.346249999988</v>
      </c>
      <c r="P142" s="57">
        <f t="shared" si="18"/>
        <v>184181.37874999997</v>
      </c>
      <c r="Q142" s="53">
        <f t="shared" si="19"/>
        <v>165763.24087499999</v>
      </c>
    </row>
    <row r="143" spans="2:17" hidden="1" x14ac:dyDescent="0.25">
      <c r="B143" s="67">
        <v>141</v>
      </c>
      <c r="C143" s="23" t="s">
        <v>6462</v>
      </c>
      <c r="D143" s="22">
        <v>1700007920</v>
      </c>
      <c r="E143" s="23" t="s">
        <v>2582</v>
      </c>
      <c r="F143" s="22">
        <v>2016</v>
      </c>
      <c r="G143" s="38">
        <v>44389</v>
      </c>
      <c r="H143" s="22">
        <f t="shared" si="14"/>
        <v>5</v>
      </c>
      <c r="I143" s="22">
        <v>15</v>
      </c>
      <c r="J143" s="39">
        <f t="shared" si="15"/>
        <v>6.3333333333333325E-2</v>
      </c>
      <c r="K143" s="35">
        <v>224191</v>
      </c>
      <c r="L143" s="35">
        <v>147336</v>
      </c>
      <c r="M143" s="36">
        <v>0.02</v>
      </c>
      <c r="N143" s="35">
        <f t="shared" si="16"/>
        <v>228674.82</v>
      </c>
      <c r="O143" s="35">
        <f t="shared" si="17"/>
        <v>72413.692999999999</v>
      </c>
      <c r="P143" s="57">
        <f t="shared" si="18"/>
        <v>156261.12700000001</v>
      </c>
      <c r="Q143" s="53">
        <f t="shared" si="19"/>
        <v>140635.01430000001</v>
      </c>
    </row>
    <row r="144" spans="2:17" hidden="1" x14ac:dyDescent="0.25">
      <c r="B144" s="67">
        <v>142</v>
      </c>
      <c r="C144" s="23" t="s">
        <v>6462</v>
      </c>
      <c r="D144" s="22">
        <v>1700007930</v>
      </c>
      <c r="E144" s="23" t="s">
        <v>2583</v>
      </c>
      <c r="F144" s="22">
        <v>2016</v>
      </c>
      <c r="G144" s="38">
        <v>44389</v>
      </c>
      <c r="H144" s="22">
        <f t="shared" si="14"/>
        <v>5</v>
      </c>
      <c r="I144" s="22">
        <v>15</v>
      </c>
      <c r="J144" s="39">
        <f t="shared" si="15"/>
        <v>6.3333333333333325E-2</v>
      </c>
      <c r="K144" s="35">
        <v>143257</v>
      </c>
      <c r="L144" s="35">
        <v>93830.26</v>
      </c>
      <c r="M144" s="36">
        <v>0.02</v>
      </c>
      <c r="N144" s="35">
        <f t="shared" si="16"/>
        <v>146122.14000000001</v>
      </c>
      <c r="O144" s="35">
        <f t="shared" si="17"/>
        <v>46272.011000000006</v>
      </c>
      <c r="P144" s="57">
        <f t="shared" si="18"/>
        <v>99850.129000000015</v>
      </c>
      <c r="Q144" s="53">
        <f t="shared" si="19"/>
        <v>89865.116100000014</v>
      </c>
    </row>
    <row r="145" spans="2:17" hidden="1" x14ac:dyDescent="0.25">
      <c r="B145" s="67">
        <v>143</v>
      </c>
      <c r="C145" s="23" t="s">
        <v>6462</v>
      </c>
      <c r="D145" s="22">
        <v>1700008070</v>
      </c>
      <c r="E145" s="23" t="s">
        <v>2584</v>
      </c>
      <c r="F145" s="22">
        <v>2016</v>
      </c>
      <c r="G145" s="38">
        <v>44389</v>
      </c>
      <c r="H145" s="22">
        <f t="shared" si="14"/>
        <v>5</v>
      </c>
      <c r="I145" s="22">
        <v>10</v>
      </c>
      <c r="J145" s="39">
        <f t="shared" si="15"/>
        <v>9.5000000000000001E-2</v>
      </c>
      <c r="K145" s="35">
        <v>140908.25</v>
      </c>
      <c r="L145" s="35">
        <v>88826.96</v>
      </c>
      <c r="M145" s="36">
        <v>0.02</v>
      </c>
      <c r="N145" s="35">
        <f t="shared" si="16"/>
        <v>143726.41500000001</v>
      </c>
      <c r="O145" s="35">
        <f t="shared" si="17"/>
        <v>68270.047124999997</v>
      </c>
      <c r="P145" s="57">
        <f t="shared" si="18"/>
        <v>75456.367875000011</v>
      </c>
      <c r="Q145" s="53">
        <f t="shared" si="19"/>
        <v>67910.731087500011</v>
      </c>
    </row>
    <row r="146" spans="2:17" hidden="1" x14ac:dyDescent="0.25">
      <c r="B146" s="67">
        <v>144</v>
      </c>
      <c r="C146" s="23" t="s">
        <v>6462</v>
      </c>
      <c r="D146" s="22">
        <v>1700008110</v>
      </c>
      <c r="E146" s="23" t="s">
        <v>2580</v>
      </c>
      <c r="F146" s="22">
        <v>2016</v>
      </c>
      <c r="G146" s="38">
        <v>44389</v>
      </c>
      <c r="H146" s="22">
        <f t="shared" si="14"/>
        <v>5</v>
      </c>
      <c r="I146" s="22">
        <v>15</v>
      </c>
      <c r="J146" s="39">
        <f t="shared" si="15"/>
        <v>6.3333333333333325E-2</v>
      </c>
      <c r="K146" s="35">
        <v>110694</v>
      </c>
      <c r="L146" s="35">
        <v>69780.23</v>
      </c>
      <c r="M146" s="36">
        <v>0.02</v>
      </c>
      <c r="N146" s="35">
        <f t="shared" si="16"/>
        <v>112907.88</v>
      </c>
      <c r="O146" s="35">
        <f t="shared" si="17"/>
        <v>35754.161999999997</v>
      </c>
      <c r="P146" s="57">
        <f t="shared" si="18"/>
        <v>77153.718000000008</v>
      </c>
      <c r="Q146" s="53">
        <f t="shared" si="19"/>
        <v>69438.346200000015</v>
      </c>
    </row>
    <row r="147" spans="2:17" hidden="1" x14ac:dyDescent="0.25">
      <c r="B147" s="67">
        <v>145</v>
      </c>
      <c r="C147" s="23" t="s">
        <v>6462</v>
      </c>
      <c r="D147" s="22">
        <v>1700008100</v>
      </c>
      <c r="E147" s="23" t="s">
        <v>2580</v>
      </c>
      <c r="F147" s="22">
        <v>2016</v>
      </c>
      <c r="G147" s="38">
        <v>44389</v>
      </c>
      <c r="H147" s="22">
        <f t="shared" si="14"/>
        <v>5</v>
      </c>
      <c r="I147" s="22">
        <v>15</v>
      </c>
      <c r="J147" s="39">
        <f t="shared" si="15"/>
        <v>6.3333333333333325E-2</v>
      </c>
      <c r="K147" s="35">
        <v>110694</v>
      </c>
      <c r="L147" s="35">
        <v>69780.23</v>
      </c>
      <c r="M147" s="36">
        <v>0.02</v>
      </c>
      <c r="N147" s="35">
        <f t="shared" si="16"/>
        <v>112907.88</v>
      </c>
      <c r="O147" s="35">
        <f t="shared" si="17"/>
        <v>35754.161999999997</v>
      </c>
      <c r="P147" s="57">
        <f t="shared" si="18"/>
        <v>77153.718000000008</v>
      </c>
      <c r="Q147" s="53">
        <f t="shared" si="19"/>
        <v>69438.346200000015</v>
      </c>
    </row>
    <row r="148" spans="2:17" hidden="1" x14ac:dyDescent="0.25">
      <c r="B148" s="67">
        <v>146</v>
      </c>
      <c r="C148" s="23" t="s">
        <v>6462</v>
      </c>
      <c r="D148" s="22">
        <v>1700008150</v>
      </c>
      <c r="E148" s="23" t="s">
        <v>2580</v>
      </c>
      <c r="F148" s="22">
        <v>2016</v>
      </c>
      <c r="G148" s="38">
        <v>44389</v>
      </c>
      <c r="H148" s="22">
        <f t="shared" si="14"/>
        <v>5</v>
      </c>
      <c r="I148" s="22">
        <v>15</v>
      </c>
      <c r="J148" s="39">
        <f t="shared" si="15"/>
        <v>6.3333333333333325E-2</v>
      </c>
      <c r="K148" s="35">
        <v>110694</v>
      </c>
      <c r="L148" s="35">
        <v>69780.23</v>
      </c>
      <c r="M148" s="36">
        <v>0.02</v>
      </c>
      <c r="N148" s="35">
        <f t="shared" si="16"/>
        <v>112907.88</v>
      </c>
      <c r="O148" s="35">
        <f t="shared" si="17"/>
        <v>35754.161999999997</v>
      </c>
      <c r="P148" s="57">
        <f t="shared" si="18"/>
        <v>77153.718000000008</v>
      </c>
      <c r="Q148" s="53">
        <f t="shared" si="19"/>
        <v>69438.346200000015</v>
      </c>
    </row>
    <row r="149" spans="2:17" hidden="1" x14ac:dyDescent="0.25">
      <c r="B149" s="67">
        <v>147</v>
      </c>
      <c r="C149" s="23" t="s">
        <v>6462</v>
      </c>
      <c r="D149" s="22">
        <v>1700008120</v>
      </c>
      <c r="E149" s="23" t="s">
        <v>2580</v>
      </c>
      <c r="F149" s="22">
        <v>2016</v>
      </c>
      <c r="G149" s="38">
        <v>44389</v>
      </c>
      <c r="H149" s="22">
        <f t="shared" si="14"/>
        <v>5</v>
      </c>
      <c r="I149" s="22">
        <v>15</v>
      </c>
      <c r="J149" s="39">
        <f t="shared" si="15"/>
        <v>6.3333333333333325E-2</v>
      </c>
      <c r="K149" s="35">
        <v>110694</v>
      </c>
      <c r="L149" s="35">
        <v>69780.23</v>
      </c>
      <c r="M149" s="36">
        <v>0.02</v>
      </c>
      <c r="N149" s="35">
        <f t="shared" si="16"/>
        <v>112907.88</v>
      </c>
      <c r="O149" s="35">
        <f t="shared" si="17"/>
        <v>35754.161999999997</v>
      </c>
      <c r="P149" s="57">
        <f t="shared" si="18"/>
        <v>77153.718000000008</v>
      </c>
      <c r="Q149" s="53">
        <f t="shared" si="19"/>
        <v>69438.346200000015</v>
      </c>
    </row>
    <row r="150" spans="2:17" hidden="1" x14ac:dyDescent="0.25">
      <c r="B150" s="67">
        <v>148</v>
      </c>
      <c r="C150" s="23" t="s">
        <v>6462</v>
      </c>
      <c r="D150" s="22">
        <v>1700008130</v>
      </c>
      <c r="E150" s="23" t="s">
        <v>2580</v>
      </c>
      <c r="F150" s="22">
        <v>2016</v>
      </c>
      <c r="G150" s="38">
        <v>44389</v>
      </c>
      <c r="H150" s="22">
        <f t="shared" si="14"/>
        <v>5</v>
      </c>
      <c r="I150" s="22">
        <v>15</v>
      </c>
      <c r="J150" s="39">
        <f t="shared" si="15"/>
        <v>6.3333333333333325E-2</v>
      </c>
      <c r="K150" s="35">
        <v>110694</v>
      </c>
      <c r="L150" s="35">
        <v>69780.23</v>
      </c>
      <c r="M150" s="36">
        <v>0.02</v>
      </c>
      <c r="N150" s="35">
        <f t="shared" si="16"/>
        <v>112907.88</v>
      </c>
      <c r="O150" s="35">
        <f t="shared" si="17"/>
        <v>35754.161999999997</v>
      </c>
      <c r="P150" s="57">
        <f t="shared" si="18"/>
        <v>77153.718000000008</v>
      </c>
      <c r="Q150" s="53">
        <f t="shared" si="19"/>
        <v>69438.346200000015</v>
      </c>
    </row>
    <row r="151" spans="2:17" hidden="1" x14ac:dyDescent="0.25">
      <c r="B151" s="67">
        <v>149</v>
      </c>
      <c r="C151" s="23" t="s">
        <v>6462</v>
      </c>
      <c r="D151" s="22">
        <v>1700007990</v>
      </c>
      <c r="E151" s="23" t="s">
        <v>2585</v>
      </c>
      <c r="F151" s="22">
        <v>2016</v>
      </c>
      <c r="G151" s="38">
        <v>44389</v>
      </c>
      <c r="H151" s="22">
        <f t="shared" si="14"/>
        <v>5</v>
      </c>
      <c r="I151" s="22">
        <v>15</v>
      </c>
      <c r="J151" s="39">
        <f t="shared" si="15"/>
        <v>6.3333333333333325E-2</v>
      </c>
      <c r="K151" s="35">
        <v>87585</v>
      </c>
      <c r="L151" s="35">
        <v>56903.66</v>
      </c>
      <c r="M151" s="36">
        <v>0.02</v>
      </c>
      <c r="N151" s="35">
        <f t="shared" si="16"/>
        <v>89336.7</v>
      </c>
      <c r="O151" s="35">
        <f t="shared" si="17"/>
        <v>28289.954999999998</v>
      </c>
      <c r="P151" s="57">
        <f t="shared" si="18"/>
        <v>61046.744999999995</v>
      </c>
      <c r="Q151" s="53">
        <f t="shared" si="19"/>
        <v>54942.070499999994</v>
      </c>
    </row>
    <row r="152" spans="2:17" hidden="1" x14ac:dyDescent="0.25">
      <c r="B152" s="67">
        <v>150</v>
      </c>
      <c r="C152" s="23" t="s">
        <v>6462</v>
      </c>
      <c r="D152" s="22">
        <v>1700008240</v>
      </c>
      <c r="E152" s="23" t="s">
        <v>2586</v>
      </c>
      <c r="F152" s="22">
        <v>2016</v>
      </c>
      <c r="G152" s="38">
        <v>44389</v>
      </c>
      <c r="H152" s="22">
        <f t="shared" si="14"/>
        <v>5</v>
      </c>
      <c r="I152" s="22">
        <v>15</v>
      </c>
      <c r="J152" s="39">
        <f t="shared" si="15"/>
        <v>6.3333333333333325E-2</v>
      </c>
      <c r="K152" s="35">
        <v>69560</v>
      </c>
      <c r="L152" s="35">
        <v>43849.84</v>
      </c>
      <c r="M152" s="36">
        <v>0.02</v>
      </c>
      <c r="N152" s="35">
        <f t="shared" si="16"/>
        <v>70951.199999999997</v>
      </c>
      <c r="O152" s="35">
        <f t="shared" si="17"/>
        <v>22467.879999999997</v>
      </c>
      <c r="P152" s="57">
        <f t="shared" si="18"/>
        <v>48483.32</v>
      </c>
      <c r="Q152" s="53">
        <f t="shared" si="19"/>
        <v>43634.987999999998</v>
      </c>
    </row>
    <row r="153" spans="2:17" hidden="1" x14ac:dyDescent="0.25">
      <c r="B153" s="67">
        <v>151</v>
      </c>
      <c r="C153" s="23" t="s">
        <v>6462</v>
      </c>
      <c r="D153" s="22">
        <v>1700008230</v>
      </c>
      <c r="E153" s="23" t="s">
        <v>2587</v>
      </c>
      <c r="F153" s="22">
        <v>2016</v>
      </c>
      <c r="G153" s="38">
        <v>44389</v>
      </c>
      <c r="H153" s="22">
        <f t="shared" si="14"/>
        <v>5</v>
      </c>
      <c r="I153" s="22">
        <v>15</v>
      </c>
      <c r="J153" s="39">
        <f t="shared" si="15"/>
        <v>6.3333333333333325E-2</v>
      </c>
      <c r="K153" s="35">
        <v>55487</v>
      </c>
      <c r="L153" s="35">
        <v>34978.39</v>
      </c>
      <c r="M153" s="36">
        <v>0.02</v>
      </c>
      <c r="N153" s="35">
        <f t="shared" si="16"/>
        <v>56596.74</v>
      </c>
      <c r="O153" s="35">
        <f t="shared" si="17"/>
        <v>17922.300999999999</v>
      </c>
      <c r="P153" s="57">
        <f t="shared" si="18"/>
        <v>38674.438999999998</v>
      </c>
      <c r="Q153" s="53">
        <f t="shared" si="19"/>
        <v>34806.9951</v>
      </c>
    </row>
    <row r="154" spans="2:17" hidden="1" x14ac:dyDescent="0.25">
      <c r="B154" s="67">
        <v>152</v>
      </c>
      <c r="C154" s="23" t="s">
        <v>6462</v>
      </c>
      <c r="D154" s="22">
        <v>1700008160</v>
      </c>
      <c r="E154" s="23" t="s">
        <v>2588</v>
      </c>
      <c r="F154" s="22">
        <v>2016</v>
      </c>
      <c r="G154" s="38">
        <v>44389</v>
      </c>
      <c r="H154" s="22">
        <f t="shared" si="14"/>
        <v>5</v>
      </c>
      <c r="I154" s="22">
        <v>15</v>
      </c>
      <c r="J154" s="39">
        <f t="shared" si="15"/>
        <v>6.3333333333333325E-2</v>
      </c>
      <c r="K154" s="35">
        <v>52698</v>
      </c>
      <c r="L154" s="35">
        <v>33220.21</v>
      </c>
      <c r="M154" s="36">
        <v>0.02</v>
      </c>
      <c r="N154" s="35">
        <f t="shared" si="16"/>
        <v>53751.96</v>
      </c>
      <c r="O154" s="35">
        <f t="shared" si="17"/>
        <v>17021.453999999998</v>
      </c>
      <c r="P154" s="57">
        <f t="shared" si="18"/>
        <v>36730.506000000001</v>
      </c>
      <c r="Q154" s="53">
        <f t="shared" si="19"/>
        <v>33057.455399999999</v>
      </c>
    </row>
    <row r="155" spans="2:17" hidden="1" x14ac:dyDescent="0.25">
      <c r="B155" s="67">
        <v>153</v>
      </c>
      <c r="C155" s="23" t="s">
        <v>6462</v>
      </c>
      <c r="D155" s="22">
        <v>1700008170</v>
      </c>
      <c r="E155" s="23" t="s">
        <v>2589</v>
      </c>
      <c r="F155" s="22">
        <v>2016</v>
      </c>
      <c r="G155" s="38">
        <v>44389</v>
      </c>
      <c r="H155" s="22">
        <f t="shared" si="14"/>
        <v>5</v>
      </c>
      <c r="I155" s="22">
        <v>15</v>
      </c>
      <c r="J155" s="39">
        <f t="shared" si="15"/>
        <v>6.3333333333333325E-2</v>
      </c>
      <c r="K155" s="35">
        <v>50048</v>
      </c>
      <c r="L155" s="35">
        <v>31549.7</v>
      </c>
      <c r="M155" s="36">
        <v>0.02</v>
      </c>
      <c r="N155" s="35">
        <f t="shared" si="16"/>
        <v>51048.959999999999</v>
      </c>
      <c r="O155" s="35">
        <f t="shared" si="17"/>
        <v>16165.503999999999</v>
      </c>
      <c r="P155" s="57">
        <f t="shared" si="18"/>
        <v>34883.455999999998</v>
      </c>
      <c r="Q155" s="53">
        <f t="shared" si="19"/>
        <v>31395.110399999998</v>
      </c>
    </row>
    <row r="156" spans="2:17" hidden="1" x14ac:dyDescent="0.25">
      <c r="B156" s="67">
        <v>154</v>
      </c>
      <c r="C156" s="23" t="s">
        <v>6462</v>
      </c>
      <c r="D156" s="22">
        <v>1700008190</v>
      </c>
      <c r="E156" s="23" t="s">
        <v>2590</v>
      </c>
      <c r="F156" s="22">
        <v>2016</v>
      </c>
      <c r="G156" s="38">
        <v>44389</v>
      </c>
      <c r="H156" s="22">
        <f t="shared" si="14"/>
        <v>5</v>
      </c>
      <c r="I156" s="22">
        <v>15</v>
      </c>
      <c r="J156" s="39">
        <f t="shared" si="15"/>
        <v>6.3333333333333325E-2</v>
      </c>
      <c r="K156" s="35">
        <v>40406</v>
      </c>
      <c r="L156" s="35">
        <v>25471.49</v>
      </c>
      <c r="M156" s="36">
        <v>0.02</v>
      </c>
      <c r="N156" s="35">
        <f t="shared" si="16"/>
        <v>41214.120000000003</v>
      </c>
      <c r="O156" s="35">
        <f t="shared" si="17"/>
        <v>13051.138000000001</v>
      </c>
      <c r="P156" s="57">
        <f t="shared" si="18"/>
        <v>28162.982000000004</v>
      </c>
      <c r="Q156" s="53">
        <f t="shared" si="19"/>
        <v>25346.683800000003</v>
      </c>
    </row>
    <row r="157" spans="2:17" hidden="1" x14ac:dyDescent="0.25">
      <c r="B157" s="67">
        <v>155</v>
      </c>
      <c r="C157" s="23" t="s">
        <v>6462</v>
      </c>
      <c r="D157" s="22">
        <v>1700008200</v>
      </c>
      <c r="E157" s="23" t="s">
        <v>2590</v>
      </c>
      <c r="F157" s="22">
        <v>2016</v>
      </c>
      <c r="G157" s="38">
        <v>44389</v>
      </c>
      <c r="H157" s="22">
        <f t="shared" si="14"/>
        <v>5</v>
      </c>
      <c r="I157" s="22">
        <v>15</v>
      </c>
      <c r="J157" s="39">
        <f t="shared" si="15"/>
        <v>6.3333333333333325E-2</v>
      </c>
      <c r="K157" s="35">
        <v>40406</v>
      </c>
      <c r="L157" s="35">
        <v>25471.49</v>
      </c>
      <c r="M157" s="36">
        <v>0.02</v>
      </c>
      <c r="N157" s="35">
        <f t="shared" si="16"/>
        <v>41214.120000000003</v>
      </c>
      <c r="O157" s="35">
        <f t="shared" si="17"/>
        <v>13051.138000000001</v>
      </c>
      <c r="P157" s="57">
        <f t="shared" si="18"/>
        <v>28162.982000000004</v>
      </c>
      <c r="Q157" s="53">
        <f t="shared" si="19"/>
        <v>25346.683800000003</v>
      </c>
    </row>
    <row r="158" spans="2:17" hidden="1" x14ac:dyDescent="0.25">
      <c r="B158" s="67">
        <v>156</v>
      </c>
      <c r="C158" s="23" t="s">
        <v>6462</v>
      </c>
      <c r="D158" s="22">
        <v>1700008210</v>
      </c>
      <c r="E158" s="23" t="s">
        <v>2591</v>
      </c>
      <c r="F158" s="22">
        <v>2016</v>
      </c>
      <c r="G158" s="38">
        <v>44389</v>
      </c>
      <c r="H158" s="22">
        <f t="shared" si="14"/>
        <v>5</v>
      </c>
      <c r="I158" s="22">
        <v>15</v>
      </c>
      <c r="J158" s="39">
        <f t="shared" si="15"/>
        <v>6.3333333333333325E-2</v>
      </c>
      <c r="K158" s="35">
        <v>33046</v>
      </c>
      <c r="L158" s="35">
        <v>20831.8</v>
      </c>
      <c r="M158" s="36">
        <v>0.02</v>
      </c>
      <c r="N158" s="35">
        <f t="shared" si="16"/>
        <v>33706.92</v>
      </c>
      <c r="O158" s="35">
        <f t="shared" si="17"/>
        <v>10673.857999999998</v>
      </c>
      <c r="P158" s="57">
        <f t="shared" si="18"/>
        <v>23033.061999999998</v>
      </c>
      <c r="Q158" s="53">
        <f t="shared" si="19"/>
        <v>20729.755799999999</v>
      </c>
    </row>
    <row r="159" spans="2:17" hidden="1" x14ac:dyDescent="0.25">
      <c r="B159" s="67">
        <v>157</v>
      </c>
      <c r="C159" s="23" t="s">
        <v>6462</v>
      </c>
      <c r="D159" s="22">
        <v>1700008220</v>
      </c>
      <c r="E159" s="23" t="s">
        <v>2587</v>
      </c>
      <c r="F159" s="22">
        <v>2016</v>
      </c>
      <c r="G159" s="38">
        <v>44389</v>
      </c>
      <c r="H159" s="22">
        <f t="shared" si="14"/>
        <v>5</v>
      </c>
      <c r="I159" s="22">
        <v>15</v>
      </c>
      <c r="J159" s="39">
        <f t="shared" si="15"/>
        <v>6.3333333333333325E-2</v>
      </c>
      <c r="K159" s="35">
        <v>31648</v>
      </c>
      <c r="L159" s="35">
        <v>19950.52</v>
      </c>
      <c r="M159" s="36">
        <v>0.02</v>
      </c>
      <c r="N159" s="35">
        <f t="shared" si="16"/>
        <v>32280.959999999999</v>
      </c>
      <c r="O159" s="35">
        <f t="shared" si="17"/>
        <v>10222.304</v>
      </c>
      <c r="P159" s="57">
        <f t="shared" si="18"/>
        <v>22058.655999999999</v>
      </c>
      <c r="Q159" s="53">
        <f t="shared" si="19"/>
        <v>19852.790399999998</v>
      </c>
    </row>
    <row r="160" spans="2:17" hidden="1" x14ac:dyDescent="0.25">
      <c r="B160" s="67">
        <v>158</v>
      </c>
      <c r="C160" s="23" t="s">
        <v>6462</v>
      </c>
      <c r="D160" s="22">
        <v>1700010810</v>
      </c>
      <c r="E160" s="23" t="s">
        <v>2592</v>
      </c>
      <c r="F160" s="22">
        <v>2017</v>
      </c>
      <c r="G160" s="38">
        <v>44389</v>
      </c>
      <c r="H160" s="22">
        <f t="shared" si="14"/>
        <v>4</v>
      </c>
      <c r="I160" s="22">
        <v>15</v>
      </c>
      <c r="J160" s="39">
        <f t="shared" si="15"/>
        <v>6.3333333333333325E-2</v>
      </c>
      <c r="K160" s="35">
        <v>2774271.01</v>
      </c>
      <c r="L160" s="35">
        <v>2111486.27</v>
      </c>
      <c r="M160" s="36">
        <v>0.01</v>
      </c>
      <c r="N160" s="35">
        <f t="shared" si="16"/>
        <v>2802013.7200999996</v>
      </c>
      <c r="O160" s="35">
        <f t="shared" si="17"/>
        <v>709843.47575866641</v>
      </c>
      <c r="P160" s="57">
        <f t="shared" si="18"/>
        <v>2092170.2443413332</v>
      </c>
      <c r="Q160" s="53">
        <f t="shared" si="19"/>
        <v>1882953.2199072</v>
      </c>
    </row>
    <row r="161" spans="2:17" hidden="1" x14ac:dyDescent="0.25">
      <c r="B161" s="67">
        <v>159</v>
      </c>
      <c r="C161" s="23" t="s">
        <v>6462</v>
      </c>
      <c r="D161" s="22">
        <v>1700009880</v>
      </c>
      <c r="E161" s="23" t="s">
        <v>2593</v>
      </c>
      <c r="F161" s="22">
        <v>2017</v>
      </c>
      <c r="G161" s="38">
        <v>44389</v>
      </c>
      <c r="H161" s="22">
        <f t="shared" si="14"/>
        <v>4</v>
      </c>
      <c r="I161" s="22">
        <v>10</v>
      </c>
      <c r="J161" s="39">
        <f t="shared" si="15"/>
        <v>9.5000000000000001E-2</v>
      </c>
      <c r="K161" s="35">
        <v>1952381.22</v>
      </c>
      <c r="L161" s="35">
        <v>1426753.83</v>
      </c>
      <c r="M161" s="36">
        <v>0.01</v>
      </c>
      <c r="N161" s="35">
        <f t="shared" si="16"/>
        <v>1971905.0322</v>
      </c>
      <c r="O161" s="35">
        <f t="shared" si="17"/>
        <v>749323.91223600006</v>
      </c>
      <c r="P161" s="57">
        <f t="shared" si="18"/>
        <v>1222581.1199639998</v>
      </c>
      <c r="Q161" s="53">
        <f t="shared" si="19"/>
        <v>1100323.0079675999</v>
      </c>
    </row>
    <row r="162" spans="2:17" hidden="1" x14ac:dyDescent="0.25">
      <c r="B162" s="67">
        <v>160</v>
      </c>
      <c r="C162" s="23" t="s">
        <v>6462</v>
      </c>
      <c r="D162" s="22">
        <v>1700010670</v>
      </c>
      <c r="E162" s="23" t="s">
        <v>2594</v>
      </c>
      <c r="F162" s="22">
        <v>2017</v>
      </c>
      <c r="G162" s="38">
        <v>44389</v>
      </c>
      <c r="H162" s="22">
        <f t="shared" si="14"/>
        <v>4</v>
      </c>
      <c r="I162" s="22">
        <v>15</v>
      </c>
      <c r="J162" s="39">
        <f t="shared" si="15"/>
        <v>6.3333333333333325E-2</v>
      </c>
      <c r="K162" s="35">
        <v>1515180</v>
      </c>
      <c r="L162" s="35">
        <v>1103383.1299999999</v>
      </c>
      <c r="M162" s="36">
        <v>0.01</v>
      </c>
      <c r="N162" s="35">
        <f t="shared" si="16"/>
        <v>1530331.8</v>
      </c>
      <c r="O162" s="35">
        <f t="shared" si="17"/>
        <v>387684.05599999998</v>
      </c>
      <c r="P162" s="57">
        <f t="shared" si="18"/>
        <v>1142647.7439999999</v>
      </c>
      <c r="Q162" s="53">
        <f t="shared" si="19"/>
        <v>1028382.9696</v>
      </c>
    </row>
    <row r="163" spans="2:17" hidden="1" x14ac:dyDescent="0.25">
      <c r="B163" s="67">
        <v>161</v>
      </c>
      <c r="C163" s="23" t="s">
        <v>6462</v>
      </c>
      <c r="D163" s="22">
        <v>1700009750</v>
      </c>
      <c r="E163" s="23" t="s">
        <v>2595</v>
      </c>
      <c r="F163" s="22">
        <v>2017</v>
      </c>
      <c r="G163" s="38">
        <v>44389</v>
      </c>
      <c r="H163" s="22">
        <f t="shared" si="14"/>
        <v>4</v>
      </c>
      <c r="I163" s="22">
        <v>15</v>
      </c>
      <c r="J163" s="39">
        <f t="shared" si="15"/>
        <v>6.3333333333333325E-2</v>
      </c>
      <c r="K163" s="35">
        <v>1211806</v>
      </c>
      <c r="L163" s="35">
        <v>893457.67</v>
      </c>
      <c r="M163" s="36">
        <v>0.01</v>
      </c>
      <c r="N163" s="35">
        <f t="shared" si="16"/>
        <v>1223924.06</v>
      </c>
      <c r="O163" s="35">
        <f t="shared" si="17"/>
        <v>310060.76186666667</v>
      </c>
      <c r="P163" s="57">
        <f t="shared" si="18"/>
        <v>913863.29813333345</v>
      </c>
      <c r="Q163" s="53">
        <f t="shared" si="19"/>
        <v>822476.9683200001</v>
      </c>
    </row>
    <row r="164" spans="2:17" hidden="1" x14ac:dyDescent="0.25">
      <c r="B164" s="67">
        <v>162</v>
      </c>
      <c r="C164" s="23" t="s">
        <v>6462</v>
      </c>
      <c r="D164" s="22">
        <v>1700010050</v>
      </c>
      <c r="E164" s="23" t="s">
        <v>2596</v>
      </c>
      <c r="F164" s="22">
        <v>2017</v>
      </c>
      <c r="G164" s="38">
        <v>44389</v>
      </c>
      <c r="H164" s="22">
        <f t="shared" si="14"/>
        <v>4</v>
      </c>
      <c r="I164" s="22">
        <v>15</v>
      </c>
      <c r="J164" s="39">
        <f t="shared" si="15"/>
        <v>6.3333333333333325E-2</v>
      </c>
      <c r="K164" s="35">
        <v>509569.5</v>
      </c>
      <c r="L164" s="35">
        <v>384480.65</v>
      </c>
      <c r="M164" s="36">
        <v>0.01</v>
      </c>
      <c r="N164" s="35">
        <f t="shared" si="16"/>
        <v>514665.19500000001</v>
      </c>
      <c r="O164" s="35">
        <f t="shared" si="17"/>
        <v>130381.84939999998</v>
      </c>
      <c r="P164" s="57">
        <f t="shared" si="18"/>
        <v>384283.3456</v>
      </c>
      <c r="Q164" s="53">
        <f t="shared" si="19"/>
        <v>345855.01104000001</v>
      </c>
    </row>
    <row r="165" spans="2:17" hidden="1" x14ac:dyDescent="0.25">
      <c r="B165" s="67">
        <v>163</v>
      </c>
      <c r="C165" s="23" t="s">
        <v>6462</v>
      </c>
      <c r="D165" s="22">
        <v>1700009910</v>
      </c>
      <c r="E165" s="23" t="s">
        <v>2597</v>
      </c>
      <c r="F165" s="22">
        <v>2017</v>
      </c>
      <c r="G165" s="38">
        <v>44389</v>
      </c>
      <c r="H165" s="22">
        <f t="shared" si="14"/>
        <v>4</v>
      </c>
      <c r="I165" s="22">
        <v>15</v>
      </c>
      <c r="J165" s="39">
        <f t="shared" si="15"/>
        <v>6.3333333333333325E-2</v>
      </c>
      <c r="K165" s="35">
        <v>300000</v>
      </c>
      <c r="L165" s="35">
        <v>221150.68</v>
      </c>
      <c r="M165" s="36">
        <v>0.01</v>
      </c>
      <c r="N165" s="35">
        <f t="shared" si="16"/>
        <v>303000</v>
      </c>
      <c r="O165" s="35">
        <f t="shared" si="17"/>
        <v>76759.999999999985</v>
      </c>
      <c r="P165" s="57">
        <f t="shared" si="18"/>
        <v>226240</v>
      </c>
      <c r="Q165" s="53">
        <f t="shared" si="19"/>
        <v>203616</v>
      </c>
    </row>
    <row r="166" spans="2:17" hidden="1" x14ac:dyDescent="0.25">
      <c r="B166" s="67">
        <v>164</v>
      </c>
      <c r="C166" s="23" t="s">
        <v>6462</v>
      </c>
      <c r="D166" s="22">
        <v>1700009900</v>
      </c>
      <c r="E166" s="23" t="s">
        <v>2597</v>
      </c>
      <c r="F166" s="22">
        <v>2017</v>
      </c>
      <c r="G166" s="38">
        <v>44389</v>
      </c>
      <c r="H166" s="22">
        <f t="shared" si="14"/>
        <v>4</v>
      </c>
      <c r="I166" s="22">
        <v>15</v>
      </c>
      <c r="J166" s="39">
        <f t="shared" si="15"/>
        <v>6.3333333333333325E-2</v>
      </c>
      <c r="K166" s="35">
        <v>300000</v>
      </c>
      <c r="L166" s="35">
        <v>221150.68</v>
      </c>
      <c r="M166" s="36">
        <v>0.01</v>
      </c>
      <c r="N166" s="35">
        <f t="shared" si="16"/>
        <v>303000</v>
      </c>
      <c r="O166" s="35">
        <f t="shared" si="17"/>
        <v>76759.999999999985</v>
      </c>
      <c r="P166" s="57">
        <f t="shared" si="18"/>
        <v>226240</v>
      </c>
      <c r="Q166" s="53">
        <f t="shared" si="19"/>
        <v>203616</v>
      </c>
    </row>
    <row r="167" spans="2:17" hidden="1" x14ac:dyDescent="0.25">
      <c r="B167" s="67">
        <v>165</v>
      </c>
      <c r="C167" s="23" t="s">
        <v>6462</v>
      </c>
      <c r="D167" s="22">
        <v>1700010140</v>
      </c>
      <c r="E167" s="23" t="s">
        <v>2598</v>
      </c>
      <c r="F167" s="22">
        <v>2017</v>
      </c>
      <c r="G167" s="38">
        <v>44389</v>
      </c>
      <c r="H167" s="22">
        <f t="shared" si="14"/>
        <v>4</v>
      </c>
      <c r="I167" s="22">
        <v>15</v>
      </c>
      <c r="J167" s="39">
        <f t="shared" si="15"/>
        <v>6.3333333333333325E-2</v>
      </c>
      <c r="K167" s="35">
        <v>288416</v>
      </c>
      <c r="L167" s="35">
        <v>65070.37</v>
      </c>
      <c r="M167" s="36">
        <v>0.01</v>
      </c>
      <c r="N167" s="35">
        <f t="shared" si="16"/>
        <v>291300.15999999997</v>
      </c>
      <c r="O167" s="35">
        <f t="shared" si="17"/>
        <v>73796.040533333318</v>
      </c>
      <c r="P167" s="57">
        <f t="shared" si="18"/>
        <v>217504.11946666666</v>
      </c>
      <c r="Q167" s="53">
        <f t="shared" si="19"/>
        <v>195753.70752</v>
      </c>
    </row>
    <row r="168" spans="2:17" hidden="1" x14ac:dyDescent="0.25">
      <c r="B168" s="67">
        <v>166</v>
      </c>
      <c r="C168" s="23" t="s">
        <v>6462</v>
      </c>
      <c r="D168" s="22">
        <v>1700010130</v>
      </c>
      <c r="E168" s="23" t="s">
        <v>2599</v>
      </c>
      <c r="F168" s="22">
        <v>2017</v>
      </c>
      <c r="G168" s="38">
        <v>44389</v>
      </c>
      <c r="H168" s="22">
        <f t="shared" si="14"/>
        <v>4</v>
      </c>
      <c r="I168" s="22">
        <v>15</v>
      </c>
      <c r="J168" s="39">
        <f t="shared" si="15"/>
        <v>6.3333333333333325E-2</v>
      </c>
      <c r="K168" s="35">
        <v>279240</v>
      </c>
      <c r="L168" s="35">
        <v>63000.13</v>
      </c>
      <c r="M168" s="36">
        <v>0.01</v>
      </c>
      <c r="N168" s="35">
        <f t="shared" si="16"/>
        <v>282032.40000000002</v>
      </c>
      <c r="O168" s="35">
        <f t="shared" si="17"/>
        <v>71448.207999999999</v>
      </c>
      <c r="P168" s="57">
        <f t="shared" si="18"/>
        <v>210584.19200000004</v>
      </c>
      <c r="Q168" s="53">
        <f t="shared" si="19"/>
        <v>189525.77280000004</v>
      </c>
    </row>
    <row r="169" spans="2:17" hidden="1" x14ac:dyDescent="0.25">
      <c r="B169" s="67">
        <v>167</v>
      </c>
      <c r="C169" s="23" t="s">
        <v>6462</v>
      </c>
      <c r="D169" s="22">
        <v>1700009740</v>
      </c>
      <c r="E169" s="23" t="s">
        <v>2600</v>
      </c>
      <c r="F169" s="22">
        <v>2017</v>
      </c>
      <c r="G169" s="38">
        <v>44389</v>
      </c>
      <c r="H169" s="22">
        <f t="shared" si="14"/>
        <v>4</v>
      </c>
      <c r="I169" s="22">
        <v>6</v>
      </c>
      <c r="J169" s="39">
        <f t="shared" si="15"/>
        <v>0.15833333333333333</v>
      </c>
      <c r="K169" s="35">
        <v>259285</v>
      </c>
      <c r="L169" s="35">
        <v>187602.2</v>
      </c>
      <c r="M169" s="36">
        <v>0.01</v>
      </c>
      <c r="N169" s="35">
        <f t="shared" si="16"/>
        <v>261877.85</v>
      </c>
      <c r="O169" s="35">
        <f t="shared" si="17"/>
        <v>165855.97166666665</v>
      </c>
      <c r="P169" s="57">
        <f t="shared" si="18"/>
        <v>96021.878333333356</v>
      </c>
      <c r="Q169" s="53">
        <f t="shared" si="19"/>
        <v>86419.690500000026</v>
      </c>
    </row>
    <row r="170" spans="2:17" hidden="1" x14ac:dyDescent="0.25">
      <c r="B170" s="67">
        <v>168</v>
      </c>
      <c r="C170" s="23" t="s">
        <v>6462</v>
      </c>
      <c r="D170" s="22">
        <v>1700010120</v>
      </c>
      <c r="E170" s="23" t="s">
        <v>2601</v>
      </c>
      <c r="F170" s="22">
        <v>2017</v>
      </c>
      <c r="G170" s="38">
        <v>44389</v>
      </c>
      <c r="H170" s="22">
        <f t="shared" si="14"/>
        <v>4</v>
      </c>
      <c r="I170" s="22">
        <v>15</v>
      </c>
      <c r="J170" s="39">
        <f t="shared" si="15"/>
        <v>6.3333333333333325E-2</v>
      </c>
      <c r="K170" s="35">
        <v>151775</v>
      </c>
      <c r="L170" s="35">
        <v>14645.55</v>
      </c>
      <c r="M170" s="36">
        <v>0.01</v>
      </c>
      <c r="N170" s="35">
        <f t="shared" si="16"/>
        <v>153292.75</v>
      </c>
      <c r="O170" s="35">
        <f t="shared" si="17"/>
        <v>38834.16333333333</v>
      </c>
      <c r="P170" s="57">
        <f t="shared" si="18"/>
        <v>114458.58666666667</v>
      </c>
      <c r="Q170" s="53">
        <f t="shared" si="19"/>
        <v>103012.728</v>
      </c>
    </row>
    <row r="171" spans="2:17" hidden="1" x14ac:dyDescent="0.25">
      <c r="B171" s="67">
        <v>169</v>
      </c>
      <c r="C171" s="23" t="s">
        <v>6462</v>
      </c>
      <c r="D171" s="22">
        <v>1700010760</v>
      </c>
      <c r="E171" s="23" t="s">
        <v>2602</v>
      </c>
      <c r="F171" s="22">
        <v>2017</v>
      </c>
      <c r="G171" s="38">
        <v>44389</v>
      </c>
      <c r="H171" s="22">
        <f t="shared" si="14"/>
        <v>4</v>
      </c>
      <c r="I171" s="22">
        <v>15</v>
      </c>
      <c r="J171" s="39">
        <f t="shared" si="15"/>
        <v>6.3333333333333325E-2</v>
      </c>
      <c r="K171" s="35">
        <v>105000</v>
      </c>
      <c r="L171" s="35">
        <v>78706.850000000006</v>
      </c>
      <c r="M171" s="36">
        <v>0.01</v>
      </c>
      <c r="N171" s="35">
        <f t="shared" si="16"/>
        <v>106050</v>
      </c>
      <c r="O171" s="35">
        <f t="shared" si="17"/>
        <v>26865.999999999996</v>
      </c>
      <c r="P171" s="57">
        <f t="shared" si="18"/>
        <v>79184</v>
      </c>
      <c r="Q171" s="53">
        <f t="shared" si="19"/>
        <v>71265.600000000006</v>
      </c>
    </row>
    <row r="172" spans="2:17" hidden="1" x14ac:dyDescent="0.25">
      <c r="B172" s="67">
        <v>170</v>
      </c>
      <c r="C172" s="23" t="s">
        <v>6462</v>
      </c>
      <c r="D172" s="22">
        <v>1700010740</v>
      </c>
      <c r="E172" s="23" t="s">
        <v>2603</v>
      </c>
      <c r="F172" s="22">
        <v>2017</v>
      </c>
      <c r="G172" s="38">
        <v>44389</v>
      </c>
      <c r="H172" s="22">
        <f t="shared" si="14"/>
        <v>4</v>
      </c>
      <c r="I172" s="22">
        <v>6</v>
      </c>
      <c r="J172" s="39">
        <f t="shared" si="15"/>
        <v>0.15833333333333333</v>
      </c>
      <c r="K172" s="35">
        <v>36413</v>
      </c>
      <c r="L172" s="35">
        <v>27780.3</v>
      </c>
      <c r="M172" s="36">
        <v>0.01</v>
      </c>
      <c r="N172" s="35">
        <f t="shared" si="16"/>
        <v>36777.129999999997</v>
      </c>
      <c r="O172" s="35">
        <f t="shared" si="17"/>
        <v>23292.18233333333</v>
      </c>
      <c r="P172" s="57">
        <f t="shared" si="18"/>
        <v>13484.947666666667</v>
      </c>
      <c r="Q172" s="53">
        <f t="shared" si="19"/>
        <v>12136.4529</v>
      </c>
    </row>
    <row r="173" spans="2:17" hidden="1" x14ac:dyDescent="0.25">
      <c r="B173" s="67">
        <v>171</v>
      </c>
      <c r="C173" s="23" t="s">
        <v>6462</v>
      </c>
      <c r="D173" s="22">
        <v>1700009710</v>
      </c>
      <c r="E173" s="23" t="s">
        <v>2604</v>
      </c>
      <c r="F173" s="22">
        <v>2017</v>
      </c>
      <c r="G173" s="38">
        <v>44389</v>
      </c>
      <c r="H173" s="22">
        <f t="shared" si="14"/>
        <v>4</v>
      </c>
      <c r="I173" s="22">
        <v>15</v>
      </c>
      <c r="J173" s="39">
        <f t="shared" si="15"/>
        <v>6.3333333333333325E-2</v>
      </c>
      <c r="K173" s="35">
        <v>14400</v>
      </c>
      <c r="L173" s="35">
        <v>10281.200000000001</v>
      </c>
      <c r="M173" s="36">
        <v>0.01</v>
      </c>
      <c r="N173" s="35">
        <f t="shared" si="16"/>
        <v>14544</v>
      </c>
      <c r="O173" s="35">
        <f t="shared" si="17"/>
        <v>3684.4799999999996</v>
      </c>
      <c r="P173" s="57">
        <f t="shared" si="18"/>
        <v>10859.52</v>
      </c>
      <c r="Q173" s="53">
        <f t="shared" si="19"/>
        <v>9773.5680000000011</v>
      </c>
    </row>
    <row r="174" spans="2:17" x14ac:dyDescent="0.25">
      <c r="B174" s="107">
        <v>172</v>
      </c>
      <c r="C174" s="108" t="s">
        <v>6462</v>
      </c>
      <c r="D174" s="109">
        <v>2600001210</v>
      </c>
      <c r="E174" s="108" t="s">
        <v>2605</v>
      </c>
      <c r="F174" s="109">
        <v>2018</v>
      </c>
      <c r="G174" s="110">
        <v>44389</v>
      </c>
      <c r="H174" s="109">
        <f t="shared" si="14"/>
        <v>3</v>
      </c>
      <c r="I174" s="109">
        <v>10</v>
      </c>
      <c r="J174" s="111">
        <f t="shared" si="15"/>
        <v>9.5000000000000001E-2</v>
      </c>
      <c r="K174" s="112">
        <v>13464557.800000001</v>
      </c>
      <c r="L174" s="112">
        <v>1</v>
      </c>
      <c r="M174" s="113">
        <v>0</v>
      </c>
      <c r="N174" s="112">
        <f t="shared" si="16"/>
        <v>13464557.800000001</v>
      </c>
      <c r="O174" s="112">
        <f t="shared" si="17"/>
        <v>3837398.9730000007</v>
      </c>
      <c r="P174" s="114">
        <f t="shared" si="18"/>
        <v>9627158.8269999996</v>
      </c>
      <c r="Q174" s="115">
        <f t="shared" si="19"/>
        <v>8664442.9442999996</v>
      </c>
    </row>
    <row r="175" spans="2:17" hidden="1" x14ac:dyDescent="0.25">
      <c r="B175" s="67">
        <v>173</v>
      </c>
      <c r="C175" s="23" t="s">
        <v>6462</v>
      </c>
      <c r="D175" s="22">
        <v>1700011520</v>
      </c>
      <c r="E175" s="23" t="s">
        <v>2606</v>
      </c>
      <c r="F175" s="22">
        <v>2018</v>
      </c>
      <c r="G175" s="38">
        <v>44389</v>
      </c>
      <c r="H175" s="22">
        <f t="shared" si="14"/>
        <v>3</v>
      </c>
      <c r="I175" s="22">
        <v>15</v>
      </c>
      <c r="J175" s="39">
        <f t="shared" si="15"/>
        <v>6.3333333333333325E-2</v>
      </c>
      <c r="K175" s="35">
        <v>6374624.6399999997</v>
      </c>
      <c r="L175" s="35">
        <v>4998901.33</v>
      </c>
      <c r="M175" s="36">
        <v>0.01</v>
      </c>
      <c r="N175" s="35">
        <f t="shared" si="16"/>
        <v>6438370.8863999993</v>
      </c>
      <c r="O175" s="35">
        <f t="shared" si="17"/>
        <v>1223290.4684159998</v>
      </c>
      <c r="P175" s="57">
        <f t="shared" si="18"/>
        <v>5215080.4179839995</v>
      </c>
      <c r="Q175" s="53">
        <f t="shared" si="19"/>
        <v>4693572.3761855997</v>
      </c>
    </row>
    <row r="176" spans="2:17" hidden="1" x14ac:dyDescent="0.25">
      <c r="B176" s="67">
        <v>174</v>
      </c>
      <c r="C176" s="23" t="s">
        <v>6462</v>
      </c>
      <c r="D176" s="22">
        <v>1700010860</v>
      </c>
      <c r="E176" s="23" t="s">
        <v>2035</v>
      </c>
      <c r="F176" s="22">
        <v>2018</v>
      </c>
      <c r="G176" s="38">
        <v>44389</v>
      </c>
      <c r="H176" s="22">
        <f t="shared" si="14"/>
        <v>3</v>
      </c>
      <c r="I176" s="22">
        <v>8</v>
      </c>
      <c r="J176" s="39">
        <f t="shared" si="15"/>
        <v>0.11874999999999999</v>
      </c>
      <c r="K176" s="35">
        <v>3441515</v>
      </c>
      <c r="L176" s="35">
        <v>2707630.02</v>
      </c>
      <c r="M176" s="36">
        <v>0.01</v>
      </c>
      <c r="N176" s="35">
        <f t="shared" si="16"/>
        <v>3475930.15</v>
      </c>
      <c r="O176" s="35">
        <f t="shared" si="17"/>
        <v>1238300.1159374998</v>
      </c>
      <c r="P176" s="57">
        <f t="shared" si="18"/>
        <v>2237630.0340625001</v>
      </c>
      <c r="Q176" s="53">
        <f t="shared" si="19"/>
        <v>2013867.0306562502</v>
      </c>
    </row>
    <row r="177" spans="2:17" hidden="1" x14ac:dyDescent="0.25">
      <c r="B177" s="67">
        <v>175</v>
      </c>
      <c r="C177" s="23" t="s">
        <v>6462</v>
      </c>
      <c r="D177" s="22">
        <v>1700011510</v>
      </c>
      <c r="E177" s="23" t="s">
        <v>2607</v>
      </c>
      <c r="F177" s="22">
        <v>2018</v>
      </c>
      <c r="G177" s="38">
        <v>44389</v>
      </c>
      <c r="H177" s="22">
        <f t="shared" si="14"/>
        <v>3</v>
      </c>
      <c r="I177" s="22">
        <v>15</v>
      </c>
      <c r="J177" s="39">
        <f t="shared" si="15"/>
        <v>6.3333333333333325E-2</v>
      </c>
      <c r="K177" s="35">
        <v>2231179.35</v>
      </c>
      <c r="L177" s="35">
        <v>1752341.78</v>
      </c>
      <c r="M177" s="36">
        <v>0.01</v>
      </c>
      <c r="N177" s="35">
        <f t="shared" si="16"/>
        <v>2253491.1435000002</v>
      </c>
      <c r="O177" s="35">
        <f t="shared" si="17"/>
        <v>428163.31726499996</v>
      </c>
      <c r="P177" s="57">
        <f t="shared" si="18"/>
        <v>1825327.8262350003</v>
      </c>
      <c r="Q177" s="53">
        <f t="shared" si="19"/>
        <v>1642795.0436115002</v>
      </c>
    </row>
    <row r="178" spans="2:17" hidden="1" x14ac:dyDescent="0.25">
      <c r="B178" s="67">
        <v>176</v>
      </c>
      <c r="C178" s="23" t="s">
        <v>6462</v>
      </c>
      <c r="D178" s="22">
        <v>1700011560</v>
      </c>
      <c r="E178" s="23" t="s">
        <v>2608</v>
      </c>
      <c r="F178" s="22">
        <v>2018</v>
      </c>
      <c r="G178" s="38">
        <v>44389</v>
      </c>
      <c r="H178" s="22">
        <f t="shared" si="14"/>
        <v>3</v>
      </c>
      <c r="I178" s="22">
        <v>10</v>
      </c>
      <c r="J178" s="39">
        <f t="shared" si="15"/>
        <v>9.5000000000000001E-2</v>
      </c>
      <c r="K178" s="35">
        <v>2092433</v>
      </c>
      <c r="L178" s="35">
        <v>1640314.61</v>
      </c>
      <c r="M178" s="36">
        <v>0.01</v>
      </c>
      <c r="N178" s="35">
        <f t="shared" si="16"/>
        <v>2113357.33</v>
      </c>
      <c r="O178" s="35">
        <f t="shared" si="17"/>
        <v>602306.83905000007</v>
      </c>
      <c r="P178" s="57">
        <f t="shared" si="18"/>
        <v>1511050.49095</v>
      </c>
      <c r="Q178" s="53">
        <f t="shared" si="19"/>
        <v>1359945.4418550001</v>
      </c>
    </row>
    <row r="179" spans="2:17" hidden="1" x14ac:dyDescent="0.25">
      <c r="B179" s="67">
        <v>177</v>
      </c>
      <c r="C179" s="23" t="s">
        <v>6462</v>
      </c>
      <c r="D179" s="22">
        <v>1700011530</v>
      </c>
      <c r="E179" s="23" t="s">
        <v>2609</v>
      </c>
      <c r="F179" s="22">
        <v>2018</v>
      </c>
      <c r="G179" s="38">
        <v>44389</v>
      </c>
      <c r="H179" s="22">
        <f t="shared" si="14"/>
        <v>3</v>
      </c>
      <c r="I179" s="22">
        <v>10</v>
      </c>
      <c r="J179" s="39">
        <f t="shared" si="15"/>
        <v>9.5000000000000001E-2</v>
      </c>
      <c r="K179" s="35">
        <v>1470240</v>
      </c>
      <c r="L179" s="35">
        <v>1152560.74</v>
      </c>
      <c r="M179" s="36">
        <v>0.01</v>
      </c>
      <c r="N179" s="35">
        <f t="shared" si="16"/>
        <v>1484942.4</v>
      </c>
      <c r="O179" s="35">
        <f t="shared" si="17"/>
        <v>423208.58400000003</v>
      </c>
      <c r="P179" s="57">
        <f t="shared" si="18"/>
        <v>1061733.8159999999</v>
      </c>
      <c r="Q179" s="53">
        <f t="shared" si="19"/>
        <v>955560.43439999991</v>
      </c>
    </row>
    <row r="180" spans="2:17" hidden="1" x14ac:dyDescent="0.25">
      <c r="B180" s="67">
        <v>178</v>
      </c>
      <c r="C180" s="23" t="s">
        <v>6462</v>
      </c>
      <c r="D180" s="22">
        <v>1700010780</v>
      </c>
      <c r="E180" s="23" t="s">
        <v>2610</v>
      </c>
      <c r="F180" s="22">
        <v>2018</v>
      </c>
      <c r="G180" s="38">
        <v>44389</v>
      </c>
      <c r="H180" s="22">
        <f t="shared" si="14"/>
        <v>3</v>
      </c>
      <c r="I180" s="22">
        <v>10</v>
      </c>
      <c r="J180" s="39">
        <f t="shared" si="15"/>
        <v>9.5000000000000001E-2</v>
      </c>
      <c r="K180" s="35">
        <v>1380648.62</v>
      </c>
      <c r="L180" s="35">
        <v>1087274.8899999999</v>
      </c>
      <c r="M180" s="36">
        <v>0.01</v>
      </c>
      <c r="N180" s="35">
        <f t="shared" si="16"/>
        <v>1394455.1062</v>
      </c>
      <c r="O180" s="35">
        <f t="shared" si="17"/>
        <v>397419.70526700007</v>
      </c>
      <c r="P180" s="57">
        <f t="shared" si="18"/>
        <v>997035.40093300003</v>
      </c>
      <c r="Q180" s="53">
        <f t="shared" si="19"/>
        <v>897331.86083970009</v>
      </c>
    </row>
    <row r="181" spans="2:17" hidden="1" x14ac:dyDescent="0.25">
      <c r="B181" s="67">
        <v>179</v>
      </c>
      <c r="C181" s="23" t="s">
        <v>6462</v>
      </c>
      <c r="D181" s="22">
        <v>1700010880</v>
      </c>
      <c r="E181" s="23" t="s">
        <v>2035</v>
      </c>
      <c r="F181" s="22">
        <v>2018</v>
      </c>
      <c r="G181" s="38">
        <v>44389</v>
      </c>
      <c r="H181" s="22">
        <f t="shared" si="14"/>
        <v>3</v>
      </c>
      <c r="I181" s="22">
        <v>8</v>
      </c>
      <c r="J181" s="39">
        <f t="shared" si="15"/>
        <v>0.11874999999999999</v>
      </c>
      <c r="K181" s="35">
        <v>1103064</v>
      </c>
      <c r="L181" s="35">
        <v>865527.48</v>
      </c>
      <c r="M181" s="36">
        <v>0.01</v>
      </c>
      <c r="N181" s="35">
        <f t="shared" si="16"/>
        <v>1114094.6399999999</v>
      </c>
      <c r="O181" s="35">
        <f t="shared" si="17"/>
        <v>396896.21549999993</v>
      </c>
      <c r="P181" s="57">
        <f t="shared" si="18"/>
        <v>717198.42449999996</v>
      </c>
      <c r="Q181" s="53">
        <f t="shared" si="19"/>
        <v>645478.58204999997</v>
      </c>
    </row>
    <row r="182" spans="2:17" hidden="1" x14ac:dyDescent="0.25">
      <c r="B182" s="67">
        <v>180</v>
      </c>
      <c r="C182" s="23" t="s">
        <v>6462</v>
      </c>
      <c r="D182" s="22">
        <v>1700011570</v>
      </c>
      <c r="E182" s="23" t="s">
        <v>2611</v>
      </c>
      <c r="F182" s="22">
        <v>2018</v>
      </c>
      <c r="G182" s="38">
        <v>44389</v>
      </c>
      <c r="H182" s="22">
        <f t="shared" si="14"/>
        <v>3</v>
      </c>
      <c r="I182" s="22">
        <v>10</v>
      </c>
      <c r="J182" s="39">
        <f t="shared" si="15"/>
        <v>9.5000000000000001E-2</v>
      </c>
      <c r="K182" s="35">
        <v>1096566</v>
      </c>
      <c r="L182" s="35">
        <v>859627.63</v>
      </c>
      <c r="M182" s="36">
        <v>0.01</v>
      </c>
      <c r="N182" s="35">
        <f t="shared" si="16"/>
        <v>1107531.6599999999</v>
      </c>
      <c r="O182" s="35">
        <f t="shared" si="17"/>
        <v>315646.52309999999</v>
      </c>
      <c r="P182" s="57">
        <f t="shared" si="18"/>
        <v>791885.13689999992</v>
      </c>
      <c r="Q182" s="53">
        <f t="shared" si="19"/>
        <v>712696.62320999999</v>
      </c>
    </row>
    <row r="183" spans="2:17" hidden="1" x14ac:dyDescent="0.25">
      <c r="B183" s="67">
        <v>181</v>
      </c>
      <c r="C183" s="23" t="s">
        <v>6462</v>
      </c>
      <c r="D183" s="22">
        <v>1700011550</v>
      </c>
      <c r="E183" s="23" t="s">
        <v>2611</v>
      </c>
      <c r="F183" s="22">
        <v>2018</v>
      </c>
      <c r="G183" s="38">
        <v>44389</v>
      </c>
      <c r="H183" s="22">
        <f t="shared" si="14"/>
        <v>3</v>
      </c>
      <c r="I183" s="22">
        <v>10</v>
      </c>
      <c r="J183" s="39">
        <f t="shared" si="15"/>
        <v>9.5000000000000001E-2</v>
      </c>
      <c r="K183" s="35">
        <v>1082560</v>
      </c>
      <c r="L183" s="35">
        <v>848647.94</v>
      </c>
      <c r="M183" s="36">
        <v>0.01</v>
      </c>
      <c r="N183" s="35">
        <f t="shared" si="16"/>
        <v>1093385.6000000001</v>
      </c>
      <c r="O183" s="35">
        <f t="shared" si="17"/>
        <v>311614.89600000007</v>
      </c>
      <c r="P183" s="57">
        <f t="shared" si="18"/>
        <v>781770.70400000003</v>
      </c>
      <c r="Q183" s="53">
        <f t="shared" si="19"/>
        <v>703593.63360000006</v>
      </c>
    </row>
    <row r="184" spans="2:17" hidden="1" x14ac:dyDescent="0.25">
      <c r="B184" s="67">
        <v>182</v>
      </c>
      <c r="C184" s="23" t="s">
        <v>6462</v>
      </c>
      <c r="D184" s="22">
        <v>1700011470</v>
      </c>
      <c r="E184" s="23" t="s">
        <v>2612</v>
      </c>
      <c r="F184" s="22">
        <v>2018</v>
      </c>
      <c r="G184" s="38">
        <v>44389</v>
      </c>
      <c r="H184" s="22">
        <f t="shared" si="14"/>
        <v>3</v>
      </c>
      <c r="I184" s="22">
        <v>6</v>
      </c>
      <c r="J184" s="39">
        <f t="shared" si="15"/>
        <v>0.15833333333333333</v>
      </c>
      <c r="K184" s="35">
        <v>802697.24</v>
      </c>
      <c r="L184" s="35">
        <v>626616.98</v>
      </c>
      <c r="M184" s="36">
        <v>0.01</v>
      </c>
      <c r="N184" s="35">
        <f t="shared" si="16"/>
        <v>810724.21239999996</v>
      </c>
      <c r="O184" s="35">
        <f t="shared" si="17"/>
        <v>385094.00088999997</v>
      </c>
      <c r="P184" s="57">
        <f t="shared" si="18"/>
        <v>425630.21150999999</v>
      </c>
      <c r="Q184" s="53">
        <f t="shared" si="19"/>
        <v>383067.190359</v>
      </c>
    </row>
    <row r="185" spans="2:17" hidden="1" x14ac:dyDescent="0.25">
      <c r="B185" s="67">
        <v>183</v>
      </c>
      <c r="C185" s="23" t="s">
        <v>6462</v>
      </c>
      <c r="D185" s="22">
        <v>1700011540</v>
      </c>
      <c r="E185" s="23" t="s">
        <v>2613</v>
      </c>
      <c r="F185" s="22">
        <v>2018</v>
      </c>
      <c r="G185" s="38">
        <v>44389</v>
      </c>
      <c r="H185" s="22">
        <f t="shared" si="14"/>
        <v>3</v>
      </c>
      <c r="I185" s="22">
        <v>10</v>
      </c>
      <c r="J185" s="39">
        <f t="shared" si="15"/>
        <v>9.5000000000000001E-2</v>
      </c>
      <c r="K185" s="35">
        <v>716400</v>
      </c>
      <c r="L185" s="35">
        <v>561605.26</v>
      </c>
      <c r="M185" s="36">
        <v>0.01</v>
      </c>
      <c r="N185" s="35">
        <f t="shared" si="16"/>
        <v>723564</v>
      </c>
      <c r="O185" s="35">
        <f t="shared" si="17"/>
        <v>206215.74000000002</v>
      </c>
      <c r="P185" s="57">
        <f t="shared" si="18"/>
        <v>517348.26</v>
      </c>
      <c r="Q185" s="53">
        <f t="shared" si="19"/>
        <v>465613.43400000001</v>
      </c>
    </row>
    <row r="186" spans="2:17" hidden="1" x14ac:dyDescent="0.25">
      <c r="B186" s="67">
        <v>184</v>
      </c>
      <c r="C186" s="23" t="s">
        <v>6462</v>
      </c>
      <c r="D186" s="22">
        <v>1700011430</v>
      </c>
      <c r="E186" s="23" t="s">
        <v>2614</v>
      </c>
      <c r="F186" s="22">
        <v>2018</v>
      </c>
      <c r="G186" s="38">
        <v>44389</v>
      </c>
      <c r="H186" s="22">
        <f t="shared" si="14"/>
        <v>3</v>
      </c>
      <c r="I186" s="22">
        <v>15</v>
      </c>
      <c r="J186" s="39">
        <f t="shared" si="15"/>
        <v>6.3333333333333325E-2</v>
      </c>
      <c r="K186" s="35">
        <v>525295</v>
      </c>
      <c r="L186" s="35">
        <v>422913.54</v>
      </c>
      <c r="M186" s="36">
        <v>0.01</v>
      </c>
      <c r="N186" s="35">
        <f t="shared" si="16"/>
        <v>530547.94999999995</v>
      </c>
      <c r="O186" s="35">
        <f t="shared" si="17"/>
        <v>100804.11049999998</v>
      </c>
      <c r="P186" s="57">
        <f t="shared" si="18"/>
        <v>429743.8395</v>
      </c>
      <c r="Q186" s="53">
        <f t="shared" si="19"/>
        <v>386769.45555000001</v>
      </c>
    </row>
    <row r="187" spans="2:17" hidden="1" x14ac:dyDescent="0.25">
      <c r="B187" s="67">
        <v>185</v>
      </c>
      <c r="C187" s="23" t="s">
        <v>6462</v>
      </c>
      <c r="D187" s="22">
        <v>1700010890</v>
      </c>
      <c r="E187" s="23" t="s">
        <v>2035</v>
      </c>
      <c r="F187" s="22">
        <v>2018</v>
      </c>
      <c r="G187" s="38">
        <v>44389</v>
      </c>
      <c r="H187" s="22">
        <f t="shared" si="14"/>
        <v>3</v>
      </c>
      <c r="I187" s="22">
        <v>8</v>
      </c>
      <c r="J187" s="39">
        <f t="shared" si="15"/>
        <v>0.11874999999999999</v>
      </c>
      <c r="K187" s="35">
        <v>492450</v>
      </c>
      <c r="L187" s="35">
        <v>386404.61</v>
      </c>
      <c r="M187" s="36">
        <v>0.01</v>
      </c>
      <c r="N187" s="35">
        <f t="shared" si="16"/>
        <v>497374.5</v>
      </c>
      <c r="O187" s="35">
        <f t="shared" si="17"/>
        <v>177189.66562499997</v>
      </c>
      <c r="P187" s="57">
        <f t="shared" si="18"/>
        <v>320184.83437500003</v>
      </c>
      <c r="Q187" s="53">
        <f t="shared" si="19"/>
        <v>288166.35093750001</v>
      </c>
    </row>
    <row r="188" spans="2:17" hidden="1" x14ac:dyDescent="0.25">
      <c r="B188" s="67">
        <v>186</v>
      </c>
      <c r="C188" s="23" t="s">
        <v>6462</v>
      </c>
      <c r="D188" s="22">
        <v>1700011420</v>
      </c>
      <c r="E188" s="23" t="s">
        <v>2614</v>
      </c>
      <c r="F188" s="22">
        <v>2018</v>
      </c>
      <c r="G188" s="38">
        <v>44389</v>
      </c>
      <c r="H188" s="22">
        <f t="shared" si="14"/>
        <v>3</v>
      </c>
      <c r="I188" s="22">
        <v>15</v>
      </c>
      <c r="J188" s="39">
        <f t="shared" si="15"/>
        <v>6.3333333333333325E-2</v>
      </c>
      <c r="K188" s="35">
        <v>480740</v>
      </c>
      <c r="L188" s="35">
        <v>384328.59</v>
      </c>
      <c r="M188" s="36">
        <v>0.01</v>
      </c>
      <c r="N188" s="35">
        <f t="shared" si="16"/>
        <v>485547.4</v>
      </c>
      <c r="O188" s="35">
        <f t="shared" si="17"/>
        <v>92254.005999999994</v>
      </c>
      <c r="P188" s="57">
        <f t="shared" si="18"/>
        <v>393293.39400000003</v>
      </c>
      <c r="Q188" s="53">
        <f t="shared" si="19"/>
        <v>353964.05460000003</v>
      </c>
    </row>
    <row r="189" spans="2:17" hidden="1" x14ac:dyDescent="0.25">
      <c r="B189" s="67">
        <v>187</v>
      </c>
      <c r="C189" s="23" t="s">
        <v>6462</v>
      </c>
      <c r="D189" s="22">
        <v>1700011920</v>
      </c>
      <c r="E189" s="23" t="s">
        <v>2615</v>
      </c>
      <c r="F189" s="22">
        <v>2018</v>
      </c>
      <c r="G189" s="38">
        <v>44389</v>
      </c>
      <c r="H189" s="22">
        <f t="shared" si="14"/>
        <v>3</v>
      </c>
      <c r="I189" s="22">
        <v>15</v>
      </c>
      <c r="J189" s="39">
        <f t="shared" si="15"/>
        <v>6.3333333333333325E-2</v>
      </c>
      <c r="K189" s="35">
        <v>479000</v>
      </c>
      <c r="L189" s="35">
        <v>389411.69</v>
      </c>
      <c r="M189" s="36">
        <v>0.01</v>
      </c>
      <c r="N189" s="35">
        <f t="shared" si="16"/>
        <v>483790</v>
      </c>
      <c r="O189" s="35">
        <f t="shared" si="17"/>
        <v>91920.099999999991</v>
      </c>
      <c r="P189" s="57">
        <f t="shared" si="18"/>
        <v>391869.9</v>
      </c>
      <c r="Q189" s="53">
        <f t="shared" si="19"/>
        <v>352682.91000000003</v>
      </c>
    </row>
    <row r="190" spans="2:17" hidden="1" x14ac:dyDescent="0.25">
      <c r="B190" s="67">
        <v>188</v>
      </c>
      <c r="C190" s="23" t="s">
        <v>6462</v>
      </c>
      <c r="D190" s="22">
        <v>1700011930</v>
      </c>
      <c r="E190" s="23" t="s">
        <v>2615</v>
      </c>
      <c r="F190" s="22">
        <v>2018</v>
      </c>
      <c r="G190" s="38">
        <v>44389</v>
      </c>
      <c r="H190" s="22">
        <f t="shared" si="14"/>
        <v>3</v>
      </c>
      <c r="I190" s="22">
        <v>15</v>
      </c>
      <c r="J190" s="39">
        <f t="shared" si="15"/>
        <v>6.3333333333333325E-2</v>
      </c>
      <c r="K190" s="35">
        <v>479000</v>
      </c>
      <c r="L190" s="35">
        <v>389411.69</v>
      </c>
      <c r="M190" s="36">
        <v>0.01</v>
      </c>
      <c r="N190" s="35">
        <f t="shared" si="16"/>
        <v>483790</v>
      </c>
      <c r="O190" s="35">
        <f t="shared" si="17"/>
        <v>91920.099999999991</v>
      </c>
      <c r="P190" s="57">
        <f t="shared" si="18"/>
        <v>391869.9</v>
      </c>
      <c r="Q190" s="53">
        <f t="shared" si="19"/>
        <v>352682.91000000003</v>
      </c>
    </row>
    <row r="191" spans="2:17" hidden="1" x14ac:dyDescent="0.25">
      <c r="B191" s="67">
        <v>189</v>
      </c>
      <c r="C191" s="23" t="s">
        <v>6462</v>
      </c>
      <c r="D191" s="22">
        <v>1700011450</v>
      </c>
      <c r="E191" s="23" t="s">
        <v>2616</v>
      </c>
      <c r="F191" s="22">
        <v>2018</v>
      </c>
      <c r="G191" s="38">
        <v>44389</v>
      </c>
      <c r="H191" s="22">
        <f t="shared" si="14"/>
        <v>3</v>
      </c>
      <c r="I191" s="22">
        <v>15</v>
      </c>
      <c r="J191" s="39">
        <f t="shared" si="15"/>
        <v>6.3333333333333325E-2</v>
      </c>
      <c r="K191" s="35">
        <v>439696.49</v>
      </c>
      <c r="L191" s="35">
        <v>343244.35</v>
      </c>
      <c r="M191" s="36">
        <v>0.01</v>
      </c>
      <c r="N191" s="35">
        <f t="shared" si="16"/>
        <v>444093.45490000001</v>
      </c>
      <c r="O191" s="35">
        <f t="shared" si="17"/>
        <v>84377.756430999987</v>
      </c>
      <c r="P191" s="57">
        <f t="shared" si="18"/>
        <v>359715.69846900005</v>
      </c>
      <c r="Q191" s="53">
        <f t="shared" si="19"/>
        <v>323744.12862210005</v>
      </c>
    </row>
    <row r="192" spans="2:17" hidden="1" x14ac:dyDescent="0.25">
      <c r="B192" s="67">
        <v>190</v>
      </c>
      <c r="C192" s="23" t="s">
        <v>6462</v>
      </c>
      <c r="D192" s="22">
        <v>1700011460</v>
      </c>
      <c r="E192" s="23" t="s">
        <v>2617</v>
      </c>
      <c r="F192" s="22">
        <v>2018</v>
      </c>
      <c r="G192" s="38">
        <v>44389</v>
      </c>
      <c r="H192" s="22">
        <f t="shared" si="14"/>
        <v>3</v>
      </c>
      <c r="I192" s="22">
        <v>15</v>
      </c>
      <c r="J192" s="39">
        <f t="shared" si="15"/>
        <v>6.3333333333333325E-2</v>
      </c>
      <c r="K192" s="35">
        <v>329931</v>
      </c>
      <c r="L192" s="35">
        <v>257557.1</v>
      </c>
      <c r="M192" s="36">
        <v>0.01</v>
      </c>
      <c r="N192" s="35">
        <f t="shared" si="16"/>
        <v>333230.31</v>
      </c>
      <c r="O192" s="35">
        <f t="shared" si="17"/>
        <v>63313.758899999993</v>
      </c>
      <c r="P192" s="57">
        <f t="shared" si="18"/>
        <v>269916.55109999998</v>
      </c>
      <c r="Q192" s="53">
        <f t="shared" si="19"/>
        <v>242924.89598999999</v>
      </c>
    </row>
    <row r="193" spans="2:17" hidden="1" x14ac:dyDescent="0.25">
      <c r="B193" s="67">
        <v>191</v>
      </c>
      <c r="C193" s="23" t="s">
        <v>6462</v>
      </c>
      <c r="D193" s="22">
        <v>1700010870</v>
      </c>
      <c r="E193" s="23" t="s">
        <v>2035</v>
      </c>
      <c r="F193" s="22">
        <v>2018</v>
      </c>
      <c r="G193" s="38">
        <v>44389</v>
      </c>
      <c r="H193" s="22">
        <f t="shared" si="14"/>
        <v>3</v>
      </c>
      <c r="I193" s="22">
        <v>8</v>
      </c>
      <c r="J193" s="39">
        <f t="shared" si="15"/>
        <v>0.11874999999999999</v>
      </c>
      <c r="K193" s="35">
        <v>325570</v>
      </c>
      <c r="L193" s="35">
        <v>255460.93</v>
      </c>
      <c r="M193" s="36">
        <v>0.01</v>
      </c>
      <c r="N193" s="35">
        <f t="shared" si="16"/>
        <v>328825.7</v>
      </c>
      <c r="O193" s="35">
        <f t="shared" si="17"/>
        <v>117144.15562499998</v>
      </c>
      <c r="P193" s="57">
        <f t="shared" si="18"/>
        <v>211681.54437500003</v>
      </c>
      <c r="Q193" s="53">
        <f t="shared" si="19"/>
        <v>190513.38993750003</v>
      </c>
    </row>
    <row r="194" spans="2:17" hidden="1" x14ac:dyDescent="0.25">
      <c r="B194" s="67">
        <v>192</v>
      </c>
      <c r="C194" s="23" t="s">
        <v>6462</v>
      </c>
      <c r="D194" s="22">
        <v>1700011280</v>
      </c>
      <c r="E194" s="23" t="s">
        <v>2618</v>
      </c>
      <c r="F194" s="22">
        <v>2018</v>
      </c>
      <c r="G194" s="38">
        <v>44389</v>
      </c>
      <c r="H194" s="22">
        <f t="shared" si="14"/>
        <v>3</v>
      </c>
      <c r="I194" s="22">
        <v>15</v>
      </c>
      <c r="J194" s="39">
        <f t="shared" si="15"/>
        <v>6.3333333333333325E-2</v>
      </c>
      <c r="K194" s="35">
        <v>230329</v>
      </c>
      <c r="L194" s="35">
        <v>185146.64</v>
      </c>
      <c r="M194" s="36">
        <v>0.01</v>
      </c>
      <c r="N194" s="35">
        <f t="shared" si="16"/>
        <v>232632.29</v>
      </c>
      <c r="O194" s="35">
        <f t="shared" si="17"/>
        <v>44200.135099999992</v>
      </c>
      <c r="P194" s="57">
        <f t="shared" si="18"/>
        <v>188432.15490000002</v>
      </c>
      <c r="Q194" s="53">
        <f t="shared" si="19"/>
        <v>169588.93941000002</v>
      </c>
    </row>
    <row r="195" spans="2:17" hidden="1" x14ac:dyDescent="0.25">
      <c r="B195" s="67">
        <v>193</v>
      </c>
      <c r="C195" s="23" t="s">
        <v>6462</v>
      </c>
      <c r="D195" s="22">
        <v>1700010960</v>
      </c>
      <c r="E195" s="23" t="s">
        <v>2619</v>
      </c>
      <c r="F195" s="22">
        <v>2018</v>
      </c>
      <c r="G195" s="38">
        <v>44389</v>
      </c>
      <c r="H195" s="22">
        <f t="shared" ref="H195:H257" si="20">YEAR(G195)-F195</f>
        <v>3</v>
      </c>
      <c r="I195" s="22">
        <v>15</v>
      </c>
      <c r="J195" s="39">
        <f t="shared" ref="J195:J257" si="21">(95/I195/100)</f>
        <v>6.3333333333333325E-2</v>
      </c>
      <c r="K195" s="35">
        <v>172375</v>
      </c>
      <c r="L195" s="35">
        <v>135255.34</v>
      </c>
      <c r="M195" s="36">
        <v>0.01</v>
      </c>
      <c r="N195" s="35">
        <f t="shared" ref="N195:N257" si="22">K195*(1+M195)</f>
        <v>174098.75</v>
      </c>
      <c r="O195" s="35">
        <f t="shared" ref="O195:O257" si="23">H195*J195*N195</f>
        <v>33078.762499999997</v>
      </c>
      <c r="P195" s="57">
        <f t="shared" si="18"/>
        <v>141019.98749999999</v>
      </c>
      <c r="Q195" s="53">
        <f t="shared" si="19"/>
        <v>126917.98874999999</v>
      </c>
    </row>
    <row r="196" spans="2:17" hidden="1" x14ac:dyDescent="0.25">
      <c r="B196" s="67">
        <v>194</v>
      </c>
      <c r="C196" s="23" t="s">
        <v>6462</v>
      </c>
      <c r="D196" s="22">
        <v>1700012140</v>
      </c>
      <c r="E196" s="23" t="s">
        <v>2620</v>
      </c>
      <c r="F196" s="22">
        <v>2018</v>
      </c>
      <c r="G196" s="38">
        <v>44389</v>
      </c>
      <c r="H196" s="22">
        <f t="shared" si="20"/>
        <v>3</v>
      </c>
      <c r="I196" s="22">
        <v>15</v>
      </c>
      <c r="J196" s="39">
        <f t="shared" si="21"/>
        <v>6.3333333333333325E-2</v>
      </c>
      <c r="K196" s="35">
        <v>153900</v>
      </c>
      <c r="L196" s="35">
        <v>586.19000000000005</v>
      </c>
      <c r="M196" s="36">
        <v>0.01</v>
      </c>
      <c r="N196" s="35">
        <f t="shared" si="22"/>
        <v>155439</v>
      </c>
      <c r="O196" s="35">
        <f t="shared" si="23"/>
        <v>29533.409999999996</v>
      </c>
      <c r="P196" s="57">
        <f t="shared" ref="P196:P259" si="24">IF(N196-O196&lt;=0,5%*N196,N196-O196)</f>
        <v>125905.59</v>
      </c>
      <c r="Q196" s="53">
        <f t="shared" ref="Q196:Q259" si="25">IF(P196=N196*5%,P196,P196*0.9)</f>
        <v>113315.031</v>
      </c>
    </row>
    <row r="197" spans="2:17" hidden="1" x14ac:dyDescent="0.25">
      <c r="B197" s="67">
        <v>195</v>
      </c>
      <c r="C197" s="23" t="s">
        <v>6462</v>
      </c>
      <c r="D197" s="22">
        <v>1700012150</v>
      </c>
      <c r="E197" s="23" t="s">
        <v>2621</v>
      </c>
      <c r="F197" s="22">
        <v>2018</v>
      </c>
      <c r="G197" s="38">
        <v>44389</v>
      </c>
      <c r="H197" s="22">
        <f t="shared" si="20"/>
        <v>3</v>
      </c>
      <c r="I197" s="22">
        <v>15</v>
      </c>
      <c r="J197" s="39">
        <f t="shared" si="21"/>
        <v>6.3333333333333325E-2</v>
      </c>
      <c r="K197" s="35">
        <v>122800</v>
      </c>
      <c r="L197" s="35">
        <v>467.73</v>
      </c>
      <c r="M197" s="36">
        <v>0.01</v>
      </c>
      <c r="N197" s="35">
        <f t="shared" si="22"/>
        <v>124028</v>
      </c>
      <c r="O197" s="35">
        <f t="shared" si="23"/>
        <v>23565.319999999996</v>
      </c>
      <c r="P197" s="57">
        <f t="shared" si="24"/>
        <v>100462.68000000001</v>
      </c>
      <c r="Q197" s="53">
        <f t="shared" si="25"/>
        <v>90416.412000000011</v>
      </c>
    </row>
    <row r="198" spans="2:17" hidden="1" x14ac:dyDescent="0.25">
      <c r="B198" s="67">
        <v>196</v>
      </c>
      <c r="C198" s="23" t="s">
        <v>6462</v>
      </c>
      <c r="D198" s="22">
        <v>1700011490</v>
      </c>
      <c r="E198" s="23" t="s">
        <v>2622</v>
      </c>
      <c r="F198" s="22">
        <v>2018</v>
      </c>
      <c r="G198" s="38">
        <v>44389</v>
      </c>
      <c r="H198" s="22">
        <f t="shared" si="20"/>
        <v>3</v>
      </c>
      <c r="I198" s="22">
        <v>15</v>
      </c>
      <c r="J198" s="39">
        <f t="shared" si="21"/>
        <v>6.3333333333333325E-2</v>
      </c>
      <c r="K198" s="35">
        <v>122800</v>
      </c>
      <c r="L198" s="35">
        <v>98329.71</v>
      </c>
      <c r="M198" s="36">
        <v>0.01</v>
      </c>
      <c r="N198" s="35">
        <f t="shared" si="22"/>
        <v>124028</v>
      </c>
      <c r="O198" s="35">
        <f t="shared" si="23"/>
        <v>23565.319999999996</v>
      </c>
      <c r="P198" s="57">
        <f t="shared" si="24"/>
        <v>100462.68000000001</v>
      </c>
      <c r="Q198" s="53">
        <f t="shared" si="25"/>
        <v>90416.412000000011</v>
      </c>
    </row>
    <row r="199" spans="2:17" hidden="1" x14ac:dyDescent="0.25">
      <c r="B199" s="67">
        <v>197</v>
      </c>
      <c r="C199" s="23" t="s">
        <v>6462</v>
      </c>
      <c r="D199" s="22">
        <v>1700010980</v>
      </c>
      <c r="E199" s="23" t="s">
        <v>2623</v>
      </c>
      <c r="F199" s="22">
        <v>2018</v>
      </c>
      <c r="G199" s="38">
        <v>44389</v>
      </c>
      <c r="H199" s="22">
        <f t="shared" si="20"/>
        <v>3</v>
      </c>
      <c r="I199" s="22">
        <v>15</v>
      </c>
      <c r="J199" s="39">
        <f t="shared" si="21"/>
        <v>6.3333333333333325E-2</v>
      </c>
      <c r="K199" s="35">
        <v>109200</v>
      </c>
      <c r="L199" s="35">
        <v>85684.6</v>
      </c>
      <c r="M199" s="36">
        <v>0.01</v>
      </c>
      <c r="N199" s="35">
        <f t="shared" si="22"/>
        <v>110292</v>
      </c>
      <c r="O199" s="35">
        <f t="shared" si="23"/>
        <v>20955.479999999996</v>
      </c>
      <c r="P199" s="57">
        <f t="shared" si="24"/>
        <v>89336.52</v>
      </c>
      <c r="Q199" s="53">
        <f t="shared" si="25"/>
        <v>80402.868000000002</v>
      </c>
    </row>
    <row r="200" spans="2:17" hidden="1" x14ac:dyDescent="0.25">
      <c r="B200" s="67">
        <v>198</v>
      </c>
      <c r="C200" s="23" t="s">
        <v>6462</v>
      </c>
      <c r="D200" s="22">
        <v>1700010970</v>
      </c>
      <c r="E200" s="23" t="s">
        <v>2624</v>
      </c>
      <c r="F200" s="22">
        <v>2018</v>
      </c>
      <c r="G200" s="38">
        <v>44389</v>
      </c>
      <c r="H200" s="22">
        <f t="shared" si="20"/>
        <v>3</v>
      </c>
      <c r="I200" s="22">
        <v>15</v>
      </c>
      <c r="J200" s="39">
        <f t="shared" si="21"/>
        <v>6.3333333333333325E-2</v>
      </c>
      <c r="K200" s="35">
        <v>94080</v>
      </c>
      <c r="L200" s="35">
        <v>73820.58</v>
      </c>
      <c r="M200" s="36">
        <v>0.01</v>
      </c>
      <c r="N200" s="35">
        <f t="shared" si="22"/>
        <v>95020.800000000003</v>
      </c>
      <c r="O200" s="35">
        <f t="shared" si="23"/>
        <v>18053.951999999997</v>
      </c>
      <c r="P200" s="57">
        <f t="shared" si="24"/>
        <v>76966.847999999998</v>
      </c>
      <c r="Q200" s="53">
        <f t="shared" si="25"/>
        <v>69270.163199999995</v>
      </c>
    </row>
    <row r="201" spans="2:17" hidden="1" x14ac:dyDescent="0.25">
      <c r="B201" s="67">
        <v>199</v>
      </c>
      <c r="C201" s="23" t="s">
        <v>6462</v>
      </c>
      <c r="D201" s="22">
        <v>1700012170</v>
      </c>
      <c r="E201" s="23" t="s">
        <v>2625</v>
      </c>
      <c r="F201" s="22">
        <v>2018</v>
      </c>
      <c r="G201" s="38">
        <v>44389</v>
      </c>
      <c r="H201" s="22">
        <f t="shared" si="20"/>
        <v>3</v>
      </c>
      <c r="I201" s="22">
        <v>10</v>
      </c>
      <c r="J201" s="39">
        <f t="shared" si="21"/>
        <v>9.5000000000000001E-2</v>
      </c>
      <c r="K201" s="35">
        <v>13500</v>
      </c>
      <c r="L201" s="35">
        <v>11172.33</v>
      </c>
      <c r="M201" s="36">
        <v>0.01</v>
      </c>
      <c r="N201" s="35">
        <f t="shared" si="22"/>
        <v>13635</v>
      </c>
      <c r="O201" s="35">
        <f t="shared" si="23"/>
        <v>3885.9750000000004</v>
      </c>
      <c r="P201" s="57">
        <f t="shared" si="24"/>
        <v>9749.0249999999996</v>
      </c>
      <c r="Q201" s="53">
        <f t="shared" si="25"/>
        <v>8774.1224999999995</v>
      </c>
    </row>
    <row r="202" spans="2:17" hidden="1" x14ac:dyDescent="0.25">
      <c r="B202" s="67">
        <v>200</v>
      </c>
      <c r="C202" s="23" t="s">
        <v>6462</v>
      </c>
      <c r="D202" s="22">
        <v>1700015170</v>
      </c>
      <c r="E202" s="23" t="s">
        <v>2626</v>
      </c>
      <c r="F202" s="22">
        <v>2019</v>
      </c>
      <c r="G202" s="38">
        <v>44389</v>
      </c>
      <c r="H202" s="22">
        <f t="shared" si="20"/>
        <v>2</v>
      </c>
      <c r="I202" s="22">
        <v>15</v>
      </c>
      <c r="J202" s="39">
        <f t="shared" si="21"/>
        <v>6.3333333333333325E-2</v>
      </c>
      <c r="K202" s="35">
        <v>6609855.46</v>
      </c>
      <c r="L202" s="35">
        <v>5739021.8499999996</v>
      </c>
      <c r="M202" s="36">
        <v>0</v>
      </c>
      <c r="N202" s="35">
        <f t="shared" si="22"/>
        <v>6609855.46</v>
      </c>
      <c r="O202" s="35">
        <f t="shared" si="23"/>
        <v>837248.35826666653</v>
      </c>
      <c r="P202" s="57">
        <f t="shared" si="24"/>
        <v>5772607.1017333334</v>
      </c>
      <c r="Q202" s="53">
        <f t="shared" si="25"/>
        <v>5195346.3915600004</v>
      </c>
    </row>
    <row r="203" spans="2:17" hidden="1" x14ac:dyDescent="0.25">
      <c r="B203" s="67">
        <v>201</v>
      </c>
      <c r="C203" s="23" t="s">
        <v>6462</v>
      </c>
      <c r="D203" s="22">
        <v>1700015410</v>
      </c>
      <c r="E203" s="23" t="s">
        <v>2627</v>
      </c>
      <c r="F203" s="22">
        <v>2019</v>
      </c>
      <c r="G203" s="38">
        <v>44389</v>
      </c>
      <c r="H203" s="22">
        <f t="shared" si="20"/>
        <v>2</v>
      </c>
      <c r="I203" s="22">
        <v>15</v>
      </c>
      <c r="J203" s="39">
        <f t="shared" si="21"/>
        <v>6.3333333333333325E-2</v>
      </c>
      <c r="K203" s="35">
        <v>311000</v>
      </c>
      <c r="L203" s="35">
        <v>275981.8</v>
      </c>
      <c r="M203" s="36">
        <v>0</v>
      </c>
      <c r="N203" s="35">
        <f t="shared" si="22"/>
        <v>311000</v>
      </c>
      <c r="O203" s="35">
        <f t="shared" si="23"/>
        <v>39393.333333333328</v>
      </c>
      <c r="P203" s="57">
        <f t="shared" si="24"/>
        <v>271606.66666666669</v>
      </c>
      <c r="Q203" s="53">
        <f t="shared" si="25"/>
        <v>244446.00000000003</v>
      </c>
    </row>
    <row r="204" spans="2:17" hidden="1" x14ac:dyDescent="0.25">
      <c r="B204" s="67">
        <v>202</v>
      </c>
      <c r="C204" s="23" t="s">
        <v>6462</v>
      </c>
      <c r="D204" s="22">
        <v>1700015660</v>
      </c>
      <c r="E204" s="23" t="s">
        <v>2628</v>
      </c>
      <c r="F204" s="22">
        <v>2019</v>
      </c>
      <c r="G204" s="38">
        <v>44389</v>
      </c>
      <c r="H204" s="22">
        <f t="shared" si="20"/>
        <v>2</v>
      </c>
      <c r="I204" s="22">
        <v>15</v>
      </c>
      <c r="J204" s="39">
        <f t="shared" si="21"/>
        <v>6.3333333333333325E-2</v>
      </c>
      <c r="K204" s="35">
        <v>206501.4</v>
      </c>
      <c r="L204" s="35">
        <v>185882.58</v>
      </c>
      <c r="M204" s="36">
        <v>0</v>
      </c>
      <c r="N204" s="35">
        <f t="shared" si="22"/>
        <v>206501.4</v>
      </c>
      <c r="O204" s="35">
        <f t="shared" si="23"/>
        <v>26156.843999999997</v>
      </c>
      <c r="P204" s="57">
        <f t="shared" si="24"/>
        <v>180344.55599999998</v>
      </c>
      <c r="Q204" s="53">
        <f t="shared" si="25"/>
        <v>162310.1004</v>
      </c>
    </row>
    <row r="205" spans="2:17" hidden="1" x14ac:dyDescent="0.25">
      <c r="B205" s="67">
        <v>203</v>
      </c>
      <c r="C205" s="23" t="s">
        <v>6462</v>
      </c>
      <c r="D205" s="22">
        <v>1700015180</v>
      </c>
      <c r="E205" s="23" t="s">
        <v>2629</v>
      </c>
      <c r="F205" s="22">
        <v>2019</v>
      </c>
      <c r="G205" s="38">
        <v>44389</v>
      </c>
      <c r="H205" s="22">
        <f t="shared" si="20"/>
        <v>2</v>
      </c>
      <c r="I205" s="22">
        <v>15</v>
      </c>
      <c r="J205" s="39">
        <f t="shared" si="21"/>
        <v>6.3333333333333325E-2</v>
      </c>
      <c r="K205" s="35">
        <v>185000</v>
      </c>
      <c r="L205" s="35">
        <v>158170.78</v>
      </c>
      <c r="M205" s="36">
        <v>0</v>
      </c>
      <c r="N205" s="35">
        <f t="shared" si="22"/>
        <v>185000</v>
      </c>
      <c r="O205" s="35">
        <f t="shared" si="23"/>
        <v>23433.333333333328</v>
      </c>
      <c r="P205" s="57">
        <f t="shared" si="24"/>
        <v>161566.66666666669</v>
      </c>
      <c r="Q205" s="53">
        <f t="shared" si="25"/>
        <v>145410.00000000003</v>
      </c>
    </row>
    <row r="206" spans="2:17" hidden="1" x14ac:dyDescent="0.25">
      <c r="B206" s="67">
        <v>204</v>
      </c>
      <c r="C206" s="23" t="s">
        <v>6462</v>
      </c>
      <c r="D206" s="22">
        <v>1700015190</v>
      </c>
      <c r="E206" s="23" t="s">
        <v>2630</v>
      </c>
      <c r="F206" s="22">
        <v>2019</v>
      </c>
      <c r="G206" s="38">
        <v>44389</v>
      </c>
      <c r="H206" s="22">
        <f t="shared" si="20"/>
        <v>2</v>
      </c>
      <c r="I206" s="22">
        <v>15</v>
      </c>
      <c r="J206" s="39">
        <f t="shared" si="21"/>
        <v>6.3333333333333325E-2</v>
      </c>
      <c r="K206" s="35">
        <v>78120</v>
      </c>
      <c r="L206" s="35">
        <v>66790.81</v>
      </c>
      <c r="M206" s="36">
        <v>0</v>
      </c>
      <c r="N206" s="35">
        <f t="shared" si="22"/>
        <v>78120</v>
      </c>
      <c r="O206" s="35">
        <f t="shared" si="23"/>
        <v>9895.1999999999989</v>
      </c>
      <c r="P206" s="57">
        <f t="shared" si="24"/>
        <v>68224.800000000003</v>
      </c>
      <c r="Q206" s="53">
        <f t="shared" si="25"/>
        <v>61402.320000000007</v>
      </c>
    </row>
    <row r="207" spans="2:17" hidden="1" x14ac:dyDescent="0.25">
      <c r="B207" s="67">
        <v>205</v>
      </c>
      <c r="C207" s="23" t="s">
        <v>6462</v>
      </c>
      <c r="D207" s="22">
        <v>1700016350</v>
      </c>
      <c r="E207" s="23" t="s">
        <v>2631</v>
      </c>
      <c r="F207" s="22">
        <v>2020</v>
      </c>
      <c r="G207" s="38">
        <v>44389</v>
      </c>
      <c r="H207" s="22">
        <f t="shared" si="20"/>
        <v>1</v>
      </c>
      <c r="I207" s="22">
        <v>15</v>
      </c>
      <c r="J207" s="39">
        <f t="shared" si="21"/>
        <v>6.3333333333333325E-2</v>
      </c>
      <c r="K207" s="35">
        <v>800136.96</v>
      </c>
      <c r="L207" s="35">
        <v>735110.59</v>
      </c>
      <c r="M207" s="36">
        <v>0</v>
      </c>
      <c r="N207" s="35">
        <f t="shared" si="22"/>
        <v>800136.96</v>
      </c>
      <c r="O207" s="35">
        <f t="shared" si="23"/>
        <v>50675.340799999991</v>
      </c>
      <c r="P207" s="57">
        <f t="shared" si="24"/>
        <v>749461.61919999996</v>
      </c>
      <c r="Q207" s="53">
        <f t="shared" si="25"/>
        <v>674515.45727999997</v>
      </c>
    </row>
    <row r="208" spans="2:17" hidden="1" x14ac:dyDescent="0.25">
      <c r="B208" s="67">
        <v>206</v>
      </c>
      <c r="C208" s="23" t="s">
        <v>6462</v>
      </c>
      <c r="D208" s="22">
        <v>1700016340</v>
      </c>
      <c r="E208" s="23" t="s">
        <v>2632</v>
      </c>
      <c r="F208" s="22">
        <v>2020</v>
      </c>
      <c r="G208" s="38">
        <v>44389</v>
      </c>
      <c r="H208" s="22">
        <f t="shared" si="20"/>
        <v>1</v>
      </c>
      <c r="I208" s="22">
        <v>15</v>
      </c>
      <c r="J208" s="39">
        <f t="shared" si="21"/>
        <v>6.3333333333333325E-2</v>
      </c>
      <c r="K208" s="35">
        <v>190000</v>
      </c>
      <c r="L208" s="35">
        <v>179346.12</v>
      </c>
      <c r="M208" s="36">
        <v>0</v>
      </c>
      <c r="N208" s="35">
        <f t="shared" si="22"/>
        <v>190000</v>
      </c>
      <c r="O208" s="35">
        <f t="shared" si="23"/>
        <v>12033.333333333332</v>
      </c>
      <c r="P208" s="57">
        <f t="shared" si="24"/>
        <v>177966.66666666666</v>
      </c>
      <c r="Q208" s="53">
        <f t="shared" si="25"/>
        <v>160170</v>
      </c>
    </row>
    <row r="209" spans="2:17" hidden="1" x14ac:dyDescent="0.25">
      <c r="B209" s="67">
        <v>207</v>
      </c>
      <c r="C209" s="23" t="s">
        <v>6462</v>
      </c>
      <c r="D209" s="22">
        <v>1700017410</v>
      </c>
      <c r="E209" s="23" t="s">
        <v>2633</v>
      </c>
      <c r="F209" s="22">
        <v>2021</v>
      </c>
      <c r="G209" s="38">
        <v>44389</v>
      </c>
      <c r="H209" s="22">
        <f t="shared" si="20"/>
        <v>0</v>
      </c>
      <c r="I209" s="22">
        <v>15</v>
      </c>
      <c r="J209" s="39">
        <f t="shared" si="21"/>
        <v>6.3333333333333325E-2</v>
      </c>
      <c r="K209" s="35">
        <v>209560.77</v>
      </c>
      <c r="L209" s="35">
        <v>205848.01</v>
      </c>
      <c r="M209" s="36">
        <v>0</v>
      </c>
      <c r="N209" s="35">
        <f t="shared" si="22"/>
        <v>209560.77</v>
      </c>
      <c r="O209" s="35">
        <f t="shared" si="23"/>
        <v>0</v>
      </c>
      <c r="P209" s="57">
        <f t="shared" si="24"/>
        <v>209560.77</v>
      </c>
      <c r="Q209" s="53">
        <f t="shared" si="25"/>
        <v>188604.693</v>
      </c>
    </row>
    <row r="210" spans="2:17" hidden="1" x14ac:dyDescent="0.25">
      <c r="B210" s="67">
        <v>208</v>
      </c>
      <c r="C210" s="23" t="s">
        <v>6462</v>
      </c>
      <c r="D210" s="22">
        <v>1700015480</v>
      </c>
      <c r="E210" s="23" t="s">
        <v>2039</v>
      </c>
      <c r="F210" s="22">
        <v>2020</v>
      </c>
      <c r="G210" s="38">
        <v>44389</v>
      </c>
      <c r="H210" s="22">
        <f t="shared" si="20"/>
        <v>1</v>
      </c>
      <c r="I210" s="22">
        <v>8</v>
      </c>
      <c r="J210" s="39">
        <f t="shared" si="21"/>
        <v>0.11874999999999999</v>
      </c>
      <c r="K210" s="35">
        <v>3094540</v>
      </c>
      <c r="L210" s="35">
        <v>2232590.5</v>
      </c>
      <c r="M210" s="36">
        <v>0</v>
      </c>
      <c r="N210" s="35">
        <f t="shared" si="22"/>
        <v>3094540</v>
      </c>
      <c r="O210" s="35">
        <f t="shared" si="23"/>
        <v>367476.625</v>
      </c>
      <c r="P210" s="57">
        <f t="shared" si="24"/>
        <v>2727063.375</v>
      </c>
      <c r="Q210" s="53">
        <f t="shared" si="25"/>
        <v>2454357.0375000001</v>
      </c>
    </row>
    <row r="211" spans="2:17" hidden="1" x14ac:dyDescent="0.25">
      <c r="B211" s="67">
        <v>209</v>
      </c>
      <c r="C211" s="23" t="s">
        <v>6462</v>
      </c>
      <c r="D211" s="22">
        <v>1700015490</v>
      </c>
      <c r="E211" s="23" t="s">
        <v>2635</v>
      </c>
      <c r="F211" s="22">
        <v>2020</v>
      </c>
      <c r="G211" s="38">
        <v>44389</v>
      </c>
      <c r="H211" s="22">
        <f t="shared" si="20"/>
        <v>1</v>
      </c>
      <c r="I211" s="22">
        <v>8</v>
      </c>
      <c r="J211" s="39">
        <f t="shared" si="21"/>
        <v>0.11874999999999999</v>
      </c>
      <c r="K211" s="35">
        <v>717188</v>
      </c>
      <c r="L211" s="35">
        <v>528557.73</v>
      </c>
      <c r="M211" s="36">
        <v>0</v>
      </c>
      <c r="N211" s="35">
        <f t="shared" si="22"/>
        <v>717188</v>
      </c>
      <c r="O211" s="35">
        <f t="shared" si="23"/>
        <v>85166.074999999997</v>
      </c>
      <c r="P211" s="57">
        <f t="shared" si="24"/>
        <v>632021.92500000005</v>
      </c>
      <c r="Q211" s="53">
        <f t="shared" si="25"/>
        <v>568819.73250000004</v>
      </c>
    </row>
    <row r="212" spans="2:17" hidden="1" x14ac:dyDescent="0.25">
      <c r="B212" s="67">
        <v>210</v>
      </c>
      <c r="C212" s="23" t="s">
        <v>6462</v>
      </c>
      <c r="D212" s="22">
        <v>1700015500</v>
      </c>
      <c r="E212" s="23" t="s">
        <v>2636</v>
      </c>
      <c r="F212" s="22">
        <v>2020</v>
      </c>
      <c r="G212" s="38">
        <v>44389</v>
      </c>
      <c r="H212" s="22">
        <f t="shared" si="20"/>
        <v>1</v>
      </c>
      <c r="I212" s="22">
        <v>8</v>
      </c>
      <c r="J212" s="39">
        <f t="shared" si="21"/>
        <v>0.11874999999999999</v>
      </c>
      <c r="K212" s="35">
        <v>308688</v>
      </c>
      <c r="L212" s="35">
        <v>234546.5</v>
      </c>
      <c r="M212" s="36">
        <v>0</v>
      </c>
      <c r="N212" s="35">
        <f t="shared" si="22"/>
        <v>308688</v>
      </c>
      <c r="O212" s="35">
        <f t="shared" si="23"/>
        <v>36656.699999999997</v>
      </c>
      <c r="P212" s="57">
        <f t="shared" si="24"/>
        <v>272031.3</v>
      </c>
      <c r="Q212" s="53">
        <f t="shared" si="25"/>
        <v>244828.16999999998</v>
      </c>
    </row>
    <row r="213" spans="2:17" s="14" customFormat="1" hidden="1" x14ac:dyDescent="0.25">
      <c r="B213" s="67">
        <v>211</v>
      </c>
      <c r="C213" s="23" t="s">
        <v>6465</v>
      </c>
      <c r="D213" s="22">
        <v>1700002520</v>
      </c>
      <c r="E213" s="23" t="s">
        <v>2481</v>
      </c>
      <c r="F213" s="22">
        <v>2010</v>
      </c>
      <c r="G213" s="38">
        <v>44389</v>
      </c>
      <c r="H213" s="22">
        <f t="shared" si="20"/>
        <v>11</v>
      </c>
      <c r="I213" s="22">
        <v>15</v>
      </c>
      <c r="J213" s="39">
        <f t="shared" si="21"/>
        <v>6.3333333333333325E-2</v>
      </c>
      <c r="K213" s="35">
        <v>72593563.010000005</v>
      </c>
      <c r="L213" s="35">
        <v>20878979.350000001</v>
      </c>
      <c r="M213" s="36">
        <v>0</v>
      </c>
      <c r="N213" s="35">
        <f t="shared" si="22"/>
        <v>72593563.010000005</v>
      </c>
      <c r="O213" s="35">
        <f t="shared" si="23"/>
        <v>50573515.56363333</v>
      </c>
      <c r="P213" s="57">
        <f t="shared" si="24"/>
        <v>22020047.446366675</v>
      </c>
      <c r="Q213" s="53">
        <f t="shared" si="25"/>
        <v>19818042.701730009</v>
      </c>
    </row>
    <row r="214" spans="2:17" hidden="1" x14ac:dyDescent="0.25">
      <c r="B214" s="67">
        <v>212</v>
      </c>
      <c r="C214" s="23" t="s">
        <v>6465</v>
      </c>
      <c r="D214" s="22">
        <v>1700002530</v>
      </c>
      <c r="E214" s="23" t="s">
        <v>3588</v>
      </c>
      <c r="F214" s="22">
        <v>2010</v>
      </c>
      <c r="G214" s="38">
        <v>44389</v>
      </c>
      <c r="H214" s="22">
        <f t="shared" si="20"/>
        <v>11</v>
      </c>
      <c r="I214" s="22">
        <v>15</v>
      </c>
      <c r="J214" s="39">
        <f t="shared" si="21"/>
        <v>6.3333333333333325E-2</v>
      </c>
      <c r="K214" s="35">
        <v>5932181.8200000003</v>
      </c>
      <c r="L214" s="35">
        <v>1706182.99</v>
      </c>
      <c r="M214" s="36">
        <v>0</v>
      </c>
      <c r="N214" s="35">
        <f t="shared" si="22"/>
        <v>5932181.8200000003</v>
      </c>
      <c r="O214" s="35">
        <f t="shared" si="23"/>
        <v>4132753.3345999997</v>
      </c>
      <c r="P214" s="57">
        <f t="shared" si="24"/>
        <v>1799428.4854000006</v>
      </c>
      <c r="Q214" s="53">
        <f t="shared" si="25"/>
        <v>1619485.6368600007</v>
      </c>
    </row>
    <row r="215" spans="2:17" hidden="1" x14ac:dyDescent="0.25">
      <c r="B215" s="67">
        <v>213</v>
      </c>
      <c r="C215" s="23" t="s">
        <v>6465</v>
      </c>
      <c r="D215" s="22">
        <v>1700002550</v>
      </c>
      <c r="E215" s="23" t="s">
        <v>67</v>
      </c>
      <c r="F215" s="22">
        <v>2010</v>
      </c>
      <c r="G215" s="38">
        <v>44389</v>
      </c>
      <c r="H215" s="22">
        <f t="shared" si="20"/>
        <v>11</v>
      </c>
      <c r="I215" s="22">
        <v>15</v>
      </c>
      <c r="J215" s="39">
        <f t="shared" si="21"/>
        <v>6.3333333333333325E-2</v>
      </c>
      <c r="K215" s="35">
        <v>1084409.06</v>
      </c>
      <c r="L215" s="35">
        <v>311892.02</v>
      </c>
      <c r="M215" s="36">
        <v>0</v>
      </c>
      <c r="N215" s="35">
        <f t="shared" si="22"/>
        <v>1084409.06</v>
      </c>
      <c r="O215" s="35">
        <f t="shared" si="23"/>
        <v>755471.64513333328</v>
      </c>
      <c r="P215" s="57">
        <f t="shared" si="24"/>
        <v>328937.41486666678</v>
      </c>
      <c r="Q215" s="53">
        <f t="shared" si="25"/>
        <v>296043.67338000011</v>
      </c>
    </row>
    <row r="216" spans="2:17" hidden="1" x14ac:dyDescent="0.25">
      <c r="B216" s="67">
        <v>214</v>
      </c>
      <c r="C216" s="23" t="s">
        <v>6465</v>
      </c>
      <c r="D216" s="22">
        <v>1700002450</v>
      </c>
      <c r="E216" s="23" t="s">
        <v>3589</v>
      </c>
      <c r="F216" s="22">
        <v>2010</v>
      </c>
      <c r="G216" s="38">
        <v>44389</v>
      </c>
      <c r="H216" s="22">
        <f t="shared" si="20"/>
        <v>11</v>
      </c>
      <c r="I216" s="22">
        <v>8</v>
      </c>
      <c r="J216" s="39">
        <f t="shared" si="21"/>
        <v>0.11874999999999999</v>
      </c>
      <c r="K216" s="35">
        <v>52291.96</v>
      </c>
      <c r="L216" s="35">
        <v>15520.93</v>
      </c>
      <c r="M216" s="36">
        <v>0</v>
      </c>
      <c r="N216" s="35">
        <f t="shared" si="22"/>
        <v>52291.96</v>
      </c>
      <c r="O216" s="35">
        <f t="shared" si="23"/>
        <v>68306.372749999995</v>
      </c>
      <c r="P216" s="57">
        <f t="shared" si="24"/>
        <v>2614.598</v>
      </c>
      <c r="Q216" s="53">
        <f t="shared" si="25"/>
        <v>2614.598</v>
      </c>
    </row>
    <row r="217" spans="2:17" hidden="1" x14ac:dyDescent="0.25">
      <c r="B217" s="67">
        <v>215</v>
      </c>
      <c r="C217" s="23" t="s">
        <v>6465</v>
      </c>
      <c r="D217" s="22">
        <v>1700002460</v>
      </c>
      <c r="E217" s="23" t="s">
        <v>3590</v>
      </c>
      <c r="F217" s="22">
        <v>2010</v>
      </c>
      <c r="G217" s="38">
        <v>44389</v>
      </c>
      <c r="H217" s="22">
        <f t="shared" si="20"/>
        <v>11</v>
      </c>
      <c r="I217" s="22">
        <v>8</v>
      </c>
      <c r="J217" s="39">
        <f t="shared" si="21"/>
        <v>0.11874999999999999</v>
      </c>
      <c r="K217" s="35">
        <v>46982</v>
      </c>
      <c r="L217" s="35">
        <v>14256.67</v>
      </c>
      <c r="M217" s="36">
        <v>0</v>
      </c>
      <c r="N217" s="35">
        <f t="shared" si="22"/>
        <v>46982</v>
      </c>
      <c r="O217" s="35">
        <f t="shared" si="23"/>
        <v>61370.237499999996</v>
      </c>
      <c r="P217" s="57">
        <f t="shared" si="24"/>
        <v>2349.1</v>
      </c>
      <c r="Q217" s="53">
        <f t="shared" si="25"/>
        <v>2349.1</v>
      </c>
    </row>
    <row r="218" spans="2:17" hidden="1" x14ac:dyDescent="0.25">
      <c r="B218" s="67">
        <v>216</v>
      </c>
      <c r="C218" s="23" t="s">
        <v>6465</v>
      </c>
      <c r="D218" s="22">
        <v>1700002540</v>
      </c>
      <c r="E218" s="23" t="s">
        <v>3591</v>
      </c>
      <c r="F218" s="22">
        <v>2010</v>
      </c>
      <c r="G218" s="38">
        <v>44389</v>
      </c>
      <c r="H218" s="22">
        <f t="shared" si="20"/>
        <v>11</v>
      </c>
      <c r="I218" s="22">
        <v>6</v>
      </c>
      <c r="J218" s="39">
        <f t="shared" si="21"/>
        <v>0.15833333333333333</v>
      </c>
      <c r="K218" s="35">
        <v>37303.370000000003</v>
      </c>
      <c r="L218" s="35">
        <v>10729.02</v>
      </c>
      <c r="M218" s="36">
        <v>0</v>
      </c>
      <c r="N218" s="35">
        <f t="shared" si="22"/>
        <v>37303.370000000003</v>
      </c>
      <c r="O218" s="35">
        <f t="shared" si="23"/>
        <v>64970.03608333334</v>
      </c>
      <c r="P218" s="57">
        <f t="shared" si="24"/>
        <v>1865.1685000000002</v>
      </c>
      <c r="Q218" s="53">
        <f t="shared" si="25"/>
        <v>1865.1685000000002</v>
      </c>
    </row>
    <row r="219" spans="2:17" hidden="1" x14ac:dyDescent="0.25">
      <c r="B219" s="67">
        <v>217</v>
      </c>
      <c r="C219" s="23" t="s">
        <v>6465</v>
      </c>
      <c r="D219" s="22">
        <v>1700002470</v>
      </c>
      <c r="E219" s="23" t="s">
        <v>3592</v>
      </c>
      <c r="F219" s="22">
        <v>2010</v>
      </c>
      <c r="G219" s="38">
        <v>44389</v>
      </c>
      <c r="H219" s="22">
        <f t="shared" si="20"/>
        <v>11</v>
      </c>
      <c r="I219" s="22">
        <v>8</v>
      </c>
      <c r="J219" s="39">
        <f t="shared" si="21"/>
        <v>0.11874999999999999</v>
      </c>
      <c r="K219" s="35">
        <v>36494</v>
      </c>
      <c r="L219" s="35">
        <v>11550.85</v>
      </c>
      <c r="M219" s="36">
        <v>0</v>
      </c>
      <c r="N219" s="35">
        <f t="shared" si="22"/>
        <v>36494</v>
      </c>
      <c r="O219" s="35">
        <f t="shared" si="23"/>
        <v>47670.287499999999</v>
      </c>
      <c r="P219" s="57">
        <f t="shared" si="24"/>
        <v>1824.7</v>
      </c>
      <c r="Q219" s="53">
        <f t="shared" si="25"/>
        <v>1824.7</v>
      </c>
    </row>
    <row r="220" spans="2:17" hidden="1" x14ac:dyDescent="0.25">
      <c r="B220" s="67">
        <v>218</v>
      </c>
      <c r="C220" s="23" t="s">
        <v>6465</v>
      </c>
      <c r="D220" s="22">
        <v>1700002580</v>
      </c>
      <c r="E220" s="23" t="s">
        <v>3593</v>
      </c>
      <c r="F220" s="22">
        <v>2010</v>
      </c>
      <c r="G220" s="38">
        <v>44389</v>
      </c>
      <c r="H220" s="22">
        <f t="shared" si="20"/>
        <v>11</v>
      </c>
      <c r="I220" s="22">
        <v>6</v>
      </c>
      <c r="J220" s="39">
        <f t="shared" si="21"/>
        <v>0.15833333333333333</v>
      </c>
      <c r="K220" s="35">
        <v>35811.24</v>
      </c>
      <c r="L220" s="35">
        <v>10299.82</v>
      </c>
      <c r="M220" s="36">
        <v>0</v>
      </c>
      <c r="N220" s="35">
        <f t="shared" si="22"/>
        <v>35811.24</v>
      </c>
      <c r="O220" s="35">
        <f t="shared" si="23"/>
        <v>62371.242999999995</v>
      </c>
      <c r="P220" s="57">
        <f t="shared" si="24"/>
        <v>1790.5619999999999</v>
      </c>
      <c r="Q220" s="53">
        <f t="shared" si="25"/>
        <v>1790.5619999999999</v>
      </c>
    </row>
    <row r="221" spans="2:17" hidden="1" x14ac:dyDescent="0.25">
      <c r="B221" s="67">
        <v>219</v>
      </c>
      <c r="C221" s="23" t="s">
        <v>6465</v>
      </c>
      <c r="D221" s="22">
        <v>1700002570</v>
      </c>
      <c r="E221" s="23" t="s">
        <v>3594</v>
      </c>
      <c r="F221" s="22">
        <v>2010</v>
      </c>
      <c r="G221" s="38">
        <v>44389</v>
      </c>
      <c r="H221" s="22">
        <f t="shared" si="20"/>
        <v>11</v>
      </c>
      <c r="I221" s="22">
        <v>6</v>
      </c>
      <c r="J221" s="39">
        <f t="shared" si="21"/>
        <v>0.15833333333333333</v>
      </c>
      <c r="K221" s="35">
        <v>29842.7</v>
      </c>
      <c r="L221" s="35">
        <v>8583.17</v>
      </c>
      <c r="M221" s="36">
        <v>0</v>
      </c>
      <c r="N221" s="35">
        <f t="shared" si="22"/>
        <v>29842.7</v>
      </c>
      <c r="O221" s="35">
        <f t="shared" si="23"/>
        <v>51976.035833333335</v>
      </c>
      <c r="P221" s="57">
        <f t="shared" si="24"/>
        <v>1492.1350000000002</v>
      </c>
      <c r="Q221" s="53">
        <f t="shared" si="25"/>
        <v>1492.1350000000002</v>
      </c>
    </row>
    <row r="222" spans="2:17" hidden="1" x14ac:dyDescent="0.25">
      <c r="B222" s="67">
        <v>220</v>
      </c>
      <c r="C222" s="23" t="s">
        <v>6465</v>
      </c>
      <c r="D222" s="22">
        <v>1700002930</v>
      </c>
      <c r="E222" s="23" t="s">
        <v>3595</v>
      </c>
      <c r="F222" s="22">
        <v>2011</v>
      </c>
      <c r="G222" s="38">
        <v>44389</v>
      </c>
      <c r="H222" s="22">
        <f t="shared" si="20"/>
        <v>10</v>
      </c>
      <c r="I222" s="22">
        <v>15</v>
      </c>
      <c r="J222" s="39">
        <f t="shared" si="21"/>
        <v>6.3333333333333325E-2</v>
      </c>
      <c r="K222" s="35">
        <v>42705</v>
      </c>
      <c r="L222" s="35">
        <v>13955.18</v>
      </c>
      <c r="M222" s="36">
        <v>0</v>
      </c>
      <c r="N222" s="35">
        <f t="shared" si="22"/>
        <v>42705</v>
      </c>
      <c r="O222" s="35">
        <f t="shared" si="23"/>
        <v>27046.5</v>
      </c>
      <c r="P222" s="57">
        <f t="shared" si="24"/>
        <v>15658.5</v>
      </c>
      <c r="Q222" s="53">
        <f t="shared" si="25"/>
        <v>14092.65</v>
      </c>
    </row>
    <row r="223" spans="2:17" hidden="1" x14ac:dyDescent="0.25">
      <c r="B223" s="67">
        <v>221</v>
      </c>
      <c r="C223" s="23" t="s">
        <v>6465</v>
      </c>
      <c r="D223" s="22">
        <v>1700004010</v>
      </c>
      <c r="E223" s="23" t="s">
        <v>3596</v>
      </c>
      <c r="F223" s="22">
        <v>2011</v>
      </c>
      <c r="G223" s="38">
        <v>44389</v>
      </c>
      <c r="H223" s="22">
        <f t="shared" si="20"/>
        <v>10</v>
      </c>
      <c r="I223" s="22">
        <v>15</v>
      </c>
      <c r="J223" s="39">
        <f t="shared" si="21"/>
        <v>6.3333333333333325E-2</v>
      </c>
      <c r="K223" s="35">
        <v>37423</v>
      </c>
      <c r="L223" s="35">
        <v>5277.46</v>
      </c>
      <c r="M223" s="36">
        <v>0</v>
      </c>
      <c r="N223" s="35">
        <f t="shared" si="22"/>
        <v>37423</v>
      </c>
      <c r="O223" s="35">
        <f t="shared" si="23"/>
        <v>23701.233333333334</v>
      </c>
      <c r="P223" s="57">
        <f t="shared" si="24"/>
        <v>13721.766666666666</v>
      </c>
      <c r="Q223" s="53">
        <f t="shared" si="25"/>
        <v>12349.59</v>
      </c>
    </row>
    <row r="224" spans="2:17" hidden="1" x14ac:dyDescent="0.25">
      <c r="B224" s="67">
        <v>222</v>
      </c>
      <c r="C224" s="23" t="s">
        <v>6465</v>
      </c>
      <c r="D224" s="22">
        <v>1700004200</v>
      </c>
      <c r="E224" s="23" t="s">
        <v>3597</v>
      </c>
      <c r="F224" s="22">
        <v>2012</v>
      </c>
      <c r="G224" s="38">
        <v>44389</v>
      </c>
      <c r="H224" s="22">
        <f t="shared" si="20"/>
        <v>9</v>
      </c>
      <c r="I224" s="22">
        <v>6</v>
      </c>
      <c r="J224" s="39">
        <f t="shared" si="21"/>
        <v>0.15833333333333333</v>
      </c>
      <c r="K224" s="35">
        <v>46222</v>
      </c>
      <c r="L224" s="35">
        <v>18174.189999999999</v>
      </c>
      <c r="M224" s="36">
        <v>0</v>
      </c>
      <c r="N224" s="35">
        <f t="shared" si="22"/>
        <v>46222</v>
      </c>
      <c r="O224" s="35">
        <f t="shared" si="23"/>
        <v>65866.349999999991</v>
      </c>
      <c r="P224" s="57">
        <f t="shared" si="24"/>
        <v>2311.1</v>
      </c>
      <c r="Q224" s="53">
        <f t="shared" si="25"/>
        <v>2311.1</v>
      </c>
    </row>
    <row r="225" spans="2:17" hidden="1" x14ac:dyDescent="0.25">
      <c r="B225" s="67">
        <v>223</v>
      </c>
      <c r="C225" s="23" t="s">
        <v>6465</v>
      </c>
      <c r="D225" s="22">
        <v>1700004180</v>
      </c>
      <c r="E225" s="23" t="s">
        <v>3598</v>
      </c>
      <c r="F225" s="22">
        <v>2012</v>
      </c>
      <c r="G225" s="38">
        <v>44389</v>
      </c>
      <c r="H225" s="22">
        <f t="shared" si="20"/>
        <v>9</v>
      </c>
      <c r="I225" s="22">
        <v>6</v>
      </c>
      <c r="J225" s="39">
        <f t="shared" si="21"/>
        <v>0.15833333333333333</v>
      </c>
      <c r="K225" s="35">
        <v>37502</v>
      </c>
      <c r="L225" s="35">
        <v>15034.57</v>
      </c>
      <c r="M225" s="36">
        <v>0</v>
      </c>
      <c r="N225" s="35">
        <f t="shared" si="22"/>
        <v>37502</v>
      </c>
      <c r="O225" s="35">
        <f t="shared" si="23"/>
        <v>53440.349999999991</v>
      </c>
      <c r="P225" s="57">
        <f t="shared" si="24"/>
        <v>1875.1000000000001</v>
      </c>
      <c r="Q225" s="53">
        <f t="shared" si="25"/>
        <v>1875.1000000000001</v>
      </c>
    </row>
    <row r="226" spans="2:17" hidden="1" x14ac:dyDescent="0.25">
      <c r="B226" s="67">
        <v>224</v>
      </c>
      <c r="C226" s="23" t="s">
        <v>6465</v>
      </c>
      <c r="D226" s="22">
        <v>1700004960</v>
      </c>
      <c r="E226" s="23" t="s">
        <v>3599</v>
      </c>
      <c r="F226" s="22">
        <v>2014</v>
      </c>
      <c r="G226" s="38">
        <v>44389</v>
      </c>
      <c r="H226" s="22">
        <f t="shared" si="20"/>
        <v>7</v>
      </c>
      <c r="I226" s="22">
        <v>15</v>
      </c>
      <c r="J226" s="39">
        <f t="shared" si="21"/>
        <v>6.3333333333333325E-2</v>
      </c>
      <c r="K226" s="35">
        <v>2144833.8199999998</v>
      </c>
      <c r="L226" s="35">
        <v>1231115.92</v>
      </c>
      <c r="M226" s="77">
        <v>0.34</v>
      </c>
      <c r="N226" s="35">
        <f t="shared" si="22"/>
        <v>2874077.3188</v>
      </c>
      <c r="O226" s="35">
        <f t="shared" si="23"/>
        <v>1274174.2780013331</v>
      </c>
      <c r="P226" s="57">
        <f t="shared" si="24"/>
        <v>1599903.0407986669</v>
      </c>
      <c r="Q226" s="53">
        <f t="shared" si="25"/>
        <v>1439912.7367188002</v>
      </c>
    </row>
    <row r="227" spans="2:17" hidden="1" x14ac:dyDescent="0.25">
      <c r="B227" s="67">
        <v>225</v>
      </c>
      <c r="C227" s="23" t="s">
        <v>6465</v>
      </c>
      <c r="D227" s="22">
        <v>1700006370</v>
      </c>
      <c r="E227" s="23" t="s">
        <v>3600</v>
      </c>
      <c r="F227" s="22">
        <v>2014</v>
      </c>
      <c r="G227" s="38">
        <v>44389</v>
      </c>
      <c r="H227" s="22">
        <f t="shared" si="20"/>
        <v>7</v>
      </c>
      <c r="I227" s="22">
        <v>15</v>
      </c>
      <c r="J227" s="39">
        <f t="shared" si="21"/>
        <v>6.3333333333333325E-2</v>
      </c>
      <c r="K227" s="35">
        <v>82160</v>
      </c>
      <c r="L227" s="35">
        <v>45964.6</v>
      </c>
      <c r="M227" s="77">
        <v>0.34</v>
      </c>
      <c r="N227" s="35">
        <f t="shared" si="22"/>
        <v>110094.40000000001</v>
      </c>
      <c r="O227" s="35">
        <f t="shared" si="23"/>
        <v>48808.51733333333</v>
      </c>
      <c r="P227" s="57">
        <f t="shared" si="24"/>
        <v>61285.882666666679</v>
      </c>
      <c r="Q227" s="53">
        <f t="shared" si="25"/>
        <v>55157.294400000013</v>
      </c>
    </row>
    <row r="228" spans="2:17" hidden="1" x14ac:dyDescent="0.25">
      <c r="B228" s="67">
        <v>226</v>
      </c>
      <c r="C228" s="23" t="s">
        <v>6465</v>
      </c>
      <c r="D228" s="22">
        <v>1700007750</v>
      </c>
      <c r="E228" s="23" t="s">
        <v>3601</v>
      </c>
      <c r="F228" s="22">
        <v>2015</v>
      </c>
      <c r="G228" s="38">
        <v>44389</v>
      </c>
      <c r="H228" s="22">
        <f t="shared" si="20"/>
        <v>6</v>
      </c>
      <c r="I228" s="22">
        <v>15</v>
      </c>
      <c r="J228" s="39">
        <f t="shared" si="21"/>
        <v>6.3333333333333325E-2</v>
      </c>
      <c r="K228" s="35">
        <v>440073</v>
      </c>
      <c r="L228" s="35">
        <v>273088.37</v>
      </c>
      <c r="M228" s="36">
        <v>0.13</v>
      </c>
      <c r="N228" s="35">
        <f t="shared" si="22"/>
        <v>497282.48999999993</v>
      </c>
      <c r="O228" s="35">
        <f t="shared" si="23"/>
        <v>188967.34619999994</v>
      </c>
      <c r="P228" s="57">
        <f t="shared" si="24"/>
        <v>308315.14379999996</v>
      </c>
      <c r="Q228" s="53">
        <f t="shared" si="25"/>
        <v>277483.62941999995</v>
      </c>
    </row>
    <row r="229" spans="2:17" hidden="1" x14ac:dyDescent="0.25">
      <c r="B229" s="67">
        <v>227</v>
      </c>
      <c r="C229" s="23" t="s">
        <v>6465</v>
      </c>
      <c r="D229" s="22">
        <v>1700007600</v>
      </c>
      <c r="E229" s="23" t="s">
        <v>3602</v>
      </c>
      <c r="F229" s="22">
        <v>2015</v>
      </c>
      <c r="G229" s="38">
        <v>44389</v>
      </c>
      <c r="H229" s="22">
        <f t="shared" si="20"/>
        <v>6</v>
      </c>
      <c r="I229" s="22">
        <v>6</v>
      </c>
      <c r="J229" s="39">
        <f t="shared" si="21"/>
        <v>0.15833333333333333</v>
      </c>
      <c r="K229" s="35">
        <v>320420</v>
      </c>
      <c r="L229" s="35">
        <v>201686.47</v>
      </c>
      <c r="M229" s="36">
        <v>0.13</v>
      </c>
      <c r="N229" s="35">
        <f t="shared" si="22"/>
        <v>362074.6</v>
      </c>
      <c r="O229" s="35">
        <f t="shared" si="23"/>
        <v>343970.86999999994</v>
      </c>
      <c r="P229" s="57">
        <f t="shared" si="24"/>
        <v>18103.73000000004</v>
      </c>
      <c r="Q229" s="53">
        <f t="shared" si="25"/>
        <v>18103.73000000004</v>
      </c>
    </row>
    <row r="230" spans="2:17" hidden="1" x14ac:dyDescent="0.25">
      <c r="B230" s="67">
        <v>228</v>
      </c>
      <c r="C230" s="23" t="s">
        <v>6465</v>
      </c>
      <c r="D230" s="22">
        <v>1700007010</v>
      </c>
      <c r="E230" s="23" t="s">
        <v>3603</v>
      </c>
      <c r="F230" s="22">
        <v>2015</v>
      </c>
      <c r="G230" s="38">
        <v>44389</v>
      </c>
      <c r="H230" s="22">
        <f t="shared" si="20"/>
        <v>6</v>
      </c>
      <c r="I230" s="22">
        <v>6</v>
      </c>
      <c r="J230" s="39">
        <f t="shared" si="21"/>
        <v>0.15833333333333333</v>
      </c>
      <c r="K230" s="35">
        <v>60500</v>
      </c>
      <c r="L230" s="35">
        <v>36893.26</v>
      </c>
      <c r="M230" s="36">
        <v>0.13</v>
      </c>
      <c r="N230" s="35">
        <f t="shared" si="22"/>
        <v>68365</v>
      </c>
      <c r="O230" s="35">
        <f t="shared" si="23"/>
        <v>64946.75</v>
      </c>
      <c r="P230" s="57">
        <f t="shared" si="24"/>
        <v>3418.25</v>
      </c>
      <c r="Q230" s="53">
        <f t="shared" si="25"/>
        <v>3418.25</v>
      </c>
    </row>
    <row r="231" spans="2:17" hidden="1" x14ac:dyDescent="0.25">
      <c r="B231" s="67">
        <v>229</v>
      </c>
      <c r="C231" s="23" t="s">
        <v>6465</v>
      </c>
      <c r="D231" s="22">
        <v>1700007670</v>
      </c>
      <c r="E231" s="23" t="s">
        <v>3604</v>
      </c>
      <c r="F231" s="22">
        <v>2016</v>
      </c>
      <c r="G231" s="38">
        <v>44389</v>
      </c>
      <c r="H231" s="22">
        <f t="shared" si="20"/>
        <v>5</v>
      </c>
      <c r="I231" s="22">
        <v>15</v>
      </c>
      <c r="J231" s="39">
        <f t="shared" si="21"/>
        <v>6.3333333333333325E-2</v>
      </c>
      <c r="K231" s="35">
        <v>2494512</v>
      </c>
      <c r="L231" s="35">
        <v>1608407.21</v>
      </c>
      <c r="M231" s="36">
        <v>0.02</v>
      </c>
      <c r="N231" s="35">
        <f t="shared" si="22"/>
        <v>2544402.2400000002</v>
      </c>
      <c r="O231" s="35">
        <f t="shared" si="23"/>
        <v>805727.37600000005</v>
      </c>
      <c r="P231" s="57">
        <f t="shared" si="24"/>
        <v>1738674.8640000001</v>
      </c>
      <c r="Q231" s="53">
        <f t="shared" si="25"/>
        <v>1564807.3776</v>
      </c>
    </row>
    <row r="232" spans="2:17" hidden="1" x14ac:dyDescent="0.25">
      <c r="B232" s="67">
        <v>230</v>
      </c>
      <c r="C232" s="23" t="s">
        <v>6465</v>
      </c>
      <c r="D232" s="22">
        <v>1700009310</v>
      </c>
      <c r="E232" s="23" t="s">
        <v>3605</v>
      </c>
      <c r="F232" s="22">
        <v>2016</v>
      </c>
      <c r="G232" s="38">
        <v>44389</v>
      </c>
      <c r="H232" s="22">
        <f t="shared" si="20"/>
        <v>5</v>
      </c>
      <c r="I232" s="22">
        <v>6</v>
      </c>
      <c r="J232" s="39">
        <f t="shared" si="21"/>
        <v>0.15833333333333333</v>
      </c>
      <c r="K232" s="35">
        <v>402130</v>
      </c>
      <c r="L232" s="35">
        <v>269849.40999999997</v>
      </c>
      <c r="M232" s="36">
        <v>0.02</v>
      </c>
      <c r="N232" s="35">
        <f t="shared" si="22"/>
        <v>410172.60000000003</v>
      </c>
      <c r="O232" s="35">
        <f t="shared" si="23"/>
        <v>324719.97500000003</v>
      </c>
      <c r="P232" s="57">
        <f t="shared" si="24"/>
        <v>85452.625</v>
      </c>
      <c r="Q232" s="53">
        <f t="shared" si="25"/>
        <v>76907.362500000003</v>
      </c>
    </row>
    <row r="233" spans="2:17" hidden="1" x14ac:dyDescent="0.25">
      <c r="B233" s="67">
        <v>231</v>
      </c>
      <c r="C233" s="23" t="s">
        <v>6465</v>
      </c>
      <c r="D233" s="22">
        <v>1700007860</v>
      </c>
      <c r="E233" s="23" t="s">
        <v>3606</v>
      </c>
      <c r="F233" s="22">
        <v>2016</v>
      </c>
      <c r="G233" s="38">
        <v>44389</v>
      </c>
      <c r="H233" s="22">
        <f t="shared" si="20"/>
        <v>5</v>
      </c>
      <c r="I233" s="22">
        <v>15</v>
      </c>
      <c r="J233" s="39">
        <f t="shared" si="21"/>
        <v>6.3333333333333325E-2</v>
      </c>
      <c r="K233" s="35">
        <v>223438.27</v>
      </c>
      <c r="L233" s="35">
        <v>144068.16</v>
      </c>
      <c r="M233" s="36">
        <v>0.02</v>
      </c>
      <c r="N233" s="35">
        <f t="shared" si="22"/>
        <v>227907.03539999999</v>
      </c>
      <c r="O233" s="35">
        <f t="shared" si="23"/>
        <v>72170.56121</v>
      </c>
      <c r="P233" s="57">
        <f t="shared" si="24"/>
        <v>155736.47418999998</v>
      </c>
      <c r="Q233" s="53">
        <f t="shared" si="25"/>
        <v>140162.82677099999</v>
      </c>
    </row>
    <row r="234" spans="2:17" hidden="1" x14ac:dyDescent="0.25">
      <c r="B234" s="67">
        <v>232</v>
      </c>
      <c r="C234" s="23" t="s">
        <v>6465</v>
      </c>
      <c r="D234" s="22">
        <v>1700008310</v>
      </c>
      <c r="E234" s="23" t="s">
        <v>3607</v>
      </c>
      <c r="F234" s="22">
        <v>2016</v>
      </c>
      <c r="G234" s="38">
        <v>44389</v>
      </c>
      <c r="H234" s="22">
        <f t="shared" si="20"/>
        <v>5</v>
      </c>
      <c r="I234" s="22">
        <v>6</v>
      </c>
      <c r="J234" s="39">
        <f t="shared" si="21"/>
        <v>0.15833333333333333</v>
      </c>
      <c r="K234" s="35">
        <v>103413</v>
      </c>
      <c r="L234" s="35">
        <v>66998.679999999993</v>
      </c>
      <c r="M234" s="36">
        <v>0.02</v>
      </c>
      <c r="N234" s="35">
        <f t="shared" si="22"/>
        <v>105481.26</v>
      </c>
      <c r="O234" s="35">
        <f t="shared" si="23"/>
        <v>83505.997499999998</v>
      </c>
      <c r="P234" s="57">
        <f t="shared" si="24"/>
        <v>21975.262499999997</v>
      </c>
      <c r="Q234" s="53">
        <f t="shared" si="25"/>
        <v>19777.736249999998</v>
      </c>
    </row>
    <row r="235" spans="2:17" hidden="1" x14ac:dyDescent="0.25">
      <c r="B235" s="67">
        <v>233</v>
      </c>
      <c r="C235" s="23" t="s">
        <v>6465</v>
      </c>
      <c r="D235" s="22">
        <v>1700009320</v>
      </c>
      <c r="E235" s="23" t="s">
        <v>3608</v>
      </c>
      <c r="F235" s="22">
        <v>2016</v>
      </c>
      <c r="G235" s="38">
        <v>44389</v>
      </c>
      <c r="H235" s="22">
        <f t="shared" si="20"/>
        <v>5</v>
      </c>
      <c r="I235" s="22">
        <v>6</v>
      </c>
      <c r="J235" s="39">
        <f t="shared" si="21"/>
        <v>0.15833333333333333</v>
      </c>
      <c r="K235" s="35">
        <v>83410</v>
      </c>
      <c r="L235" s="35">
        <v>55972.28</v>
      </c>
      <c r="M235" s="36">
        <v>0.02</v>
      </c>
      <c r="N235" s="35">
        <f t="shared" si="22"/>
        <v>85078.2</v>
      </c>
      <c r="O235" s="35">
        <f t="shared" si="23"/>
        <v>67353.574999999997</v>
      </c>
      <c r="P235" s="57">
        <f t="shared" si="24"/>
        <v>17724.625</v>
      </c>
      <c r="Q235" s="53">
        <f t="shared" si="25"/>
        <v>15952.1625</v>
      </c>
    </row>
    <row r="236" spans="2:17" hidden="1" x14ac:dyDescent="0.25">
      <c r="B236" s="67">
        <v>234</v>
      </c>
      <c r="C236" s="23" t="s">
        <v>6465</v>
      </c>
      <c r="D236" s="22">
        <v>1700009670</v>
      </c>
      <c r="E236" s="23" t="s">
        <v>3609</v>
      </c>
      <c r="F236" s="22">
        <v>2016</v>
      </c>
      <c r="G236" s="38">
        <v>44389</v>
      </c>
      <c r="H236" s="22">
        <f t="shared" si="20"/>
        <v>5</v>
      </c>
      <c r="I236" s="22">
        <v>15</v>
      </c>
      <c r="J236" s="39">
        <f t="shared" si="21"/>
        <v>6.3333333333333325E-2</v>
      </c>
      <c r="K236" s="35">
        <v>54600</v>
      </c>
      <c r="L236" s="35">
        <v>38035.51</v>
      </c>
      <c r="M236" s="36">
        <v>0.02</v>
      </c>
      <c r="N236" s="35">
        <f t="shared" si="22"/>
        <v>55692</v>
      </c>
      <c r="O236" s="35">
        <f t="shared" si="23"/>
        <v>17635.8</v>
      </c>
      <c r="P236" s="57">
        <f t="shared" si="24"/>
        <v>38056.199999999997</v>
      </c>
      <c r="Q236" s="53">
        <f t="shared" si="25"/>
        <v>34250.58</v>
      </c>
    </row>
    <row r="237" spans="2:17" hidden="1" x14ac:dyDescent="0.25">
      <c r="B237" s="67">
        <v>235</v>
      </c>
      <c r="C237" s="23" t="s">
        <v>6465</v>
      </c>
      <c r="D237" s="22">
        <v>1700009730</v>
      </c>
      <c r="E237" s="23" t="s">
        <v>3610</v>
      </c>
      <c r="F237" s="22">
        <v>2016</v>
      </c>
      <c r="G237" s="38">
        <v>44389</v>
      </c>
      <c r="H237" s="22">
        <f t="shared" si="20"/>
        <v>5</v>
      </c>
      <c r="I237" s="22">
        <v>15</v>
      </c>
      <c r="J237" s="39">
        <f t="shared" si="21"/>
        <v>6.3333333333333325E-2</v>
      </c>
      <c r="K237" s="35">
        <v>47277</v>
      </c>
      <c r="L237" s="35">
        <v>22974.93</v>
      </c>
      <c r="M237" s="36">
        <v>0.02</v>
      </c>
      <c r="N237" s="35">
        <f t="shared" si="22"/>
        <v>48222.54</v>
      </c>
      <c r="O237" s="35">
        <f t="shared" si="23"/>
        <v>15270.471</v>
      </c>
      <c r="P237" s="57">
        <f t="shared" si="24"/>
        <v>32952.069000000003</v>
      </c>
      <c r="Q237" s="53">
        <f t="shared" si="25"/>
        <v>29656.862100000002</v>
      </c>
    </row>
    <row r="238" spans="2:17" hidden="1" x14ac:dyDescent="0.25">
      <c r="B238" s="67">
        <v>236</v>
      </c>
      <c r="C238" s="23" t="s">
        <v>6465</v>
      </c>
      <c r="D238" s="22">
        <v>1700009720</v>
      </c>
      <c r="E238" s="23" t="s">
        <v>3611</v>
      </c>
      <c r="F238" s="22">
        <v>2016</v>
      </c>
      <c r="G238" s="38">
        <v>44389</v>
      </c>
      <c r="H238" s="22">
        <f t="shared" si="20"/>
        <v>5</v>
      </c>
      <c r="I238" s="22">
        <v>15</v>
      </c>
      <c r="J238" s="39">
        <f t="shared" si="21"/>
        <v>6.3333333333333325E-2</v>
      </c>
      <c r="K238" s="35">
        <v>47277</v>
      </c>
      <c r="L238" s="35">
        <v>22974.93</v>
      </c>
      <c r="M238" s="36">
        <v>0.02</v>
      </c>
      <c r="N238" s="35">
        <f t="shared" si="22"/>
        <v>48222.54</v>
      </c>
      <c r="O238" s="35">
        <f t="shared" si="23"/>
        <v>15270.471</v>
      </c>
      <c r="P238" s="57">
        <f t="shared" si="24"/>
        <v>32952.069000000003</v>
      </c>
      <c r="Q238" s="53">
        <f t="shared" si="25"/>
        <v>29656.862100000002</v>
      </c>
    </row>
    <row r="239" spans="2:17" hidden="1" x14ac:dyDescent="0.25">
      <c r="B239" s="67">
        <v>237</v>
      </c>
      <c r="C239" s="23" t="s">
        <v>6465</v>
      </c>
      <c r="D239" s="22">
        <v>1700010060</v>
      </c>
      <c r="E239" s="23" t="s">
        <v>3612</v>
      </c>
      <c r="F239" s="22">
        <v>2017</v>
      </c>
      <c r="G239" s="38">
        <v>44389</v>
      </c>
      <c r="H239" s="22">
        <f t="shared" si="20"/>
        <v>4</v>
      </c>
      <c r="I239" s="22">
        <v>6</v>
      </c>
      <c r="J239" s="39">
        <f t="shared" si="21"/>
        <v>0.15833333333333333</v>
      </c>
      <c r="K239" s="35">
        <v>41095</v>
      </c>
      <c r="L239" s="35">
        <v>29670.95</v>
      </c>
      <c r="M239" s="36">
        <v>0.01</v>
      </c>
      <c r="N239" s="35">
        <f t="shared" si="22"/>
        <v>41505.949999999997</v>
      </c>
      <c r="O239" s="35">
        <f t="shared" si="23"/>
        <v>26287.101666666662</v>
      </c>
      <c r="P239" s="57">
        <f t="shared" si="24"/>
        <v>15218.848333333335</v>
      </c>
      <c r="Q239" s="53">
        <f t="shared" si="25"/>
        <v>13696.963500000002</v>
      </c>
    </row>
    <row r="240" spans="2:17" hidden="1" x14ac:dyDescent="0.25">
      <c r="B240" s="67">
        <v>238</v>
      </c>
      <c r="C240" s="23" t="s">
        <v>6465</v>
      </c>
      <c r="D240" s="22">
        <v>1700010620</v>
      </c>
      <c r="E240" s="23" t="s">
        <v>3613</v>
      </c>
      <c r="F240" s="22">
        <v>2017</v>
      </c>
      <c r="G240" s="38">
        <v>44389</v>
      </c>
      <c r="H240" s="22">
        <f t="shared" si="20"/>
        <v>4</v>
      </c>
      <c r="I240" s="22">
        <v>15</v>
      </c>
      <c r="J240" s="39">
        <f t="shared" si="21"/>
        <v>6.3333333333333325E-2</v>
      </c>
      <c r="K240" s="35">
        <v>14500</v>
      </c>
      <c r="L240" s="35">
        <v>10535.33</v>
      </c>
      <c r="M240" s="36">
        <v>0.01</v>
      </c>
      <c r="N240" s="35">
        <f t="shared" si="22"/>
        <v>14645</v>
      </c>
      <c r="O240" s="35">
        <f t="shared" si="23"/>
        <v>3710.0666666666662</v>
      </c>
      <c r="P240" s="57">
        <f t="shared" si="24"/>
        <v>10934.933333333334</v>
      </c>
      <c r="Q240" s="53">
        <f t="shared" si="25"/>
        <v>9841.44</v>
      </c>
    </row>
    <row r="241" spans="2:17" hidden="1" x14ac:dyDescent="0.25">
      <c r="B241" s="67">
        <v>239</v>
      </c>
      <c r="C241" s="23" t="s">
        <v>6465</v>
      </c>
      <c r="D241" s="22">
        <v>1700010640</v>
      </c>
      <c r="E241" s="23" t="s">
        <v>3613</v>
      </c>
      <c r="F241" s="22">
        <v>2017</v>
      </c>
      <c r="G241" s="38">
        <v>44389</v>
      </c>
      <c r="H241" s="22">
        <f t="shared" si="20"/>
        <v>4</v>
      </c>
      <c r="I241" s="22">
        <v>15</v>
      </c>
      <c r="J241" s="39">
        <f t="shared" si="21"/>
        <v>6.3333333333333325E-2</v>
      </c>
      <c r="K241" s="35">
        <v>11500</v>
      </c>
      <c r="L241" s="35">
        <v>8355.6</v>
      </c>
      <c r="M241" s="36">
        <v>0.01</v>
      </c>
      <c r="N241" s="35">
        <f t="shared" si="22"/>
        <v>11615</v>
      </c>
      <c r="O241" s="35">
        <f t="shared" si="23"/>
        <v>2942.4666666666662</v>
      </c>
      <c r="P241" s="57">
        <f t="shared" si="24"/>
        <v>8672.5333333333328</v>
      </c>
      <c r="Q241" s="53">
        <f t="shared" si="25"/>
        <v>7805.28</v>
      </c>
    </row>
    <row r="242" spans="2:17" hidden="1" x14ac:dyDescent="0.25">
      <c r="B242" s="67">
        <v>240</v>
      </c>
      <c r="C242" s="23" t="s">
        <v>6465</v>
      </c>
      <c r="D242" s="22">
        <v>1700010630</v>
      </c>
      <c r="E242" s="23" t="s">
        <v>3613</v>
      </c>
      <c r="F242" s="22">
        <v>2017</v>
      </c>
      <c r="G242" s="38">
        <v>44389</v>
      </c>
      <c r="H242" s="22">
        <f t="shared" si="20"/>
        <v>4</v>
      </c>
      <c r="I242" s="22">
        <v>15</v>
      </c>
      <c r="J242" s="39">
        <f t="shared" si="21"/>
        <v>6.3333333333333325E-2</v>
      </c>
      <c r="K242" s="35">
        <v>11500</v>
      </c>
      <c r="L242" s="35">
        <v>8355.6</v>
      </c>
      <c r="M242" s="36">
        <v>0.01</v>
      </c>
      <c r="N242" s="35">
        <f t="shared" si="22"/>
        <v>11615</v>
      </c>
      <c r="O242" s="35">
        <f t="shared" si="23"/>
        <v>2942.4666666666662</v>
      </c>
      <c r="P242" s="57">
        <f t="shared" si="24"/>
        <v>8672.5333333333328</v>
      </c>
      <c r="Q242" s="53">
        <f t="shared" si="25"/>
        <v>7805.28</v>
      </c>
    </row>
    <row r="243" spans="2:17" hidden="1" x14ac:dyDescent="0.25">
      <c r="B243" s="67">
        <v>241</v>
      </c>
      <c r="C243" s="23" t="s">
        <v>6465</v>
      </c>
      <c r="D243" s="22">
        <v>1700010990</v>
      </c>
      <c r="E243" s="23" t="s">
        <v>3614</v>
      </c>
      <c r="F243" s="22">
        <v>2018</v>
      </c>
      <c r="G243" s="38">
        <v>44389</v>
      </c>
      <c r="H243" s="22">
        <f t="shared" si="20"/>
        <v>3</v>
      </c>
      <c r="I243" s="22">
        <v>8</v>
      </c>
      <c r="J243" s="39">
        <f t="shared" si="21"/>
        <v>0.11874999999999999</v>
      </c>
      <c r="K243" s="35">
        <v>1993821</v>
      </c>
      <c r="L243" s="35">
        <v>1616870.15</v>
      </c>
      <c r="M243" s="36">
        <v>0.01</v>
      </c>
      <c r="N243" s="35">
        <f t="shared" si="22"/>
        <v>2013759.21</v>
      </c>
      <c r="O243" s="35">
        <f t="shared" si="23"/>
        <v>717401.71856249985</v>
      </c>
      <c r="P243" s="57">
        <f t="shared" si="24"/>
        <v>1296357.4914375001</v>
      </c>
      <c r="Q243" s="53">
        <f t="shared" si="25"/>
        <v>1166721.7422937502</v>
      </c>
    </row>
    <row r="244" spans="2:17" hidden="1" x14ac:dyDescent="0.25">
      <c r="B244" s="67">
        <v>242</v>
      </c>
      <c r="C244" s="23" t="s">
        <v>6465</v>
      </c>
      <c r="D244" s="22">
        <v>1700010830</v>
      </c>
      <c r="E244" s="23" t="s">
        <v>3615</v>
      </c>
      <c r="F244" s="22">
        <v>2018</v>
      </c>
      <c r="G244" s="38">
        <v>44389</v>
      </c>
      <c r="H244" s="22">
        <f t="shared" si="20"/>
        <v>3</v>
      </c>
      <c r="I244" s="22">
        <v>15</v>
      </c>
      <c r="J244" s="39">
        <f t="shared" si="21"/>
        <v>6.3333333333333325E-2</v>
      </c>
      <c r="K244" s="35">
        <v>614845</v>
      </c>
      <c r="L244" s="35">
        <v>480645.94</v>
      </c>
      <c r="M244" s="36">
        <v>0.01</v>
      </c>
      <c r="N244" s="35">
        <f t="shared" si="22"/>
        <v>620993.44999999995</v>
      </c>
      <c r="O244" s="35">
        <f t="shared" si="23"/>
        <v>117988.75549999997</v>
      </c>
      <c r="P244" s="57">
        <f t="shared" si="24"/>
        <v>503004.69449999998</v>
      </c>
      <c r="Q244" s="53">
        <f t="shared" si="25"/>
        <v>452704.22505000001</v>
      </c>
    </row>
    <row r="245" spans="2:17" hidden="1" x14ac:dyDescent="0.25">
      <c r="B245" s="67">
        <v>243</v>
      </c>
      <c r="C245" s="23" t="s">
        <v>6465</v>
      </c>
      <c r="D245" s="22">
        <v>1700012120</v>
      </c>
      <c r="E245" s="23" t="s">
        <v>3616</v>
      </c>
      <c r="F245" s="22">
        <v>2018</v>
      </c>
      <c r="G245" s="38">
        <v>44389</v>
      </c>
      <c r="H245" s="22">
        <f t="shared" si="20"/>
        <v>3</v>
      </c>
      <c r="I245" s="22">
        <v>10</v>
      </c>
      <c r="J245" s="39">
        <f t="shared" si="21"/>
        <v>9.5000000000000001E-2</v>
      </c>
      <c r="K245" s="35">
        <v>484700</v>
      </c>
      <c r="L245" s="35">
        <v>402455.94</v>
      </c>
      <c r="M245" s="36">
        <v>0.01</v>
      </c>
      <c r="N245" s="35">
        <f t="shared" si="22"/>
        <v>489547</v>
      </c>
      <c r="O245" s="35">
        <f t="shared" si="23"/>
        <v>139520.89500000002</v>
      </c>
      <c r="P245" s="57">
        <f t="shared" si="24"/>
        <v>350026.10499999998</v>
      </c>
      <c r="Q245" s="53">
        <f t="shared" si="25"/>
        <v>315023.49449999997</v>
      </c>
    </row>
    <row r="246" spans="2:17" hidden="1" x14ac:dyDescent="0.25">
      <c r="B246" s="67">
        <v>244</v>
      </c>
      <c r="C246" s="23" t="s">
        <v>6465</v>
      </c>
      <c r="D246" s="22">
        <v>1700011840</v>
      </c>
      <c r="E246" s="23" t="s">
        <v>3617</v>
      </c>
      <c r="F246" s="22">
        <v>2018</v>
      </c>
      <c r="G246" s="38">
        <v>44389</v>
      </c>
      <c r="H246" s="22">
        <f t="shared" si="20"/>
        <v>3</v>
      </c>
      <c r="I246" s="22">
        <v>15</v>
      </c>
      <c r="J246" s="39">
        <f t="shared" si="21"/>
        <v>6.3333333333333325E-2</v>
      </c>
      <c r="K246" s="35">
        <v>198345</v>
      </c>
      <c r="L246" s="35">
        <v>160161.32999999999</v>
      </c>
      <c r="M246" s="36">
        <v>0.01</v>
      </c>
      <c r="N246" s="35">
        <f t="shared" si="22"/>
        <v>200328.45</v>
      </c>
      <c r="O246" s="35">
        <f t="shared" si="23"/>
        <v>38062.405499999993</v>
      </c>
      <c r="P246" s="57">
        <f t="shared" si="24"/>
        <v>162266.04450000002</v>
      </c>
      <c r="Q246" s="53">
        <f t="shared" si="25"/>
        <v>146039.44005000003</v>
      </c>
    </row>
    <row r="247" spans="2:17" hidden="1" x14ac:dyDescent="0.25">
      <c r="B247" s="67">
        <v>245</v>
      </c>
      <c r="C247" s="23" t="s">
        <v>6465</v>
      </c>
      <c r="D247" s="22">
        <v>1700011820</v>
      </c>
      <c r="E247" s="23" t="s">
        <v>3618</v>
      </c>
      <c r="F247" s="22">
        <v>2018</v>
      </c>
      <c r="G247" s="38">
        <v>44389</v>
      </c>
      <c r="H247" s="22">
        <f t="shared" si="20"/>
        <v>3</v>
      </c>
      <c r="I247" s="22">
        <v>15</v>
      </c>
      <c r="J247" s="39">
        <f t="shared" si="21"/>
        <v>6.3333333333333325E-2</v>
      </c>
      <c r="K247" s="35">
        <v>158760</v>
      </c>
      <c r="L247" s="35">
        <v>127935.92</v>
      </c>
      <c r="M247" s="36">
        <v>0.01</v>
      </c>
      <c r="N247" s="35">
        <f t="shared" si="22"/>
        <v>160347.6</v>
      </c>
      <c r="O247" s="35">
        <f t="shared" si="23"/>
        <v>30466.043999999998</v>
      </c>
      <c r="P247" s="57">
        <f t="shared" si="24"/>
        <v>129881.55600000001</v>
      </c>
      <c r="Q247" s="53">
        <f t="shared" si="25"/>
        <v>116893.40040000001</v>
      </c>
    </row>
    <row r="248" spans="2:17" hidden="1" x14ac:dyDescent="0.25">
      <c r="B248" s="67">
        <v>246</v>
      </c>
      <c r="C248" s="23" t="s">
        <v>6465</v>
      </c>
      <c r="D248" s="22">
        <v>1700011800</v>
      </c>
      <c r="E248" s="23" t="s">
        <v>3619</v>
      </c>
      <c r="F248" s="22">
        <v>2018</v>
      </c>
      <c r="G248" s="38">
        <v>44389</v>
      </c>
      <c r="H248" s="22">
        <f t="shared" si="20"/>
        <v>3</v>
      </c>
      <c r="I248" s="22">
        <v>15</v>
      </c>
      <c r="J248" s="39">
        <f t="shared" si="21"/>
        <v>6.3333333333333325E-2</v>
      </c>
      <c r="K248" s="35">
        <v>153559</v>
      </c>
      <c r="L248" s="35">
        <v>123744.71</v>
      </c>
      <c r="M248" s="36">
        <v>0.01</v>
      </c>
      <c r="N248" s="35">
        <f t="shared" si="22"/>
        <v>155094.59</v>
      </c>
      <c r="O248" s="35">
        <f t="shared" si="23"/>
        <v>29467.972099999995</v>
      </c>
      <c r="P248" s="57">
        <f t="shared" si="24"/>
        <v>125626.6179</v>
      </c>
      <c r="Q248" s="53">
        <f t="shared" si="25"/>
        <v>113063.95611</v>
      </c>
    </row>
    <row r="249" spans="2:17" hidden="1" x14ac:dyDescent="0.25">
      <c r="B249" s="67">
        <v>247</v>
      </c>
      <c r="C249" s="23" t="s">
        <v>6465</v>
      </c>
      <c r="D249" s="22">
        <v>1700011810</v>
      </c>
      <c r="E249" s="23" t="s">
        <v>3620</v>
      </c>
      <c r="F249" s="22">
        <v>2018</v>
      </c>
      <c r="G249" s="38">
        <v>44389</v>
      </c>
      <c r="H249" s="22">
        <f t="shared" si="20"/>
        <v>3</v>
      </c>
      <c r="I249" s="22">
        <v>15</v>
      </c>
      <c r="J249" s="39">
        <f t="shared" si="21"/>
        <v>6.3333333333333325E-2</v>
      </c>
      <c r="K249" s="35">
        <v>147832</v>
      </c>
      <c r="L249" s="35">
        <v>119129.64</v>
      </c>
      <c r="M249" s="36">
        <v>0.01</v>
      </c>
      <c r="N249" s="35">
        <f t="shared" si="22"/>
        <v>149310.32</v>
      </c>
      <c r="O249" s="35">
        <f t="shared" si="23"/>
        <v>28368.960799999997</v>
      </c>
      <c r="P249" s="57">
        <f t="shared" si="24"/>
        <v>120941.35920000001</v>
      </c>
      <c r="Q249" s="53">
        <f t="shared" si="25"/>
        <v>108847.22328000001</v>
      </c>
    </row>
    <row r="250" spans="2:17" hidden="1" x14ac:dyDescent="0.25">
      <c r="B250" s="67">
        <v>248</v>
      </c>
      <c r="C250" s="23" t="s">
        <v>6465</v>
      </c>
      <c r="D250" s="22">
        <v>1700010900</v>
      </c>
      <c r="E250" s="23" t="s">
        <v>3621</v>
      </c>
      <c r="F250" s="22">
        <v>2018</v>
      </c>
      <c r="G250" s="38">
        <v>44389</v>
      </c>
      <c r="H250" s="22">
        <f t="shared" si="20"/>
        <v>3</v>
      </c>
      <c r="I250" s="22">
        <v>6</v>
      </c>
      <c r="J250" s="39">
        <f t="shared" si="21"/>
        <v>0.15833333333333333</v>
      </c>
      <c r="K250" s="35">
        <v>109200</v>
      </c>
      <c r="L250" s="35">
        <v>84408.11</v>
      </c>
      <c r="M250" s="36">
        <v>0.01</v>
      </c>
      <c r="N250" s="35">
        <f t="shared" si="22"/>
        <v>110292</v>
      </c>
      <c r="O250" s="35">
        <f t="shared" si="23"/>
        <v>52388.7</v>
      </c>
      <c r="P250" s="57">
        <f t="shared" si="24"/>
        <v>57903.3</v>
      </c>
      <c r="Q250" s="53">
        <f t="shared" si="25"/>
        <v>52112.97</v>
      </c>
    </row>
    <row r="251" spans="2:17" hidden="1" x14ac:dyDescent="0.25">
      <c r="B251" s="67">
        <v>249</v>
      </c>
      <c r="C251" s="23" t="s">
        <v>6465</v>
      </c>
      <c r="D251" s="22">
        <v>1700012480</v>
      </c>
      <c r="E251" s="23" t="s">
        <v>3622</v>
      </c>
      <c r="F251" s="22">
        <v>2018</v>
      </c>
      <c r="G251" s="38">
        <v>44389</v>
      </c>
      <c r="H251" s="22">
        <f t="shared" si="20"/>
        <v>3</v>
      </c>
      <c r="I251" s="22">
        <v>6</v>
      </c>
      <c r="J251" s="39">
        <f t="shared" si="21"/>
        <v>0.15833333333333333</v>
      </c>
      <c r="K251" s="35">
        <v>86159</v>
      </c>
      <c r="L251" s="35">
        <v>72247.66</v>
      </c>
      <c r="M251" s="36">
        <v>0.01</v>
      </c>
      <c r="N251" s="35">
        <f t="shared" si="22"/>
        <v>87020.59</v>
      </c>
      <c r="O251" s="35">
        <f t="shared" si="23"/>
        <v>41334.780249999996</v>
      </c>
      <c r="P251" s="57">
        <f t="shared" si="24"/>
        <v>45685.80975</v>
      </c>
      <c r="Q251" s="53">
        <f t="shared" si="25"/>
        <v>41117.228775000003</v>
      </c>
    </row>
    <row r="252" spans="2:17" hidden="1" x14ac:dyDescent="0.25">
      <c r="B252" s="67">
        <v>250</v>
      </c>
      <c r="C252" s="23" t="s">
        <v>6465</v>
      </c>
      <c r="D252" s="22">
        <v>1700015430</v>
      </c>
      <c r="E252" s="23" t="s">
        <v>3623</v>
      </c>
      <c r="F252" s="22">
        <v>2019</v>
      </c>
      <c r="G252" s="38">
        <v>44389</v>
      </c>
      <c r="H252" s="22">
        <f t="shared" si="20"/>
        <v>2</v>
      </c>
      <c r="I252" s="22">
        <v>6</v>
      </c>
      <c r="J252" s="39">
        <f t="shared" si="21"/>
        <v>0.15833333333333333</v>
      </c>
      <c r="K252" s="35">
        <v>328170</v>
      </c>
      <c r="L252" s="35">
        <v>289376.92</v>
      </c>
      <c r="M252" s="36">
        <v>0</v>
      </c>
      <c r="N252" s="35">
        <f t="shared" si="22"/>
        <v>328170</v>
      </c>
      <c r="O252" s="35">
        <f t="shared" si="23"/>
        <v>103920.5</v>
      </c>
      <c r="P252" s="57">
        <f t="shared" si="24"/>
        <v>224249.5</v>
      </c>
      <c r="Q252" s="53">
        <f t="shared" si="25"/>
        <v>201824.55000000002</v>
      </c>
    </row>
    <row r="253" spans="2:17" hidden="1" x14ac:dyDescent="0.25">
      <c r="B253" s="67">
        <v>251</v>
      </c>
      <c r="C253" s="23" t="s">
        <v>6465</v>
      </c>
      <c r="D253" s="22">
        <v>1700012510</v>
      </c>
      <c r="E253" s="23" t="s">
        <v>3624</v>
      </c>
      <c r="F253" s="22">
        <v>2019</v>
      </c>
      <c r="G253" s="38">
        <v>44389</v>
      </c>
      <c r="H253" s="22">
        <f t="shared" si="20"/>
        <v>2</v>
      </c>
      <c r="I253" s="22">
        <v>15</v>
      </c>
      <c r="J253" s="39">
        <f t="shared" si="21"/>
        <v>6.3333333333333325E-2</v>
      </c>
      <c r="K253" s="35">
        <v>256079</v>
      </c>
      <c r="L253" s="35">
        <v>218520.76</v>
      </c>
      <c r="M253" s="36">
        <v>0</v>
      </c>
      <c r="N253" s="35">
        <f t="shared" si="22"/>
        <v>256079</v>
      </c>
      <c r="O253" s="35">
        <f t="shared" si="23"/>
        <v>32436.673333333329</v>
      </c>
      <c r="P253" s="57">
        <f t="shared" si="24"/>
        <v>223642.32666666666</v>
      </c>
      <c r="Q253" s="53">
        <f t="shared" si="25"/>
        <v>201278.09400000001</v>
      </c>
    </row>
    <row r="254" spans="2:17" hidden="1" x14ac:dyDescent="0.25">
      <c r="B254" s="67">
        <v>252</v>
      </c>
      <c r="C254" s="23" t="s">
        <v>6465</v>
      </c>
      <c r="D254" s="22">
        <v>1700012490</v>
      </c>
      <c r="E254" s="23" t="s">
        <v>3625</v>
      </c>
      <c r="F254" s="22">
        <v>2019</v>
      </c>
      <c r="G254" s="38">
        <v>44389</v>
      </c>
      <c r="H254" s="22">
        <f t="shared" si="20"/>
        <v>2</v>
      </c>
      <c r="I254" s="22">
        <v>6</v>
      </c>
      <c r="J254" s="39">
        <f t="shared" si="21"/>
        <v>0.15833333333333333</v>
      </c>
      <c r="K254" s="35">
        <v>12500</v>
      </c>
      <c r="L254" s="35">
        <v>10541.1</v>
      </c>
      <c r="M254" s="36">
        <v>0</v>
      </c>
      <c r="N254" s="35">
        <f t="shared" si="22"/>
        <v>12500</v>
      </c>
      <c r="O254" s="35">
        <f t="shared" si="23"/>
        <v>3958.333333333333</v>
      </c>
      <c r="P254" s="57">
        <f t="shared" si="24"/>
        <v>8541.6666666666679</v>
      </c>
      <c r="Q254" s="53">
        <f t="shared" si="25"/>
        <v>7687.5000000000009</v>
      </c>
    </row>
    <row r="255" spans="2:17" hidden="1" x14ac:dyDescent="0.25">
      <c r="B255" s="67">
        <v>253</v>
      </c>
      <c r="C255" s="23" t="s">
        <v>6465</v>
      </c>
      <c r="D255" s="22">
        <v>1700015710</v>
      </c>
      <c r="E255" s="23" t="s">
        <v>3626</v>
      </c>
      <c r="F255" s="22">
        <v>2020</v>
      </c>
      <c r="G255" s="38">
        <v>44389</v>
      </c>
      <c r="H255" s="22">
        <f t="shared" si="20"/>
        <v>1</v>
      </c>
      <c r="I255" s="22">
        <v>10</v>
      </c>
      <c r="J255" s="39">
        <f t="shared" si="21"/>
        <v>9.5000000000000001E-2</v>
      </c>
      <c r="K255" s="35">
        <v>14753976.199999999</v>
      </c>
      <c r="L255" s="35">
        <v>13493123.640000001</v>
      </c>
      <c r="M255" s="36">
        <v>0</v>
      </c>
      <c r="N255" s="35">
        <f t="shared" si="22"/>
        <v>14753976.199999999</v>
      </c>
      <c r="O255" s="35">
        <f t="shared" si="23"/>
        <v>1401627.7390000001</v>
      </c>
      <c r="P255" s="57">
        <f t="shared" si="24"/>
        <v>13352348.460999999</v>
      </c>
      <c r="Q255" s="53">
        <f t="shared" si="25"/>
        <v>12017113.6149</v>
      </c>
    </row>
    <row r="256" spans="2:17" hidden="1" x14ac:dyDescent="0.25">
      <c r="B256" s="67">
        <v>254</v>
      </c>
      <c r="C256" s="23" t="s">
        <v>6465</v>
      </c>
      <c r="D256" s="22">
        <v>1700016020</v>
      </c>
      <c r="E256" s="23" t="s">
        <v>3627</v>
      </c>
      <c r="F256" s="22">
        <v>2020</v>
      </c>
      <c r="G256" s="38">
        <v>44389</v>
      </c>
      <c r="H256" s="22">
        <f t="shared" si="20"/>
        <v>1</v>
      </c>
      <c r="I256" s="22">
        <v>10</v>
      </c>
      <c r="J256" s="39">
        <f t="shared" si="21"/>
        <v>9.5000000000000001E-2</v>
      </c>
      <c r="K256" s="35">
        <v>14267920.210000001</v>
      </c>
      <c r="L256" s="35">
        <v>13048605.26</v>
      </c>
      <c r="M256" s="36">
        <v>0</v>
      </c>
      <c r="N256" s="35">
        <f t="shared" si="22"/>
        <v>14267920.210000001</v>
      </c>
      <c r="O256" s="35">
        <f t="shared" si="23"/>
        <v>1355452.41995</v>
      </c>
      <c r="P256" s="57">
        <f t="shared" si="24"/>
        <v>12912467.79005</v>
      </c>
      <c r="Q256" s="53">
        <f t="shared" si="25"/>
        <v>11621221.011045</v>
      </c>
    </row>
    <row r="257" spans="2:17" hidden="1" x14ac:dyDescent="0.25">
      <c r="B257" s="67">
        <v>255</v>
      </c>
      <c r="C257" s="23" t="s">
        <v>6465</v>
      </c>
      <c r="D257" s="22">
        <v>1700016260</v>
      </c>
      <c r="E257" s="23" t="s">
        <v>3628</v>
      </c>
      <c r="F257" s="22">
        <v>2020</v>
      </c>
      <c r="G257" s="38">
        <v>44389</v>
      </c>
      <c r="H257" s="22">
        <f t="shared" si="20"/>
        <v>1</v>
      </c>
      <c r="I257" s="22">
        <v>10</v>
      </c>
      <c r="J257" s="39">
        <f t="shared" si="21"/>
        <v>9.5000000000000001E-2</v>
      </c>
      <c r="K257" s="35">
        <v>7082407.8399999999</v>
      </c>
      <c r="L257" s="35">
        <v>6477155.9400000004</v>
      </c>
      <c r="M257" s="36">
        <v>0</v>
      </c>
      <c r="N257" s="35">
        <f t="shared" si="22"/>
        <v>7082407.8399999999</v>
      </c>
      <c r="O257" s="35">
        <f t="shared" si="23"/>
        <v>672828.74479999999</v>
      </c>
      <c r="P257" s="57">
        <f t="shared" si="24"/>
        <v>6409579.0952000003</v>
      </c>
      <c r="Q257" s="53">
        <f t="shared" si="25"/>
        <v>5768621.1856800001</v>
      </c>
    </row>
    <row r="258" spans="2:17" hidden="1" x14ac:dyDescent="0.25">
      <c r="B258" s="67">
        <v>256</v>
      </c>
      <c r="C258" s="23" t="s">
        <v>6465</v>
      </c>
      <c r="D258" s="22">
        <v>1700016270</v>
      </c>
      <c r="E258" s="23" t="s">
        <v>3629</v>
      </c>
      <c r="F258" s="22">
        <v>2020</v>
      </c>
      <c r="G258" s="38">
        <v>44389</v>
      </c>
      <c r="H258" s="22">
        <f t="shared" ref="H258:H321" si="26">YEAR(G258)-F258</f>
        <v>1</v>
      </c>
      <c r="I258" s="22">
        <v>10</v>
      </c>
      <c r="J258" s="39">
        <f t="shared" ref="J258:J321" si="27">(95/I258/100)</f>
        <v>9.5000000000000001E-2</v>
      </c>
      <c r="K258" s="35">
        <v>3297304.5</v>
      </c>
      <c r="L258" s="35">
        <v>3015521.83</v>
      </c>
      <c r="M258" s="36">
        <v>0</v>
      </c>
      <c r="N258" s="35">
        <f t="shared" ref="N258:N321" si="28">K258*(1+M258)</f>
        <v>3297304.5</v>
      </c>
      <c r="O258" s="35">
        <f t="shared" ref="O258:O321" si="29">H258*J258*N258</f>
        <v>313243.92749999999</v>
      </c>
      <c r="P258" s="57">
        <f t="shared" si="24"/>
        <v>2984060.5724999998</v>
      </c>
      <c r="Q258" s="53">
        <f t="shared" si="25"/>
        <v>2685654.5152499997</v>
      </c>
    </row>
    <row r="259" spans="2:17" hidden="1" x14ac:dyDescent="0.25">
      <c r="B259" s="67">
        <v>257</v>
      </c>
      <c r="C259" s="23" t="s">
        <v>6465</v>
      </c>
      <c r="D259" s="22">
        <v>1700015890</v>
      </c>
      <c r="E259" s="23" t="s">
        <v>3630</v>
      </c>
      <c r="F259" s="22">
        <v>2020</v>
      </c>
      <c r="G259" s="38">
        <v>44389</v>
      </c>
      <c r="H259" s="22">
        <f t="shared" si="26"/>
        <v>1</v>
      </c>
      <c r="I259" s="22">
        <v>15</v>
      </c>
      <c r="J259" s="39">
        <f t="shared" si="27"/>
        <v>6.3333333333333325E-2</v>
      </c>
      <c r="K259" s="35">
        <v>1533592.06</v>
      </c>
      <c r="L259" s="35">
        <v>1402533.59</v>
      </c>
      <c r="M259" s="36">
        <v>0</v>
      </c>
      <c r="N259" s="35">
        <f t="shared" si="28"/>
        <v>1533592.06</v>
      </c>
      <c r="O259" s="35">
        <f t="shared" si="29"/>
        <v>97127.497133333323</v>
      </c>
      <c r="P259" s="57">
        <f t="shared" si="24"/>
        <v>1436464.5628666668</v>
      </c>
      <c r="Q259" s="53">
        <f t="shared" si="25"/>
        <v>1292818.1065800001</v>
      </c>
    </row>
    <row r="260" spans="2:17" hidden="1" x14ac:dyDescent="0.25">
      <c r="B260" s="67">
        <v>258</v>
      </c>
      <c r="C260" s="23" t="s">
        <v>6465</v>
      </c>
      <c r="D260" s="22">
        <v>1700016280</v>
      </c>
      <c r="E260" s="23" t="s">
        <v>3631</v>
      </c>
      <c r="F260" s="22">
        <v>2020</v>
      </c>
      <c r="G260" s="38">
        <v>44389</v>
      </c>
      <c r="H260" s="22">
        <f t="shared" si="26"/>
        <v>1</v>
      </c>
      <c r="I260" s="22">
        <v>10</v>
      </c>
      <c r="J260" s="39">
        <f t="shared" si="27"/>
        <v>9.5000000000000001E-2</v>
      </c>
      <c r="K260" s="35">
        <v>1317142</v>
      </c>
      <c r="L260" s="35">
        <v>1204581.02</v>
      </c>
      <c r="M260" s="36">
        <v>0</v>
      </c>
      <c r="N260" s="35">
        <f t="shared" si="28"/>
        <v>1317142</v>
      </c>
      <c r="O260" s="35">
        <f t="shared" si="29"/>
        <v>125128.49</v>
      </c>
      <c r="P260" s="57">
        <f t="shared" ref="P260:P323" si="30">IF(N260-O260&lt;=0,5%*N260,N260-O260)</f>
        <v>1192013.51</v>
      </c>
      <c r="Q260" s="53">
        <f t="shared" ref="Q260:Q323" si="31">IF(P260=N260*5%,P260,P260*0.9)</f>
        <v>1072812.159</v>
      </c>
    </row>
    <row r="261" spans="2:17" hidden="1" x14ac:dyDescent="0.25">
      <c r="B261" s="67">
        <v>259</v>
      </c>
      <c r="C261" s="23" t="s">
        <v>6465</v>
      </c>
      <c r="D261" s="22">
        <v>1700015800</v>
      </c>
      <c r="E261" s="23" t="s">
        <v>3632</v>
      </c>
      <c r="F261" s="22">
        <v>2020</v>
      </c>
      <c r="G261" s="38">
        <v>44389</v>
      </c>
      <c r="H261" s="22">
        <f t="shared" si="26"/>
        <v>1</v>
      </c>
      <c r="I261" s="22">
        <v>15</v>
      </c>
      <c r="J261" s="39">
        <f t="shared" si="27"/>
        <v>6.3333333333333325E-2</v>
      </c>
      <c r="K261" s="35">
        <v>982860.46</v>
      </c>
      <c r="L261" s="35">
        <v>898866.69</v>
      </c>
      <c r="M261" s="36">
        <v>0</v>
      </c>
      <c r="N261" s="35">
        <f t="shared" si="28"/>
        <v>982860.46</v>
      </c>
      <c r="O261" s="35">
        <f t="shared" si="29"/>
        <v>62247.829133333325</v>
      </c>
      <c r="P261" s="57">
        <f t="shared" si="30"/>
        <v>920612.63086666667</v>
      </c>
      <c r="Q261" s="53">
        <f t="shared" si="31"/>
        <v>828551.36777999997</v>
      </c>
    </row>
    <row r="262" spans="2:17" hidden="1" x14ac:dyDescent="0.25">
      <c r="B262" s="67">
        <v>260</v>
      </c>
      <c r="C262" s="23" t="s">
        <v>6465</v>
      </c>
      <c r="D262" s="22">
        <v>1700015700</v>
      </c>
      <c r="E262" s="23" t="s">
        <v>3633</v>
      </c>
      <c r="F262" s="22">
        <v>2020</v>
      </c>
      <c r="G262" s="38">
        <v>44389</v>
      </c>
      <c r="H262" s="22">
        <f t="shared" si="26"/>
        <v>1</v>
      </c>
      <c r="I262" s="22">
        <v>15</v>
      </c>
      <c r="J262" s="39">
        <f t="shared" si="27"/>
        <v>6.3333333333333325E-2</v>
      </c>
      <c r="K262" s="35">
        <v>970002</v>
      </c>
      <c r="L262" s="35">
        <v>887107.09</v>
      </c>
      <c r="M262" s="36">
        <v>0</v>
      </c>
      <c r="N262" s="35">
        <f t="shared" si="28"/>
        <v>970002</v>
      </c>
      <c r="O262" s="35">
        <f t="shared" si="29"/>
        <v>61433.459999999992</v>
      </c>
      <c r="P262" s="57">
        <f t="shared" si="30"/>
        <v>908568.54</v>
      </c>
      <c r="Q262" s="53">
        <f t="shared" si="31"/>
        <v>817711.6860000001</v>
      </c>
    </row>
    <row r="263" spans="2:17" hidden="1" x14ac:dyDescent="0.25">
      <c r="B263" s="67">
        <v>261</v>
      </c>
      <c r="C263" s="23" t="s">
        <v>6465</v>
      </c>
      <c r="D263" s="22">
        <v>1700015900</v>
      </c>
      <c r="E263" s="23" t="s">
        <v>3634</v>
      </c>
      <c r="F263" s="22">
        <v>2020</v>
      </c>
      <c r="G263" s="38">
        <v>44389</v>
      </c>
      <c r="H263" s="22">
        <f t="shared" si="26"/>
        <v>1</v>
      </c>
      <c r="I263" s="22">
        <v>15</v>
      </c>
      <c r="J263" s="39">
        <f t="shared" si="27"/>
        <v>6.3333333333333325E-2</v>
      </c>
      <c r="K263" s="35">
        <v>864053</v>
      </c>
      <c r="L263" s="35">
        <v>790212.34</v>
      </c>
      <c r="M263" s="36">
        <v>0</v>
      </c>
      <c r="N263" s="35">
        <f t="shared" si="28"/>
        <v>864053</v>
      </c>
      <c r="O263" s="35">
        <f t="shared" si="29"/>
        <v>54723.356666666659</v>
      </c>
      <c r="P263" s="57">
        <f t="shared" si="30"/>
        <v>809329.64333333331</v>
      </c>
      <c r="Q263" s="53">
        <f t="shared" si="31"/>
        <v>728396.679</v>
      </c>
    </row>
    <row r="264" spans="2:17" hidden="1" x14ac:dyDescent="0.25">
      <c r="B264" s="67">
        <v>262</v>
      </c>
      <c r="C264" s="23" t="s">
        <v>6465</v>
      </c>
      <c r="D264" s="22">
        <v>1700015990</v>
      </c>
      <c r="E264" s="23" t="s">
        <v>3635</v>
      </c>
      <c r="F264" s="22">
        <v>2020</v>
      </c>
      <c r="G264" s="38">
        <v>44389</v>
      </c>
      <c r="H264" s="22">
        <f t="shared" si="26"/>
        <v>1</v>
      </c>
      <c r="I264" s="22">
        <v>15</v>
      </c>
      <c r="J264" s="39">
        <f t="shared" si="27"/>
        <v>6.3333333333333325E-2</v>
      </c>
      <c r="K264" s="35">
        <v>738547</v>
      </c>
      <c r="L264" s="35">
        <v>675431.88</v>
      </c>
      <c r="M264" s="36">
        <v>0</v>
      </c>
      <c r="N264" s="35">
        <f t="shared" si="28"/>
        <v>738547</v>
      </c>
      <c r="O264" s="35">
        <f t="shared" si="29"/>
        <v>46774.643333333326</v>
      </c>
      <c r="P264" s="57">
        <f t="shared" si="30"/>
        <v>691772.35666666669</v>
      </c>
      <c r="Q264" s="53">
        <f t="shared" si="31"/>
        <v>622595.12100000004</v>
      </c>
    </row>
    <row r="265" spans="2:17" hidden="1" x14ac:dyDescent="0.25">
      <c r="B265" s="67">
        <v>263</v>
      </c>
      <c r="C265" s="23" t="s">
        <v>6465</v>
      </c>
      <c r="D265" s="22">
        <v>1700016290</v>
      </c>
      <c r="E265" s="23" t="s">
        <v>3636</v>
      </c>
      <c r="F265" s="22">
        <v>2020</v>
      </c>
      <c r="G265" s="38">
        <v>44389</v>
      </c>
      <c r="H265" s="22">
        <f t="shared" si="26"/>
        <v>1</v>
      </c>
      <c r="I265" s="22">
        <v>6</v>
      </c>
      <c r="J265" s="39">
        <f t="shared" si="27"/>
        <v>0.15833333333333333</v>
      </c>
      <c r="K265" s="35">
        <v>694817.35</v>
      </c>
      <c r="L265" s="35">
        <v>635439.31000000006</v>
      </c>
      <c r="M265" s="36">
        <v>0</v>
      </c>
      <c r="N265" s="35">
        <f t="shared" si="28"/>
        <v>694817.35</v>
      </c>
      <c r="O265" s="35">
        <f t="shared" si="29"/>
        <v>110012.74708333332</v>
      </c>
      <c r="P265" s="57">
        <f t="shared" si="30"/>
        <v>584804.60291666666</v>
      </c>
      <c r="Q265" s="53">
        <f t="shared" si="31"/>
        <v>526324.14262499998</v>
      </c>
    </row>
    <row r="266" spans="2:17" hidden="1" x14ac:dyDescent="0.25">
      <c r="B266" s="67">
        <v>264</v>
      </c>
      <c r="C266" s="23" t="s">
        <v>6465</v>
      </c>
      <c r="D266" s="22">
        <v>1700015850</v>
      </c>
      <c r="E266" s="23" t="s">
        <v>3637</v>
      </c>
      <c r="F266" s="22">
        <v>2020</v>
      </c>
      <c r="G266" s="38">
        <v>44389</v>
      </c>
      <c r="H266" s="22">
        <f t="shared" si="26"/>
        <v>1</v>
      </c>
      <c r="I266" s="22">
        <v>15</v>
      </c>
      <c r="J266" s="39">
        <f t="shared" si="27"/>
        <v>6.3333333333333325E-2</v>
      </c>
      <c r="K266" s="35">
        <v>670038</v>
      </c>
      <c r="L266" s="35">
        <v>612777.56999999995</v>
      </c>
      <c r="M266" s="36">
        <v>0</v>
      </c>
      <c r="N266" s="35">
        <f t="shared" si="28"/>
        <v>670038</v>
      </c>
      <c r="O266" s="35">
        <f t="shared" si="29"/>
        <v>42435.739999999991</v>
      </c>
      <c r="P266" s="57">
        <f t="shared" si="30"/>
        <v>627602.26</v>
      </c>
      <c r="Q266" s="53">
        <f t="shared" si="31"/>
        <v>564842.03399999999</v>
      </c>
    </row>
    <row r="267" spans="2:17" hidden="1" x14ac:dyDescent="0.25">
      <c r="B267" s="67">
        <v>265</v>
      </c>
      <c r="C267" s="23" t="s">
        <v>6465</v>
      </c>
      <c r="D267" s="22">
        <v>1700016080</v>
      </c>
      <c r="E267" s="23" t="s">
        <v>3638</v>
      </c>
      <c r="F267" s="22">
        <v>2020</v>
      </c>
      <c r="G267" s="38">
        <v>44389</v>
      </c>
      <c r="H267" s="22">
        <f t="shared" si="26"/>
        <v>1</v>
      </c>
      <c r="I267" s="22">
        <v>15</v>
      </c>
      <c r="J267" s="39">
        <f t="shared" si="27"/>
        <v>6.3333333333333325E-2</v>
      </c>
      <c r="K267" s="35">
        <v>562178</v>
      </c>
      <c r="L267" s="35">
        <v>514135.11</v>
      </c>
      <c r="M267" s="36">
        <v>0</v>
      </c>
      <c r="N267" s="35">
        <f t="shared" si="28"/>
        <v>562178</v>
      </c>
      <c r="O267" s="35">
        <f t="shared" si="29"/>
        <v>35604.606666666659</v>
      </c>
      <c r="P267" s="57">
        <f t="shared" si="30"/>
        <v>526573.39333333331</v>
      </c>
      <c r="Q267" s="53">
        <f t="shared" si="31"/>
        <v>473916.054</v>
      </c>
    </row>
    <row r="268" spans="2:17" hidden="1" x14ac:dyDescent="0.25">
      <c r="B268" s="67">
        <v>266</v>
      </c>
      <c r="C268" s="23" t="s">
        <v>6465</v>
      </c>
      <c r="D268" s="22">
        <v>1700015740</v>
      </c>
      <c r="E268" s="23" t="s">
        <v>3639</v>
      </c>
      <c r="F268" s="22">
        <v>2020</v>
      </c>
      <c r="G268" s="38">
        <v>44389</v>
      </c>
      <c r="H268" s="22">
        <f t="shared" si="26"/>
        <v>1</v>
      </c>
      <c r="I268" s="22">
        <v>15</v>
      </c>
      <c r="J268" s="39">
        <f t="shared" si="27"/>
        <v>6.3333333333333325E-2</v>
      </c>
      <c r="K268" s="35">
        <v>561607.9</v>
      </c>
      <c r="L268" s="35">
        <v>513613.74</v>
      </c>
      <c r="M268" s="36">
        <v>0</v>
      </c>
      <c r="N268" s="35">
        <f t="shared" si="28"/>
        <v>561607.9</v>
      </c>
      <c r="O268" s="35">
        <f t="shared" si="29"/>
        <v>35568.50033333333</v>
      </c>
      <c r="P268" s="57">
        <f t="shared" si="30"/>
        <v>526039.39966666675</v>
      </c>
      <c r="Q268" s="53">
        <f t="shared" si="31"/>
        <v>473435.45970000006</v>
      </c>
    </row>
    <row r="269" spans="2:17" hidden="1" x14ac:dyDescent="0.25">
      <c r="B269" s="67">
        <v>267</v>
      </c>
      <c r="C269" s="23" t="s">
        <v>6465</v>
      </c>
      <c r="D269" s="22">
        <v>1700015810</v>
      </c>
      <c r="E269" s="23" t="s">
        <v>3640</v>
      </c>
      <c r="F269" s="22">
        <v>2020</v>
      </c>
      <c r="G269" s="38">
        <v>44389</v>
      </c>
      <c r="H269" s="22">
        <f t="shared" si="26"/>
        <v>1</v>
      </c>
      <c r="I269" s="22">
        <v>15</v>
      </c>
      <c r="J269" s="39">
        <f t="shared" si="27"/>
        <v>6.3333333333333325E-2</v>
      </c>
      <c r="K269" s="35">
        <v>557258</v>
      </c>
      <c r="L269" s="35">
        <v>509635.57</v>
      </c>
      <c r="M269" s="36">
        <v>0</v>
      </c>
      <c r="N269" s="35">
        <f t="shared" si="28"/>
        <v>557258</v>
      </c>
      <c r="O269" s="35">
        <f t="shared" si="29"/>
        <v>35293.006666666661</v>
      </c>
      <c r="P269" s="57">
        <f t="shared" si="30"/>
        <v>521964.99333333335</v>
      </c>
      <c r="Q269" s="53">
        <f t="shared" si="31"/>
        <v>469768.49400000001</v>
      </c>
    </row>
    <row r="270" spans="2:17" hidden="1" x14ac:dyDescent="0.25">
      <c r="B270" s="67">
        <v>268</v>
      </c>
      <c r="C270" s="23" t="s">
        <v>6465</v>
      </c>
      <c r="D270" s="22">
        <v>1700016090</v>
      </c>
      <c r="E270" s="23" t="s">
        <v>3641</v>
      </c>
      <c r="F270" s="22">
        <v>2020</v>
      </c>
      <c r="G270" s="38">
        <v>44389</v>
      </c>
      <c r="H270" s="22">
        <f t="shared" si="26"/>
        <v>1</v>
      </c>
      <c r="I270" s="22">
        <v>15</v>
      </c>
      <c r="J270" s="39">
        <f t="shared" si="27"/>
        <v>6.3333333333333325E-2</v>
      </c>
      <c r="K270" s="35">
        <v>551461</v>
      </c>
      <c r="L270" s="35">
        <v>504333.97</v>
      </c>
      <c r="M270" s="36">
        <v>0</v>
      </c>
      <c r="N270" s="35">
        <f t="shared" si="28"/>
        <v>551461</v>
      </c>
      <c r="O270" s="35">
        <f t="shared" si="29"/>
        <v>34925.863333333327</v>
      </c>
      <c r="P270" s="57">
        <f t="shared" si="30"/>
        <v>516535.13666666666</v>
      </c>
      <c r="Q270" s="53">
        <f t="shared" si="31"/>
        <v>464881.62300000002</v>
      </c>
    </row>
    <row r="271" spans="2:17" hidden="1" x14ac:dyDescent="0.25">
      <c r="B271" s="67">
        <v>269</v>
      </c>
      <c r="C271" s="23" t="s">
        <v>6465</v>
      </c>
      <c r="D271" s="22">
        <v>1700015830</v>
      </c>
      <c r="E271" s="23" t="s">
        <v>3642</v>
      </c>
      <c r="F271" s="22">
        <v>2020</v>
      </c>
      <c r="G271" s="38">
        <v>44389</v>
      </c>
      <c r="H271" s="22">
        <f t="shared" si="26"/>
        <v>1</v>
      </c>
      <c r="I271" s="22">
        <v>15</v>
      </c>
      <c r="J271" s="39">
        <f t="shared" si="27"/>
        <v>6.3333333333333325E-2</v>
      </c>
      <c r="K271" s="35">
        <v>546143</v>
      </c>
      <c r="L271" s="35">
        <v>499470.45</v>
      </c>
      <c r="M271" s="36">
        <v>0</v>
      </c>
      <c r="N271" s="35">
        <f t="shared" si="28"/>
        <v>546143</v>
      </c>
      <c r="O271" s="35">
        <f t="shared" si="29"/>
        <v>34589.056666666664</v>
      </c>
      <c r="P271" s="57">
        <f t="shared" si="30"/>
        <v>511553.94333333336</v>
      </c>
      <c r="Q271" s="53">
        <f t="shared" si="31"/>
        <v>460398.54900000006</v>
      </c>
    </row>
    <row r="272" spans="2:17" hidden="1" x14ac:dyDescent="0.25">
      <c r="B272" s="67">
        <v>270</v>
      </c>
      <c r="C272" s="23" t="s">
        <v>6465</v>
      </c>
      <c r="D272" s="22">
        <v>1700016070</v>
      </c>
      <c r="E272" s="23" t="s">
        <v>3643</v>
      </c>
      <c r="F272" s="22">
        <v>2020</v>
      </c>
      <c r="G272" s="38">
        <v>44389</v>
      </c>
      <c r="H272" s="22">
        <f t="shared" si="26"/>
        <v>1</v>
      </c>
      <c r="I272" s="22">
        <v>15</v>
      </c>
      <c r="J272" s="39">
        <f t="shared" si="27"/>
        <v>6.3333333333333325E-2</v>
      </c>
      <c r="K272" s="35">
        <v>508596</v>
      </c>
      <c r="L272" s="35">
        <v>465132.15</v>
      </c>
      <c r="M272" s="36">
        <v>0</v>
      </c>
      <c r="N272" s="35">
        <f t="shared" si="28"/>
        <v>508596</v>
      </c>
      <c r="O272" s="35">
        <f t="shared" si="29"/>
        <v>32211.079999999994</v>
      </c>
      <c r="P272" s="57">
        <f t="shared" si="30"/>
        <v>476384.92</v>
      </c>
      <c r="Q272" s="53">
        <f t="shared" si="31"/>
        <v>428746.42800000001</v>
      </c>
    </row>
    <row r="273" spans="2:17" hidden="1" x14ac:dyDescent="0.25">
      <c r="B273" s="67">
        <v>271</v>
      </c>
      <c r="C273" s="23" t="s">
        <v>6465</v>
      </c>
      <c r="D273" s="22">
        <v>1700015920</v>
      </c>
      <c r="E273" s="23" t="s">
        <v>3644</v>
      </c>
      <c r="F273" s="22">
        <v>2020</v>
      </c>
      <c r="G273" s="38">
        <v>44389</v>
      </c>
      <c r="H273" s="22">
        <f t="shared" si="26"/>
        <v>1</v>
      </c>
      <c r="I273" s="22">
        <v>15</v>
      </c>
      <c r="J273" s="39">
        <f t="shared" si="27"/>
        <v>6.3333333333333325E-2</v>
      </c>
      <c r="K273" s="35">
        <v>483181</v>
      </c>
      <c r="L273" s="35">
        <v>441889.07</v>
      </c>
      <c r="M273" s="36">
        <v>0</v>
      </c>
      <c r="N273" s="35">
        <f t="shared" si="28"/>
        <v>483181</v>
      </c>
      <c r="O273" s="35">
        <f t="shared" si="29"/>
        <v>30601.46333333333</v>
      </c>
      <c r="P273" s="57">
        <f t="shared" si="30"/>
        <v>452579.53666666668</v>
      </c>
      <c r="Q273" s="53">
        <f t="shared" si="31"/>
        <v>407321.58300000004</v>
      </c>
    </row>
    <row r="274" spans="2:17" hidden="1" x14ac:dyDescent="0.25">
      <c r="B274" s="67">
        <v>272</v>
      </c>
      <c r="C274" s="23" t="s">
        <v>6465</v>
      </c>
      <c r="D274" s="22">
        <v>1700016320</v>
      </c>
      <c r="E274" s="23" t="s">
        <v>3645</v>
      </c>
      <c r="F274" s="22">
        <v>2020</v>
      </c>
      <c r="G274" s="38">
        <v>44389</v>
      </c>
      <c r="H274" s="22">
        <f t="shared" si="26"/>
        <v>1</v>
      </c>
      <c r="I274" s="22">
        <v>15</v>
      </c>
      <c r="J274" s="39">
        <f t="shared" si="27"/>
        <v>6.3333333333333325E-2</v>
      </c>
      <c r="K274" s="35">
        <v>476876</v>
      </c>
      <c r="L274" s="35">
        <v>436122.9</v>
      </c>
      <c r="M274" s="36">
        <v>0</v>
      </c>
      <c r="N274" s="35">
        <f t="shared" si="28"/>
        <v>476876</v>
      </c>
      <c r="O274" s="35">
        <f t="shared" si="29"/>
        <v>30202.146666666664</v>
      </c>
      <c r="P274" s="57">
        <f t="shared" si="30"/>
        <v>446673.85333333333</v>
      </c>
      <c r="Q274" s="53">
        <f t="shared" si="31"/>
        <v>402006.46799999999</v>
      </c>
    </row>
    <row r="275" spans="2:17" hidden="1" x14ac:dyDescent="0.25">
      <c r="B275" s="67">
        <v>273</v>
      </c>
      <c r="C275" s="23" t="s">
        <v>6465</v>
      </c>
      <c r="D275" s="22">
        <v>1700016300</v>
      </c>
      <c r="E275" s="23" t="s">
        <v>3646</v>
      </c>
      <c r="F275" s="22">
        <v>2020</v>
      </c>
      <c r="G275" s="38">
        <v>44389</v>
      </c>
      <c r="H275" s="22">
        <f t="shared" si="26"/>
        <v>1</v>
      </c>
      <c r="I275" s="22">
        <v>15</v>
      </c>
      <c r="J275" s="39">
        <f t="shared" si="27"/>
        <v>6.3333333333333325E-2</v>
      </c>
      <c r="K275" s="35">
        <v>466685</v>
      </c>
      <c r="L275" s="35">
        <v>426802.8</v>
      </c>
      <c r="M275" s="36">
        <v>0</v>
      </c>
      <c r="N275" s="35">
        <f t="shared" si="28"/>
        <v>466685</v>
      </c>
      <c r="O275" s="35">
        <f t="shared" si="29"/>
        <v>29556.716666666664</v>
      </c>
      <c r="P275" s="57">
        <f t="shared" si="30"/>
        <v>437128.28333333333</v>
      </c>
      <c r="Q275" s="53">
        <f t="shared" si="31"/>
        <v>393415.45500000002</v>
      </c>
    </row>
    <row r="276" spans="2:17" hidden="1" x14ac:dyDescent="0.25">
      <c r="B276" s="67">
        <v>274</v>
      </c>
      <c r="C276" s="23" t="s">
        <v>6465</v>
      </c>
      <c r="D276" s="22">
        <v>1700015870</v>
      </c>
      <c r="E276" s="23" t="s">
        <v>3647</v>
      </c>
      <c r="F276" s="22">
        <v>2020</v>
      </c>
      <c r="G276" s="38">
        <v>44389</v>
      </c>
      <c r="H276" s="22">
        <f t="shared" si="26"/>
        <v>1</v>
      </c>
      <c r="I276" s="22">
        <v>15</v>
      </c>
      <c r="J276" s="39">
        <f t="shared" si="27"/>
        <v>6.3333333333333325E-2</v>
      </c>
      <c r="K276" s="35">
        <v>442612</v>
      </c>
      <c r="L276" s="35">
        <v>404787.05</v>
      </c>
      <c r="M276" s="36">
        <v>0</v>
      </c>
      <c r="N276" s="35">
        <f t="shared" si="28"/>
        <v>442612</v>
      </c>
      <c r="O276" s="35">
        <f t="shared" si="29"/>
        <v>28032.093333333331</v>
      </c>
      <c r="P276" s="57">
        <f t="shared" si="30"/>
        <v>414579.90666666668</v>
      </c>
      <c r="Q276" s="53">
        <f t="shared" si="31"/>
        <v>373121.91600000003</v>
      </c>
    </row>
    <row r="277" spans="2:17" hidden="1" x14ac:dyDescent="0.25">
      <c r="B277" s="67">
        <v>275</v>
      </c>
      <c r="C277" s="23" t="s">
        <v>6465</v>
      </c>
      <c r="D277" s="22">
        <v>1700016110</v>
      </c>
      <c r="E277" s="23" t="s">
        <v>3648</v>
      </c>
      <c r="F277" s="22">
        <v>2020</v>
      </c>
      <c r="G277" s="38">
        <v>44389</v>
      </c>
      <c r="H277" s="22">
        <f t="shared" si="26"/>
        <v>1</v>
      </c>
      <c r="I277" s="22">
        <v>15</v>
      </c>
      <c r="J277" s="39">
        <f t="shared" si="27"/>
        <v>6.3333333333333325E-2</v>
      </c>
      <c r="K277" s="35">
        <v>432648</v>
      </c>
      <c r="L277" s="35">
        <v>395674.55</v>
      </c>
      <c r="M277" s="36">
        <v>0</v>
      </c>
      <c r="N277" s="35">
        <f t="shared" si="28"/>
        <v>432648</v>
      </c>
      <c r="O277" s="35">
        <f t="shared" si="29"/>
        <v>27401.039999999997</v>
      </c>
      <c r="P277" s="57">
        <f t="shared" si="30"/>
        <v>405246.96</v>
      </c>
      <c r="Q277" s="53">
        <f t="shared" si="31"/>
        <v>364722.26400000002</v>
      </c>
    </row>
    <row r="278" spans="2:17" hidden="1" x14ac:dyDescent="0.25">
      <c r="B278" s="67">
        <v>276</v>
      </c>
      <c r="C278" s="23" t="s">
        <v>6465</v>
      </c>
      <c r="D278" s="22">
        <v>1700015860</v>
      </c>
      <c r="E278" s="23" t="s">
        <v>3649</v>
      </c>
      <c r="F278" s="22">
        <v>2020</v>
      </c>
      <c r="G278" s="38">
        <v>44389</v>
      </c>
      <c r="H278" s="22">
        <f t="shared" si="26"/>
        <v>1</v>
      </c>
      <c r="I278" s="22">
        <v>15</v>
      </c>
      <c r="J278" s="39">
        <f t="shared" si="27"/>
        <v>6.3333333333333325E-2</v>
      </c>
      <c r="K278" s="35">
        <v>419369</v>
      </c>
      <c r="L278" s="35">
        <v>383530.36</v>
      </c>
      <c r="M278" s="36">
        <v>0</v>
      </c>
      <c r="N278" s="35">
        <f t="shared" si="28"/>
        <v>419369</v>
      </c>
      <c r="O278" s="35">
        <f t="shared" si="29"/>
        <v>26560.036666666663</v>
      </c>
      <c r="P278" s="57">
        <f t="shared" si="30"/>
        <v>392808.96333333332</v>
      </c>
      <c r="Q278" s="53">
        <f t="shared" si="31"/>
        <v>353528.06699999998</v>
      </c>
    </row>
    <row r="279" spans="2:17" hidden="1" x14ac:dyDescent="0.25">
      <c r="B279" s="67">
        <v>277</v>
      </c>
      <c r="C279" s="23" t="s">
        <v>6465</v>
      </c>
      <c r="D279" s="22">
        <v>1700015970</v>
      </c>
      <c r="E279" s="23" t="s">
        <v>3650</v>
      </c>
      <c r="F279" s="22">
        <v>2020</v>
      </c>
      <c r="G279" s="38">
        <v>44389</v>
      </c>
      <c r="H279" s="22">
        <f t="shared" si="26"/>
        <v>1</v>
      </c>
      <c r="I279" s="22">
        <v>15</v>
      </c>
      <c r="J279" s="39">
        <f t="shared" si="27"/>
        <v>6.3333333333333325E-2</v>
      </c>
      <c r="K279" s="35">
        <v>408026</v>
      </c>
      <c r="L279" s="35">
        <v>373156.72</v>
      </c>
      <c r="M279" s="36">
        <v>0</v>
      </c>
      <c r="N279" s="35">
        <f t="shared" si="28"/>
        <v>408026</v>
      </c>
      <c r="O279" s="35">
        <f t="shared" si="29"/>
        <v>25841.646666666664</v>
      </c>
      <c r="P279" s="57">
        <f t="shared" si="30"/>
        <v>382184.35333333333</v>
      </c>
      <c r="Q279" s="53">
        <f t="shared" si="31"/>
        <v>343965.91800000001</v>
      </c>
    </row>
    <row r="280" spans="2:17" hidden="1" x14ac:dyDescent="0.25">
      <c r="B280" s="67">
        <v>278</v>
      </c>
      <c r="C280" s="23" t="s">
        <v>6465</v>
      </c>
      <c r="D280" s="22">
        <v>1700015820</v>
      </c>
      <c r="E280" s="23" t="s">
        <v>3651</v>
      </c>
      <c r="F280" s="22">
        <v>2020</v>
      </c>
      <c r="G280" s="38">
        <v>44389</v>
      </c>
      <c r="H280" s="22">
        <f t="shared" si="26"/>
        <v>1</v>
      </c>
      <c r="I280" s="22">
        <v>15</v>
      </c>
      <c r="J280" s="39">
        <f t="shared" si="27"/>
        <v>6.3333333333333325E-2</v>
      </c>
      <c r="K280" s="35">
        <v>404345</v>
      </c>
      <c r="L280" s="35">
        <v>369790.29</v>
      </c>
      <c r="M280" s="36">
        <v>0</v>
      </c>
      <c r="N280" s="35">
        <f t="shared" si="28"/>
        <v>404345</v>
      </c>
      <c r="O280" s="35">
        <f t="shared" si="29"/>
        <v>25608.516666666663</v>
      </c>
      <c r="P280" s="57">
        <f t="shared" si="30"/>
        <v>378736.48333333334</v>
      </c>
      <c r="Q280" s="53">
        <f t="shared" si="31"/>
        <v>340862.83500000002</v>
      </c>
    </row>
    <row r="281" spans="2:17" hidden="1" x14ac:dyDescent="0.25">
      <c r="B281" s="67">
        <v>279</v>
      </c>
      <c r="C281" s="23" t="s">
        <v>6465</v>
      </c>
      <c r="D281" s="22">
        <v>1700016010</v>
      </c>
      <c r="E281" s="23" t="s">
        <v>3652</v>
      </c>
      <c r="F281" s="22">
        <v>2020</v>
      </c>
      <c r="G281" s="38">
        <v>44389</v>
      </c>
      <c r="H281" s="22">
        <f t="shared" si="26"/>
        <v>1</v>
      </c>
      <c r="I281" s="22">
        <v>15</v>
      </c>
      <c r="J281" s="39">
        <f t="shared" si="27"/>
        <v>6.3333333333333325E-2</v>
      </c>
      <c r="K281" s="35">
        <v>397633</v>
      </c>
      <c r="L281" s="35">
        <v>363651.88</v>
      </c>
      <c r="M281" s="36">
        <v>0</v>
      </c>
      <c r="N281" s="35">
        <f t="shared" si="28"/>
        <v>397633</v>
      </c>
      <c r="O281" s="35">
        <f t="shared" si="29"/>
        <v>25183.423333333329</v>
      </c>
      <c r="P281" s="57">
        <f t="shared" si="30"/>
        <v>372449.57666666666</v>
      </c>
      <c r="Q281" s="53">
        <f t="shared" si="31"/>
        <v>335204.61900000001</v>
      </c>
    </row>
    <row r="282" spans="2:17" hidden="1" x14ac:dyDescent="0.25">
      <c r="B282" s="67">
        <v>280</v>
      </c>
      <c r="C282" s="23" t="s">
        <v>6465</v>
      </c>
      <c r="D282" s="22">
        <v>1700016170</v>
      </c>
      <c r="E282" s="23" t="s">
        <v>3653</v>
      </c>
      <c r="F282" s="22">
        <v>2020</v>
      </c>
      <c r="G282" s="38">
        <v>44389</v>
      </c>
      <c r="H282" s="22">
        <f t="shared" si="26"/>
        <v>1</v>
      </c>
      <c r="I282" s="22">
        <v>15</v>
      </c>
      <c r="J282" s="39">
        <f t="shared" si="27"/>
        <v>6.3333333333333325E-2</v>
      </c>
      <c r="K282" s="35">
        <v>391467</v>
      </c>
      <c r="L282" s="35">
        <v>358012.82</v>
      </c>
      <c r="M282" s="36">
        <v>0</v>
      </c>
      <c r="N282" s="35">
        <f t="shared" si="28"/>
        <v>391467</v>
      </c>
      <c r="O282" s="35">
        <f t="shared" si="29"/>
        <v>24792.909999999996</v>
      </c>
      <c r="P282" s="57">
        <f t="shared" si="30"/>
        <v>366674.09</v>
      </c>
      <c r="Q282" s="53">
        <f t="shared" si="31"/>
        <v>330006.68100000004</v>
      </c>
    </row>
    <row r="283" spans="2:17" hidden="1" x14ac:dyDescent="0.25">
      <c r="B283" s="67">
        <v>281</v>
      </c>
      <c r="C283" s="23" t="s">
        <v>6465</v>
      </c>
      <c r="D283" s="22">
        <v>1700015940</v>
      </c>
      <c r="E283" s="23" t="s">
        <v>3654</v>
      </c>
      <c r="F283" s="22">
        <v>2020</v>
      </c>
      <c r="G283" s="38">
        <v>44389</v>
      </c>
      <c r="H283" s="22">
        <f t="shared" si="26"/>
        <v>1</v>
      </c>
      <c r="I283" s="22">
        <v>15</v>
      </c>
      <c r="J283" s="39">
        <f t="shared" si="27"/>
        <v>6.3333333333333325E-2</v>
      </c>
      <c r="K283" s="35">
        <v>388186</v>
      </c>
      <c r="L283" s="35">
        <v>355012.21</v>
      </c>
      <c r="M283" s="36">
        <v>0</v>
      </c>
      <c r="N283" s="35">
        <f t="shared" si="28"/>
        <v>388186</v>
      </c>
      <c r="O283" s="35">
        <f t="shared" si="29"/>
        <v>24585.113333333331</v>
      </c>
      <c r="P283" s="57">
        <f t="shared" si="30"/>
        <v>363600.88666666666</v>
      </c>
      <c r="Q283" s="53">
        <f t="shared" si="31"/>
        <v>327240.79800000001</v>
      </c>
    </row>
    <row r="284" spans="2:17" hidden="1" x14ac:dyDescent="0.25">
      <c r="B284" s="67">
        <v>282</v>
      </c>
      <c r="C284" s="23" t="s">
        <v>6465</v>
      </c>
      <c r="D284" s="22">
        <v>1700015950</v>
      </c>
      <c r="E284" s="23" t="s">
        <v>3655</v>
      </c>
      <c r="F284" s="22">
        <v>2020</v>
      </c>
      <c r="G284" s="38">
        <v>44389</v>
      </c>
      <c r="H284" s="22">
        <f t="shared" si="26"/>
        <v>1</v>
      </c>
      <c r="I284" s="22">
        <v>15</v>
      </c>
      <c r="J284" s="39">
        <f t="shared" si="27"/>
        <v>6.3333333333333325E-2</v>
      </c>
      <c r="K284" s="35">
        <v>365121</v>
      </c>
      <c r="L284" s="35">
        <v>333918.31</v>
      </c>
      <c r="M284" s="36">
        <v>0</v>
      </c>
      <c r="N284" s="35">
        <f t="shared" si="28"/>
        <v>365121</v>
      </c>
      <c r="O284" s="35">
        <f t="shared" si="29"/>
        <v>23124.329999999998</v>
      </c>
      <c r="P284" s="57">
        <f t="shared" si="30"/>
        <v>341996.67</v>
      </c>
      <c r="Q284" s="53">
        <f t="shared" si="31"/>
        <v>307797.00299999997</v>
      </c>
    </row>
    <row r="285" spans="2:17" hidden="1" x14ac:dyDescent="0.25">
      <c r="B285" s="67">
        <v>283</v>
      </c>
      <c r="C285" s="23" t="s">
        <v>6465</v>
      </c>
      <c r="D285" s="22">
        <v>1700016190</v>
      </c>
      <c r="E285" s="23" t="s">
        <v>3656</v>
      </c>
      <c r="F285" s="22">
        <v>2020</v>
      </c>
      <c r="G285" s="38">
        <v>44389</v>
      </c>
      <c r="H285" s="22">
        <f t="shared" si="26"/>
        <v>1</v>
      </c>
      <c r="I285" s="22">
        <v>15</v>
      </c>
      <c r="J285" s="39">
        <f t="shared" si="27"/>
        <v>6.3333333333333325E-2</v>
      </c>
      <c r="K285" s="35">
        <v>364247</v>
      </c>
      <c r="L285" s="35">
        <v>333119</v>
      </c>
      <c r="M285" s="36">
        <v>0</v>
      </c>
      <c r="N285" s="35">
        <f t="shared" si="28"/>
        <v>364247</v>
      </c>
      <c r="O285" s="35">
        <f t="shared" si="29"/>
        <v>23068.976666666662</v>
      </c>
      <c r="P285" s="57">
        <f t="shared" si="30"/>
        <v>341178.02333333332</v>
      </c>
      <c r="Q285" s="53">
        <f t="shared" si="31"/>
        <v>307060.22100000002</v>
      </c>
    </row>
    <row r="286" spans="2:17" hidden="1" x14ac:dyDescent="0.25">
      <c r="B286" s="67">
        <v>284</v>
      </c>
      <c r="C286" s="23" t="s">
        <v>6465</v>
      </c>
      <c r="D286" s="22">
        <v>1700016000</v>
      </c>
      <c r="E286" s="23" t="s">
        <v>3657</v>
      </c>
      <c r="F286" s="22">
        <v>2020</v>
      </c>
      <c r="G286" s="38">
        <v>44389</v>
      </c>
      <c r="H286" s="22">
        <f t="shared" si="26"/>
        <v>1</v>
      </c>
      <c r="I286" s="22">
        <v>15</v>
      </c>
      <c r="J286" s="39">
        <f t="shared" si="27"/>
        <v>6.3333333333333325E-2</v>
      </c>
      <c r="K286" s="35">
        <v>350614</v>
      </c>
      <c r="L286" s="35">
        <v>320651.06</v>
      </c>
      <c r="M286" s="36">
        <v>0</v>
      </c>
      <c r="N286" s="35">
        <f t="shared" si="28"/>
        <v>350614</v>
      </c>
      <c r="O286" s="35">
        <f t="shared" si="29"/>
        <v>22205.55333333333</v>
      </c>
      <c r="P286" s="57">
        <f t="shared" si="30"/>
        <v>328408.44666666666</v>
      </c>
      <c r="Q286" s="53">
        <f t="shared" si="31"/>
        <v>295567.60200000001</v>
      </c>
    </row>
    <row r="287" spans="2:17" hidden="1" x14ac:dyDescent="0.25">
      <c r="B287" s="67">
        <v>285</v>
      </c>
      <c r="C287" s="23" t="s">
        <v>6465</v>
      </c>
      <c r="D287" s="22">
        <v>1700015730</v>
      </c>
      <c r="E287" s="23" t="s">
        <v>3658</v>
      </c>
      <c r="F287" s="22">
        <v>2020</v>
      </c>
      <c r="G287" s="38">
        <v>44389</v>
      </c>
      <c r="H287" s="22">
        <f t="shared" si="26"/>
        <v>1</v>
      </c>
      <c r="I287" s="22">
        <v>15</v>
      </c>
      <c r="J287" s="39">
        <f t="shared" si="27"/>
        <v>6.3333333333333325E-2</v>
      </c>
      <c r="K287" s="35">
        <v>347152.6</v>
      </c>
      <c r="L287" s="35">
        <v>317485.46000000002</v>
      </c>
      <c r="M287" s="36">
        <v>0</v>
      </c>
      <c r="N287" s="35">
        <f t="shared" si="28"/>
        <v>347152.6</v>
      </c>
      <c r="O287" s="35">
        <f t="shared" si="29"/>
        <v>21986.331333333328</v>
      </c>
      <c r="P287" s="57">
        <f t="shared" si="30"/>
        <v>325166.26866666664</v>
      </c>
      <c r="Q287" s="53">
        <f t="shared" si="31"/>
        <v>292649.64179999998</v>
      </c>
    </row>
    <row r="288" spans="2:17" hidden="1" x14ac:dyDescent="0.25">
      <c r="B288" s="67">
        <v>286</v>
      </c>
      <c r="C288" s="23" t="s">
        <v>6465</v>
      </c>
      <c r="D288" s="22">
        <v>1700015960</v>
      </c>
      <c r="E288" s="23" t="s">
        <v>3659</v>
      </c>
      <c r="F288" s="22">
        <v>2020</v>
      </c>
      <c r="G288" s="38">
        <v>44389</v>
      </c>
      <c r="H288" s="22">
        <f t="shared" si="26"/>
        <v>1</v>
      </c>
      <c r="I288" s="22">
        <v>15</v>
      </c>
      <c r="J288" s="39">
        <f t="shared" si="27"/>
        <v>6.3333333333333325E-2</v>
      </c>
      <c r="K288" s="35">
        <v>323497</v>
      </c>
      <c r="L288" s="35">
        <v>295851.43</v>
      </c>
      <c r="M288" s="36">
        <v>0</v>
      </c>
      <c r="N288" s="35">
        <f t="shared" si="28"/>
        <v>323497</v>
      </c>
      <c r="O288" s="35">
        <f t="shared" si="29"/>
        <v>20488.14333333333</v>
      </c>
      <c r="P288" s="57">
        <f t="shared" si="30"/>
        <v>303008.85666666669</v>
      </c>
      <c r="Q288" s="53">
        <f t="shared" si="31"/>
        <v>272707.97100000002</v>
      </c>
    </row>
    <row r="289" spans="2:17" hidden="1" x14ac:dyDescent="0.25">
      <c r="B289" s="67">
        <v>287</v>
      </c>
      <c r="C289" s="23" t="s">
        <v>6465</v>
      </c>
      <c r="D289" s="22">
        <v>1700015980</v>
      </c>
      <c r="E289" s="23" t="s">
        <v>3660</v>
      </c>
      <c r="F289" s="22">
        <v>2020</v>
      </c>
      <c r="G289" s="38">
        <v>44389</v>
      </c>
      <c r="H289" s="22">
        <f t="shared" si="26"/>
        <v>1</v>
      </c>
      <c r="I289" s="22">
        <v>15</v>
      </c>
      <c r="J289" s="39">
        <f t="shared" si="27"/>
        <v>6.3333333333333325E-2</v>
      </c>
      <c r="K289" s="35">
        <v>320358</v>
      </c>
      <c r="L289" s="35">
        <v>292980.68</v>
      </c>
      <c r="M289" s="36">
        <v>0</v>
      </c>
      <c r="N289" s="35">
        <f t="shared" si="28"/>
        <v>320358</v>
      </c>
      <c r="O289" s="35">
        <f t="shared" si="29"/>
        <v>20289.339999999997</v>
      </c>
      <c r="P289" s="57">
        <f t="shared" si="30"/>
        <v>300068.66000000003</v>
      </c>
      <c r="Q289" s="53">
        <f t="shared" si="31"/>
        <v>270061.79400000005</v>
      </c>
    </row>
    <row r="290" spans="2:17" hidden="1" x14ac:dyDescent="0.25">
      <c r="B290" s="67">
        <v>288</v>
      </c>
      <c r="C290" s="23" t="s">
        <v>6465</v>
      </c>
      <c r="D290" s="22">
        <v>1700015790</v>
      </c>
      <c r="E290" s="23" t="s">
        <v>3661</v>
      </c>
      <c r="F290" s="22">
        <v>2020</v>
      </c>
      <c r="G290" s="38">
        <v>44389</v>
      </c>
      <c r="H290" s="22">
        <f t="shared" si="26"/>
        <v>1</v>
      </c>
      <c r="I290" s="22">
        <v>15</v>
      </c>
      <c r="J290" s="39">
        <f t="shared" si="27"/>
        <v>6.3333333333333325E-2</v>
      </c>
      <c r="K290" s="35">
        <v>316131</v>
      </c>
      <c r="L290" s="35">
        <v>289114.92</v>
      </c>
      <c r="M290" s="36">
        <v>0</v>
      </c>
      <c r="N290" s="35">
        <f t="shared" si="28"/>
        <v>316131</v>
      </c>
      <c r="O290" s="35">
        <f t="shared" si="29"/>
        <v>20021.629999999997</v>
      </c>
      <c r="P290" s="57">
        <f t="shared" si="30"/>
        <v>296109.37</v>
      </c>
      <c r="Q290" s="53">
        <f t="shared" si="31"/>
        <v>266498.43300000002</v>
      </c>
    </row>
    <row r="291" spans="2:17" hidden="1" x14ac:dyDescent="0.25">
      <c r="B291" s="67">
        <v>289</v>
      </c>
      <c r="C291" s="23" t="s">
        <v>6465</v>
      </c>
      <c r="D291" s="22">
        <v>1700016120</v>
      </c>
      <c r="E291" s="23" t="s">
        <v>3662</v>
      </c>
      <c r="F291" s="22">
        <v>2020</v>
      </c>
      <c r="G291" s="38">
        <v>44389</v>
      </c>
      <c r="H291" s="22">
        <f t="shared" si="26"/>
        <v>1</v>
      </c>
      <c r="I291" s="22">
        <v>15</v>
      </c>
      <c r="J291" s="39">
        <f t="shared" si="27"/>
        <v>6.3333333333333325E-2</v>
      </c>
      <c r="K291" s="35">
        <v>310430</v>
      </c>
      <c r="L291" s="35">
        <v>283901.13</v>
      </c>
      <c r="M291" s="36">
        <v>0</v>
      </c>
      <c r="N291" s="35">
        <f t="shared" si="28"/>
        <v>310430</v>
      </c>
      <c r="O291" s="35">
        <f t="shared" si="29"/>
        <v>19660.566666666666</v>
      </c>
      <c r="P291" s="57">
        <f t="shared" si="30"/>
        <v>290769.43333333335</v>
      </c>
      <c r="Q291" s="53">
        <f t="shared" si="31"/>
        <v>261692.49000000002</v>
      </c>
    </row>
    <row r="292" spans="2:17" hidden="1" x14ac:dyDescent="0.25">
      <c r="B292" s="67">
        <v>290</v>
      </c>
      <c r="C292" s="23" t="s">
        <v>6465</v>
      </c>
      <c r="D292" s="22">
        <v>1700015450</v>
      </c>
      <c r="E292" s="23" t="s">
        <v>3663</v>
      </c>
      <c r="F292" s="22">
        <v>2020</v>
      </c>
      <c r="G292" s="38">
        <v>44389</v>
      </c>
      <c r="H292" s="22">
        <f t="shared" si="26"/>
        <v>1</v>
      </c>
      <c r="I292" s="22">
        <v>15</v>
      </c>
      <c r="J292" s="39">
        <f t="shared" si="27"/>
        <v>6.3333333333333325E-2</v>
      </c>
      <c r="K292" s="35">
        <v>302435</v>
      </c>
      <c r="L292" s="35">
        <v>274991.8</v>
      </c>
      <c r="M292" s="36">
        <v>0</v>
      </c>
      <c r="N292" s="35">
        <f t="shared" si="28"/>
        <v>302435</v>
      </c>
      <c r="O292" s="35">
        <f t="shared" si="29"/>
        <v>19154.216666666664</v>
      </c>
      <c r="P292" s="57">
        <f t="shared" si="30"/>
        <v>283280.78333333333</v>
      </c>
      <c r="Q292" s="53">
        <f t="shared" si="31"/>
        <v>254952.70499999999</v>
      </c>
    </row>
    <row r="293" spans="2:17" hidden="1" x14ac:dyDescent="0.25">
      <c r="B293" s="67">
        <v>291</v>
      </c>
      <c r="C293" s="23" t="s">
        <v>6465</v>
      </c>
      <c r="D293" s="22">
        <v>1700015840</v>
      </c>
      <c r="E293" s="23" t="s">
        <v>3664</v>
      </c>
      <c r="F293" s="22">
        <v>2020</v>
      </c>
      <c r="G293" s="38">
        <v>44389</v>
      </c>
      <c r="H293" s="22">
        <f t="shared" si="26"/>
        <v>1</v>
      </c>
      <c r="I293" s="22">
        <v>15</v>
      </c>
      <c r="J293" s="39">
        <f t="shared" si="27"/>
        <v>6.3333333333333325E-2</v>
      </c>
      <c r="K293" s="35">
        <v>302361</v>
      </c>
      <c r="L293" s="35">
        <v>276521.69</v>
      </c>
      <c r="M293" s="36">
        <v>0</v>
      </c>
      <c r="N293" s="35">
        <f t="shared" si="28"/>
        <v>302361</v>
      </c>
      <c r="O293" s="35">
        <f t="shared" si="29"/>
        <v>19149.53</v>
      </c>
      <c r="P293" s="57">
        <f t="shared" si="30"/>
        <v>283211.46999999997</v>
      </c>
      <c r="Q293" s="53">
        <f t="shared" si="31"/>
        <v>254890.32299999997</v>
      </c>
    </row>
    <row r="294" spans="2:17" hidden="1" x14ac:dyDescent="0.25">
      <c r="B294" s="67">
        <v>292</v>
      </c>
      <c r="C294" s="23" t="s">
        <v>6465</v>
      </c>
      <c r="D294" s="22">
        <v>1700015910</v>
      </c>
      <c r="E294" s="23" t="s">
        <v>3665</v>
      </c>
      <c r="F294" s="22">
        <v>2020</v>
      </c>
      <c r="G294" s="38">
        <v>44389</v>
      </c>
      <c r="H294" s="22">
        <f t="shared" si="26"/>
        <v>1</v>
      </c>
      <c r="I294" s="22">
        <v>15</v>
      </c>
      <c r="J294" s="39">
        <f t="shared" si="27"/>
        <v>6.3333333333333325E-2</v>
      </c>
      <c r="K294" s="35">
        <v>292400</v>
      </c>
      <c r="L294" s="35">
        <v>267411.94</v>
      </c>
      <c r="M294" s="36">
        <v>0</v>
      </c>
      <c r="N294" s="35">
        <f t="shared" si="28"/>
        <v>292400</v>
      </c>
      <c r="O294" s="35">
        <f t="shared" si="29"/>
        <v>18518.666666666664</v>
      </c>
      <c r="P294" s="57">
        <f t="shared" si="30"/>
        <v>273881.33333333331</v>
      </c>
      <c r="Q294" s="53">
        <f t="shared" si="31"/>
        <v>246493.19999999998</v>
      </c>
    </row>
    <row r="295" spans="2:17" hidden="1" x14ac:dyDescent="0.25">
      <c r="B295" s="67">
        <v>293</v>
      </c>
      <c r="C295" s="23" t="s">
        <v>6465</v>
      </c>
      <c r="D295" s="22">
        <v>1700016180</v>
      </c>
      <c r="E295" s="23" t="s">
        <v>3666</v>
      </c>
      <c r="F295" s="22">
        <v>2020</v>
      </c>
      <c r="G295" s="38">
        <v>44389</v>
      </c>
      <c r="H295" s="22">
        <f t="shared" si="26"/>
        <v>1</v>
      </c>
      <c r="I295" s="22">
        <v>15</v>
      </c>
      <c r="J295" s="39">
        <f t="shared" si="27"/>
        <v>6.3333333333333325E-2</v>
      </c>
      <c r="K295" s="35">
        <v>277231</v>
      </c>
      <c r="L295" s="35">
        <v>253539.26</v>
      </c>
      <c r="M295" s="36">
        <v>0</v>
      </c>
      <c r="N295" s="35">
        <f t="shared" si="28"/>
        <v>277231</v>
      </c>
      <c r="O295" s="35">
        <f t="shared" si="29"/>
        <v>17557.96333333333</v>
      </c>
      <c r="P295" s="57">
        <f t="shared" si="30"/>
        <v>259673.03666666668</v>
      </c>
      <c r="Q295" s="53">
        <f t="shared" si="31"/>
        <v>233705.73300000001</v>
      </c>
    </row>
    <row r="296" spans="2:17" hidden="1" x14ac:dyDescent="0.25">
      <c r="B296" s="67">
        <v>294</v>
      </c>
      <c r="C296" s="23" t="s">
        <v>6465</v>
      </c>
      <c r="D296" s="22">
        <v>1700016240</v>
      </c>
      <c r="E296" s="23" t="s">
        <v>3667</v>
      </c>
      <c r="F296" s="22">
        <v>2020</v>
      </c>
      <c r="G296" s="38">
        <v>44389</v>
      </c>
      <c r="H296" s="22">
        <f t="shared" si="26"/>
        <v>1</v>
      </c>
      <c r="I296" s="22">
        <v>15</v>
      </c>
      <c r="J296" s="39">
        <f t="shared" si="27"/>
        <v>6.3333333333333325E-2</v>
      </c>
      <c r="K296" s="35">
        <v>274193.18</v>
      </c>
      <c r="L296" s="35">
        <v>250761.04</v>
      </c>
      <c r="M296" s="36">
        <v>0</v>
      </c>
      <c r="N296" s="35">
        <f t="shared" si="28"/>
        <v>274193.18</v>
      </c>
      <c r="O296" s="35">
        <f t="shared" si="29"/>
        <v>17365.568066666663</v>
      </c>
      <c r="P296" s="57">
        <f t="shared" si="30"/>
        <v>256827.61193333333</v>
      </c>
      <c r="Q296" s="53">
        <f t="shared" si="31"/>
        <v>231144.85073999999</v>
      </c>
    </row>
    <row r="297" spans="2:17" hidden="1" x14ac:dyDescent="0.25">
      <c r="B297" s="67">
        <v>295</v>
      </c>
      <c r="C297" s="23" t="s">
        <v>6465</v>
      </c>
      <c r="D297" s="22">
        <v>1700015880</v>
      </c>
      <c r="E297" s="23" t="s">
        <v>3668</v>
      </c>
      <c r="F297" s="22">
        <v>2020</v>
      </c>
      <c r="G297" s="38">
        <v>44389</v>
      </c>
      <c r="H297" s="22">
        <f t="shared" si="26"/>
        <v>1</v>
      </c>
      <c r="I297" s="22">
        <v>15</v>
      </c>
      <c r="J297" s="39">
        <f t="shared" si="27"/>
        <v>6.3333333333333325E-2</v>
      </c>
      <c r="K297" s="35">
        <v>272897</v>
      </c>
      <c r="L297" s="35">
        <v>249575.63</v>
      </c>
      <c r="M297" s="36">
        <v>0</v>
      </c>
      <c r="N297" s="35">
        <f t="shared" si="28"/>
        <v>272897</v>
      </c>
      <c r="O297" s="35">
        <f t="shared" si="29"/>
        <v>17283.476666666666</v>
      </c>
      <c r="P297" s="57">
        <f t="shared" si="30"/>
        <v>255613.52333333335</v>
      </c>
      <c r="Q297" s="53">
        <f t="shared" si="31"/>
        <v>230052.171</v>
      </c>
    </row>
    <row r="298" spans="2:17" hidden="1" x14ac:dyDescent="0.25">
      <c r="B298" s="67">
        <v>296</v>
      </c>
      <c r="C298" s="23" t="s">
        <v>6465</v>
      </c>
      <c r="D298" s="22">
        <v>1700015930</v>
      </c>
      <c r="E298" s="23" t="s">
        <v>3669</v>
      </c>
      <c r="F298" s="22">
        <v>2020</v>
      </c>
      <c r="G298" s="38">
        <v>44389</v>
      </c>
      <c r="H298" s="22">
        <f t="shared" si="26"/>
        <v>1</v>
      </c>
      <c r="I298" s="22">
        <v>15</v>
      </c>
      <c r="J298" s="39">
        <f t="shared" si="27"/>
        <v>6.3333333333333325E-2</v>
      </c>
      <c r="K298" s="35">
        <v>264879</v>
      </c>
      <c r="L298" s="35">
        <v>242242.84</v>
      </c>
      <c r="M298" s="36">
        <v>0</v>
      </c>
      <c r="N298" s="35">
        <f t="shared" si="28"/>
        <v>264879</v>
      </c>
      <c r="O298" s="35">
        <f t="shared" si="29"/>
        <v>16775.669999999998</v>
      </c>
      <c r="P298" s="57">
        <f t="shared" si="30"/>
        <v>248103.33000000002</v>
      </c>
      <c r="Q298" s="53">
        <f t="shared" si="31"/>
        <v>223292.99700000003</v>
      </c>
    </row>
    <row r="299" spans="2:17" hidden="1" x14ac:dyDescent="0.25">
      <c r="B299" s="67">
        <v>297</v>
      </c>
      <c r="C299" s="23" t="s">
        <v>6465</v>
      </c>
      <c r="D299" s="22">
        <v>1700016060</v>
      </c>
      <c r="E299" s="23" t="s">
        <v>3670</v>
      </c>
      <c r="F299" s="22">
        <v>2020</v>
      </c>
      <c r="G299" s="38">
        <v>44389</v>
      </c>
      <c r="H299" s="22">
        <f t="shared" si="26"/>
        <v>1</v>
      </c>
      <c r="I299" s="22">
        <v>15</v>
      </c>
      <c r="J299" s="39">
        <f t="shared" si="27"/>
        <v>6.3333333333333325E-2</v>
      </c>
      <c r="K299" s="35">
        <v>262891</v>
      </c>
      <c r="L299" s="35">
        <v>240424.73</v>
      </c>
      <c r="M299" s="36">
        <v>0</v>
      </c>
      <c r="N299" s="35">
        <f t="shared" si="28"/>
        <v>262891</v>
      </c>
      <c r="O299" s="35">
        <f t="shared" si="29"/>
        <v>16649.763333333332</v>
      </c>
      <c r="P299" s="57">
        <f t="shared" si="30"/>
        <v>246241.23666666666</v>
      </c>
      <c r="Q299" s="53">
        <f t="shared" si="31"/>
        <v>221617.11300000001</v>
      </c>
    </row>
    <row r="300" spans="2:17" hidden="1" x14ac:dyDescent="0.25">
      <c r="B300" s="67">
        <v>298</v>
      </c>
      <c r="C300" s="23" t="s">
        <v>6465</v>
      </c>
      <c r="D300" s="22">
        <v>1700016050</v>
      </c>
      <c r="E300" s="23" t="s">
        <v>3671</v>
      </c>
      <c r="F300" s="22">
        <v>2020</v>
      </c>
      <c r="G300" s="38">
        <v>44389</v>
      </c>
      <c r="H300" s="22">
        <f t="shared" si="26"/>
        <v>1</v>
      </c>
      <c r="I300" s="22">
        <v>15</v>
      </c>
      <c r="J300" s="39">
        <f t="shared" si="27"/>
        <v>6.3333333333333325E-2</v>
      </c>
      <c r="K300" s="35">
        <v>262888</v>
      </c>
      <c r="L300" s="35">
        <v>240421.98</v>
      </c>
      <c r="M300" s="36">
        <v>0</v>
      </c>
      <c r="N300" s="35">
        <f t="shared" si="28"/>
        <v>262888</v>
      </c>
      <c r="O300" s="35">
        <f t="shared" si="29"/>
        <v>16649.57333333333</v>
      </c>
      <c r="P300" s="57">
        <f t="shared" si="30"/>
        <v>246238.42666666667</v>
      </c>
      <c r="Q300" s="53">
        <f t="shared" si="31"/>
        <v>221614.584</v>
      </c>
    </row>
    <row r="301" spans="2:17" hidden="1" x14ac:dyDescent="0.25">
      <c r="B301" s="67">
        <v>299</v>
      </c>
      <c r="C301" s="23" t="s">
        <v>6465</v>
      </c>
      <c r="D301" s="22">
        <v>1700016100</v>
      </c>
      <c r="E301" s="23" t="s">
        <v>3672</v>
      </c>
      <c r="F301" s="22">
        <v>2020</v>
      </c>
      <c r="G301" s="38">
        <v>44389</v>
      </c>
      <c r="H301" s="22">
        <f t="shared" si="26"/>
        <v>1</v>
      </c>
      <c r="I301" s="22">
        <v>15</v>
      </c>
      <c r="J301" s="39">
        <f t="shared" si="27"/>
        <v>6.3333333333333325E-2</v>
      </c>
      <c r="K301" s="35">
        <v>258846</v>
      </c>
      <c r="L301" s="35">
        <v>236725.41</v>
      </c>
      <c r="M301" s="36">
        <v>0</v>
      </c>
      <c r="N301" s="35">
        <f t="shared" si="28"/>
        <v>258846</v>
      </c>
      <c r="O301" s="35">
        <f t="shared" si="29"/>
        <v>16393.579999999998</v>
      </c>
      <c r="P301" s="57">
        <f t="shared" si="30"/>
        <v>242452.42</v>
      </c>
      <c r="Q301" s="53">
        <f t="shared" si="31"/>
        <v>218207.17800000001</v>
      </c>
    </row>
    <row r="302" spans="2:17" hidden="1" x14ac:dyDescent="0.25">
      <c r="B302" s="67">
        <v>300</v>
      </c>
      <c r="C302" s="23" t="s">
        <v>6465</v>
      </c>
      <c r="D302" s="22">
        <v>1700016250</v>
      </c>
      <c r="E302" s="23" t="s">
        <v>3673</v>
      </c>
      <c r="F302" s="22">
        <v>2020</v>
      </c>
      <c r="G302" s="38">
        <v>44389</v>
      </c>
      <c r="H302" s="22">
        <f t="shared" si="26"/>
        <v>1</v>
      </c>
      <c r="I302" s="22">
        <v>15</v>
      </c>
      <c r="J302" s="39">
        <f t="shared" si="27"/>
        <v>6.3333333333333325E-2</v>
      </c>
      <c r="K302" s="35">
        <v>249709.16</v>
      </c>
      <c r="L302" s="35">
        <v>228369.39</v>
      </c>
      <c r="M302" s="36">
        <v>0</v>
      </c>
      <c r="N302" s="35">
        <f t="shared" si="28"/>
        <v>249709.16</v>
      </c>
      <c r="O302" s="35">
        <f t="shared" si="29"/>
        <v>15814.913466666665</v>
      </c>
      <c r="P302" s="57">
        <f t="shared" si="30"/>
        <v>233894.24653333332</v>
      </c>
      <c r="Q302" s="53">
        <f t="shared" si="31"/>
        <v>210504.82188</v>
      </c>
    </row>
    <row r="303" spans="2:17" hidden="1" x14ac:dyDescent="0.25">
      <c r="B303" s="67">
        <v>301</v>
      </c>
      <c r="C303" s="23" t="s">
        <v>6465</v>
      </c>
      <c r="D303" s="22">
        <v>1700016200</v>
      </c>
      <c r="E303" s="23" t="s">
        <v>3674</v>
      </c>
      <c r="F303" s="22">
        <v>2020</v>
      </c>
      <c r="G303" s="38">
        <v>44389</v>
      </c>
      <c r="H303" s="22">
        <f t="shared" si="26"/>
        <v>1</v>
      </c>
      <c r="I303" s="22">
        <v>15</v>
      </c>
      <c r="J303" s="39">
        <f t="shared" si="27"/>
        <v>6.3333333333333325E-2</v>
      </c>
      <c r="K303" s="35">
        <v>244332</v>
      </c>
      <c r="L303" s="35">
        <v>223451.75</v>
      </c>
      <c r="M303" s="36">
        <v>0</v>
      </c>
      <c r="N303" s="35">
        <f t="shared" si="28"/>
        <v>244332</v>
      </c>
      <c r="O303" s="35">
        <f t="shared" si="29"/>
        <v>15474.359999999999</v>
      </c>
      <c r="P303" s="57">
        <f t="shared" si="30"/>
        <v>228857.64</v>
      </c>
      <c r="Q303" s="53">
        <f t="shared" si="31"/>
        <v>205971.87600000002</v>
      </c>
    </row>
    <row r="304" spans="2:17" hidden="1" x14ac:dyDescent="0.25">
      <c r="B304" s="67">
        <v>302</v>
      </c>
      <c r="C304" s="23" t="s">
        <v>6465</v>
      </c>
      <c r="D304" s="22">
        <v>1700016230</v>
      </c>
      <c r="E304" s="23" t="s">
        <v>3675</v>
      </c>
      <c r="F304" s="22">
        <v>2020</v>
      </c>
      <c r="G304" s="38">
        <v>44389</v>
      </c>
      <c r="H304" s="22">
        <f t="shared" si="26"/>
        <v>1</v>
      </c>
      <c r="I304" s="22">
        <v>15</v>
      </c>
      <c r="J304" s="39">
        <f t="shared" si="27"/>
        <v>6.3333333333333325E-2</v>
      </c>
      <c r="K304" s="35">
        <v>204574</v>
      </c>
      <c r="L304" s="35">
        <v>187091.41</v>
      </c>
      <c r="M304" s="36">
        <v>0</v>
      </c>
      <c r="N304" s="35">
        <f t="shared" si="28"/>
        <v>204574</v>
      </c>
      <c r="O304" s="35">
        <f t="shared" si="29"/>
        <v>12956.353333333331</v>
      </c>
      <c r="P304" s="57">
        <f t="shared" si="30"/>
        <v>191617.64666666667</v>
      </c>
      <c r="Q304" s="53">
        <f t="shared" si="31"/>
        <v>172455.88200000001</v>
      </c>
    </row>
    <row r="305" spans="2:17" hidden="1" x14ac:dyDescent="0.25">
      <c r="B305" s="67">
        <v>303</v>
      </c>
      <c r="C305" s="23" t="s">
        <v>6465</v>
      </c>
      <c r="D305" s="22">
        <v>1700015720</v>
      </c>
      <c r="E305" s="23" t="s">
        <v>3676</v>
      </c>
      <c r="F305" s="22">
        <v>2020</v>
      </c>
      <c r="G305" s="38">
        <v>44389</v>
      </c>
      <c r="H305" s="22">
        <f t="shared" si="26"/>
        <v>1</v>
      </c>
      <c r="I305" s="22">
        <v>15</v>
      </c>
      <c r="J305" s="39">
        <f t="shared" si="27"/>
        <v>6.3333333333333325E-2</v>
      </c>
      <c r="K305" s="35">
        <v>192081</v>
      </c>
      <c r="L305" s="35">
        <v>175666.05</v>
      </c>
      <c r="M305" s="36">
        <v>0</v>
      </c>
      <c r="N305" s="35">
        <f t="shared" si="28"/>
        <v>192081</v>
      </c>
      <c r="O305" s="35">
        <f t="shared" si="29"/>
        <v>12165.13</v>
      </c>
      <c r="P305" s="57">
        <f t="shared" si="30"/>
        <v>179915.87</v>
      </c>
      <c r="Q305" s="53">
        <f t="shared" si="31"/>
        <v>161924.283</v>
      </c>
    </row>
    <row r="306" spans="2:17" hidden="1" x14ac:dyDescent="0.25">
      <c r="B306" s="67">
        <v>304</v>
      </c>
      <c r="C306" s="23" t="s">
        <v>6465</v>
      </c>
      <c r="D306" s="22">
        <v>1700016030</v>
      </c>
      <c r="E306" s="23" t="s">
        <v>3677</v>
      </c>
      <c r="F306" s="22">
        <v>2020</v>
      </c>
      <c r="G306" s="38">
        <v>44389</v>
      </c>
      <c r="H306" s="22">
        <f t="shared" si="26"/>
        <v>1</v>
      </c>
      <c r="I306" s="22">
        <v>15</v>
      </c>
      <c r="J306" s="39">
        <f t="shared" si="27"/>
        <v>6.3333333333333325E-2</v>
      </c>
      <c r="K306" s="35">
        <v>184397</v>
      </c>
      <c r="L306" s="35">
        <v>168638.71</v>
      </c>
      <c r="M306" s="36">
        <v>0</v>
      </c>
      <c r="N306" s="35">
        <f t="shared" si="28"/>
        <v>184397</v>
      </c>
      <c r="O306" s="35">
        <f t="shared" si="29"/>
        <v>11678.476666666666</v>
      </c>
      <c r="P306" s="57">
        <f t="shared" si="30"/>
        <v>172718.52333333335</v>
      </c>
      <c r="Q306" s="53">
        <f t="shared" si="31"/>
        <v>155446.671</v>
      </c>
    </row>
    <row r="307" spans="2:17" hidden="1" x14ac:dyDescent="0.25">
      <c r="B307" s="67">
        <v>305</v>
      </c>
      <c r="C307" s="23" t="s">
        <v>6465</v>
      </c>
      <c r="D307" s="22">
        <v>1700016150</v>
      </c>
      <c r="E307" s="23" t="s">
        <v>3678</v>
      </c>
      <c r="F307" s="22">
        <v>2020</v>
      </c>
      <c r="G307" s="38">
        <v>44389</v>
      </c>
      <c r="H307" s="22">
        <f t="shared" si="26"/>
        <v>1</v>
      </c>
      <c r="I307" s="22">
        <v>15</v>
      </c>
      <c r="J307" s="39">
        <f t="shared" si="27"/>
        <v>6.3333333333333325E-2</v>
      </c>
      <c r="K307" s="35">
        <v>171622</v>
      </c>
      <c r="L307" s="35">
        <v>156955.43</v>
      </c>
      <c r="M307" s="36">
        <v>0</v>
      </c>
      <c r="N307" s="35">
        <f t="shared" si="28"/>
        <v>171622</v>
      </c>
      <c r="O307" s="35">
        <f t="shared" si="29"/>
        <v>10869.393333333332</v>
      </c>
      <c r="P307" s="57">
        <f t="shared" si="30"/>
        <v>160752.60666666666</v>
      </c>
      <c r="Q307" s="53">
        <f t="shared" si="31"/>
        <v>144677.34599999999</v>
      </c>
    </row>
    <row r="308" spans="2:17" hidden="1" x14ac:dyDescent="0.25">
      <c r="B308" s="67">
        <v>306</v>
      </c>
      <c r="C308" s="23" t="s">
        <v>6465</v>
      </c>
      <c r="D308" s="22">
        <v>1700016140</v>
      </c>
      <c r="E308" s="23" t="s">
        <v>3679</v>
      </c>
      <c r="F308" s="22">
        <v>2020</v>
      </c>
      <c r="G308" s="38">
        <v>44389</v>
      </c>
      <c r="H308" s="22">
        <f t="shared" si="26"/>
        <v>1</v>
      </c>
      <c r="I308" s="22">
        <v>15</v>
      </c>
      <c r="J308" s="39">
        <f t="shared" si="27"/>
        <v>6.3333333333333325E-2</v>
      </c>
      <c r="K308" s="35">
        <v>163338</v>
      </c>
      <c r="L308" s="35">
        <v>149379.38</v>
      </c>
      <c r="M308" s="36">
        <v>0</v>
      </c>
      <c r="N308" s="35">
        <f t="shared" si="28"/>
        <v>163338</v>
      </c>
      <c r="O308" s="35">
        <f t="shared" si="29"/>
        <v>10344.739999999998</v>
      </c>
      <c r="P308" s="57">
        <f t="shared" si="30"/>
        <v>152993.26</v>
      </c>
      <c r="Q308" s="53">
        <f t="shared" si="31"/>
        <v>137693.93400000001</v>
      </c>
    </row>
    <row r="309" spans="2:17" hidden="1" x14ac:dyDescent="0.25">
      <c r="B309" s="67">
        <v>307</v>
      </c>
      <c r="C309" s="23" t="s">
        <v>6465</v>
      </c>
      <c r="D309" s="22">
        <v>1700015770</v>
      </c>
      <c r="E309" s="23" t="s">
        <v>3680</v>
      </c>
      <c r="F309" s="22">
        <v>2020</v>
      </c>
      <c r="G309" s="38">
        <v>44389</v>
      </c>
      <c r="H309" s="22">
        <f t="shared" si="26"/>
        <v>1</v>
      </c>
      <c r="I309" s="22">
        <v>15</v>
      </c>
      <c r="J309" s="39">
        <f t="shared" si="27"/>
        <v>6.3333333333333325E-2</v>
      </c>
      <c r="K309" s="35">
        <v>144254</v>
      </c>
      <c r="L309" s="35">
        <v>131926.28</v>
      </c>
      <c r="M309" s="36">
        <v>0</v>
      </c>
      <c r="N309" s="35">
        <f t="shared" si="28"/>
        <v>144254</v>
      </c>
      <c r="O309" s="35">
        <f t="shared" si="29"/>
        <v>9136.0866666666661</v>
      </c>
      <c r="P309" s="57">
        <f t="shared" si="30"/>
        <v>135117.91333333333</v>
      </c>
      <c r="Q309" s="53">
        <f t="shared" si="31"/>
        <v>121606.122</v>
      </c>
    </row>
    <row r="310" spans="2:17" hidden="1" x14ac:dyDescent="0.25">
      <c r="B310" s="67">
        <v>308</v>
      </c>
      <c r="C310" s="23" t="s">
        <v>6465</v>
      </c>
      <c r="D310" s="22">
        <v>1700016130</v>
      </c>
      <c r="E310" s="23" t="s">
        <v>3681</v>
      </c>
      <c r="F310" s="22">
        <v>2020</v>
      </c>
      <c r="G310" s="38">
        <v>44389</v>
      </c>
      <c r="H310" s="22">
        <f t="shared" si="26"/>
        <v>1</v>
      </c>
      <c r="I310" s="22">
        <v>15</v>
      </c>
      <c r="J310" s="39">
        <f t="shared" si="27"/>
        <v>6.3333333333333325E-2</v>
      </c>
      <c r="K310" s="35">
        <v>140311</v>
      </c>
      <c r="L310" s="35">
        <v>128320.23</v>
      </c>
      <c r="M310" s="36">
        <v>0</v>
      </c>
      <c r="N310" s="35">
        <f t="shared" si="28"/>
        <v>140311</v>
      </c>
      <c r="O310" s="35">
        <f t="shared" si="29"/>
        <v>8886.3633333333328</v>
      </c>
      <c r="P310" s="57">
        <f t="shared" si="30"/>
        <v>131424.63666666666</v>
      </c>
      <c r="Q310" s="53">
        <f t="shared" si="31"/>
        <v>118282.173</v>
      </c>
    </row>
    <row r="311" spans="2:17" hidden="1" x14ac:dyDescent="0.25">
      <c r="B311" s="67">
        <v>309</v>
      </c>
      <c r="C311" s="23" t="s">
        <v>6465</v>
      </c>
      <c r="D311" s="22">
        <v>1700016210</v>
      </c>
      <c r="E311" s="23" t="s">
        <v>3682</v>
      </c>
      <c r="F311" s="22">
        <v>2020</v>
      </c>
      <c r="G311" s="38">
        <v>44389</v>
      </c>
      <c r="H311" s="22">
        <f t="shared" si="26"/>
        <v>1</v>
      </c>
      <c r="I311" s="22">
        <v>15</v>
      </c>
      <c r="J311" s="39">
        <f t="shared" si="27"/>
        <v>6.3333333333333325E-2</v>
      </c>
      <c r="K311" s="35">
        <v>117451</v>
      </c>
      <c r="L311" s="35">
        <v>107413.81</v>
      </c>
      <c r="M311" s="36">
        <v>0</v>
      </c>
      <c r="N311" s="35">
        <f t="shared" si="28"/>
        <v>117451</v>
      </c>
      <c r="O311" s="35">
        <f t="shared" si="29"/>
        <v>7438.5633333333326</v>
      </c>
      <c r="P311" s="57">
        <f t="shared" si="30"/>
        <v>110012.43666666666</v>
      </c>
      <c r="Q311" s="53">
        <f t="shared" si="31"/>
        <v>99011.192999999999</v>
      </c>
    </row>
    <row r="312" spans="2:17" hidden="1" x14ac:dyDescent="0.25">
      <c r="B312" s="67">
        <v>310</v>
      </c>
      <c r="C312" s="23" t="s">
        <v>6465</v>
      </c>
      <c r="D312" s="22">
        <v>1700016220</v>
      </c>
      <c r="E312" s="23" t="s">
        <v>3683</v>
      </c>
      <c r="F312" s="22">
        <v>2020</v>
      </c>
      <c r="G312" s="38">
        <v>44389</v>
      </c>
      <c r="H312" s="22">
        <f t="shared" si="26"/>
        <v>1</v>
      </c>
      <c r="I312" s="22">
        <v>15</v>
      </c>
      <c r="J312" s="39">
        <f t="shared" si="27"/>
        <v>6.3333333333333325E-2</v>
      </c>
      <c r="K312" s="35">
        <v>115308</v>
      </c>
      <c r="L312" s="35">
        <v>105453.95</v>
      </c>
      <c r="M312" s="36">
        <v>0</v>
      </c>
      <c r="N312" s="35">
        <f t="shared" si="28"/>
        <v>115308</v>
      </c>
      <c r="O312" s="35">
        <f t="shared" si="29"/>
        <v>7302.8399999999992</v>
      </c>
      <c r="P312" s="57">
        <f t="shared" si="30"/>
        <v>108005.16</v>
      </c>
      <c r="Q312" s="53">
        <f t="shared" si="31"/>
        <v>97204.644</v>
      </c>
    </row>
    <row r="313" spans="2:17" hidden="1" x14ac:dyDescent="0.25">
      <c r="B313" s="67">
        <v>311</v>
      </c>
      <c r="C313" s="23" t="s">
        <v>6465</v>
      </c>
      <c r="D313" s="22">
        <v>1700015760</v>
      </c>
      <c r="E313" s="23" t="s">
        <v>3684</v>
      </c>
      <c r="F313" s="22">
        <v>2020</v>
      </c>
      <c r="G313" s="38">
        <v>44389</v>
      </c>
      <c r="H313" s="22">
        <f t="shared" si="26"/>
        <v>1</v>
      </c>
      <c r="I313" s="22">
        <v>15</v>
      </c>
      <c r="J313" s="39">
        <f t="shared" si="27"/>
        <v>6.3333333333333325E-2</v>
      </c>
      <c r="K313" s="35">
        <v>75264.600000000006</v>
      </c>
      <c r="L313" s="35">
        <v>68832.61</v>
      </c>
      <c r="M313" s="36">
        <v>0</v>
      </c>
      <c r="N313" s="35">
        <f t="shared" si="28"/>
        <v>75264.600000000006</v>
      </c>
      <c r="O313" s="35">
        <f t="shared" si="29"/>
        <v>4766.7579999999998</v>
      </c>
      <c r="P313" s="57">
        <f t="shared" si="30"/>
        <v>70497.842000000004</v>
      </c>
      <c r="Q313" s="53">
        <f t="shared" si="31"/>
        <v>63448.057800000002</v>
      </c>
    </row>
    <row r="314" spans="2:17" hidden="1" x14ac:dyDescent="0.25">
      <c r="B314" s="67">
        <v>312</v>
      </c>
      <c r="C314" s="23" t="s">
        <v>6465</v>
      </c>
      <c r="D314" s="22">
        <v>1700016040</v>
      </c>
      <c r="E314" s="23" t="s">
        <v>3685</v>
      </c>
      <c r="F314" s="22">
        <v>2020</v>
      </c>
      <c r="G314" s="38">
        <v>44389</v>
      </c>
      <c r="H314" s="22">
        <f t="shared" si="26"/>
        <v>1</v>
      </c>
      <c r="I314" s="22">
        <v>15</v>
      </c>
      <c r="J314" s="39">
        <f t="shared" si="27"/>
        <v>6.3333333333333325E-2</v>
      </c>
      <c r="K314" s="35">
        <v>73010</v>
      </c>
      <c r="L314" s="35">
        <v>66770.679999999993</v>
      </c>
      <c r="M314" s="36">
        <v>0</v>
      </c>
      <c r="N314" s="35">
        <f t="shared" si="28"/>
        <v>73010</v>
      </c>
      <c r="O314" s="35">
        <f t="shared" si="29"/>
        <v>4623.9666666666662</v>
      </c>
      <c r="P314" s="57">
        <f t="shared" si="30"/>
        <v>68386.03333333334</v>
      </c>
      <c r="Q314" s="53">
        <f t="shared" si="31"/>
        <v>61547.430000000008</v>
      </c>
    </row>
    <row r="315" spans="2:17" hidden="1" x14ac:dyDescent="0.25">
      <c r="B315" s="67">
        <v>313</v>
      </c>
      <c r="C315" s="23" t="s">
        <v>6465</v>
      </c>
      <c r="D315" s="22">
        <v>1700016330</v>
      </c>
      <c r="E315" s="23" t="s">
        <v>3686</v>
      </c>
      <c r="F315" s="22">
        <v>2020</v>
      </c>
      <c r="G315" s="38">
        <v>44389</v>
      </c>
      <c r="H315" s="22">
        <f t="shared" si="26"/>
        <v>1</v>
      </c>
      <c r="I315" s="22">
        <v>6</v>
      </c>
      <c r="J315" s="39">
        <f t="shared" si="27"/>
        <v>0.15833333333333333</v>
      </c>
      <c r="K315" s="35">
        <v>67716</v>
      </c>
      <c r="L315" s="35">
        <v>61929.09</v>
      </c>
      <c r="M315" s="36">
        <v>0</v>
      </c>
      <c r="N315" s="35">
        <f t="shared" si="28"/>
        <v>67716</v>
      </c>
      <c r="O315" s="35">
        <f t="shared" si="29"/>
        <v>10721.699999999999</v>
      </c>
      <c r="P315" s="57">
        <f t="shared" si="30"/>
        <v>56994.3</v>
      </c>
      <c r="Q315" s="53">
        <f t="shared" si="31"/>
        <v>51294.87</v>
      </c>
    </row>
    <row r="316" spans="2:17" hidden="1" x14ac:dyDescent="0.25">
      <c r="B316" s="67">
        <v>314</v>
      </c>
      <c r="C316" s="23" t="s">
        <v>6465</v>
      </c>
      <c r="D316" s="22">
        <v>1700016400</v>
      </c>
      <c r="E316" s="23" t="s">
        <v>3687</v>
      </c>
      <c r="F316" s="22">
        <v>2020</v>
      </c>
      <c r="G316" s="38">
        <v>44389</v>
      </c>
      <c r="H316" s="22">
        <f t="shared" si="26"/>
        <v>1</v>
      </c>
      <c r="I316" s="22">
        <v>15</v>
      </c>
      <c r="J316" s="39">
        <f t="shared" si="27"/>
        <v>6.3333333333333325E-2</v>
      </c>
      <c r="K316" s="35">
        <v>62113.87</v>
      </c>
      <c r="L316" s="35">
        <v>56975.43</v>
      </c>
      <c r="M316" s="36">
        <v>0</v>
      </c>
      <c r="N316" s="35">
        <f t="shared" si="28"/>
        <v>62113.87</v>
      </c>
      <c r="O316" s="35">
        <f t="shared" si="29"/>
        <v>3933.8784333333329</v>
      </c>
      <c r="P316" s="57">
        <f t="shared" si="30"/>
        <v>58179.991566666671</v>
      </c>
      <c r="Q316" s="53">
        <f t="shared" si="31"/>
        <v>52361.992410000006</v>
      </c>
    </row>
    <row r="317" spans="2:17" hidden="1" x14ac:dyDescent="0.25">
      <c r="B317" s="67">
        <v>315</v>
      </c>
      <c r="C317" s="23" t="s">
        <v>6465</v>
      </c>
      <c r="D317" s="22">
        <v>1700016160</v>
      </c>
      <c r="E317" s="23" t="s">
        <v>3688</v>
      </c>
      <c r="F317" s="22">
        <v>2020</v>
      </c>
      <c r="G317" s="38">
        <v>44389</v>
      </c>
      <c r="H317" s="22">
        <f t="shared" si="26"/>
        <v>1</v>
      </c>
      <c r="I317" s="22">
        <v>15</v>
      </c>
      <c r="J317" s="39">
        <f t="shared" si="27"/>
        <v>6.3333333333333325E-2</v>
      </c>
      <c r="K317" s="35">
        <v>55238</v>
      </c>
      <c r="L317" s="35">
        <v>50517.440000000002</v>
      </c>
      <c r="M317" s="36">
        <v>0</v>
      </c>
      <c r="N317" s="35">
        <f t="shared" si="28"/>
        <v>55238</v>
      </c>
      <c r="O317" s="35">
        <f t="shared" si="29"/>
        <v>3498.4066666666663</v>
      </c>
      <c r="P317" s="57">
        <f t="shared" si="30"/>
        <v>51739.593333333331</v>
      </c>
      <c r="Q317" s="53">
        <f t="shared" si="31"/>
        <v>46565.633999999998</v>
      </c>
    </row>
    <row r="318" spans="2:17" hidden="1" x14ac:dyDescent="0.25">
      <c r="B318" s="67">
        <v>316</v>
      </c>
      <c r="C318" s="23" t="s">
        <v>6465</v>
      </c>
      <c r="D318" s="22">
        <v>1700015750</v>
      </c>
      <c r="E318" s="23" t="s">
        <v>3689</v>
      </c>
      <c r="F318" s="22">
        <v>2020</v>
      </c>
      <c r="G318" s="38">
        <v>44389</v>
      </c>
      <c r="H318" s="22">
        <f t="shared" si="26"/>
        <v>1</v>
      </c>
      <c r="I318" s="22">
        <v>15</v>
      </c>
      <c r="J318" s="39">
        <f t="shared" si="27"/>
        <v>6.3333333333333325E-2</v>
      </c>
      <c r="K318" s="35">
        <v>45471</v>
      </c>
      <c r="L318" s="35">
        <v>41585.11</v>
      </c>
      <c r="M318" s="36">
        <v>0</v>
      </c>
      <c r="N318" s="35">
        <f t="shared" si="28"/>
        <v>45471</v>
      </c>
      <c r="O318" s="35">
        <f t="shared" si="29"/>
        <v>2879.8299999999995</v>
      </c>
      <c r="P318" s="57">
        <f t="shared" si="30"/>
        <v>42591.17</v>
      </c>
      <c r="Q318" s="53">
        <f t="shared" si="31"/>
        <v>38332.053</v>
      </c>
    </row>
    <row r="319" spans="2:17" hidden="1" x14ac:dyDescent="0.25">
      <c r="B319" s="67">
        <v>317</v>
      </c>
      <c r="C319" s="23" t="s">
        <v>6465</v>
      </c>
      <c r="D319" s="22">
        <v>1700016310</v>
      </c>
      <c r="E319" s="23" t="s">
        <v>3690</v>
      </c>
      <c r="F319" s="22">
        <v>2020</v>
      </c>
      <c r="G319" s="38">
        <v>44389</v>
      </c>
      <c r="H319" s="22">
        <f t="shared" si="26"/>
        <v>1</v>
      </c>
      <c r="I319" s="22">
        <v>15</v>
      </c>
      <c r="J319" s="39">
        <f t="shared" si="27"/>
        <v>6.3333333333333325E-2</v>
      </c>
      <c r="K319" s="35">
        <v>41497</v>
      </c>
      <c r="L319" s="35">
        <v>37950.730000000003</v>
      </c>
      <c r="M319" s="36">
        <v>0</v>
      </c>
      <c r="N319" s="35">
        <f t="shared" si="28"/>
        <v>41497</v>
      </c>
      <c r="O319" s="35">
        <f t="shared" si="29"/>
        <v>2628.143333333333</v>
      </c>
      <c r="P319" s="57">
        <f t="shared" si="30"/>
        <v>38868.856666666667</v>
      </c>
      <c r="Q319" s="53">
        <f t="shared" si="31"/>
        <v>34981.970999999998</v>
      </c>
    </row>
    <row r="320" spans="2:17" hidden="1" x14ac:dyDescent="0.25">
      <c r="B320" s="67">
        <v>318</v>
      </c>
      <c r="C320" s="23" t="s">
        <v>6465</v>
      </c>
      <c r="D320" s="22">
        <v>1700015780</v>
      </c>
      <c r="E320" s="23" t="s">
        <v>3691</v>
      </c>
      <c r="F320" s="22">
        <v>2020</v>
      </c>
      <c r="G320" s="38">
        <v>44389</v>
      </c>
      <c r="H320" s="22">
        <f t="shared" si="26"/>
        <v>1</v>
      </c>
      <c r="I320" s="22">
        <v>15</v>
      </c>
      <c r="J320" s="39">
        <f t="shared" si="27"/>
        <v>6.3333333333333325E-2</v>
      </c>
      <c r="K320" s="35">
        <v>36064</v>
      </c>
      <c r="L320" s="35">
        <v>32982.019999999997</v>
      </c>
      <c r="M320" s="36">
        <v>0</v>
      </c>
      <c r="N320" s="35">
        <f t="shared" si="28"/>
        <v>36064</v>
      </c>
      <c r="O320" s="35">
        <f t="shared" si="29"/>
        <v>2284.0533333333328</v>
      </c>
      <c r="P320" s="57">
        <f t="shared" si="30"/>
        <v>33779.94666666667</v>
      </c>
      <c r="Q320" s="53">
        <f t="shared" si="31"/>
        <v>30401.952000000005</v>
      </c>
    </row>
    <row r="321" spans="2:17" hidden="1" x14ac:dyDescent="0.25">
      <c r="B321" s="67">
        <v>319</v>
      </c>
      <c r="C321" s="23" t="s">
        <v>6465</v>
      </c>
      <c r="D321" s="22">
        <v>1700017380</v>
      </c>
      <c r="E321" s="23" t="s">
        <v>3692</v>
      </c>
      <c r="F321" s="22">
        <v>2021</v>
      </c>
      <c r="G321" s="38">
        <v>44389</v>
      </c>
      <c r="H321" s="22">
        <f t="shared" si="26"/>
        <v>0</v>
      </c>
      <c r="I321" s="22">
        <v>6</v>
      </c>
      <c r="J321" s="39">
        <f t="shared" si="27"/>
        <v>0.15833333333333333</v>
      </c>
      <c r="K321" s="35">
        <v>319210.92</v>
      </c>
      <c r="L321" s="35">
        <v>313555.49</v>
      </c>
      <c r="M321" s="36">
        <v>0</v>
      </c>
      <c r="N321" s="35">
        <f t="shared" si="28"/>
        <v>319210.92</v>
      </c>
      <c r="O321" s="35">
        <f t="shared" si="29"/>
        <v>0</v>
      </c>
      <c r="P321" s="57">
        <f t="shared" si="30"/>
        <v>319210.92</v>
      </c>
      <c r="Q321" s="53">
        <f t="shared" si="31"/>
        <v>287289.82799999998</v>
      </c>
    </row>
    <row r="322" spans="2:17" hidden="1" x14ac:dyDescent="0.25">
      <c r="B322" s="67">
        <v>320</v>
      </c>
      <c r="C322" s="23" t="s">
        <v>6465</v>
      </c>
      <c r="D322" s="22">
        <v>1700017390</v>
      </c>
      <c r="E322" s="23" t="s">
        <v>3693</v>
      </c>
      <c r="F322" s="22">
        <v>2021</v>
      </c>
      <c r="G322" s="38">
        <v>44389</v>
      </c>
      <c r="H322" s="22">
        <f t="shared" ref="H322:H385" si="32">YEAR(G322)-F322</f>
        <v>0</v>
      </c>
      <c r="I322" s="22">
        <v>15</v>
      </c>
      <c r="J322" s="39">
        <f t="shared" ref="J322:J385" si="33">(95/I322/100)</f>
        <v>6.3333333333333325E-2</v>
      </c>
      <c r="K322" s="35">
        <v>285621</v>
      </c>
      <c r="L322" s="35">
        <v>280560.68</v>
      </c>
      <c r="M322" s="36">
        <v>0</v>
      </c>
      <c r="N322" s="35">
        <f t="shared" ref="N322:N385" si="34">K322*(1+M322)</f>
        <v>285621</v>
      </c>
      <c r="O322" s="35">
        <f t="shared" ref="O322:O385" si="35">H322*J322*N322</f>
        <v>0</v>
      </c>
      <c r="P322" s="57">
        <f t="shared" si="30"/>
        <v>285621</v>
      </c>
      <c r="Q322" s="53">
        <f t="shared" si="31"/>
        <v>257058.9</v>
      </c>
    </row>
    <row r="323" spans="2:17" hidden="1" x14ac:dyDescent="0.25">
      <c r="B323" s="67">
        <v>321</v>
      </c>
      <c r="C323" s="23" t="s">
        <v>6465</v>
      </c>
      <c r="D323" s="22">
        <v>1700017340</v>
      </c>
      <c r="E323" s="23" t="s">
        <v>3692</v>
      </c>
      <c r="F323" s="22">
        <v>2021</v>
      </c>
      <c r="G323" s="38">
        <v>44389</v>
      </c>
      <c r="H323" s="22">
        <f t="shared" si="32"/>
        <v>0</v>
      </c>
      <c r="I323" s="22">
        <v>6</v>
      </c>
      <c r="J323" s="39">
        <f t="shared" si="33"/>
        <v>0.15833333333333333</v>
      </c>
      <c r="K323" s="35">
        <v>125783.06</v>
      </c>
      <c r="L323" s="35">
        <v>123554.57</v>
      </c>
      <c r="M323" s="36">
        <v>0</v>
      </c>
      <c r="N323" s="35">
        <f t="shared" si="34"/>
        <v>125783.06</v>
      </c>
      <c r="O323" s="35">
        <f t="shared" si="35"/>
        <v>0</v>
      </c>
      <c r="P323" s="57">
        <f t="shared" si="30"/>
        <v>125783.06</v>
      </c>
      <c r="Q323" s="53">
        <f t="shared" si="31"/>
        <v>113204.754</v>
      </c>
    </row>
    <row r="324" spans="2:17" hidden="1" x14ac:dyDescent="0.25">
      <c r="B324" s="67">
        <v>322</v>
      </c>
      <c r="C324" s="23" t="s">
        <v>6465</v>
      </c>
      <c r="D324" s="22">
        <v>1700017330</v>
      </c>
      <c r="E324" s="23" t="s">
        <v>3692</v>
      </c>
      <c r="F324" s="22">
        <v>2021</v>
      </c>
      <c r="G324" s="38">
        <v>44389</v>
      </c>
      <c r="H324" s="22">
        <f t="shared" si="32"/>
        <v>0</v>
      </c>
      <c r="I324" s="22">
        <v>6</v>
      </c>
      <c r="J324" s="39">
        <f t="shared" si="33"/>
        <v>0.15833333333333333</v>
      </c>
      <c r="K324" s="35">
        <v>125783.06</v>
      </c>
      <c r="L324" s="35">
        <v>123554.57</v>
      </c>
      <c r="M324" s="36">
        <v>0</v>
      </c>
      <c r="N324" s="35">
        <f t="shared" si="34"/>
        <v>125783.06</v>
      </c>
      <c r="O324" s="35">
        <f t="shared" si="35"/>
        <v>0</v>
      </c>
      <c r="P324" s="57">
        <f t="shared" ref="P324:P387" si="36">IF(N324-O324&lt;=0,5%*N324,N324-O324)</f>
        <v>125783.06</v>
      </c>
      <c r="Q324" s="53">
        <f t="shared" ref="Q324:Q387" si="37">IF(P324=N324*5%,P324,P324*0.9)</f>
        <v>113204.754</v>
      </c>
    </row>
    <row r="325" spans="2:17" hidden="1" x14ac:dyDescent="0.25">
      <c r="B325" s="67">
        <v>323</v>
      </c>
      <c r="C325" s="23" t="s">
        <v>6465</v>
      </c>
      <c r="D325" s="22">
        <v>1700017350</v>
      </c>
      <c r="E325" s="23" t="s">
        <v>3694</v>
      </c>
      <c r="F325" s="22">
        <v>2021</v>
      </c>
      <c r="G325" s="38">
        <v>44389</v>
      </c>
      <c r="H325" s="22">
        <f t="shared" si="32"/>
        <v>0</v>
      </c>
      <c r="I325" s="22">
        <v>6</v>
      </c>
      <c r="J325" s="39">
        <f t="shared" si="33"/>
        <v>0.15833333333333333</v>
      </c>
      <c r="K325" s="35">
        <v>93403.04</v>
      </c>
      <c r="L325" s="35">
        <v>91748.23</v>
      </c>
      <c r="M325" s="36">
        <v>0</v>
      </c>
      <c r="N325" s="35">
        <f t="shared" si="34"/>
        <v>93403.04</v>
      </c>
      <c r="O325" s="35">
        <f t="shared" si="35"/>
        <v>0</v>
      </c>
      <c r="P325" s="57">
        <f t="shared" si="36"/>
        <v>93403.04</v>
      </c>
      <c r="Q325" s="53">
        <f t="shared" si="37"/>
        <v>84062.73599999999</v>
      </c>
    </row>
    <row r="326" spans="2:17" hidden="1" x14ac:dyDescent="0.25">
      <c r="B326" s="67">
        <v>324</v>
      </c>
      <c r="C326" s="23" t="s">
        <v>6465</v>
      </c>
      <c r="D326" s="22">
        <v>1700017320</v>
      </c>
      <c r="E326" s="23" t="s">
        <v>3692</v>
      </c>
      <c r="F326" s="22">
        <v>2021</v>
      </c>
      <c r="G326" s="38">
        <v>44389</v>
      </c>
      <c r="H326" s="22">
        <f t="shared" si="32"/>
        <v>0</v>
      </c>
      <c r="I326" s="22">
        <v>6</v>
      </c>
      <c r="J326" s="39">
        <f t="shared" si="33"/>
        <v>0.15833333333333333</v>
      </c>
      <c r="K326" s="35">
        <v>90434.06</v>
      </c>
      <c r="L326" s="35">
        <v>88831.85</v>
      </c>
      <c r="M326" s="36">
        <v>0</v>
      </c>
      <c r="N326" s="35">
        <f t="shared" si="34"/>
        <v>90434.06</v>
      </c>
      <c r="O326" s="35">
        <f t="shared" si="35"/>
        <v>0</v>
      </c>
      <c r="P326" s="57">
        <f t="shared" si="36"/>
        <v>90434.06</v>
      </c>
      <c r="Q326" s="53">
        <f t="shared" si="37"/>
        <v>81390.653999999995</v>
      </c>
    </row>
    <row r="327" spans="2:17" hidden="1" x14ac:dyDescent="0.25">
      <c r="B327" s="67">
        <v>325</v>
      </c>
      <c r="C327" s="23" t="s">
        <v>6465</v>
      </c>
      <c r="D327" s="22">
        <v>1700017310</v>
      </c>
      <c r="E327" s="23" t="s">
        <v>3695</v>
      </c>
      <c r="F327" s="22">
        <v>2021</v>
      </c>
      <c r="G327" s="38">
        <v>44389</v>
      </c>
      <c r="H327" s="22">
        <f t="shared" si="32"/>
        <v>0</v>
      </c>
      <c r="I327" s="22">
        <v>15</v>
      </c>
      <c r="J327" s="39">
        <f t="shared" si="33"/>
        <v>6.3333333333333325E-2</v>
      </c>
      <c r="K327" s="35">
        <v>83177</v>
      </c>
      <c r="L327" s="35">
        <v>81703.360000000001</v>
      </c>
      <c r="M327" s="36">
        <v>0</v>
      </c>
      <c r="N327" s="35">
        <f t="shared" si="34"/>
        <v>83177</v>
      </c>
      <c r="O327" s="35">
        <f t="shared" si="35"/>
        <v>0</v>
      </c>
      <c r="P327" s="57">
        <f t="shared" si="36"/>
        <v>83177</v>
      </c>
      <c r="Q327" s="53">
        <f t="shared" si="37"/>
        <v>74859.3</v>
      </c>
    </row>
    <row r="328" spans="2:17" hidden="1" x14ac:dyDescent="0.25">
      <c r="B328" s="67">
        <v>326</v>
      </c>
      <c r="C328" s="23" t="s">
        <v>6465</v>
      </c>
      <c r="D328" s="22">
        <v>1700017360</v>
      </c>
      <c r="E328" s="23" t="s">
        <v>3696</v>
      </c>
      <c r="F328" s="22">
        <v>2021</v>
      </c>
      <c r="G328" s="38">
        <v>44389</v>
      </c>
      <c r="H328" s="22">
        <f t="shared" si="32"/>
        <v>0</v>
      </c>
      <c r="I328" s="22">
        <v>6</v>
      </c>
      <c r="J328" s="39">
        <f t="shared" si="33"/>
        <v>0.15833333333333333</v>
      </c>
      <c r="K328" s="35">
        <v>59173.02</v>
      </c>
      <c r="L328" s="35">
        <v>58124.66</v>
      </c>
      <c r="M328" s="36">
        <v>0</v>
      </c>
      <c r="N328" s="35">
        <f t="shared" si="34"/>
        <v>59173.02</v>
      </c>
      <c r="O328" s="35">
        <f t="shared" si="35"/>
        <v>0</v>
      </c>
      <c r="P328" s="57">
        <f t="shared" si="36"/>
        <v>59173.02</v>
      </c>
      <c r="Q328" s="53">
        <f t="shared" si="37"/>
        <v>53255.718000000001</v>
      </c>
    </row>
    <row r="329" spans="2:17" hidden="1" x14ac:dyDescent="0.25">
      <c r="B329" s="67">
        <v>327</v>
      </c>
      <c r="C329" s="23" t="s">
        <v>6465</v>
      </c>
      <c r="D329" s="22">
        <v>1700017370</v>
      </c>
      <c r="E329" s="23" t="s">
        <v>3697</v>
      </c>
      <c r="F329" s="22">
        <v>2021</v>
      </c>
      <c r="G329" s="38">
        <v>44389</v>
      </c>
      <c r="H329" s="22">
        <f t="shared" si="32"/>
        <v>0</v>
      </c>
      <c r="I329" s="22">
        <v>15</v>
      </c>
      <c r="J329" s="39">
        <f t="shared" si="33"/>
        <v>6.3333333333333325E-2</v>
      </c>
      <c r="K329" s="35">
        <v>15631</v>
      </c>
      <c r="L329" s="35">
        <v>15354.07</v>
      </c>
      <c r="M329" s="36">
        <v>0</v>
      </c>
      <c r="N329" s="35">
        <f t="shared" si="34"/>
        <v>15631</v>
      </c>
      <c r="O329" s="35">
        <f t="shared" si="35"/>
        <v>0</v>
      </c>
      <c r="P329" s="57">
        <f t="shared" si="36"/>
        <v>15631</v>
      </c>
      <c r="Q329" s="53">
        <f t="shared" si="37"/>
        <v>14067.9</v>
      </c>
    </row>
    <row r="330" spans="2:17" hidden="1" x14ac:dyDescent="0.25">
      <c r="B330" s="67">
        <v>328</v>
      </c>
      <c r="C330" s="23" t="s">
        <v>6465</v>
      </c>
      <c r="D330" s="22">
        <v>1700012450</v>
      </c>
      <c r="E330" s="23" t="s">
        <v>3698</v>
      </c>
      <c r="F330" s="22">
        <v>2019</v>
      </c>
      <c r="G330" s="38">
        <v>44389</v>
      </c>
      <c r="H330" s="22">
        <f t="shared" si="32"/>
        <v>2</v>
      </c>
      <c r="I330" s="22">
        <v>15</v>
      </c>
      <c r="J330" s="39">
        <f t="shared" si="33"/>
        <v>6.3333333333333325E-2</v>
      </c>
      <c r="K330" s="35">
        <v>404650</v>
      </c>
      <c r="L330" s="35">
        <v>167252.71</v>
      </c>
      <c r="M330" s="36">
        <v>0</v>
      </c>
      <c r="N330" s="35">
        <f t="shared" si="34"/>
        <v>404650</v>
      </c>
      <c r="O330" s="35">
        <f t="shared" si="35"/>
        <v>51255.666666666657</v>
      </c>
      <c r="P330" s="57">
        <f t="shared" si="36"/>
        <v>353394.33333333337</v>
      </c>
      <c r="Q330" s="53">
        <f t="shared" si="37"/>
        <v>318054.90000000002</v>
      </c>
    </row>
    <row r="331" spans="2:17" hidden="1" x14ac:dyDescent="0.25">
      <c r="B331" s="67">
        <v>329</v>
      </c>
      <c r="C331" s="23" t="s">
        <v>6465</v>
      </c>
      <c r="D331" s="22">
        <v>1700015520</v>
      </c>
      <c r="E331" s="23" t="s">
        <v>3699</v>
      </c>
      <c r="F331" s="22">
        <v>2019</v>
      </c>
      <c r="G331" s="38">
        <v>44389</v>
      </c>
      <c r="H331" s="22">
        <f t="shared" si="32"/>
        <v>2</v>
      </c>
      <c r="I331" s="22">
        <v>15</v>
      </c>
      <c r="J331" s="39">
        <f t="shared" si="33"/>
        <v>6.3333333333333325E-2</v>
      </c>
      <c r="K331" s="35">
        <v>87903</v>
      </c>
      <c r="L331" s="35">
        <v>45299.1</v>
      </c>
      <c r="M331" s="36">
        <v>0</v>
      </c>
      <c r="N331" s="35">
        <f t="shared" si="34"/>
        <v>87903</v>
      </c>
      <c r="O331" s="35">
        <f t="shared" si="35"/>
        <v>11134.38</v>
      </c>
      <c r="P331" s="57">
        <f t="shared" si="36"/>
        <v>76768.62</v>
      </c>
      <c r="Q331" s="53">
        <f t="shared" si="37"/>
        <v>69091.758000000002</v>
      </c>
    </row>
    <row r="332" spans="2:17" hidden="1" x14ac:dyDescent="0.25">
      <c r="B332" s="67">
        <v>330</v>
      </c>
      <c r="C332" s="23" t="s">
        <v>6465</v>
      </c>
      <c r="D332" s="22">
        <v>1700015510</v>
      </c>
      <c r="E332" s="23" t="s">
        <v>3700</v>
      </c>
      <c r="F332" s="22">
        <v>2020</v>
      </c>
      <c r="G332" s="38">
        <v>44389</v>
      </c>
      <c r="H332" s="22">
        <f t="shared" si="32"/>
        <v>1</v>
      </c>
      <c r="I332" s="22">
        <v>15</v>
      </c>
      <c r="J332" s="39">
        <f t="shared" si="33"/>
        <v>6.3333333333333325E-2</v>
      </c>
      <c r="K332" s="35">
        <v>234992</v>
      </c>
      <c r="L332" s="35">
        <v>155373.70000000001</v>
      </c>
      <c r="M332" s="36">
        <v>0</v>
      </c>
      <c r="N332" s="35">
        <f t="shared" si="34"/>
        <v>234992</v>
      </c>
      <c r="O332" s="35">
        <f t="shared" si="35"/>
        <v>14882.826666666664</v>
      </c>
      <c r="P332" s="57">
        <f t="shared" si="36"/>
        <v>220109.17333333334</v>
      </c>
      <c r="Q332" s="53">
        <f t="shared" si="37"/>
        <v>198098.25600000002</v>
      </c>
    </row>
    <row r="333" spans="2:17" s="14" customFormat="1" hidden="1" x14ac:dyDescent="0.25">
      <c r="B333" s="67">
        <v>331</v>
      </c>
      <c r="C333" s="23" t="s">
        <v>6466</v>
      </c>
      <c r="D333" s="22">
        <v>1700001470</v>
      </c>
      <c r="E333" s="23" t="s">
        <v>2481</v>
      </c>
      <c r="F333" s="22">
        <v>2006</v>
      </c>
      <c r="G333" s="38">
        <v>44389</v>
      </c>
      <c r="H333" s="22">
        <f t="shared" si="32"/>
        <v>15</v>
      </c>
      <c r="I333" s="22">
        <v>15</v>
      </c>
      <c r="J333" s="39">
        <f t="shared" si="33"/>
        <v>6.3333333333333325E-2</v>
      </c>
      <c r="K333" s="35">
        <v>21236170.510000002</v>
      </c>
      <c r="L333" s="35">
        <v>80885.59</v>
      </c>
      <c r="M333" s="36">
        <v>0</v>
      </c>
      <c r="N333" s="35">
        <f t="shared" si="34"/>
        <v>21236170.510000002</v>
      </c>
      <c r="O333" s="35">
        <f t="shared" si="35"/>
        <v>20174361.984499998</v>
      </c>
      <c r="P333" s="57">
        <f t="shared" si="36"/>
        <v>1061808.5255000032</v>
      </c>
      <c r="Q333" s="53">
        <f t="shared" si="37"/>
        <v>1061808.5255000032</v>
      </c>
    </row>
    <row r="334" spans="2:17" hidden="1" x14ac:dyDescent="0.25">
      <c r="B334" s="67">
        <v>332</v>
      </c>
      <c r="C334" s="23" t="s">
        <v>6466</v>
      </c>
      <c r="D334" s="22">
        <v>1700001390</v>
      </c>
      <c r="E334" s="23" t="s">
        <v>5021</v>
      </c>
      <c r="F334" s="22">
        <v>2006</v>
      </c>
      <c r="G334" s="38">
        <v>44389</v>
      </c>
      <c r="H334" s="22">
        <f t="shared" si="32"/>
        <v>15</v>
      </c>
      <c r="I334" s="22">
        <v>6</v>
      </c>
      <c r="J334" s="39">
        <f t="shared" si="33"/>
        <v>0.15833333333333333</v>
      </c>
      <c r="K334" s="35">
        <v>445227.63</v>
      </c>
      <c r="L334" s="35">
        <v>298.92</v>
      </c>
      <c r="M334" s="36">
        <v>0</v>
      </c>
      <c r="N334" s="35">
        <f t="shared" si="34"/>
        <v>445227.63</v>
      </c>
      <c r="O334" s="35">
        <f t="shared" si="35"/>
        <v>1057415.6212500001</v>
      </c>
      <c r="P334" s="57">
        <f t="shared" si="36"/>
        <v>22261.381500000003</v>
      </c>
      <c r="Q334" s="53">
        <f t="shared" si="37"/>
        <v>22261.381500000003</v>
      </c>
    </row>
    <row r="335" spans="2:17" hidden="1" x14ac:dyDescent="0.25">
      <c r="B335" s="67">
        <v>333</v>
      </c>
      <c r="C335" s="23" t="s">
        <v>6466</v>
      </c>
      <c r="D335" s="22">
        <v>1700001410</v>
      </c>
      <c r="E335" s="23" t="s">
        <v>5022</v>
      </c>
      <c r="F335" s="22">
        <v>2006</v>
      </c>
      <c r="G335" s="38">
        <v>44389</v>
      </c>
      <c r="H335" s="22">
        <f t="shared" si="32"/>
        <v>15</v>
      </c>
      <c r="I335" s="22">
        <v>6</v>
      </c>
      <c r="J335" s="39">
        <f t="shared" si="33"/>
        <v>0.15833333333333333</v>
      </c>
      <c r="K335" s="35">
        <v>372221.82</v>
      </c>
      <c r="L335" s="35">
        <v>249.87</v>
      </c>
      <c r="M335" s="36">
        <v>0</v>
      </c>
      <c r="N335" s="35">
        <f t="shared" si="34"/>
        <v>372221.82</v>
      </c>
      <c r="O335" s="35">
        <f t="shared" si="35"/>
        <v>884026.82250000001</v>
      </c>
      <c r="P335" s="57">
        <f t="shared" si="36"/>
        <v>18611.091</v>
      </c>
      <c r="Q335" s="53">
        <f t="shared" si="37"/>
        <v>18611.091</v>
      </c>
    </row>
    <row r="336" spans="2:17" hidden="1" x14ac:dyDescent="0.25">
      <c r="B336" s="67">
        <v>334</v>
      </c>
      <c r="C336" s="23" t="s">
        <v>6466</v>
      </c>
      <c r="D336" s="22">
        <v>1700001400</v>
      </c>
      <c r="E336" s="23" t="s">
        <v>5023</v>
      </c>
      <c r="F336" s="22">
        <v>2006</v>
      </c>
      <c r="G336" s="38">
        <v>44389</v>
      </c>
      <c r="H336" s="22">
        <f t="shared" si="32"/>
        <v>15</v>
      </c>
      <c r="I336" s="22">
        <v>6</v>
      </c>
      <c r="J336" s="39">
        <f t="shared" si="33"/>
        <v>0.15833333333333333</v>
      </c>
      <c r="K336" s="35">
        <v>328346.39</v>
      </c>
      <c r="L336" s="35">
        <v>220.45</v>
      </c>
      <c r="M336" s="36">
        <v>0</v>
      </c>
      <c r="N336" s="35">
        <f t="shared" si="34"/>
        <v>328346.39</v>
      </c>
      <c r="O336" s="35">
        <f t="shared" si="35"/>
        <v>779822.67625000002</v>
      </c>
      <c r="P336" s="57">
        <f t="shared" si="36"/>
        <v>16417.319500000001</v>
      </c>
      <c r="Q336" s="53">
        <f t="shared" si="37"/>
        <v>16417.319500000001</v>
      </c>
    </row>
    <row r="337" spans="2:17" hidden="1" x14ac:dyDescent="0.25">
      <c r="B337" s="67">
        <v>335</v>
      </c>
      <c r="C337" s="23" t="s">
        <v>6466</v>
      </c>
      <c r="D337" s="22">
        <v>1700001420</v>
      </c>
      <c r="E337" s="23" t="s">
        <v>5024</v>
      </c>
      <c r="F337" s="22">
        <v>2006</v>
      </c>
      <c r="G337" s="38">
        <v>44389</v>
      </c>
      <c r="H337" s="22">
        <f t="shared" si="32"/>
        <v>15</v>
      </c>
      <c r="I337" s="22">
        <v>6</v>
      </c>
      <c r="J337" s="39">
        <f t="shared" si="33"/>
        <v>0.15833333333333333</v>
      </c>
      <c r="K337" s="35">
        <v>258936.92</v>
      </c>
      <c r="L337" s="35">
        <v>173.91</v>
      </c>
      <c r="M337" s="36">
        <v>0</v>
      </c>
      <c r="N337" s="35">
        <f t="shared" si="34"/>
        <v>258936.92</v>
      </c>
      <c r="O337" s="35">
        <f t="shared" si="35"/>
        <v>614975.18500000006</v>
      </c>
      <c r="P337" s="57">
        <f t="shared" si="36"/>
        <v>12946.846000000001</v>
      </c>
      <c r="Q337" s="53">
        <f t="shared" si="37"/>
        <v>12946.846000000001</v>
      </c>
    </row>
    <row r="338" spans="2:17" hidden="1" x14ac:dyDescent="0.25">
      <c r="B338" s="67">
        <v>336</v>
      </c>
      <c r="C338" s="23" t="s">
        <v>6466</v>
      </c>
      <c r="D338" s="22">
        <v>1700001350</v>
      </c>
      <c r="E338" s="23" t="s">
        <v>5021</v>
      </c>
      <c r="F338" s="22">
        <v>2006</v>
      </c>
      <c r="G338" s="38">
        <v>44389</v>
      </c>
      <c r="H338" s="22">
        <f t="shared" si="32"/>
        <v>15</v>
      </c>
      <c r="I338" s="22">
        <v>6</v>
      </c>
      <c r="J338" s="39">
        <f t="shared" si="33"/>
        <v>0.15833333333333333</v>
      </c>
      <c r="K338" s="35">
        <v>222613.82</v>
      </c>
      <c r="L338" s="35">
        <v>149.47</v>
      </c>
      <c r="M338" s="36">
        <v>0</v>
      </c>
      <c r="N338" s="35">
        <f t="shared" si="34"/>
        <v>222613.82</v>
      </c>
      <c r="O338" s="35">
        <f t="shared" si="35"/>
        <v>528707.82250000001</v>
      </c>
      <c r="P338" s="57">
        <f t="shared" si="36"/>
        <v>11130.691000000001</v>
      </c>
      <c r="Q338" s="53">
        <f t="shared" si="37"/>
        <v>11130.691000000001</v>
      </c>
    </row>
    <row r="339" spans="2:17" hidden="1" x14ac:dyDescent="0.25">
      <c r="B339" s="67">
        <v>337</v>
      </c>
      <c r="C339" s="23" t="s">
        <v>6466</v>
      </c>
      <c r="D339" s="22">
        <v>1700001360</v>
      </c>
      <c r="E339" s="23" t="s">
        <v>5023</v>
      </c>
      <c r="F339" s="22">
        <v>2006</v>
      </c>
      <c r="G339" s="38">
        <v>44389</v>
      </c>
      <c r="H339" s="22">
        <f t="shared" si="32"/>
        <v>15</v>
      </c>
      <c r="I339" s="22">
        <v>6</v>
      </c>
      <c r="J339" s="39">
        <f t="shared" si="33"/>
        <v>0.15833333333333333</v>
      </c>
      <c r="K339" s="35">
        <v>164173.20000000001</v>
      </c>
      <c r="L339" s="35">
        <v>110.24</v>
      </c>
      <c r="M339" s="36">
        <v>0</v>
      </c>
      <c r="N339" s="35">
        <f t="shared" si="34"/>
        <v>164173.20000000001</v>
      </c>
      <c r="O339" s="35">
        <f t="shared" si="35"/>
        <v>389911.35000000003</v>
      </c>
      <c r="P339" s="57">
        <f t="shared" si="36"/>
        <v>8208.6600000000017</v>
      </c>
      <c r="Q339" s="53">
        <f t="shared" si="37"/>
        <v>8208.6600000000017</v>
      </c>
    </row>
    <row r="340" spans="2:17" hidden="1" x14ac:dyDescent="0.25">
      <c r="B340" s="67">
        <v>338</v>
      </c>
      <c r="C340" s="23" t="s">
        <v>6466</v>
      </c>
      <c r="D340" s="22">
        <v>1700001460</v>
      </c>
      <c r="E340" s="23" t="s">
        <v>5025</v>
      </c>
      <c r="F340" s="22">
        <v>2006</v>
      </c>
      <c r="G340" s="38">
        <v>44389</v>
      </c>
      <c r="H340" s="22">
        <f t="shared" si="32"/>
        <v>15</v>
      </c>
      <c r="I340" s="22">
        <v>6</v>
      </c>
      <c r="J340" s="39">
        <f t="shared" si="33"/>
        <v>0.15833333333333333</v>
      </c>
      <c r="K340" s="35">
        <v>137964.82999999999</v>
      </c>
      <c r="L340" s="35">
        <v>92.6</v>
      </c>
      <c r="M340" s="36">
        <v>0</v>
      </c>
      <c r="N340" s="35">
        <f t="shared" si="34"/>
        <v>137964.82999999999</v>
      </c>
      <c r="O340" s="35">
        <f t="shared" si="35"/>
        <v>327666.47124999994</v>
      </c>
      <c r="P340" s="57">
        <f t="shared" si="36"/>
        <v>6898.2415000000001</v>
      </c>
      <c r="Q340" s="53">
        <f t="shared" si="37"/>
        <v>6898.2415000000001</v>
      </c>
    </row>
    <row r="341" spans="2:17" hidden="1" x14ac:dyDescent="0.25">
      <c r="B341" s="67">
        <v>339</v>
      </c>
      <c r="C341" s="23" t="s">
        <v>6466</v>
      </c>
      <c r="D341" s="22">
        <v>1700001450</v>
      </c>
      <c r="E341" s="23" t="s">
        <v>5026</v>
      </c>
      <c r="F341" s="22">
        <v>2006</v>
      </c>
      <c r="G341" s="38">
        <v>44389</v>
      </c>
      <c r="H341" s="22">
        <f t="shared" si="32"/>
        <v>15</v>
      </c>
      <c r="I341" s="22">
        <v>6</v>
      </c>
      <c r="J341" s="39">
        <f t="shared" si="33"/>
        <v>0.15833333333333333</v>
      </c>
      <c r="K341" s="35">
        <v>137560.24</v>
      </c>
      <c r="L341" s="35">
        <v>92.37</v>
      </c>
      <c r="M341" s="36">
        <v>0</v>
      </c>
      <c r="N341" s="35">
        <f t="shared" si="34"/>
        <v>137560.24</v>
      </c>
      <c r="O341" s="35">
        <f t="shared" si="35"/>
        <v>326705.56999999995</v>
      </c>
      <c r="P341" s="57">
        <f t="shared" si="36"/>
        <v>6878.0119999999997</v>
      </c>
      <c r="Q341" s="53">
        <f t="shared" si="37"/>
        <v>6878.0119999999997</v>
      </c>
    </row>
    <row r="342" spans="2:17" hidden="1" x14ac:dyDescent="0.25">
      <c r="B342" s="67">
        <v>340</v>
      </c>
      <c r="C342" s="23" t="s">
        <v>6466</v>
      </c>
      <c r="D342" s="22">
        <v>1700001320</v>
      </c>
      <c r="E342" s="23" t="s">
        <v>5027</v>
      </c>
      <c r="F342" s="22">
        <v>2006</v>
      </c>
      <c r="G342" s="38">
        <v>44389</v>
      </c>
      <c r="H342" s="22">
        <f t="shared" si="32"/>
        <v>15</v>
      </c>
      <c r="I342" s="22">
        <v>6</v>
      </c>
      <c r="J342" s="39">
        <f t="shared" si="33"/>
        <v>0.15833333333333333</v>
      </c>
      <c r="K342" s="35">
        <v>81600</v>
      </c>
      <c r="L342" s="35">
        <v>2460.88</v>
      </c>
      <c r="M342" s="36">
        <v>0</v>
      </c>
      <c r="N342" s="35">
        <f t="shared" si="34"/>
        <v>81600</v>
      </c>
      <c r="O342" s="35">
        <f t="shared" si="35"/>
        <v>193800</v>
      </c>
      <c r="P342" s="57">
        <f t="shared" si="36"/>
        <v>4080</v>
      </c>
      <c r="Q342" s="53">
        <f t="shared" si="37"/>
        <v>4080</v>
      </c>
    </row>
    <row r="343" spans="2:17" hidden="1" x14ac:dyDescent="0.25">
      <c r="B343" s="67">
        <v>341</v>
      </c>
      <c r="C343" s="23" t="s">
        <v>6466</v>
      </c>
      <c r="D343" s="22">
        <v>1700001430</v>
      </c>
      <c r="E343" s="23" t="s">
        <v>5028</v>
      </c>
      <c r="F343" s="22">
        <v>2006</v>
      </c>
      <c r="G343" s="38">
        <v>44389</v>
      </c>
      <c r="H343" s="22">
        <f t="shared" si="32"/>
        <v>15</v>
      </c>
      <c r="I343" s="22">
        <v>15</v>
      </c>
      <c r="J343" s="39">
        <f t="shared" si="33"/>
        <v>6.3333333333333325E-2</v>
      </c>
      <c r="K343" s="35">
        <v>71207.649999999994</v>
      </c>
      <c r="L343" s="35">
        <v>47.84</v>
      </c>
      <c r="M343" s="36">
        <v>0</v>
      </c>
      <c r="N343" s="35">
        <f t="shared" si="34"/>
        <v>71207.649999999994</v>
      </c>
      <c r="O343" s="35">
        <f t="shared" si="35"/>
        <v>67647.267499999987</v>
      </c>
      <c r="P343" s="57">
        <f t="shared" si="36"/>
        <v>3560.382500000007</v>
      </c>
      <c r="Q343" s="53">
        <f t="shared" si="37"/>
        <v>3204.3442500000065</v>
      </c>
    </row>
    <row r="344" spans="2:17" hidden="1" x14ac:dyDescent="0.25">
      <c r="B344" s="67">
        <v>342</v>
      </c>
      <c r="C344" s="23" t="s">
        <v>6466</v>
      </c>
      <c r="D344" s="22">
        <v>1700001440</v>
      </c>
      <c r="E344" s="23" t="s">
        <v>5029</v>
      </c>
      <c r="F344" s="22">
        <v>2006</v>
      </c>
      <c r="G344" s="38">
        <v>44389</v>
      </c>
      <c r="H344" s="22">
        <f t="shared" si="32"/>
        <v>15</v>
      </c>
      <c r="I344" s="22">
        <v>6</v>
      </c>
      <c r="J344" s="39">
        <f t="shared" si="33"/>
        <v>0.15833333333333333</v>
      </c>
      <c r="K344" s="35">
        <v>44504.78</v>
      </c>
      <c r="L344" s="35">
        <v>29.84</v>
      </c>
      <c r="M344" s="36">
        <v>0</v>
      </c>
      <c r="N344" s="35">
        <f t="shared" si="34"/>
        <v>44504.78</v>
      </c>
      <c r="O344" s="35">
        <f t="shared" si="35"/>
        <v>105698.85249999999</v>
      </c>
      <c r="P344" s="57">
        <f t="shared" si="36"/>
        <v>2225.239</v>
      </c>
      <c r="Q344" s="53">
        <f t="shared" si="37"/>
        <v>2225.239</v>
      </c>
    </row>
    <row r="345" spans="2:17" hidden="1" x14ac:dyDescent="0.25">
      <c r="B345" s="67">
        <v>343</v>
      </c>
      <c r="C345" s="23" t="s">
        <v>6466</v>
      </c>
      <c r="D345" s="22">
        <v>1700001370</v>
      </c>
      <c r="E345" s="23" t="s">
        <v>5030</v>
      </c>
      <c r="F345" s="22">
        <v>2006</v>
      </c>
      <c r="G345" s="38">
        <v>44389</v>
      </c>
      <c r="H345" s="22">
        <f t="shared" si="32"/>
        <v>15</v>
      </c>
      <c r="I345" s="22">
        <v>6</v>
      </c>
      <c r="J345" s="39">
        <f t="shared" si="33"/>
        <v>0.15833333333333333</v>
      </c>
      <c r="K345" s="35">
        <v>40324.03</v>
      </c>
      <c r="L345" s="35">
        <v>27.05</v>
      </c>
      <c r="M345" s="36">
        <v>0</v>
      </c>
      <c r="N345" s="35">
        <f t="shared" si="34"/>
        <v>40324.03</v>
      </c>
      <c r="O345" s="35">
        <f t="shared" si="35"/>
        <v>95769.571249999994</v>
      </c>
      <c r="P345" s="57">
        <f t="shared" si="36"/>
        <v>2016.2015000000001</v>
      </c>
      <c r="Q345" s="53">
        <f t="shared" si="37"/>
        <v>2016.2015000000001</v>
      </c>
    </row>
    <row r="346" spans="2:17" hidden="1" x14ac:dyDescent="0.25">
      <c r="B346" s="67">
        <v>344</v>
      </c>
      <c r="C346" s="23" t="s">
        <v>6466</v>
      </c>
      <c r="D346" s="22">
        <v>1700001380</v>
      </c>
      <c r="E346" s="23" t="s">
        <v>5031</v>
      </c>
      <c r="F346" s="22">
        <v>2006</v>
      </c>
      <c r="G346" s="38">
        <v>44389</v>
      </c>
      <c r="H346" s="22">
        <f t="shared" si="32"/>
        <v>15</v>
      </c>
      <c r="I346" s="22">
        <v>6</v>
      </c>
      <c r="J346" s="39">
        <f t="shared" si="33"/>
        <v>0.15833333333333333</v>
      </c>
      <c r="K346" s="35">
        <v>39245.129999999997</v>
      </c>
      <c r="L346" s="35">
        <v>26.35</v>
      </c>
      <c r="M346" s="36">
        <v>0</v>
      </c>
      <c r="N346" s="35">
        <f t="shared" si="34"/>
        <v>39245.129999999997</v>
      </c>
      <c r="O346" s="35">
        <f t="shared" si="35"/>
        <v>93207.183749999997</v>
      </c>
      <c r="P346" s="57">
        <f t="shared" si="36"/>
        <v>1962.2565</v>
      </c>
      <c r="Q346" s="53">
        <f t="shared" si="37"/>
        <v>1962.2565</v>
      </c>
    </row>
    <row r="347" spans="2:17" hidden="1" x14ac:dyDescent="0.25">
      <c r="B347" s="67">
        <v>345</v>
      </c>
      <c r="C347" s="23" t="s">
        <v>6466</v>
      </c>
      <c r="D347" s="22">
        <v>1700001340</v>
      </c>
      <c r="E347" s="23" t="s">
        <v>5032</v>
      </c>
      <c r="F347" s="22">
        <v>2007</v>
      </c>
      <c r="G347" s="38">
        <v>44389</v>
      </c>
      <c r="H347" s="22">
        <f t="shared" si="32"/>
        <v>14</v>
      </c>
      <c r="I347" s="22">
        <v>15</v>
      </c>
      <c r="J347" s="39">
        <f t="shared" si="33"/>
        <v>6.3333333333333325E-2</v>
      </c>
      <c r="K347" s="35">
        <v>34320</v>
      </c>
      <c r="L347" s="35">
        <v>1608.97</v>
      </c>
      <c r="M347" s="36">
        <v>0</v>
      </c>
      <c r="N347" s="35">
        <f t="shared" si="34"/>
        <v>34320</v>
      </c>
      <c r="O347" s="35">
        <f t="shared" si="35"/>
        <v>30430.399999999994</v>
      </c>
      <c r="P347" s="57">
        <f t="shared" si="36"/>
        <v>3889.6000000000058</v>
      </c>
      <c r="Q347" s="53">
        <f t="shared" si="37"/>
        <v>3500.6400000000053</v>
      </c>
    </row>
    <row r="348" spans="2:17" x14ac:dyDescent="0.25">
      <c r="B348" s="107">
        <v>346</v>
      </c>
      <c r="C348" s="108" t="s">
        <v>6466</v>
      </c>
      <c r="D348" s="109">
        <v>1700001330</v>
      </c>
      <c r="E348" s="108" t="s">
        <v>5033</v>
      </c>
      <c r="F348" s="109">
        <v>2007</v>
      </c>
      <c r="G348" s="110">
        <v>44389</v>
      </c>
      <c r="H348" s="109">
        <f t="shared" si="32"/>
        <v>14</v>
      </c>
      <c r="I348" s="109">
        <v>15</v>
      </c>
      <c r="J348" s="111">
        <f t="shared" si="33"/>
        <v>6.3333333333333325E-2</v>
      </c>
      <c r="K348" s="112">
        <v>6545</v>
      </c>
      <c r="L348" s="112">
        <v>1</v>
      </c>
      <c r="M348" s="113">
        <v>0</v>
      </c>
      <c r="N348" s="112">
        <f t="shared" si="34"/>
        <v>6545</v>
      </c>
      <c r="O348" s="112">
        <f t="shared" si="35"/>
        <v>5803.2333333333318</v>
      </c>
      <c r="P348" s="114">
        <f t="shared" si="36"/>
        <v>741.76666666666824</v>
      </c>
      <c r="Q348" s="115">
        <f t="shared" si="37"/>
        <v>667.5900000000014</v>
      </c>
    </row>
    <row r="349" spans="2:17" hidden="1" x14ac:dyDescent="0.25">
      <c r="B349" s="67">
        <v>347</v>
      </c>
      <c r="C349" s="23" t="s">
        <v>6466</v>
      </c>
      <c r="D349" s="22">
        <v>1700001500</v>
      </c>
      <c r="E349" s="23" t="s">
        <v>5034</v>
      </c>
      <c r="F349" s="22">
        <v>2008</v>
      </c>
      <c r="G349" s="38">
        <v>44389</v>
      </c>
      <c r="H349" s="22">
        <f t="shared" si="32"/>
        <v>13</v>
      </c>
      <c r="I349" s="22">
        <v>15</v>
      </c>
      <c r="J349" s="39">
        <f t="shared" si="33"/>
        <v>6.3333333333333325E-2</v>
      </c>
      <c r="K349" s="35">
        <v>778304.07</v>
      </c>
      <c r="L349" s="35">
        <v>135720.85999999999</v>
      </c>
      <c r="M349" s="36">
        <v>0</v>
      </c>
      <c r="N349" s="35">
        <f t="shared" si="34"/>
        <v>778304.07</v>
      </c>
      <c r="O349" s="35">
        <f t="shared" si="35"/>
        <v>640803.68429999985</v>
      </c>
      <c r="P349" s="57">
        <f t="shared" si="36"/>
        <v>137500.3857000001</v>
      </c>
      <c r="Q349" s="53">
        <f t="shared" si="37"/>
        <v>123750.3471300001</v>
      </c>
    </row>
    <row r="350" spans="2:17" hidden="1" x14ac:dyDescent="0.25">
      <c r="B350" s="67">
        <v>348</v>
      </c>
      <c r="C350" s="23" t="s">
        <v>6466</v>
      </c>
      <c r="D350" s="22">
        <v>1700001501</v>
      </c>
      <c r="E350" s="23" t="s">
        <v>5035</v>
      </c>
      <c r="F350" s="22">
        <v>2008</v>
      </c>
      <c r="G350" s="38">
        <v>44389</v>
      </c>
      <c r="H350" s="22">
        <f t="shared" si="32"/>
        <v>13</v>
      </c>
      <c r="I350" s="22">
        <v>15</v>
      </c>
      <c r="J350" s="39">
        <f t="shared" si="33"/>
        <v>6.3333333333333325E-2</v>
      </c>
      <c r="K350" s="35">
        <v>191968</v>
      </c>
      <c r="L350" s="35">
        <v>33475.42</v>
      </c>
      <c r="M350" s="36">
        <v>0</v>
      </c>
      <c r="N350" s="35">
        <f t="shared" si="34"/>
        <v>191968</v>
      </c>
      <c r="O350" s="35">
        <f t="shared" si="35"/>
        <v>158053.65333333332</v>
      </c>
      <c r="P350" s="57">
        <f t="shared" si="36"/>
        <v>33914.346666666679</v>
      </c>
      <c r="Q350" s="53">
        <f t="shared" si="37"/>
        <v>30522.912000000011</v>
      </c>
    </row>
    <row r="351" spans="2:17" hidden="1" x14ac:dyDescent="0.25">
      <c r="B351" s="67">
        <v>349</v>
      </c>
      <c r="C351" s="23" t="s">
        <v>6466</v>
      </c>
      <c r="D351" s="22">
        <v>1700001502</v>
      </c>
      <c r="E351" s="23" t="s">
        <v>5036</v>
      </c>
      <c r="F351" s="22">
        <v>2008</v>
      </c>
      <c r="G351" s="38">
        <v>44389</v>
      </c>
      <c r="H351" s="22">
        <f t="shared" si="32"/>
        <v>13</v>
      </c>
      <c r="I351" s="22">
        <v>15</v>
      </c>
      <c r="J351" s="39">
        <f t="shared" si="33"/>
        <v>6.3333333333333325E-2</v>
      </c>
      <c r="K351" s="35">
        <v>33588</v>
      </c>
      <c r="L351" s="35">
        <v>5857.05</v>
      </c>
      <c r="M351" s="36">
        <v>0</v>
      </c>
      <c r="N351" s="35">
        <f t="shared" si="34"/>
        <v>33588</v>
      </c>
      <c r="O351" s="35">
        <f t="shared" si="35"/>
        <v>27654.12</v>
      </c>
      <c r="P351" s="57">
        <f t="shared" si="36"/>
        <v>5933.880000000001</v>
      </c>
      <c r="Q351" s="53">
        <f t="shared" si="37"/>
        <v>5340.4920000000011</v>
      </c>
    </row>
    <row r="352" spans="2:17" hidden="1" x14ac:dyDescent="0.25">
      <c r="B352" s="67">
        <v>350</v>
      </c>
      <c r="C352" s="23" t="s">
        <v>6466</v>
      </c>
      <c r="D352" s="22">
        <v>1700002920</v>
      </c>
      <c r="E352" s="23" t="s">
        <v>5037</v>
      </c>
      <c r="F352" s="22">
        <v>2010</v>
      </c>
      <c r="G352" s="38">
        <v>44389</v>
      </c>
      <c r="H352" s="22">
        <f t="shared" si="32"/>
        <v>11</v>
      </c>
      <c r="I352" s="22">
        <v>15</v>
      </c>
      <c r="J352" s="39">
        <f t="shared" si="33"/>
        <v>6.3333333333333325E-2</v>
      </c>
      <c r="K352" s="35">
        <v>16884040.25</v>
      </c>
      <c r="L352" s="35">
        <v>5103688.24</v>
      </c>
      <c r="M352" s="36">
        <v>0</v>
      </c>
      <c r="N352" s="35">
        <f t="shared" si="34"/>
        <v>16884040.25</v>
      </c>
      <c r="O352" s="35">
        <f t="shared" si="35"/>
        <v>11762548.040833332</v>
      </c>
      <c r="P352" s="57">
        <f t="shared" si="36"/>
        <v>5121492.2091666684</v>
      </c>
      <c r="Q352" s="53">
        <f t="shared" si="37"/>
        <v>4609342.9882500013</v>
      </c>
    </row>
    <row r="353" spans="2:17" hidden="1" x14ac:dyDescent="0.25">
      <c r="B353" s="67">
        <v>351</v>
      </c>
      <c r="C353" s="23" t="s">
        <v>6466</v>
      </c>
      <c r="D353" s="22">
        <v>1700002921</v>
      </c>
      <c r="E353" s="23" t="s">
        <v>5038</v>
      </c>
      <c r="F353" s="22">
        <v>2010</v>
      </c>
      <c r="G353" s="38">
        <v>44389</v>
      </c>
      <c r="H353" s="22">
        <f t="shared" si="32"/>
        <v>11</v>
      </c>
      <c r="I353" s="22">
        <v>15</v>
      </c>
      <c r="J353" s="39">
        <f t="shared" si="33"/>
        <v>6.3333333333333325E-2</v>
      </c>
      <c r="K353" s="35">
        <v>1155464.8799999999</v>
      </c>
      <c r="L353" s="35">
        <v>771863.42</v>
      </c>
      <c r="M353" s="36">
        <v>0</v>
      </c>
      <c r="N353" s="35">
        <f t="shared" si="34"/>
        <v>1155464.8799999999</v>
      </c>
      <c r="O353" s="35">
        <f t="shared" si="35"/>
        <v>804973.86639999982</v>
      </c>
      <c r="P353" s="57">
        <f t="shared" si="36"/>
        <v>350491.01360000006</v>
      </c>
      <c r="Q353" s="53">
        <f t="shared" si="37"/>
        <v>315441.91224000009</v>
      </c>
    </row>
    <row r="354" spans="2:17" hidden="1" x14ac:dyDescent="0.25">
      <c r="B354" s="67">
        <v>352</v>
      </c>
      <c r="C354" s="23" t="s">
        <v>6466</v>
      </c>
      <c r="D354" s="22">
        <v>1700003440</v>
      </c>
      <c r="E354" s="23" t="s">
        <v>5039</v>
      </c>
      <c r="F354" s="22">
        <v>2011</v>
      </c>
      <c r="G354" s="38">
        <v>44389</v>
      </c>
      <c r="H354" s="22">
        <f t="shared" si="32"/>
        <v>10</v>
      </c>
      <c r="I354" s="22">
        <v>6</v>
      </c>
      <c r="J354" s="39">
        <f t="shared" si="33"/>
        <v>0.15833333333333333</v>
      </c>
      <c r="K354" s="35">
        <v>80525</v>
      </c>
      <c r="L354" s="35">
        <v>28150.36</v>
      </c>
      <c r="M354" s="36">
        <v>0</v>
      </c>
      <c r="N354" s="35">
        <f t="shared" si="34"/>
        <v>80525</v>
      </c>
      <c r="O354" s="35">
        <f t="shared" si="35"/>
        <v>127497.91666666666</v>
      </c>
      <c r="P354" s="57">
        <f t="shared" si="36"/>
        <v>4026.25</v>
      </c>
      <c r="Q354" s="53">
        <f t="shared" si="37"/>
        <v>4026.25</v>
      </c>
    </row>
    <row r="355" spans="2:17" hidden="1" x14ac:dyDescent="0.25">
      <c r="B355" s="67">
        <v>353</v>
      </c>
      <c r="C355" s="23" t="s">
        <v>6466</v>
      </c>
      <c r="D355" s="22">
        <v>1700003430</v>
      </c>
      <c r="E355" s="23" t="s">
        <v>5039</v>
      </c>
      <c r="F355" s="22">
        <v>2011</v>
      </c>
      <c r="G355" s="38">
        <v>44389</v>
      </c>
      <c r="H355" s="22">
        <f t="shared" si="32"/>
        <v>10</v>
      </c>
      <c r="I355" s="22">
        <v>6</v>
      </c>
      <c r="J355" s="39">
        <f t="shared" si="33"/>
        <v>0.15833333333333333</v>
      </c>
      <c r="K355" s="35">
        <v>72250</v>
      </c>
      <c r="L355" s="35">
        <v>25257.58</v>
      </c>
      <c r="M355" s="36">
        <v>0</v>
      </c>
      <c r="N355" s="35">
        <f t="shared" si="34"/>
        <v>72250</v>
      </c>
      <c r="O355" s="35">
        <f t="shared" si="35"/>
        <v>114395.83333333333</v>
      </c>
      <c r="P355" s="57">
        <f t="shared" si="36"/>
        <v>3612.5</v>
      </c>
      <c r="Q355" s="53">
        <f t="shared" si="37"/>
        <v>3612.5</v>
      </c>
    </row>
    <row r="356" spans="2:17" hidden="1" x14ac:dyDescent="0.25">
      <c r="B356" s="67">
        <v>354</v>
      </c>
      <c r="C356" s="23" t="s">
        <v>6466</v>
      </c>
      <c r="D356" s="22">
        <v>1700003510</v>
      </c>
      <c r="E356" s="23" t="s">
        <v>5040</v>
      </c>
      <c r="F356" s="22">
        <v>2011</v>
      </c>
      <c r="G356" s="38">
        <v>44389</v>
      </c>
      <c r="H356" s="22">
        <f t="shared" si="32"/>
        <v>10</v>
      </c>
      <c r="I356" s="22">
        <v>6</v>
      </c>
      <c r="J356" s="39">
        <f t="shared" si="33"/>
        <v>0.15833333333333333</v>
      </c>
      <c r="K356" s="35">
        <v>38945</v>
      </c>
      <c r="L356" s="35">
        <v>13614.58</v>
      </c>
      <c r="M356" s="36">
        <v>0</v>
      </c>
      <c r="N356" s="35">
        <f t="shared" si="34"/>
        <v>38945</v>
      </c>
      <c r="O356" s="35">
        <f t="shared" si="35"/>
        <v>61662.916666666664</v>
      </c>
      <c r="P356" s="57">
        <f t="shared" si="36"/>
        <v>1947.25</v>
      </c>
      <c r="Q356" s="53">
        <f t="shared" si="37"/>
        <v>1947.25</v>
      </c>
    </row>
    <row r="357" spans="2:17" hidden="1" x14ac:dyDescent="0.25">
      <c r="B357" s="67">
        <v>355</v>
      </c>
      <c r="C357" s="23" t="s">
        <v>6466</v>
      </c>
      <c r="D357" s="22">
        <v>1700003490</v>
      </c>
      <c r="E357" s="23" t="s">
        <v>5041</v>
      </c>
      <c r="F357" s="22">
        <v>2011</v>
      </c>
      <c r="G357" s="38">
        <v>44389</v>
      </c>
      <c r="H357" s="22">
        <f t="shared" si="32"/>
        <v>10</v>
      </c>
      <c r="I357" s="22">
        <v>6</v>
      </c>
      <c r="J357" s="39">
        <f t="shared" si="33"/>
        <v>0.15833333333333333</v>
      </c>
      <c r="K357" s="35">
        <v>29100</v>
      </c>
      <c r="L357" s="35">
        <v>10172.959999999999</v>
      </c>
      <c r="M357" s="36">
        <v>0</v>
      </c>
      <c r="N357" s="35">
        <f t="shared" si="34"/>
        <v>29100</v>
      </c>
      <c r="O357" s="35">
        <f t="shared" si="35"/>
        <v>46075</v>
      </c>
      <c r="P357" s="57">
        <f t="shared" si="36"/>
        <v>1455</v>
      </c>
      <c r="Q357" s="53">
        <f t="shared" si="37"/>
        <v>1455</v>
      </c>
    </row>
    <row r="358" spans="2:17" hidden="1" x14ac:dyDescent="0.25">
      <c r="B358" s="67">
        <v>356</v>
      </c>
      <c r="C358" s="23" t="s">
        <v>6466</v>
      </c>
      <c r="D358" s="22">
        <v>1700003500</v>
      </c>
      <c r="E358" s="23" t="s">
        <v>5040</v>
      </c>
      <c r="F358" s="22">
        <v>2011</v>
      </c>
      <c r="G358" s="38">
        <v>44389</v>
      </c>
      <c r="H358" s="22">
        <f t="shared" si="32"/>
        <v>10</v>
      </c>
      <c r="I358" s="22">
        <v>6</v>
      </c>
      <c r="J358" s="39">
        <f t="shared" si="33"/>
        <v>0.15833333333333333</v>
      </c>
      <c r="K358" s="35">
        <v>28445</v>
      </c>
      <c r="L358" s="35">
        <v>9943.93</v>
      </c>
      <c r="M358" s="36">
        <v>0</v>
      </c>
      <c r="N358" s="35">
        <f t="shared" si="34"/>
        <v>28445</v>
      </c>
      <c r="O358" s="35">
        <f t="shared" si="35"/>
        <v>45037.916666666664</v>
      </c>
      <c r="P358" s="57">
        <f t="shared" si="36"/>
        <v>1422.25</v>
      </c>
      <c r="Q358" s="53">
        <f t="shared" si="37"/>
        <v>1422.25</v>
      </c>
    </row>
    <row r="359" spans="2:17" hidden="1" x14ac:dyDescent="0.25">
      <c r="B359" s="67">
        <v>357</v>
      </c>
      <c r="C359" s="23" t="s">
        <v>6466</v>
      </c>
      <c r="D359" s="22">
        <v>1700003460</v>
      </c>
      <c r="E359" s="23" t="s">
        <v>5042</v>
      </c>
      <c r="F359" s="22">
        <v>2011</v>
      </c>
      <c r="G359" s="38">
        <v>44389</v>
      </c>
      <c r="H359" s="22">
        <f t="shared" si="32"/>
        <v>10</v>
      </c>
      <c r="I359" s="22">
        <v>6</v>
      </c>
      <c r="J359" s="39">
        <f t="shared" si="33"/>
        <v>0.15833333333333333</v>
      </c>
      <c r="K359" s="35">
        <v>20445</v>
      </c>
      <c r="L359" s="35">
        <v>7147.26</v>
      </c>
      <c r="M359" s="36">
        <v>0</v>
      </c>
      <c r="N359" s="35">
        <f t="shared" si="34"/>
        <v>20445</v>
      </c>
      <c r="O359" s="35">
        <f t="shared" si="35"/>
        <v>32371.25</v>
      </c>
      <c r="P359" s="57">
        <f t="shared" si="36"/>
        <v>1022.25</v>
      </c>
      <c r="Q359" s="53">
        <f t="shared" si="37"/>
        <v>1022.25</v>
      </c>
    </row>
    <row r="360" spans="2:17" hidden="1" x14ac:dyDescent="0.25">
      <c r="B360" s="67">
        <v>358</v>
      </c>
      <c r="C360" s="23" t="s">
        <v>6466</v>
      </c>
      <c r="D360" s="22">
        <v>1700003480</v>
      </c>
      <c r="E360" s="23" t="s">
        <v>5042</v>
      </c>
      <c r="F360" s="22">
        <v>2011</v>
      </c>
      <c r="G360" s="38">
        <v>44389</v>
      </c>
      <c r="H360" s="22">
        <f t="shared" si="32"/>
        <v>10</v>
      </c>
      <c r="I360" s="22">
        <v>6</v>
      </c>
      <c r="J360" s="39">
        <f t="shared" si="33"/>
        <v>0.15833333333333333</v>
      </c>
      <c r="K360" s="35">
        <v>20445</v>
      </c>
      <c r="L360" s="35">
        <v>7147.26</v>
      </c>
      <c r="M360" s="36">
        <v>0</v>
      </c>
      <c r="N360" s="35">
        <f t="shared" si="34"/>
        <v>20445</v>
      </c>
      <c r="O360" s="35">
        <f t="shared" si="35"/>
        <v>32371.25</v>
      </c>
      <c r="P360" s="57">
        <f t="shared" si="36"/>
        <v>1022.25</v>
      </c>
      <c r="Q360" s="53">
        <f t="shared" si="37"/>
        <v>1022.25</v>
      </c>
    </row>
    <row r="361" spans="2:17" hidden="1" x14ac:dyDescent="0.25">
      <c r="B361" s="67">
        <v>359</v>
      </c>
      <c r="C361" s="23" t="s">
        <v>6466</v>
      </c>
      <c r="D361" s="22">
        <v>1700003470</v>
      </c>
      <c r="E361" s="23" t="s">
        <v>5042</v>
      </c>
      <c r="F361" s="22">
        <v>2011</v>
      </c>
      <c r="G361" s="38">
        <v>44389</v>
      </c>
      <c r="H361" s="22">
        <f t="shared" si="32"/>
        <v>10</v>
      </c>
      <c r="I361" s="22">
        <v>6</v>
      </c>
      <c r="J361" s="39">
        <f t="shared" si="33"/>
        <v>0.15833333333333333</v>
      </c>
      <c r="K361" s="35">
        <v>20445</v>
      </c>
      <c r="L361" s="35">
        <v>7147.26</v>
      </c>
      <c r="M361" s="36">
        <v>0</v>
      </c>
      <c r="N361" s="35">
        <f t="shared" si="34"/>
        <v>20445</v>
      </c>
      <c r="O361" s="35">
        <f t="shared" si="35"/>
        <v>32371.25</v>
      </c>
      <c r="P361" s="57">
        <f t="shared" si="36"/>
        <v>1022.25</v>
      </c>
      <c r="Q361" s="53">
        <f t="shared" si="37"/>
        <v>1022.25</v>
      </c>
    </row>
    <row r="362" spans="2:17" hidden="1" x14ac:dyDescent="0.25">
      <c r="B362" s="67">
        <v>360</v>
      </c>
      <c r="C362" s="23" t="s">
        <v>6466</v>
      </c>
      <c r="D362" s="22">
        <v>1700004990</v>
      </c>
      <c r="E362" s="23" t="s">
        <v>5043</v>
      </c>
      <c r="F362" s="22">
        <v>2013</v>
      </c>
      <c r="G362" s="38">
        <v>44389</v>
      </c>
      <c r="H362" s="22">
        <f t="shared" si="32"/>
        <v>8</v>
      </c>
      <c r="I362" s="22">
        <v>6</v>
      </c>
      <c r="J362" s="39">
        <f t="shared" si="33"/>
        <v>0.15833333333333333</v>
      </c>
      <c r="K362" s="35">
        <v>37000</v>
      </c>
      <c r="L362" s="35">
        <v>18181.5</v>
      </c>
      <c r="M362" s="77">
        <v>0.32</v>
      </c>
      <c r="N362" s="35">
        <f t="shared" si="34"/>
        <v>48840</v>
      </c>
      <c r="O362" s="35">
        <f t="shared" si="35"/>
        <v>61864</v>
      </c>
      <c r="P362" s="57">
        <f t="shared" si="36"/>
        <v>2442</v>
      </c>
      <c r="Q362" s="53">
        <f t="shared" si="37"/>
        <v>2442</v>
      </c>
    </row>
    <row r="363" spans="2:17" hidden="1" x14ac:dyDescent="0.25">
      <c r="B363" s="67">
        <v>361</v>
      </c>
      <c r="C363" s="23" t="s">
        <v>6466</v>
      </c>
      <c r="D363" s="22">
        <v>1700006160</v>
      </c>
      <c r="E363" s="23" t="s">
        <v>5044</v>
      </c>
      <c r="F363" s="22">
        <v>2014</v>
      </c>
      <c r="G363" s="38">
        <v>44389</v>
      </c>
      <c r="H363" s="22">
        <f t="shared" si="32"/>
        <v>7</v>
      </c>
      <c r="I363" s="22">
        <v>6</v>
      </c>
      <c r="J363" s="39">
        <f t="shared" si="33"/>
        <v>0.15833333333333333</v>
      </c>
      <c r="K363" s="35">
        <v>26165.78</v>
      </c>
      <c r="L363" s="35">
        <v>6376.09</v>
      </c>
      <c r="M363" s="77">
        <v>0.34</v>
      </c>
      <c r="N363" s="35">
        <f t="shared" si="34"/>
        <v>35062.145199999999</v>
      </c>
      <c r="O363" s="35">
        <f t="shared" si="35"/>
        <v>38860.544263333337</v>
      </c>
      <c r="P363" s="57">
        <f t="shared" si="36"/>
        <v>1753.10726</v>
      </c>
      <c r="Q363" s="53">
        <f t="shared" si="37"/>
        <v>1753.10726</v>
      </c>
    </row>
    <row r="364" spans="2:17" hidden="1" x14ac:dyDescent="0.25">
      <c r="B364" s="67">
        <v>362</v>
      </c>
      <c r="C364" s="23" t="s">
        <v>6466</v>
      </c>
      <c r="D364" s="22">
        <v>1700007250</v>
      </c>
      <c r="E364" s="23" t="s">
        <v>5045</v>
      </c>
      <c r="F364" s="22">
        <v>2015</v>
      </c>
      <c r="G364" s="38">
        <v>44389</v>
      </c>
      <c r="H364" s="22">
        <f t="shared" si="32"/>
        <v>6</v>
      </c>
      <c r="I364" s="22">
        <v>15</v>
      </c>
      <c r="J364" s="39">
        <f t="shared" si="33"/>
        <v>6.3333333333333325E-2</v>
      </c>
      <c r="K364" s="35">
        <v>3295134.34</v>
      </c>
      <c r="L364" s="35">
        <v>1921710.33</v>
      </c>
      <c r="M364" s="36">
        <v>0.13</v>
      </c>
      <c r="N364" s="35">
        <f t="shared" si="34"/>
        <v>3723501.8041999997</v>
      </c>
      <c r="O364" s="35">
        <f t="shared" si="35"/>
        <v>1414930.6855959997</v>
      </c>
      <c r="P364" s="57">
        <f t="shared" si="36"/>
        <v>2308571.1186039997</v>
      </c>
      <c r="Q364" s="53">
        <f t="shared" si="37"/>
        <v>2077714.0067435999</v>
      </c>
    </row>
    <row r="365" spans="2:17" hidden="1" x14ac:dyDescent="0.25">
      <c r="B365" s="67">
        <v>363</v>
      </c>
      <c r="C365" s="23" t="s">
        <v>6466</v>
      </c>
      <c r="D365" s="22">
        <v>1700007270</v>
      </c>
      <c r="E365" s="23" t="s">
        <v>5046</v>
      </c>
      <c r="F365" s="22">
        <v>2015</v>
      </c>
      <c r="G365" s="38">
        <v>44389</v>
      </c>
      <c r="H365" s="22">
        <f t="shared" si="32"/>
        <v>6</v>
      </c>
      <c r="I365" s="22">
        <v>6</v>
      </c>
      <c r="J365" s="39">
        <f t="shared" si="33"/>
        <v>0.15833333333333333</v>
      </c>
      <c r="K365" s="35">
        <v>1105131.96</v>
      </c>
      <c r="L365" s="35">
        <v>645564.31999999995</v>
      </c>
      <c r="M365" s="36">
        <v>0.13</v>
      </c>
      <c r="N365" s="35">
        <f t="shared" si="34"/>
        <v>1248799.1147999999</v>
      </c>
      <c r="O365" s="35">
        <f t="shared" si="35"/>
        <v>1186359.1590599997</v>
      </c>
      <c r="P365" s="57">
        <f t="shared" si="36"/>
        <v>62439.955740000121</v>
      </c>
      <c r="Q365" s="53">
        <f t="shared" si="37"/>
        <v>56195.960166000114</v>
      </c>
    </row>
    <row r="366" spans="2:17" hidden="1" x14ac:dyDescent="0.25">
      <c r="B366" s="67">
        <v>364</v>
      </c>
      <c r="C366" s="23" t="s">
        <v>6466</v>
      </c>
      <c r="D366" s="22">
        <v>1700007410</v>
      </c>
      <c r="E366" s="23" t="s">
        <v>5047</v>
      </c>
      <c r="F366" s="22">
        <v>2015</v>
      </c>
      <c r="G366" s="38">
        <v>44389</v>
      </c>
      <c r="H366" s="22">
        <f t="shared" si="32"/>
        <v>6</v>
      </c>
      <c r="I366" s="22">
        <v>6</v>
      </c>
      <c r="J366" s="39">
        <f t="shared" si="33"/>
        <v>0.15833333333333333</v>
      </c>
      <c r="K366" s="35">
        <v>1020412.55</v>
      </c>
      <c r="L366" s="35">
        <v>595100.89</v>
      </c>
      <c r="M366" s="36">
        <v>0.13</v>
      </c>
      <c r="N366" s="35">
        <f t="shared" si="34"/>
        <v>1153066.1814999999</v>
      </c>
      <c r="O366" s="35">
        <f t="shared" si="35"/>
        <v>1095412.872425</v>
      </c>
      <c r="P366" s="57">
        <f t="shared" si="36"/>
        <v>57653.309074999997</v>
      </c>
      <c r="Q366" s="53">
        <f t="shared" si="37"/>
        <v>57653.309074999997</v>
      </c>
    </row>
    <row r="367" spans="2:17" hidden="1" x14ac:dyDescent="0.25">
      <c r="B367" s="67">
        <v>365</v>
      </c>
      <c r="C367" s="23" t="s">
        <v>6466</v>
      </c>
      <c r="D367" s="22">
        <v>1700007380</v>
      </c>
      <c r="E367" s="23" t="s">
        <v>5048</v>
      </c>
      <c r="F367" s="22">
        <v>2015</v>
      </c>
      <c r="G367" s="38">
        <v>44389</v>
      </c>
      <c r="H367" s="22">
        <f t="shared" si="32"/>
        <v>6</v>
      </c>
      <c r="I367" s="22">
        <v>6</v>
      </c>
      <c r="J367" s="39">
        <f t="shared" si="33"/>
        <v>0.15833333333333333</v>
      </c>
      <c r="K367" s="35">
        <v>406497</v>
      </c>
      <c r="L367" s="35">
        <v>237067.56</v>
      </c>
      <c r="M367" s="36">
        <v>0.13</v>
      </c>
      <c r="N367" s="35">
        <f t="shared" si="34"/>
        <v>459341.60999999993</v>
      </c>
      <c r="O367" s="35">
        <f t="shared" si="35"/>
        <v>436374.52949999989</v>
      </c>
      <c r="P367" s="57">
        <f t="shared" si="36"/>
        <v>22967.08050000004</v>
      </c>
      <c r="Q367" s="53">
        <f t="shared" si="37"/>
        <v>22967.08050000004</v>
      </c>
    </row>
    <row r="368" spans="2:17" hidden="1" x14ac:dyDescent="0.25">
      <c r="B368" s="67">
        <v>366</v>
      </c>
      <c r="C368" s="23" t="s">
        <v>6466</v>
      </c>
      <c r="D368" s="22">
        <v>1700007710</v>
      </c>
      <c r="E368" s="23" t="s">
        <v>5049</v>
      </c>
      <c r="F368" s="22">
        <v>2015</v>
      </c>
      <c r="G368" s="38">
        <v>44389</v>
      </c>
      <c r="H368" s="22">
        <f t="shared" si="32"/>
        <v>6</v>
      </c>
      <c r="I368" s="22">
        <v>15</v>
      </c>
      <c r="J368" s="39">
        <f t="shared" si="33"/>
        <v>6.3333333333333325E-2</v>
      </c>
      <c r="K368" s="35">
        <v>312938</v>
      </c>
      <c r="L368" s="35">
        <v>191800.4</v>
      </c>
      <c r="M368" s="36">
        <v>0.13</v>
      </c>
      <c r="N368" s="35">
        <f t="shared" si="34"/>
        <v>353619.93999999994</v>
      </c>
      <c r="O368" s="35">
        <f t="shared" si="35"/>
        <v>134375.57719999997</v>
      </c>
      <c r="P368" s="57">
        <f t="shared" si="36"/>
        <v>219244.36279999997</v>
      </c>
      <c r="Q368" s="53">
        <f t="shared" si="37"/>
        <v>197319.92651999998</v>
      </c>
    </row>
    <row r="369" spans="2:17" hidden="1" x14ac:dyDescent="0.25">
      <c r="B369" s="67">
        <v>367</v>
      </c>
      <c r="C369" s="23" t="s">
        <v>6466</v>
      </c>
      <c r="D369" s="22">
        <v>1700007260</v>
      </c>
      <c r="E369" s="23" t="s">
        <v>5050</v>
      </c>
      <c r="F369" s="22">
        <v>2015</v>
      </c>
      <c r="G369" s="38">
        <v>44389</v>
      </c>
      <c r="H369" s="22">
        <f t="shared" si="32"/>
        <v>6</v>
      </c>
      <c r="I369" s="22">
        <v>15</v>
      </c>
      <c r="J369" s="39">
        <f t="shared" si="33"/>
        <v>6.3333333333333325E-2</v>
      </c>
      <c r="K369" s="35">
        <v>281496.8</v>
      </c>
      <c r="L369" s="35">
        <v>164167.93</v>
      </c>
      <c r="M369" s="36">
        <v>0.13</v>
      </c>
      <c r="N369" s="35">
        <f t="shared" si="34"/>
        <v>318091.38399999996</v>
      </c>
      <c r="O369" s="35">
        <f t="shared" si="35"/>
        <v>120874.72591999997</v>
      </c>
      <c r="P369" s="57">
        <f t="shared" si="36"/>
        <v>197216.65807999999</v>
      </c>
      <c r="Q369" s="53">
        <f t="shared" si="37"/>
        <v>177494.992272</v>
      </c>
    </row>
    <row r="370" spans="2:17" hidden="1" x14ac:dyDescent="0.25">
      <c r="B370" s="67">
        <v>368</v>
      </c>
      <c r="C370" s="23" t="s">
        <v>6466</v>
      </c>
      <c r="D370" s="22">
        <v>1700007390</v>
      </c>
      <c r="E370" s="23" t="s">
        <v>5047</v>
      </c>
      <c r="F370" s="22">
        <v>2015</v>
      </c>
      <c r="G370" s="38">
        <v>44389</v>
      </c>
      <c r="H370" s="22">
        <f t="shared" si="32"/>
        <v>6</v>
      </c>
      <c r="I370" s="22">
        <v>6</v>
      </c>
      <c r="J370" s="39">
        <f t="shared" si="33"/>
        <v>0.15833333333333333</v>
      </c>
      <c r="K370" s="35">
        <v>214750.23</v>
      </c>
      <c r="L370" s="35">
        <v>125241.56</v>
      </c>
      <c r="M370" s="36">
        <v>0.13</v>
      </c>
      <c r="N370" s="35">
        <f t="shared" si="34"/>
        <v>242667.75989999998</v>
      </c>
      <c r="O370" s="35">
        <f t="shared" si="35"/>
        <v>230534.37190499998</v>
      </c>
      <c r="P370" s="57">
        <f t="shared" si="36"/>
        <v>12133.387994999997</v>
      </c>
      <c r="Q370" s="53">
        <f t="shared" si="37"/>
        <v>12133.387994999997</v>
      </c>
    </row>
    <row r="371" spans="2:17" hidden="1" x14ac:dyDescent="0.25">
      <c r="B371" s="67">
        <v>369</v>
      </c>
      <c r="C371" s="23" t="s">
        <v>6466</v>
      </c>
      <c r="D371" s="22">
        <v>1700007400</v>
      </c>
      <c r="E371" s="23" t="s">
        <v>5047</v>
      </c>
      <c r="F371" s="22">
        <v>2015</v>
      </c>
      <c r="G371" s="38">
        <v>44389</v>
      </c>
      <c r="H371" s="22">
        <f t="shared" si="32"/>
        <v>6</v>
      </c>
      <c r="I371" s="22">
        <v>6</v>
      </c>
      <c r="J371" s="39">
        <f t="shared" si="33"/>
        <v>0.15833333333333333</v>
      </c>
      <c r="K371" s="35">
        <v>182970.23</v>
      </c>
      <c r="L371" s="35">
        <v>106707.54</v>
      </c>
      <c r="M371" s="36">
        <v>0.13</v>
      </c>
      <c r="N371" s="35">
        <f t="shared" si="34"/>
        <v>206756.35989999998</v>
      </c>
      <c r="O371" s="35">
        <f t="shared" si="35"/>
        <v>196418.54190499996</v>
      </c>
      <c r="P371" s="57">
        <f t="shared" si="36"/>
        <v>10337.817995000019</v>
      </c>
      <c r="Q371" s="53">
        <f t="shared" si="37"/>
        <v>10337.817995000019</v>
      </c>
    </row>
    <row r="372" spans="2:17" hidden="1" x14ac:dyDescent="0.25">
      <c r="B372" s="67">
        <v>370</v>
      </c>
      <c r="C372" s="23" t="s">
        <v>6466</v>
      </c>
      <c r="D372" s="22">
        <v>1700007500</v>
      </c>
      <c r="E372" s="23" t="s">
        <v>5051</v>
      </c>
      <c r="F372" s="22">
        <v>2015</v>
      </c>
      <c r="G372" s="38">
        <v>44389</v>
      </c>
      <c r="H372" s="22">
        <f t="shared" si="32"/>
        <v>6</v>
      </c>
      <c r="I372" s="22">
        <v>8</v>
      </c>
      <c r="J372" s="39">
        <f t="shared" si="33"/>
        <v>0.11874999999999999</v>
      </c>
      <c r="K372" s="35">
        <v>177066</v>
      </c>
      <c r="L372" s="35">
        <v>103264.24</v>
      </c>
      <c r="M372" s="36">
        <v>0.13</v>
      </c>
      <c r="N372" s="35">
        <f t="shared" si="34"/>
        <v>200084.58</v>
      </c>
      <c r="O372" s="35">
        <f t="shared" si="35"/>
        <v>142560.26324999996</v>
      </c>
      <c r="P372" s="57">
        <f t="shared" si="36"/>
        <v>57524.316750000027</v>
      </c>
      <c r="Q372" s="53">
        <f t="shared" si="37"/>
        <v>51771.885075000027</v>
      </c>
    </row>
    <row r="373" spans="2:17" hidden="1" x14ac:dyDescent="0.25">
      <c r="B373" s="67">
        <v>371</v>
      </c>
      <c r="C373" s="23" t="s">
        <v>6466</v>
      </c>
      <c r="D373" s="22">
        <v>1700007280</v>
      </c>
      <c r="E373" s="23" t="s">
        <v>5046</v>
      </c>
      <c r="F373" s="22">
        <v>2015</v>
      </c>
      <c r="G373" s="38">
        <v>44389</v>
      </c>
      <c r="H373" s="22">
        <f t="shared" si="32"/>
        <v>6</v>
      </c>
      <c r="I373" s="22">
        <v>6</v>
      </c>
      <c r="J373" s="39">
        <f t="shared" si="33"/>
        <v>0.15833333333333333</v>
      </c>
      <c r="K373" s="35">
        <v>165850.23000000001</v>
      </c>
      <c r="L373" s="35">
        <v>96723.26</v>
      </c>
      <c r="M373" s="36">
        <v>0.13</v>
      </c>
      <c r="N373" s="35">
        <f t="shared" si="34"/>
        <v>187410.7599</v>
      </c>
      <c r="O373" s="35">
        <f t="shared" si="35"/>
        <v>178040.22190499998</v>
      </c>
      <c r="P373" s="57">
        <f t="shared" si="36"/>
        <v>9370.5379950000206</v>
      </c>
      <c r="Q373" s="53">
        <f t="shared" si="37"/>
        <v>8433.4841955000193</v>
      </c>
    </row>
    <row r="374" spans="2:17" hidden="1" x14ac:dyDescent="0.25">
      <c r="B374" s="67">
        <v>372</v>
      </c>
      <c r="C374" s="23" t="s">
        <v>6466</v>
      </c>
      <c r="D374" s="22">
        <v>1700007370</v>
      </c>
      <c r="E374" s="23" t="s">
        <v>5052</v>
      </c>
      <c r="F374" s="22">
        <v>2015</v>
      </c>
      <c r="G374" s="38">
        <v>44389</v>
      </c>
      <c r="H374" s="22">
        <f t="shared" si="32"/>
        <v>6</v>
      </c>
      <c r="I374" s="22">
        <v>15</v>
      </c>
      <c r="J374" s="39">
        <f t="shared" si="33"/>
        <v>6.3333333333333325E-2</v>
      </c>
      <c r="K374" s="35">
        <v>164241</v>
      </c>
      <c r="L374" s="35">
        <v>95784.75</v>
      </c>
      <c r="M374" s="36">
        <v>0.13</v>
      </c>
      <c r="N374" s="35">
        <f t="shared" si="34"/>
        <v>185592.33</v>
      </c>
      <c r="O374" s="35">
        <f t="shared" si="35"/>
        <v>70525.085399999982</v>
      </c>
      <c r="P374" s="57">
        <f t="shared" si="36"/>
        <v>115067.24460000001</v>
      </c>
      <c r="Q374" s="53">
        <f t="shared" si="37"/>
        <v>103560.52014000001</v>
      </c>
    </row>
    <row r="375" spans="2:17" hidden="1" x14ac:dyDescent="0.25">
      <c r="B375" s="67">
        <v>373</v>
      </c>
      <c r="C375" s="23" t="s">
        <v>6466</v>
      </c>
      <c r="D375" s="22">
        <v>1700007290</v>
      </c>
      <c r="E375" s="23" t="s">
        <v>5053</v>
      </c>
      <c r="F375" s="22">
        <v>2015</v>
      </c>
      <c r="G375" s="38">
        <v>44389</v>
      </c>
      <c r="H375" s="22">
        <f t="shared" si="32"/>
        <v>6</v>
      </c>
      <c r="I375" s="22">
        <v>6</v>
      </c>
      <c r="J375" s="39">
        <f t="shared" si="33"/>
        <v>0.15833333333333333</v>
      </c>
      <c r="K375" s="35">
        <v>135848.57999999999</v>
      </c>
      <c r="L375" s="35">
        <v>79226.41</v>
      </c>
      <c r="M375" s="36">
        <v>0.13</v>
      </c>
      <c r="N375" s="35">
        <f t="shared" si="34"/>
        <v>153508.89539999998</v>
      </c>
      <c r="O375" s="35">
        <f t="shared" si="35"/>
        <v>145833.45062999998</v>
      </c>
      <c r="P375" s="57">
        <f t="shared" si="36"/>
        <v>7675.4447700000019</v>
      </c>
      <c r="Q375" s="53">
        <f t="shared" si="37"/>
        <v>7675.4447700000019</v>
      </c>
    </row>
    <row r="376" spans="2:17" hidden="1" x14ac:dyDescent="0.25">
      <c r="B376" s="67">
        <v>374</v>
      </c>
      <c r="C376" s="23" t="s">
        <v>6466</v>
      </c>
      <c r="D376" s="22">
        <v>1700007420</v>
      </c>
      <c r="E376" s="23" t="s">
        <v>5054</v>
      </c>
      <c r="F376" s="22">
        <v>2015</v>
      </c>
      <c r="G376" s="38">
        <v>44389</v>
      </c>
      <c r="H376" s="22">
        <f t="shared" si="32"/>
        <v>6</v>
      </c>
      <c r="I376" s="22">
        <v>6</v>
      </c>
      <c r="J376" s="39">
        <f t="shared" si="33"/>
        <v>0.15833333333333333</v>
      </c>
      <c r="K376" s="35">
        <v>125848.58</v>
      </c>
      <c r="L376" s="35">
        <v>73394.399999999994</v>
      </c>
      <c r="M376" s="36">
        <v>0.13</v>
      </c>
      <c r="N376" s="35">
        <f t="shared" si="34"/>
        <v>142208.89539999998</v>
      </c>
      <c r="O376" s="35">
        <f t="shared" si="35"/>
        <v>135098.45062999998</v>
      </c>
      <c r="P376" s="57">
        <f t="shared" si="36"/>
        <v>7110.4447700000019</v>
      </c>
      <c r="Q376" s="53">
        <f t="shared" si="37"/>
        <v>7110.4447700000019</v>
      </c>
    </row>
    <row r="377" spans="2:17" hidden="1" x14ac:dyDescent="0.25">
      <c r="B377" s="67">
        <v>375</v>
      </c>
      <c r="C377" s="23" t="s">
        <v>6466</v>
      </c>
      <c r="D377" s="22">
        <v>1700007530</v>
      </c>
      <c r="E377" s="23" t="s">
        <v>5055</v>
      </c>
      <c r="F377" s="22">
        <v>2015</v>
      </c>
      <c r="G377" s="38">
        <v>44389</v>
      </c>
      <c r="H377" s="22">
        <f t="shared" si="32"/>
        <v>6</v>
      </c>
      <c r="I377" s="22">
        <v>6</v>
      </c>
      <c r="J377" s="39">
        <f t="shared" si="33"/>
        <v>0.15833333333333333</v>
      </c>
      <c r="K377" s="35">
        <v>110630</v>
      </c>
      <c r="L377" s="35">
        <v>64519.03</v>
      </c>
      <c r="M377" s="36">
        <v>0.13</v>
      </c>
      <c r="N377" s="35">
        <f t="shared" si="34"/>
        <v>125011.9</v>
      </c>
      <c r="O377" s="35">
        <f t="shared" si="35"/>
        <v>118761.30499999999</v>
      </c>
      <c r="P377" s="57">
        <f t="shared" si="36"/>
        <v>6250.5950000000012</v>
      </c>
      <c r="Q377" s="53">
        <f t="shared" si="37"/>
        <v>6250.5950000000012</v>
      </c>
    </row>
    <row r="378" spans="2:17" hidden="1" x14ac:dyDescent="0.25">
      <c r="B378" s="67">
        <v>376</v>
      </c>
      <c r="C378" s="23" t="s">
        <v>6466</v>
      </c>
      <c r="D378" s="22">
        <v>1700007520</v>
      </c>
      <c r="E378" s="23" t="s">
        <v>5055</v>
      </c>
      <c r="F378" s="22">
        <v>2015</v>
      </c>
      <c r="G378" s="38">
        <v>44389</v>
      </c>
      <c r="H378" s="22">
        <f t="shared" si="32"/>
        <v>6</v>
      </c>
      <c r="I378" s="22">
        <v>6</v>
      </c>
      <c r="J378" s="39">
        <f t="shared" si="33"/>
        <v>0.15833333333333333</v>
      </c>
      <c r="K378" s="35">
        <v>105740</v>
      </c>
      <c r="L378" s="35">
        <v>61667.199999999997</v>
      </c>
      <c r="M378" s="36">
        <v>0.13</v>
      </c>
      <c r="N378" s="35">
        <f t="shared" si="34"/>
        <v>119486.19999999998</v>
      </c>
      <c r="O378" s="35">
        <f t="shared" si="35"/>
        <v>113511.88999999998</v>
      </c>
      <c r="P378" s="57">
        <f t="shared" si="36"/>
        <v>5974.3099999999977</v>
      </c>
      <c r="Q378" s="53">
        <f t="shared" si="37"/>
        <v>5974.3099999999977</v>
      </c>
    </row>
    <row r="379" spans="2:17" hidden="1" x14ac:dyDescent="0.25">
      <c r="B379" s="67">
        <v>377</v>
      </c>
      <c r="C379" s="23" t="s">
        <v>6466</v>
      </c>
      <c r="D379" s="22">
        <v>1700007300</v>
      </c>
      <c r="E379" s="23" t="s">
        <v>5056</v>
      </c>
      <c r="F379" s="22">
        <v>2015</v>
      </c>
      <c r="G379" s="38">
        <v>44389</v>
      </c>
      <c r="H379" s="22">
        <f t="shared" si="32"/>
        <v>6</v>
      </c>
      <c r="I379" s="22">
        <v>6</v>
      </c>
      <c r="J379" s="39">
        <f t="shared" si="33"/>
        <v>0.15833333333333333</v>
      </c>
      <c r="K379" s="35">
        <v>99895.63</v>
      </c>
      <c r="L379" s="35">
        <v>58258.76</v>
      </c>
      <c r="M379" s="36">
        <v>0.13</v>
      </c>
      <c r="N379" s="35">
        <f t="shared" si="34"/>
        <v>112882.0619</v>
      </c>
      <c r="O379" s="35">
        <f t="shared" si="35"/>
        <v>107237.958805</v>
      </c>
      <c r="P379" s="57">
        <f t="shared" si="36"/>
        <v>5644.1030949999986</v>
      </c>
      <c r="Q379" s="53">
        <f t="shared" si="37"/>
        <v>5644.1030949999986</v>
      </c>
    </row>
    <row r="380" spans="2:17" hidden="1" x14ac:dyDescent="0.25">
      <c r="B380" s="67">
        <v>378</v>
      </c>
      <c r="C380" s="23" t="s">
        <v>6466</v>
      </c>
      <c r="D380" s="22">
        <v>1700007570</v>
      </c>
      <c r="E380" s="23" t="s">
        <v>5057</v>
      </c>
      <c r="F380" s="22">
        <v>2015</v>
      </c>
      <c r="G380" s="38">
        <v>44389</v>
      </c>
      <c r="H380" s="22">
        <f t="shared" si="32"/>
        <v>6</v>
      </c>
      <c r="I380" s="22">
        <v>10</v>
      </c>
      <c r="J380" s="39">
        <f t="shared" si="33"/>
        <v>9.5000000000000001E-2</v>
      </c>
      <c r="K380" s="35">
        <v>99000</v>
      </c>
      <c r="L380" s="35">
        <v>57736.44</v>
      </c>
      <c r="M380" s="36">
        <v>0.13</v>
      </c>
      <c r="N380" s="35">
        <f t="shared" si="34"/>
        <v>111869.99999999999</v>
      </c>
      <c r="O380" s="35">
        <f t="shared" si="35"/>
        <v>63765.9</v>
      </c>
      <c r="P380" s="57">
        <f t="shared" si="36"/>
        <v>48104.099999999984</v>
      </c>
      <c r="Q380" s="53">
        <f t="shared" si="37"/>
        <v>43293.689999999988</v>
      </c>
    </row>
    <row r="381" spans="2:17" hidden="1" x14ac:dyDescent="0.25">
      <c r="B381" s="67">
        <v>379</v>
      </c>
      <c r="C381" s="23" t="s">
        <v>6466</v>
      </c>
      <c r="D381" s="22">
        <v>1700007580</v>
      </c>
      <c r="E381" s="23" t="s">
        <v>5057</v>
      </c>
      <c r="F381" s="22">
        <v>2015</v>
      </c>
      <c r="G381" s="38">
        <v>44389</v>
      </c>
      <c r="H381" s="22">
        <f t="shared" si="32"/>
        <v>6</v>
      </c>
      <c r="I381" s="22">
        <v>10</v>
      </c>
      <c r="J381" s="39">
        <f t="shared" si="33"/>
        <v>9.5000000000000001E-2</v>
      </c>
      <c r="K381" s="35">
        <v>99000</v>
      </c>
      <c r="L381" s="35">
        <v>57736.44</v>
      </c>
      <c r="M381" s="36">
        <v>0.13</v>
      </c>
      <c r="N381" s="35">
        <f t="shared" si="34"/>
        <v>111869.99999999999</v>
      </c>
      <c r="O381" s="35">
        <f t="shared" si="35"/>
        <v>63765.9</v>
      </c>
      <c r="P381" s="57">
        <f t="shared" si="36"/>
        <v>48104.099999999984</v>
      </c>
      <c r="Q381" s="53">
        <f t="shared" si="37"/>
        <v>43293.689999999988</v>
      </c>
    </row>
    <row r="382" spans="2:17" hidden="1" x14ac:dyDescent="0.25">
      <c r="B382" s="67">
        <v>380</v>
      </c>
      <c r="C382" s="23" t="s">
        <v>6466</v>
      </c>
      <c r="D382" s="22">
        <v>1700007430</v>
      </c>
      <c r="E382" s="23" t="s">
        <v>5058</v>
      </c>
      <c r="F382" s="22">
        <v>2015</v>
      </c>
      <c r="G382" s="38">
        <v>44389</v>
      </c>
      <c r="H382" s="22">
        <f t="shared" si="32"/>
        <v>6</v>
      </c>
      <c r="I382" s="22">
        <v>6</v>
      </c>
      <c r="J382" s="39">
        <f t="shared" si="33"/>
        <v>0.15833333333333333</v>
      </c>
      <c r="K382" s="35">
        <v>97616.35</v>
      </c>
      <c r="L382" s="35">
        <v>56929.48</v>
      </c>
      <c r="M382" s="36">
        <v>0.13</v>
      </c>
      <c r="N382" s="35">
        <f t="shared" si="34"/>
        <v>110306.4755</v>
      </c>
      <c r="O382" s="35">
        <f t="shared" si="35"/>
        <v>104791.15172499999</v>
      </c>
      <c r="P382" s="57">
        <f t="shared" si="36"/>
        <v>5515.3237750000117</v>
      </c>
      <c r="Q382" s="53">
        <f t="shared" si="37"/>
        <v>4963.791397500011</v>
      </c>
    </row>
    <row r="383" spans="2:17" hidden="1" x14ac:dyDescent="0.25">
      <c r="B383" s="67">
        <v>381</v>
      </c>
      <c r="C383" s="23" t="s">
        <v>6466</v>
      </c>
      <c r="D383" s="22">
        <v>1700007450</v>
      </c>
      <c r="E383" s="23" t="s">
        <v>5059</v>
      </c>
      <c r="F383" s="22">
        <v>2015</v>
      </c>
      <c r="G383" s="38">
        <v>44389</v>
      </c>
      <c r="H383" s="22">
        <f t="shared" si="32"/>
        <v>6</v>
      </c>
      <c r="I383" s="22">
        <v>6</v>
      </c>
      <c r="J383" s="39">
        <f t="shared" si="33"/>
        <v>0.15833333333333333</v>
      </c>
      <c r="K383" s="35">
        <v>83895.63</v>
      </c>
      <c r="L383" s="35">
        <v>48927.63</v>
      </c>
      <c r="M383" s="36">
        <v>0.13</v>
      </c>
      <c r="N383" s="35">
        <f t="shared" si="34"/>
        <v>94802.061900000001</v>
      </c>
      <c r="O383" s="35">
        <f t="shared" si="35"/>
        <v>90061.958805000002</v>
      </c>
      <c r="P383" s="57">
        <f t="shared" si="36"/>
        <v>4740.1030949999986</v>
      </c>
      <c r="Q383" s="53">
        <f t="shared" si="37"/>
        <v>4740.1030949999986</v>
      </c>
    </row>
    <row r="384" spans="2:17" hidden="1" x14ac:dyDescent="0.25">
      <c r="B384" s="67">
        <v>382</v>
      </c>
      <c r="C384" s="23" t="s">
        <v>6466</v>
      </c>
      <c r="D384" s="22">
        <v>1700007310</v>
      </c>
      <c r="E384" s="23" t="s">
        <v>5056</v>
      </c>
      <c r="F384" s="22">
        <v>2015</v>
      </c>
      <c r="G384" s="38">
        <v>44389</v>
      </c>
      <c r="H384" s="22">
        <f t="shared" si="32"/>
        <v>6</v>
      </c>
      <c r="I384" s="22">
        <v>6</v>
      </c>
      <c r="J384" s="39">
        <f t="shared" si="33"/>
        <v>0.15833333333333333</v>
      </c>
      <c r="K384" s="35">
        <v>83895.63</v>
      </c>
      <c r="L384" s="35">
        <v>48927.63</v>
      </c>
      <c r="M384" s="36">
        <v>0.13</v>
      </c>
      <c r="N384" s="35">
        <f t="shared" si="34"/>
        <v>94802.061900000001</v>
      </c>
      <c r="O384" s="35">
        <f t="shared" si="35"/>
        <v>90061.958805000002</v>
      </c>
      <c r="P384" s="57">
        <f t="shared" si="36"/>
        <v>4740.1030949999986</v>
      </c>
      <c r="Q384" s="53">
        <f t="shared" si="37"/>
        <v>4740.1030949999986</v>
      </c>
    </row>
    <row r="385" spans="2:17" hidden="1" x14ac:dyDescent="0.25">
      <c r="B385" s="67">
        <v>383</v>
      </c>
      <c r="C385" s="23" t="s">
        <v>6466</v>
      </c>
      <c r="D385" s="22">
        <v>1700007320</v>
      </c>
      <c r="E385" s="23" t="s">
        <v>5056</v>
      </c>
      <c r="F385" s="22">
        <v>2015</v>
      </c>
      <c r="G385" s="38">
        <v>44389</v>
      </c>
      <c r="H385" s="22">
        <f t="shared" si="32"/>
        <v>6</v>
      </c>
      <c r="I385" s="22">
        <v>6</v>
      </c>
      <c r="J385" s="39">
        <f t="shared" si="33"/>
        <v>0.15833333333333333</v>
      </c>
      <c r="K385" s="35">
        <v>83895.63</v>
      </c>
      <c r="L385" s="35">
        <v>48927.63</v>
      </c>
      <c r="M385" s="36">
        <v>0.13</v>
      </c>
      <c r="N385" s="35">
        <f t="shared" si="34"/>
        <v>94802.061900000001</v>
      </c>
      <c r="O385" s="35">
        <f t="shared" si="35"/>
        <v>90061.958805000002</v>
      </c>
      <c r="P385" s="57">
        <f t="shared" si="36"/>
        <v>4740.1030949999986</v>
      </c>
      <c r="Q385" s="53">
        <f t="shared" si="37"/>
        <v>4740.1030949999986</v>
      </c>
    </row>
    <row r="386" spans="2:17" hidden="1" x14ac:dyDescent="0.25">
      <c r="B386" s="67">
        <v>384</v>
      </c>
      <c r="C386" s="23" t="s">
        <v>6466</v>
      </c>
      <c r="D386" s="22">
        <v>1700007440</v>
      </c>
      <c r="E386" s="23" t="s">
        <v>5059</v>
      </c>
      <c r="F386" s="22">
        <v>2015</v>
      </c>
      <c r="G386" s="38">
        <v>44389</v>
      </c>
      <c r="H386" s="22">
        <f t="shared" ref="H386:H449" si="38">YEAR(G386)-F386</f>
        <v>6</v>
      </c>
      <c r="I386" s="22">
        <v>6</v>
      </c>
      <c r="J386" s="39">
        <f t="shared" ref="J386:J449" si="39">(95/I386/100)</f>
        <v>0.15833333333333333</v>
      </c>
      <c r="K386" s="35">
        <v>83895.63</v>
      </c>
      <c r="L386" s="35">
        <v>48927.63</v>
      </c>
      <c r="M386" s="36">
        <v>0.13</v>
      </c>
      <c r="N386" s="35">
        <f t="shared" ref="N386:N449" si="40">K386*(1+M386)</f>
        <v>94802.061900000001</v>
      </c>
      <c r="O386" s="35">
        <f t="shared" ref="O386:O449" si="41">H386*J386*N386</f>
        <v>90061.958805000002</v>
      </c>
      <c r="P386" s="57">
        <f t="shared" si="36"/>
        <v>4740.1030949999986</v>
      </c>
      <c r="Q386" s="53">
        <f t="shared" si="37"/>
        <v>4740.1030949999986</v>
      </c>
    </row>
    <row r="387" spans="2:17" hidden="1" x14ac:dyDescent="0.25">
      <c r="B387" s="67">
        <v>385</v>
      </c>
      <c r="C387" s="23" t="s">
        <v>6466</v>
      </c>
      <c r="D387" s="22">
        <v>1700007550</v>
      </c>
      <c r="E387" s="23" t="s">
        <v>5060</v>
      </c>
      <c r="F387" s="22">
        <v>2015</v>
      </c>
      <c r="G387" s="38">
        <v>44389</v>
      </c>
      <c r="H387" s="22">
        <f t="shared" si="38"/>
        <v>6</v>
      </c>
      <c r="I387" s="22">
        <v>10</v>
      </c>
      <c r="J387" s="39">
        <f t="shared" si="39"/>
        <v>9.5000000000000001E-2</v>
      </c>
      <c r="K387" s="35">
        <v>80000</v>
      </c>
      <c r="L387" s="35">
        <v>46655.73</v>
      </c>
      <c r="M387" s="36">
        <v>0.13</v>
      </c>
      <c r="N387" s="35">
        <f t="shared" si="40"/>
        <v>90399.999999999985</v>
      </c>
      <c r="O387" s="35">
        <f t="shared" si="41"/>
        <v>51528</v>
      </c>
      <c r="P387" s="57">
        <f t="shared" si="36"/>
        <v>38871.999999999985</v>
      </c>
      <c r="Q387" s="53">
        <f t="shared" si="37"/>
        <v>34984.799999999988</v>
      </c>
    </row>
    <row r="388" spans="2:17" hidden="1" x14ac:dyDescent="0.25">
      <c r="B388" s="67">
        <v>386</v>
      </c>
      <c r="C388" s="23" t="s">
        <v>6466</v>
      </c>
      <c r="D388" s="22">
        <v>1700007540</v>
      </c>
      <c r="E388" s="23" t="s">
        <v>5061</v>
      </c>
      <c r="F388" s="22">
        <v>2015</v>
      </c>
      <c r="G388" s="38">
        <v>44389</v>
      </c>
      <c r="H388" s="22">
        <f t="shared" si="38"/>
        <v>6</v>
      </c>
      <c r="I388" s="22">
        <v>6</v>
      </c>
      <c r="J388" s="39">
        <f t="shared" si="39"/>
        <v>0.15833333333333333</v>
      </c>
      <c r="K388" s="35">
        <v>77325</v>
      </c>
      <c r="L388" s="35">
        <v>45095.66</v>
      </c>
      <c r="M388" s="36">
        <v>0.13</v>
      </c>
      <c r="N388" s="35">
        <f t="shared" si="40"/>
        <v>87377.249999999985</v>
      </c>
      <c r="O388" s="35">
        <f t="shared" si="41"/>
        <v>83008.387499999983</v>
      </c>
      <c r="P388" s="57">
        <f t="shared" ref="P388:P451" si="42">IF(N388-O388&lt;=0,5%*N388,N388-O388)</f>
        <v>4368.8625000000029</v>
      </c>
      <c r="Q388" s="53">
        <f t="shared" ref="Q388:Q451" si="43">IF(P388=N388*5%,P388,P388*0.9)</f>
        <v>4368.8625000000029</v>
      </c>
    </row>
    <row r="389" spans="2:17" hidden="1" x14ac:dyDescent="0.25">
      <c r="B389" s="67">
        <v>387</v>
      </c>
      <c r="C389" s="23" t="s">
        <v>6466</v>
      </c>
      <c r="D389" s="22">
        <v>1700007330</v>
      </c>
      <c r="E389" s="23" t="s">
        <v>5062</v>
      </c>
      <c r="F389" s="22">
        <v>2015</v>
      </c>
      <c r="G389" s="38">
        <v>44389</v>
      </c>
      <c r="H389" s="22">
        <f t="shared" si="38"/>
        <v>6</v>
      </c>
      <c r="I389" s="22">
        <v>6</v>
      </c>
      <c r="J389" s="39">
        <f t="shared" si="39"/>
        <v>0.15833333333333333</v>
      </c>
      <c r="K389" s="35">
        <v>41462</v>
      </c>
      <c r="L389" s="35">
        <v>24180.51</v>
      </c>
      <c r="M389" s="36">
        <v>0.13</v>
      </c>
      <c r="N389" s="35">
        <f t="shared" si="40"/>
        <v>46852.06</v>
      </c>
      <c r="O389" s="35">
        <f t="shared" si="41"/>
        <v>44509.456999999995</v>
      </c>
      <c r="P389" s="57">
        <f t="shared" si="42"/>
        <v>2342.6030000000028</v>
      </c>
      <c r="Q389" s="53">
        <f t="shared" si="43"/>
        <v>2342.6030000000028</v>
      </c>
    </row>
    <row r="390" spans="2:17" hidden="1" x14ac:dyDescent="0.25">
      <c r="B390" s="67">
        <v>388</v>
      </c>
      <c r="C390" s="23" t="s">
        <v>6466</v>
      </c>
      <c r="D390" s="22">
        <v>1700007460</v>
      </c>
      <c r="E390" s="23" t="s">
        <v>5063</v>
      </c>
      <c r="F390" s="22">
        <v>2015</v>
      </c>
      <c r="G390" s="38">
        <v>44389</v>
      </c>
      <c r="H390" s="22">
        <f t="shared" si="38"/>
        <v>6</v>
      </c>
      <c r="I390" s="22">
        <v>6</v>
      </c>
      <c r="J390" s="39">
        <f t="shared" si="39"/>
        <v>0.15833333333333333</v>
      </c>
      <c r="K390" s="35">
        <v>33505.879999999997</v>
      </c>
      <c r="L390" s="35">
        <v>19540.48</v>
      </c>
      <c r="M390" s="36">
        <v>0.13</v>
      </c>
      <c r="N390" s="35">
        <f t="shared" si="40"/>
        <v>37861.64439999999</v>
      </c>
      <c r="O390" s="35">
        <f t="shared" si="41"/>
        <v>35968.562179999986</v>
      </c>
      <c r="P390" s="57">
        <f t="shared" si="42"/>
        <v>1893.0822200000039</v>
      </c>
      <c r="Q390" s="53">
        <f t="shared" si="43"/>
        <v>1893.0822200000039</v>
      </c>
    </row>
    <row r="391" spans="2:17" hidden="1" x14ac:dyDescent="0.25">
      <c r="B391" s="67">
        <v>389</v>
      </c>
      <c r="C391" s="23" t="s">
        <v>6466</v>
      </c>
      <c r="D391" s="22">
        <v>1700007470</v>
      </c>
      <c r="E391" s="23" t="s">
        <v>5063</v>
      </c>
      <c r="F391" s="22">
        <v>2015</v>
      </c>
      <c r="G391" s="38">
        <v>44389</v>
      </c>
      <c r="H391" s="22">
        <f t="shared" si="38"/>
        <v>6</v>
      </c>
      <c r="I391" s="22">
        <v>6</v>
      </c>
      <c r="J391" s="39">
        <f t="shared" si="39"/>
        <v>0.15833333333333333</v>
      </c>
      <c r="K391" s="35">
        <v>30245.15</v>
      </c>
      <c r="L391" s="35">
        <v>17638.88</v>
      </c>
      <c r="M391" s="36">
        <v>0.13</v>
      </c>
      <c r="N391" s="35">
        <f t="shared" si="40"/>
        <v>34177.019499999995</v>
      </c>
      <c r="O391" s="35">
        <f t="shared" si="41"/>
        <v>32468.168524999994</v>
      </c>
      <c r="P391" s="57">
        <f t="shared" si="42"/>
        <v>1708.8509750000012</v>
      </c>
      <c r="Q391" s="53">
        <f t="shared" si="43"/>
        <v>1708.8509750000012</v>
      </c>
    </row>
    <row r="392" spans="2:17" hidden="1" x14ac:dyDescent="0.25">
      <c r="B392" s="67">
        <v>390</v>
      </c>
      <c r="C392" s="23" t="s">
        <v>6466</v>
      </c>
      <c r="D392" s="22">
        <v>1700007480</v>
      </c>
      <c r="E392" s="23" t="s">
        <v>5063</v>
      </c>
      <c r="F392" s="22">
        <v>2015</v>
      </c>
      <c r="G392" s="38">
        <v>44389</v>
      </c>
      <c r="H392" s="22">
        <f t="shared" si="38"/>
        <v>6</v>
      </c>
      <c r="I392" s="22">
        <v>6</v>
      </c>
      <c r="J392" s="39">
        <f t="shared" si="39"/>
        <v>0.15833333333333333</v>
      </c>
      <c r="K392" s="35">
        <v>30245.15</v>
      </c>
      <c r="L392" s="35">
        <v>17638.88</v>
      </c>
      <c r="M392" s="36">
        <v>0.13</v>
      </c>
      <c r="N392" s="35">
        <f t="shared" si="40"/>
        <v>34177.019499999995</v>
      </c>
      <c r="O392" s="35">
        <f t="shared" si="41"/>
        <v>32468.168524999994</v>
      </c>
      <c r="P392" s="57">
        <f t="shared" si="42"/>
        <v>1708.8509750000012</v>
      </c>
      <c r="Q392" s="53">
        <f t="shared" si="43"/>
        <v>1708.8509750000012</v>
      </c>
    </row>
    <row r="393" spans="2:17" hidden="1" x14ac:dyDescent="0.25">
      <c r="B393" s="67">
        <v>391</v>
      </c>
      <c r="C393" s="23" t="s">
        <v>6466</v>
      </c>
      <c r="D393" s="22">
        <v>1700007490</v>
      </c>
      <c r="E393" s="23" t="s">
        <v>5064</v>
      </c>
      <c r="F393" s="22">
        <v>2015</v>
      </c>
      <c r="G393" s="38">
        <v>44389</v>
      </c>
      <c r="H393" s="22">
        <f t="shared" si="38"/>
        <v>6</v>
      </c>
      <c r="I393" s="22">
        <v>6</v>
      </c>
      <c r="J393" s="39">
        <f t="shared" si="39"/>
        <v>0.15833333333333333</v>
      </c>
      <c r="K393" s="35">
        <v>30245.15</v>
      </c>
      <c r="L393" s="35">
        <v>17638.88</v>
      </c>
      <c r="M393" s="36">
        <v>0.13</v>
      </c>
      <c r="N393" s="35">
        <f t="shared" si="40"/>
        <v>34177.019499999995</v>
      </c>
      <c r="O393" s="35">
        <f t="shared" si="41"/>
        <v>32468.168524999994</v>
      </c>
      <c r="P393" s="57">
        <f t="shared" si="42"/>
        <v>1708.8509750000012</v>
      </c>
      <c r="Q393" s="53">
        <f t="shared" si="43"/>
        <v>1708.8509750000012</v>
      </c>
    </row>
    <row r="394" spans="2:17" hidden="1" x14ac:dyDescent="0.25">
      <c r="B394" s="67">
        <v>392</v>
      </c>
      <c r="C394" s="23" t="s">
        <v>6466</v>
      </c>
      <c r="D394" s="22">
        <v>1700008950</v>
      </c>
      <c r="E394" s="23" t="s">
        <v>5065</v>
      </c>
      <c r="F394" s="22">
        <v>2016</v>
      </c>
      <c r="G394" s="38">
        <v>44389</v>
      </c>
      <c r="H394" s="22">
        <f t="shared" si="38"/>
        <v>5</v>
      </c>
      <c r="I394" s="22">
        <v>10</v>
      </c>
      <c r="J394" s="39">
        <f t="shared" si="39"/>
        <v>9.5000000000000001E-2</v>
      </c>
      <c r="K394" s="35">
        <v>7058389.96</v>
      </c>
      <c r="L394" s="35">
        <v>4634611.0999999996</v>
      </c>
      <c r="M394" s="36">
        <v>0.02</v>
      </c>
      <c r="N394" s="35">
        <f t="shared" si="40"/>
        <v>7199557.7592000002</v>
      </c>
      <c r="O394" s="35">
        <f t="shared" si="41"/>
        <v>3419789.9356200001</v>
      </c>
      <c r="P394" s="57">
        <f t="shared" si="42"/>
        <v>3779767.8235800001</v>
      </c>
      <c r="Q394" s="53">
        <f t="shared" si="43"/>
        <v>3401791.041222</v>
      </c>
    </row>
    <row r="395" spans="2:17" hidden="1" x14ac:dyDescent="0.25">
      <c r="B395" s="67">
        <v>393</v>
      </c>
      <c r="C395" s="23" t="s">
        <v>6466</v>
      </c>
      <c r="D395" s="22">
        <v>1700009640</v>
      </c>
      <c r="E395" s="23" t="s">
        <v>5066</v>
      </c>
      <c r="F395" s="22">
        <v>2016</v>
      </c>
      <c r="G395" s="38">
        <v>44389</v>
      </c>
      <c r="H395" s="22">
        <f t="shared" si="38"/>
        <v>5</v>
      </c>
      <c r="I395" s="22">
        <v>6</v>
      </c>
      <c r="J395" s="39">
        <f t="shared" si="39"/>
        <v>0.15833333333333333</v>
      </c>
      <c r="K395" s="35">
        <v>1738781.53</v>
      </c>
      <c r="L395" s="35">
        <v>1184594.53</v>
      </c>
      <c r="M395" s="36">
        <v>0.02</v>
      </c>
      <c r="N395" s="35">
        <f t="shared" si="40"/>
        <v>1773557.1606000001</v>
      </c>
      <c r="O395" s="35">
        <f t="shared" si="41"/>
        <v>1404066.0854750001</v>
      </c>
      <c r="P395" s="57">
        <f t="shared" si="42"/>
        <v>369491.07512499997</v>
      </c>
      <c r="Q395" s="53">
        <f t="shared" si="43"/>
        <v>332541.96761250001</v>
      </c>
    </row>
    <row r="396" spans="2:17" hidden="1" x14ac:dyDescent="0.25">
      <c r="B396" s="67">
        <v>394</v>
      </c>
      <c r="C396" s="23" t="s">
        <v>6466</v>
      </c>
      <c r="D396" s="22">
        <v>1700008960</v>
      </c>
      <c r="E396" s="23" t="s">
        <v>5065</v>
      </c>
      <c r="F396" s="22">
        <v>2016</v>
      </c>
      <c r="G396" s="38">
        <v>44389</v>
      </c>
      <c r="H396" s="22">
        <f t="shared" si="38"/>
        <v>5</v>
      </c>
      <c r="I396" s="22">
        <v>10</v>
      </c>
      <c r="J396" s="39">
        <f t="shared" si="39"/>
        <v>9.5000000000000001E-2</v>
      </c>
      <c r="K396" s="35">
        <v>1418085.74</v>
      </c>
      <c r="L396" s="35">
        <v>926749.49</v>
      </c>
      <c r="M396" s="36">
        <v>0.02</v>
      </c>
      <c r="N396" s="35">
        <f t="shared" si="40"/>
        <v>1446447.4547999999</v>
      </c>
      <c r="O396" s="35">
        <f t="shared" si="41"/>
        <v>687062.54102999996</v>
      </c>
      <c r="P396" s="57">
        <f t="shared" si="42"/>
        <v>759384.91376999998</v>
      </c>
      <c r="Q396" s="53">
        <f t="shared" si="43"/>
        <v>683446.42239299999</v>
      </c>
    </row>
    <row r="397" spans="2:17" hidden="1" x14ac:dyDescent="0.25">
      <c r="B397" s="67">
        <v>395</v>
      </c>
      <c r="C397" s="23" t="s">
        <v>6466</v>
      </c>
      <c r="D397" s="22">
        <v>1700007910</v>
      </c>
      <c r="E397" s="23" t="s">
        <v>5067</v>
      </c>
      <c r="F397" s="22">
        <v>2016</v>
      </c>
      <c r="G397" s="38">
        <v>44389</v>
      </c>
      <c r="H397" s="22">
        <f t="shared" si="38"/>
        <v>5</v>
      </c>
      <c r="I397" s="22">
        <v>15</v>
      </c>
      <c r="J397" s="39">
        <f t="shared" si="39"/>
        <v>6.3333333333333325E-2</v>
      </c>
      <c r="K397" s="35">
        <v>997602.62</v>
      </c>
      <c r="L397" s="35">
        <v>644504.51</v>
      </c>
      <c r="M397" s="36">
        <v>0.02</v>
      </c>
      <c r="N397" s="35">
        <f t="shared" si="40"/>
        <v>1017554.6724</v>
      </c>
      <c r="O397" s="35">
        <f t="shared" si="41"/>
        <v>322225.64626000001</v>
      </c>
      <c r="P397" s="57">
        <f t="shared" si="42"/>
        <v>695329.02613999997</v>
      </c>
      <c r="Q397" s="53">
        <f t="shared" si="43"/>
        <v>625796.12352599995</v>
      </c>
    </row>
    <row r="398" spans="2:17" hidden="1" x14ac:dyDescent="0.25">
      <c r="B398" s="67">
        <v>396</v>
      </c>
      <c r="C398" s="23" t="s">
        <v>6466</v>
      </c>
      <c r="D398" s="22">
        <v>1700009090</v>
      </c>
      <c r="E398" s="23" t="s">
        <v>5068</v>
      </c>
      <c r="F398" s="22">
        <v>2016</v>
      </c>
      <c r="G398" s="38">
        <v>44389</v>
      </c>
      <c r="H398" s="22">
        <f t="shared" si="38"/>
        <v>5</v>
      </c>
      <c r="I398" s="22">
        <v>10</v>
      </c>
      <c r="J398" s="39">
        <f t="shared" si="39"/>
        <v>9.5000000000000001E-2</v>
      </c>
      <c r="K398" s="35">
        <v>976467.3</v>
      </c>
      <c r="L398" s="35">
        <v>655895.81999999995</v>
      </c>
      <c r="M398" s="36">
        <v>0.02</v>
      </c>
      <c r="N398" s="35">
        <f t="shared" si="40"/>
        <v>995996.64600000007</v>
      </c>
      <c r="O398" s="35">
        <f t="shared" si="41"/>
        <v>473098.40685000003</v>
      </c>
      <c r="P398" s="57">
        <f t="shared" si="42"/>
        <v>522898.23915000004</v>
      </c>
      <c r="Q398" s="53">
        <f t="shared" si="43"/>
        <v>470608.41523500002</v>
      </c>
    </row>
    <row r="399" spans="2:17" hidden="1" x14ac:dyDescent="0.25">
      <c r="B399" s="67">
        <v>397</v>
      </c>
      <c r="C399" s="23" t="s">
        <v>6466</v>
      </c>
      <c r="D399" s="22">
        <v>1700008000</v>
      </c>
      <c r="E399" s="23" t="s">
        <v>5069</v>
      </c>
      <c r="F399" s="22">
        <v>2016</v>
      </c>
      <c r="G399" s="38">
        <v>44389</v>
      </c>
      <c r="H399" s="22">
        <f t="shared" si="38"/>
        <v>5</v>
      </c>
      <c r="I399" s="22">
        <v>10</v>
      </c>
      <c r="J399" s="39">
        <f t="shared" si="39"/>
        <v>9.5000000000000001E-2</v>
      </c>
      <c r="K399" s="35">
        <v>850890.38</v>
      </c>
      <c r="L399" s="35">
        <v>568578.78</v>
      </c>
      <c r="M399" s="36">
        <v>0.02</v>
      </c>
      <c r="N399" s="35">
        <f t="shared" si="40"/>
        <v>867908.18760000006</v>
      </c>
      <c r="O399" s="35">
        <f t="shared" si="41"/>
        <v>412256.38910999999</v>
      </c>
      <c r="P399" s="57">
        <f t="shared" si="42"/>
        <v>455651.79849000007</v>
      </c>
      <c r="Q399" s="53">
        <f t="shared" si="43"/>
        <v>410086.61864100007</v>
      </c>
    </row>
    <row r="400" spans="2:17" hidden="1" x14ac:dyDescent="0.25">
      <c r="B400" s="67">
        <v>398</v>
      </c>
      <c r="C400" s="23" t="s">
        <v>6466</v>
      </c>
      <c r="D400" s="22">
        <v>1700008990</v>
      </c>
      <c r="E400" s="23" t="s">
        <v>5070</v>
      </c>
      <c r="F400" s="22">
        <v>2016</v>
      </c>
      <c r="G400" s="38">
        <v>44389</v>
      </c>
      <c r="H400" s="22">
        <f t="shared" si="38"/>
        <v>5</v>
      </c>
      <c r="I400" s="22">
        <v>15</v>
      </c>
      <c r="J400" s="39">
        <f t="shared" si="39"/>
        <v>6.3333333333333325E-2</v>
      </c>
      <c r="K400" s="35">
        <v>670802.06000000006</v>
      </c>
      <c r="L400" s="35">
        <v>438383.53</v>
      </c>
      <c r="M400" s="36">
        <v>0.02</v>
      </c>
      <c r="N400" s="35">
        <f t="shared" si="40"/>
        <v>684218.10120000003</v>
      </c>
      <c r="O400" s="35">
        <f t="shared" si="41"/>
        <v>216669.06538000001</v>
      </c>
      <c r="P400" s="57">
        <f t="shared" si="42"/>
        <v>467549.03581999999</v>
      </c>
      <c r="Q400" s="53">
        <f t="shared" si="43"/>
        <v>420794.13223799999</v>
      </c>
    </row>
    <row r="401" spans="2:17" hidden="1" x14ac:dyDescent="0.25">
      <c r="B401" s="67">
        <v>399</v>
      </c>
      <c r="C401" s="23" t="s">
        <v>6466</v>
      </c>
      <c r="D401" s="22">
        <v>1700009050</v>
      </c>
      <c r="E401" s="23" t="s">
        <v>5065</v>
      </c>
      <c r="F401" s="22">
        <v>2016</v>
      </c>
      <c r="G401" s="38">
        <v>44389</v>
      </c>
      <c r="H401" s="22">
        <f t="shared" si="38"/>
        <v>5</v>
      </c>
      <c r="I401" s="22">
        <v>10</v>
      </c>
      <c r="J401" s="39">
        <f t="shared" si="39"/>
        <v>9.5000000000000001E-2</v>
      </c>
      <c r="K401" s="35">
        <v>630799.03</v>
      </c>
      <c r="L401" s="35">
        <v>420076.12</v>
      </c>
      <c r="M401" s="36">
        <v>0.02</v>
      </c>
      <c r="N401" s="35">
        <f t="shared" si="40"/>
        <v>643415.01060000004</v>
      </c>
      <c r="O401" s="35">
        <f t="shared" si="41"/>
        <v>305622.13003499998</v>
      </c>
      <c r="P401" s="57">
        <f t="shared" si="42"/>
        <v>337792.88056500006</v>
      </c>
      <c r="Q401" s="53">
        <f t="shared" si="43"/>
        <v>304013.59250850003</v>
      </c>
    </row>
    <row r="402" spans="2:17" hidden="1" x14ac:dyDescent="0.25">
      <c r="B402" s="67">
        <v>400</v>
      </c>
      <c r="C402" s="23" t="s">
        <v>6466</v>
      </c>
      <c r="D402" s="22">
        <v>1700009220</v>
      </c>
      <c r="E402" s="23" t="s">
        <v>5071</v>
      </c>
      <c r="F402" s="22">
        <v>2016</v>
      </c>
      <c r="G402" s="38">
        <v>44389</v>
      </c>
      <c r="H402" s="22">
        <f t="shared" si="38"/>
        <v>5</v>
      </c>
      <c r="I402" s="22">
        <v>6</v>
      </c>
      <c r="J402" s="39">
        <f t="shared" si="39"/>
        <v>0.15833333333333333</v>
      </c>
      <c r="K402" s="35">
        <v>514764.6</v>
      </c>
      <c r="L402" s="35">
        <v>336409.71</v>
      </c>
      <c r="M402" s="36">
        <v>0.02</v>
      </c>
      <c r="N402" s="35">
        <f t="shared" si="40"/>
        <v>525059.89199999999</v>
      </c>
      <c r="O402" s="35">
        <f t="shared" si="41"/>
        <v>415672.41449999996</v>
      </c>
      <c r="P402" s="57">
        <f t="shared" si="42"/>
        <v>109387.47750000004</v>
      </c>
      <c r="Q402" s="53">
        <f t="shared" si="43"/>
        <v>98448.729750000042</v>
      </c>
    </row>
    <row r="403" spans="2:17" hidden="1" x14ac:dyDescent="0.25">
      <c r="B403" s="67">
        <v>401</v>
      </c>
      <c r="C403" s="23" t="s">
        <v>6466</v>
      </c>
      <c r="D403" s="22">
        <v>1700009130</v>
      </c>
      <c r="E403" s="23" t="s">
        <v>5072</v>
      </c>
      <c r="F403" s="22">
        <v>2016</v>
      </c>
      <c r="G403" s="38">
        <v>44389</v>
      </c>
      <c r="H403" s="22">
        <f t="shared" si="38"/>
        <v>5</v>
      </c>
      <c r="I403" s="22">
        <v>15</v>
      </c>
      <c r="J403" s="39">
        <f t="shared" si="39"/>
        <v>6.3333333333333325E-2</v>
      </c>
      <c r="K403" s="35">
        <v>452179</v>
      </c>
      <c r="L403" s="35">
        <v>295508.65999999997</v>
      </c>
      <c r="M403" s="36">
        <v>0.02</v>
      </c>
      <c r="N403" s="35">
        <f t="shared" si="40"/>
        <v>461222.58</v>
      </c>
      <c r="O403" s="35">
        <f t="shared" si="41"/>
        <v>146053.81700000001</v>
      </c>
      <c r="P403" s="57">
        <f t="shared" si="42"/>
        <v>315168.76300000004</v>
      </c>
      <c r="Q403" s="53">
        <f t="shared" si="43"/>
        <v>283651.88670000003</v>
      </c>
    </row>
    <row r="404" spans="2:17" hidden="1" x14ac:dyDescent="0.25">
      <c r="B404" s="67">
        <v>402</v>
      </c>
      <c r="C404" s="23" t="s">
        <v>6466</v>
      </c>
      <c r="D404" s="22">
        <v>1700009140</v>
      </c>
      <c r="E404" s="23" t="s">
        <v>5073</v>
      </c>
      <c r="F404" s="22">
        <v>2016</v>
      </c>
      <c r="G404" s="38">
        <v>44389</v>
      </c>
      <c r="H404" s="22">
        <f t="shared" si="38"/>
        <v>5</v>
      </c>
      <c r="I404" s="22">
        <v>6</v>
      </c>
      <c r="J404" s="39">
        <f t="shared" si="39"/>
        <v>0.15833333333333333</v>
      </c>
      <c r="K404" s="35">
        <v>437936.4</v>
      </c>
      <c r="L404" s="35">
        <v>286200.84000000003</v>
      </c>
      <c r="M404" s="36">
        <v>0.02</v>
      </c>
      <c r="N404" s="35">
        <f t="shared" si="40"/>
        <v>446695.12800000003</v>
      </c>
      <c r="O404" s="35">
        <f t="shared" si="41"/>
        <v>353633.64299999998</v>
      </c>
      <c r="P404" s="57">
        <f t="shared" si="42"/>
        <v>93061.485000000044</v>
      </c>
      <c r="Q404" s="53">
        <f t="shared" si="43"/>
        <v>83755.336500000049</v>
      </c>
    </row>
    <row r="405" spans="2:17" hidden="1" x14ac:dyDescent="0.25">
      <c r="B405" s="67">
        <v>403</v>
      </c>
      <c r="C405" s="23" t="s">
        <v>6466</v>
      </c>
      <c r="D405" s="22">
        <v>1700009650</v>
      </c>
      <c r="E405" s="23" t="s">
        <v>5074</v>
      </c>
      <c r="F405" s="22">
        <v>2016</v>
      </c>
      <c r="G405" s="38">
        <v>44389</v>
      </c>
      <c r="H405" s="22">
        <f t="shared" si="38"/>
        <v>5</v>
      </c>
      <c r="I405" s="22">
        <v>10</v>
      </c>
      <c r="J405" s="39">
        <f t="shared" si="39"/>
        <v>9.5000000000000001E-2</v>
      </c>
      <c r="K405" s="35">
        <v>396173.96</v>
      </c>
      <c r="L405" s="35">
        <v>269904.78999999998</v>
      </c>
      <c r="M405" s="36">
        <v>0.02</v>
      </c>
      <c r="N405" s="35">
        <f t="shared" si="40"/>
        <v>404097.43920000002</v>
      </c>
      <c r="O405" s="35">
        <f t="shared" si="41"/>
        <v>191946.28362</v>
      </c>
      <c r="P405" s="57">
        <f t="shared" si="42"/>
        <v>212151.15558000002</v>
      </c>
      <c r="Q405" s="53">
        <f t="shared" si="43"/>
        <v>190936.04002200003</v>
      </c>
    </row>
    <row r="406" spans="2:17" hidden="1" x14ac:dyDescent="0.25">
      <c r="B406" s="67">
        <v>404</v>
      </c>
      <c r="C406" s="23" t="s">
        <v>6466</v>
      </c>
      <c r="D406" s="22">
        <v>1700009070</v>
      </c>
      <c r="E406" s="23" t="s">
        <v>5075</v>
      </c>
      <c r="F406" s="22">
        <v>2016</v>
      </c>
      <c r="G406" s="38">
        <v>44389</v>
      </c>
      <c r="H406" s="22">
        <f t="shared" si="38"/>
        <v>5</v>
      </c>
      <c r="I406" s="22">
        <v>15</v>
      </c>
      <c r="J406" s="39">
        <f t="shared" si="39"/>
        <v>6.3333333333333325E-2</v>
      </c>
      <c r="K406" s="35">
        <v>389755.43</v>
      </c>
      <c r="L406" s="35">
        <v>254713.52</v>
      </c>
      <c r="M406" s="36">
        <v>0.02</v>
      </c>
      <c r="N406" s="35">
        <f t="shared" si="40"/>
        <v>397550.53859999997</v>
      </c>
      <c r="O406" s="35">
        <f t="shared" si="41"/>
        <v>125891.00388999998</v>
      </c>
      <c r="P406" s="57">
        <f t="shared" si="42"/>
        <v>271659.53470999998</v>
      </c>
      <c r="Q406" s="53">
        <f t="shared" si="43"/>
        <v>244493.58123899999</v>
      </c>
    </row>
    <row r="407" spans="2:17" hidden="1" x14ac:dyDescent="0.25">
      <c r="B407" s="67">
        <v>405</v>
      </c>
      <c r="C407" s="23" t="s">
        <v>6466</v>
      </c>
      <c r="D407" s="22">
        <v>1700009210</v>
      </c>
      <c r="E407" s="23" t="s">
        <v>5071</v>
      </c>
      <c r="F407" s="22">
        <v>2016</v>
      </c>
      <c r="G407" s="38">
        <v>44389</v>
      </c>
      <c r="H407" s="22">
        <f t="shared" si="38"/>
        <v>5</v>
      </c>
      <c r="I407" s="22">
        <v>6</v>
      </c>
      <c r="J407" s="39">
        <f t="shared" si="39"/>
        <v>0.15833333333333333</v>
      </c>
      <c r="K407" s="35">
        <v>340050</v>
      </c>
      <c r="L407" s="35">
        <v>222229.98</v>
      </c>
      <c r="M407" s="36">
        <v>0.02</v>
      </c>
      <c r="N407" s="35">
        <f t="shared" si="40"/>
        <v>346851</v>
      </c>
      <c r="O407" s="35">
        <f t="shared" si="41"/>
        <v>274590.375</v>
      </c>
      <c r="P407" s="57">
        <f t="shared" si="42"/>
        <v>72260.625</v>
      </c>
      <c r="Q407" s="53">
        <f t="shared" si="43"/>
        <v>65034.5625</v>
      </c>
    </row>
    <row r="408" spans="2:17" hidden="1" x14ac:dyDescent="0.25">
      <c r="B408" s="67">
        <v>406</v>
      </c>
      <c r="C408" s="23" t="s">
        <v>6466</v>
      </c>
      <c r="D408" s="22">
        <v>1700009150</v>
      </c>
      <c r="E408" s="23" t="s">
        <v>5073</v>
      </c>
      <c r="F408" s="22">
        <v>2016</v>
      </c>
      <c r="G408" s="38">
        <v>44389</v>
      </c>
      <c r="H408" s="22">
        <f t="shared" si="38"/>
        <v>5</v>
      </c>
      <c r="I408" s="22">
        <v>6</v>
      </c>
      <c r="J408" s="39">
        <f t="shared" si="39"/>
        <v>0.15833333333333333</v>
      </c>
      <c r="K408" s="35">
        <v>333675</v>
      </c>
      <c r="L408" s="35">
        <v>218063.77</v>
      </c>
      <c r="M408" s="36">
        <v>0.02</v>
      </c>
      <c r="N408" s="35">
        <f t="shared" si="40"/>
        <v>340348.5</v>
      </c>
      <c r="O408" s="35">
        <f t="shared" si="41"/>
        <v>269442.5625</v>
      </c>
      <c r="P408" s="57">
        <f t="shared" si="42"/>
        <v>70905.9375</v>
      </c>
      <c r="Q408" s="53">
        <f t="shared" si="43"/>
        <v>63815.34375</v>
      </c>
    </row>
    <row r="409" spans="2:17" hidden="1" x14ac:dyDescent="0.25">
      <c r="B409" s="67">
        <v>407</v>
      </c>
      <c r="C409" s="23" t="s">
        <v>6466</v>
      </c>
      <c r="D409" s="22">
        <v>1700009190</v>
      </c>
      <c r="E409" s="23" t="s">
        <v>5071</v>
      </c>
      <c r="F409" s="22">
        <v>2016</v>
      </c>
      <c r="G409" s="38">
        <v>44389</v>
      </c>
      <c r="H409" s="22">
        <f t="shared" si="38"/>
        <v>5</v>
      </c>
      <c r="I409" s="22">
        <v>6</v>
      </c>
      <c r="J409" s="39">
        <f t="shared" si="39"/>
        <v>0.15833333333333333</v>
      </c>
      <c r="K409" s="35">
        <v>306691.48</v>
      </c>
      <c r="L409" s="35">
        <v>200429.46</v>
      </c>
      <c r="M409" s="36">
        <v>0.02</v>
      </c>
      <c r="N409" s="35">
        <f t="shared" si="40"/>
        <v>312825.30959999998</v>
      </c>
      <c r="O409" s="35">
        <f t="shared" si="41"/>
        <v>247653.37009999997</v>
      </c>
      <c r="P409" s="57">
        <f t="shared" si="42"/>
        <v>65171.939500000008</v>
      </c>
      <c r="Q409" s="53">
        <f t="shared" si="43"/>
        <v>58654.745550000007</v>
      </c>
    </row>
    <row r="410" spans="2:17" hidden="1" x14ac:dyDescent="0.25">
      <c r="B410" s="67">
        <v>408</v>
      </c>
      <c r="C410" s="23" t="s">
        <v>6466</v>
      </c>
      <c r="D410" s="22">
        <v>1700009200</v>
      </c>
      <c r="E410" s="23" t="s">
        <v>5071</v>
      </c>
      <c r="F410" s="22">
        <v>2016</v>
      </c>
      <c r="G410" s="38">
        <v>44389</v>
      </c>
      <c r="H410" s="22">
        <f t="shared" si="38"/>
        <v>5</v>
      </c>
      <c r="I410" s="22">
        <v>6</v>
      </c>
      <c r="J410" s="39">
        <f t="shared" si="39"/>
        <v>0.15833333333333333</v>
      </c>
      <c r="K410" s="35">
        <v>300652.86</v>
      </c>
      <c r="L410" s="35">
        <v>196483.12</v>
      </c>
      <c r="M410" s="36">
        <v>0.02</v>
      </c>
      <c r="N410" s="35">
        <f t="shared" si="40"/>
        <v>306665.91719999997</v>
      </c>
      <c r="O410" s="35">
        <f t="shared" si="41"/>
        <v>242777.18444999997</v>
      </c>
      <c r="P410" s="57">
        <f t="shared" si="42"/>
        <v>63888.732749999996</v>
      </c>
      <c r="Q410" s="53">
        <f t="shared" si="43"/>
        <v>57499.859474999997</v>
      </c>
    </row>
    <row r="411" spans="2:17" hidden="1" x14ac:dyDescent="0.25">
      <c r="B411" s="67">
        <v>409</v>
      </c>
      <c r="C411" s="23" t="s">
        <v>6466</v>
      </c>
      <c r="D411" s="22">
        <v>1700009170</v>
      </c>
      <c r="E411" s="23" t="s">
        <v>5076</v>
      </c>
      <c r="F411" s="22">
        <v>2016</v>
      </c>
      <c r="G411" s="38">
        <v>44389</v>
      </c>
      <c r="H411" s="22">
        <f t="shared" si="38"/>
        <v>5</v>
      </c>
      <c r="I411" s="22">
        <v>6</v>
      </c>
      <c r="J411" s="39">
        <f t="shared" si="39"/>
        <v>0.15833333333333333</v>
      </c>
      <c r="K411" s="35">
        <v>283341</v>
      </c>
      <c r="L411" s="35">
        <v>185169.42</v>
      </c>
      <c r="M411" s="36">
        <v>0.02</v>
      </c>
      <c r="N411" s="35">
        <f t="shared" si="40"/>
        <v>289007.82</v>
      </c>
      <c r="O411" s="35">
        <f t="shared" si="41"/>
        <v>228797.85749999998</v>
      </c>
      <c r="P411" s="57">
        <f t="shared" si="42"/>
        <v>60209.962500000023</v>
      </c>
      <c r="Q411" s="53">
        <f t="shared" si="43"/>
        <v>54188.966250000019</v>
      </c>
    </row>
    <row r="412" spans="2:17" hidden="1" x14ac:dyDescent="0.25">
      <c r="B412" s="67">
        <v>410</v>
      </c>
      <c r="C412" s="23" t="s">
        <v>6466</v>
      </c>
      <c r="D412" s="22">
        <v>1700009120</v>
      </c>
      <c r="E412" s="23" t="s">
        <v>5077</v>
      </c>
      <c r="F412" s="22">
        <v>2016</v>
      </c>
      <c r="G412" s="38">
        <v>44389</v>
      </c>
      <c r="H412" s="22">
        <f t="shared" si="38"/>
        <v>5</v>
      </c>
      <c r="I412" s="22">
        <v>15</v>
      </c>
      <c r="J412" s="39">
        <f t="shared" si="39"/>
        <v>6.3333333333333325E-2</v>
      </c>
      <c r="K412" s="35">
        <v>265678.21999999997</v>
      </c>
      <c r="L412" s="35">
        <v>173626.43</v>
      </c>
      <c r="M412" s="36">
        <v>0.02</v>
      </c>
      <c r="N412" s="35">
        <f t="shared" si="40"/>
        <v>270991.7844</v>
      </c>
      <c r="O412" s="35">
        <f t="shared" si="41"/>
        <v>85814.065059999994</v>
      </c>
      <c r="P412" s="57">
        <f t="shared" si="42"/>
        <v>185177.71934000001</v>
      </c>
      <c r="Q412" s="53">
        <f t="shared" si="43"/>
        <v>166659.94740600002</v>
      </c>
    </row>
    <row r="413" spans="2:17" hidden="1" x14ac:dyDescent="0.25">
      <c r="B413" s="67">
        <v>411</v>
      </c>
      <c r="C413" s="23" t="s">
        <v>6466</v>
      </c>
      <c r="D413" s="22">
        <v>1700009180</v>
      </c>
      <c r="E413" s="23" t="s">
        <v>5071</v>
      </c>
      <c r="F413" s="22">
        <v>2016</v>
      </c>
      <c r="G413" s="38">
        <v>44389</v>
      </c>
      <c r="H413" s="22">
        <f t="shared" si="38"/>
        <v>5</v>
      </c>
      <c r="I413" s="22">
        <v>6</v>
      </c>
      <c r="J413" s="39">
        <f t="shared" si="39"/>
        <v>0.15833333333333333</v>
      </c>
      <c r="K413" s="35">
        <v>165237.38</v>
      </c>
      <c r="L413" s="35">
        <v>107986.15</v>
      </c>
      <c r="M413" s="36">
        <v>0.02</v>
      </c>
      <c r="N413" s="35">
        <f t="shared" si="40"/>
        <v>168542.12760000001</v>
      </c>
      <c r="O413" s="35">
        <f t="shared" si="41"/>
        <v>133429.18435</v>
      </c>
      <c r="P413" s="57">
        <f t="shared" si="42"/>
        <v>35112.943250000011</v>
      </c>
      <c r="Q413" s="53">
        <f t="shared" si="43"/>
        <v>31601.648925000012</v>
      </c>
    </row>
    <row r="414" spans="2:17" hidden="1" x14ac:dyDescent="0.25">
      <c r="B414" s="67">
        <v>412</v>
      </c>
      <c r="C414" s="23" t="s">
        <v>6466</v>
      </c>
      <c r="D414" s="22">
        <v>1700009080</v>
      </c>
      <c r="E414" s="23" t="s">
        <v>5078</v>
      </c>
      <c r="F414" s="22">
        <v>2016</v>
      </c>
      <c r="G414" s="38">
        <v>44389</v>
      </c>
      <c r="H414" s="22">
        <f t="shared" si="38"/>
        <v>5</v>
      </c>
      <c r="I414" s="22">
        <v>15</v>
      </c>
      <c r="J414" s="39">
        <f t="shared" si="39"/>
        <v>6.3333333333333325E-2</v>
      </c>
      <c r="K414" s="35">
        <v>142482.67000000001</v>
      </c>
      <c r="L414" s="35">
        <v>93115.51</v>
      </c>
      <c r="M414" s="36">
        <v>0.02</v>
      </c>
      <c r="N414" s="35">
        <f t="shared" si="40"/>
        <v>145332.32340000002</v>
      </c>
      <c r="O414" s="35">
        <f t="shared" si="41"/>
        <v>46021.902410000002</v>
      </c>
      <c r="P414" s="57">
        <f t="shared" si="42"/>
        <v>99310.420990000013</v>
      </c>
      <c r="Q414" s="53">
        <f t="shared" si="43"/>
        <v>89379.378891000015</v>
      </c>
    </row>
    <row r="415" spans="2:17" hidden="1" x14ac:dyDescent="0.25">
      <c r="B415" s="67">
        <v>413</v>
      </c>
      <c r="C415" s="23" t="s">
        <v>6466</v>
      </c>
      <c r="D415" s="22">
        <v>1700009160</v>
      </c>
      <c r="E415" s="23" t="s">
        <v>5076</v>
      </c>
      <c r="F415" s="22">
        <v>2016</v>
      </c>
      <c r="G415" s="38">
        <v>44389</v>
      </c>
      <c r="H415" s="22">
        <f t="shared" si="38"/>
        <v>5</v>
      </c>
      <c r="I415" s="22">
        <v>6</v>
      </c>
      <c r="J415" s="39">
        <f t="shared" si="39"/>
        <v>0.15833333333333333</v>
      </c>
      <c r="K415" s="35">
        <v>131540</v>
      </c>
      <c r="L415" s="35">
        <v>85964.23</v>
      </c>
      <c r="M415" s="36">
        <v>0.02</v>
      </c>
      <c r="N415" s="35">
        <f t="shared" si="40"/>
        <v>134170.79999999999</v>
      </c>
      <c r="O415" s="35">
        <f t="shared" si="41"/>
        <v>106218.54999999999</v>
      </c>
      <c r="P415" s="57">
        <f t="shared" si="42"/>
        <v>27952.25</v>
      </c>
      <c r="Q415" s="53">
        <f t="shared" si="43"/>
        <v>25157.025000000001</v>
      </c>
    </row>
    <row r="416" spans="2:17" hidden="1" x14ac:dyDescent="0.25">
      <c r="B416" s="67">
        <v>414</v>
      </c>
      <c r="C416" s="23" t="s">
        <v>6466</v>
      </c>
      <c r="D416" s="22">
        <v>1700009110</v>
      </c>
      <c r="E416" s="23" t="s">
        <v>5079</v>
      </c>
      <c r="F416" s="22">
        <v>2016</v>
      </c>
      <c r="G416" s="38">
        <v>44389</v>
      </c>
      <c r="H416" s="22">
        <f t="shared" si="38"/>
        <v>5</v>
      </c>
      <c r="I416" s="22">
        <v>10</v>
      </c>
      <c r="J416" s="39">
        <f t="shared" si="39"/>
        <v>9.5000000000000001E-2</v>
      </c>
      <c r="K416" s="35">
        <v>61250</v>
      </c>
      <c r="L416" s="35">
        <v>40028.21</v>
      </c>
      <c r="M416" s="36">
        <v>0.02</v>
      </c>
      <c r="N416" s="35">
        <f t="shared" si="40"/>
        <v>62475</v>
      </c>
      <c r="O416" s="35">
        <f t="shared" si="41"/>
        <v>29675.625</v>
      </c>
      <c r="P416" s="57">
        <f t="shared" si="42"/>
        <v>32799.375</v>
      </c>
      <c r="Q416" s="53">
        <f t="shared" si="43"/>
        <v>29519.4375</v>
      </c>
    </row>
    <row r="417" spans="2:17" hidden="1" x14ac:dyDescent="0.25">
      <c r="B417" s="67">
        <v>415</v>
      </c>
      <c r="C417" s="23" t="s">
        <v>6466</v>
      </c>
      <c r="D417" s="22">
        <v>1700009660</v>
      </c>
      <c r="E417" s="23" t="s">
        <v>5080</v>
      </c>
      <c r="F417" s="22">
        <v>2016</v>
      </c>
      <c r="G417" s="38">
        <v>44389</v>
      </c>
      <c r="H417" s="22">
        <f t="shared" si="38"/>
        <v>5</v>
      </c>
      <c r="I417" s="22">
        <v>6</v>
      </c>
      <c r="J417" s="39">
        <f t="shared" si="39"/>
        <v>0.15833333333333333</v>
      </c>
      <c r="K417" s="35">
        <v>60000</v>
      </c>
      <c r="L417" s="35">
        <v>40876.720000000001</v>
      </c>
      <c r="M417" s="36">
        <v>0.02</v>
      </c>
      <c r="N417" s="35">
        <f t="shared" si="40"/>
        <v>61200</v>
      </c>
      <c r="O417" s="35">
        <f t="shared" si="41"/>
        <v>48450</v>
      </c>
      <c r="P417" s="57">
        <f t="shared" si="42"/>
        <v>12750</v>
      </c>
      <c r="Q417" s="53">
        <f t="shared" si="43"/>
        <v>11475</v>
      </c>
    </row>
    <row r="418" spans="2:17" hidden="1" x14ac:dyDescent="0.25">
      <c r="B418" s="67">
        <v>416</v>
      </c>
      <c r="C418" s="23" t="s">
        <v>6466</v>
      </c>
      <c r="D418" s="22">
        <v>1700009100</v>
      </c>
      <c r="E418" s="23" t="s">
        <v>5081</v>
      </c>
      <c r="F418" s="22">
        <v>2016</v>
      </c>
      <c r="G418" s="38">
        <v>44389</v>
      </c>
      <c r="H418" s="22">
        <f t="shared" si="38"/>
        <v>5</v>
      </c>
      <c r="I418" s="22">
        <v>6</v>
      </c>
      <c r="J418" s="39">
        <f t="shared" si="39"/>
        <v>0.15833333333333333</v>
      </c>
      <c r="K418" s="35">
        <v>54135</v>
      </c>
      <c r="L418" s="35">
        <v>35378.379999999997</v>
      </c>
      <c r="M418" s="36">
        <v>0.02</v>
      </c>
      <c r="N418" s="35">
        <f t="shared" si="40"/>
        <v>55217.700000000004</v>
      </c>
      <c r="O418" s="35">
        <f t="shared" si="41"/>
        <v>43714.012500000004</v>
      </c>
      <c r="P418" s="57">
        <f t="shared" si="42"/>
        <v>11503.6875</v>
      </c>
      <c r="Q418" s="53">
        <f t="shared" si="43"/>
        <v>10353.31875</v>
      </c>
    </row>
    <row r="419" spans="2:17" hidden="1" x14ac:dyDescent="0.25">
      <c r="B419" s="67">
        <v>417</v>
      </c>
      <c r="C419" s="23" t="s">
        <v>6466</v>
      </c>
      <c r="D419" s="22">
        <v>1700008340</v>
      </c>
      <c r="E419" s="23" t="s">
        <v>5082</v>
      </c>
      <c r="F419" s="22">
        <v>2016</v>
      </c>
      <c r="G419" s="38">
        <v>44389</v>
      </c>
      <c r="H419" s="22">
        <f t="shared" si="38"/>
        <v>5</v>
      </c>
      <c r="I419" s="22">
        <v>6</v>
      </c>
      <c r="J419" s="39">
        <f t="shared" si="39"/>
        <v>0.15833333333333333</v>
      </c>
      <c r="K419" s="35">
        <v>21328.2</v>
      </c>
      <c r="L419" s="35">
        <v>13860.74</v>
      </c>
      <c r="M419" s="36">
        <v>0.02</v>
      </c>
      <c r="N419" s="35">
        <f t="shared" si="40"/>
        <v>21754.764000000003</v>
      </c>
      <c r="O419" s="35">
        <f t="shared" si="41"/>
        <v>17222.521500000003</v>
      </c>
      <c r="P419" s="57">
        <f t="shared" si="42"/>
        <v>4532.2425000000003</v>
      </c>
      <c r="Q419" s="53">
        <f t="shared" si="43"/>
        <v>4079.0182500000005</v>
      </c>
    </row>
    <row r="420" spans="2:17" hidden="1" x14ac:dyDescent="0.25">
      <c r="B420" s="67">
        <v>418</v>
      </c>
      <c r="C420" s="23" t="s">
        <v>6466</v>
      </c>
      <c r="D420" s="22">
        <v>1700010680</v>
      </c>
      <c r="E420" s="23" t="s">
        <v>5083</v>
      </c>
      <c r="F420" s="22">
        <v>2017</v>
      </c>
      <c r="G420" s="38">
        <v>44389</v>
      </c>
      <c r="H420" s="22">
        <f t="shared" si="38"/>
        <v>4</v>
      </c>
      <c r="I420" s="22">
        <v>15</v>
      </c>
      <c r="J420" s="39">
        <f t="shared" si="39"/>
        <v>6.3333333333333325E-2</v>
      </c>
      <c r="K420" s="35">
        <v>5361037.01</v>
      </c>
      <c r="L420" s="35">
        <v>3946258.84</v>
      </c>
      <c r="M420" s="36">
        <v>0.01</v>
      </c>
      <c r="N420" s="35">
        <f t="shared" si="40"/>
        <v>5414647.3800999997</v>
      </c>
      <c r="O420" s="35">
        <f t="shared" si="41"/>
        <v>1371710.669625333</v>
      </c>
      <c r="P420" s="57">
        <f t="shared" si="42"/>
        <v>4042936.7104746667</v>
      </c>
      <c r="Q420" s="53">
        <f t="shared" si="43"/>
        <v>3638643.0394271999</v>
      </c>
    </row>
    <row r="421" spans="2:17" hidden="1" x14ac:dyDescent="0.25">
      <c r="B421" s="67">
        <v>419</v>
      </c>
      <c r="C421" s="23" t="s">
        <v>6466</v>
      </c>
      <c r="D421" s="22">
        <v>1700011030</v>
      </c>
      <c r="E421" s="23" t="s">
        <v>5084</v>
      </c>
      <c r="F421" s="22">
        <v>2017</v>
      </c>
      <c r="G421" s="38">
        <v>44389</v>
      </c>
      <c r="H421" s="22">
        <f t="shared" si="38"/>
        <v>4</v>
      </c>
      <c r="I421" s="22">
        <v>15</v>
      </c>
      <c r="J421" s="39">
        <f t="shared" si="39"/>
        <v>6.3333333333333325E-2</v>
      </c>
      <c r="K421" s="35">
        <v>475647</v>
      </c>
      <c r="L421" s="35">
        <v>363576.74</v>
      </c>
      <c r="M421" s="36">
        <v>0.01</v>
      </c>
      <c r="N421" s="35">
        <f t="shared" si="40"/>
        <v>480403.47000000003</v>
      </c>
      <c r="O421" s="35">
        <f t="shared" si="41"/>
        <v>121702.21239999999</v>
      </c>
      <c r="P421" s="57">
        <f t="shared" si="42"/>
        <v>358701.25760000001</v>
      </c>
      <c r="Q421" s="53">
        <f t="shared" si="43"/>
        <v>322831.13184000005</v>
      </c>
    </row>
    <row r="422" spans="2:17" hidden="1" x14ac:dyDescent="0.25">
      <c r="B422" s="67">
        <v>420</v>
      </c>
      <c r="C422" s="23" t="s">
        <v>6466</v>
      </c>
      <c r="D422" s="22">
        <v>1700011040</v>
      </c>
      <c r="E422" s="23" t="s">
        <v>5085</v>
      </c>
      <c r="F422" s="22">
        <v>2017</v>
      </c>
      <c r="G422" s="38">
        <v>44389</v>
      </c>
      <c r="H422" s="22">
        <f t="shared" si="38"/>
        <v>4</v>
      </c>
      <c r="I422" s="22">
        <v>15</v>
      </c>
      <c r="J422" s="39">
        <f t="shared" si="39"/>
        <v>6.3333333333333325E-2</v>
      </c>
      <c r="K422" s="35">
        <v>399370</v>
      </c>
      <c r="L422" s="35">
        <v>305271.86</v>
      </c>
      <c r="M422" s="36">
        <v>0.01</v>
      </c>
      <c r="N422" s="35">
        <f t="shared" si="40"/>
        <v>403363.7</v>
      </c>
      <c r="O422" s="35">
        <f t="shared" si="41"/>
        <v>102185.47066666666</v>
      </c>
      <c r="P422" s="57">
        <f t="shared" si="42"/>
        <v>301178.22933333332</v>
      </c>
      <c r="Q422" s="53">
        <f t="shared" si="43"/>
        <v>271060.40639999998</v>
      </c>
    </row>
    <row r="423" spans="2:17" hidden="1" x14ac:dyDescent="0.25">
      <c r="B423" s="67">
        <v>421</v>
      </c>
      <c r="C423" s="23" t="s">
        <v>6466</v>
      </c>
      <c r="D423" s="22">
        <v>1700010090</v>
      </c>
      <c r="E423" s="23" t="s">
        <v>5086</v>
      </c>
      <c r="F423" s="22">
        <v>2017</v>
      </c>
      <c r="G423" s="38">
        <v>44389</v>
      </c>
      <c r="H423" s="22">
        <f t="shared" si="38"/>
        <v>4</v>
      </c>
      <c r="I423" s="22">
        <v>15</v>
      </c>
      <c r="J423" s="39">
        <f t="shared" si="39"/>
        <v>6.3333333333333325E-2</v>
      </c>
      <c r="K423" s="35">
        <v>324459</v>
      </c>
      <c r="L423" s="35">
        <v>237521.76</v>
      </c>
      <c r="M423" s="36">
        <v>0.01</v>
      </c>
      <c r="N423" s="35">
        <f t="shared" si="40"/>
        <v>327703.59000000003</v>
      </c>
      <c r="O423" s="35">
        <f t="shared" si="41"/>
        <v>83018.242799999993</v>
      </c>
      <c r="P423" s="57">
        <f t="shared" si="42"/>
        <v>244685.34720000002</v>
      </c>
      <c r="Q423" s="53">
        <f t="shared" si="43"/>
        <v>220216.81248000002</v>
      </c>
    </row>
    <row r="424" spans="2:17" hidden="1" x14ac:dyDescent="0.25">
      <c r="B424" s="67">
        <v>422</v>
      </c>
      <c r="C424" s="23" t="s">
        <v>6466</v>
      </c>
      <c r="D424" s="22">
        <v>1700011090</v>
      </c>
      <c r="E424" s="23" t="s">
        <v>5087</v>
      </c>
      <c r="F424" s="22">
        <v>2017</v>
      </c>
      <c r="G424" s="38">
        <v>44389</v>
      </c>
      <c r="H424" s="22">
        <f t="shared" si="38"/>
        <v>4</v>
      </c>
      <c r="I424" s="22">
        <v>15</v>
      </c>
      <c r="J424" s="39">
        <f t="shared" si="39"/>
        <v>6.3333333333333325E-2</v>
      </c>
      <c r="K424" s="35">
        <v>234872.85</v>
      </c>
      <c r="L424" s="35">
        <v>179532.94</v>
      </c>
      <c r="M424" s="36">
        <v>0.01</v>
      </c>
      <c r="N424" s="35">
        <f t="shared" si="40"/>
        <v>237221.5785</v>
      </c>
      <c r="O424" s="35">
        <f t="shared" si="41"/>
        <v>60096.133219999996</v>
      </c>
      <c r="P424" s="57">
        <f t="shared" si="42"/>
        <v>177125.44528000001</v>
      </c>
      <c r="Q424" s="53">
        <f t="shared" si="43"/>
        <v>159412.90075200002</v>
      </c>
    </row>
    <row r="425" spans="2:17" hidden="1" x14ac:dyDescent="0.25">
      <c r="B425" s="67">
        <v>423</v>
      </c>
      <c r="C425" s="23" t="s">
        <v>6466</v>
      </c>
      <c r="D425" s="22">
        <v>1700011020</v>
      </c>
      <c r="E425" s="23" t="s">
        <v>5088</v>
      </c>
      <c r="F425" s="22">
        <v>2017</v>
      </c>
      <c r="G425" s="38">
        <v>44389</v>
      </c>
      <c r="H425" s="22">
        <f t="shared" si="38"/>
        <v>4</v>
      </c>
      <c r="I425" s="22">
        <v>15</v>
      </c>
      <c r="J425" s="39">
        <f t="shared" si="39"/>
        <v>6.3333333333333325E-2</v>
      </c>
      <c r="K425" s="35">
        <v>226723</v>
      </c>
      <c r="L425" s="35">
        <v>173303.32</v>
      </c>
      <c r="M425" s="36">
        <v>0.01</v>
      </c>
      <c r="N425" s="35">
        <f t="shared" si="40"/>
        <v>228990.23</v>
      </c>
      <c r="O425" s="35">
        <f t="shared" si="41"/>
        <v>58010.858266666663</v>
      </c>
      <c r="P425" s="57">
        <f t="shared" si="42"/>
        <v>170979.37173333333</v>
      </c>
      <c r="Q425" s="53">
        <f t="shared" si="43"/>
        <v>153881.43455999999</v>
      </c>
    </row>
    <row r="426" spans="2:17" hidden="1" x14ac:dyDescent="0.25">
      <c r="B426" s="67">
        <v>424</v>
      </c>
      <c r="C426" s="23" t="s">
        <v>6466</v>
      </c>
      <c r="D426" s="22">
        <v>1700010690</v>
      </c>
      <c r="E426" s="23" t="s">
        <v>5089</v>
      </c>
      <c r="F426" s="22">
        <v>2017</v>
      </c>
      <c r="G426" s="38">
        <v>44389</v>
      </c>
      <c r="H426" s="22">
        <f t="shared" si="38"/>
        <v>4</v>
      </c>
      <c r="I426" s="22">
        <v>6</v>
      </c>
      <c r="J426" s="39">
        <f t="shared" si="39"/>
        <v>0.15833333333333333</v>
      </c>
      <c r="K426" s="35">
        <v>204935</v>
      </c>
      <c r="L426" s="35">
        <v>149537.06</v>
      </c>
      <c r="M426" s="36">
        <v>0.01</v>
      </c>
      <c r="N426" s="35">
        <f t="shared" si="40"/>
        <v>206984.35</v>
      </c>
      <c r="O426" s="35">
        <f t="shared" si="41"/>
        <v>131090.08833333332</v>
      </c>
      <c r="P426" s="57">
        <f t="shared" si="42"/>
        <v>75894.261666666687</v>
      </c>
      <c r="Q426" s="53">
        <f t="shared" si="43"/>
        <v>68304.835500000016</v>
      </c>
    </row>
    <row r="427" spans="2:17" hidden="1" x14ac:dyDescent="0.25">
      <c r="B427" s="67">
        <v>425</v>
      </c>
      <c r="C427" s="23" t="s">
        <v>6466</v>
      </c>
      <c r="D427" s="22">
        <v>1700010040</v>
      </c>
      <c r="E427" s="23" t="s">
        <v>5090</v>
      </c>
      <c r="F427" s="22">
        <v>2017</v>
      </c>
      <c r="G427" s="38">
        <v>44389</v>
      </c>
      <c r="H427" s="22">
        <f t="shared" si="38"/>
        <v>4</v>
      </c>
      <c r="I427" s="22">
        <v>6</v>
      </c>
      <c r="J427" s="39">
        <f t="shared" si="39"/>
        <v>0.15833333333333333</v>
      </c>
      <c r="K427" s="35">
        <v>202300</v>
      </c>
      <c r="L427" s="35">
        <v>148501.14000000001</v>
      </c>
      <c r="M427" s="36">
        <v>0.01</v>
      </c>
      <c r="N427" s="35">
        <f t="shared" si="40"/>
        <v>204323</v>
      </c>
      <c r="O427" s="35">
        <f t="shared" si="41"/>
        <v>129404.56666666667</v>
      </c>
      <c r="P427" s="57">
        <f t="shared" si="42"/>
        <v>74918.433333333334</v>
      </c>
      <c r="Q427" s="53">
        <f t="shared" si="43"/>
        <v>67426.59</v>
      </c>
    </row>
    <row r="428" spans="2:17" hidden="1" x14ac:dyDescent="0.25">
      <c r="B428" s="67">
        <v>426</v>
      </c>
      <c r="C428" s="23" t="s">
        <v>6466</v>
      </c>
      <c r="D428" s="22">
        <v>1700011070</v>
      </c>
      <c r="E428" s="23" t="s">
        <v>5091</v>
      </c>
      <c r="F428" s="22">
        <v>2017</v>
      </c>
      <c r="G428" s="38">
        <v>44389</v>
      </c>
      <c r="H428" s="22">
        <f t="shared" si="38"/>
        <v>4</v>
      </c>
      <c r="I428" s="22">
        <v>15</v>
      </c>
      <c r="J428" s="39">
        <f t="shared" si="39"/>
        <v>6.3333333333333325E-2</v>
      </c>
      <c r="K428" s="35">
        <v>129208</v>
      </c>
      <c r="L428" s="35">
        <v>98764.46</v>
      </c>
      <c r="M428" s="36">
        <v>0.01</v>
      </c>
      <c r="N428" s="35">
        <f t="shared" si="40"/>
        <v>130500.08</v>
      </c>
      <c r="O428" s="35">
        <f t="shared" si="41"/>
        <v>33060.020266666659</v>
      </c>
      <c r="P428" s="57">
        <f t="shared" si="42"/>
        <v>97440.059733333343</v>
      </c>
      <c r="Q428" s="53">
        <f t="shared" si="43"/>
        <v>87696.05376000001</v>
      </c>
    </row>
    <row r="429" spans="2:17" hidden="1" x14ac:dyDescent="0.25">
      <c r="B429" s="67">
        <v>427</v>
      </c>
      <c r="C429" s="23" t="s">
        <v>6466</v>
      </c>
      <c r="D429" s="22">
        <v>1700011110</v>
      </c>
      <c r="E429" s="23" t="s">
        <v>5092</v>
      </c>
      <c r="F429" s="22">
        <v>2017</v>
      </c>
      <c r="G429" s="38">
        <v>44389</v>
      </c>
      <c r="H429" s="22">
        <f t="shared" si="38"/>
        <v>4</v>
      </c>
      <c r="I429" s="22">
        <v>15</v>
      </c>
      <c r="J429" s="39">
        <f t="shared" si="39"/>
        <v>6.3333333333333325E-2</v>
      </c>
      <c r="K429" s="35">
        <v>126461.92</v>
      </c>
      <c r="L429" s="35">
        <v>96665.43</v>
      </c>
      <c r="M429" s="36">
        <v>0.01</v>
      </c>
      <c r="N429" s="35">
        <f t="shared" si="40"/>
        <v>127726.5392</v>
      </c>
      <c r="O429" s="35">
        <f t="shared" si="41"/>
        <v>32357.389930666661</v>
      </c>
      <c r="P429" s="57">
        <f t="shared" si="42"/>
        <v>95369.149269333342</v>
      </c>
      <c r="Q429" s="53">
        <f t="shared" si="43"/>
        <v>85832.234342400014</v>
      </c>
    </row>
    <row r="430" spans="2:17" hidden="1" x14ac:dyDescent="0.25">
      <c r="B430" s="67">
        <v>428</v>
      </c>
      <c r="C430" s="23" t="s">
        <v>6466</v>
      </c>
      <c r="D430" s="22">
        <v>1700010700</v>
      </c>
      <c r="E430" s="23" t="s">
        <v>5093</v>
      </c>
      <c r="F430" s="22">
        <v>2017</v>
      </c>
      <c r="G430" s="38">
        <v>44389</v>
      </c>
      <c r="H430" s="22">
        <f t="shared" si="38"/>
        <v>4</v>
      </c>
      <c r="I430" s="22">
        <v>6</v>
      </c>
      <c r="J430" s="39">
        <f t="shared" si="39"/>
        <v>0.15833333333333333</v>
      </c>
      <c r="K430" s="35">
        <v>112390</v>
      </c>
      <c r="L430" s="35">
        <v>82008.759999999995</v>
      </c>
      <c r="M430" s="36">
        <v>0.01</v>
      </c>
      <c r="N430" s="35">
        <f t="shared" si="40"/>
        <v>113513.9</v>
      </c>
      <c r="O430" s="35">
        <f t="shared" si="41"/>
        <v>71892.136666666658</v>
      </c>
      <c r="P430" s="57">
        <f t="shared" si="42"/>
        <v>41621.763333333336</v>
      </c>
      <c r="Q430" s="53">
        <f t="shared" si="43"/>
        <v>37459.587000000007</v>
      </c>
    </row>
    <row r="431" spans="2:17" hidden="1" x14ac:dyDescent="0.25">
      <c r="B431" s="67">
        <v>429</v>
      </c>
      <c r="C431" s="23" t="s">
        <v>6466</v>
      </c>
      <c r="D431" s="22">
        <v>1700011100</v>
      </c>
      <c r="E431" s="23" t="s">
        <v>5094</v>
      </c>
      <c r="F431" s="22">
        <v>2017</v>
      </c>
      <c r="G431" s="38">
        <v>44389</v>
      </c>
      <c r="H431" s="22">
        <f t="shared" si="38"/>
        <v>4</v>
      </c>
      <c r="I431" s="22">
        <v>15</v>
      </c>
      <c r="J431" s="39">
        <f t="shared" si="39"/>
        <v>6.3333333333333325E-2</v>
      </c>
      <c r="K431" s="35">
        <v>83485.95</v>
      </c>
      <c r="L431" s="35">
        <v>63815.29</v>
      </c>
      <c r="M431" s="36">
        <v>0.01</v>
      </c>
      <c r="N431" s="35">
        <f t="shared" si="40"/>
        <v>84320.809500000003</v>
      </c>
      <c r="O431" s="35">
        <f t="shared" si="41"/>
        <v>21361.271739999996</v>
      </c>
      <c r="P431" s="57">
        <f t="shared" si="42"/>
        <v>62959.537760000007</v>
      </c>
      <c r="Q431" s="53">
        <f t="shared" si="43"/>
        <v>56663.583984000004</v>
      </c>
    </row>
    <row r="432" spans="2:17" hidden="1" x14ac:dyDescent="0.25">
      <c r="B432" s="67">
        <v>430</v>
      </c>
      <c r="C432" s="23" t="s">
        <v>6466</v>
      </c>
      <c r="D432" s="22">
        <v>1700009550</v>
      </c>
      <c r="E432" s="23" t="s">
        <v>5095</v>
      </c>
      <c r="F432" s="22">
        <v>2017</v>
      </c>
      <c r="G432" s="38">
        <v>44389</v>
      </c>
      <c r="H432" s="22">
        <f t="shared" si="38"/>
        <v>4</v>
      </c>
      <c r="I432" s="22">
        <v>15</v>
      </c>
      <c r="J432" s="39">
        <f t="shared" si="39"/>
        <v>6.3333333333333325E-2</v>
      </c>
      <c r="K432" s="35">
        <v>78710</v>
      </c>
      <c r="L432" s="35">
        <v>55765.51</v>
      </c>
      <c r="M432" s="36">
        <v>0.01</v>
      </c>
      <c r="N432" s="35">
        <f t="shared" si="40"/>
        <v>79497.100000000006</v>
      </c>
      <c r="O432" s="35">
        <f t="shared" si="41"/>
        <v>20139.265333333333</v>
      </c>
      <c r="P432" s="57">
        <f t="shared" si="42"/>
        <v>59357.834666666677</v>
      </c>
      <c r="Q432" s="53">
        <f t="shared" si="43"/>
        <v>53422.051200000009</v>
      </c>
    </row>
    <row r="433" spans="2:17" hidden="1" x14ac:dyDescent="0.25">
      <c r="B433" s="67">
        <v>431</v>
      </c>
      <c r="C433" s="23" t="s">
        <v>6466</v>
      </c>
      <c r="D433" s="22">
        <v>1700011120</v>
      </c>
      <c r="E433" s="23" t="s">
        <v>5096</v>
      </c>
      <c r="F433" s="22">
        <v>2017</v>
      </c>
      <c r="G433" s="38">
        <v>44389</v>
      </c>
      <c r="H433" s="22">
        <f t="shared" si="38"/>
        <v>4</v>
      </c>
      <c r="I433" s="22">
        <v>15</v>
      </c>
      <c r="J433" s="39">
        <f t="shared" si="39"/>
        <v>6.3333333333333325E-2</v>
      </c>
      <c r="K433" s="35">
        <v>73427.960000000006</v>
      </c>
      <c r="L433" s="35">
        <v>56127.12</v>
      </c>
      <c r="M433" s="36">
        <v>0.01</v>
      </c>
      <c r="N433" s="35">
        <f t="shared" si="40"/>
        <v>74162.239600000001</v>
      </c>
      <c r="O433" s="35">
        <f t="shared" si="41"/>
        <v>18787.76736533333</v>
      </c>
      <c r="P433" s="57">
        <f t="shared" si="42"/>
        <v>55374.472234666668</v>
      </c>
      <c r="Q433" s="53">
        <f t="shared" si="43"/>
        <v>49837.025011199999</v>
      </c>
    </row>
    <row r="434" spans="2:17" hidden="1" x14ac:dyDescent="0.25">
      <c r="B434" s="67">
        <v>432</v>
      </c>
      <c r="C434" s="23" t="s">
        <v>6466</v>
      </c>
      <c r="D434" s="22">
        <v>1700011050</v>
      </c>
      <c r="E434" s="23" t="s">
        <v>5097</v>
      </c>
      <c r="F434" s="22">
        <v>2017</v>
      </c>
      <c r="G434" s="38">
        <v>44389</v>
      </c>
      <c r="H434" s="22">
        <f t="shared" si="38"/>
        <v>4</v>
      </c>
      <c r="I434" s="22">
        <v>15</v>
      </c>
      <c r="J434" s="39">
        <f t="shared" si="39"/>
        <v>6.3333333333333325E-2</v>
      </c>
      <c r="K434" s="35">
        <v>70418</v>
      </c>
      <c r="L434" s="35">
        <v>53826.37</v>
      </c>
      <c r="M434" s="36">
        <v>0.01</v>
      </c>
      <c r="N434" s="35">
        <f t="shared" si="40"/>
        <v>71122.180000000008</v>
      </c>
      <c r="O434" s="35">
        <f t="shared" si="41"/>
        <v>18017.618933333331</v>
      </c>
      <c r="P434" s="57">
        <f t="shared" si="42"/>
        <v>53104.561066666676</v>
      </c>
      <c r="Q434" s="53">
        <f t="shared" si="43"/>
        <v>47794.104960000011</v>
      </c>
    </row>
    <row r="435" spans="2:17" hidden="1" x14ac:dyDescent="0.25">
      <c r="B435" s="67">
        <v>433</v>
      </c>
      <c r="C435" s="23" t="s">
        <v>6466</v>
      </c>
      <c r="D435" s="22">
        <v>1700011060</v>
      </c>
      <c r="E435" s="23" t="s">
        <v>5098</v>
      </c>
      <c r="F435" s="22">
        <v>2017</v>
      </c>
      <c r="G435" s="38">
        <v>44389</v>
      </c>
      <c r="H435" s="22">
        <f t="shared" si="38"/>
        <v>4</v>
      </c>
      <c r="I435" s="22">
        <v>15</v>
      </c>
      <c r="J435" s="39">
        <f t="shared" si="39"/>
        <v>6.3333333333333325E-2</v>
      </c>
      <c r="K435" s="35">
        <v>62746</v>
      </c>
      <c r="L435" s="35">
        <v>47962.01</v>
      </c>
      <c r="M435" s="36">
        <v>0.01</v>
      </c>
      <c r="N435" s="35">
        <f t="shared" si="40"/>
        <v>63373.46</v>
      </c>
      <c r="O435" s="35">
        <f t="shared" si="41"/>
        <v>16054.609866666664</v>
      </c>
      <c r="P435" s="57">
        <f t="shared" si="42"/>
        <v>47318.850133333333</v>
      </c>
      <c r="Q435" s="53">
        <f t="shared" si="43"/>
        <v>42586.965120000001</v>
      </c>
    </row>
    <row r="436" spans="2:17" hidden="1" x14ac:dyDescent="0.25">
      <c r="B436" s="67">
        <v>434</v>
      </c>
      <c r="C436" s="23" t="s">
        <v>6466</v>
      </c>
      <c r="D436" s="22">
        <v>1700010710</v>
      </c>
      <c r="E436" s="23" t="s">
        <v>5099</v>
      </c>
      <c r="F436" s="22">
        <v>2017</v>
      </c>
      <c r="G436" s="38">
        <v>44389</v>
      </c>
      <c r="H436" s="22">
        <f t="shared" si="38"/>
        <v>4</v>
      </c>
      <c r="I436" s="22">
        <v>6</v>
      </c>
      <c r="J436" s="39">
        <f t="shared" si="39"/>
        <v>0.15833333333333333</v>
      </c>
      <c r="K436" s="35">
        <v>31125</v>
      </c>
      <c r="L436" s="35">
        <v>23501.51</v>
      </c>
      <c r="M436" s="36">
        <v>0.01</v>
      </c>
      <c r="N436" s="35">
        <f t="shared" si="40"/>
        <v>31436.25</v>
      </c>
      <c r="O436" s="35">
        <f t="shared" si="41"/>
        <v>19909.625</v>
      </c>
      <c r="P436" s="57">
        <f t="shared" si="42"/>
        <v>11526.625</v>
      </c>
      <c r="Q436" s="53">
        <f t="shared" si="43"/>
        <v>10373.9625</v>
      </c>
    </row>
    <row r="437" spans="2:17" hidden="1" x14ac:dyDescent="0.25">
      <c r="B437" s="67">
        <v>435</v>
      </c>
      <c r="C437" s="23" t="s">
        <v>6466</v>
      </c>
      <c r="D437" s="22">
        <v>1700010720</v>
      </c>
      <c r="E437" s="23" t="s">
        <v>5099</v>
      </c>
      <c r="F437" s="22">
        <v>2017</v>
      </c>
      <c r="G437" s="38">
        <v>44389</v>
      </c>
      <c r="H437" s="22">
        <f t="shared" si="38"/>
        <v>4</v>
      </c>
      <c r="I437" s="22">
        <v>6</v>
      </c>
      <c r="J437" s="39">
        <f t="shared" si="39"/>
        <v>0.15833333333333333</v>
      </c>
      <c r="K437" s="35">
        <v>28125</v>
      </c>
      <c r="L437" s="35">
        <v>21236.3</v>
      </c>
      <c r="M437" s="36">
        <v>0.01</v>
      </c>
      <c r="N437" s="35">
        <f t="shared" si="40"/>
        <v>28406.25</v>
      </c>
      <c r="O437" s="35">
        <f t="shared" si="41"/>
        <v>17990.625</v>
      </c>
      <c r="P437" s="57">
        <f t="shared" si="42"/>
        <v>10415.625</v>
      </c>
      <c r="Q437" s="53">
        <f t="shared" si="43"/>
        <v>9374.0625</v>
      </c>
    </row>
    <row r="438" spans="2:17" hidden="1" x14ac:dyDescent="0.25">
      <c r="B438" s="67">
        <v>436</v>
      </c>
      <c r="C438" s="23" t="s">
        <v>6466</v>
      </c>
      <c r="D438" s="22">
        <v>1700010660</v>
      </c>
      <c r="E438" s="23" t="s">
        <v>5100</v>
      </c>
      <c r="F438" s="22">
        <v>2017</v>
      </c>
      <c r="G438" s="38">
        <v>44389</v>
      </c>
      <c r="H438" s="22">
        <f t="shared" si="38"/>
        <v>4</v>
      </c>
      <c r="I438" s="22">
        <v>15</v>
      </c>
      <c r="J438" s="39">
        <f t="shared" si="39"/>
        <v>6.3333333333333325E-2</v>
      </c>
      <c r="K438" s="35">
        <v>14500</v>
      </c>
      <c r="L438" s="35">
        <v>10895.52</v>
      </c>
      <c r="M438" s="36">
        <v>0.01</v>
      </c>
      <c r="N438" s="35">
        <f t="shared" si="40"/>
        <v>14645</v>
      </c>
      <c r="O438" s="35">
        <f t="shared" si="41"/>
        <v>3710.0666666666662</v>
      </c>
      <c r="P438" s="57">
        <f t="shared" si="42"/>
        <v>10934.933333333334</v>
      </c>
      <c r="Q438" s="53">
        <f t="shared" si="43"/>
        <v>9841.44</v>
      </c>
    </row>
    <row r="439" spans="2:17" hidden="1" x14ac:dyDescent="0.25">
      <c r="B439" s="67">
        <v>437</v>
      </c>
      <c r="C439" s="23" t="s">
        <v>6466</v>
      </c>
      <c r="D439" s="22">
        <v>1700009850</v>
      </c>
      <c r="E439" s="23" t="s">
        <v>5101</v>
      </c>
      <c r="F439" s="22">
        <v>2017</v>
      </c>
      <c r="G439" s="38">
        <v>44389</v>
      </c>
      <c r="H439" s="22">
        <f t="shared" si="38"/>
        <v>4</v>
      </c>
      <c r="I439" s="22">
        <v>15</v>
      </c>
      <c r="J439" s="39">
        <f t="shared" si="39"/>
        <v>6.3333333333333325E-2</v>
      </c>
      <c r="K439" s="35">
        <v>13400</v>
      </c>
      <c r="L439" s="35">
        <v>9603.9599999999991</v>
      </c>
      <c r="M439" s="36">
        <v>0.01</v>
      </c>
      <c r="N439" s="35">
        <f t="shared" si="40"/>
        <v>13534</v>
      </c>
      <c r="O439" s="35">
        <f t="shared" si="41"/>
        <v>3428.6133333333328</v>
      </c>
      <c r="P439" s="57">
        <f t="shared" si="42"/>
        <v>10105.386666666667</v>
      </c>
      <c r="Q439" s="53">
        <f t="shared" si="43"/>
        <v>9094.848</v>
      </c>
    </row>
    <row r="440" spans="2:17" hidden="1" x14ac:dyDescent="0.25">
      <c r="B440" s="67">
        <v>438</v>
      </c>
      <c r="C440" s="23" t="s">
        <v>6466</v>
      </c>
      <c r="D440" s="22">
        <v>1700009830</v>
      </c>
      <c r="E440" s="23" t="s">
        <v>5101</v>
      </c>
      <c r="F440" s="22">
        <v>2017</v>
      </c>
      <c r="G440" s="38">
        <v>44389</v>
      </c>
      <c r="H440" s="22">
        <f t="shared" si="38"/>
        <v>4</v>
      </c>
      <c r="I440" s="22">
        <v>15</v>
      </c>
      <c r="J440" s="39">
        <f t="shared" si="39"/>
        <v>6.3333333333333325E-2</v>
      </c>
      <c r="K440" s="35">
        <v>13400</v>
      </c>
      <c r="L440" s="35">
        <v>9603.9599999999991</v>
      </c>
      <c r="M440" s="36">
        <v>0.01</v>
      </c>
      <c r="N440" s="35">
        <f t="shared" si="40"/>
        <v>13534</v>
      </c>
      <c r="O440" s="35">
        <f t="shared" si="41"/>
        <v>3428.6133333333328</v>
      </c>
      <c r="P440" s="57">
        <f t="shared" si="42"/>
        <v>10105.386666666667</v>
      </c>
      <c r="Q440" s="53">
        <f t="shared" si="43"/>
        <v>9094.848</v>
      </c>
    </row>
    <row r="441" spans="2:17" hidden="1" x14ac:dyDescent="0.25">
      <c r="B441" s="67">
        <v>439</v>
      </c>
      <c r="C441" s="23" t="s">
        <v>6466</v>
      </c>
      <c r="D441" s="22">
        <v>1700009840</v>
      </c>
      <c r="E441" s="23" t="s">
        <v>5101</v>
      </c>
      <c r="F441" s="22">
        <v>2017</v>
      </c>
      <c r="G441" s="38">
        <v>44389</v>
      </c>
      <c r="H441" s="22">
        <f t="shared" si="38"/>
        <v>4</v>
      </c>
      <c r="I441" s="22">
        <v>15</v>
      </c>
      <c r="J441" s="39">
        <f t="shared" si="39"/>
        <v>6.3333333333333325E-2</v>
      </c>
      <c r="K441" s="35">
        <v>13400</v>
      </c>
      <c r="L441" s="35">
        <v>9603.9599999999991</v>
      </c>
      <c r="M441" s="36">
        <v>0.01</v>
      </c>
      <c r="N441" s="35">
        <f t="shared" si="40"/>
        <v>13534</v>
      </c>
      <c r="O441" s="35">
        <f t="shared" si="41"/>
        <v>3428.6133333333328</v>
      </c>
      <c r="P441" s="57">
        <f t="shared" si="42"/>
        <v>10105.386666666667</v>
      </c>
      <c r="Q441" s="53">
        <f t="shared" si="43"/>
        <v>9094.848</v>
      </c>
    </row>
    <row r="442" spans="2:17" hidden="1" x14ac:dyDescent="0.25">
      <c r="B442" s="67">
        <v>440</v>
      </c>
      <c r="C442" s="23" t="s">
        <v>6466</v>
      </c>
      <c r="D442" s="22">
        <v>1700011080</v>
      </c>
      <c r="E442" s="23" t="s">
        <v>5102</v>
      </c>
      <c r="F442" s="22">
        <v>2017</v>
      </c>
      <c r="G442" s="38">
        <v>44389</v>
      </c>
      <c r="H442" s="22">
        <f t="shared" si="38"/>
        <v>4</v>
      </c>
      <c r="I442" s="22">
        <v>15</v>
      </c>
      <c r="J442" s="39">
        <f t="shared" si="39"/>
        <v>6.3333333333333325E-2</v>
      </c>
      <c r="K442" s="35">
        <v>12586.9</v>
      </c>
      <c r="L442" s="35">
        <v>9621.2099999999991</v>
      </c>
      <c r="M442" s="36">
        <v>0.01</v>
      </c>
      <c r="N442" s="35">
        <f t="shared" si="40"/>
        <v>12712.769</v>
      </c>
      <c r="O442" s="35">
        <f t="shared" si="41"/>
        <v>3220.5681466666665</v>
      </c>
      <c r="P442" s="57">
        <f t="shared" si="42"/>
        <v>9492.2008533333337</v>
      </c>
      <c r="Q442" s="53">
        <f t="shared" si="43"/>
        <v>8542.9807680000013</v>
      </c>
    </row>
    <row r="443" spans="2:17" hidden="1" x14ac:dyDescent="0.25">
      <c r="B443" s="67">
        <v>441</v>
      </c>
      <c r="C443" s="23" t="s">
        <v>6466</v>
      </c>
      <c r="D443" s="22">
        <v>1700010730</v>
      </c>
      <c r="E443" s="23" t="s">
        <v>5103</v>
      </c>
      <c r="F443" s="22">
        <v>2017</v>
      </c>
      <c r="G443" s="38">
        <v>44389</v>
      </c>
      <c r="H443" s="22">
        <f t="shared" si="38"/>
        <v>4</v>
      </c>
      <c r="I443" s="22">
        <v>6</v>
      </c>
      <c r="J443" s="39">
        <f t="shared" si="39"/>
        <v>0.15833333333333333</v>
      </c>
      <c r="K443" s="35">
        <v>11500</v>
      </c>
      <c r="L443" s="35">
        <v>8683.2800000000007</v>
      </c>
      <c r="M443" s="36">
        <v>0.01</v>
      </c>
      <c r="N443" s="35">
        <f t="shared" si="40"/>
        <v>11615</v>
      </c>
      <c r="O443" s="35">
        <f t="shared" si="41"/>
        <v>7356.1666666666661</v>
      </c>
      <c r="P443" s="57">
        <f t="shared" si="42"/>
        <v>4258.8333333333339</v>
      </c>
      <c r="Q443" s="53">
        <f t="shared" si="43"/>
        <v>3832.9500000000007</v>
      </c>
    </row>
    <row r="444" spans="2:17" hidden="1" x14ac:dyDescent="0.25">
      <c r="B444" s="67">
        <v>442</v>
      </c>
      <c r="C444" s="23" t="s">
        <v>6466</v>
      </c>
      <c r="D444" s="22">
        <v>1700010820</v>
      </c>
      <c r="E444" s="23" t="s">
        <v>5104</v>
      </c>
      <c r="F444" s="22">
        <v>2018</v>
      </c>
      <c r="G444" s="38">
        <v>44389</v>
      </c>
      <c r="H444" s="22">
        <f t="shared" si="38"/>
        <v>3</v>
      </c>
      <c r="I444" s="22">
        <v>15</v>
      </c>
      <c r="J444" s="39">
        <f t="shared" si="39"/>
        <v>6.3333333333333325E-2</v>
      </c>
      <c r="K444" s="35">
        <v>2341429.94</v>
      </c>
      <c r="L444" s="35">
        <v>1890677.95</v>
      </c>
      <c r="M444" s="36">
        <v>0.01</v>
      </c>
      <c r="N444" s="35">
        <f t="shared" si="40"/>
        <v>2364844.2393999998</v>
      </c>
      <c r="O444" s="35">
        <f t="shared" si="41"/>
        <v>449320.40548599989</v>
      </c>
      <c r="P444" s="57">
        <f t="shared" si="42"/>
        <v>1915523.8339140001</v>
      </c>
      <c r="Q444" s="53">
        <f t="shared" si="43"/>
        <v>1723971.4505226002</v>
      </c>
    </row>
    <row r="445" spans="2:17" hidden="1" x14ac:dyDescent="0.25">
      <c r="B445" s="67">
        <v>443</v>
      </c>
      <c r="C445" s="23" t="s">
        <v>6466</v>
      </c>
      <c r="D445" s="22">
        <v>1700012240</v>
      </c>
      <c r="E445" s="23" t="s">
        <v>5105</v>
      </c>
      <c r="F445" s="22">
        <v>2018</v>
      </c>
      <c r="G445" s="38">
        <v>44389</v>
      </c>
      <c r="H445" s="22">
        <f t="shared" si="38"/>
        <v>3</v>
      </c>
      <c r="I445" s="22">
        <v>10</v>
      </c>
      <c r="J445" s="39">
        <f t="shared" si="39"/>
        <v>9.5000000000000001E-2</v>
      </c>
      <c r="K445" s="35">
        <v>1597050.1</v>
      </c>
      <c r="L445" s="35">
        <v>1344985.65</v>
      </c>
      <c r="M445" s="36">
        <v>0.01</v>
      </c>
      <c r="N445" s="35">
        <f t="shared" si="40"/>
        <v>1613020.601</v>
      </c>
      <c r="O445" s="35">
        <f t="shared" si="41"/>
        <v>459710.87128500006</v>
      </c>
      <c r="P445" s="57">
        <f t="shared" si="42"/>
        <v>1153309.7297149999</v>
      </c>
      <c r="Q445" s="53">
        <f t="shared" si="43"/>
        <v>1037978.7567434999</v>
      </c>
    </row>
    <row r="446" spans="2:17" hidden="1" x14ac:dyDescent="0.25">
      <c r="B446" s="67">
        <v>444</v>
      </c>
      <c r="C446" s="23" t="s">
        <v>6466</v>
      </c>
      <c r="D446" s="22">
        <v>1700012110</v>
      </c>
      <c r="E446" s="23" t="s">
        <v>5106</v>
      </c>
      <c r="F446" s="22">
        <v>2018</v>
      </c>
      <c r="G446" s="38">
        <v>44389</v>
      </c>
      <c r="H446" s="22">
        <f t="shared" si="38"/>
        <v>3</v>
      </c>
      <c r="I446" s="22">
        <v>15</v>
      </c>
      <c r="J446" s="39">
        <f t="shared" si="39"/>
        <v>6.3333333333333325E-2</v>
      </c>
      <c r="K446" s="35">
        <v>653746</v>
      </c>
      <c r="L446" s="35">
        <v>544848.02</v>
      </c>
      <c r="M446" s="36">
        <v>0.01</v>
      </c>
      <c r="N446" s="35">
        <f t="shared" si="40"/>
        <v>660283.46</v>
      </c>
      <c r="O446" s="35">
        <f t="shared" si="41"/>
        <v>125453.85739999998</v>
      </c>
      <c r="P446" s="57">
        <f t="shared" si="42"/>
        <v>534829.60259999998</v>
      </c>
      <c r="Q446" s="53">
        <f t="shared" si="43"/>
        <v>481346.64234000002</v>
      </c>
    </row>
    <row r="447" spans="2:17" hidden="1" x14ac:dyDescent="0.25">
      <c r="B447" s="67">
        <v>445</v>
      </c>
      <c r="C447" s="23" t="s">
        <v>6466</v>
      </c>
      <c r="D447" s="22">
        <v>1700010850</v>
      </c>
      <c r="E447" s="23" t="s">
        <v>2035</v>
      </c>
      <c r="F447" s="22">
        <v>2018</v>
      </c>
      <c r="G447" s="38">
        <v>44389</v>
      </c>
      <c r="H447" s="22">
        <f t="shared" si="38"/>
        <v>3</v>
      </c>
      <c r="I447" s="22">
        <v>8</v>
      </c>
      <c r="J447" s="39">
        <f t="shared" si="39"/>
        <v>0.11874999999999999</v>
      </c>
      <c r="K447" s="35">
        <v>327600</v>
      </c>
      <c r="L447" s="35">
        <v>255617.77</v>
      </c>
      <c r="M447" s="36">
        <v>0.01</v>
      </c>
      <c r="N447" s="35">
        <f t="shared" si="40"/>
        <v>330876</v>
      </c>
      <c r="O447" s="35">
        <f t="shared" si="41"/>
        <v>117874.57499999998</v>
      </c>
      <c r="P447" s="57">
        <f t="shared" si="42"/>
        <v>213001.42500000002</v>
      </c>
      <c r="Q447" s="53">
        <f t="shared" si="43"/>
        <v>191701.28250000003</v>
      </c>
    </row>
    <row r="448" spans="2:17" hidden="1" x14ac:dyDescent="0.25">
      <c r="B448" s="67">
        <v>446</v>
      </c>
      <c r="C448" s="23" t="s">
        <v>6466</v>
      </c>
      <c r="D448" s="22">
        <v>1700012100</v>
      </c>
      <c r="E448" s="23" t="s">
        <v>5107</v>
      </c>
      <c r="F448" s="22">
        <v>2018</v>
      </c>
      <c r="G448" s="38">
        <v>44389</v>
      </c>
      <c r="H448" s="22">
        <f t="shared" si="38"/>
        <v>3</v>
      </c>
      <c r="I448" s="22">
        <v>10</v>
      </c>
      <c r="J448" s="39">
        <f t="shared" si="39"/>
        <v>9.5000000000000001E-2</v>
      </c>
      <c r="K448" s="35">
        <v>134750.88</v>
      </c>
      <c r="L448" s="35">
        <v>113547.33</v>
      </c>
      <c r="M448" s="36">
        <v>0.01</v>
      </c>
      <c r="N448" s="35">
        <f t="shared" si="40"/>
        <v>136098.38880000002</v>
      </c>
      <c r="O448" s="35">
        <f t="shared" si="41"/>
        <v>38788.040808000005</v>
      </c>
      <c r="P448" s="57">
        <f t="shared" si="42"/>
        <v>97310.34799200001</v>
      </c>
      <c r="Q448" s="53">
        <f t="shared" si="43"/>
        <v>87579.313192800008</v>
      </c>
    </row>
    <row r="449" spans="2:17" hidden="1" x14ac:dyDescent="0.25">
      <c r="B449" s="67">
        <v>447</v>
      </c>
      <c r="C449" s="23" t="s">
        <v>6466</v>
      </c>
      <c r="D449" s="22">
        <v>1700012090</v>
      </c>
      <c r="E449" s="23" t="s">
        <v>5108</v>
      </c>
      <c r="F449" s="22">
        <v>2018</v>
      </c>
      <c r="G449" s="38">
        <v>44389</v>
      </c>
      <c r="H449" s="22">
        <f t="shared" si="38"/>
        <v>3</v>
      </c>
      <c r="I449" s="22">
        <v>6</v>
      </c>
      <c r="J449" s="39">
        <f t="shared" si="39"/>
        <v>0.15833333333333333</v>
      </c>
      <c r="K449" s="35">
        <v>50738</v>
      </c>
      <c r="L449" s="35">
        <v>42008.3</v>
      </c>
      <c r="M449" s="36">
        <v>0.01</v>
      </c>
      <c r="N449" s="35">
        <f t="shared" si="40"/>
        <v>51245.38</v>
      </c>
      <c r="O449" s="35">
        <f t="shared" si="41"/>
        <v>24341.555499999999</v>
      </c>
      <c r="P449" s="57">
        <f t="shared" si="42"/>
        <v>26903.824499999999</v>
      </c>
      <c r="Q449" s="53">
        <f t="shared" si="43"/>
        <v>24213.442049999998</v>
      </c>
    </row>
    <row r="450" spans="2:17" hidden="1" x14ac:dyDescent="0.25">
      <c r="B450" s="67">
        <v>448</v>
      </c>
      <c r="C450" s="23" t="s">
        <v>6466</v>
      </c>
      <c r="D450" s="22">
        <v>1700012080</v>
      </c>
      <c r="E450" s="23" t="s">
        <v>5108</v>
      </c>
      <c r="F450" s="22">
        <v>2018</v>
      </c>
      <c r="G450" s="38">
        <v>44389</v>
      </c>
      <c r="H450" s="22">
        <f t="shared" ref="H450:H513" si="44">YEAR(G450)-F450</f>
        <v>3</v>
      </c>
      <c r="I450" s="22">
        <v>6</v>
      </c>
      <c r="J450" s="39">
        <f t="shared" ref="J450:J513" si="45">(95/I450/100)</f>
        <v>0.15833333333333333</v>
      </c>
      <c r="K450" s="35">
        <v>50524</v>
      </c>
      <c r="L450" s="35">
        <v>41831.089999999997</v>
      </c>
      <c r="M450" s="36">
        <v>0.01</v>
      </c>
      <c r="N450" s="35">
        <f t="shared" ref="N450:N513" si="46">K450*(1+M450)</f>
        <v>51029.24</v>
      </c>
      <c r="O450" s="35">
        <f t="shared" ref="O450:O513" si="47">H450*J450*N450</f>
        <v>24238.888999999999</v>
      </c>
      <c r="P450" s="57">
        <f t="shared" si="42"/>
        <v>26790.350999999999</v>
      </c>
      <c r="Q450" s="53">
        <f t="shared" si="43"/>
        <v>24111.315899999998</v>
      </c>
    </row>
    <row r="451" spans="2:17" hidden="1" x14ac:dyDescent="0.25">
      <c r="B451" s="67">
        <v>449</v>
      </c>
      <c r="C451" s="23" t="s">
        <v>6466</v>
      </c>
      <c r="D451" s="22">
        <v>1700012190</v>
      </c>
      <c r="E451" s="23" t="s">
        <v>5109</v>
      </c>
      <c r="F451" s="22">
        <v>2018</v>
      </c>
      <c r="G451" s="38">
        <v>44389</v>
      </c>
      <c r="H451" s="22">
        <f t="shared" si="44"/>
        <v>3</v>
      </c>
      <c r="I451" s="22">
        <v>6</v>
      </c>
      <c r="J451" s="39">
        <f t="shared" si="45"/>
        <v>0.15833333333333333</v>
      </c>
      <c r="K451" s="35">
        <v>47249</v>
      </c>
      <c r="L451" s="35">
        <v>39136.85</v>
      </c>
      <c r="M451" s="36">
        <v>0.01</v>
      </c>
      <c r="N451" s="35">
        <f t="shared" si="46"/>
        <v>47721.49</v>
      </c>
      <c r="O451" s="35">
        <f t="shared" si="47"/>
        <v>22667.707749999998</v>
      </c>
      <c r="P451" s="57">
        <f t="shared" si="42"/>
        <v>25053.78225</v>
      </c>
      <c r="Q451" s="53">
        <f t="shared" si="43"/>
        <v>22548.404025</v>
      </c>
    </row>
    <row r="452" spans="2:17" hidden="1" x14ac:dyDescent="0.25">
      <c r="B452" s="67">
        <v>450</v>
      </c>
      <c r="C452" s="23" t="s">
        <v>6466</v>
      </c>
      <c r="D452" s="22">
        <v>1700012180</v>
      </c>
      <c r="E452" s="23" t="s">
        <v>5109</v>
      </c>
      <c r="F452" s="22">
        <v>2018</v>
      </c>
      <c r="G452" s="38">
        <v>44389</v>
      </c>
      <c r="H452" s="22">
        <f t="shared" si="44"/>
        <v>3</v>
      </c>
      <c r="I452" s="22">
        <v>6</v>
      </c>
      <c r="J452" s="39">
        <f t="shared" si="45"/>
        <v>0.15833333333333333</v>
      </c>
      <c r="K452" s="35">
        <v>47118</v>
      </c>
      <c r="L452" s="35">
        <v>39028.339999999997</v>
      </c>
      <c r="M452" s="36">
        <v>0.01</v>
      </c>
      <c r="N452" s="35">
        <f t="shared" si="46"/>
        <v>47589.18</v>
      </c>
      <c r="O452" s="35">
        <f t="shared" si="47"/>
        <v>22604.860499999999</v>
      </c>
      <c r="P452" s="57">
        <f t="shared" ref="P452:P515" si="48">IF(N452-O452&lt;=0,5%*N452,N452-O452)</f>
        <v>24984.319500000001</v>
      </c>
      <c r="Q452" s="53">
        <f t="shared" ref="Q452:Q515" si="49">IF(P452=N452*5%,P452,P452*0.9)</f>
        <v>22485.887550000003</v>
      </c>
    </row>
    <row r="453" spans="2:17" hidden="1" x14ac:dyDescent="0.25">
      <c r="B453" s="67">
        <v>451</v>
      </c>
      <c r="C453" s="23" t="s">
        <v>6466</v>
      </c>
      <c r="D453" s="22">
        <v>1700015530</v>
      </c>
      <c r="E453" s="23" t="s">
        <v>5110</v>
      </c>
      <c r="F453" s="22">
        <v>2019</v>
      </c>
      <c r="G453" s="38">
        <v>44389</v>
      </c>
      <c r="H453" s="22">
        <f t="shared" si="44"/>
        <v>2</v>
      </c>
      <c r="I453" s="22">
        <v>15</v>
      </c>
      <c r="J453" s="39">
        <f t="shared" si="45"/>
        <v>6.3333333333333325E-2</v>
      </c>
      <c r="K453" s="35">
        <v>8833603.6300000008</v>
      </c>
      <c r="L453" s="35">
        <v>7901703.2999999998</v>
      </c>
      <c r="M453" s="36">
        <v>0</v>
      </c>
      <c r="N453" s="35">
        <f t="shared" si="46"/>
        <v>8833603.6300000008</v>
      </c>
      <c r="O453" s="35">
        <f t="shared" si="47"/>
        <v>1118923.1264666666</v>
      </c>
      <c r="P453" s="57">
        <f t="shared" si="48"/>
        <v>7714680.5035333345</v>
      </c>
      <c r="Q453" s="53">
        <f t="shared" si="49"/>
        <v>6943212.4531800011</v>
      </c>
    </row>
    <row r="454" spans="2:17" hidden="1" x14ac:dyDescent="0.25">
      <c r="B454" s="67">
        <v>452</v>
      </c>
      <c r="C454" s="23" t="s">
        <v>6466</v>
      </c>
      <c r="D454" s="22">
        <v>1700015630</v>
      </c>
      <c r="E454" s="23" t="s">
        <v>5110</v>
      </c>
      <c r="F454" s="22">
        <v>2019</v>
      </c>
      <c r="G454" s="38">
        <v>44389</v>
      </c>
      <c r="H454" s="22">
        <f t="shared" si="44"/>
        <v>2</v>
      </c>
      <c r="I454" s="22">
        <v>15</v>
      </c>
      <c r="J454" s="39">
        <f t="shared" si="45"/>
        <v>6.3333333333333325E-2</v>
      </c>
      <c r="K454" s="35">
        <v>6218716.9400000004</v>
      </c>
      <c r="L454" s="35">
        <v>5567204.8200000003</v>
      </c>
      <c r="M454" s="36">
        <v>0</v>
      </c>
      <c r="N454" s="35">
        <f t="shared" si="46"/>
        <v>6218716.9400000004</v>
      </c>
      <c r="O454" s="35">
        <f t="shared" si="47"/>
        <v>787704.14573333331</v>
      </c>
      <c r="P454" s="57">
        <f t="shared" si="48"/>
        <v>5431012.7942666672</v>
      </c>
      <c r="Q454" s="53">
        <f t="shared" si="49"/>
        <v>4887911.5148400003</v>
      </c>
    </row>
    <row r="455" spans="2:17" hidden="1" x14ac:dyDescent="0.25">
      <c r="B455" s="67">
        <v>453</v>
      </c>
      <c r="C455" s="23" t="s">
        <v>6466</v>
      </c>
      <c r="D455" s="22">
        <v>1700015640</v>
      </c>
      <c r="E455" s="23" t="s">
        <v>5111</v>
      </c>
      <c r="F455" s="22">
        <v>2019</v>
      </c>
      <c r="G455" s="38">
        <v>44389</v>
      </c>
      <c r="H455" s="22">
        <f t="shared" si="44"/>
        <v>2</v>
      </c>
      <c r="I455" s="22">
        <v>15</v>
      </c>
      <c r="J455" s="39">
        <f t="shared" si="45"/>
        <v>6.3333333333333325E-2</v>
      </c>
      <c r="K455" s="35">
        <v>634852.13</v>
      </c>
      <c r="L455" s="35">
        <v>568341</v>
      </c>
      <c r="M455" s="36">
        <v>0</v>
      </c>
      <c r="N455" s="35">
        <f t="shared" si="46"/>
        <v>634852.13</v>
      </c>
      <c r="O455" s="35">
        <f t="shared" si="47"/>
        <v>80414.603133333323</v>
      </c>
      <c r="P455" s="57">
        <f t="shared" si="48"/>
        <v>554437.52686666674</v>
      </c>
      <c r="Q455" s="53">
        <f t="shared" si="49"/>
        <v>498993.77418000007</v>
      </c>
    </row>
    <row r="456" spans="2:17" hidden="1" x14ac:dyDescent="0.25">
      <c r="B456" s="67">
        <v>454</v>
      </c>
      <c r="C456" s="23" t="s">
        <v>6466</v>
      </c>
      <c r="D456" s="22">
        <v>1700015280</v>
      </c>
      <c r="E456" s="23" t="s">
        <v>5112</v>
      </c>
      <c r="F456" s="22">
        <v>2019</v>
      </c>
      <c r="G456" s="38">
        <v>44389</v>
      </c>
      <c r="H456" s="22">
        <f t="shared" si="44"/>
        <v>2</v>
      </c>
      <c r="I456" s="22">
        <v>15</v>
      </c>
      <c r="J456" s="39">
        <f t="shared" si="45"/>
        <v>6.3333333333333325E-2</v>
      </c>
      <c r="K456" s="35">
        <v>521863</v>
      </c>
      <c r="L456" s="35">
        <v>461485.91</v>
      </c>
      <c r="M456" s="36">
        <v>0</v>
      </c>
      <c r="N456" s="35">
        <f t="shared" si="46"/>
        <v>521863</v>
      </c>
      <c r="O456" s="35">
        <f t="shared" si="47"/>
        <v>66102.646666666653</v>
      </c>
      <c r="P456" s="57">
        <f t="shared" si="48"/>
        <v>455760.35333333333</v>
      </c>
      <c r="Q456" s="53">
        <f t="shared" si="49"/>
        <v>410184.31800000003</v>
      </c>
    </row>
    <row r="457" spans="2:17" hidden="1" x14ac:dyDescent="0.25">
      <c r="B457" s="67">
        <v>455</v>
      </c>
      <c r="C457" s="23" t="s">
        <v>6466</v>
      </c>
      <c r="D457" s="22">
        <v>1700015570</v>
      </c>
      <c r="E457" s="23" t="s">
        <v>5113</v>
      </c>
      <c r="F457" s="22">
        <v>2019</v>
      </c>
      <c r="G457" s="38">
        <v>44389</v>
      </c>
      <c r="H457" s="22">
        <f t="shared" si="44"/>
        <v>2</v>
      </c>
      <c r="I457" s="22">
        <v>15</v>
      </c>
      <c r="J457" s="39">
        <f t="shared" si="45"/>
        <v>6.3333333333333325E-2</v>
      </c>
      <c r="K457" s="35">
        <v>386046.87</v>
      </c>
      <c r="L457" s="35">
        <v>345320.88</v>
      </c>
      <c r="M457" s="36">
        <v>0</v>
      </c>
      <c r="N457" s="35">
        <f t="shared" si="46"/>
        <v>386046.87</v>
      </c>
      <c r="O457" s="35">
        <f t="shared" si="47"/>
        <v>48899.270199999992</v>
      </c>
      <c r="P457" s="57">
        <f t="shared" si="48"/>
        <v>337147.59980000003</v>
      </c>
      <c r="Q457" s="53">
        <f t="shared" si="49"/>
        <v>303432.83982000005</v>
      </c>
    </row>
    <row r="458" spans="2:17" hidden="1" x14ac:dyDescent="0.25">
      <c r="B458" s="67">
        <v>456</v>
      </c>
      <c r="C458" s="23" t="s">
        <v>6466</v>
      </c>
      <c r="D458" s="22">
        <v>1700015560</v>
      </c>
      <c r="E458" s="23" t="s">
        <v>5114</v>
      </c>
      <c r="F458" s="22">
        <v>2019</v>
      </c>
      <c r="G458" s="38">
        <v>44389</v>
      </c>
      <c r="H458" s="22">
        <f t="shared" si="44"/>
        <v>2</v>
      </c>
      <c r="I458" s="22">
        <v>15</v>
      </c>
      <c r="J458" s="39">
        <f t="shared" si="45"/>
        <v>6.3333333333333325E-2</v>
      </c>
      <c r="K458" s="35">
        <v>370013.01</v>
      </c>
      <c r="L458" s="35">
        <v>330978.52</v>
      </c>
      <c r="M458" s="36">
        <v>0</v>
      </c>
      <c r="N458" s="35">
        <f t="shared" si="46"/>
        <v>370013.01</v>
      </c>
      <c r="O458" s="35">
        <f t="shared" si="47"/>
        <v>46868.314599999998</v>
      </c>
      <c r="P458" s="57">
        <f t="shared" si="48"/>
        <v>323144.69540000003</v>
      </c>
      <c r="Q458" s="53">
        <f t="shared" si="49"/>
        <v>290830.22586000001</v>
      </c>
    </row>
    <row r="459" spans="2:17" hidden="1" x14ac:dyDescent="0.25">
      <c r="B459" s="67">
        <v>457</v>
      </c>
      <c r="C459" s="23" t="s">
        <v>6466</v>
      </c>
      <c r="D459" s="22">
        <v>1700015550</v>
      </c>
      <c r="E459" s="23" t="s">
        <v>5115</v>
      </c>
      <c r="F459" s="22">
        <v>2019</v>
      </c>
      <c r="G459" s="38">
        <v>44389</v>
      </c>
      <c r="H459" s="22">
        <f t="shared" si="44"/>
        <v>2</v>
      </c>
      <c r="I459" s="22">
        <v>15</v>
      </c>
      <c r="J459" s="39">
        <f t="shared" si="45"/>
        <v>6.3333333333333325E-2</v>
      </c>
      <c r="K459" s="35">
        <v>315793.73</v>
      </c>
      <c r="L459" s="35">
        <v>282479.09000000003</v>
      </c>
      <c r="M459" s="36">
        <v>0</v>
      </c>
      <c r="N459" s="35">
        <f t="shared" si="46"/>
        <v>315793.73</v>
      </c>
      <c r="O459" s="35">
        <f t="shared" si="47"/>
        <v>40000.539133333325</v>
      </c>
      <c r="P459" s="57">
        <f t="shared" si="48"/>
        <v>275793.19086666667</v>
      </c>
      <c r="Q459" s="53">
        <f t="shared" si="49"/>
        <v>248213.87178000002</v>
      </c>
    </row>
    <row r="460" spans="2:17" hidden="1" x14ac:dyDescent="0.25">
      <c r="B460" s="67">
        <v>458</v>
      </c>
      <c r="C460" s="23" t="s">
        <v>6466</v>
      </c>
      <c r="D460" s="22">
        <v>1700015590</v>
      </c>
      <c r="E460" s="23" t="s">
        <v>5116</v>
      </c>
      <c r="F460" s="22">
        <v>2019</v>
      </c>
      <c r="G460" s="38">
        <v>44389</v>
      </c>
      <c r="H460" s="22">
        <f t="shared" si="44"/>
        <v>2</v>
      </c>
      <c r="I460" s="22">
        <v>15</v>
      </c>
      <c r="J460" s="39">
        <f t="shared" si="45"/>
        <v>6.3333333333333325E-2</v>
      </c>
      <c r="K460" s="35">
        <v>181268.25</v>
      </c>
      <c r="L460" s="35">
        <v>162145.37</v>
      </c>
      <c r="M460" s="36">
        <v>0</v>
      </c>
      <c r="N460" s="35">
        <f t="shared" si="46"/>
        <v>181268.25</v>
      </c>
      <c r="O460" s="35">
        <f t="shared" si="47"/>
        <v>22960.644999999997</v>
      </c>
      <c r="P460" s="57">
        <f t="shared" si="48"/>
        <v>158307.60500000001</v>
      </c>
      <c r="Q460" s="53">
        <f t="shared" si="49"/>
        <v>142476.84450000001</v>
      </c>
    </row>
    <row r="461" spans="2:17" hidden="1" x14ac:dyDescent="0.25">
      <c r="B461" s="67">
        <v>459</v>
      </c>
      <c r="C461" s="23" t="s">
        <v>6466</v>
      </c>
      <c r="D461" s="22">
        <v>1700015580</v>
      </c>
      <c r="E461" s="23" t="s">
        <v>5117</v>
      </c>
      <c r="F461" s="22">
        <v>2019</v>
      </c>
      <c r="G461" s="38">
        <v>44389</v>
      </c>
      <c r="H461" s="22">
        <f t="shared" si="44"/>
        <v>2</v>
      </c>
      <c r="I461" s="22">
        <v>15</v>
      </c>
      <c r="J461" s="39">
        <f t="shared" si="45"/>
        <v>6.3333333333333325E-2</v>
      </c>
      <c r="K461" s="35">
        <v>119819.31</v>
      </c>
      <c r="L461" s="35">
        <v>107178.99</v>
      </c>
      <c r="M461" s="36">
        <v>0</v>
      </c>
      <c r="N461" s="35">
        <f t="shared" si="46"/>
        <v>119819.31</v>
      </c>
      <c r="O461" s="35">
        <f t="shared" si="47"/>
        <v>15177.112599999999</v>
      </c>
      <c r="P461" s="57">
        <f t="shared" si="48"/>
        <v>104642.1974</v>
      </c>
      <c r="Q461" s="53">
        <f t="shared" si="49"/>
        <v>94177.977660000004</v>
      </c>
    </row>
    <row r="462" spans="2:17" hidden="1" x14ac:dyDescent="0.25">
      <c r="B462" s="67">
        <v>460</v>
      </c>
      <c r="C462" s="23" t="s">
        <v>6466</v>
      </c>
      <c r="D462" s="22">
        <v>1700015600</v>
      </c>
      <c r="E462" s="23" t="s">
        <v>5118</v>
      </c>
      <c r="F462" s="22">
        <v>2019</v>
      </c>
      <c r="G462" s="38">
        <v>44389</v>
      </c>
      <c r="H462" s="22">
        <f t="shared" si="44"/>
        <v>2</v>
      </c>
      <c r="I462" s="22">
        <v>15</v>
      </c>
      <c r="J462" s="39">
        <f t="shared" si="45"/>
        <v>6.3333333333333325E-2</v>
      </c>
      <c r="K462" s="35">
        <v>78176.72</v>
      </c>
      <c r="L462" s="35">
        <v>69929.47</v>
      </c>
      <c r="M462" s="36">
        <v>0</v>
      </c>
      <c r="N462" s="35">
        <f t="shared" si="46"/>
        <v>78176.72</v>
      </c>
      <c r="O462" s="35">
        <f t="shared" si="47"/>
        <v>9902.384533333332</v>
      </c>
      <c r="P462" s="57">
        <f t="shared" si="48"/>
        <v>68274.335466666671</v>
      </c>
      <c r="Q462" s="53">
        <f t="shared" si="49"/>
        <v>61446.901920000004</v>
      </c>
    </row>
    <row r="463" spans="2:17" hidden="1" x14ac:dyDescent="0.25">
      <c r="B463" s="67">
        <v>461</v>
      </c>
      <c r="C463" s="23" t="s">
        <v>6466</v>
      </c>
      <c r="D463" s="22">
        <v>1700015650</v>
      </c>
      <c r="E463" s="23" t="s">
        <v>5119</v>
      </c>
      <c r="F463" s="22">
        <v>2019</v>
      </c>
      <c r="G463" s="38">
        <v>44389</v>
      </c>
      <c r="H463" s="22">
        <f t="shared" si="44"/>
        <v>2</v>
      </c>
      <c r="I463" s="22">
        <v>6</v>
      </c>
      <c r="J463" s="39">
        <f t="shared" si="45"/>
        <v>0.15833333333333333</v>
      </c>
      <c r="K463" s="35">
        <v>63943.88</v>
      </c>
      <c r="L463" s="35">
        <v>57244.71</v>
      </c>
      <c r="M463" s="36">
        <v>0</v>
      </c>
      <c r="N463" s="35">
        <f t="shared" si="46"/>
        <v>63943.88</v>
      </c>
      <c r="O463" s="35">
        <f t="shared" si="47"/>
        <v>20248.89533333333</v>
      </c>
      <c r="P463" s="57">
        <f t="shared" si="48"/>
        <v>43694.984666666671</v>
      </c>
      <c r="Q463" s="53">
        <f t="shared" si="49"/>
        <v>39325.486200000007</v>
      </c>
    </row>
    <row r="464" spans="2:17" hidden="1" x14ac:dyDescent="0.25">
      <c r="B464" s="67">
        <v>462</v>
      </c>
      <c r="C464" s="23" t="s">
        <v>6466</v>
      </c>
      <c r="D464" s="22">
        <v>1700015610</v>
      </c>
      <c r="E464" s="23" t="s">
        <v>5120</v>
      </c>
      <c r="F464" s="22">
        <v>2019</v>
      </c>
      <c r="G464" s="38">
        <v>44389</v>
      </c>
      <c r="H464" s="22">
        <f t="shared" si="44"/>
        <v>2</v>
      </c>
      <c r="I464" s="22">
        <v>15</v>
      </c>
      <c r="J464" s="39">
        <f t="shared" si="45"/>
        <v>6.3333333333333325E-2</v>
      </c>
      <c r="K464" s="35">
        <v>61724.85</v>
      </c>
      <c r="L464" s="35">
        <v>55213.19</v>
      </c>
      <c r="M464" s="36">
        <v>0</v>
      </c>
      <c r="N464" s="35">
        <f t="shared" si="46"/>
        <v>61724.85</v>
      </c>
      <c r="O464" s="35">
        <f t="shared" si="47"/>
        <v>7818.4809999999989</v>
      </c>
      <c r="P464" s="57">
        <f t="shared" si="48"/>
        <v>53906.368999999999</v>
      </c>
      <c r="Q464" s="53">
        <f t="shared" si="49"/>
        <v>48515.732100000001</v>
      </c>
    </row>
    <row r="465" spans="2:17" hidden="1" x14ac:dyDescent="0.25">
      <c r="B465" s="67">
        <v>463</v>
      </c>
      <c r="C465" s="23" t="s">
        <v>6466</v>
      </c>
      <c r="D465" s="22">
        <v>1700015620</v>
      </c>
      <c r="E465" s="23" t="s">
        <v>5121</v>
      </c>
      <c r="F465" s="22">
        <v>2019</v>
      </c>
      <c r="G465" s="38">
        <v>44389</v>
      </c>
      <c r="H465" s="22">
        <f t="shared" si="44"/>
        <v>2</v>
      </c>
      <c r="I465" s="22">
        <v>15</v>
      </c>
      <c r="J465" s="39">
        <f t="shared" si="45"/>
        <v>6.3333333333333325E-2</v>
      </c>
      <c r="K465" s="35">
        <v>50812.95</v>
      </c>
      <c r="L465" s="35">
        <v>45452.44</v>
      </c>
      <c r="M465" s="36">
        <v>0</v>
      </c>
      <c r="N465" s="35">
        <f t="shared" si="46"/>
        <v>50812.95</v>
      </c>
      <c r="O465" s="35">
        <f t="shared" si="47"/>
        <v>6436.3069999999989</v>
      </c>
      <c r="P465" s="57">
        <f t="shared" si="48"/>
        <v>44376.642999999996</v>
      </c>
      <c r="Q465" s="53">
        <f t="shared" si="49"/>
        <v>39938.9787</v>
      </c>
    </row>
    <row r="466" spans="2:17" hidden="1" x14ac:dyDescent="0.25">
      <c r="B466" s="67">
        <v>464</v>
      </c>
      <c r="C466" s="23" t="s">
        <v>6466</v>
      </c>
      <c r="D466" s="22">
        <v>1700012550</v>
      </c>
      <c r="E466" s="23" t="s">
        <v>5122</v>
      </c>
      <c r="F466" s="22">
        <v>2019</v>
      </c>
      <c r="G466" s="38">
        <v>44389</v>
      </c>
      <c r="H466" s="22">
        <f t="shared" si="44"/>
        <v>2</v>
      </c>
      <c r="I466" s="22">
        <v>15</v>
      </c>
      <c r="J466" s="39">
        <f t="shared" si="45"/>
        <v>6.3333333333333325E-2</v>
      </c>
      <c r="K466" s="35">
        <v>22000</v>
      </c>
      <c r="L466" s="35">
        <v>19703.16</v>
      </c>
      <c r="M466" s="36">
        <v>0</v>
      </c>
      <c r="N466" s="35">
        <f t="shared" si="46"/>
        <v>22000</v>
      </c>
      <c r="O466" s="35">
        <f t="shared" si="47"/>
        <v>2786.6666666666665</v>
      </c>
      <c r="P466" s="57">
        <f t="shared" si="48"/>
        <v>19213.333333333332</v>
      </c>
      <c r="Q466" s="53">
        <f t="shared" si="49"/>
        <v>17292</v>
      </c>
    </row>
    <row r="467" spans="2:17" hidden="1" x14ac:dyDescent="0.25">
      <c r="B467" s="67">
        <v>465</v>
      </c>
      <c r="C467" s="23" t="s">
        <v>6466</v>
      </c>
      <c r="D467" s="22">
        <v>1700015540</v>
      </c>
      <c r="E467" s="23" t="s">
        <v>5123</v>
      </c>
      <c r="F467" s="22">
        <v>2019</v>
      </c>
      <c r="G467" s="38">
        <v>44389</v>
      </c>
      <c r="H467" s="22">
        <f t="shared" si="44"/>
        <v>2</v>
      </c>
      <c r="I467" s="22">
        <v>15</v>
      </c>
      <c r="J467" s="39">
        <f t="shared" si="45"/>
        <v>6.3333333333333325E-2</v>
      </c>
      <c r="K467" s="35">
        <v>19148.73</v>
      </c>
      <c r="L467" s="35">
        <v>17128.63</v>
      </c>
      <c r="M467" s="36">
        <v>0</v>
      </c>
      <c r="N467" s="35">
        <f t="shared" si="46"/>
        <v>19148.73</v>
      </c>
      <c r="O467" s="35">
        <f t="shared" si="47"/>
        <v>2425.5057999999995</v>
      </c>
      <c r="P467" s="57">
        <f t="shared" si="48"/>
        <v>16723.224200000001</v>
      </c>
      <c r="Q467" s="53">
        <f t="shared" si="49"/>
        <v>15050.90178</v>
      </c>
    </row>
    <row r="468" spans="2:17" hidden="1" x14ac:dyDescent="0.25">
      <c r="B468" s="67">
        <v>466</v>
      </c>
      <c r="C468" s="23" t="s">
        <v>6466</v>
      </c>
      <c r="D468" s="22">
        <v>1700016380</v>
      </c>
      <c r="E468" s="23" t="s">
        <v>5124</v>
      </c>
      <c r="F468" s="22">
        <v>2020</v>
      </c>
      <c r="G468" s="38">
        <v>44389</v>
      </c>
      <c r="H468" s="22">
        <f t="shared" si="44"/>
        <v>1</v>
      </c>
      <c r="I468" s="22">
        <v>15</v>
      </c>
      <c r="J468" s="39">
        <f t="shared" si="45"/>
        <v>6.3333333333333325E-2</v>
      </c>
      <c r="K468" s="35">
        <v>1538415.37</v>
      </c>
      <c r="L468" s="35">
        <v>1423493.83</v>
      </c>
      <c r="M468" s="36">
        <v>0</v>
      </c>
      <c r="N468" s="35">
        <f t="shared" si="46"/>
        <v>1538415.37</v>
      </c>
      <c r="O468" s="35">
        <f t="shared" si="47"/>
        <v>97432.973433333333</v>
      </c>
      <c r="P468" s="57">
        <f t="shared" si="48"/>
        <v>1440982.3965666667</v>
      </c>
      <c r="Q468" s="53">
        <f t="shared" si="49"/>
        <v>1296884.1569100001</v>
      </c>
    </row>
    <row r="469" spans="2:17" hidden="1" x14ac:dyDescent="0.25">
      <c r="B469" s="67">
        <v>467</v>
      </c>
      <c r="C469" s="23" t="s">
        <v>6466</v>
      </c>
      <c r="D469" s="22">
        <v>1700016390</v>
      </c>
      <c r="E469" s="23" t="s">
        <v>5125</v>
      </c>
      <c r="F469" s="22">
        <v>2020</v>
      </c>
      <c r="G469" s="38">
        <v>44389</v>
      </c>
      <c r="H469" s="22">
        <f t="shared" si="44"/>
        <v>1</v>
      </c>
      <c r="I469" s="22">
        <v>15</v>
      </c>
      <c r="J469" s="39">
        <f t="shared" si="45"/>
        <v>6.3333333333333325E-2</v>
      </c>
      <c r="K469" s="35">
        <v>277925.49</v>
      </c>
      <c r="L469" s="35">
        <v>254781.88</v>
      </c>
      <c r="M469" s="36">
        <v>0</v>
      </c>
      <c r="N469" s="35">
        <f t="shared" si="46"/>
        <v>277925.49</v>
      </c>
      <c r="O469" s="35">
        <f t="shared" si="47"/>
        <v>17601.947699999997</v>
      </c>
      <c r="P469" s="57">
        <f t="shared" si="48"/>
        <v>260323.5423</v>
      </c>
      <c r="Q469" s="53">
        <f t="shared" si="49"/>
        <v>234291.18807</v>
      </c>
    </row>
    <row r="470" spans="2:17" x14ac:dyDescent="0.25">
      <c r="B470" s="107">
        <v>468</v>
      </c>
      <c r="C470" s="108" t="s">
        <v>6466</v>
      </c>
      <c r="D470" s="109">
        <v>1700010750</v>
      </c>
      <c r="E470" s="108" t="s">
        <v>5126</v>
      </c>
      <c r="F470" s="109">
        <v>2017</v>
      </c>
      <c r="G470" s="110">
        <v>44389</v>
      </c>
      <c r="H470" s="109">
        <f t="shared" si="44"/>
        <v>4</v>
      </c>
      <c r="I470" s="109">
        <v>15</v>
      </c>
      <c r="J470" s="111">
        <f t="shared" si="45"/>
        <v>6.3333333333333325E-2</v>
      </c>
      <c r="K470" s="112">
        <v>2128899.09</v>
      </c>
      <c r="L470" s="112">
        <v>1</v>
      </c>
      <c r="M470" s="113">
        <v>0</v>
      </c>
      <c r="N470" s="112">
        <f t="shared" si="46"/>
        <v>2128899.09</v>
      </c>
      <c r="O470" s="112">
        <f t="shared" si="47"/>
        <v>539321.10279999988</v>
      </c>
      <c r="P470" s="114">
        <f t="shared" si="48"/>
        <v>1589577.9871999999</v>
      </c>
      <c r="Q470" s="115">
        <f t="shared" si="49"/>
        <v>1430620.18848</v>
      </c>
    </row>
    <row r="471" spans="2:17" s="14" customFormat="1" x14ac:dyDescent="0.25">
      <c r="B471" s="107">
        <v>469</v>
      </c>
      <c r="C471" s="108" t="s">
        <v>6468</v>
      </c>
      <c r="D471" s="109">
        <v>1700005750</v>
      </c>
      <c r="E471" s="108" t="s">
        <v>5233</v>
      </c>
      <c r="F471" s="109">
        <v>2014</v>
      </c>
      <c r="G471" s="110">
        <v>44389</v>
      </c>
      <c r="H471" s="109">
        <f t="shared" si="44"/>
        <v>7</v>
      </c>
      <c r="I471" s="109">
        <v>15</v>
      </c>
      <c r="J471" s="111">
        <f t="shared" si="45"/>
        <v>6.3333333333333325E-2</v>
      </c>
      <c r="K471" s="112">
        <v>51613995</v>
      </c>
      <c r="L471" s="112">
        <v>1</v>
      </c>
      <c r="M471" s="113">
        <v>0</v>
      </c>
      <c r="N471" s="112">
        <f t="shared" si="46"/>
        <v>51613995</v>
      </c>
      <c r="O471" s="112">
        <f t="shared" si="47"/>
        <v>22882204.449999996</v>
      </c>
      <c r="P471" s="114">
        <f t="shared" si="48"/>
        <v>28731790.550000004</v>
      </c>
      <c r="Q471" s="115">
        <f t="shared" si="49"/>
        <v>25858611.495000005</v>
      </c>
    </row>
    <row r="472" spans="2:17" hidden="1" x14ac:dyDescent="0.25">
      <c r="B472" s="67">
        <v>470</v>
      </c>
      <c r="C472" s="23" t="s">
        <v>6468</v>
      </c>
      <c r="D472" s="22">
        <v>1700005950</v>
      </c>
      <c r="E472" s="23" t="s">
        <v>2481</v>
      </c>
      <c r="F472" s="22">
        <v>2014</v>
      </c>
      <c r="G472" s="38">
        <v>44389</v>
      </c>
      <c r="H472" s="22">
        <f t="shared" si="44"/>
        <v>7</v>
      </c>
      <c r="I472" s="22">
        <v>15</v>
      </c>
      <c r="J472" s="39">
        <f t="shared" si="45"/>
        <v>6.3333333333333325E-2</v>
      </c>
      <c r="K472" s="35">
        <v>14479724.17</v>
      </c>
      <c r="L472" s="35">
        <v>3450853.67</v>
      </c>
      <c r="M472" s="77">
        <v>0.34</v>
      </c>
      <c r="N472" s="35">
        <f t="shared" si="46"/>
        <v>19402830.387800001</v>
      </c>
      <c r="O472" s="35">
        <f t="shared" si="47"/>
        <v>8601921.4719246645</v>
      </c>
      <c r="P472" s="57">
        <f t="shared" si="48"/>
        <v>10800908.915875336</v>
      </c>
      <c r="Q472" s="53">
        <f t="shared" si="49"/>
        <v>9720818.0242878031</v>
      </c>
    </row>
    <row r="473" spans="2:17" x14ac:dyDescent="0.25">
      <c r="B473" s="107">
        <v>471</v>
      </c>
      <c r="C473" s="108" t="s">
        <v>6468</v>
      </c>
      <c r="D473" s="109">
        <v>1700005930</v>
      </c>
      <c r="E473" s="108" t="s">
        <v>5234</v>
      </c>
      <c r="F473" s="109">
        <v>2014</v>
      </c>
      <c r="G473" s="110">
        <v>44389</v>
      </c>
      <c r="H473" s="109">
        <f t="shared" si="44"/>
        <v>7</v>
      </c>
      <c r="I473" s="109">
        <v>15</v>
      </c>
      <c r="J473" s="111">
        <f t="shared" si="45"/>
        <v>6.3333333333333325E-2</v>
      </c>
      <c r="K473" s="112">
        <v>7070100</v>
      </c>
      <c r="L473" s="112">
        <v>1</v>
      </c>
      <c r="M473" s="113">
        <v>0</v>
      </c>
      <c r="N473" s="112">
        <f t="shared" si="46"/>
        <v>7070100</v>
      </c>
      <c r="O473" s="112">
        <f t="shared" si="47"/>
        <v>3134410.9999999995</v>
      </c>
      <c r="P473" s="114">
        <f t="shared" si="48"/>
        <v>3935689.0000000005</v>
      </c>
      <c r="Q473" s="115">
        <f t="shared" si="49"/>
        <v>3542120.1000000006</v>
      </c>
    </row>
    <row r="474" spans="2:17" hidden="1" x14ac:dyDescent="0.25">
      <c r="B474" s="67">
        <v>472</v>
      </c>
      <c r="C474" s="23" t="s">
        <v>6468</v>
      </c>
      <c r="D474" s="22">
        <v>1700005940</v>
      </c>
      <c r="E474" s="23" t="s">
        <v>5235</v>
      </c>
      <c r="F474" s="22">
        <v>2014</v>
      </c>
      <c r="G474" s="38">
        <v>44389</v>
      </c>
      <c r="H474" s="22">
        <f t="shared" si="44"/>
        <v>7</v>
      </c>
      <c r="I474" s="22">
        <v>15</v>
      </c>
      <c r="J474" s="39">
        <f t="shared" si="45"/>
        <v>6.3333333333333325E-2</v>
      </c>
      <c r="K474" s="35">
        <v>2674602</v>
      </c>
      <c r="L474" s="35">
        <v>562395.62</v>
      </c>
      <c r="M474" s="77">
        <v>0.34</v>
      </c>
      <c r="N474" s="35">
        <f t="shared" si="46"/>
        <v>3583966.68</v>
      </c>
      <c r="O474" s="35">
        <f t="shared" si="47"/>
        <v>1588891.8947999997</v>
      </c>
      <c r="P474" s="57">
        <f t="shared" si="48"/>
        <v>1995074.7852000005</v>
      </c>
      <c r="Q474" s="53">
        <f t="shared" si="49"/>
        <v>1795567.3066800004</v>
      </c>
    </row>
    <row r="475" spans="2:17" hidden="1" x14ac:dyDescent="0.25">
      <c r="B475" s="67">
        <v>473</v>
      </c>
      <c r="C475" s="23" t="s">
        <v>6468</v>
      </c>
      <c r="D475" s="22">
        <v>1700005910</v>
      </c>
      <c r="E475" s="23" t="s">
        <v>5236</v>
      </c>
      <c r="F475" s="22">
        <v>2014</v>
      </c>
      <c r="G475" s="38">
        <v>44389</v>
      </c>
      <c r="H475" s="22">
        <f t="shared" si="44"/>
        <v>7</v>
      </c>
      <c r="I475" s="22">
        <v>15</v>
      </c>
      <c r="J475" s="39">
        <f t="shared" si="45"/>
        <v>6.3333333333333325E-2</v>
      </c>
      <c r="K475" s="35">
        <v>1208499</v>
      </c>
      <c r="L475" s="35">
        <v>157773.66</v>
      </c>
      <c r="M475" s="77">
        <v>0.34</v>
      </c>
      <c r="N475" s="35">
        <f t="shared" si="46"/>
        <v>1619388.6600000001</v>
      </c>
      <c r="O475" s="35">
        <f t="shared" si="47"/>
        <v>717928.97259999998</v>
      </c>
      <c r="P475" s="57">
        <f t="shared" si="48"/>
        <v>901459.68740000017</v>
      </c>
      <c r="Q475" s="53">
        <f t="shared" si="49"/>
        <v>811313.71866000013</v>
      </c>
    </row>
    <row r="476" spans="2:17" x14ac:dyDescent="0.25">
      <c r="B476" s="107">
        <v>474</v>
      </c>
      <c r="C476" s="108" t="s">
        <v>6468</v>
      </c>
      <c r="D476" s="109">
        <v>1700005900</v>
      </c>
      <c r="E476" s="108" t="s">
        <v>5237</v>
      </c>
      <c r="F476" s="109">
        <v>2014</v>
      </c>
      <c r="G476" s="110">
        <v>44389</v>
      </c>
      <c r="H476" s="109">
        <f t="shared" si="44"/>
        <v>7</v>
      </c>
      <c r="I476" s="109">
        <v>8</v>
      </c>
      <c r="J476" s="111">
        <f t="shared" si="45"/>
        <v>0.11874999999999999</v>
      </c>
      <c r="K476" s="112">
        <v>717898</v>
      </c>
      <c r="L476" s="112">
        <v>1</v>
      </c>
      <c r="M476" s="113">
        <v>0</v>
      </c>
      <c r="N476" s="112">
        <f t="shared" si="46"/>
        <v>717898</v>
      </c>
      <c r="O476" s="112">
        <f t="shared" si="47"/>
        <v>596752.71249999991</v>
      </c>
      <c r="P476" s="114">
        <f t="shared" si="48"/>
        <v>121145.28750000009</v>
      </c>
      <c r="Q476" s="115">
        <f t="shared" si="49"/>
        <v>109030.75875000008</v>
      </c>
    </row>
    <row r="477" spans="2:17" x14ac:dyDescent="0.25">
      <c r="B477" s="107">
        <v>475</v>
      </c>
      <c r="C477" s="108" t="s">
        <v>6468</v>
      </c>
      <c r="D477" s="109">
        <v>1700005850</v>
      </c>
      <c r="E477" s="108" t="s">
        <v>5238</v>
      </c>
      <c r="F477" s="109">
        <v>2014</v>
      </c>
      <c r="G477" s="110">
        <v>44389</v>
      </c>
      <c r="H477" s="109">
        <f t="shared" si="44"/>
        <v>7</v>
      </c>
      <c r="I477" s="109">
        <v>15</v>
      </c>
      <c r="J477" s="111">
        <f t="shared" si="45"/>
        <v>6.3333333333333325E-2</v>
      </c>
      <c r="K477" s="112">
        <v>648600</v>
      </c>
      <c r="L477" s="112">
        <v>1</v>
      </c>
      <c r="M477" s="113">
        <v>0</v>
      </c>
      <c r="N477" s="112">
        <f t="shared" si="46"/>
        <v>648600</v>
      </c>
      <c r="O477" s="112">
        <f t="shared" si="47"/>
        <v>287545.99999999994</v>
      </c>
      <c r="P477" s="114">
        <f t="shared" si="48"/>
        <v>361054.00000000006</v>
      </c>
      <c r="Q477" s="115">
        <f t="shared" si="49"/>
        <v>324948.60000000003</v>
      </c>
    </row>
    <row r="478" spans="2:17" x14ac:dyDescent="0.25">
      <c r="B478" s="107">
        <v>476</v>
      </c>
      <c r="C478" s="108" t="s">
        <v>6468</v>
      </c>
      <c r="D478" s="109">
        <v>1700005840</v>
      </c>
      <c r="E478" s="108" t="s">
        <v>5239</v>
      </c>
      <c r="F478" s="109">
        <v>2014</v>
      </c>
      <c r="G478" s="110">
        <v>44389</v>
      </c>
      <c r="H478" s="109">
        <f t="shared" si="44"/>
        <v>7</v>
      </c>
      <c r="I478" s="109">
        <v>15</v>
      </c>
      <c r="J478" s="111">
        <f t="shared" si="45"/>
        <v>6.3333333333333325E-2</v>
      </c>
      <c r="K478" s="112">
        <v>536100</v>
      </c>
      <c r="L478" s="112">
        <v>1</v>
      </c>
      <c r="M478" s="113">
        <v>0</v>
      </c>
      <c r="N478" s="112">
        <f t="shared" si="46"/>
        <v>536100</v>
      </c>
      <c r="O478" s="112">
        <f t="shared" si="47"/>
        <v>237670.99999999994</v>
      </c>
      <c r="P478" s="114">
        <f t="shared" si="48"/>
        <v>298429.00000000006</v>
      </c>
      <c r="Q478" s="115">
        <f t="shared" si="49"/>
        <v>268586.10000000003</v>
      </c>
    </row>
    <row r="479" spans="2:17" hidden="1" x14ac:dyDescent="0.25">
      <c r="B479" s="67">
        <v>477</v>
      </c>
      <c r="C479" s="23" t="s">
        <v>6468</v>
      </c>
      <c r="D479" s="22">
        <v>1700005980</v>
      </c>
      <c r="E479" s="23" t="s">
        <v>5240</v>
      </c>
      <c r="F479" s="22">
        <v>2014</v>
      </c>
      <c r="G479" s="38">
        <v>44389</v>
      </c>
      <c r="H479" s="22">
        <f t="shared" si="44"/>
        <v>7</v>
      </c>
      <c r="I479" s="22">
        <v>15</v>
      </c>
      <c r="J479" s="39">
        <f t="shared" si="45"/>
        <v>6.3333333333333325E-2</v>
      </c>
      <c r="K479" s="35">
        <v>472100</v>
      </c>
      <c r="L479" s="35">
        <v>136239.76999999999</v>
      </c>
      <c r="M479" s="77">
        <v>0.34</v>
      </c>
      <c r="N479" s="35">
        <f t="shared" si="46"/>
        <v>632614</v>
      </c>
      <c r="O479" s="35">
        <f t="shared" si="47"/>
        <v>280458.87333333329</v>
      </c>
      <c r="P479" s="57">
        <f t="shared" si="48"/>
        <v>352155.12666666671</v>
      </c>
      <c r="Q479" s="53">
        <f t="shared" si="49"/>
        <v>316939.61400000006</v>
      </c>
    </row>
    <row r="480" spans="2:17" hidden="1" x14ac:dyDescent="0.25">
      <c r="B480" s="67">
        <v>478</v>
      </c>
      <c r="C480" s="23" t="s">
        <v>6468</v>
      </c>
      <c r="D480" s="22">
        <v>1700005960</v>
      </c>
      <c r="E480" s="23" t="s">
        <v>5241</v>
      </c>
      <c r="F480" s="22">
        <v>2014</v>
      </c>
      <c r="G480" s="38">
        <v>44389</v>
      </c>
      <c r="H480" s="22">
        <f t="shared" si="44"/>
        <v>7</v>
      </c>
      <c r="I480" s="22">
        <v>15</v>
      </c>
      <c r="J480" s="39">
        <f t="shared" si="45"/>
        <v>6.3333333333333325E-2</v>
      </c>
      <c r="K480" s="35">
        <v>369498</v>
      </c>
      <c r="L480" s="35">
        <v>110913.65</v>
      </c>
      <c r="M480" s="77">
        <v>0.34</v>
      </c>
      <c r="N480" s="35">
        <f t="shared" si="46"/>
        <v>495127.32</v>
      </c>
      <c r="O480" s="35">
        <f t="shared" si="47"/>
        <v>219506.44519999996</v>
      </c>
      <c r="P480" s="57">
        <f t="shared" si="48"/>
        <v>275620.87480000005</v>
      </c>
      <c r="Q480" s="53">
        <f t="shared" si="49"/>
        <v>248058.78732000006</v>
      </c>
    </row>
    <row r="481" spans="2:17" hidden="1" x14ac:dyDescent="0.25">
      <c r="B481" s="67">
        <v>479</v>
      </c>
      <c r="C481" s="23" t="s">
        <v>6468</v>
      </c>
      <c r="D481" s="22">
        <v>1700006030</v>
      </c>
      <c r="E481" s="23" t="s">
        <v>5242</v>
      </c>
      <c r="F481" s="22">
        <v>2014</v>
      </c>
      <c r="G481" s="38">
        <v>44389</v>
      </c>
      <c r="H481" s="22">
        <f t="shared" si="44"/>
        <v>7</v>
      </c>
      <c r="I481" s="22">
        <v>15</v>
      </c>
      <c r="J481" s="39">
        <f t="shared" si="45"/>
        <v>6.3333333333333325E-2</v>
      </c>
      <c r="K481" s="35">
        <v>357400</v>
      </c>
      <c r="L481" s="35">
        <v>170961.61</v>
      </c>
      <c r="M481" s="77">
        <v>0.34</v>
      </c>
      <c r="N481" s="35">
        <f t="shared" si="46"/>
        <v>478916</v>
      </c>
      <c r="O481" s="35">
        <f t="shared" si="47"/>
        <v>212319.42666666664</v>
      </c>
      <c r="P481" s="57">
        <f t="shared" si="48"/>
        <v>266596.57333333336</v>
      </c>
      <c r="Q481" s="53">
        <f t="shared" si="49"/>
        <v>239936.91600000003</v>
      </c>
    </row>
    <row r="482" spans="2:17" hidden="1" x14ac:dyDescent="0.25">
      <c r="B482" s="67">
        <v>480</v>
      </c>
      <c r="C482" s="23" t="s">
        <v>6468</v>
      </c>
      <c r="D482" s="22">
        <v>1700005870</v>
      </c>
      <c r="E482" s="23" t="s">
        <v>5243</v>
      </c>
      <c r="F482" s="22">
        <v>2014</v>
      </c>
      <c r="G482" s="38">
        <v>44389</v>
      </c>
      <c r="H482" s="22">
        <f t="shared" si="44"/>
        <v>7</v>
      </c>
      <c r="I482" s="22">
        <v>15</v>
      </c>
      <c r="J482" s="39">
        <f t="shared" si="45"/>
        <v>6.3333333333333325E-2</v>
      </c>
      <c r="K482" s="35">
        <v>232200</v>
      </c>
      <c r="L482" s="35">
        <v>24027.439999999999</v>
      </c>
      <c r="M482" s="77">
        <v>0.34</v>
      </c>
      <c r="N482" s="35">
        <f t="shared" si="46"/>
        <v>311148</v>
      </c>
      <c r="O482" s="35">
        <f t="shared" si="47"/>
        <v>137942.27999999997</v>
      </c>
      <c r="P482" s="57">
        <f t="shared" si="48"/>
        <v>173205.72000000003</v>
      </c>
      <c r="Q482" s="53">
        <f t="shared" si="49"/>
        <v>155885.14800000004</v>
      </c>
    </row>
    <row r="483" spans="2:17" hidden="1" x14ac:dyDescent="0.25">
      <c r="B483" s="67">
        <v>481</v>
      </c>
      <c r="C483" s="23" t="s">
        <v>6468</v>
      </c>
      <c r="D483" s="22">
        <v>1700006020</v>
      </c>
      <c r="E483" s="23" t="s">
        <v>5244</v>
      </c>
      <c r="F483" s="22">
        <v>2014</v>
      </c>
      <c r="G483" s="38">
        <v>44389</v>
      </c>
      <c r="H483" s="22">
        <f t="shared" si="44"/>
        <v>7</v>
      </c>
      <c r="I483" s="22">
        <v>15</v>
      </c>
      <c r="J483" s="39">
        <f t="shared" si="45"/>
        <v>6.3333333333333325E-2</v>
      </c>
      <c r="K483" s="35">
        <v>210104</v>
      </c>
      <c r="L483" s="35">
        <v>97077.71</v>
      </c>
      <c r="M483" s="77">
        <v>0.34</v>
      </c>
      <c r="N483" s="35">
        <f t="shared" si="46"/>
        <v>281539.36000000004</v>
      </c>
      <c r="O483" s="35">
        <f t="shared" si="47"/>
        <v>124815.78293333332</v>
      </c>
      <c r="P483" s="57">
        <f t="shared" si="48"/>
        <v>156723.57706666674</v>
      </c>
      <c r="Q483" s="53">
        <f t="shared" si="49"/>
        <v>141051.21936000008</v>
      </c>
    </row>
    <row r="484" spans="2:17" hidden="1" x14ac:dyDescent="0.25">
      <c r="B484" s="67">
        <v>482</v>
      </c>
      <c r="C484" s="23" t="s">
        <v>6468</v>
      </c>
      <c r="D484" s="22">
        <v>1700005970</v>
      </c>
      <c r="E484" s="23" t="s">
        <v>5245</v>
      </c>
      <c r="F484" s="22">
        <v>2014</v>
      </c>
      <c r="G484" s="38">
        <v>44389</v>
      </c>
      <c r="H484" s="22">
        <f t="shared" si="44"/>
        <v>7</v>
      </c>
      <c r="I484" s="22">
        <v>15</v>
      </c>
      <c r="J484" s="39">
        <f t="shared" si="45"/>
        <v>6.3333333333333325E-2</v>
      </c>
      <c r="K484" s="35">
        <v>205200</v>
      </c>
      <c r="L484" s="35">
        <v>59217.11</v>
      </c>
      <c r="M484" s="77">
        <v>0.34</v>
      </c>
      <c r="N484" s="35">
        <f t="shared" si="46"/>
        <v>274968</v>
      </c>
      <c r="O484" s="35">
        <f t="shared" si="47"/>
        <v>121902.47999999998</v>
      </c>
      <c r="P484" s="57">
        <f t="shared" si="48"/>
        <v>153065.52000000002</v>
      </c>
      <c r="Q484" s="53">
        <f t="shared" si="49"/>
        <v>137758.96800000002</v>
      </c>
    </row>
    <row r="485" spans="2:17" hidden="1" x14ac:dyDescent="0.25">
      <c r="B485" s="67">
        <v>483</v>
      </c>
      <c r="C485" s="23" t="s">
        <v>6468</v>
      </c>
      <c r="D485" s="22">
        <v>1700005820</v>
      </c>
      <c r="E485" s="23" t="s">
        <v>5246</v>
      </c>
      <c r="F485" s="22">
        <v>2014</v>
      </c>
      <c r="G485" s="38">
        <v>44389</v>
      </c>
      <c r="H485" s="22">
        <f t="shared" si="44"/>
        <v>7</v>
      </c>
      <c r="I485" s="22">
        <v>6</v>
      </c>
      <c r="J485" s="39">
        <f t="shared" si="45"/>
        <v>0.15833333333333333</v>
      </c>
      <c r="K485" s="35">
        <v>143800</v>
      </c>
      <c r="L485" s="35">
        <v>21260.91</v>
      </c>
      <c r="M485" s="77">
        <v>0.34</v>
      </c>
      <c r="N485" s="35">
        <f t="shared" si="46"/>
        <v>192692</v>
      </c>
      <c r="O485" s="35">
        <f t="shared" si="47"/>
        <v>213566.96666666667</v>
      </c>
      <c r="P485" s="57">
        <f t="shared" si="48"/>
        <v>9634.6</v>
      </c>
      <c r="Q485" s="53">
        <f t="shared" si="49"/>
        <v>9634.6</v>
      </c>
    </row>
    <row r="486" spans="2:17" hidden="1" x14ac:dyDescent="0.25">
      <c r="B486" s="67">
        <v>484</v>
      </c>
      <c r="C486" s="23" t="s">
        <v>6468</v>
      </c>
      <c r="D486" s="22">
        <v>1700005880</v>
      </c>
      <c r="E486" s="23" t="s">
        <v>5247</v>
      </c>
      <c r="F486" s="22">
        <v>2014</v>
      </c>
      <c r="G486" s="38">
        <v>44389</v>
      </c>
      <c r="H486" s="22">
        <f t="shared" si="44"/>
        <v>7</v>
      </c>
      <c r="I486" s="22">
        <v>15</v>
      </c>
      <c r="J486" s="39">
        <f t="shared" si="45"/>
        <v>6.3333333333333325E-2</v>
      </c>
      <c r="K486" s="35">
        <v>134600</v>
      </c>
      <c r="L486" s="35">
        <v>17572.46</v>
      </c>
      <c r="M486" s="77">
        <v>0.34</v>
      </c>
      <c r="N486" s="35">
        <f t="shared" si="46"/>
        <v>180364</v>
      </c>
      <c r="O486" s="35">
        <f t="shared" si="47"/>
        <v>79961.373333333322</v>
      </c>
      <c r="P486" s="57">
        <f t="shared" si="48"/>
        <v>100402.62666666668</v>
      </c>
      <c r="Q486" s="53">
        <f t="shared" si="49"/>
        <v>90362.364000000016</v>
      </c>
    </row>
    <row r="487" spans="2:17" hidden="1" x14ac:dyDescent="0.25">
      <c r="B487" s="67">
        <v>485</v>
      </c>
      <c r="C487" s="23" t="s">
        <v>6468</v>
      </c>
      <c r="D487" s="22">
        <v>1700005770</v>
      </c>
      <c r="E487" s="23" t="s">
        <v>5248</v>
      </c>
      <c r="F487" s="22">
        <v>2014</v>
      </c>
      <c r="G487" s="38">
        <v>44389</v>
      </c>
      <c r="H487" s="22">
        <f t="shared" si="44"/>
        <v>7</v>
      </c>
      <c r="I487" s="22">
        <v>6</v>
      </c>
      <c r="J487" s="39">
        <f t="shared" si="45"/>
        <v>0.15833333333333333</v>
      </c>
      <c r="K487" s="35">
        <v>114100</v>
      </c>
      <c r="L487" s="35">
        <v>14896.15</v>
      </c>
      <c r="M487" s="77">
        <v>0.34</v>
      </c>
      <c r="N487" s="35">
        <f t="shared" si="46"/>
        <v>152894</v>
      </c>
      <c r="O487" s="35">
        <f t="shared" si="47"/>
        <v>169457.51666666666</v>
      </c>
      <c r="P487" s="57">
        <f t="shared" si="48"/>
        <v>7644.7000000000007</v>
      </c>
      <c r="Q487" s="53">
        <f t="shared" si="49"/>
        <v>7644.7000000000007</v>
      </c>
    </row>
    <row r="488" spans="2:17" x14ac:dyDescent="0.25">
      <c r="B488" s="107">
        <v>486</v>
      </c>
      <c r="C488" s="108" t="s">
        <v>6468</v>
      </c>
      <c r="D488" s="109">
        <v>1700005830</v>
      </c>
      <c r="E488" s="108" t="s">
        <v>5249</v>
      </c>
      <c r="F488" s="109">
        <v>2014</v>
      </c>
      <c r="G488" s="110">
        <v>44389</v>
      </c>
      <c r="H488" s="109">
        <f t="shared" si="44"/>
        <v>7</v>
      </c>
      <c r="I488" s="109">
        <v>15</v>
      </c>
      <c r="J488" s="111">
        <f t="shared" si="45"/>
        <v>6.3333333333333325E-2</v>
      </c>
      <c r="K488" s="112">
        <v>108500</v>
      </c>
      <c r="L488" s="112">
        <v>1</v>
      </c>
      <c r="M488" s="113">
        <v>0</v>
      </c>
      <c r="N488" s="112">
        <f t="shared" si="46"/>
        <v>108500</v>
      </c>
      <c r="O488" s="112">
        <f t="shared" si="47"/>
        <v>48101.666666666657</v>
      </c>
      <c r="P488" s="114">
        <f t="shared" si="48"/>
        <v>60398.333333333343</v>
      </c>
      <c r="Q488" s="115">
        <f t="shared" si="49"/>
        <v>54358.500000000007</v>
      </c>
    </row>
    <row r="489" spans="2:17" hidden="1" x14ac:dyDescent="0.25">
      <c r="B489" s="67">
        <v>487</v>
      </c>
      <c r="C489" s="23" t="s">
        <v>6468</v>
      </c>
      <c r="D489" s="22">
        <v>1700006000</v>
      </c>
      <c r="E489" s="23" t="s">
        <v>5250</v>
      </c>
      <c r="F489" s="22">
        <v>2014</v>
      </c>
      <c r="G489" s="38">
        <v>44389</v>
      </c>
      <c r="H489" s="22">
        <f t="shared" si="44"/>
        <v>7</v>
      </c>
      <c r="I489" s="22">
        <v>6</v>
      </c>
      <c r="J489" s="39">
        <f t="shared" si="45"/>
        <v>0.15833333333333333</v>
      </c>
      <c r="K489" s="35">
        <v>95300</v>
      </c>
      <c r="L489" s="35">
        <v>33618.22</v>
      </c>
      <c r="M489" s="77">
        <v>0.34</v>
      </c>
      <c r="N489" s="35">
        <f t="shared" si="46"/>
        <v>127702.00000000001</v>
      </c>
      <c r="O489" s="35">
        <f t="shared" si="47"/>
        <v>141536.38333333336</v>
      </c>
      <c r="P489" s="57">
        <f t="shared" si="48"/>
        <v>6385.1000000000013</v>
      </c>
      <c r="Q489" s="53">
        <f t="shared" si="49"/>
        <v>6385.1000000000013</v>
      </c>
    </row>
    <row r="490" spans="2:17" hidden="1" x14ac:dyDescent="0.25">
      <c r="B490" s="67">
        <v>488</v>
      </c>
      <c r="C490" s="23" t="s">
        <v>6468</v>
      </c>
      <c r="D490" s="22">
        <v>1700005810</v>
      </c>
      <c r="E490" s="23" t="s">
        <v>5251</v>
      </c>
      <c r="F490" s="22">
        <v>2014</v>
      </c>
      <c r="G490" s="38">
        <v>44389</v>
      </c>
      <c r="H490" s="22">
        <f t="shared" si="44"/>
        <v>7</v>
      </c>
      <c r="I490" s="22">
        <v>6</v>
      </c>
      <c r="J490" s="39">
        <f t="shared" si="45"/>
        <v>0.15833333333333333</v>
      </c>
      <c r="K490" s="35">
        <v>89100</v>
      </c>
      <c r="L490" s="35">
        <v>11632.29</v>
      </c>
      <c r="M490" s="77">
        <v>0.34</v>
      </c>
      <c r="N490" s="35">
        <f t="shared" si="46"/>
        <v>119394</v>
      </c>
      <c r="O490" s="35">
        <f t="shared" si="47"/>
        <v>132328.35</v>
      </c>
      <c r="P490" s="57">
        <f t="shared" si="48"/>
        <v>5969.7000000000007</v>
      </c>
      <c r="Q490" s="53">
        <f t="shared" si="49"/>
        <v>5969.7000000000007</v>
      </c>
    </row>
    <row r="491" spans="2:17" hidden="1" x14ac:dyDescent="0.25">
      <c r="B491" s="67">
        <v>489</v>
      </c>
      <c r="C491" s="23" t="s">
        <v>6468</v>
      </c>
      <c r="D491" s="22">
        <v>1700006010</v>
      </c>
      <c r="E491" s="23" t="s">
        <v>5252</v>
      </c>
      <c r="F491" s="22">
        <v>2014</v>
      </c>
      <c r="G491" s="38">
        <v>44389</v>
      </c>
      <c r="H491" s="22">
        <f t="shared" si="44"/>
        <v>7</v>
      </c>
      <c r="I491" s="22">
        <v>15</v>
      </c>
      <c r="J491" s="39">
        <f t="shared" si="45"/>
        <v>6.3333333333333325E-2</v>
      </c>
      <c r="K491" s="35">
        <v>87600</v>
      </c>
      <c r="L491" s="35">
        <v>32161.81</v>
      </c>
      <c r="M491" s="77">
        <v>0.34</v>
      </c>
      <c r="N491" s="35">
        <f t="shared" si="46"/>
        <v>117384</v>
      </c>
      <c r="O491" s="35">
        <f t="shared" si="47"/>
        <v>52040.239999999991</v>
      </c>
      <c r="P491" s="57">
        <f t="shared" si="48"/>
        <v>65343.760000000009</v>
      </c>
      <c r="Q491" s="53">
        <f t="shared" si="49"/>
        <v>58809.384000000013</v>
      </c>
    </row>
    <row r="492" spans="2:17" hidden="1" x14ac:dyDescent="0.25">
      <c r="B492" s="67">
        <v>490</v>
      </c>
      <c r="C492" s="23" t="s">
        <v>6468</v>
      </c>
      <c r="D492" s="22">
        <v>1700005890</v>
      </c>
      <c r="E492" s="23" t="s">
        <v>5253</v>
      </c>
      <c r="F492" s="22">
        <v>2014</v>
      </c>
      <c r="G492" s="38">
        <v>44389</v>
      </c>
      <c r="H492" s="22">
        <f t="shared" si="44"/>
        <v>7</v>
      </c>
      <c r="I492" s="22">
        <v>15</v>
      </c>
      <c r="J492" s="39">
        <f t="shared" si="45"/>
        <v>6.3333333333333325E-2</v>
      </c>
      <c r="K492" s="35">
        <v>82000</v>
      </c>
      <c r="L492" s="35">
        <v>14132.67</v>
      </c>
      <c r="M492" s="77">
        <v>0.34</v>
      </c>
      <c r="N492" s="35">
        <f t="shared" si="46"/>
        <v>109880</v>
      </c>
      <c r="O492" s="35">
        <f t="shared" si="47"/>
        <v>48713.46666666666</v>
      </c>
      <c r="P492" s="57">
        <f t="shared" si="48"/>
        <v>61166.53333333334</v>
      </c>
      <c r="Q492" s="53">
        <f t="shared" si="49"/>
        <v>55049.880000000005</v>
      </c>
    </row>
    <row r="493" spans="2:17" hidden="1" x14ac:dyDescent="0.25">
      <c r="B493" s="67">
        <v>491</v>
      </c>
      <c r="C493" s="23" t="s">
        <v>6468</v>
      </c>
      <c r="D493" s="22">
        <v>1700005760</v>
      </c>
      <c r="E493" s="23" t="s">
        <v>5254</v>
      </c>
      <c r="F493" s="22">
        <v>2014</v>
      </c>
      <c r="G493" s="38">
        <v>44389</v>
      </c>
      <c r="H493" s="22">
        <f t="shared" si="44"/>
        <v>7</v>
      </c>
      <c r="I493" s="22">
        <v>6</v>
      </c>
      <c r="J493" s="39">
        <f t="shared" si="45"/>
        <v>0.15833333333333333</v>
      </c>
      <c r="K493" s="35">
        <v>72700</v>
      </c>
      <c r="L493" s="35">
        <v>9491.26</v>
      </c>
      <c r="M493" s="77">
        <v>0.34</v>
      </c>
      <c r="N493" s="35">
        <f t="shared" si="46"/>
        <v>97418</v>
      </c>
      <c r="O493" s="35">
        <f t="shared" si="47"/>
        <v>107971.61666666667</v>
      </c>
      <c r="P493" s="57">
        <f t="shared" si="48"/>
        <v>4870.9000000000005</v>
      </c>
      <c r="Q493" s="53">
        <f t="shared" si="49"/>
        <v>4870.9000000000005</v>
      </c>
    </row>
    <row r="494" spans="2:17" x14ac:dyDescent="0.25">
      <c r="B494" s="107">
        <v>492</v>
      </c>
      <c r="C494" s="108" t="s">
        <v>6468</v>
      </c>
      <c r="D494" s="109">
        <v>1700005920</v>
      </c>
      <c r="E494" s="108" t="s">
        <v>5255</v>
      </c>
      <c r="F494" s="109">
        <v>2014</v>
      </c>
      <c r="G494" s="110">
        <v>44389</v>
      </c>
      <c r="H494" s="109">
        <f t="shared" si="44"/>
        <v>7</v>
      </c>
      <c r="I494" s="109">
        <v>6</v>
      </c>
      <c r="J494" s="111">
        <f t="shared" si="45"/>
        <v>0.15833333333333333</v>
      </c>
      <c r="K494" s="112">
        <v>62700</v>
      </c>
      <c r="L494" s="112">
        <v>1</v>
      </c>
      <c r="M494" s="113">
        <v>0</v>
      </c>
      <c r="N494" s="112">
        <f t="shared" si="46"/>
        <v>62700</v>
      </c>
      <c r="O494" s="112">
        <f t="shared" si="47"/>
        <v>69492.5</v>
      </c>
      <c r="P494" s="114">
        <f t="shared" si="48"/>
        <v>3135</v>
      </c>
      <c r="Q494" s="115">
        <f t="shared" si="49"/>
        <v>3135</v>
      </c>
    </row>
    <row r="495" spans="2:17" hidden="1" x14ac:dyDescent="0.25">
      <c r="B495" s="67">
        <v>493</v>
      </c>
      <c r="C495" s="23" t="s">
        <v>6468</v>
      </c>
      <c r="D495" s="22">
        <v>1700005740</v>
      </c>
      <c r="E495" s="23" t="s">
        <v>5256</v>
      </c>
      <c r="F495" s="22">
        <v>2014</v>
      </c>
      <c r="G495" s="38">
        <v>44389</v>
      </c>
      <c r="H495" s="22">
        <f t="shared" si="44"/>
        <v>7</v>
      </c>
      <c r="I495" s="22">
        <v>6</v>
      </c>
      <c r="J495" s="39">
        <f t="shared" si="45"/>
        <v>0.15833333333333333</v>
      </c>
      <c r="K495" s="35">
        <v>53901</v>
      </c>
      <c r="L495" s="35">
        <v>7036.94</v>
      </c>
      <c r="M495" s="77">
        <v>0.34</v>
      </c>
      <c r="N495" s="35">
        <f t="shared" si="46"/>
        <v>72227.340000000011</v>
      </c>
      <c r="O495" s="35">
        <f t="shared" si="47"/>
        <v>80051.968500000017</v>
      </c>
      <c r="P495" s="57">
        <f t="shared" si="48"/>
        <v>3611.3670000000006</v>
      </c>
      <c r="Q495" s="53">
        <f t="shared" si="49"/>
        <v>3611.3670000000006</v>
      </c>
    </row>
    <row r="496" spans="2:17" hidden="1" x14ac:dyDescent="0.25">
      <c r="B496" s="67">
        <v>494</v>
      </c>
      <c r="C496" s="23" t="s">
        <v>6468</v>
      </c>
      <c r="D496" s="22">
        <v>1700005800</v>
      </c>
      <c r="E496" s="23" t="s">
        <v>5257</v>
      </c>
      <c r="F496" s="22">
        <v>2014</v>
      </c>
      <c r="G496" s="38">
        <v>44389</v>
      </c>
      <c r="H496" s="22">
        <f t="shared" si="44"/>
        <v>7</v>
      </c>
      <c r="I496" s="22">
        <v>6</v>
      </c>
      <c r="J496" s="39">
        <f t="shared" si="45"/>
        <v>0.15833333333333333</v>
      </c>
      <c r="K496" s="35">
        <v>40500</v>
      </c>
      <c r="L496" s="35">
        <v>5287.4</v>
      </c>
      <c r="M496" s="77">
        <v>0.34</v>
      </c>
      <c r="N496" s="35">
        <f t="shared" si="46"/>
        <v>54270</v>
      </c>
      <c r="O496" s="35">
        <f t="shared" si="47"/>
        <v>60149.25</v>
      </c>
      <c r="P496" s="57">
        <f t="shared" si="48"/>
        <v>2713.5</v>
      </c>
      <c r="Q496" s="53">
        <f t="shared" si="49"/>
        <v>2713.5</v>
      </c>
    </row>
    <row r="497" spans="2:17" hidden="1" x14ac:dyDescent="0.25">
      <c r="B497" s="67">
        <v>495</v>
      </c>
      <c r="C497" s="23" t="s">
        <v>6468</v>
      </c>
      <c r="D497" s="22">
        <v>1700005730</v>
      </c>
      <c r="E497" s="23" t="s">
        <v>5258</v>
      </c>
      <c r="F497" s="22">
        <v>2014</v>
      </c>
      <c r="G497" s="38">
        <v>44389</v>
      </c>
      <c r="H497" s="22">
        <f t="shared" si="44"/>
        <v>7</v>
      </c>
      <c r="I497" s="22">
        <v>6</v>
      </c>
      <c r="J497" s="39">
        <f t="shared" si="45"/>
        <v>0.15833333333333333</v>
      </c>
      <c r="K497" s="35">
        <v>35400</v>
      </c>
      <c r="L497" s="35">
        <v>6101.16</v>
      </c>
      <c r="M497" s="77">
        <v>0.34</v>
      </c>
      <c r="N497" s="35">
        <f t="shared" si="46"/>
        <v>47436</v>
      </c>
      <c r="O497" s="35">
        <f t="shared" si="47"/>
        <v>52574.9</v>
      </c>
      <c r="P497" s="57">
        <f t="shared" si="48"/>
        <v>2371.8000000000002</v>
      </c>
      <c r="Q497" s="53">
        <f t="shared" si="49"/>
        <v>2371.8000000000002</v>
      </c>
    </row>
    <row r="498" spans="2:17" hidden="1" x14ac:dyDescent="0.25">
      <c r="B498" s="67">
        <v>496</v>
      </c>
      <c r="C498" s="23" t="s">
        <v>6468</v>
      </c>
      <c r="D498" s="22">
        <v>1700005790</v>
      </c>
      <c r="E498" s="23" t="s">
        <v>5259</v>
      </c>
      <c r="F498" s="22">
        <v>2014</v>
      </c>
      <c r="G498" s="38">
        <v>44389</v>
      </c>
      <c r="H498" s="22">
        <f t="shared" si="44"/>
        <v>7</v>
      </c>
      <c r="I498" s="22">
        <v>15</v>
      </c>
      <c r="J498" s="39">
        <f t="shared" si="45"/>
        <v>6.3333333333333325E-2</v>
      </c>
      <c r="K498" s="35">
        <v>31100</v>
      </c>
      <c r="L498" s="35">
        <v>4060.21</v>
      </c>
      <c r="M498" s="77">
        <v>0.34</v>
      </c>
      <c r="N498" s="35">
        <f t="shared" si="46"/>
        <v>41674</v>
      </c>
      <c r="O498" s="35">
        <f t="shared" si="47"/>
        <v>18475.473333333328</v>
      </c>
      <c r="P498" s="57">
        <f t="shared" si="48"/>
        <v>23198.526666666672</v>
      </c>
      <c r="Q498" s="53">
        <f t="shared" si="49"/>
        <v>20878.674000000006</v>
      </c>
    </row>
    <row r="499" spans="2:17" hidden="1" x14ac:dyDescent="0.25">
      <c r="B499" s="67">
        <v>497</v>
      </c>
      <c r="C499" s="23" t="s">
        <v>6468</v>
      </c>
      <c r="D499" s="22">
        <v>1700005670</v>
      </c>
      <c r="E499" s="23" t="s">
        <v>5260</v>
      </c>
      <c r="F499" s="22">
        <v>2014</v>
      </c>
      <c r="G499" s="38">
        <v>44389</v>
      </c>
      <c r="H499" s="22">
        <f t="shared" si="44"/>
        <v>7</v>
      </c>
      <c r="I499" s="22">
        <v>6</v>
      </c>
      <c r="J499" s="39">
        <f t="shared" si="45"/>
        <v>0.15833333333333333</v>
      </c>
      <c r="K499" s="35">
        <v>29200</v>
      </c>
      <c r="L499" s="35">
        <v>3812.15</v>
      </c>
      <c r="M499" s="77">
        <v>0.34</v>
      </c>
      <c r="N499" s="35">
        <f t="shared" si="46"/>
        <v>39128</v>
      </c>
      <c r="O499" s="35">
        <f t="shared" si="47"/>
        <v>43366.866666666669</v>
      </c>
      <c r="P499" s="57">
        <f t="shared" si="48"/>
        <v>1956.4</v>
      </c>
      <c r="Q499" s="53">
        <f t="shared" si="49"/>
        <v>1956.4</v>
      </c>
    </row>
    <row r="500" spans="2:17" hidden="1" x14ac:dyDescent="0.25">
      <c r="B500" s="67">
        <v>498</v>
      </c>
      <c r="C500" s="23" t="s">
        <v>6468</v>
      </c>
      <c r="D500" s="22">
        <v>1700005780</v>
      </c>
      <c r="E500" s="23" t="s">
        <v>5261</v>
      </c>
      <c r="F500" s="22">
        <v>2014</v>
      </c>
      <c r="G500" s="38">
        <v>44389</v>
      </c>
      <c r="H500" s="22">
        <f t="shared" si="44"/>
        <v>7</v>
      </c>
      <c r="I500" s="22">
        <v>6</v>
      </c>
      <c r="J500" s="39">
        <f t="shared" si="45"/>
        <v>0.15833333333333333</v>
      </c>
      <c r="K500" s="35">
        <v>28900</v>
      </c>
      <c r="L500" s="35">
        <v>3773</v>
      </c>
      <c r="M500" s="77">
        <v>0.34</v>
      </c>
      <c r="N500" s="35">
        <f t="shared" si="46"/>
        <v>38726</v>
      </c>
      <c r="O500" s="35">
        <f t="shared" si="47"/>
        <v>42921.316666666666</v>
      </c>
      <c r="P500" s="57">
        <f t="shared" si="48"/>
        <v>1936.3000000000002</v>
      </c>
      <c r="Q500" s="53">
        <f t="shared" si="49"/>
        <v>1936.3000000000002</v>
      </c>
    </row>
    <row r="501" spans="2:17" hidden="1" x14ac:dyDescent="0.25">
      <c r="B501" s="67">
        <v>499</v>
      </c>
      <c r="C501" s="23" t="s">
        <v>6468</v>
      </c>
      <c r="D501" s="22">
        <v>1700005990</v>
      </c>
      <c r="E501" s="23" t="s">
        <v>5262</v>
      </c>
      <c r="F501" s="22">
        <v>2014</v>
      </c>
      <c r="G501" s="38">
        <v>44389</v>
      </c>
      <c r="H501" s="22">
        <f t="shared" si="44"/>
        <v>7</v>
      </c>
      <c r="I501" s="22">
        <v>15</v>
      </c>
      <c r="J501" s="39">
        <f t="shared" si="45"/>
        <v>6.3333333333333325E-2</v>
      </c>
      <c r="K501" s="35">
        <v>21800</v>
      </c>
      <c r="L501" s="35">
        <v>6420.52</v>
      </c>
      <c r="M501" s="77">
        <v>0.34</v>
      </c>
      <c r="N501" s="35">
        <f t="shared" si="46"/>
        <v>29212</v>
      </c>
      <c r="O501" s="35">
        <f t="shared" si="47"/>
        <v>12950.65333333333</v>
      </c>
      <c r="P501" s="57">
        <f t="shared" si="48"/>
        <v>16261.34666666667</v>
      </c>
      <c r="Q501" s="53">
        <f t="shared" si="49"/>
        <v>14635.212000000003</v>
      </c>
    </row>
    <row r="502" spans="2:17" hidden="1" x14ac:dyDescent="0.25">
      <c r="B502" s="67">
        <v>500</v>
      </c>
      <c r="C502" s="23" t="s">
        <v>6468</v>
      </c>
      <c r="D502" s="22">
        <v>1700005720</v>
      </c>
      <c r="E502" s="23" t="s">
        <v>5263</v>
      </c>
      <c r="F502" s="22">
        <v>2014</v>
      </c>
      <c r="G502" s="38">
        <v>44389</v>
      </c>
      <c r="H502" s="22">
        <f t="shared" si="44"/>
        <v>7</v>
      </c>
      <c r="I502" s="22">
        <v>6</v>
      </c>
      <c r="J502" s="39">
        <f t="shared" si="45"/>
        <v>0.15833333333333333</v>
      </c>
      <c r="K502" s="35">
        <v>18300</v>
      </c>
      <c r="L502" s="35">
        <v>2705.64</v>
      </c>
      <c r="M502" s="77">
        <v>0.34</v>
      </c>
      <c r="N502" s="35">
        <f t="shared" si="46"/>
        <v>24522</v>
      </c>
      <c r="O502" s="35">
        <f t="shared" si="47"/>
        <v>27178.550000000003</v>
      </c>
      <c r="P502" s="57">
        <f t="shared" si="48"/>
        <v>1226.1000000000001</v>
      </c>
      <c r="Q502" s="53">
        <f t="shared" si="49"/>
        <v>1226.1000000000001</v>
      </c>
    </row>
    <row r="503" spans="2:17" hidden="1" x14ac:dyDescent="0.25">
      <c r="B503" s="67">
        <v>501</v>
      </c>
      <c r="C503" s="23" t="s">
        <v>6468</v>
      </c>
      <c r="D503" s="22">
        <v>1700005700</v>
      </c>
      <c r="E503" s="23" t="s">
        <v>5264</v>
      </c>
      <c r="F503" s="22">
        <v>2014</v>
      </c>
      <c r="G503" s="38">
        <v>44389</v>
      </c>
      <c r="H503" s="22">
        <f t="shared" si="44"/>
        <v>7</v>
      </c>
      <c r="I503" s="22">
        <v>6</v>
      </c>
      <c r="J503" s="39">
        <f t="shared" si="45"/>
        <v>0.15833333333333333</v>
      </c>
      <c r="K503" s="35">
        <v>16800</v>
      </c>
      <c r="L503" s="35">
        <v>2626.83</v>
      </c>
      <c r="M503" s="77">
        <v>0.34</v>
      </c>
      <c r="N503" s="35">
        <f t="shared" si="46"/>
        <v>22512</v>
      </c>
      <c r="O503" s="35">
        <f t="shared" si="47"/>
        <v>24950.800000000003</v>
      </c>
      <c r="P503" s="57">
        <f t="shared" si="48"/>
        <v>1125.6000000000001</v>
      </c>
      <c r="Q503" s="53">
        <f t="shared" si="49"/>
        <v>1125.6000000000001</v>
      </c>
    </row>
    <row r="504" spans="2:17" x14ac:dyDescent="0.25">
      <c r="B504" s="107">
        <v>502</v>
      </c>
      <c r="C504" s="108" t="s">
        <v>6468</v>
      </c>
      <c r="D504" s="109">
        <v>1700005860</v>
      </c>
      <c r="E504" s="108" t="s">
        <v>5265</v>
      </c>
      <c r="F504" s="109">
        <v>2014</v>
      </c>
      <c r="G504" s="110">
        <v>44389</v>
      </c>
      <c r="H504" s="109">
        <f t="shared" si="44"/>
        <v>7</v>
      </c>
      <c r="I504" s="109">
        <v>15</v>
      </c>
      <c r="J504" s="111">
        <f t="shared" si="45"/>
        <v>6.3333333333333325E-2</v>
      </c>
      <c r="K504" s="112">
        <v>16000</v>
      </c>
      <c r="L504" s="112">
        <v>1</v>
      </c>
      <c r="M504" s="113">
        <v>0</v>
      </c>
      <c r="N504" s="112">
        <f t="shared" si="46"/>
        <v>16000</v>
      </c>
      <c r="O504" s="112">
        <f t="shared" si="47"/>
        <v>7093.3333333333321</v>
      </c>
      <c r="P504" s="114">
        <f t="shared" si="48"/>
        <v>8906.6666666666679</v>
      </c>
      <c r="Q504" s="115">
        <f t="shared" si="49"/>
        <v>8016.0000000000009</v>
      </c>
    </row>
    <row r="505" spans="2:17" hidden="1" x14ac:dyDescent="0.25">
      <c r="B505" s="67">
        <v>503</v>
      </c>
      <c r="C505" s="23" t="s">
        <v>6468</v>
      </c>
      <c r="D505" s="22">
        <v>1700005690</v>
      </c>
      <c r="E505" s="23" t="s">
        <v>5266</v>
      </c>
      <c r="F505" s="22">
        <v>2014</v>
      </c>
      <c r="G505" s="38">
        <v>44389</v>
      </c>
      <c r="H505" s="22">
        <f t="shared" si="44"/>
        <v>7</v>
      </c>
      <c r="I505" s="22">
        <v>6</v>
      </c>
      <c r="J505" s="39">
        <f t="shared" si="45"/>
        <v>0.15833333333333333</v>
      </c>
      <c r="K505" s="35">
        <v>14600</v>
      </c>
      <c r="L505" s="35">
        <v>1906.11</v>
      </c>
      <c r="M505" s="77">
        <v>0.34</v>
      </c>
      <c r="N505" s="35">
        <f t="shared" si="46"/>
        <v>19564</v>
      </c>
      <c r="O505" s="35">
        <f t="shared" si="47"/>
        <v>21683.433333333334</v>
      </c>
      <c r="P505" s="57">
        <f t="shared" si="48"/>
        <v>978.2</v>
      </c>
      <c r="Q505" s="53">
        <f t="shared" si="49"/>
        <v>978.2</v>
      </c>
    </row>
    <row r="506" spans="2:17" hidden="1" x14ac:dyDescent="0.25">
      <c r="B506" s="67">
        <v>504</v>
      </c>
      <c r="C506" s="23" t="s">
        <v>6468</v>
      </c>
      <c r="D506" s="22">
        <v>1700005680</v>
      </c>
      <c r="E506" s="23" t="s">
        <v>5267</v>
      </c>
      <c r="F506" s="22">
        <v>2014</v>
      </c>
      <c r="G506" s="38">
        <v>44389</v>
      </c>
      <c r="H506" s="22">
        <f t="shared" si="44"/>
        <v>7</v>
      </c>
      <c r="I506" s="22">
        <v>6</v>
      </c>
      <c r="J506" s="39">
        <f t="shared" si="45"/>
        <v>0.15833333333333333</v>
      </c>
      <c r="K506" s="35">
        <v>14600</v>
      </c>
      <c r="L506" s="35">
        <v>1906.11</v>
      </c>
      <c r="M506" s="77">
        <v>0.34</v>
      </c>
      <c r="N506" s="35">
        <f t="shared" si="46"/>
        <v>19564</v>
      </c>
      <c r="O506" s="35">
        <f t="shared" si="47"/>
        <v>21683.433333333334</v>
      </c>
      <c r="P506" s="57">
        <f t="shared" si="48"/>
        <v>978.2</v>
      </c>
      <c r="Q506" s="53">
        <f t="shared" si="49"/>
        <v>978.2</v>
      </c>
    </row>
    <row r="507" spans="2:17" hidden="1" x14ac:dyDescent="0.25">
      <c r="B507" s="67">
        <v>505</v>
      </c>
      <c r="C507" s="23" t="s">
        <v>6468</v>
      </c>
      <c r="D507" s="22">
        <v>1700005710</v>
      </c>
      <c r="E507" s="23" t="s">
        <v>5268</v>
      </c>
      <c r="F507" s="22">
        <v>2014</v>
      </c>
      <c r="G507" s="38">
        <v>44389</v>
      </c>
      <c r="H507" s="22">
        <f t="shared" si="44"/>
        <v>7</v>
      </c>
      <c r="I507" s="22">
        <v>6</v>
      </c>
      <c r="J507" s="39">
        <f t="shared" si="45"/>
        <v>0.15833333333333333</v>
      </c>
      <c r="K507" s="35">
        <v>12700</v>
      </c>
      <c r="L507" s="35">
        <v>2188.83</v>
      </c>
      <c r="M507" s="77">
        <v>0.34</v>
      </c>
      <c r="N507" s="35">
        <f t="shared" si="46"/>
        <v>17018</v>
      </c>
      <c r="O507" s="35">
        <f t="shared" si="47"/>
        <v>18861.616666666669</v>
      </c>
      <c r="P507" s="57">
        <f t="shared" si="48"/>
        <v>850.90000000000009</v>
      </c>
      <c r="Q507" s="53">
        <f t="shared" si="49"/>
        <v>850.90000000000009</v>
      </c>
    </row>
    <row r="508" spans="2:17" s="14" customFormat="1" hidden="1" x14ac:dyDescent="0.25">
      <c r="B508" s="67">
        <v>506</v>
      </c>
      <c r="C508" s="23" t="s">
        <v>6470</v>
      </c>
      <c r="D508" s="22">
        <v>1700016550</v>
      </c>
      <c r="E508" s="23" t="s">
        <v>2503</v>
      </c>
      <c r="F508" s="22">
        <v>2020</v>
      </c>
      <c r="G508" s="38">
        <v>44389</v>
      </c>
      <c r="H508" s="22">
        <f t="shared" si="44"/>
        <v>1</v>
      </c>
      <c r="I508" s="22">
        <v>15</v>
      </c>
      <c r="J508" s="39">
        <f t="shared" si="45"/>
        <v>6.3333333333333325E-2</v>
      </c>
      <c r="K508" s="35">
        <v>33468363.550000001</v>
      </c>
      <c r="L508" s="35">
        <v>32117403.120000001</v>
      </c>
      <c r="M508" s="36">
        <v>0</v>
      </c>
      <c r="N508" s="35">
        <f t="shared" si="46"/>
        <v>33468363.550000001</v>
      </c>
      <c r="O508" s="35">
        <f t="shared" si="47"/>
        <v>2119663.0248333332</v>
      </c>
      <c r="P508" s="57">
        <f t="shared" si="48"/>
        <v>31348700.525166668</v>
      </c>
      <c r="Q508" s="53">
        <f t="shared" si="49"/>
        <v>28213830.472650003</v>
      </c>
    </row>
    <row r="509" spans="2:17" hidden="1" x14ac:dyDescent="0.25">
      <c r="B509" s="67">
        <v>507</v>
      </c>
      <c r="C509" s="23" t="s">
        <v>6470</v>
      </c>
      <c r="D509" s="22">
        <v>1700016920</v>
      </c>
      <c r="E509" s="23" t="s">
        <v>5470</v>
      </c>
      <c r="F509" s="22">
        <v>2020</v>
      </c>
      <c r="G509" s="38">
        <v>44389</v>
      </c>
      <c r="H509" s="22">
        <f t="shared" si="44"/>
        <v>1</v>
      </c>
      <c r="I509" s="22">
        <v>15</v>
      </c>
      <c r="J509" s="39">
        <f t="shared" si="45"/>
        <v>6.3333333333333325E-2</v>
      </c>
      <c r="K509" s="35">
        <v>14193074.98</v>
      </c>
      <c r="L509" s="35">
        <v>13620167.300000001</v>
      </c>
      <c r="M509" s="36">
        <v>0</v>
      </c>
      <c r="N509" s="35">
        <f t="shared" si="46"/>
        <v>14193074.98</v>
      </c>
      <c r="O509" s="35">
        <f t="shared" si="47"/>
        <v>898894.7487333332</v>
      </c>
      <c r="P509" s="57">
        <f t="shared" si="48"/>
        <v>13294180.231266668</v>
      </c>
      <c r="Q509" s="53">
        <f t="shared" si="49"/>
        <v>11964762.208140001</v>
      </c>
    </row>
    <row r="510" spans="2:17" hidden="1" x14ac:dyDescent="0.25">
      <c r="B510" s="67">
        <v>508</v>
      </c>
      <c r="C510" s="23" t="s">
        <v>6470</v>
      </c>
      <c r="D510" s="22">
        <v>1700016960</v>
      </c>
      <c r="E510" s="23" t="s">
        <v>5471</v>
      </c>
      <c r="F510" s="22">
        <v>2020</v>
      </c>
      <c r="G510" s="38">
        <v>44389</v>
      </c>
      <c r="H510" s="22">
        <f t="shared" si="44"/>
        <v>1</v>
      </c>
      <c r="I510" s="22">
        <v>15</v>
      </c>
      <c r="J510" s="39">
        <f t="shared" si="45"/>
        <v>6.3333333333333325E-2</v>
      </c>
      <c r="K510" s="35">
        <v>11237419.890000001</v>
      </c>
      <c r="L510" s="35">
        <v>10783818.1</v>
      </c>
      <c r="M510" s="36">
        <v>0</v>
      </c>
      <c r="N510" s="35">
        <f t="shared" si="46"/>
        <v>11237419.890000001</v>
      </c>
      <c r="O510" s="35">
        <f t="shared" si="47"/>
        <v>711703.25969999994</v>
      </c>
      <c r="P510" s="57">
        <f t="shared" si="48"/>
        <v>10525716.6303</v>
      </c>
      <c r="Q510" s="53">
        <f t="shared" si="49"/>
        <v>9473144.9672699999</v>
      </c>
    </row>
    <row r="511" spans="2:17" hidden="1" x14ac:dyDescent="0.25">
      <c r="B511" s="67">
        <v>509</v>
      </c>
      <c r="C511" s="23" t="s">
        <v>6470</v>
      </c>
      <c r="D511" s="22">
        <v>1700016560</v>
      </c>
      <c r="E511" s="23" t="s">
        <v>5472</v>
      </c>
      <c r="F511" s="22">
        <v>2020</v>
      </c>
      <c r="G511" s="38">
        <v>44389</v>
      </c>
      <c r="H511" s="22">
        <f t="shared" si="44"/>
        <v>1</v>
      </c>
      <c r="I511" s="22">
        <v>15</v>
      </c>
      <c r="J511" s="39">
        <f t="shared" si="45"/>
        <v>6.3333333333333325E-2</v>
      </c>
      <c r="K511" s="35">
        <v>4584521.2</v>
      </c>
      <c r="L511" s="35">
        <v>4399465.6399999997</v>
      </c>
      <c r="M511" s="36">
        <v>0</v>
      </c>
      <c r="N511" s="35">
        <f t="shared" si="46"/>
        <v>4584521.2</v>
      </c>
      <c r="O511" s="35">
        <f t="shared" si="47"/>
        <v>290353.00933333329</v>
      </c>
      <c r="P511" s="57">
        <f t="shared" si="48"/>
        <v>4294168.1906666672</v>
      </c>
      <c r="Q511" s="53">
        <f t="shared" si="49"/>
        <v>3864751.3716000007</v>
      </c>
    </row>
    <row r="512" spans="2:17" hidden="1" x14ac:dyDescent="0.25">
      <c r="B512" s="67">
        <v>510</v>
      </c>
      <c r="C512" s="23" t="s">
        <v>6470</v>
      </c>
      <c r="D512" s="22">
        <v>1700016830</v>
      </c>
      <c r="E512" s="23" t="s">
        <v>5473</v>
      </c>
      <c r="F512" s="22">
        <v>2020</v>
      </c>
      <c r="G512" s="38">
        <v>44389</v>
      </c>
      <c r="H512" s="22">
        <f t="shared" si="44"/>
        <v>1</v>
      </c>
      <c r="I512" s="22">
        <v>15</v>
      </c>
      <c r="J512" s="39">
        <f t="shared" si="45"/>
        <v>6.3333333333333325E-2</v>
      </c>
      <c r="K512" s="35">
        <v>4394998</v>
      </c>
      <c r="L512" s="35">
        <v>4217592.5999999996</v>
      </c>
      <c r="M512" s="36">
        <v>0</v>
      </c>
      <c r="N512" s="35">
        <f t="shared" si="46"/>
        <v>4394998</v>
      </c>
      <c r="O512" s="35">
        <f t="shared" si="47"/>
        <v>278349.87333333329</v>
      </c>
      <c r="P512" s="57">
        <f t="shared" si="48"/>
        <v>4116648.1266666669</v>
      </c>
      <c r="Q512" s="53">
        <f t="shared" si="49"/>
        <v>3704983.3140000002</v>
      </c>
    </row>
    <row r="513" spans="2:17" hidden="1" x14ac:dyDescent="0.25">
      <c r="B513" s="67">
        <v>511</v>
      </c>
      <c r="C513" s="23" t="s">
        <v>6470</v>
      </c>
      <c r="D513" s="22">
        <v>1700016840</v>
      </c>
      <c r="E513" s="23" t="s">
        <v>5474</v>
      </c>
      <c r="F513" s="22">
        <v>2020</v>
      </c>
      <c r="G513" s="38">
        <v>44389</v>
      </c>
      <c r="H513" s="22">
        <f t="shared" si="44"/>
        <v>1</v>
      </c>
      <c r="I513" s="22">
        <v>15</v>
      </c>
      <c r="J513" s="39">
        <f t="shared" si="45"/>
        <v>6.3333333333333325E-2</v>
      </c>
      <c r="K513" s="35">
        <v>918497</v>
      </c>
      <c r="L513" s="35">
        <v>881421.6</v>
      </c>
      <c r="M513" s="36">
        <v>0</v>
      </c>
      <c r="N513" s="35">
        <f t="shared" si="46"/>
        <v>918497</v>
      </c>
      <c r="O513" s="35">
        <f t="shared" si="47"/>
        <v>58171.476666666662</v>
      </c>
      <c r="P513" s="57">
        <f t="shared" si="48"/>
        <v>860325.52333333332</v>
      </c>
      <c r="Q513" s="53">
        <f t="shared" si="49"/>
        <v>774292.97100000002</v>
      </c>
    </row>
    <row r="514" spans="2:17" hidden="1" x14ac:dyDescent="0.25">
      <c r="B514" s="67">
        <v>512</v>
      </c>
      <c r="C514" s="23" t="s">
        <v>6470</v>
      </c>
      <c r="D514" s="22">
        <v>1700016740</v>
      </c>
      <c r="E514" s="23" t="s">
        <v>5475</v>
      </c>
      <c r="F514" s="22">
        <v>2020</v>
      </c>
      <c r="G514" s="38">
        <v>44389</v>
      </c>
      <c r="H514" s="22">
        <f t="shared" ref="H514:H577" si="50">YEAR(G514)-F514</f>
        <v>1</v>
      </c>
      <c r="I514" s="22">
        <v>15</v>
      </c>
      <c r="J514" s="39">
        <f t="shared" ref="J514:J577" si="51">(95/I514/100)</f>
        <v>6.3333333333333325E-2</v>
      </c>
      <c r="K514" s="35">
        <v>807171</v>
      </c>
      <c r="L514" s="35">
        <v>774589.3</v>
      </c>
      <c r="M514" s="36">
        <v>0</v>
      </c>
      <c r="N514" s="35">
        <f t="shared" ref="N514:N577" si="52">K514*(1+M514)</f>
        <v>807171</v>
      </c>
      <c r="O514" s="35">
        <f t="shared" ref="O514:O577" si="53">H514*J514*N514</f>
        <v>51120.829999999994</v>
      </c>
      <c r="P514" s="57">
        <f t="shared" si="48"/>
        <v>756050.17</v>
      </c>
      <c r="Q514" s="53">
        <f t="shared" si="49"/>
        <v>680445.15300000005</v>
      </c>
    </row>
    <row r="515" spans="2:17" hidden="1" x14ac:dyDescent="0.25">
      <c r="B515" s="67">
        <v>513</v>
      </c>
      <c r="C515" s="23" t="s">
        <v>6470</v>
      </c>
      <c r="D515" s="22">
        <v>1700017050</v>
      </c>
      <c r="E515" s="23" t="s">
        <v>5476</v>
      </c>
      <c r="F515" s="22">
        <v>2020</v>
      </c>
      <c r="G515" s="38">
        <v>44389</v>
      </c>
      <c r="H515" s="22">
        <f t="shared" si="50"/>
        <v>1</v>
      </c>
      <c r="I515" s="22">
        <v>15</v>
      </c>
      <c r="J515" s="39">
        <f t="shared" si="51"/>
        <v>6.3333333333333325E-2</v>
      </c>
      <c r="K515" s="35">
        <v>760049</v>
      </c>
      <c r="L515" s="35">
        <v>729369.39</v>
      </c>
      <c r="M515" s="36">
        <v>0</v>
      </c>
      <c r="N515" s="35">
        <f t="shared" si="52"/>
        <v>760049</v>
      </c>
      <c r="O515" s="35">
        <f t="shared" si="53"/>
        <v>48136.436666666661</v>
      </c>
      <c r="P515" s="57">
        <f t="shared" si="48"/>
        <v>711912.56333333335</v>
      </c>
      <c r="Q515" s="53">
        <f t="shared" si="49"/>
        <v>640721.30700000003</v>
      </c>
    </row>
    <row r="516" spans="2:17" hidden="1" x14ac:dyDescent="0.25">
      <c r="B516" s="67">
        <v>514</v>
      </c>
      <c r="C516" s="23" t="s">
        <v>6470</v>
      </c>
      <c r="D516" s="22">
        <v>1700017010</v>
      </c>
      <c r="E516" s="23" t="s">
        <v>5477</v>
      </c>
      <c r="F516" s="22">
        <v>2020</v>
      </c>
      <c r="G516" s="38">
        <v>44389</v>
      </c>
      <c r="H516" s="22">
        <f t="shared" si="50"/>
        <v>1</v>
      </c>
      <c r="I516" s="22">
        <v>15</v>
      </c>
      <c r="J516" s="39">
        <f t="shared" si="51"/>
        <v>6.3333333333333325E-2</v>
      </c>
      <c r="K516" s="35">
        <v>659817</v>
      </c>
      <c r="L516" s="35">
        <v>633183.29</v>
      </c>
      <c r="M516" s="36">
        <v>0</v>
      </c>
      <c r="N516" s="35">
        <f t="shared" si="52"/>
        <v>659817</v>
      </c>
      <c r="O516" s="35">
        <f t="shared" si="53"/>
        <v>41788.409999999996</v>
      </c>
      <c r="P516" s="57">
        <f t="shared" ref="P516:P579" si="54">IF(N516-O516&lt;=0,5%*N516,N516-O516)</f>
        <v>618028.59</v>
      </c>
      <c r="Q516" s="53">
        <f t="shared" ref="Q516:Q579" si="55">IF(P516=N516*5%,P516,P516*0.9)</f>
        <v>556225.73100000003</v>
      </c>
    </row>
    <row r="517" spans="2:17" hidden="1" x14ac:dyDescent="0.25">
      <c r="B517" s="67">
        <v>515</v>
      </c>
      <c r="C517" s="23" t="s">
        <v>6470</v>
      </c>
      <c r="D517" s="22">
        <v>1700017020</v>
      </c>
      <c r="E517" s="23" t="s">
        <v>5478</v>
      </c>
      <c r="F517" s="22">
        <v>2020</v>
      </c>
      <c r="G517" s="38">
        <v>44389</v>
      </c>
      <c r="H517" s="22">
        <f t="shared" si="50"/>
        <v>1</v>
      </c>
      <c r="I517" s="22">
        <v>15</v>
      </c>
      <c r="J517" s="39">
        <f t="shared" si="51"/>
        <v>6.3333333333333325E-2</v>
      </c>
      <c r="K517" s="35">
        <v>619251</v>
      </c>
      <c r="L517" s="35">
        <v>594254.75</v>
      </c>
      <c r="M517" s="36">
        <v>0</v>
      </c>
      <c r="N517" s="35">
        <f t="shared" si="52"/>
        <v>619251</v>
      </c>
      <c r="O517" s="35">
        <f t="shared" si="53"/>
        <v>39219.229999999996</v>
      </c>
      <c r="P517" s="57">
        <f t="shared" si="54"/>
        <v>580031.77</v>
      </c>
      <c r="Q517" s="53">
        <f t="shared" si="55"/>
        <v>522028.59300000005</v>
      </c>
    </row>
    <row r="518" spans="2:17" hidden="1" x14ac:dyDescent="0.25">
      <c r="B518" s="67">
        <v>516</v>
      </c>
      <c r="C518" s="23" t="s">
        <v>6470</v>
      </c>
      <c r="D518" s="22">
        <v>1700016720</v>
      </c>
      <c r="E518" s="23" t="s">
        <v>5479</v>
      </c>
      <c r="F518" s="22">
        <v>2020</v>
      </c>
      <c r="G518" s="38">
        <v>44389</v>
      </c>
      <c r="H518" s="22">
        <f t="shared" si="50"/>
        <v>1</v>
      </c>
      <c r="I518" s="22">
        <v>15</v>
      </c>
      <c r="J518" s="39">
        <f t="shared" si="51"/>
        <v>6.3333333333333325E-2</v>
      </c>
      <c r="K518" s="35">
        <v>616735</v>
      </c>
      <c r="L518" s="35">
        <v>591840.30000000005</v>
      </c>
      <c r="M518" s="36">
        <v>0</v>
      </c>
      <c r="N518" s="35">
        <f t="shared" si="52"/>
        <v>616735</v>
      </c>
      <c r="O518" s="35">
        <f t="shared" si="53"/>
        <v>39059.883333333331</v>
      </c>
      <c r="P518" s="57">
        <f t="shared" si="54"/>
        <v>577675.1166666667</v>
      </c>
      <c r="Q518" s="53">
        <f t="shared" si="55"/>
        <v>519907.60500000004</v>
      </c>
    </row>
    <row r="519" spans="2:17" hidden="1" x14ac:dyDescent="0.25">
      <c r="B519" s="67">
        <v>517</v>
      </c>
      <c r="C519" s="23" t="s">
        <v>6470</v>
      </c>
      <c r="D519" s="22">
        <v>1700017070</v>
      </c>
      <c r="E519" s="23" t="s">
        <v>5480</v>
      </c>
      <c r="F519" s="22">
        <v>2020</v>
      </c>
      <c r="G519" s="38">
        <v>44389</v>
      </c>
      <c r="H519" s="22">
        <f t="shared" si="50"/>
        <v>1</v>
      </c>
      <c r="I519" s="22">
        <v>15</v>
      </c>
      <c r="J519" s="39">
        <f t="shared" si="51"/>
        <v>6.3333333333333325E-2</v>
      </c>
      <c r="K519" s="35">
        <v>601730</v>
      </c>
      <c r="L519" s="35">
        <v>577440.99</v>
      </c>
      <c r="M519" s="36">
        <v>0</v>
      </c>
      <c r="N519" s="35">
        <f t="shared" si="52"/>
        <v>601730</v>
      </c>
      <c r="O519" s="35">
        <f t="shared" si="53"/>
        <v>38109.566666666658</v>
      </c>
      <c r="P519" s="57">
        <f t="shared" si="54"/>
        <v>563620.43333333335</v>
      </c>
      <c r="Q519" s="53">
        <f t="shared" si="55"/>
        <v>507258.39</v>
      </c>
    </row>
    <row r="520" spans="2:17" hidden="1" x14ac:dyDescent="0.25">
      <c r="B520" s="67">
        <v>518</v>
      </c>
      <c r="C520" s="23" t="s">
        <v>6470</v>
      </c>
      <c r="D520" s="22">
        <v>1700016570</v>
      </c>
      <c r="E520" s="23" t="s">
        <v>5481</v>
      </c>
      <c r="F520" s="22">
        <v>2020</v>
      </c>
      <c r="G520" s="38">
        <v>44389</v>
      </c>
      <c r="H520" s="22">
        <f t="shared" si="50"/>
        <v>1</v>
      </c>
      <c r="I520" s="22">
        <v>15</v>
      </c>
      <c r="J520" s="39">
        <f t="shared" si="51"/>
        <v>6.3333333333333325E-2</v>
      </c>
      <c r="K520" s="35">
        <v>580126</v>
      </c>
      <c r="L520" s="35">
        <v>556709.05000000005</v>
      </c>
      <c r="M520" s="36">
        <v>0</v>
      </c>
      <c r="N520" s="35">
        <f t="shared" si="52"/>
        <v>580126</v>
      </c>
      <c r="O520" s="35">
        <f t="shared" si="53"/>
        <v>36741.313333333332</v>
      </c>
      <c r="P520" s="57">
        <f t="shared" si="54"/>
        <v>543384.68666666665</v>
      </c>
      <c r="Q520" s="53">
        <f t="shared" si="55"/>
        <v>489046.21799999999</v>
      </c>
    </row>
    <row r="521" spans="2:17" hidden="1" x14ac:dyDescent="0.25">
      <c r="B521" s="67">
        <v>519</v>
      </c>
      <c r="C521" s="23" t="s">
        <v>6470</v>
      </c>
      <c r="D521" s="22">
        <v>1700017140</v>
      </c>
      <c r="E521" s="23" t="s">
        <v>5482</v>
      </c>
      <c r="F521" s="22">
        <v>2020</v>
      </c>
      <c r="G521" s="38">
        <v>44389</v>
      </c>
      <c r="H521" s="22">
        <f t="shared" si="50"/>
        <v>1</v>
      </c>
      <c r="I521" s="22">
        <v>15</v>
      </c>
      <c r="J521" s="39">
        <f t="shared" si="51"/>
        <v>6.3333333333333325E-2</v>
      </c>
      <c r="K521" s="35">
        <v>562301</v>
      </c>
      <c r="L521" s="35">
        <v>539603.55000000005</v>
      </c>
      <c r="M521" s="36">
        <v>0</v>
      </c>
      <c r="N521" s="35">
        <f t="shared" si="52"/>
        <v>562301</v>
      </c>
      <c r="O521" s="35">
        <f t="shared" si="53"/>
        <v>35612.39666666666</v>
      </c>
      <c r="P521" s="57">
        <f t="shared" si="54"/>
        <v>526688.60333333339</v>
      </c>
      <c r="Q521" s="53">
        <f t="shared" si="55"/>
        <v>474019.74300000007</v>
      </c>
    </row>
    <row r="522" spans="2:17" hidden="1" x14ac:dyDescent="0.25">
      <c r="B522" s="67">
        <v>520</v>
      </c>
      <c r="C522" s="23" t="s">
        <v>6470</v>
      </c>
      <c r="D522" s="22">
        <v>1700016690</v>
      </c>
      <c r="E522" s="23" t="s">
        <v>5483</v>
      </c>
      <c r="F522" s="22">
        <v>2020</v>
      </c>
      <c r="G522" s="38">
        <v>44389</v>
      </c>
      <c r="H522" s="22">
        <f t="shared" si="50"/>
        <v>1</v>
      </c>
      <c r="I522" s="22">
        <v>15</v>
      </c>
      <c r="J522" s="39">
        <f t="shared" si="51"/>
        <v>6.3333333333333325E-2</v>
      </c>
      <c r="K522" s="35">
        <v>560348</v>
      </c>
      <c r="L522" s="35">
        <v>537729.38</v>
      </c>
      <c r="M522" s="36">
        <v>0</v>
      </c>
      <c r="N522" s="35">
        <f t="shared" si="52"/>
        <v>560348</v>
      </c>
      <c r="O522" s="35">
        <f t="shared" si="53"/>
        <v>35488.706666666665</v>
      </c>
      <c r="P522" s="57">
        <f t="shared" si="54"/>
        <v>524859.29333333333</v>
      </c>
      <c r="Q522" s="53">
        <f t="shared" si="55"/>
        <v>472373.364</v>
      </c>
    </row>
    <row r="523" spans="2:17" hidden="1" x14ac:dyDescent="0.25">
      <c r="B523" s="67">
        <v>521</v>
      </c>
      <c r="C523" s="23" t="s">
        <v>6470</v>
      </c>
      <c r="D523" s="22">
        <v>1700016710</v>
      </c>
      <c r="E523" s="23" t="s">
        <v>5484</v>
      </c>
      <c r="F523" s="22">
        <v>2020</v>
      </c>
      <c r="G523" s="38">
        <v>44389</v>
      </c>
      <c r="H523" s="22">
        <f t="shared" si="50"/>
        <v>1</v>
      </c>
      <c r="I523" s="22">
        <v>15</v>
      </c>
      <c r="J523" s="39">
        <f t="shared" si="51"/>
        <v>6.3333333333333325E-2</v>
      </c>
      <c r="K523" s="35">
        <v>529726</v>
      </c>
      <c r="L523" s="35">
        <v>508343.45</v>
      </c>
      <c r="M523" s="36">
        <v>0</v>
      </c>
      <c r="N523" s="35">
        <f t="shared" si="52"/>
        <v>529726</v>
      </c>
      <c r="O523" s="35">
        <f t="shared" si="53"/>
        <v>33549.313333333332</v>
      </c>
      <c r="P523" s="57">
        <f t="shared" si="54"/>
        <v>496176.68666666665</v>
      </c>
      <c r="Q523" s="53">
        <f t="shared" si="55"/>
        <v>446559.01799999998</v>
      </c>
    </row>
    <row r="524" spans="2:17" hidden="1" x14ac:dyDescent="0.25">
      <c r="B524" s="67">
        <v>522</v>
      </c>
      <c r="C524" s="23" t="s">
        <v>6470</v>
      </c>
      <c r="D524" s="22">
        <v>1700016760</v>
      </c>
      <c r="E524" s="23" t="s">
        <v>5485</v>
      </c>
      <c r="F524" s="22">
        <v>2020</v>
      </c>
      <c r="G524" s="38">
        <v>44389</v>
      </c>
      <c r="H524" s="22">
        <f t="shared" si="50"/>
        <v>1</v>
      </c>
      <c r="I524" s="22">
        <v>15</v>
      </c>
      <c r="J524" s="39">
        <f t="shared" si="51"/>
        <v>6.3333333333333325E-2</v>
      </c>
      <c r="K524" s="35">
        <v>527816</v>
      </c>
      <c r="L524" s="35">
        <v>506510.55</v>
      </c>
      <c r="M524" s="36">
        <v>0</v>
      </c>
      <c r="N524" s="35">
        <f t="shared" si="52"/>
        <v>527816</v>
      </c>
      <c r="O524" s="35">
        <f t="shared" si="53"/>
        <v>33428.346666666665</v>
      </c>
      <c r="P524" s="57">
        <f t="shared" si="54"/>
        <v>494387.65333333332</v>
      </c>
      <c r="Q524" s="53">
        <f t="shared" si="55"/>
        <v>444948.88799999998</v>
      </c>
    </row>
    <row r="525" spans="2:17" hidden="1" x14ac:dyDescent="0.25">
      <c r="B525" s="67">
        <v>523</v>
      </c>
      <c r="C525" s="23" t="s">
        <v>6470</v>
      </c>
      <c r="D525" s="22">
        <v>1700017030</v>
      </c>
      <c r="E525" s="23" t="s">
        <v>5486</v>
      </c>
      <c r="F525" s="22">
        <v>2020</v>
      </c>
      <c r="G525" s="38">
        <v>44389</v>
      </c>
      <c r="H525" s="22">
        <f t="shared" si="50"/>
        <v>1</v>
      </c>
      <c r="I525" s="22">
        <v>15</v>
      </c>
      <c r="J525" s="39">
        <f t="shared" si="51"/>
        <v>6.3333333333333325E-2</v>
      </c>
      <c r="K525" s="35">
        <v>492586</v>
      </c>
      <c r="L525" s="35">
        <v>472702.62</v>
      </c>
      <c r="M525" s="36">
        <v>0</v>
      </c>
      <c r="N525" s="35">
        <f t="shared" si="52"/>
        <v>492586</v>
      </c>
      <c r="O525" s="35">
        <f t="shared" si="53"/>
        <v>31197.113333333331</v>
      </c>
      <c r="P525" s="57">
        <f t="shared" si="54"/>
        <v>461388.88666666666</v>
      </c>
      <c r="Q525" s="53">
        <f t="shared" si="55"/>
        <v>415249.99800000002</v>
      </c>
    </row>
    <row r="526" spans="2:17" hidden="1" x14ac:dyDescent="0.25">
      <c r="B526" s="67">
        <v>524</v>
      </c>
      <c r="C526" s="23" t="s">
        <v>6470</v>
      </c>
      <c r="D526" s="22">
        <v>1700016580</v>
      </c>
      <c r="E526" s="23" t="s">
        <v>5487</v>
      </c>
      <c r="F526" s="22">
        <v>2020</v>
      </c>
      <c r="G526" s="38">
        <v>44389</v>
      </c>
      <c r="H526" s="22">
        <f t="shared" si="50"/>
        <v>1</v>
      </c>
      <c r="I526" s="22">
        <v>15</v>
      </c>
      <c r="J526" s="39">
        <f t="shared" si="51"/>
        <v>6.3333333333333325E-2</v>
      </c>
      <c r="K526" s="35">
        <v>448362</v>
      </c>
      <c r="L526" s="35">
        <v>430263.73</v>
      </c>
      <c r="M526" s="36">
        <v>0</v>
      </c>
      <c r="N526" s="35">
        <f t="shared" si="52"/>
        <v>448362</v>
      </c>
      <c r="O526" s="35">
        <f t="shared" si="53"/>
        <v>28396.259999999995</v>
      </c>
      <c r="P526" s="57">
        <f t="shared" si="54"/>
        <v>419965.74</v>
      </c>
      <c r="Q526" s="53">
        <f t="shared" si="55"/>
        <v>377969.16600000003</v>
      </c>
    </row>
    <row r="527" spans="2:17" hidden="1" x14ac:dyDescent="0.25">
      <c r="B527" s="67">
        <v>525</v>
      </c>
      <c r="C527" s="23" t="s">
        <v>6470</v>
      </c>
      <c r="D527" s="22">
        <v>1700017000</v>
      </c>
      <c r="E527" s="23" t="s">
        <v>5488</v>
      </c>
      <c r="F527" s="22">
        <v>2020</v>
      </c>
      <c r="G527" s="38">
        <v>44389</v>
      </c>
      <c r="H527" s="22">
        <f t="shared" si="50"/>
        <v>1</v>
      </c>
      <c r="I527" s="22">
        <v>15</v>
      </c>
      <c r="J527" s="39">
        <f t="shared" si="51"/>
        <v>6.3333333333333325E-2</v>
      </c>
      <c r="K527" s="35">
        <v>441997</v>
      </c>
      <c r="L527" s="35">
        <v>424155.66</v>
      </c>
      <c r="M527" s="36">
        <v>0</v>
      </c>
      <c r="N527" s="35">
        <f t="shared" si="52"/>
        <v>441997</v>
      </c>
      <c r="O527" s="35">
        <f t="shared" si="53"/>
        <v>27993.14333333333</v>
      </c>
      <c r="P527" s="57">
        <f t="shared" si="54"/>
        <v>414003.85666666669</v>
      </c>
      <c r="Q527" s="53">
        <f t="shared" si="55"/>
        <v>372603.47100000002</v>
      </c>
    </row>
    <row r="528" spans="2:17" hidden="1" x14ac:dyDescent="0.25">
      <c r="B528" s="67">
        <v>526</v>
      </c>
      <c r="C528" s="23" t="s">
        <v>6470</v>
      </c>
      <c r="D528" s="22">
        <v>1700017080</v>
      </c>
      <c r="E528" s="23" t="s">
        <v>5489</v>
      </c>
      <c r="F528" s="22">
        <v>2020</v>
      </c>
      <c r="G528" s="38">
        <v>44389</v>
      </c>
      <c r="H528" s="22">
        <f t="shared" si="50"/>
        <v>1</v>
      </c>
      <c r="I528" s="22">
        <v>15</v>
      </c>
      <c r="J528" s="39">
        <f t="shared" si="51"/>
        <v>6.3333333333333325E-2</v>
      </c>
      <c r="K528" s="35">
        <v>437313</v>
      </c>
      <c r="L528" s="35">
        <v>419660.73</v>
      </c>
      <c r="M528" s="36">
        <v>0</v>
      </c>
      <c r="N528" s="35">
        <f t="shared" si="52"/>
        <v>437313</v>
      </c>
      <c r="O528" s="35">
        <f t="shared" si="53"/>
        <v>27696.489999999998</v>
      </c>
      <c r="P528" s="57">
        <f t="shared" si="54"/>
        <v>409616.51</v>
      </c>
      <c r="Q528" s="53">
        <f t="shared" si="55"/>
        <v>368654.859</v>
      </c>
    </row>
    <row r="529" spans="2:17" hidden="1" x14ac:dyDescent="0.25">
      <c r="B529" s="67">
        <v>527</v>
      </c>
      <c r="C529" s="23" t="s">
        <v>6470</v>
      </c>
      <c r="D529" s="22">
        <v>1700016630</v>
      </c>
      <c r="E529" s="23" t="s">
        <v>5490</v>
      </c>
      <c r="F529" s="22">
        <v>2020</v>
      </c>
      <c r="G529" s="38">
        <v>44389</v>
      </c>
      <c r="H529" s="22">
        <f t="shared" si="50"/>
        <v>1</v>
      </c>
      <c r="I529" s="22">
        <v>15</v>
      </c>
      <c r="J529" s="39">
        <f t="shared" si="51"/>
        <v>6.3333333333333325E-2</v>
      </c>
      <c r="K529" s="35">
        <v>415787</v>
      </c>
      <c r="L529" s="35">
        <v>399003.64</v>
      </c>
      <c r="M529" s="36">
        <v>0</v>
      </c>
      <c r="N529" s="35">
        <f t="shared" si="52"/>
        <v>415787</v>
      </c>
      <c r="O529" s="35">
        <f t="shared" si="53"/>
        <v>26333.176666666663</v>
      </c>
      <c r="P529" s="57">
        <f t="shared" si="54"/>
        <v>389453.82333333336</v>
      </c>
      <c r="Q529" s="53">
        <f t="shared" si="55"/>
        <v>350508.44100000005</v>
      </c>
    </row>
    <row r="530" spans="2:17" hidden="1" x14ac:dyDescent="0.25">
      <c r="B530" s="67">
        <v>528</v>
      </c>
      <c r="C530" s="23" t="s">
        <v>6470</v>
      </c>
      <c r="D530" s="22">
        <v>1700016600</v>
      </c>
      <c r="E530" s="23" t="s">
        <v>5491</v>
      </c>
      <c r="F530" s="22">
        <v>2020</v>
      </c>
      <c r="G530" s="38">
        <v>44389</v>
      </c>
      <c r="H530" s="22">
        <f t="shared" si="50"/>
        <v>1</v>
      </c>
      <c r="I530" s="22">
        <v>15</v>
      </c>
      <c r="J530" s="39">
        <f t="shared" si="51"/>
        <v>6.3333333333333325E-2</v>
      </c>
      <c r="K530" s="35">
        <v>412756</v>
      </c>
      <c r="L530" s="35">
        <v>396094.98</v>
      </c>
      <c r="M530" s="36">
        <v>0</v>
      </c>
      <c r="N530" s="35">
        <f t="shared" si="52"/>
        <v>412756</v>
      </c>
      <c r="O530" s="35">
        <f t="shared" si="53"/>
        <v>26141.21333333333</v>
      </c>
      <c r="P530" s="57">
        <f t="shared" si="54"/>
        <v>386614.78666666668</v>
      </c>
      <c r="Q530" s="53">
        <f t="shared" si="55"/>
        <v>347953.30800000002</v>
      </c>
    </row>
    <row r="531" spans="2:17" hidden="1" x14ac:dyDescent="0.25">
      <c r="B531" s="67">
        <v>529</v>
      </c>
      <c r="C531" s="23" t="s">
        <v>6470</v>
      </c>
      <c r="D531" s="22">
        <v>1700016660</v>
      </c>
      <c r="E531" s="23" t="s">
        <v>5492</v>
      </c>
      <c r="F531" s="22">
        <v>2020</v>
      </c>
      <c r="G531" s="38">
        <v>44389</v>
      </c>
      <c r="H531" s="22">
        <f t="shared" si="50"/>
        <v>1</v>
      </c>
      <c r="I531" s="22">
        <v>15</v>
      </c>
      <c r="J531" s="39">
        <f t="shared" si="51"/>
        <v>6.3333333333333325E-2</v>
      </c>
      <c r="K531" s="35">
        <v>405316</v>
      </c>
      <c r="L531" s="35">
        <v>388955.3</v>
      </c>
      <c r="M531" s="36">
        <v>0</v>
      </c>
      <c r="N531" s="35">
        <f t="shared" si="52"/>
        <v>405316</v>
      </c>
      <c r="O531" s="35">
        <f t="shared" si="53"/>
        <v>25670.013333333329</v>
      </c>
      <c r="P531" s="57">
        <f t="shared" si="54"/>
        <v>379645.98666666669</v>
      </c>
      <c r="Q531" s="53">
        <f t="shared" si="55"/>
        <v>341681.38800000004</v>
      </c>
    </row>
    <row r="532" spans="2:17" hidden="1" x14ac:dyDescent="0.25">
      <c r="B532" s="67">
        <v>530</v>
      </c>
      <c r="C532" s="23" t="s">
        <v>6470</v>
      </c>
      <c r="D532" s="22">
        <v>1700017090</v>
      </c>
      <c r="E532" s="23" t="s">
        <v>5493</v>
      </c>
      <c r="F532" s="22">
        <v>2020</v>
      </c>
      <c r="G532" s="38">
        <v>44389</v>
      </c>
      <c r="H532" s="22">
        <f t="shared" si="50"/>
        <v>1</v>
      </c>
      <c r="I532" s="22">
        <v>15</v>
      </c>
      <c r="J532" s="39">
        <f t="shared" si="51"/>
        <v>6.3333333333333325E-2</v>
      </c>
      <c r="K532" s="35">
        <v>392174</v>
      </c>
      <c r="L532" s="35">
        <v>376343.78</v>
      </c>
      <c r="M532" s="36">
        <v>0</v>
      </c>
      <c r="N532" s="35">
        <f t="shared" si="52"/>
        <v>392174</v>
      </c>
      <c r="O532" s="35">
        <f t="shared" si="53"/>
        <v>24837.686666666665</v>
      </c>
      <c r="P532" s="57">
        <f t="shared" si="54"/>
        <v>367336.31333333335</v>
      </c>
      <c r="Q532" s="53">
        <f t="shared" si="55"/>
        <v>330602.68200000003</v>
      </c>
    </row>
    <row r="533" spans="2:17" hidden="1" x14ac:dyDescent="0.25">
      <c r="B533" s="67">
        <v>531</v>
      </c>
      <c r="C533" s="23" t="s">
        <v>6470</v>
      </c>
      <c r="D533" s="22">
        <v>1700016730</v>
      </c>
      <c r="E533" s="23" t="s">
        <v>5494</v>
      </c>
      <c r="F533" s="22">
        <v>2020</v>
      </c>
      <c r="G533" s="38">
        <v>44389</v>
      </c>
      <c r="H533" s="22">
        <f t="shared" si="50"/>
        <v>1</v>
      </c>
      <c r="I533" s="22">
        <v>15</v>
      </c>
      <c r="J533" s="39">
        <f t="shared" si="51"/>
        <v>6.3333333333333325E-2</v>
      </c>
      <c r="K533" s="35">
        <v>391485</v>
      </c>
      <c r="L533" s="35">
        <v>375682.59</v>
      </c>
      <c r="M533" s="36">
        <v>0</v>
      </c>
      <c r="N533" s="35">
        <f t="shared" si="52"/>
        <v>391485</v>
      </c>
      <c r="O533" s="35">
        <f t="shared" si="53"/>
        <v>24794.049999999996</v>
      </c>
      <c r="P533" s="57">
        <f t="shared" si="54"/>
        <v>366690.95</v>
      </c>
      <c r="Q533" s="53">
        <f t="shared" si="55"/>
        <v>330021.85500000004</v>
      </c>
    </row>
    <row r="534" spans="2:17" hidden="1" x14ac:dyDescent="0.25">
      <c r="B534" s="67">
        <v>532</v>
      </c>
      <c r="C534" s="23" t="s">
        <v>6470</v>
      </c>
      <c r="D534" s="22">
        <v>1700016860</v>
      </c>
      <c r="E534" s="23" t="s">
        <v>5495</v>
      </c>
      <c r="F534" s="22">
        <v>2020</v>
      </c>
      <c r="G534" s="38">
        <v>44389</v>
      </c>
      <c r="H534" s="22">
        <f t="shared" si="50"/>
        <v>1</v>
      </c>
      <c r="I534" s="22">
        <v>15</v>
      </c>
      <c r="J534" s="39">
        <f t="shared" si="51"/>
        <v>6.3333333333333325E-2</v>
      </c>
      <c r="K534" s="35">
        <v>385950.4</v>
      </c>
      <c r="L534" s="35">
        <v>370371.39</v>
      </c>
      <c r="M534" s="36">
        <v>0</v>
      </c>
      <c r="N534" s="35">
        <f t="shared" si="52"/>
        <v>385950.4</v>
      </c>
      <c r="O534" s="35">
        <f t="shared" si="53"/>
        <v>24443.525333333331</v>
      </c>
      <c r="P534" s="57">
        <f t="shared" si="54"/>
        <v>361506.87466666667</v>
      </c>
      <c r="Q534" s="53">
        <f t="shared" si="55"/>
        <v>325356.18719999999</v>
      </c>
    </row>
    <row r="535" spans="2:17" hidden="1" x14ac:dyDescent="0.25">
      <c r="B535" s="67">
        <v>533</v>
      </c>
      <c r="C535" s="23" t="s">
        <v>6470</v>
      </c>
      <c r="D535" s="22">
        <v>1700017040</v>
      </c>
      <c r="E535" s="23" t="s">
        <v>5496</v>
      </c>
      <c r="F535" s="22">
        <v>2020</v>
      </c>
      <c r="G535" s="38">
        <v>44389</v>
      </c>
      <c r="H535" s="22">
        <f t="shared" si="50"/>
        <v>1</v>
      </c>
      <c r="I535" s="22">
        <v>15</v>
      </c>
      <c r="J535" s="39">
        <f t="shared" si="51"/>
        <v>6.3333333333333325E-2</v>
      </c>
      <c r="K535" s="35">
        <v>363903</v>
      </c>
      <c r="L535" s="35">
        <v>349213.95</v>
      </c>
      <c r="M535" s="36">
        <v>0</v>
      </c>
      <c r="N535" s="35">
        <f t="shared" si="52"/>
        <v>363903</v>
      </c>
      <c r="O535" s="35">
        <f t="shared" si="53"/>
        <v>23047.19</v>
      </c>
      <c r="P535" s="57">
        <f t="shared" si="54"/>
        <v>340855.81</v>
      </c>
      <c r="Q535" s="53">
        <f t="shared" si="55"/>
        <v>306770.22899999999</v>
      </c>
    </row>
    <row r="536" spans="2:17" hidden="1" x14ac:dyDescent="0.25">
      <c r="B536" s="67">
        <v>534</v>
      </c>
      <c r="C536" s="23" t="s">
        <v>6470</v>
      </c>
      <c r="D536" s="22">
        <v>1700017060</v>
      </c>
      <c r="E536" s="23" t="s">
        <v>5497</v>
      </c>
      <c r="F536" s="22">
        <v>2020</v>
      </c>
      <c r="G536" s="38">
        <v>44389</v>
      </c>
      <c r="H536" s="22">
        <f t="shared" si="50"/>
        <v>1</v>
      </c>
      <c r="I536" s="22">
        <v>15</v>
      </c>
      <c r="J536" s="39">
        <f t="shared" si="51"/>
        <v>6.3333333333333325E-2</v>
      </c>
      <c r="K536" s="35">
        <v>355610</v>
      </c>
      <c r="L536" s="35">
        <v>341255.69</v>
      </c>
      <c r="M536" s="36">
        <v>0</v>
      </c>
      <c r="N536" s="35">
        <f t="shared" si="52"/>
        <v>355610</v>
      </c>
      <c r="O536" s="35">
        <f t="shared" si="53"/>
        <v>22521.966666666664</v>
      </c>
      <c r="P536" s="57">
        <f t="shared" si="54"/>
        <v>333088.03333333333</v>
      </c>
      <c r="Q536" s="53">
        <f t="shared" si="55"/>
        <v>299779.23</v>
      </c>
    </row>
    <row r="537" spans="2:17" hidden="1" x14ac:dyDescent="0.25">
      <c r="B537" s="67">
        <v>535</v>
      </c>
      <c r="C537" s="23" t="s">
        <v>6470</v>
      </c>
      <c r="D537" s="22">
        <v>1700016750</v>
      </c>
      <c r="E537" s="23" t="s">
        <v>5498</v>
      </c>
      <c r="F537" s="22">
        <v>2020</v>
      </c>
      <c r="G537" s="38">
        <v>44389</v>
      </c>
      <c r="H537" s="22">
        <f t="shared" si="50"/>
        <v>1</v>
      </c>
      <c r="I537" s="22">
        <v>15</v>
      </c>
      <c r="J537" s="39">
        <f t="shared" si="51"/>
        <v>6.3333333333333325E-2</v>
      </c>
      <c r="K537" s="35">
        <v>350465</v>
      </c>
      <c r="L537" s="35">
        <v>336318.38</v>
      </c>
      <c r="M537" s="36">
        <v>0</v>
      </c>
      <c r="N537" s="35">
        <f t="shared" si="52"/>
        <v>350465</v>
      </c>
      <c r="O537" s="35">
        <f t="shared" si="53"/>
        <v>22196.116666666665</v>
      </c>
      <c r="P537" s="57">
        <f t="shared" si="54"/>
        <v>328268.88333333336</v>
      </c>
      <c r="Q537" s="53">
        <f t="shared" si="55"/>
        <v>295441.99500000005</v>
      </c>
    </row>
    <row r="538" spans="2:17" hidden="1" x14ac:dyDescent="0.25">
      <c r="B538" s="67">
        <v>536</v>
      </c>
      <c r="C538" s="23" t="s">
        <v>6470</v>
      </c>
      <c r="D538" s="22">
        <v>1700016670</v>
      </c>
      <c r="E538" s="23" t="s">
        <v>5499</v>
      </c>
      <c r="F538" s="22">
        <v>2020</v>
      </c>
      <c r="G538" s="38">
        <v>44389</v>
      </c>
      <c r="H538" s="22">
        <f t="shared" si="50"/>
        <v>1</v>
      </c>
      <c r="I538" s="22">
        <v>15</v>
      </c>
      <c r="J538" s="39">
        <f t="shared" si="51"/>
        <v>6.3333333333333325E-2</v>
      </c>
      <c r="K538" s="35">
        <v>343341</v>
      </c>
      <c r="L538" s="35">
        <v>329481.94</v>
      </c>
      <c r="M538" s="36">
        <v>0</v>
      </c>
      <c r="N538" s="35">
        <f t="shared" si="52"/>
        <v>343341</v>
      </c>
      <c r="O538" s="35">
        <f t="shared" si="53"/>
        <v>21744.929999999997</v>
      </c>
      <c r="P538" s="57">
        <f t="shared" si="54"/>
        <v>321596.07</v>
      </c>
      <c r="Q538" s="53">
        <f t="shared" si="55"/>
        <v>289436.46299999999</v>
      </c>
    </row>
    <row r="539" spans="2:17" hidden="1" x14ac:dyDescent="0.25">
      <c r="B539" s="67">
        <v>537</v>
      </c>
      <c r="C539" s="23" t="s">
        <v>6470</v>
      </c>
      <c r="D539" s="22">
        <v>1700016620</v>
      </c>
      <c r="E539" s="23" t="s">
        <v>5500</v>
      </c>
      <c r="F539" s="22">
        <v>2020</v>
      </c>
      <c r="G539" s="38">
        <v>44389</v>
      </c>
      <c r="H539" s="22">
        <f t="shared" si="50"/>
        <v>1</v>
      </c>
      <c r="I539" s="22">
        <v>15</v>
      </c>
      <c r="J539" s="39">
        <f t="shared" si="51"/>
        <v>6.3333333333333325E-2</v>
      </c>
      <c r="K539" s="35">
        <v>342924</v>
      </c>
      <c r="L539" s="35">
        <v>329081.77</v>
      </c>
      <c r="M539" s="36">
        <v>0</v>
      </c>
      <c r="N539" s="35">
        <f t="shared" si="52"/>
        <v>342924</v>
      </c>
      <c r="O539" s="35">
        <f t="shared" si="53"/>
        <v>21718.519999999997</v>
      </c>
      <c r="P539" s="57">
        <f t="shared" si="54"/>
        <v>321205.48</v>
      </c>
      <c r="Q539" s="53">
        <f t="shared" si="55"/>
        <v>289084.93199999997</v>
      </c>
    </row>
    <row r="540" spans="2:17" hidden="1" x14ac:dyDescent="0.25">
      <c r="B540" s="67">
        <v>538</v>
      </c>
      <c r="C540" s="23" t="s">
        <v>6470</v>
      </c>
      <c r="D540" s="22">
        <v>1700016700</v>
      </c>
      <c r="E540" s="23" t="s">
        <v>5501</v>
      </c>
      <c r="F540" s="22">
        <v>2020</v>
      </c>
      <c r="G540" s="38">
        <v>44389</v>
      </c>
      <c r="H540" s="22">
        <f t="shared" si="50"/>
        <v>1</v>
      </c>
      <c r="I540" s="22">
        <v>15</v>
      </c>
      <c r="J540" s="39">
        <f t="shared" si="51"/>
        <v>6.3333333333333325E-2</v>
      </c>
      <c r="K540" s="35">
        <v>338443</v>
      </c>
      <c r="L540" s="35">
        <v>324781.65000000002</v>
      </c>
      <c r="M540" s="36">
        <v>0</v>
      </c>
      <c r="N540" s="35">
        <f t="shared" si="52"/>
        <v>338443</v>
      </c>
      <c r="O540" s="35">
        <f t="shared" si="53"/>
        <v>21434.723333333332</v>
      </c>
      <c r="P540" s="57">
        <f t="shared" si="54"/>
        <v>317008.27666666667</v>
      </c>
      <c r="Q540" s="53">
        <f t="shared" si="55"/>
        <v>285307.44900000002</v>
      </c>
    </row>
    <row r="541" spans="2:17" hidden="1" x14ac:dyDescent="0.25">
      <c r="B541" s="67">
        <v>539</v>
      </c>
      <c r="C541" s="23" t="s">
        <v>6470</v>
      </c>
      <c r="D541" s="22">
        <v>1700016590</v>
      </c>
      <c r="E541" s="23" t="s">
        <v>5502</v>
      </c>
      <c r="F541" s="22">
        <v>2020</v>
      </c>
      <c r="G541" s="38">
        <v>44389</v>
      </c>
      <c r="H541" s="22">
        <f t="shared" si="50"/>
        <v>1</v>
      </c>
      <c r="I541" s="22">
        <v>15</v>
      </c>
      <c r="J541" s="39">
        <f t="shared" si="51"/>
        <v>6.3333333333333325E-2</v>
      </c>
      <c r="K541" s="35">
        <v>330056</v>
      </c>
      <c r="L541" s="35">
        <v>316733.19</v>
      </c>
      <c r="M541" s="36">
        <v>0</v>
      </c>
      <c r="N541" s="35">
        <f t="shared" si="52"/>
        <v>330056</v>
      </c>
      <c r="O541" s="35">
        <f t="shared" si="53"/>
        <v>20903.546666666665</v>
      </c>
      <c r="P541" s="57">
        <f t="shared" si="54"/>
        <v>309152.45333333331</v>
      </c>
      <c r="Q541" s="53">
        <f t="shared" si="55"/>
        <v>278237.20799999998</v>
      </c>
    </row>
    <row r="542" spans="2:17" hidden="1" x14ac:dyDescent="0.25">
      <c r="B542" s="67">
        <v>540</v>
      </c>
      <c r="C542" s="23" t="s">
        <v>6470</v>
      </c>
      <c r="D542" s="22">
        <v>1700016970</v>
      </c>
      <c r="E542" s="23" t="s">
        <v>5503</v>
      </c>
      <c r="F542" s="22">
        <v>2020</v>
      </c>
      <c r="G542" s="38">
        <v>44389</v>
      </c>
      <c r="H542" s="22">
        <f t="shared" si="50"/>
        <v>1</v>
      </c>
      <c r="I542" s="22">
        <v>15</v>
      </c>
      <c r="J542" s="39">
        <f t="shared" si="51"/>
        <v>6.3333333333333325E-2</v>
      </c>
      <c r="K542" s="35">
        <v>321724</v>
      </c>
      <c r="L542" s="35">
        <v>308737.52</v>
      </c>
      <c r="M542" s="36">
        <v>0</v>
      </c>
      <c r="N542" s="35">
        <f t="shared" si="52"/>
        <v>321724</v>
      </c>
      <c r="O542" s="35">
        <f t="shared" si="53"/>
        <v>20375.853333333329</v>
      </c>
      <c r="P542" s="57">
        <f t="shared" si="54"/>
        <v>301348.14666666667</v>
      </c>
      <c r="Q542" s="53">
        <f t="shared" si="55"/>
        <v>271213.33199999999</v>
      </c>
    </row>
    <row r="543" spans="2:17" hidden="1" x14ac:dyDescent="0.25">
      <c r="B543" s="67">
        <v>541</v>
      </c>
      <c r="C543" s="23" t="s">
        <v>6470</v>
      </c>
      <c r="D543" s="22">
        <v>1700016820</v>
      </c>
      <c r="E543" s="23" t="s">
        <v>5504</v>
      </c>
      <c r="F543" s="22">
        <v>2020</v>
      </c>
      <c r="G543" s="38">
        <v>44389</v>
      </c>
      <c r="H543" s="22">
        <f t="shared" si="50"/>
        <v>1</v>
      </c>
      <c r="I543" s="22">
        <v>15</v>
      </c>
      <c r="J543" s="39">
        <f t="shared" si="51"/>
        <v>6.3333333333333325E-2</v>
      </c>
      <c r="K543" s="35">
        <v>315980</v>
      </c>
      <c r="L543" s="35">
        <v>303225.37</v>
      </c>
      <c r="M543" s="36">
        <v>0</v>
      </c>
      <c r="N543" s="35">
        <f t="shared" si="52"/>
        <v>315980</v>
      </c>
      <c r="O543" s="35">
        <f t="shared" si="53"/>
        <v>20012.066666666666</v>
      </c>
      <c r="P543" s="57">
        <f t="shared" si="54"/>
        <v>295967.93333333335</v>
      </c>
      <c r="Q543" s="53">
        <f t="shared" si="55"/>
        <v>266371.14</v>
      </c>
    </row>
    <row r="544" spans="2:17" hidden="1" x14ac:dyDescent="0.25">
      <c r="B544" s="67">
        <v>542</v>
      </c>
      <c r="C544" s="23" t="s">
        <v>6470</v>
      </c>
      <c r="D544" s="22">
        <v>1700016810</v>
      </c>
      <c r="E544" s="23" t="s">
        <v>5505</v>
      </c>
      <c r="F544" s="22">
        <v>2020</v>
      </c>
      <c r="G544" s="38">
        <v>44389</v>
      </c>
      <c r="H544" s="22">
        <f t="shared" si="50"/>
        <v>1</v>
      </c>
      <c r="I544" s="22">
        <v>15</v>
      </c>
      <c r="J544" s="39">
        <f t="shared" si="51"/>
        <v>6.3333333333333325E-2</v>
      </c>
      <c r="K544" s="35">
        <v>256461</v>
      </c>
      <c r="L544" s="35">
        <v>246108.88</v>
      </c>
      <c r="M544" s="36">
        <v>0</v>
      </c>
      <c r="N544" s="35">
        <f t="shared" si="52"/>
        <v>256461</v>
      </c>
      <c r="O544" s="35">
        <f t="shared" si="53"/>
        <v>16242.529999999997</v>
      </c>
      <c r="P544" s="57">
        <f t="shared" si="54"/>
        <v>240218.47</v>
      </c>
      <c r="Q544" s="53">
        <f t="shared" si="55"/>
        <v>216196.62299999999</v>
      </c>
    </row>
    <row r="545" spans="2:17" hidden="1" x14ac:dyDescent="0.25">
      <c r="B545" s="67">
        <v>543</v>
      </c>
      <c r="C545" s="23" t="s">
        <v>6470</v>
      </c>
      <c r="D545" s="22">
        <v>1700016910</v>
      </c>
      <c r="E545" s="23" t="s">
        <v>5506</v>
      </c>
      <c r="F545" s="22">
        <v>2020</v>
      </c>
      <c r="G545" s="38">
        <v>44389</v>
      </c>
      <c r="H545" s="22">
        <f t="shared" si="50"/>
        <v>1</v>
      </c>
      <c r="I545" s="22">
        <v>15</v>
      </c>
      <c r="J545" s="39">
        <f t="shared" si="51"/>
        <v>6.3333333333333325E-2</v>
      </c>
      <c r="K545" s="35">
        <v>256461</v>
      </c>
      <c r="L545" s="35">
        <v>246108.88</v>
      </c>
      <c r="M545" s="36">
        <v>0</v>
      </c>
      <c r="N545" s="35">
        <f t="shared" si="52"/>
        <v>256461</v>
      </c>
      <c r="O545" s="35">
        <f t="shared" si="53"/>
        <v>16242.529999999997</v>
      </c>
      <c r="P545" s="57">
        <f t="shared" si="54"/>
        <v>240218.47</v>
      </c>
      <c r="Q545" s="53">
        <f t="shared" si="55"/>
        <v>216196.62299999999</v>
      </c>
    </row>
    <row r="546" spans="2:17" hidden="1" x14ac:dyDescent="0.25">
      <c r="B546" s="67">
        <v>544</v>
      </c>
      <c r="C546" s="23" t="s">
        <v>6470</v>
      </c>
      <c r="D546" s="22">
        <v>1700016980</v>
      </c>
      <c r="E546" s="23" t="s">
        <v>5507</v>
      </c>
      <c r="F546" s="22">
        <v>2020</v>
      </c>
      <c r="G546" s="38">
        <v>44389</v>
      </c>
      <c r="H546" s="22">
        <f t="shared" si="50"/>
        <v>1</v>
      </c>
      <c r="I546" s="22">
        <v>15</v>
      </c>
      <c r="J546" s="39">
        <f t="shared" si="51"/>
        <v>6.3333333333333325E-2</v>
      </c>
      <c r="K546" s="35">
        <v>243162</v>
      </c>
      <c r="L546" s="35">
        <v>233346.7</v>
      </c>
      <c r="M546" s="36">
        <v>0</v>
      </c>
      <c r="N546" s="35">
        <f t="shared" si="52"/>
        <v>243162</v>
      </c>
      <c r="O546" s="35">
        <f t="shared" si="53"/>
        <v>15400.259999999998</v>
      </c>
      <c r="P546" s="57">
        <f t="shared" si="54"/>
        <v>227761.74</v>
      </c>
      <c r="Q546" s="53">
        <f t="shared" si="55"/>
        <v>204985.56599999999</v>
      </c>
    </row>
    <row r="547" spans="2:17" hidden="1" x14ac:dyDescent="0.25">
      <c r="B547" s="67">
        <v>545</v>
      </c>
      <c r="C547" s="23" t="s">
        <v>6470</v>
      </c>
      <c r="D547" s="22">
        <v>1700016680</v>
      </c>
      <c r="E547" s="23" t="s">
        <v>5508</v>
      </c>
      <c r="F547" s="22">
        <v>2020</v>
      </c>
      <c r="G547" s="38">
        <v>44389</v>
      </c>
      <c r="H547" s="22">
        <f t="shared" si="50"/>
        <v>1</v>
      </c>
      <c r="I547" s="22">
        <v>15</v>
      </c>
      <c r="J547" s="39">
        <f t="shared" si="51"/>
        <v>6.3333333333333325E-2</v>
      </c>
      <c r="K547" s="35">
        <v>227391</v>
      </c>
      <c r="L547" s="35">
        <v>218212.29</v>
      </c>
      <c r="M547" s="36">
        <v>0</v>
      </c>
      <c r="N547" s="35">
        <f t="shared" si="52"/>
        <v>227391</v>
      </c>
      <c r="O547" s="35">
        <f t="shared" si="53"/>
        <v>14401.429999999998</v>
      </c>
      <c r="P547" s="57">
        <f t="shared" si="54"/>
        <v>212989.57</v>
      </c>
      <c r="Q547" s="53">
        <f t="shared" si="55"/>
        <v>191690.61300000001</v>
      </c>
    </row>
    <row r="548" spans="2:17" hidden="1" x14ac:dyDescent="0.25">
      <c r="B548" s="67">
        <v>546</v>
      </c>
      <c r="C548" s="23" t="s">
        <v>6470</v>
      </c>
      <c r="D548" s="22">
        <v>1700016650</v>
      </c>
      <c r="E548" s="23" t="s">
        <v>5509</v>
      </c>
      <c r="F548" s="22">
        <v>2020</v>
      </c>
      <c r="G548" s="38">
        <v>44389</v>
      </c>
      <c r="H548" s="22">
        <f t="shared" si="50"/>
        <v>1</v>
      </c>
      <c r="I548" s="22">
        <v>15</v>
      </c>
      <c r="J548" s="39">
        <f t="shared" si="51"/>
        <v>6.3333333333333325E-2</v>
      </c>
      <c r="K548" s="35">
        <v>225998</v>
      </c>
      <c r="L548" s="35">
        <v>216875.51999999999</v>
      </c>
      <c r="M548" s="36">
        <v>0</v>
      </c>
      <c r="N548" s="35">
        <f t="shared" si="52"/>
        <v>225998</v>
      </c>
      <c r="O548" s="35">
        <f t="shared" si="53"/>
        <v>14313.206666666665</v>
      </c>
      <c r="P548" s="57">
        <f t="shared" si="54"/>
        <v>211684.79333333333</v>
      </c>
      <c r="Q548" s="53">
        <f t="shared" si="55"/>
        <v>190516.31400000001</v>
      </c>
    </row>
    <row r="549" spans="2:17" hidden="1" x14ac:dyDescent="0.25">
      <c r="B549" s="67">
        <v>547</v>
      </c>
      <c r="C549" s="23" t="s">
        <v>6470</v>
      </c>
      <c r="D549" s="22">
        <v>1700017110</v>
      </c>
      <c r="E549" s="23" t="s">
        <v>5510</v>
      </c>
      <c r="F549" s="22">
        <v>2020</v>
      </c>
      <c r="G549" s="38">
        <v>44389</v>
      </c>
      <c r="H549" s="22">
        <f t="shared" si="50"/>
        <v>1</v>
      </c>
      <c r="I549" s="22">
        <v>15</v>
      </c>
      <c r="J549" s="39">
        <f t="shared" si="51"/>
        <v>6.3333333333333325E-2</v>
      </c>
      <c r="K549" s="35">
        <v>201053</v>
      </c>
      <c r="L549" s="35">
        <v>192937.44</v>
      </c>
      <c r="M549" s="36">
        <v>0</v>
      </c>
      <c r="N549" s="35">
        <f t="shared" si="52"/>
        <v>201053</v>
      </c>
      <c r="O549" s="35">
        <f t="shared" si="53"/>
        <v>12733.356666666665</v>
      </c>
      <c r="P549" s="57">
        <f t="shared" si="54"/>
        <v>188319.64333333334</v>
      </c>
      <c r="Q549" s="53">
        <f t="shared" si="55"/>
        <v>169487.679</v>
      </c>
    </row>
    <row r="550" spans="2:17" hidden="1" x14ac:dyDescent="0.25">
      <c r="B550" s="67">
        <v>548</v>
      </c>
      <c r="C550" s="23" t="s">
        <v>6470</v>
      </c>
      <c r="D550" s="22">
        <v>1700017130</v>
      </c>
      <c r="E550" s="23" t="s">
        <v>5511</v>
      </c>
      <c r="F550" s="22">
        <v>2020</v>
      </c>
      <c r="G550" s="38">
        <v>44389</v>
      </c>
      <c r="H550" s="22">
        <f t="shared" si="50"/>
        <v>1</v>
      </c>
      <c r="I550" s="22">
        <v>15</v>
      </c>
      <c r="J550" s="39">
        <f t="shared" si="51"/>
        <v>6.3333333333333325E-2</v>
      </c>
      <c r="K550" s="35">
        <v>201053</v>
      </c>
      <c r="L550" s="35">
        <v>192937.44</v>
      </c>
      <c r="M550" s="36">
        <v>0</v>
      </c>
      <c r="N550" s="35">
        <f t="shared" si="52"/>
        <v>201053</v>
      </c>
      <c r="O550" s="35">
        <f t="shared" si="53"/>
        <v>12733.356666666665</v>
      </c>
      <c r="P550" s="57">
        <f t="shared" si="54"/>
        <v>188319.64333333334</v>
      </c>
      <c r="Q550" s="53">
        <f t="shared" si="55"/>
        <v>169487.679</v>
      </c>
    </row>
    <row r="551" spans="2:17" hidden="1" x14ac:dyDescent="0.25">
      <c r="B551" s="67">
        <v>549</v>
      </c>
      <c r="C551" s="23" t="s">
        <v>6470</v>
      </c>
      <c r="D551" s="22">
        <v>1700016640</v>
      </c>
      <c r="E551" s="23" t="s">
        <v>5512</v>
      </c>
      <c r="F551" s="22">
        <v>2020</v>
      </c>
      <c r="G551" s="38">
        <v>44389</v>
      </c>
      <c r="H551" s="22">
        <f t="shared" si="50"/>
        <v>1</v>
      </c>
      <c r="I551" s="22">
        <v>15</v>
      </c>
      <c r="J551" s="39">
        <f t="shared" si="51"/>
        <v>6.3333333333333325E-2</v>
      </c>
      <c r="K551" s="35">
        <v>194787</v>
      </c>
      <c r="L551" s="35">
        <v>186924.36</v>
      </c>
      <c r="M551" s="36">
        <v>0</v>
      </c>
      <c r="N551" s="35">
        <f t="shared" si="52"/>
        <v>194787</v>
      </c>
      <c r="O551" s="35">
        <f t="shared" si="53"/>
        <v>12336.509999999998</v>
      </c>
      <c r="P551" s="57">
        <f t="shared" si="54"/>
        <v>182450.49</v>
      </c>
      <c r="Q551" s="53">
        <f t="shared" si="55"/>
        <v>164205.44099999999</v>
      </c>
    </row>
    <row r="552" spans="2:17" hidden="1" x14ac:dyDescent="0.25">
      <c r="B552" s="67">
        <v>550</v>
      </c>
      <c r="C552" s="23" t="s">
        <v>6470</v>
      </c>
      <c r="D552" s="22">
        <v>1700016940</v>
      </c>
      <c r="E552" s="23" t="s">
        <v>5513</v>
      </c>
      <c r="F552" s="22">
        <v>2020</v>
      </c>
      <c r="G552" s="38">
        <v>44389</v>
      </c>
      <c r="H552" s="22">
        <f t="shared" si="50"/>
        <v>1</v>
      </c>
      <c r="I552" s="22">
        <v>15</v>
      </c>
      <c r="J552" s="39">
        <f t="shared" si="51"/>
        <v>6.3333333333333325E-2</v>
      </c>
      <c r="K552" s="35">
        <v>193318</v>
      </c>
      <c r="L552" s="35">
        <v>185514.66</v>
      </c>
      <c r="M552" s="36">
        <v>0</v>
      </c>
      <c r="N552" s="35">
        <f t="shared" si="52"/>
        <v>193318</v>
      </c>
      <c r="O552" s="35">
        <f t="shared" si="53"/>
        <v>12243.473333333332</v>
      </c>
      <c r="P552" s="57">
        <f t="shared" si="54"/>
        <v>181074.52666666667</v>
      </c>
      <c r="Q552" s="53">
        <f t="shared" si="55"/>
        <v>162967.07400000002</v>
      </c>
    </row>
    <row r="553" spans="2:17" hidden="1" x14ac:dyDescent="0.25">
      <c r="B553" s="67">
        <v>551</v>
      </c>
      <c r="C553" s="23" t="s">
        <v>6470</v>
      </c>
      <c r="D553" s="22">
        <v>1700016990</v>
      </c>
      <c r="E553" s="23" t="s">
        <v>5514</v>
      </c>
      <c r="F553" s="22">
        <v>2020</v>
      </c>
      <c r="G553" s="38">
        <v>44389</v>
      </c>
      <c r="H553" s="22">
        <f t="shared" si="50"/>
        <v>1</v>
      </c>
      <c r="I553" s="22">
        <v>15</v>
      </c>
      <c r="J553" s="39">
        <f t="shared" si="51"/>
        <v>6.3333333333333325E-2</v>
      </c>
      <c r="K553" s="35">
        <v>190857</v>
      </c>
      <c r="L553" s="35">
        <v>183153</v>
      </c>
      <c r="M553" s="36">
        <v>0</v>
      </c>
      <c r="N553" s="35">
        <f t="shared" si="52"/>
        <v>190857</v>
      </c>
      <c r="O553" s="35">
        <f t="shared" si="53"/>
        <v>12087.609999999999</v>
      </c>
      <c r="P553" s="57">
        <f t="shared" si="54"/>
        <v>178769.39</v>
      </c>
      <c r="Q553" s="53">
        <f t="shared" si="55"/>
        <v>160892.45100000003</v>
      </c>
    </row>
    <row r="554" spans="2:17" hidden="1" x14ac:dyDescent="0.25">
      <c r="B554" s="67">
        <v>552</v>
      </c>
      <c r="C554" s="23" t="s">
        <v>6470</v>
      </c>
      <c r="D554" s="22">
        <v>1700016930</v>
      </c>
      <c r="E554" s="23" t="s">
        <v>5515</v>
      </c>
      <c r="F554" s="22">
        <v>2020</v>
      </c>
      <c r="G554" s="38">
        <v>44389</v>
      </c>
      <c r="H554" s="22">
        <f t="shared" si="50"/>
        <v>1</v>
      </c>
      <c r="I554" s="22">
        <v>15</v>
      </c>
      <c r="J554" s="39">
        <f t="shared" si="51"/>
        <v>6.3333333333333325E-2</v>
      </c>
      <c r="K554" s="35">
        <v>173566</v>
      </c>
      <c r="L554" s="35">
        <v>166559.96</v>
      </c>
      <c r="M554" s="36">
        <v>0</v>
      </c>
      <c r="N554" s="35">
        <f t="shared" si="52"/>
        <v>173566</v>
      </c>
      <c r="O554" s="35">
        <f t="shared" si="53"/>
        <v>10992.513333333332</v>
      </c>
      <c r="P554" s="57">
        <f t="shared" si="54"/>
        <v>162573.48666666666</v>
      </c>
      <c r="Q554" s="53">
        <f t="shared" si="55"/>
        <v>146316.13800000001</v>
      </c>
    </row>
    <row r="555" spans="2:17" hidden="1" x14ac:dyDescent="0.25">
      <c r="B555" s="67">
        <v>553</v>
      </c>
      <c r="C555" s="23" t="s">
        <v>6470</v>
      </c>
      <c r="D555" s="22">
        <v>1700016950</v>
      </c>
      <c r="E555" s="23" t="s">
        <v>5516</v>
      </c>
      <c r="F555" s="22">
        <v>2020</v>
      </c>
      <c r="G555" s="38">
        <v>44389</v>
      </c>
      <c r="H555" s="22">
        <f t="shared" si="50"/>
        <v>1</v>
      </c>
      <c r="I555" s="22">
        <v>15</v>
      </c>
      <c r="J555" s="39">
        <f t="shared" si="51"/>
        <v>6.3333333333333325E-2</v>
      </c>
      <c r="K555" s="35">
        <v>171291</v>
      </c>
      <c r="L555" s="35">
        <v>164376.79</v>
      </c>
      <c r="M555" s="36">
        <v>0</v>
      </c>
      <c r="N555" s="35">
        <f t="shared" si="52"/>
        <v>171291</v>
      </c>
      <c r="O555" s="35">
        <f t="shared" si="53"/>
        <v>10848.429999999998</v>
      </c>
      <c r="P555" s="57">
        <f t="shared" si="54"/>
        <v>160442.57</v>
      </c>
      <c r="Q555" s="53">
        <f t="shared" si="55"/>
        <v>144398.31300000002</v>
      </c>
    </row>
    <row r="556" spans="2:17" hidden="1" x14ac:dyDescent="0.25">
      <c r="B556" s="67">
        <v>554</v>
      </c>
      <c r="C556" s="23" t="s">
        <v>6470</v>
      </c>
      <c r="D556" s="22">
        <v>1700017150</v>
      </c>
      <c r="E556" s="23" t="s">
        <v>5517</v>
      </c>
      <c r="F556" s="22">
        <v>2020</v>
      </c>
      <c r="G556" s="38">
        <v>44389</v>
      </c>
      <c r="H556" s="22">
        <f t="shared" si="50"/>
        <v>1</v>
      </c>
      <c r="I556" s="22">
        <v>15</v>
      </c>
      <c r="J556" s="39">
        <f t="shared" si="51"/>
        <v>6.3333333333333325E-2</v>
      </c>
      <c r="K556" s="35">
        <v>141516</v>
      </c>
      <c r="L556" s="35">
        <v>135803.66</v>
      </c>
      <c r="M556" s="36">
        <v>0</v>
      </c>
      <c r="N556" s="35">
        <f t="shared" si="52"/>
        <v>141516</v>
      </c>
      <c r="O556" s="35">
        <f t="shared" si="53"/>
        <v>8962.6799999999985</v>
      </c>
      <c r="P556" s="57">
        <f t="shared" si="54"/>
        <v>132553.32</v>
      </c>
      <c r="Q556" s="53">
        <f t="shared" si="55"/>
        <v>119297.98800000001</v>
      </c>
    </row>
    <row r="557" spans="2:17" hidden="1" x14ac:dyDescent="0.25">
      <c r="B557" s="67">
        <v>555</v>
      </c>
      <c r="C557" s="23" t="s">
        <v>6470</v>
      </c>
      <c r="D557" s="22">
        <v>1700016890</v>
      </c>
      <c r="E557" s="23" t="s">
        <v>5518</v>
      </c>
      <c r="F557" s="22">
        <v>2020</v>
      </c>
      <c r="G557" s="38">
        <v>44389</v>
      </c>
      <c r="H557" s="22">
        <f t="shared" si="50"/>
        <v>1</v>
      </c>
      <c r="I557" s="22">
        <v>6</v>
      </c>
      <c r="J557" s="39">
        <f t="shared" si="51"/>
        <v>0.15833333333333333</v>
      </c>
      <c r="K557" s="35">
        <v>82945.240000000005</v>
      </c>
      <c r="L557" s="35">
        <v>79597.13</v>
      </c>
      <c r="M557" s="36">
        <v>0</v>
      </c>
      <c r="N557" s="35">
        <f t="shared" si="52"/>
        <v>82945.240000000005</v>
      </c>
      <c r="O557" s="35">
        <f t="shared" si="53"/>
        <v>13132.996333333334</v>
      </c>
      <c r="P557" s="57">
        <f t="shared" si="54"/>
        <v>69812.243666666676</v>
      </c>
      <c r="Q557" s="53">
        <f t="shared" si="55"/>
        <v>62831.019300000007</v>
      </c>
    </row>
    <row r="558" spans="2:17" hidden="1" x14ac:dyDescent="0.25">
      <c r="B558" s="67">
        <v>556</v>
      </c>
      <c r="C558" s="23" t="s">
        <v>6470</v>
      </c>
      <c r="D558" s="22">
        <v>1700016850</v>
      </c>
      <c r="E558" s="23" t="s">
        <v>5519</v>
      </c>
      <c r="F558" s="22">
        <v>2020</v>
      </c>
      <c r="G558" s="38">
        <v>44389</v>
      </c>
      <c r="H558" s="22">
        <f t="shared" si="50"/>
        <v>1</v>
      </c>
      <c r="I558" s="22">
        <v>15</v>
      </c>
      <c r="J558" s="39">
        <f t="shared" si="51"/>
        <v>6.3333333333333325E-2</v>
      </c>
      <c r="K558" s="35">
        <v>79271</v>
      </c>
      <c r="L558" s="35">
        <v>76071.199999999997</v>
      </c>
      <c r="M558" s="36">
        <v>0</v>
      </c>
      <c r="N558" s="35">
        <f t="shared" si="52"/>
        <v>79271</v>
      </c>
      <c r="O558" s="35">
        <f t="shared" si="53"/>
        <v>5020.496666666666</v>
      </c>
      <c r="P558" s="57">
        <f t="shared" si="54"/>
        <v>74250.503333333327</v>
      </c>
      <c r="Q558" s="53">
        <f t="shared" si="55"/>
        <v>66825.452999999994</v>
      </c>
    </row>
    <row r="559" spans="2:17" hidden="1" x14ac:dyDescent="0.25">
      <c r="B559" s="67">
        <v>557</v>
      </c>
      <c r="C559" s="23" t="s">
        <v>6470</v>
      </c>
      <c r="D559" s="22">
        <v>1700016790</v>
      </c>
      <c r="E559" s="23" t="s">
        <v>5520</v>
      </c>
      <c r="F559" s="22">
        <v>2020</v>
      </c>
      <c r="G559" s="38">
        <v>44389</v>
      </c>
      <c r="H559" s="22">
        <f t="shared" si="50"/>
        <v>1</v>
      </c>
      <c r="I559" s="22">
        <v>15</v>
      </c>
      <c r="J559" s="39">
        <f t="shared" si="51"/>
        <v>6.3333333333333325E-2</v>
      </c>
      <c r="K559" s="35">
        <v>73164</v>
      </c>
      <c r="L559" s="35">
        <v>70210.710000000006</v>
      </c>
      <c r="M559" s="36">
        <v>0</v>
      </c>
      <c r="N559" s="35">
        <f t="shared" si="52"/>
        <v>73164</v>
      </c>
      <c r="O559" s="35">
        <f t="shared" si="53"/>
        <v>4633.7199999999993</v>
      </c>
      <c r="P559" s="57">
        <f t="shared" si="54"/>
        <v>68530.28</v>
      </c>
      <c r="Q559" s="53">
        <f t="shared" si="55"/>
        <v>61677.252</v>
      </c>
    </row>
    <row r="560" spans="2:17" hidden="1" x14ac:dyDescent="0.25">
      <c r="B560" s="67">
        <v>558</v>
      </c>
      <c r="C560" s="23" t="s">
        <v>6470</v>
      </c>
      <c r="D560" s="22">
        <v>1700016770</v>
      </c>
      <c r="E560" s="23" t="s">
        <v>5521</v>
      </c>
      <c r="F560" s="22">
        <v>2020</v>
      </c>
      <c r="G560" s="38">
        <v>44389</v>
      </c>
      <c r="H560" s="22">
        <f t="shared" si="50"/>
        <v>1</v>
      </c>
      <c r="I560" s="22">
        <v>15</v>
      </c>
      <c r="J560" s="39">
        <f t="shared" si="51"/>
        <v>6.3333333333333325E-2</v>
      </c>
      <c r="K560" s="35">
        <v>72129</v>
      </c>
      <c r="L560" s="35">
        <v>69217.490000000005</v>
      </c>
      <c r="M560" s="36">
        <v>0</v>
      </c>
      <c r="N560" s="35">
        <f t="shared" si="52"/>
        <v>72129</v>
      </c>
      <c r="O560" s="35">
        <f t="shared" si="53"/>
        <v>4568.1699999999992</v>
      </c>
      <c r="P560" s="57">
        <f t="shared" si="54"/>
        <v>67560.83</v>
      </c>
      <c r="Q560" s="53">
        <f t="shared" si="55"/>
        <v>60804.747000000003</v>
      </c>
    </row>
    <row r="561" spans="2:17" hidden="1" x14ac:dyDescent="0.25">
      <c r="B561" s="67">
        <v>559</v>
      </c>
      <c r="C561" s="23" t="s">
        <v>6470</v>
      </c>
      <c r="D561" s="22">
        <v>1700016780</v>
      </c>
      <c r="E561" s="23" t="s">
        <v>5522</v>
      </c>
      <c r="F561" s="22">
        <v>2020</v>
      </c>
      <c r="G561" s="38">
        <v>44389</v>
      </c>
      <c r="H561" s="22">
        <f t="shared" si="50"/>
        <v>1</v>
      </c>
      <c r="I561" s="22">
        <v>15</v>
      </c>
      <c r="J561" s="39">
        <f t="shared" si="51"/>
        <v>6.3333333333333325E-2</v>
      </c>
      <c r="K561" s="35">
        <v>72129</v>
      </c>
      <c r="L561" s="35">
        <v>69217.490000000005</v>
      </c>
      <c r="M561" s="36">
        <v>0</v>
      </c>
      <c r="N561" s="35">
        <f t="shared" si="52"/>
        <v>72129</v>
      </c>
      <c r="O561" s="35">
        <f t="shared" si="53"/>
        <v>4568.1699999999992</v>
      </c>
      <c r="P561" s="57">
        <f t="shared" si="54"/>
        <v>67560.83</v>
      </c>
      <c r="Q561" s="53">
        <f t="shared" si="55"/>
        <v>60804.747000000003</v>
      </c>
    </row>
    <row r="562" spans="2:17" hidden="1" x14ac:dyDescent="0.25">
      <c r="B562" s="67">
        <v>560</v>
      </c>
      <c r="C562" s="23" t="s">
        <v>6470</v>
      </c>
      <c r="D562" s="22">
        <v>1700016800</v>
      </c>
      <c r="E562" s="23" t="s">
        <v>5523</v>
      </c>
      <c r="F562" s="22">
        <v>2020</v>
      </c>
      <c r="G562" s="38">
        <v>44389</v>
      </c>
      <c r="H562" s="22">
        <f t="shared" si="50"/>
        <v>1</v>
      </c>
      <c r="I562" s="22">
        <v>15</v>
      </c>
      <c r="J562" s="39">
        <f t="shared" si="51"/>
        <v>6.3333333333333325E-2</v>
      </c>
      <c r="K562" s="35">
        <v>72129</v>
      </c>
      <c r="L562" s="35">
        <v>69217.490000000005</v>
      </c>
      <c r="M562" s="36">
        <v>0</v>
      </c>
      <c r="N562" s="35">
        <f t="shared" si="52"/>
        <v>72129</v>
      </c>
      <c r="O562" s="35">
        <f t="shared" si="53"/>
        <v>4568.1699999999992</v>
      </c>
      <c r="P562" s="57">
        <f t="shared" si="54"/>
        <v>67560.83</v>
      </c>
      <c r="Q562" s="53">
        <f t="shared" si="55"/>
        <v>60804.747000000003</v>
      </c>
    </row>
    <row r="563" spans="2:17" hidden="1" x14ac:dyDescent="0.25">
      <c r="B563" s="67">
        <v>561</v>
      </c>
      <c r="C563" s="23" t="s">
        <v>6470</v>
      </c>
      <c r="D563" s="22">
        <v>1700017100</v>
      </c>
      <c r="E563" s="23" t="s">
        <v>5524</v>
      </c>
      <c r="F563" s="22">
        <v>2020</v>
      </c>
      <c r="G563" s="38">
        <v>44389</v>
      </c>
      <c r="H563" s="22">
        <f t="shared" si="50"/>
        <v>1</v>
      </c>
      <c r="I563" s="22">
        <v>15</v>
      </c>
      <c r="J563" s="39">
        <f t="shared" si="51"/>
        <v>6.3333333333333325E-2</v>
      </c>
      <c r="K563" s="35">
        <v>67072</v>
      </c>
      <c r="L563" s="35">
        <v>64364.62</v>
      </c>
      <c r="M563" s="36">
        <v>0</v>
      </c>
      <c r="N563" s="35">
        <f t="shared" si="52"/>
        <v>67072</v>
      </c>
      <c r="O563" s="35">
        <f t="shared" si="53"/>
        <v>4247.8933333333325</v>
      </c>
      <c r="P563" s="57">
        <f t="shared" si="54"/>
        <v>62824.106666666667</v>
      </c>
      <c r="Q563" s="53">
        <f t="shared" si="55"/>
        <v>56541.696000000004</v>
      </c>
    </row>
    <row r="564" spans="2:17" hidden="1" x14ac:dyDescent="0.25">
      <c r="B564" s="67">
        <v>562</v>
      </c>
      <c r="C564" s="23" t="s">
        <v>6470</v>
      </c>
      <c r="D564" s="22">
        <v>1700017120</v>
      </c>
      <c r="E564" s="23" t="s">
        <v>5525</v>
      </c>
      <c r="F564" s="22">
        <v>2020</v>
      </c>
      <c r="G564" s="38">
        <v>44389</v>
      </c>
      <c r="H564" s="22">
        <f t="shared" si="50"/>
        <v>1</v>
      </c>
      <c r="I564" s="22">
        <v>15</v>
      </c>
      <c r="J564" s="39">
        <f t="shared" si="51"/>
        <v>6.3333333333333325E-2</v>
      </c>
      <c r="K564" s="35">
        <v>67072</v>
      </c>
      <c r="L564" s="35">
        <v>64364.62</v>
      </c>
      <c r="M564" s="36">
        <v>0</v>
      </c>
      <c r="N564" s="35">
        <f t="shared" si="52"/>
        <v>67072</v>
      </c>
      <c r="O564" s="35">
        <f t="shared" si="53"/>
        <v>4247.8933333333325</v>
      </c>
      <c r="P564" s="57">
        <f t="shared" si="54"/>
        <v>62824.106666666667</v>
      </c>
      <c r="Q564" s="53">
        <f t="shared" si="55"/>
        <v>56541.696000000004</v>
      </c>
    </row>
    <row r="565" spans="2:17" hidden="1" x14ac:dyDescent="0.25">
      <c r="B565" s="67">
        <v>563</v>
      </c>
      <c r="C565" s="23" t="s">
        <v>6470</v>
      </c>
      <c r="D565" s="22">
        <v>1700016900</v>
      </c>
      <c r="E565" s="23" t="s">
        <v>5526</v>
      </c>
      <c r="F565" s="22">
        <v>2020</v>
      </c>
      <c r="G565" s="38">
        <v>44389</v>
      </c>
      <c r="H565" s="22">
        <f t="shared" si="50"/>
        <v>1</v>
      </c>
      <c r="I565" s="22">
        <v>6</v>
      </c>
      <c r="J565" s="39">
        <f t="shared" si="51"/>
        <v>0.15833333333333333</v>
      </c>
      <c r="K565" s="35">
        <v>40396</v>
      </c>
      <c r="L565" s="35">
        <v>38765.410000000003</v>
      </c>
      <c r="M565" s="36">
        <v>0</v>
      </c>
      <c r="N565" s="35">
        <f t="shared" si="52"/>
        <v>40396</v>
      </c>
      <c r="O565" s="35">
        <f t="shared" si="53"/>
        <v>6396.0333333333328</v>
      </c>
      <c r="P565" s="57">
        <f t="shared" si="54"/>
        <v>33999.966666666667</v>
      </c>
      <c r="Q565" s="53">
        <f t="shared" si="55"/>
        <v>30599.97</v>
      </c>
    </row>
    <row r="566" spans="2:17" hidden="1" x14ac:dyDescent="0.25">
      <c r="B566" s="67">
        <v>564</v>
      </c>
      <c r="C566" s="23" t="s">
        <v>6470</v>
      </c>
      <c r="D566" s="22">
        <v>1700017170</v>
      </c>
      <c r="E566" s="23" t="s">
        <v>5527</v>
      </c>
      <c r="F566" s="22">
        <v>2020</v>
      </c>
      <c r="G566" s="38">
        <v>44389</v>
      </c>
      <c r="H566" s="22">
        <f t="shared" si="50"/>
        <v>1</v>
      </c>
      <c r="I566" s="22">
        <v>6</v>
      </c>
      <c r="J566" s="39">
        <f t="shared" si="51"/>
        <v>0.15833333333333333</v>
      </c>
      <c r="K566" s="35">
        <v>25411</v>
      </c>
      <c r="L566" s="35">
        <v>24385.279999999999</v>
      </c>
      <c r="M566" s="36">
        <v>0</v>
      </c>
      <c r="N566" s="35">
        <f t="shared" si="52"/>
        <v>25411</v>
      </c>
      <c r="O566" s="35">
        <f t="shared" si="53"/>
        <v>4023.4083333333333</v>
      </c>
      <c r="P566" s="57">
        <f t="shared" si="54"/>
        <v>21387.591666666667</v>
      </c>
      <c r="Q566" s="53">
        <f t="shared" si="55"/>
        <v>19248.8325</v>
      </c>
    </row>
    <row r="567" spans="2:17" hidden="1" x14ac:dyDescent="0.25">
      <c r="B567" s="67">
        <v>565</v>
      </c>
      <c r="C567" s="23" t="s">
        <v>6470</v>
      </c>
      <c r="D567" s="22">
        <v>1700016870</v>
      </c>
      <c r="E567" s="23" t="s">
        <v>5495</v>
      </c>
      <c r="F567" s="22">
        <v>2020</v>
      </c>
      <c r="G567" s="38">
        <v>44389</v>
      </c>
      <c r="H567" s="22">
        <f t="shared" si="50"/>
        <v>1</v>
      </c>
      <c r="I567" s="22">
        <v>15</v>
      </c>
      <c r="J567" s="39">
        <f t="shared" si="51"/>
        <v>6.3333333333333325E-2</v>
      </c>
      <c r="K567" s="35">
        <v>20571</v>
      </c>
      <c r="L567" s="35">
        <v>19740.650000000001</v>
      </c>
      <c r="M567" s="36">
        <v>0</v>
      </c>
      <c r="N567" s="35">
        <f t="shared" si="52"/>
        <v>20571</v>
      </c>
      <c r="O567" s="35">
        <f t="shared" si="53"/>
        <v>1302.83</v>
      </c>
      <c r="P567" s="57">
        <f t="shared" si="54"/>
        <v>19268.169999999998</v>
      </c>
      <c r="Q567" s="53">
        <f t="shared" si="55"/>
        <v>17341.352999999999</v>
      </c>
    </row>
    <row r="568" spans="2:17" hidden="1" x14ac:dyDescent="0.25">
      <c r="B568" s="67">
        <v>566</v>
      </c>
      <c r="C568" s="23" t="s">
        <v>6470</v>
      </c>
      <c r="D568" s="22">
        <v>1700016880</v>
      </c>
      <c r="E568" s="23" t="s">
        <v>5528</v>
      </c>
      <c r="F568" s="22">
        <v>2020</v>
      </c>
      <c r="G568" s="38">
        <v>44389</v>
      </c>
      <c r="H568" s="22">
        <f t="shared" si="50"/>
        <v>1</v>
      </c>
      <c r="I568" s="22">
        <v>15</v>
      </c>
      <c r="J568" s="39">
        <f t="shared" si="51"/>
        <v>6.3333333333333325E-2</v>
      </c>
      <c r="K568" s="35">
        <v>20205</v>
      </c>
      <c r="L568" s="35">
        <v>19389.41</v>
      </c>
      <c r="M568" s="36">
        <v>0</v>
      </c>
      <c r="N568" s="35">
        <f t="shared" si="52"/>
        <v>20205</v>
      </c>
      <c r="O568" s="35">
        <f t="shared" si="53"/>
        <v>1279.6499999999999</v>
      </c>
      <c r="P568" s="57">
        <f t="shared" si="54"/>
        <v>18925.349999999999</v>
      </c>
      <c r="Q568" s="53">
        <f t="shared" si="55"/>
        <v>17032.814999999999</v>
      </c>
    </row>
    <row r="569" spans="2:17" hidden="1" x14ac:dyDescent="0.25">
      <c r="B569" s="67">
        <v>567</v>
      </c>
      <c r="C569" s="23" t="s">
        <v>6470</v>
      </c>
      <c r="D569" s="22">
        <v>1700017160</v>
      </c>
      <c r="E569" s="23" t="s">
        <v>5529</v>
      </c>
      <c r="F569" s="22">
        <v>2020</v>
      </c>
      <c r="G569" s="38">
        <v>44389</v>
      </c>
      <c r="H569" s="22">
        <f t="shared" si="50"/>
        <v>1</v>
      </c>
      <c r="I569" s="22">
        <v>6</v>
      </c>
      <c r="J569" s="39">
        <f t="shared" si="51"/>
        <v>0.15833333333333333</v>
      </c>
      <c r="K569" s="35">
        <v>13466</v>
      </c>
      <c r="L569" s="35">
        <v>12922.44</v>
      </c>
      <c r="M569" s="36">
        <v>0</v>
      </c>
      <c r="N569" s="35">
        <f t="shared" si="52"/>
        <v>13466</v>
      </c>
      <c r="O569" s="35">
        <f t="shared" si="53"/>
        <v>2132.1166666666668</v>
      </c>
      <c r="P569" s="57">
        <f t="shared" si="54"/>
        <v>11333.883333333333</v>
      </c>
      <c r="Q569" s="53">
        <f t="shared" si="55"/>
        <v>10200.495000000001</v>
      </c>
    </row>
    <row r="570" spans="2:17" s="14" customFormat="1" hidden="1" x14ac:dyDescent="0.25">
      <c r="B570" s="67">
        <v>568</v>
      </c>
      <c r="C570" s="23" t="s">
        <v>6473</v>
      </c>
      <c r="D570" s="22">
        <v>1700000700</v>
      </c>
      <c r="E570" s="23" t="s">
        <v>2479</v>
      </c>
      <c r="F570" s="22">
        <v>2006</v>
      </c>
      <c r="G570" s="38">
        <v>44389</v>
      </c>
      <c r="H570" s="22">
        <f t="shared" si="50"/>
        <v>15</v>
      </c>
      <c r="I570" s="22">
        <v>15</v>
      </c>
      <c r="J570" s="39">
        <f t="shared" si="51"/>
        <v>6.3333333333333325E-2</v>
      </c>
      <c r="K570" s="35">
        <v>7351363.0999999996</v>
      </c>
      <c r="L570" s="35">
        <v>67613.87</v>
      </c>
      <c r="M570" s="36">
        <v>0</v>
      </c>
      <c r="N570" s="35">
        <f t="shared" si="52"/>
        <v>7351363.0999999996</v>
      </c>
      <c r="O570" s="35">
        <f t="shared" si="53"/>
        <v>6983794.9449999984</v>
      </c>
      <c r="P570" s="57">
        <f t="shared" si="54"/>
        <v>367568.15500000119</v>
      </c>
      <c r="Q570" s="53">
        <f t="shared" si="55"/>
        <v>330811.33950000111</v>
      </c>
    </row>
    <row r="571" spans="2:17" x14ac:dyDescent="0.25">
      <c r="B571" s="107">
        <v>569</v>
      </c>
      <c r="C571" s="108" t="s">
        <v>6473</v>
      </c>
      <c r="D571" s="109">
        <v>1700000670</v>
      </c>
      <c r="E571" s="108" t="s">
        <v>2481</v>
      </c>
      <c r="F571" s="109">
        <v>2006</v>
      </c>
      <c r="G571" s="110">
        <v>44389</v>
      </c>
      <c r="H571" s="109">
        <f t="shared" si="50"/>
        <v>15</v>
      </c>
      <c r="I571" s="109">
        <v>15</v>
      </c>
      <c r="J571" s="111">
        <f t="shared" si="51"/>
        <v>6.3333333333333325E-2</v>
      </c>
      <c r="K571" s="112">
        <v>4085968.84</v>
      </c>
      <c r="L571" s="112">
        <v>1</v>
      </c>
      <c r="M571" s="113">
        <v>0</v>
      </c>
      <c r="N571" s="112">
        <f t="shared" si="52"/>
        <v>4085968.84</v>
      </c>
      <c r="O571" s="112">
        <f t="shared" si="53"/>
        <v>3881670.3979999991</v>
      </c>
      <c r="P571" s="114">
        <f t="shared" si="54"/>
        <v>204298.44200000074</v>
      </c>
      <c r="Q571" s="115">
        <f t="shared" si="55"/>
        <v>183868.59780000066</v>
      </c>
    </row>
    <row r="572" spans="2:17" hidden="1" x14ac:dyDescent="0.25">
      <c r="B572" s="67">
        <v>570</v>
      </c>
      <c r="C572" s="23" t="s">
        <v>6473</v>
      </c>
      <c r="D572" s="22">
        <v>1700000690</v>
      </c>
      <c r="E572" s="23" t="s">
        <v>6174</v>
      </c>
      <c r="F572" s="22">
        <v>2006</v>
      </c>
      <c r="G572" s="38">
        <v>44389</v>
      </c>
      <c r="H572" s="22">
        <f t="shared" si="50"/>
        <v>15</v>
      </c>
      <c r="I572" s="22">
        <v>6</v>
      </c>
      <c r="J572" s="39">
        <f t="shared" si="51"/>
        <v>0.15833333333333333</v>
      </c>
      <c r="K572" s="35">
        <v>127500</v>
      </c>
      <c r="L572" s="35">
        <v>3445.11</v>
      </c>
      <c r="M572" s="36">
        <v>0</v>
      </c>
      <c r="N572" s="35">
        <f t="shared" si="52"/>
        <v>127500</v>
      </c>
      <c r="O572" s="35">
        <f t="shared" si="53"/>
        <v>302812.5</v>
      </c>
      <c r="P572" s="57">
        <f t="shared" si="54"/>
        <v>6375</v>
      </c>
      <c r="Q572" s="53">
        <f t="shared" si="55"/>
        <v>6375</v>
      </c>
    </row>
    <row r="573" spans="2:17" hidden="1" x14ac:dyDescent="0.25">
      <c r="B573" s="67">
        <v>571</v>
      </c>
      <c r="C573" s="23" t="s">
        <v>6473</v>
      </c>
      <c r="D573" s="22">
        <v>1700000710</v>
      </c>
      <c r="E573" s="23" t="s">
        <v>6175</v>
      </c>
      <c r="F573" s="22">
        <v>2006</v>
      </c>
      <c r="G573" s="38">
        <v>44389</v>
      </c>
      <c r="H573" s="22">
        <f t="shared" si="50"/>
        <v>15</v>
      </c>
      <c r="I573" s="22">
        <v>15</v>
      </c>
      <c r="J573" s="39">
        <f t="shared" si="51"/>
        <v>6.3333333333333325E-2</v>
      </c>
      <c r="K573" s="35">
        <v>32500</v>
      </c>
      <c r="L573" s="35">
        <v>1316.39</v>
      </c>
      <c r="M573" s="36">
        <v>0</v>
      </c>
      <c r="N573" s="35">
        <f t="shared" si="52"/>
        <v>32500</v>
      </c>
      <c r="O573" s="35">
        <f t="shared" si="53"/>
        <v>30874.999999999996</v>
      </c>
      <c r="P573" s="57">
        <f t="shared" si="54"/>
        <v>1625.0000000000036</v>
      </c>
      <c r="Q573" s="53">
        <f t="shared" si="55"/>
        <v>1625.0000000000036</v>
      </c>
    </row>
    <row r="574" spans="2:17" hidden="1" x14ac:dyDescent="0.25">
      <c r="B574" s="67">
        <v>572</v>
      </c>
      <c r="C574" s="23" t="s">
        <v>6473</v>
      </c>
      <c r="D574" s="22">
        <v>1700000720</v>
      </c>
      <c r="E574" s="23" t="s">
        <v>6176</v>
      </c>
      <c r="F574" s="22">
        <v>2007</v>
      </c>
      <c r="G574" s="38">
        <v>44389</v>
      </c>
      <c r="H574" s="22">
        <f t="shared" si="50"/>
        <v>14</v>
      </c>
      <c r="I574" s="22">
        <v>15</v>
      </c>
      <c r="J574" s="39">
        <f t="shared" si="51"/>
        <v>6.3333333333333325E-2</v>
      </c>
      <c r="K574" s="35">
        <v>255000</v>
      </c>
      <c r="L574" s="35">
        <v>13186.44</v>
      </c>
      <c r="M574" s="36">
        <v>0</v>
      </c>
      <c r="N574" s="35">
        <f t="shared" si="52"/>
        <v>255000</v>
      </c>
      <c r="O574" s="35">
        <f t="shared" si="53"/>
        <v>226099.99999999994</v>
      </c>
      <c r="P574" s="57">
        <f t="shared" si="54"/>
        <v>28900.000000000058</v>
      </c>
      <c r="Q574" s="53">
        <f t="shared" si="55"/>
        <v>26010.000000000055</v>
      </c>
    </row>
    <row r="575" spans="2:17" hidden="1" x14ac:dyDescent="0.25">
      <c r="B575" s="67">
        <v>573</v>
      </c>
      <c r="C575" s="23" t="s">
        <v>6473</v>
      </c>
      <c r="D575" s="22">
        <v>1700000680</v>
      </c>
      <c r="E575" s="23" t="s">
        <v>6177</v>
      </c>
      <c r="F575" s="22">
        <v>2007</v>
      </c>
      <c r="G575" s="38">
        <v>44389</v>
      </c>
      <c r="H575" s="22">
        <f t="shared" si="50"/>
        <v>14</v>
      </c>
      <c r="I575" s="22">
        <v>6</v>
      </c>
      <c r="J575" s="39">
        <f t="shared" si="51"/>
        <v>0.15833333333333333</v>
      </c>
      <c r="K575" s="35">
        <v>88890</v>
      </c>
      <c r="L575" s="35">
        <v>9060.9</v>
      </c>
      <c r="M575" s="36">
        <v>0</v>
      </c>
      <c r="N575" s="35">
        <f t="shared" si="52"/>
        <v>88890</v>
      </c>
      <c r="O575" s="35">
        <f t="shared" si="53"/>
        <v>197039.5</v>
      </c>
      <c r="P575" s="57">
        <f t="shared" si="54"/>
        <v>4444.5</v>
      </c>
      <c r="Q575" s="53">
        <f t="shared" si="55"/>
        <v>4444.5</v>
      </c>
    </row>
    <row r="576" spans="2:17" hidden="1" x14ac:dyDescent="0.25">
      <c r="B576" s="67">
        <v>574</v>
      </c>
      <c r="C576" s="23" t="s">
        <v>6473</v>
      </c>
      <c r="D576" s="22">
        <v>1700001660</v>
      </c>
      <c r="E576" s="23" t="s">
        <v>6178</v>
      </c>
      <c r="F576" s="22">
        <v>2008</v>
      </c>
      <c r="G576" s="38">
        <v>44389</v>
      </c>
      <c r="H576" s="22">
        <f t="shared" si="50"/>
        <v>13</v>
      </c>
      <c r="I576" s="22">
        <v>6</v>
      </c>
      <c r="J576" s="39">
        <f t="shared" si="51"/>
        <v>0.15833333333333333</v>
      </c>
      <c r="K576" s="35">
        <v>66990</v>
      </c>
      <c r="L576" s="35">
        <v>9770.9699999999993</v>
      </c>
      <c r="M576" s="36">
        <v>0</v>
      </c>
      <c r="N576" s="35">
        <f t="shared" si="52"/>
        <v>66990</v>
      </c>
      <c r="O576" s="35">
        <f t="shared" si="53"/>
        <v>137887.75</v>
      </c>
      <c r="P576" s="57">
        <f t="shared" si="54"/>
        <v>3349.5</v>
      </c>
      <c r="Q576" s="53">
        <f t="shared" si="55"/>
        <v>3349.5</v>
      </c>
    </row>
    <row r="577" spans="2:17" hidden="1" x14ac:dyDescent="0.25">
      <c r="B577" s="67">
        <v>575</v>
      </c>
      <c r="C577" s="23" t="s">
        <v>6473</v>
      </c>
      <c r="D577" s="22">
        <v>1700001620</v>
      </c>
      <c r="E577" s="23" t="s">
        <v>6179</v>
      </c>
      <c r="F577" s="22">
        <v>2008</v>
      </c>
      <c r="G577" s="38">
        <v>44389</v>
      </c>
      <c r="H577" s="22">
        <f t="shared" si="50"/>
        <v>13</v>
      </c>
      <c r="I577" s="22">
        <v>15</v>
      </c>
      <c r="J577" s="39">
        <f t="shared" si="51"/>
        <v>6.3333333333333325E-2</v>
      </c>
      <c r="K577" s="35">
        <v>27300</v>
      </c>
      <c r="L577" s="35">
        <v>4973.63</v>
      </c>
      <c r="M577" s="36">
        <v>0</v>
      </c>
      <c r="N577" s="35">
        <f t="shared" si="52"/>
        <v>27300</v>
      </c>
      <c r="O577" s="35">
        <f t="shared" si="53"/>
        <v>22476.999999999996</v>
      </c>
      <c r="P577" s="57">
        <f t="shared" si="54"/>
        <v>4823.0000000000036</v>
      </c>
      <c r="Q577" s="53">
        <f t="shared" si="55"/>
        <v>4340.7000000000035</v>
      </c>
    </row>
    <row r="578" spans="2:17" hidden="1" x14ac:dyDescent="0.25">
      <c r="B578" s="67">
        <v>576</v>
      </c>
      <c r="C578" s="23" t="s">
        <v>6473</v>
      </c>
      <c r="D578" s="22">
        <v>1700002140</v>
      </c>
      <c r="E578" s="23" t="s">
        <v>6180</v>
      </c>
      <c r="F578" s="22">
        <v>2009</v>
      </c>
      <c r="G578" s="38">
        <v>44389</v>
      </c>
      <c r="H578" s="22">
        <f t="shared" ref="H578:H641" si="56">YEAR(G578)-F578</f>
        <v>12</v>
      </c>
      <c r="I578" s="22">
        <v>6</v>
      </c>
      <c r="J578" s="39">
        <f t="shared" ref="J578:J641" si="57">(95/I578/100)</f>
        <v>0.15833333333333333</v>
      </c>
      <c r="K578" s="35">
        <v>19346.669999999998</v>
      </c>
      <c r="L578" s="35">
        <v>4922.05</v>
      </c>
      <c r="M578" s="36">
        <v>0</v>
      </c>
      <c r="N578" s="35">
        <f t="shared" ref="N578:N641" si="58">K578*(1+M578)</f>
        <v>19346.669999999998</v>
      </c>
      <c r="O578" s="35">
        <f t="shared" ref="O578:O641" si="59">H578*J578*N578</f>
        <v>36758.672999999995</v>
      </c>
      <c r="P578" s="57">
        <f t="shared" si="54"/>
        <v>967.33349999999996</v>
      </c>
      <c r="Q578" s="53">
        <f t="shared" si="55"/>
        <v>967.33349999999996</v>
      </c>
    </row>
    <row r="579" spans="2:17" hidden="1" x14ac:dyDescent="0.25">
      <c r="B579" s="67">
        <v>577</v>
      </c>
      <c r="C579" s="23" t="s">
        <v>6473</v>
      </c>
      <c r="D579" s="22">
        <v>1700002950</v>
      </c>
      <c r="E579" s="23" t="s">
        <v>6181</v>
      </c>
      <c r="F579" s="22">
        <v>2010</v>
      </c>
      <c r="G579" s="38">
        <v>44389</v>
      </c>
      <c r="H579" s="22">
        <f t="shared" si="56"/>
        <v>11</v>
      </c>
      <c r="I579" s="22">
        <v>10</v>
      </c>
      <c r="J579" s="39">
        <f t="shared" si="57"/>
        <v>9.5000000000000001E-2</v>
      </c>
      <c r="K579" s="35">
        <v>1296812.6599999999</v>
      </c>
      <c r="L579" s="35">
        <v>384910.94</v>
      </c>
      <c r="M579" s="36">
        <v>0</v>
      </c>
      <c r="N579" s="35">
        <f t="shared" si="58"/>
        <v>1296812.6599999999</v>
      </c>
      <c r="O579" s="35">
        <f t="shared" si="59"/>
        <v>1355169.2296999998</v>
      </c>
      <c r="P579" s="57">
        <f t="shared" si="54"/>
        <v>64840.633000000002</v>
      </c>
      <c r="Q579" s="53">
        <f t="shared" si="55"/>
        <v>64840.633000000002</v>
      </c>
    </row>
    <row r="580" spans="2:17" hidden="1" x14ac:dyDescent="0.25">
      <c r="B580" s="67">
        <v>578</v>
      </c>
      <c r="C580" s="23" t="s">
        <v>6473</v>
      </c>
      <c r="D580" s="22">
        <v>1700003050</v>
      </c>
      <c r="E580" s="23" t="s">
        <v>5037</v>
      </c>
      <c r="F580" s="22">
        <v>2010</v>
      </c>
      <c r="G580" s="38">
        <v>44389</v>
      </c>
      <c r="H580" s="22">
        <f t="shared" si="56"/>
        <v>11</v>
      </c>
      <c r="I580" s="22">
        <v>15</v>
      </c>
      <c r="J580" s="39">
        <f t="shared" si="57"/>
        <v>6.3333333333333325E-2</v>
      </c>
      <c r="K580" s="35">
        <v>926936.58</v>
      </c>
      <c r="L580" s="35">
        <v>275126.93</v>
      </c>
      <c r="M580" s="36">
        <v>0</v>
      </c>
      <c r="N580" s="35">
        <f t="shared" si="58"/>
        <v>926936.58</v>
      </c>
      <c r="O580" s="35">
        <f t="shared" si="59"/>
        <v>645765.81739999983</v>
      </c>
      <c r="P580" s="57">
        <f t="shared" ref="P580:P643" si="60">IF(N580-O580&lt;=0,5%*N580,N580-O580)</f>
        <v>281170.76260000013</v>
      </c>
      <c r="Q580" s="53">
        <f t="shared" ref="Q580:Q643" si="61">IF(P580=N580*5%,P580,P580*0.9)</f>
        <v>253053.68634000013</v>
      </c>
    </row>
    <row r="581" spans="2:17" hidden="1" x14ac:dyDescent="0.25">
      <c r="B581" s="67">
        <v>579</v>
      </c>
      <c r="C581" s="23" t="s">
        <v>6473</v>
      </c>
      <c r="D581" s="22">
        <v>1700002960</v>
      </c>
      <c r="E581" s="23" t="s">
        <v>6182</v>
      </c>
      <c r="F581" s="22">
        <v>2010</v>
      </c>
      <c r="G581" s="38">
        <v>44389</v>
      </c>
      <c r="H581" s="22">
        <f t="shared" si="56"/>
        <v>11</v>
      </c>
      <c r="I581" s="22">
        <v>6</v>
      </c>
      <c r="J581" s="39">
        <f t="shared" si="57"/>
        <v>0.15833333333333333</v>
      </c>
      <c r="K581" s="35">
        <v>339011.67</v>
      </c>
      <c r="L581" s="35">
        <v>100623.15</v>
      </c>
      <c r="M581" s="36">
        <v>0</v>
      </c>
      <c r="N581" s="35">
        <f t="shared" si="58"/>
        <v>339011.67</v>
      </c>
      <c r="O581" s="35">
        <f t="shared" si="59"/>
        <v>590445.32524999999</v>
      </c>
      <c r="P581" s="57">
        <f t="shared" si="60"/>
        <v>16950.583500000001</v>
      </c>
      <c r="Q581" s="53">
        <f t="shared" si="61"/>
        <v>16950.583500000001</v>
      </c>
    </row>
    <row r="582" spans="2:17" hidden="1" x14ac:dyDescent="0.25">
      <c r="B582" s="67">
        <v>580</v>
      </c>
      <c r="C582" s="23" t="s">
        <v>6473</v>
      </c>
      <c r="D582" s="22">
        <v>1700002990</v>
      </c>
      <c r="E582" s="23" t="s">
        <v>6183</v>
      </c>
      <c r="F582" s="22">
        <v>2010</v>
      </c>
      <c r="G582" s="38">
        <v>44389</v>
      </c>
      <c r="H582" s="22">
        <f t="shared" si="56"/>
        <v>11</v>
      </c>
      <c r="I582" s="22">
        <v>6</v>
      </c>
      <c r="J582" s="39">
        <f t="shared" si="57"/>
        <v>0.15833333333333333</v>
      </c>
      <c r="K582" s="35">
        <v>279504.19</v>
      </c>
      <c r="L582" s="35">
        <v>82960.5</v>
      </c>
      <c r="M582" s="36">
        <v>0</v>
      </c>
      <c r="N582" s="35">
        <f t="shared" si="58"/>
        <v>279504.19</v>
      </c>
      <c r="O582" s="35">
        <f t="shared" si="59"/>
        <v>486803.13091666671</v>
      </c>
      <c r="P582" s="57">
        <f t="shared" si="60"/>
        <v>13975.209500000001</v>
      </c>
      <c r="Q582" s="53">
        <f t="shared" si="61"/>
        <v>13975.209500000001</v>
      </c>
    </row>
    <row r="583" spans="2:17" hidden="1" x14ac:dyDescent="0.25">
      <c r="B583" s="67">
        <v>581</v>
      </c>
      <c r="C583" s="23" t="s">
        <v>6473</v>
      </c>
      <c r="D583" s="22">
        <v>1700003030</v>
      </c>
      <c r="E583" s="23" t="s">
        <v>6184</v>
      </c>
      <c r="F583" s="22">
        <v>2010</v>
      </c>
      <c r="G583" s="38">
        <v>44389</v>
      </c>
      <c r="H583" s="22">
        <f t="shared" si="56"/>
        <v>11</v>
      </c>
      <c r="I583" s="22">
        <v>6</v>
      </c>
      <c r="J583" s="39">
        <f t="shared" si="57"/>
        <v>0.15833333333333333</v>
      </c>
      <c r="K583" s="35">
        <v>190058.17</v>
      </c>
      <c r="L583" s="35">
        <v>56411.74</v>
      </c>
      <c r="M583" s="36">
        <v>0</v>
      </c>
      <c r="N583" s="35">
        <f t="shared" si="58"/>
        <v>190058.17</v>
      </c>
      <c r="O583" s="35">
        <f t="shared" si="59"/>
        <v>331017.97941666667</v>
      </c>
      <c r="P583" s="57">
        <f t="shared" si="60"/>
        <v>9502.9085000000014</v>
      </c>
      <c r="Q583" s="53">
        <f t="shared" si="61"/>
        <v>9502.9085000000014</v>
      </c>
    </row>
    <row r="584" spans="2:17" hidden="1" x14ac:dyDescent="0.25">
      <c r="B584" s="67">
        <v>582</v>
      </c>
      <c r="C584" s="23" t="s">
        <v>6473</v>
      </c>
      <c r="D584" s="22">
        <v>1700002970</v>
      </c>
      <c r="E584" s="23" t="s">
        <v>6185</v>
      </c>
      <c r="F584" s="22">
        <v>2010</v>
      </c>
      <c r="G584" s="38">
        <v>44389</v>
      </c>
      <c r="H584" s="22">
        <f t="shared" si="56"/>
        <v>11</v>
      </c>
      <c r="I584" s="22">
        <v>6</v>
      </c>
      <c r="J584" s="39">
        <f t="shared" si="57"/>
        <v>0.15833333333333333</v>
      </c>
      <c r="K584" s="35">
        <v>178689.63</v>
      </c>
      <c r="L584" s="35">
        <v>53037.43</v>
      </c>
      <c r="M584" s="36">
        <v>0</v>
      </c>
      <c r="N584" s="35">
        <f t="shared" si="58"/>
        <v>178689.63</v>
      </c>
      <c r="O584" s="35">
        <f t="shared" si="59"/>
        <v>311217.77225000004</v>
      </c>
      <c r="P584" s="57">
        <f t="shared" si="60"/>
        <v>8934.4814999999999</v>
      </c>
      <c r="Q584" s="53">
        <f t="shared" si="61"/>
        <v>8934.4814999999999</v>
      </c>
    </row>
    <row r="585" spans="2:17" hidden="1" x14ac:dyDescent="0.25">
      <c r="B585" s="67">
        <v>583</v>
      </c>
      <c r="C585" s="23" t="s">
        <v>6473</v>
      </c>
      <c r="D585" s="22">
        <v>1700002952</v>
      </c>
      <c r="E585" s="23" t="s">
        <v>6181</v>
      </c>
      <c r="F585" s="22">
        <v>2010</v>
      </c>
      <c r="G585" s="38">
        <v>44389</v>
      </c>
      <c r="H585" s="22">
        <f t="shared" si="56"/>
        <v>11</v>
      </c>
      <c r="I585" s="22">
        <v>10</v>
      </c>
      <c r="J585" s="39">
        <f t="shared" si="57"/>
        <v>9.5000000000000001E-2</v>
      </c>
      <c r="K585" s="35">
        <v>61768</v>
      </c>
      <c r="L585" s="35">
        <v>18333.560000000001</v>
      </c>
      <c r="M585" s="36">
        <v>0</v>
      </c>
      <c r="N585" s="35">
        <f t="shared" si="58"/>
        <v>61768</v>
      </c>
      <c r="O585" s="35">
        <f t="shared" si="59"/>
        <v>64547.56</v>
      </c>
      <c r="P585" s="57">
        <f t="shared" si="60"/>
        <v>3088.4</v>
      </c>
      <c r="Q585" s="53">
        <f t="shared" si="61"/>
        <v>3088.4</v>
      </c>
    </row>
    <row r="586" spans="2:17" hidden="1" x14ac:dyDescent="0.25">
      <c r="B586" s="67">
        <v>584</v>
      </c>
      <c r="C586" s="23" t="s">
        <v>6473</v>
      </c>
      <c r="D586" s="22">
        <v>1700003020</v>
      </c>
      <c r="E586" s="23" t="s">
        <v>6184</v>
      </c>
      <c r="F586" s="22">
        <v>2010</v>
      </c>
      <c r="G586" s="38">
        <v>44389</v>
      </c>
      <c r="H586" s="22">
        <f t="shared" si="56"/>
        <v>11</v>
      </c>
      <c r="I586" s="22">
        <v>6</v>
      </c>
      <c r="J586" s="39">
        <f t="shared" si="57"/>
        <v>0.15833333333333333</v>
      </c>
      <c r="K586" s="35">
        <v>49774.59</v>
      </c>
      <c r="L586" s="35">
        <v>14773.73</v>
      </c>
      <c r="M586" s="36">
        <v>0</v>
      </c>
      <c r="N586" s="35">
        <f t="shared" si="58"/>
        <v>49774.59</v>
      </c>
      <c r="O586" s="35">
        <f t="shared" si="59"/>
        <v>86690.744249999989</v>
      </c>
      <c r="P586" s="57">
        <f t="shared" si="60"/>
        <v>2488.7294999999999</v>
      </c>
      <c r="Q586" s="53">
        <f t="shared" si="61"/>
        <v>2488.7294999999999</v>
      </c>
    </row>
    <row r="587" spans="2:17" hidden="1" x14ac:dyDescent="0.25">
      <c r="B587" s="67">
        <v>585</v>
      </c>
      <c r="C587" s="23" t="s">
        <v>6473</v>
      </c>
      <c r="D587" s="22">
        <v>1700003010</v>
      </c>
      <c r="E587" s="23" t="s">
        <v>6186</v>
      </c>
      <c r="F587" s="22">
        <v>2010</v>
      </c>
      <c r="G587" s="38">
        <v>44389</v>
      </c>
      <c r="H587" s="22">
        <f t="shared" si="56"/>
        <v>11</v>
      </c>
      <c r="I587" s="22">
        <v>6</v>
      </c>
      <c r="J587" s="39">
        <f t="shared" si="57"/>
        <v>0.15833333333333333</v>
      </c>
      <c r="K587" s="35">
        <v>44672.91</v>
      </c>
      <c r="L587" s="35">
        <v>13259.5</v>
      </c>
      <c r="M587" s="36">
        <v>0</v>
      </c>
      <c r="N587" s="35">
        <f t="shared" si="58"/>
        <v>44672.91</v>
      </c>
      <c r="O587" s="35">
        <f t="shared" si="59"/>
        <v>77805.318250000011</v>
      </c>
      <c r="P587" s="57">
        <f t="shared" si="60"/>
        <v>2233.6455000000001</v>
      </c>
      <c r="Q587" s="53">
        <f t="shared" si="61"/>
        <v>2233.6455000000001</v>
      </c>
    </row>
    <row r="588" spans="2:17" hidden="1" x14ac:dyDescent="0.25">
      <c r="B588" s="67">
        <v>586</v>
      </c>
      <c r="C588" s="23" t="s">
        <v>6473</v>
      </c>
      <c r="D588" s="22">
        <v>1700002310</v>
      </c>
      <c r="E588" s="23" t="s">
        <v>6187</v>
      </c>
      <c r="F588" s="22">
        <v>2010</v>
      </c>
      <c r="G588" s="38">
        <v>44389</v>
      </c>
      <c r="H588" s="22">
        <f t="shared" si="56"/>
        <v>11</v>
      </c>
      <c r="I588" s="22">
        <v>15</v>
      </c>
      <c r="J588" s="39">
        <f t="shared" si="57"/>
        <v>6.3333333333333325E-2</v>
      </c>
      <c r="K588" s="35">
        <v>27200</v>
      </c>
      <c r="L588" s="35">
        <v>7529.98</v>
      </c>
      <c r="M588" s="36">
        <v>0</v>
      </c>
      <c r="N588" s="35">
        <f t="shared" si="58"/>
        <v>27200</v>
      </c>
      <c r="O588" s="35">
        <f t="shared" si="59"/>
        <v>18949.333333333328</v>
      </c>
      <c r="P588" s="57">
        <f t="shared" si="60"/>
        <v>8250.6666666666715</v>
      </c>
      <c r="Q588" s="53">
        <f t="shared" si="61"/>
        <v>7425.6000000000049</v>
      </c>
    </row>
    <row r="589" spans="2:17" hidden="1" x14ac:dyDescent="0.25">
      <c r="B589" s="67">
        <v>587</v>
      </c>
      <c r="C589" s="23" t="s">
        <v>6473</v>
      </c>
      <c r="D589" s="22">
        <v>1700002300</v>
      </c>
      <c r="E589" s="23" t="s">
        <v>6187</v>
      </c>
      <c r="F589" s="22">
        <v>2010</v>
      </c>
      <c r="G589" s="38">
        <v>44389</v>
      </c>
      <c r="H589" s="22">
        <f t="shared" si="56"/>
        <v>11</v>
      </c>
      <c r="I589" s="22">
        <v>15</v>
      </c>
      <c r="J589" s="39">
        <f t="shared" si="57"/>
        <v>6.3333333333333325E-2</v>
      </c>
      <c r="K589" s="35">
        <v>27200</v>
      </c>
      <c r="L589" s="35">
        <v>7529.98</v>
      </c>
      <c r="M589" s="36">
        <v>0</v>
      </c>
      <c r="N589" s="35">
        <f t="shared" si="58"/>
        <v>27200</v>
      </c>
      <c r="O589" s="35">
        <f t="shared" si="59"/>
        <v>18949.333333333328</v>
      </c>
      <c r="P589" s="57">
        <f t="shared" si="60"/>
        <v>8250.6666666666715</v>
      </c>
      <c r="Q589" s="53">
        <f t="shared" si="61"/>
        <v>7425.6000000000049</v>
      </c>
    </row>
    <row r="590" spans="2:17" hidden="1" x14ac:dyDescent="0.25">
      <c r="B590" s="67">
        <v>588</v>
      </c>
      <c r="C590" s="23" t="s">
        <v>6473</v>
      </c>
      <c r="D590" s="22">
        <v>1700002980</v>
      </c>
      <c r="E590" s="23" t="s">
        <v>6188</v>
      </c>
      <c r="F590" s="22">
        <v>2010</v>
      </c>
      <c r="G590" s="38">
        <v>44389</v>
      </c>
      <c r="H590" s="22">
        <f t="shared" si="56"/>
        <v>11</v>
      </c>
      <c r="I590" s="22">
        <v>6</v>
      </c>
      <c r="J590" s="39">
        <f t="shared" si="57"/>
        <v>0.15833333333333333</v>
      </c>
      <c r="K590" s="35">
        <v>25227.439999999999</v>
      </c>
      <c r="L590" s="35">
        <v>7487.87</v>
      </c>
      <c r="M590" s="36">
        <v>0</v>
      </c>
      <c r="N590" s="35">
        <f t="shared" si="58"/>
        <v>25227.439999999999</v>
      </c>
      <c r="O590" s="35">
        <f t="shared" si="59"/>
        <v>43937.791333333334</v>
      </c>
      <c r="P590" s="57">
        <f t="shared" si="60"/>
        <v>1261.3720000000001</v>
      </c>
      <c r="Q590" s="53">
        <f t="shared" si="61"/>
        <v>1261.3720000000001</v>
      </c>
    </row>
    <row r="591" spans="2:17" hidden="1" x14ac:dyDescent="0.25">
      <c r="B591" s="67">
        <v>589</v>
      </c>
      <c r="C591" s="23" t="s">
        <v>6473</v>
      </c>
      <c r="D591" s="22">
        <v>1700003040</v>
      </c>
      <c r="E591" s="23" t="s">
        <v>6186</v>
      </c>
      <c r="F591" s="22">
        <v>2010</v>
      </c>
      <c r="G591" s="38">
        <v>44389</v>
      </c>
      <c r="H591" s="22">
        <f t="shared" si="56"/>
        <v>11</v>
      </c>
      <c r="I591" s="22">
        <v>6</v>
      </c>
      <c r="J591" s="39">
        <f t="shared" si="57"/>
        <v>0.15833333333333333</v>
      </c>
      <c r="K591" s="35">
        <v>25227.19</v>
      </c>
      <c r="L591" s="35">
        <v>7487.73</v>
      </c>
      <c r="M591" s="36">
        <v>0</v>
      </c>
      <c r="N591" s="35">
        <f t="shared" si="58"/>
        <v>25227.19</v>
      </c>
      <c r="O591" s="35">
        <f t="shared" si="59"/>
        <v>43937.355916666667</v>
      </c>
      <c r="P591" s="57">
        <f t="shared" si="60"/>
        <v>1261.3595</v>
      </c>
      <c r="Q591" s="53">
        <f t="shared" si="61"/>
        <v>1261.3595</v>
      </c>
    </row>
    <row r="592" spans="2:17" hidden="1" x14ac:dyDescent="0.25">
      <c r="B592" s="67">
        <v>590</v>
      </c>
      <c r="C592" s="23" t="s">
        <v>6473</v>
      </c>
      <c r="D592" s="22">
        <v>1700002250</v>
      </c>
      <c r="E592" s="23" t="s">
        <v>6189</v>
      </c>
      <c r="F592" s="22">
        <v>2010</v>
      </c>
      <c r="G592" s="38">
        <v>44389</v>
      </c>
      <c r="H592" s="22">
        <f t="shared" si="56"/>
        <v>11</v>
      </c>
      <c r="I592" s="22">
        <v>15</v>
      </c>
      <c r="J592" s="39">
        <f t="shared" si="57"/>
        <v>6.3333333333333325E-2</v>
      </c>
      <c r="K592" s="35">
        <v>22249.78</v>
      </c>
      <c r="L592" s="35">
        <v>6147.95</v>
      </c>
      <c r="M592" s="36">
        <v>0</v>
      </c>
      <c r="N592" s="35">
        <f t="shared" si="58"/>
        <v>22249.78</v>
      </c>
      <c r="O592" s="35">
        <f t="shared" si="59"/>
        <v>15500.680066666664</v>
      </c>
      <c r="P592" s="57">
        <f t="shared" si="60"/>
        <v>6749.0999333333348</v>
      </c>
      <c r="Q592" s="53">
        <f t="shared" si="61"/>
        <v>6074.1899400000011</v>
      </c>
    </row>
    <row r="593" spans="2:17" hidden="1" x14ac:dyDescent="0.25">
      <c r="B593" s="67">
        <v>591</v>
      </c>
      <c r="C593" s="23" t="s">
        <v>6473</v>
      </c>
      <c r="D593" s="22">
        <v>1700003000</v>
      </c>
      <c r="E593" s="23" t="s">
        <v>6190</v>
      </c>
      <c r="F593" s="22">
        <v>2010</v>
      </c>
      <c r="G593" s="38">
        <v>44389</v>
      </c>
      <c r="H593" s="22">
        <f t="shared" si="56"/>
        <v>11</v>
      </c>
      <c r="I593" s="22">
        <v>6</v>
      </c>
      <c r="J593" s="39">
        <f t="shared" si="57"/>
        <v>0.15833333333333333</v>
      </c>
      <c r="K593" s="35">
        <v>20720</v>
      </c>
      <c r="L593" s="35">
        <v>6149.98</v>
      </c>
      <c r="M593" s="36">
        <v>0</v>
      </c>
      <c r="N593" s="35">
        <f t="shared" si="58"/>
        <v>20720</v>
      </c>
      <c r="O593" s="35">
        <f t="shared" si="59"/>
        <v>36087.333333333336</v>
      </c>
      <c r="P593" s="57">
        <f t="shared" si="60"/>
        <v>1036</v>
      </c>
      <c r="Q593" s="53">
        <f t="shared" si="61"/>
        <v>1036</v>
      </c>
    </row>
    <row r="594" spans="2:17" hidden="1" x14ac:dyDescent="0.25">
      <c r="B594" s="67">
        <v>592</v>
      </c>
      <c r="C594" s="23" t="s">
        <v>6473</v>
      </c>
      <c r="D594" s="22">
        <v>1700003940</v>
      </c>
      <c r="E594" s="23" t="s">
        <v>6191</v>
      </c>
      <c r="F594" s="22">
        <v>2011</v>
      </c>
      <c r="G594" s="38">
        <v>44389</v>
      </c>
      <c r="H594" s="22">
        <f t="shared" si="56"/>
        <v>10</v>
      </c>
      <c r="I594" s="22">
        <v>15</v>
      </c>
      <c r="J594" s="39">
        <f t="shared" si="57"/>
        <v>6.3333333333333325E-2</v>
      </c>
      <c r="K594" s="35">
        <v>66502.66</v>
      </c>
      <c r="L594" s="35">
        <v>24534.55</v>
      </c>
      <c r="M594" s="36">
        <v>0</v>
      </c>
      <c r="N594" s="35">
        <f t="shared" si="58"/>
        <v>66502.66</v>
      </c>
      <c r="O594" s="35">
        <f t="shared" si="59"/>
        <v>42118.351333333332</v>
      </c>
      <c r="P594" s="57">
        <f t="shared" si="60"/>
        <v>24384.308666666671</v>
      </c>
      <c r="Q594" s="53">
        <f t="shared" si="61"/>
        <v>21945.877800000006</v>
      </c>
    </row>
    <row r="595" spans="2:17" hidden="1" x14ac:dyDescent="0.25">
      <c r="B595" s="67">
        <v>593</v>
      </c>
      <c r="C595" s="23" t="s">
        <v>6473</v>
      </c>
      <c r="D595" s="22">
        <v>1700003960</v>
      </c>
      <c r="E595" s="23" t="s">
        <v>6192</v>
      </c>
      <c r="F595" s="22">
        <v>2011</v>
      </c>
      <c r="G595" s="38">
        <v>44389</v>
      </c>
      <c r="H595" s="22">
        <f t="shared" si="56"/>
        <v>10</v>
      </c>
      <c r="I595" s="22">
        <v>6</v>
      </c>
      <c r="J595" s="39">
        <f t="shared" si="57"/>
        <v>0.15833333333333333</v>
      </c>
      <c r="K595" s="35">
        <v>63369.85</v>
      </c>
      <c r="L595" s="35">
        <v>24221.88</v>
      </c>
      <c r="M595" s="36">
        <v>0</v>
      </c>
      <c r="N595" s="35">
        <f t="shared" si="58"/>
        <v>63369.85</v>
      </c>
      <c r="O595" s="35">
        <f t="shared" si="59"/>
        <v>100335.59583333333</v>
      </c>
      <c r="P595" s="57">
        <f t="shared" si="60"/>
        <v>3168.4925000000003</v>
      </c>
      <c r="Q595" s="53">
        <f t="shared" si="61"/>
        <v>3168.4925000000003</v>
      </c>
    </row>
    <row r="596" spans="2:17" hidden="1" x14ac:dyDescent="0.25">
      <c r="B596" s="67">
        <v>594</v>
      </c>
      <c r="C596" s="23" t="s">
        <v>6473</v>
      </c>
      <c r="D596" s="22">
        <v>1700003910</v>
      </c>
      <c r="E596" s="23" t="s">
        <v>6193</v>
      </c>
      <c r="F596" s="22">
        <v>2011</v>
      </c>
      <c r="G596" s="38">
        <v>44389</v>
      </c>
      <c r="H596" s="22">
        <f t="shared" si="56"/>
        <v>10</v>
      </c>
      <c r="I596" s="22">
        <v>6</v>
      </c>
      <c r="J596" s="39">
        <f t="shared" si="57"/>
        <v>0.15833333333333333</v>
      </c>
      <c r="K596" s="35">
        <v>62600</v>
      </c>
      <c r="L596" s="35">
        <v>23094.79</v>
      </c>
      <c r="M596" s="36">
        <v>0</v>
      </c>
      <c r="N596" s="35">
        <f t="shared" si="58"/>
        <v>62600</v>
      </c>
      <c r="O596" s="35">
        <f t="shared" si="59"/>
        <v>99116.666666666657</v>
      </c>
      <c r="P596" s="57">
        <f t="shared" si="60"/>
        <v>3130</v>
      </c>
      <c r="Q596" s="53">
        <f t="shared" si="61"/>
        <v>3130</v>
      </c>
    </row>
    <row r="597" spans="2:17" hidden="1" x14ac:dyDescent="0.25">
      <c r="B597" s="67">
        <v>595</v>
      </c>
      <c r="C597" s="23" t="s">
        <v>6473</v>
      </c>
      <c r="D597" s="22">
        <v>1700003930</v>
      </c>
      <c r="E597" s="23" t="s">
        <v>6191</v>
      </c>
      <c r="F597" s="22">
        <v>2011</v>
      </c>
      <c r="G597" s="38">
        <v>44389</v>
      </c>
      <c r="H597" s="22">
        <f t="shared" si="56"/>
        <v>10</v>
      </c>
      <c r="I597" s="22">
        <v>15</v>
      </c>
      <c r="J597" s="39">
        <f t="shared" si="57"/>
        <v>6.3333333333333325E-2</v>
      </c>
      <c r="K597" s="35">
        <v>58200</v>
      </c>
      <c r="L597" s="35">
        <v>21471.51</v>
      </c>
      <c r="M597" s="36">
        <v>0</v>
      </c>
      <c r="N597" s="35">
        <f t="shared" si="58"/>
        <v>58200</v>
      </c>
      <c r="O597" s="35">
        <f t="shared" si="59"/>
        <v>36860</v>
      </c>
      <c r="P597" s="57">
        <f t="shared" si="60"/>
        <v>21340</v>
      </c>
      <c r="Q597" s="53">
        <f t="shared" si="61"/>
        <v>19206</v>
      </c>
    </row>
    <row r="598" spans="2:17" hidden="1" x14ac:dyDescent="0.25">
      <c r="B598" s="67">
        <v>596</v>
      </c>
      <c r="C598" s="23" t="s">
        <v>6473</v>
      </c>
      <c r="D598" s="22">
        <v>1700003950</v>
      </c>
      <c r="E598" s="23" t="s">
        <v>6194</v>
      </c>
      <c r="F598" s="22">
        <v>2011</v>
      </c>
      <c r="G598" s="38">
        <v>44389</v>
      </c>
      <c r="H598" s="22">
        <f t="shared" si="56"/>
        <v>10</v>
      </c>
      <c r="I598" s="22">
        <v>6</v>
      </c>
      <c r="J598" s="39">
        <f t="shared" si="57"/>
        <v>0.15833333333333333</v>
      </c>
      <c r="K598" s="35">
        <v>57886.21</v>
      </c>
      <c r="L598" s="35">
        <v>21521</v>
      </c>
      <c r="M598" s="36">
        <v>0</v>
      </c>
      <c r="N598" s="35">
        <f t="shared" si="58"/>
        <v>57886.21</v>
      </c>
      <c r="O598" s="35">
        <f t="shared" si="59"/>
        <v>91653.165833333333</v>
      </c>
      <c r="P598" s="57">
        <f t="shared" si="60"/>
        <v>2894.3105</v>
      </c>
      <c r="Q598" s="53">
        <f t="shared" si="61"/>
        <v>2894.3105</v>
      </c>
    </row>
    <row r="599" spans="2:17" hidden="1" x14ac:dyDescent="0.25">
      <c r="B599" s="67">
        <v>597</v>
      </c>
      <c r="C599" s="23" t="s">
        <v>6473</v>
      </c>
      <c r="D599" s="22">
        <v>1700003920</v>
      </c>
      <c r="E599" s="23" t="s">
        <v>6193</v>
      </c>
      <c r="F599" s="22">
        <v>2011</v>
      </c>
      <c r="G599" s="38">
        <v>44389</v>
      </c>
      <c r="H599" s="22">
        <f t="shared" si="56"/>
        <v>10</v>
      </c>
      <c r="I599" s="22">
        <v>6</v>
      </c>
      <c r="J599" s="39">
        <f t="shared" si="57"/>
        <v>0.15833333333333333</v>
      </c>
      <c r="K599" s="35">
        <v>53266.67</v>
      </c>
      <c r="L599" s="35">
        <v>19651.45</v>
      </c>
      <c r="M599" s="36">
        <v>0</v>
      </c>
      <c r="N599" s="35">
        <f t="shared" si="58"/>
        <v>53266.67</v>
      </c>
      <c r="O599" s="35">
        <f t="shared" si="59"/>
        <v>84338.894166666665</v>
      </c>
      <c r="P599" s="57">
        <f t="shared" si="60"/>
        <v>2663.3335000000002</v>
      </c>
      <c r="Q599" s="53">
        <f t="shared" si="61"/>
        <v>2663.3335000000002</v>
      </c>
    </row>
    <row r="600" spans="2:17" hidden="1" x14ac:dyDescent="0.25">
      <c r="B600" s="67">
        <v>598</v>
      </c>
      <c r="C600" s="23" t="s">
        <v>6473</v>
      </c>
      <c r="D600" s="22">
        <v>1700004530</v>
      </c>
      <c r="E600" s="23" t="s">
        <v>6195</v>
      </c>
      <c r="F600" s="22">
        <v>2012</v>
      </c>
      <c r="G600" s="38">
        <v>44389</v>
      </c>
      <c r="H600" s="22">
        <f t="shared" si="56"/>
        <v>9</v>
      </c>
      <c r="I600" s="22">
        <v>6</v>
      </c>
      <c r="J600" s="39">
        <f t="shared" si="57"/>
        <v>0.15833333333333333</v>
      </c>
      <c r="K600" s="35">
        <v>82900</v>
      </c>
      <c r="L600" s="35">
        <v>32117.21</v>
      </c>
      <c r="M600" s="36">
        <v>0</v>
      </c>
      <c r="N600" s="35">
        <f t="shared" si="58"/>
        <v>82900</v>
      </c>
      <c r="O600" s="35">
        <f t="shared" si="59"/>
        <v>118132.49999999999</v>
      </c>
      <c r="P600" s="57">
        <f t="shared" si="60"/>
        <v>4145</v>
      </c>
      <c r="Q600" s="53">
        <f t="shared" si="61"/>
        <v>4145</v>
      </c>
    </row>
    <row r="601" spans="2:17" hidden="1" x14ac:dyDescent="0.25">
      <c r="B601" s="67">
        <v>599</v>
      </c>
      <c r="C601" s="23" t="s">
        <v>6473</v>
      </c>
      <c r="D601" s="22">
        <v>1700004540</v>
      </c>
      <c r="E601" s="23" t="s">
        <v>6195</v>
      </c>
      <c r="F601" s="22">
        <v>2012</v>
      </c>
      <c r="G601" s="38">
        <v>44389</v>
      </c>
      <c r="H601" s="22">
        <f t="shared" si="56"/>
        <v>9</v>
      </c>
      <c r="I601" s="22">
        <v>6</v>
      </c>
      <c r="J601" s="39">
        <f t="shared" si="57"/>
        <v>0.15833333333333333</v>
      </c>
      <c r="K601" s="35">
        <v>75477</v>
      </c>
      <c r="L601" s="35">
        <v>29241.37</v>
      </c>
      <c r="M601" s="36">
        <v>0</v>
      </c>
      <c r="N601" s="35">
        <f t="shared" si="58"/>
        <v>75477</v>
      </c>
      <c r="O601" s="35">
        <f t="shared" si="59"/>
        <v>107554.72499999999</v>
      </c>
      <c r="P601" s="57">
        <f t="shared" si="60"/>
        <v>3773.8500000000004</v>
      </c>
      <c r="Q601" s="53">
        <f t="shared" si="61"/>
        <v>3773.8500000000004</v>
      </c>
    </row>
    <row r="602" spans="2:17" hidden="1" x14ac:dyDescent="0.25">
      <c r="B602" s="67">
        <v>600</v>
      </c>
      <c r="C602" s="23" t="s">
        <v>6473</v>
      </c>
      <c r="D602" s="22">
        <v>1700004520</v>
      </c>
      <c r="E602" s="23" t="s">
        <v>6195</v>
      </c>
      <c r="F602" s="22">
        <v>2012</v>
      </c>
      <c r="G602" s="38">
        <v>44389</v>
      </c>
      <c r="H602" s="22">
        <f t="shared" si="56"/>
        <v>9</v>
      </c>
      <c r="I602" s="22">
        <v>6</v>
      </c>
      <c r="J602" s="39">
        <f t="shared" si="57"/>
        <v>0.15833333333333333</v>
      </c>
      <c r="K602" s="35">
        <v>66750.22</v>
      </c>
      <c r="L602" s="35">
        <v>25860.44</v>
      </c>
      <c r="M602" s="36">
        <v>0</v>
      </c>
      <c r="N602" s="35">
        <f t="shared" si="58"/>
        <v>66750.22</v>
      </c>
      <c r="O602" s="35">
        <f t="shared" si="59"/>
        <v>95119.063499999989</v>
      </c>
      <c r="P602" s="57">
        <f t="shared" si="60"/>
        <v>3337.5110000000004</v>
      </c>
      <c r="Q602" s="53">
        <f t="shared" si="61"/>
        <v>3337.5110000000004</v>
      </c>
    </row>
    <row r="603" spans="2:17" hidden="1" x14ac:dyDescent="0.25">
      <c r="B603" s="67">
        <v>601</v>
      </c>
      <c r="C603" s="23" t="s">
        <v>6473</v>
      </c>
      <c r="D603" s="22">
        <v>1700004560</v>
      </c>
      <c r="E603" s="23" t="s">
        <v>2547</v>
      </c>
      <c r="F603" s="22">
        <v>2012</v>
      </c>
      <c r="G603" s="38">
        <v>44389</v>
      </c>
      <c r="H603" s="22">
        <f t="shared" si="56"/>
        <v>9</v>
      </c>
      <c r="I603" s="22">
        <v>6</v>
      </c>
      <c r="J603" s="39">
        <f t="shared" si="57"/>
        <v>0.15833333333333333</v>
      </c>
      <c r="K603" s="35">
        <v>66184.77</v>
      </c>
      <c r="L603" s="35">
        <v>27605.81</v>
      </c>
      <c r="M603" s="36">
        <v>0</v>
      </c>
      <c r="N603" s="35">
        <f t="shared" si="58"/>
        <v>66184.77</v>
      </c>
      <c r="O603" s="35">
        <f t="shared" si="59"/>
        <v>94313.297249999989</v>
      </c>
      <c r="P603" s="57">
        <f t="shared" si="60"/>
        <v>3309.2385000000004</v>
      </c>
      <c r="Q603" s="53">
        <f t="shared" si="61"/>
        <v>3309.2385000000004</v>
      </c>
    </row>
    <row r="604" spans="2:17" hidden="1" x14ac:dyDescent="0.25">
      <c r="B604" s="67">
        <v>602</v>
      </c>
      <c r="C604" s="23" t="s">
        <v>6473</v>
      </c>
      <c r="D604" s="22">
        <v>1700004570</v>
      </c>
      <c r="E604" s="23" t="s">
        <v>6196</v>
      </c>
      <c r="F604" s="22">
        <v>2012</v>
      </c>
      <c r="G604" s="38">
        <v>44389</v>
      </c>
      <c r="H604" s="22">
        <f t="shared" si="56"/>
        <v>9</v>
      </c>
      <c r="I604" s="22">
        <v>6</v>
      </c>
      <c r="J604" s="39">
        <f t="shared" si="57"/>
        <v>0.15833333333333333</v>
      </c>
      <c r="K604" s="35">
        <v>48288.11</v>
      </c>
      <c r="L604" s="35">
        <v>20141.14</v>
      </c>
      <c r="M604" s="36">
        <v>0</v>
      </c>
      <c r="N604" s="35">
        <f t="shared" si="58"/>
        <v>48288.11</v>
      </c>
      <c r="O604" s="35">
        <f t="shared" si="59"/>
        <v>68810.556749999989</v>
      </c>
      <c r="P604" s="57">
        <f t="shared" si="60"/>
        <v>2414.4055000000003</v>
      </c>
      <c r="Q604" s="53">
        <f t="shared" si="61"/>
        <v>2414.4055000000003</v>
      </c>
    </row>
    <row r="605" spans="2:17" hidden="1" x14ac:dyDescent="0.25">
      <c r="B605" s="67">
        <v>603</v>
      </c>
      <c r="C605" s="23" t="s">
        <v>6473</v>
      </c>
      <c r="D605" s="22">
        <v>1700004460</v>
      </c>
      <c r="E605" s="23" t="s">
        <v>6197</v>
      </c>
      <c r="F605" s="22">
        <v>2012</v>
      </c>
      <c r="G605" s="38">
        <v>44389</v>
      </c>
      <c r="H605" s="22">
        <f t="shared" si="56"/>
        <v>9</v>
      </c>
      <c r="I605" s="22">
        <v>6</v>
      </c>
      <c r="J605" s="39">
        <f t="shared" si="57"/>
        <v>0.15833333333333333</v>
      </c>
      <c r="K605" s="35">
        <v>45330</v>
      </c>
      <c r="L605" s="35">
        <v>4040.78</v>
      </c>
      <c r="M605" s="36">
        <v>0</v>
      </c>
      <c r="N605" s="35">
        <f t="shared" si="58"/>
        <v>45330</v>
      </c>
      <c r="O605" s="35">
        <f t="shared" si="59"/>
        <v>64595.249999999993</v>
      </c>
      <c r="P605" s="57">
        <f t="shared" si="60"/>
        <v>2266.5</v>
      </c>
      <c r="Q605" s="53">
        <f t="shared" si="61"/>
        <v>2266.5</v>
      </c>
    </row>
    <row r="606" spans="2:17" hidden="1" x14ac:dyDescent="0.25">
      <c r="B606" s="67">
        <v>604</v>
      </c>
      <c r="C606" s="23" t="s">
        <v>6473</v>
      </c>
      <c r="D606" s="22">
        <v>1700004220</v>
      </c>
      <c r="E606" s="23" t="s">
        <v>6198</v>
      </c>
      <c r="F606" s="22">
        <v>2012</v>
      </c>
      <c r="G606" s="38">
        <v>44389</v>
      </c>
      <c r="H606" s="22">
        <f t="shared" si="56"/>
        <v>9</v>
      </c>
      <c r="I606" s="22">
        <v>15</v>
      </c>
      <c r="J606" s="39">
        <f t="shared" si="57"/>
        <v>6.3333333333333325E-2</v>
      </c>
      <c r="K606" s="35">
        <v>37950.22</v>
      </c>
      <c r="L606" s="35">
        <v>15077.18</v>
      </c>
      <c r="M606" s="36">
        <v>0</v>
      </c>
      <c r="N606" s="35">
        <f t="shared" si="58"/>
        <v>37950.22</v>
      </c>
      <c r="O606" s="35">
        <f t="shared" si="59"/>
        <v>21631.625399999997</v>
      </c>
      <c r="P606" s="57">
        <f t="shared" si="60"/>
        <v>16318.594600000004</v>
      </c>
      <c r="Q606" s="53">
        <f t="shared" si="61"/>
        <v>14686.735140000004</v>
      </c>
    </row>
    <row r="607" spans="2:17" hidden="1" x14ac:dyDescent="0.25">
      <c r="B607" s="67">
        <v>605</v>
      </c>
      <c r="C607" s="23" t="s">
        <v>6473</v>
      </c>
      <c r="D607" s="22">
        <v>1700004580</v>
      </c>
      <c r="E607" s="23" t="s">
        <v>6199</v>
      </c>
      <c r="F607" s="22">
        <v>2012</v>
      </c>
      <c r="G607" s="38">
        <v>44389</v>
      </c>
      <c r="H607" s="22">
        <f t="shared" si="56"/>
        <v>9</v>
      </c>
      <c r="I607" s="22">
        <v>6</v>
      </c>
      <c r="J607" s="39">
        <f t="shared" si="57"/>
        <v>0.15833333333333333</v>
      </c>
      <c r="K607" s="35">
        <v>36170.33</v>
      </c>
      <c r="L607" s="35">
        <v>15025.54</v>
      </c>
      <c r="M607" s="36">
        <v>0</v>
      </c>
      <c r="N607" s="35">
        <f t="shared" si="58"/>
        <v>36170.33</v>
      </c>
      <c r="O607" s="35">
        <f t="shared" si="59"/>
        <v>51542.720249999998</v>
      </c>
      <c r="P607" s="57">
        <f t="shared" si="60"/>
        <v>1808.5165000000002</v>
      </c>
      <c r="Q607" s="53">
        <f t="shared" si="61"/>
        <v>1808.5165000000002</v>
      </c>
    </row>
    <row r="608" spans="2:17" hidden="1" x14ac:dyDescent="0.25">
      <c r="B608" s="67">
        <v>606</v>
      </c>
      <c r="C608" s="23" t="s">
        <v>6473</v>
      </c>
      <c r="D608" s="22">
        <v>1700004470</v>
      </c>
      <c r="E608" s="23" t="s">
        <v>6197</v>
      </c>
      <c r="F608" s="22">
        <v>2012</v>
      </c>
      <c r="G608" s="38">
        <v>44389</v>
      </c>
      <c r="H608" s="22">
        <f t="shared" si="56"/>
        <v>9</v>
      </c>
      <c r="I608" s="22">
        <v>6</v>
      </c>
      <c r="J608" s="39">
        <f t="shared" si="57"/>
        <v>0.15833333333333333</v>
      </c>
      <c r="K608" s="35">
        <v>30220</v>
      </c>
      <c r="L608" s="35">
        <v>2693.83</v>
      </c>
      <c r="M608" s="36">
        <v>0</v>
      </c>
      <c r="N608" s="35">
        <f t="shared" si="58"/>
        <v>30220</v>
      </c>
      <c r="O608" s="35">
        <f t="shared" si="59"/>
        <v>43063.499999999993</v>
      </c>
      <c r="P608" s="57">
        <f t="shared" si="60"/>
        <v>1511</v>
      </c>
      <c r="Q608" s="53">
        <f t="shared" si="61"/>
        <v>1511</v>
      </c>
    </row>
    <row r="609" spans="2:17" hidden="1" x14ac:dyDescent="0.25">
      <c r="B609" s="67">
        <v>607</v>
      </c>
      <c r="C609" s="23" t="s">
        <v>6473</v>
      </c>
      <c r="D609" s="22">
        <v>1700004680</v>
      </c>
      <c r="E609" s="23" t="s">
        <v>6200</v>
      </c>
      <c r="F609" s="22">
        <v>2012</v>
      </c>
      <c r="G609" s="38">
        <v>44389</v>
      </c>
      <c r="H609" s="22">
        <f t="shared" si="56"/>
        <v>9</v>
      </c>
      <c r="I609" s="22">
        <v>15</v>
      </c>
      <c r="J609" s="39">
        <f t="shared" si="57"/>
        <v>6.3333333333333325E-2</v>
      </c>
      <c r="K609" s="35">
        <v>28000</v>
      </c>
      <c r="L609" s="35">
        <v>12448.76</v>
      </c>
      <c r="M609" s="36">
        <v>0</v>
      </c>
      <c r="N609" s="35">
        <f t="shared" si="58"/>
        <v>28000</v>
      </c>
      <c r="O609" s="35">
        <f t="shared" si="59"/>
        <v>15959.999999999998</v>
      </c>
      <c r="P609" s="57">
        <f t="shared" si="60"/>
        <v>12040.000000000002</v>
      </c>
      <c r="Q609" s="53">
        <f t="shared" si="61"/>
        <v>10836.000000000002</v>
      </c>
    </row>
    <row r="610" spans="2:17" hidden="1" x14ac:dyDescent="0.25">
      <c r="B610" s="67">
        <v>608</v>
      </c>
      <c r="C610" s="23" t="s">
        <v>6473</v>
      </c>
      <c r="D610" s="22">
        <v>1700004510</v>
      </c>
      <c r="E610" s="23" t="s">
        <v>6201</v>
      </c>
      <c r="F610" s="22">
        <v>2012</v>
      </c>
      <c r="G610" s="38">
        <v>44389</v>
      </c>
      <c r="H610" s="22">
        <f t="shared" si="56"/>
        <v>9</v>
      </c>
      <c r="I610" s="22">
        <v>6</v>
      </c>
      <c r="J610" s="39">
        <f t="shared" si="57"/>
        <v>0.15833333333333333</v>
      </c>
      <c r="K610" s="35">
        <v>12929.67</v>
      </c>
      <c r="L610" s="35">
        <v>5009.25</v>
      </c>
      <c r="M610" s="36">
        <v>0</v>
      </c>
      <c r="N610" s="35">
        <f t="shared" si="58"/>
        <v>12929.67</v>
      </c>
      <c r="O610" s="35">
        <f t="shared" si="59"/>
        <v>18424.779749999998</v>
      </c>
      <c r="P610" s="57">
        <f t="shared" si="60"/>
        <v>646.48350000000005</v>
      </c>
      <c r="Q610" s="53">
        <f t="shared" si="61"/>
        <v>646.48350000000005</v>
      </c>
    </row>
    <row r="611" spans="2:17" hidden="1" x14ac:dyDescent="0.25">
      <c r="B611" s="67">
        <v>609</v>
      </c>
      <c r="C611" s="23" t="s">
        <v>6473</v>
      </c>
      <c r="D611" s="22">
        <v>1700004970</v>
      </c>
      <c r="E611" s="23" t="s">
        <v>6202</v>
      </c>
      <c r="F611" s="22">
        <v>2013</v>
      </c>
      <c r="G611" s="38">
        <v>44389</v>
      </c>
      <c r="H611" s="22">
        <f t="shared" si="56"/>
        <v>8</v>
      </c>
      <c r="I611" s="22">
        <v>15</v>
      </c>
      <c r="J611" s="39">
        <f t="shared" si="57"/>
        <v>6.3333333333333325E-2</v>
      </c>
      <c r="K611" s="35">
        <v>71620.78</v>
      </c>
      <c r="L611" s="35">
        <v>34858.28</v>
      </c>
      <c r="M611" s="77">
        <v>0.32</v>
      </c>
      <c r="N611" s="35">
        <f t="shared" si="58"/>
        <v>94539.429600000003</v>
      </c>
      <c r="O611" s="35">
        <f t="shared" si="59"/>
        <v>47899.977663999998</v>
      </c>
      <c r="P611" s="57">
        <f t="shared" si="60"/>
        <v>46639.451936000005</v>
      </c>
      <c r="Q611" s="53">
        <f t="shared" si="61"/>
        <v>41975.506742400008</v>
      </c>
    </row>
    <row r="612" spans="2:17" hidden="1" x14ac:dyDescent="0.25">
      <c r="B612" s="67">
        <v>610</v>
      </c>
      <c r="C612" s="23" t="s">
        <v>6473</v>
      </c>
      <c r="D612" s="22">
        <v>1700005520</v>
      </c>
      <c r="E612" s="23" t="s">
        <v>6203</v>
      </c>
      <c r="F612" s="22">
        <v>2014</v>
      </c>
      <c r="G612" s="38">
        <v>44389</v>
      </c>
      <c r="H612" s="22">
        <f t="shared" si="56"/>
        <v>7</v>
      </c>
      <c r="I612" s="22">
        <v>15</v>
      </c>
      <c r="J612" s="39">
        <f t="shared" si="57"/>
        <v>6.3333333333333325E-2</v>
      </c>
      <c r="K612" s="35">
        <v>370699.22</v>
      </c>
      <c r="L612" s="35">
        <v>187687.89</v>
      </c>
      <c r="M612" s="77">
        <v>0.34</v>
      </c>
      <c r="N612" s="35">
        <f t="shared" si="58"/>
        <v>496736.95480000001</v>
      </c>
      <c r="O612" s="35">
        <f t="shared" si="59"/>
        <v>220220.04996133328</v>
      </c>
      <c r="P612" s="57">
        <f t="shared" si="60"/>
        <v>276516.90483866673</v>
      </c>
      <c r="Q612" s="53">
        <f t="shared" si="61"/>
        <v>248865.21435480006</v>
      </c>
    </row>
    <row r="613" spans="2:17" hidden="1" x14ac:dyDescent="0.25">
      <c r="B613" s="67">
        <v>611</v>
      </c>
      <c r="C613" s="23" t="s">
        <v>6473</v>
      </c>
      <c r="D613" s="22">
        <v>1700006080</v>
      </c>
      <c r="E613" s="23" t="s">
        <v>6204</v>
      </c>
      <c r="F613" s="22">
        <v>2014</v>
      </c>
      <c r="G613" s="38">
        <v>44389</v>
      </c>
      <c r="H613" s="22">
        <f t="shared" si="56"/>
        <v>7</v>
      </c>
      <c r="I613" s="22">
        <v>15</v>
      </c>
      <c r="J613" s="39">
        <f t="shared" si="57"/>
        <v>6.3333333333333325E-2</v>
      </c>
      <c r="K613" s="35">
        <v>289578.89</v>
      </c>
      <c r="L613" s="35">
        <v>151178.03</v>
      </c>
      <c r="M613" s="77">
        <v>0.34</v>
      </c>
      <c r="N613" s="35">
        <f t="shared" si="58"/>
        <v>388035.71260000003</v>
      </c>
      <c r="O613" s="35">
        <f t="shared" si="59"/>
        <v>172029.16591933332</v>
      </c>
      <c r="P613" s="57">
        <f t="shared" si="60"/>
        <v>216006.54668066671</v>
      </c>
      <c r="Q613" s="53">
        <f t="shared" si="61"/>
        <v>194405.89201260003</v>
      </c>
    </row>
    <row r="614" spans="2:17" hidden="1" x14ac:dyDescent="0.25">
      <c r="B614" s="67">
        <v>612</v>
      </c>
      <c r="C614" s="23" t="s">
        <v>6473</v>
      </c>
      <c r="D614" s="22">
        <v>1700005500</v>
      </c>
      <c r="E614" s="23" t="s">
        <v>6205</v>
      </c>
      <c r="F614" s="22">
        <v>2014</v>
      </c>
      <c r="G614" s="38">
        <v>44389</v>
      </c>
      <c r="H614" s="22">
        <f t="shared" si="56"/>
        <v>7</v>
      </c>
      <c r="I614" s="22">
        <v>6</v>
      </c>
      <c r="J614" s="39">
        <f t="shared" si="57"/>
        <v>0.15833333333333333</v>
      </c>
      <c r="K614" s="35">
        <v>241817.77</v>
      </c>
      <c r="L614" s="35">
        <v>122434.22</v>
      </c>
      <c r="M614" s="77">
        <v>0.34</v>
      </c>
      <c r="N614" s="35">
        <f t="shared" si="58"/>
        <v>324035.81180000002</v>
      </c>
      <c r="O614" s="35">
        <f t="shared" si="59"/>
        <v>359139.69141166669</v>
      </c>
      <c r="P614" s="57">
        <f t="shared" si="60"/>
        <v>16201.790590000002</v>
      </c>
      <c r="Q614" s="53">
        <f t="shared" si="61"/>
        <v>16201.790590000002</v>
      </c>
    </row>
    <row r="615" spans="2:17" hidden="1" x14ac:dyDescent="0.25">
      <c r="B615" s="67">
        <v>613</v>
      </c>
      <c r="C615" s="23" t="s">
        <v>6473</v>
      </c>
      <c r="D615" s="22">
        <v>1700005300</v>
      </c>
      <c r="E615" s="23" t="s">
        <v>6206</v>
      </c>
      <c r="F615" s="22">
        <v>2014</v>
      </c>
      <c r="G615" s="38">
        <v>44389</v>
      </c>
      <c r="H615" s="22">
        <f t="shared" si="56"/>
        <v>7</v>
      </c>
      <c r="I615" s="22">
        <v>15</v>
      </c>
      <c r="J615" s="39">
        <f t="shared" si="57"/>
        <v>6.3333333333333325E-2</v>
      </c>
      <c r="K615" s="35">
        <v>199081.69</v>
      </c>
      <c r="L615" s="35">
        <v>100148.87</v>
      </c>
      <c r="M615" s="77">
        <v>0.34</v>
      </c>
      <c r="N615" s="35">
        <f t="shared" si="58"/>
        <v>266769.46460000001</v>
      </c>
      <c r="O615" s="35">
        <f t="shared" si="59"/>
        <v>118267.79597266664</v>
      </c>
      <c r="P615" s="57">
        <f t="shared" si="60"/>
        <v>148501.66862733336</v>
      </c>
      <c r="Q615" s="53">
        <f t="shared" si="61"/>
        <v>133651.50176460002</v>
      </c>
    </row>
    <row r="616" spans="2:17" hidden="1" x14ac:dyDescent="0.25">
      <c r="B616" s="67">
        <v>614</v>
      </c>
      <c r="C616" s="23" t="s">
        <v>6473</v>
      </c>
      <c r="D616" s="22">
        <v>1700005450</v>
      </c>
      <c r="E616" s="23" t="s">
        <v>6207</v>
      </c>
      <c r="F616" s="22">
        <v>2014</v>
      </c>
      <c r="G616" s="38">
        <v>44389</v>
      </c>
      <c r="H616" s="22">
        <f t="shared" si="56"/>
        <v>7</v>
      </c>
      <c r="I616" s="22">
        <v>6</v>
      </c>
      <c r="J616" s="39">
        <f t="shared" si="57"/>
        <v>0.15833333333333333</v>
      </c>
      <c r="K616" s="35">
        <v>125754.29</v>
      </c>
      <c r="L616" s="35">
        <v>63784.91</v>
      </c>
      <c r="M616" s="77">
        <v>0.34</v>
      </c>
      <c r="N616" s="35">
        <f t="shared" si="58"/>
        <v>168510.74859999999</v>
      </c>
      <c r="O616" s="35">
        <f t="shared" si="59"/>
        <v>186766.07969833334</v>
      </c>
      <c r="P616" s="57">
        <f t="shared" si="60"/>
        <v>8425.5374300000003</v>
      </c>
      <c r="Q616" s="53">
        <f t="shared" si="61"/>
        <v>8425.5374300000003</v>
      </c>
    </row>
    <row r="617" spans="2:17" hidden="1" x14ac:dyDescent="0.25">
      <c r="B617" s="67">
        <v>615</v>
      </c>
      <c r="C617" s="23" t="s">
        <v>6473</v>
      </c>
      <c r="D617" s="22">
        <v>1700005460</v>
      </c>
      <c r="E617" s="23" t="s">
        <v>6208</v>
      </c>
      <c r="F617" s="22">
        <v>2014</v>
      </c>
      <c r="G617" s="38">
        <v>44389</v>
      </c>
      <c r="H617" s="22">
        <f t="shared" si="56"/>
        <v>7</v>
      </c>
      <c r="I617" s="22">
        <v>6</v>
      </c>
      <c r="J617" s="39">
        <f t="shared" si="57"/>
        <v>0.15833333333333333</v>
      </c>
      <c r="K617" s="35">
        <v>119978</v>
      </c>
      <c r="L617" s="35">
        <v>61301.27</v>
      </c>
      <c r="M617" s="77">
        <v>0.34</v>
      </c>
      <c r="N617" s="35">
        <f t="shared" si="58"/>
        <v>160770.52000000002</v>
      </c>
      <c r="O617" s="35">
        <f t="shared" si="59"/>
        <v>178187.32633333336</v>
      </c>
      <c r="P617" s="57">
        <f t="shared" si="60"/>
        <v>8038.5260000000017</v>
      </c>
      <c r="Q617" s="53">
        <f t="shared" si="61"/>
        <v>8038.5260000000017</v>
      </c>
    </row>
    <row r="618" spans="2:17" hidden="1" x14ac:dyDescent="0.25">
      <c r="B618" s="67">
        <v>616</v>
      </c>
      <c r="C618" s="23" t="s">
        <v>6473</v>
      </c>
      <c r="D618" s="22">
        <v>1700005510</v>
      </c>
      <c r="E618" s="23" t="s">
        <v>6209</v>
      </c>
      <c r="F618" s="22">
        <v>2014</v>
      </c>
      <c r="G618" s="38">
        <v>44389</v>
      </c>
      <c r="H618" s="22">
        <f t="shared" si="56"/>
        <v>7</v>
      </c>
      <c r="I618" s="22">
        <v>6</v>
      </c>
      <c r="J618" s="39">
        <f t="shared" si="57"/>
        <v>0.15833333333333333</v>
      </c>
      <c r="K618" s="35">
        <v>85348</v>
      </c>
      <c r="L618" s="35">
        <v>43212.32</v>
      </c>
      <c r="M618" s="77">
        <v>0.34</v>
      </c>
      <c r="N618" s="35">
        <f t="shared" si="58"/>
        <v>114366.32</v>
      </c>
      <c r="O618" s="35">
        <f t="shared" si="59"/>
        <v>126756.00466666667</v>
      </c>
      <c r="P618" s="57">
        <f t="shared" si="60"/>
        <v>5718.3160000000007</v>
      </c>
      <c r="Q618" s="53">
        <f t="shared" si="61"/>
        <v>5718.3160000000007</v>
      </c>
    </row>
    <row r="619" spans="2:17" hidden="1" x14ac:dyDescent="0.25">
      <c r="B619" s="67">
        <v>617</v>
      </c>
      <c r="C619" s="23" t="s">
        <v>6473</v>
      </c>
      <c r="D619" s="22">
        <v>1700005530</v>
      </c>
      <c r="E619" s="23" t="s">
        <v>6210</v>
      </c>
      <c r="F619" s="22">
        <v>2014</v>
      </c>
      <c r="G619" s="38">
        <v>44389</v>
      </c>
      <c r="H619" s="22">
        <f t="shared" si="56"/>
        <v>7</v>
      </c>
      <c r="I619" s="22">
        <v>6</v>
      </c>
      <c r="J619" s="39">
        <f t="shared" si="57"/>
        <v>0.15833333333333333</v>
      </c>
      <c r="K619" s="35">
        <v>76000.88</v>
      </c>
      <c r="L619" s="35">
        <v>38479.85</v>
      </c>
      <c r="M619" s="77">
        <v>0.34</v>
      </c>
      <c r="N619" s="35">
        <f t="shared" si="58"/>
        <v>101841.17920000001</v>
      </c>
      <c r="O619" s="35">
        <f t="shared" si="59"/>
        <v>112873.97361333335</v>
      </c>
      <c r="P619" s="57">
        <f t="shared" si="60"/>
        <v>5092.0589600000012</v>
      </c>
      <c r="Q619" s="53">
        <f t="shared" si="61"/>
        <v>5092.0589600000012</v>
      </c>
    </row>
    <row r="620" spans="2:17" x14ac:dyDescent="0.25">
      <c r="B620" s="107">
        <v>618</v>
      </c>
      <c r="C620" s="108" t="s">
        <v>6473</v>
      </c>
      <c r="D620" s="109">
        <v>1700006150</v>
      </c>
      <c r="E620" s="108" t="s">
        <v>6211</v>
      </c>
      <c r="F620" s="109">
        <v>2014</v>
      </c>
      <c r="G620" s="110">
        <v>44389</v>
      </c>
      <c r="H620" s="109">
        <f t="shared" si="56"/>
        <v>7</v>
      </c>
      <c r="I620" s="109">
        <v>6</v>
      </c>
      <c r="J620" s="111">
        <f t="shared" si="57"/>
        <v>0.15833333333333333</v>
      </c>
      <c r="K620" s="112">
        <v>29686.14</v>
      </c>
      <c r="L620" s="112">
        <v>1</v>
      </c>
      <c r="M620" s="113">
        <v>0</v>
      </c>
      <c r="N620" s="112">
        <f t="shared" si="58"/>
        <v>29686.14</v>
      </c>
      <c r="O620" s="112">
        <f t="shared" si="59"/>
        <v>32902.138500000001</v>
      </c>
      <c r="P620" s="114">
        <f t="shared" si="60"/>
        <v>1484.307</v>
      </c>
      <c r="Q620" s="115">
        <f t="shared" si="61"/>
        <v>1484.307</v>
      </c>
    </row>
    <row r="621" spans="2:17" hidden="1" x14ac:dyDescent="0.25">
      <c r="B621" s="67">
        <v>619</v>
      </c>
      <c r="C621" s="23" t="s">
        <v>6473</v>
      </c>
      <c r="D621" s="22">
        <v>1700006130</v>
      </c>
      <c r="E621" s="23" t="s">
        <v>6212</v>
      </c>
      <c r="F621" s="22">
        <v>2014</v>
      </c>
      <c r="G621" s="38">
        <v>44389</v>
      </c>
      <c r="H621" s="22">
        <f t="shared" si="56"/>
        <v>7</v>
      </c>
      <c r="I621" s="22">
        <v>6</v>
      </c>
      <c r="J621" s="39">
        <f t="shared" si="57"/>
        <v>0.15833333333333333</v>
      </c>
      <c r="K621" s="35">
        <v>29275.86</v>
      </c>
      <c r="L621" s="35">
        <v>7133.99</v>
      </c>
      <c r="M621" s="77">
        <v>0.34</v>
      </c>
      <c r="N621" s="35">
        <f t="shared" si="58"/>
        <v>39229.652400000006</v>
      </c>
      <c r="O621" s="35">
        <f t="shared" si="59"/>
        <v>43479.531410000011</v>
      </c>
      <c r="P621" s="57">
        <f t="shared" si="60"/>
        <v>1961.4826200000005</v>
      </c>
      <c r="Q621" s="53">
        <f t="shared" si="61"/>
        <v>1961.4826200000005</v>
      </c>
    </row>
    <row r="622" spans="2:17" hidden="1" x14ac:dyDescent="0.25">
      <c r="B622" s="67">
        <v>620</v>
      </c>
      <c r="C622" s="23" t="s">
        <v>6473</v>
      </c>
      <c r="D622" s="22">
        <v>1700006140</v>
      </c>
      <c r="E622" s="23" t="s">
        <v>6213</v>
      </c>
      <c r="F622" s="22">
        <v>2014</v>
      </c>
      <c r="G622" s="38">
        <v>44389</v>
      </c>
      <c r="H622" s="22">
        <f t="shared" si="56"/>
        <v>7</v>
      </c>
      <c r="I622" s="22">
        <v>6</v>
      </c>
      <c r="J622" s="39">
        <f t="shared" si="57"/>
        <v>0.15833333333333333</v>
      </c>
      <c r="K622" s="35">
        <v>26165.78</v>
      </c>
      <c r="L622" s="35">
        <v>6376.09</v>
      </c>
      <c r="M622" s="77">
        <v>0.34</v>
      </c>
      <c r="N622" s="35">
        <f t="shared" si="58"/>
        <v>35062.145199999999</v>
      </c>
      <c r="O622" s="35">
        <f t="shared" si="59"/>
        <v>38860.544263333337</v>
      </c>
      <c r="P622" s="57">
        <f t="shared" si="60"/>
        <v>1753.10726</v>
      </c>
      <c r="Q622" s="53">
        <f t="shared" si="61"/>
        <v>1753.10726</v>
      </c>
    </row>
    <row r="623" spans="2:17" x14ac:dyDescent="0.25">
      <c r="B623" s="107">
        <v>621</v>
      </c>
      <c r="C623" s="108" t="s">
        <v>6473</v>
      </c>
      <c r="D623" s="109">
        <v>1700006120</v>
      </c>
      <c r="E623" s="108" t="s">
        <v>6214</v>
      </c>
      <c r="F623" s="109">
        <v>2014</v>
      </c>
      <c r="G623" s="110">
        <v>44389</v>
      </c>
      <c r="H623" s="109">
        <f t="shared" si="56"/>
        <v>7</v>
      </c>
      <c r="I623" s="109">
        <v>6</v>
      </c>
      <c r="J623" s="111">
        <f t="shared" si="57"/>
        <v>0.15833333333333333</v>
      </c>
      <c r="K623" s="112">
        <v>25591.5</v>
      </c>
      <c r="L623" s="112">
        <v>1</v>
      </c>
      <c r="M623" s="113">
        <v>0</v>
      </c>
      <c r="N623" s="112">
        <f t="shared" si="58"/>
        <v>25591.5</v>
      </c>
      <c r="O623" s="112">
        <f t="shared" si="59"/>
        <v>28363.912500000002</v>
      </c>
      <c r="P623" s="114">
        <f t="shared" si="60"/>
        <v>1279.575</v>
      </c>
      <c r="Q623" s="115">
        <f t="shared" si="61"/>
        <v>1279.575</v>
      </c>
    </row>
    <row r="624" spans="2:17" hidden="1" x14ac:dyDescent="0.25">
      <c r="B624" s="67">
        <v>622</v>
      </c>
      <c r="C624" s="23" t="s">
        <v>6473</v>
      </c>
      <c r="D624" s="22">
        <v>1700006640</v>
      </c>
      <c r="E624" s="23" t="s">
        <v>6215</v>
      </c>
      <c r="F624" s="22">
        <v>2015</v>
      </c>
      <c r="G624" s="38">
        <v>44389</v>
      </c>
      <c r="H624" s="22">
        <f t="shared" si="56"/>
        <v>6</v>
      </c>
      <c r="I624" s="22">
        <v>6</v>
      </c>
      <c r="J624" s="39">
        <f t="shared" si="57"/>
        <v>0.15833333333333333</v>
      </c>
      <c r="K624" s="35">
        <v>223965.54</v>
      </c>
      <c r="L624" s="35">
        <v>132417.48000000001</v>
      </c>
      <c r="M624" s="36">
        <v>0.13</v>
      </c>
      <c r="N624" s="35">
        <f t="shared" si="58"/>
        <v>253081.06019999998</v>
      </c>
      <c r="O624" s="35">
        <f t="shared" si="59"/>
        <v>240427.00718999997</v>
      </c>
      <c r="P624" s="57">
        <f t="shared" si="60"/>
        <v>12654.053010000003</v>
      </c>
      <c r="Q624" s="53">
        <f t="shared" si="61"/>
        <v>12654.053010000003</v>
      </c>
    </row>
    <row r="625" spans="2:17" hidden="1" x14ac:dyDescent="0.25">
      <c r="B625" s="67">
        <v>623</v>
      </c>
      <c r="C625" s="23" t="s">
        <v>6473</v>
      </c>
      <c r="D625" s="22">
        <v>1700007180</v>
      </c>
      <c r="E625" s="23" t="s">
        <v>6216</v>
      </c>
      <c r="F625" s="22">
        <v>2015</v>
      </c>
      <c r="G625" s="38">
        <v>44389</v>
      </c>
      <c r="H625" s="22">
        <f t="shared" si="56"/>
        <v>6</v>
      </c>
      <c r="I625" s="22">
        <v>6</v>
      </c>
      <c r="J625" s="39">
        <f t="shared" si="57"/>
        <v>0.15833333333333333</v>
      </c>
      <c r="K625" s="35">
        <v>192775</v>
      </c>
      <c r="L625" s="35">
        <v>112390.45</v>
      </c>
      <c r="M625" s="36">
        <v>0.13</v>
      </c>
      <c r="N625" s="35">
        <f t="shared" si="58"/>
        <v>217835.74999999997</v>
      </c>
      <c r="O625" s="35">
        <f t="shared" si="59"/>
        <v>206943.96249999997</v>
      </c>
      <c r="P625" s="57">
        <f t="shared" si="60"/>
        <v>10891.787500000006</v>
      </c>
      <c r="Q625" s="53">
        <f t="shared" si="61"/>
        <v>10891.787500000006</v>
      </c>
    </row>
    <row r="626" spans="2:17" hidden="1" x14ac:dyDescent="0.25">
      <c r="B626" s="67">
        <v>624</v>
      </c>
      <c r="C626" s="23" t="s">
        <v>6473</v>
      </c>
      <c r="D626" s="22">
        <v>1700007220</v>
      </c>
      <c r="E626" s="23" t="s">
        <v>6217</v>
      </c>
      <c r="F626" s="22">
        <v>2015</v>
      </c>
      <c r="G626" s="38">
        <v>44389</v>
      </c>
      <c r="H626" s="22">
        <f t="shared" si="56"/>
        <v>6</v>
      </c>
      <c r="I626" s="22">
        <v>6</v>
      </c>
      <c r="J626" s="39">
        <f t="shared" si="57"/>
        <v>0.15833333333333333</v>
      </c>
      <c r="K626" s="35">
        <v>173540.44</v>
      </c>
      <c r="L626" s="35">
        <v>101176.47</v>
      </c>
      <c r="M626" s="36">
        <v>0.13</v>
      </c>
      <c r="N626" s="35">
        <f t="shared" si="58"/>
        <v>196100.6972</v>
      </c>
      <c r="O626" s="35">
        <f t="shared" si="59"/>
        <v>186295.66233999998</v>
      </c>
      <c r="P626" s="57">
        <f t="shared" si="60"/>
        <v>9805.0348600000143</v>
      </c>
      <c r="Q626" s="53">
        <f t="shared" si="61"/>
        <v>8824.5313740000129</v>
      </c>
    </row>
    <row r="627" spans="2:17" hidden="1" x14ac:dyDescent="0.25">
      <c r="B627" s="67">
        <v>625</v>
      </c>
      <c r="C627" s="23" t="s">
        <v>6473</v>
      </c>
      <c r="D627" s="22">
        <v>1700007200</v>
      </c>
      <c r="E627" s="23" t="s">
        <v>6218</v>
      </c>
      <c r="F627" s="22">
        <v>2015</v>
      </c>
      <c r="G627" s="38">
        <v>44389</v>
      </c>
      <c r="H627" s="22">
        <f t="shared" si="56"/>
        <v>6</v>
      </c>
      <c r="I627" s="22">
        <v>6</v>
      </c>
      <c r="J627" s="39">
        <f t="shared" si="57"/>
        <v>0.15833333333333333</v>
      </c>
      <c r="K627" s="35">
        <v>143500.22</v>
      </c>
      <c r="L627" s="35">
        <v>83662.600000000006</v>
      </c>
      <c r="M627" s="36">
        <v>0.13</v>
      </c>
      <c r="N627" s="35">
        <f t="shared" si="58"/>
        <v>162155.24859999999</v>
      </c>
      <c r="O627" s="35">
        <f t="shared" si="59"/>
        <v>154047.48616999999</v>
      </c>
      <c r="P627" s="57">
        <f t="shared" si="60"/>
        <v>8107.7624300000025</v>
      </c>
      <c r="Q627" s="53">
        <f t="shared" si="61"/>
        <v>8107.7624300000025</v>
      </c>
    </row>
    <row r="628" spans="2:17" hidden="1" x14ac:dyDescent="0.25">
      <c r="B628" s="67">
        <v>626</v>
      </c>
      <c r="C628" s="23" t="s">
        <v>6473</v>
      </c>
      <c r="D628" s="22">
        <v>1700007190</v>
      </c>
      <c r="E628" s="23" t="s">
        <v>6219</v>
      </c>
      <c r="F628" s="22">
        <v>2015</v>
      </c>
      <c r="G628" s="38">
        <v>44389</v>
      </c>
      <c r="H628" s="22">
        <f t="shared" si="56"/>
        <v>6</v>
      </c>
      <c r="I628" s="22">
        <v>6</v>
      </c>
      <c r="J628" s="39">
        <f t="shared" si="57"/>
        <v>0.15833333333333333</v>
      </c>
      <c r="K628" s="35">
        <v>122000</v>
      </c>
      <c r="L628" s="35">
        <v>71127.69</v>
      </c>
      <c r="M628" s="36">
        <v>0.13</v>
      </c>
      <c r="N628" s="35">
        <f t="shared" si="58"/>
        <v>137860</v>
      </c>
      <c r="O628" s="35">
        <f t="shared" si="59"/>
        <v>130967</v>
      </c>
      <c r="P628" s="57">
        <f t="shared" si="60"/>
        <v>6893</v>
      </c>
      <c r="Q628" s="53">
        <f t="shared" si="61"/>
        <v>6893</v>
      </c>
    </row>
    <row r="629" spans="2:17" hidden="1" x14ac:dyDescent="0.25">
      <c r="B629" s="67">
        <v>627</v>
      </c>
      <c r="C629" s="23" t="s">
        <v>6473</v>
      </c>
      <c r="D629" s="22">
        <v>1700006630</v>
      </c>
      <c r="E629" s="23" t="s">
        <v>6220</v>
      </c>
      <c r="F629" s="22">
        <v>2015</v>
      </c>
      <c r="G629" s="38">
        <v>44389</v>
      </c>
      <c r="H629" s="22">
        <f t="shared" si="56"/>
        <v>6</v>
      </c>
      <c r="I629" s="22">
        <v>15</v>
      </c>
      <c r="J629" s="39">
        <f t="shared" si="57"/>
        <v>6.3333333333333325E-2</v>
      </c>
      <c r="K629" s="35">
        <v>82000</v>
      </c>
      <c r="L629" s="35">
        <v>47118.15</v>
      </c>
      <c r="M629" s="36">
        <v>0.13</v>
      </c>
      <c r="N629" s="35">
        <f t="shared" si="58"/>
        <v>92659.999999999985</v>
      </c>
      <c r="O629" s="35">
        <f t="shared" si="59"/>
        <v>35210.799999999988</v>
      </c>
      <c r="P629" s="57">
        <f t="shared" si="60"/>
        <v>57449.2</v>
      </c>
      <c r="Q629" s="53">
        <f t="shared" si="61"/>
        <v>51704.28</v>
      </c>
    </row>
    <row r="630" spans="2:17" hidden="1" x14ac:dyDescent="0.25">
      <c r="B630" s="67">
        <v>628</v>
      </c>
      <c r="C630" s="23" t="s">
        <v>6473</v>
      </c>
      <c r="D630" s="22">
        <v>1700007210</v>
      </c>
      <c r="E630" s="23" t="s">
        <v>6221</v>
      </c>
      <c r="F630" s="22">
        <v>2015</v>
      </c>
      <c r="G630" s="38">
        <v>44389</v>
      </c>
      <c r="H630" s="22">
        <f t="shared" si="56"/>
        <v>6</v>
      </c>
      <c r="I630" s="22">
        <v>6</v>
      </c>
      <c r="J630" s="39">
        <f t="shared" si="57"/>
        <v>0.15833333333333333</v>
      </c>
      <c r="K630" s="35">
        <v>29449.78</v>
      </c>
      <c r="L630" s="35">
        <v>17169.61</v>
      </c>
      <c r="M630" s="36">
        <v>0.13</v>
      </c>
      <c r="N630" s="35">
        <f t="shared" si="58"/>
        <v>33278.251399999994</v>
      </c>
      <c r="O630" s="35">
        <f t="shared" si="59"/>
        <v>31614.338829999993</v>
      </c>
      <c r="P630" s="57">
        <f t="shared" si="60"/>
        <v>1663.9125700000004</v>
      </c>
      <c r="Q630" s="53">
        <f t="shared" si="61"/>
        <v>1663.9125700000004</v>
      </c>
    </row>
    <row r="631" spans="2:17" hidden="1" x14ac:dyDescent="0.25">
      <c r="B631" s="67">
        <v>629</v>
      </c>
      <c r="C631" s="23" t="s">
        <v>6473</v>
      </c>
      <c r="D631" s="22">
        <v>1700006600</v>
      </c>
      <c r="E631" s="23" t="s">
        <v>6222</v>
      </c>
      <c r="F631" s="22">
        <v>2015</v>
      </c>
      <c r="G631" s="38">
        <v>44389</v>
      </c>
      <c r="H631" s="22">
        <f t="shared" si="56"/>
        <v>6</v>
      </c>
      <c r="I631" s="22">
        <v>10</v>
      </c>
      <c r="J631" s="39">
        <f t="shared" si="57"/>
        <v>9.5000000000000001E-2</v>
      </c>
      <c r="K631" s="35">
        <v>17500</v>
      </c>
      <c r="L631" s="35">
        <v>10065.27</v>
      </c>
      <c r="M631" s="36">
        <v>0.13</v>
      </c>
      <c r="N631" s="35">
        <f t="shared" si="58"/>
        <v>19774.999999999996</v>
      </c>
      <c r="O631" s="35">
        <f t="shared" si="59"/>
        <v>11271.75</v>
      </c>
      <c r="P631" s="57">
        <f t="shared" si="60"/>
        <v>8503.2499999999964</v>
      </c>
      <c r="Q631" s="53">
        <f t="shared" si="61"/>
        <v>7652.9249999999965</v>
      </c>
    </row>
    <row r="632" spans="2:17" hidden="1" x14ac:dyDescent="0.25">
      <c r="B632" s="67">
        <v>630</v>
      </c>
      <c r="C632" s="23" t="s">
        <v>6473</v>
      </c>
      <c r="D632" s="22">
        <v>1700006641</v>
      </c>
      <c r="E632" s="23" t="s">
        <v>6223</v>
      </c>
      <c r="F632" s="22">
        <v>2015</v>
      </c>
      <c r="G632" s="38">
        <v>44389</v>
      </c>
      <c r="H632" s="22">
        <f t="shared" si="56"/>
        <v>6</v>
      </c>
      <c r="I632" s="22">
        <v>6</v>
      </c>
      <c r="J632" s="39">
        <f t="shared" si="57"/>
        <v>0.15833333333333333</v>
      </c>
      <c r="K632" s="35">
        <v>14606</v>
      </c>
      <c r="L632" s="35">
        <v>8619.51</v>
      </c>
      <c r="M632" s="36">
        <v>0.13</v>
      </c>
      <c r="N632" s="35">
        <f t="shared" si="58"/>
        <v>16504.78</v>
      </c>
      <c r="O632" s="35">
        <f t="shared" si="59"/>
        <v>15679.540999999997</v>
      </c>
      <c r="P632" s="57">
        <f t="shared" si="60"/>
        <v>825.2390000000014</v>
      </c>
      <c r="Q632" s="53">
        <f t="shared" si="61"/>
        <v>742.71510000000126</v>
      </c>
    </row>
    <row r="633" spans="2:17" hidden="1" x14ac:dyDescent="0.25">
      <c r="B633" s="67">
        <v>631</v>
      </c>
      <c r="C633" s="23" t="s">
        <v>6473</v>
      </c>
      <c r="D633" s="22">
        <v>1700008910</v>
      </c>
      <c r="E633" s="23" t="s">
        <v>6224</v>
      </c>
      <c r="F633" s="22">
        <v>2016</v>
      </c>
      <c r="G633" s="38">
        <v>44389</v>
      </c>
      <c r="H633" s="22">
        <f t="shared" si="56"/>
        <v>5</v>
      </c>
      <c r="I633" s="22">
        <v>15</v>
      </c>
      <c r="J633" s="39">
        <f t="shared" si="57"/>
        <v>6.3333333333333325E-2</v>
      </c>
      <c r="K633" s="35">
        <v>722102.44</v>
      </c>
      <c r="L633" s="35">
        <v>471120.28</v>
      </c>
      <c r="M633" s="36">
        <v>0.02</v>
      </c>
      <c r="N633" s="35">
        <f t="shared" si="58"/>
        <v>736544.48879999993</v>
      </c>
      <c r="O633" s="35">
        <f t="shared" si="59"/>
        <v>233239.08811999997</v>
      </c>
      <c r="P633" s="57">
        <f t="shared" si="60"/>
        <v>503305.40067999996</v>
      </c>
      <c r="Q633" s="53">
        <f t="shared" si="61"/>
        <v>452974.86061199999</v>
      </c>
    </row>
    <row r="634" spans="2:17" hidden="1" x14ac:dyDescent="0.25">
      <c r="B634" s="67">
        <v>632</v>
      </c>
      <c r="C634" s="23" t="s">
        <v>6473</v>
      </c>
      <c r="D634" s="22">
        <v>1700009700</v>
      </c>
      <c r="E634" s="23" t="s">
        <v>6225</v>
      </c>
      <c r="F634" s="22">
        <v>2016</v>
      </c>
      <c r="G634" s="38">
        <v>44389</v>
      </c>
      <c r="H634" s="22">
        <f t="shared" si="56"/>
        <v>5</v>
      </c>
      <c r="I634" s="22">
        <v>6</v>
      </c>
      <c r="J634" s="39">
        <f t="shared" si="57"/>
        <v>0.15833333333333333</v>
      </c>
      <c r="K634" s="35">
        <v>606082.16</v>
      </c>
      <c r="L634" s="35">
        <v>420052.7</v>
      </c>
      <c r="M634" s="36">
        <v>0.02</v>
      </c>
      <c r="N634" s="35">
        <f t="shared" si="58"/>
        <v>618203.80320000008</v>
      </c>
      <c r="O634" s="35">
        <f t="shared" si="59"/>
        <v>489411.34420000005</v>
      </c>
      <c r="P634" s="57">
        <f t="shared" si="60"/>
        <v>128792.45900000003</v>
      </c>
      <c r="Q634" s="53">
        <f t="shared" si="61"/>
        <v>115913.21310000004</v>
      </c>
    </row>
    <row r="635" spans="2:17" hidden="1" x14ac:dyDescent="0.25">
      <c r="B635" s="67">
        <v>633</v>
      </c>
      <c r="C635" s="23" t="s">
        <v>6473</v>
      </c>
      <c r="D635" s="22">
        <v>1700008890</v>
      </c>
      <c r="E635" s="23" t="s">
        <v>6226</v>
      </c>
      <c r="F635" s="22">
        <v>2016</v>
      </c>
      <c r="G635" s="38">
        <v>44389</v>
      </c>
      <c r="H635" s="22">
        <f t="shared" si="56"/>
        <v>5</v>
      </c>
      <c r="I635" s="22">
        <v>6</v>
      </c>
      <c r="J635" s="39">
        <f t="shared" si="57"/>
        <v>0.15833333333333333</v>
      </c>
      <c r="K635" s="35">
        <v>419421.34</v>
      </c>
      <c r="L635" s="35">
        <v>273642.49</v>
      </c>
      <c r="M635" s="36">
        <v>0.02</v>
      </c>
      <c r="N635" s="35">
        <f t="shared" si="58"/>
        <v>427809.76680000004</v>
      </c>
      <c r="O635" s="35">
        <f t="shared" si="59"/>
        <v>338682.73204999999</v>
      </c>
      <c r="P635" s="57">
        <f t="shared" si="60"/>
        <v>89127.03475000005</v>
      </c>
      <c r="Q635" s="53">
        <f t="shared" si="61"/>
        <v>80214.331275000048</v>
      </c>
    </row>
    <row r="636" spans="2:17" hidden="1" x14ac:dyDescent="0.25">
      <c r="B636" s="67">
        <v>634</v>
      </c>
      <c r="C636" s="23" t="s">
        <v>6473</v>
      </c>
      <c r="D636" s="22">
        <v>1700008900</v>
      </c>
      <c r="E636" s="23" t="s">
        <v>6226</v>
      </c>
      <c r="F636" s="22">
        <v>2016</v>
      </c>
      <c r="G636" s="38">
        <v>44389</v>
      </c>
      <c r="H636" s="22">
        <f t="shared" si="56"/>
        <v>5</v>
      </c>
      <c r="I636" s="22">
        <v>6</v>
      </c>
      <c r="J636" s="39">
        <f t="shared" si="57"/>
        <v>0.15833333333333333</v>
      </c>
      <c r="K636" s="35">
        <v>238000</v>
      </c>
      <c r="L636" s="35">
        <v>155277.98000000001</v>
      </c>
      <c r="M636" s="36">
        <v>0.02</v>
      </c>
      <c r="N636" s="35">
        <f t="shared" si="58"/>
        <v>242760</v>
      </c>
      <c r="O636" s="35">
        <f t="shared" si="59"/>
        <v>192185</v>
      </c>
      <c r="P636" s="57">
        <f t="shared" si="60"/>
        <v>50575</v>
      </c>
      <c r="Q636" s="53">
        <f t="shared" si="61"/>
        <v>45517.5</v>
      </c>
    </row>
    <row r="637" spans="2:17" hidden="1" x14ac:dyDescent="0.25">
      <c r="B637" s="67">
        <v>635</v>
      </c>
      <c r="C637" s="23" t="s">
        <v>6473</v>
      </c>
      <c r="D637" s="22">
        <v>1700009480</v>
      </c>
      <c r="E637" s="23" t="s">
        <v>6227</v>
      </c>
      <c r="F637" s="22">
        <v>2016</v>
      </c>
      <c r="G637" s="38">
        <v>44389</v>
      </c>
      <c r="H637" s="22">
        <f t="shared" si="56"/>
        <v>5</v>
      </c>
      <c r="I637" s="22">
        <v>6</v>
      </c>
      <c r="J637" s="39">
        <f t="shared" si="57"/>
        <v>0.15833333333333333</v>
      </c>
      <c r="K637" s="35">
        <v>54362.11</v>
      </c>
      <c r="L637" s="35">
        <v>31683.94</v>
      </c>
      <c r="M637" s="36">
        <v>0.02</v>
      </c>
      <c r="N637" s="35">
        <f t="shared" si="58"/>
        <v>55449.352200000001</v>
      </c>
      <c r="O637" s="35">
        <f t="shared" si="59"/>
        <v>43897.403825000001</v>
      </c>
      <c r="P637" s="57">
        <f t="shared" si="60"/>
        <v>11551.948375</v>
      </c>
      <c r="Q637" s="53">
        <f t="shared" si="61"/>
        <v>10396.753537500001</v>
      </c>
    </row>
    <row r="638" spans="2:17" hidden="1" x14ac:dyDescent="0.25">
      <c r="B638" s="67">
        <v>636</v>
      </c>
      <c r="C638" s="23" t="s">
        <v>6473</v>
      </c>
      <c r="D638" s="22">
        <v>1700009470</v>
      </c>
      <c r="E638" s="23" t="s">
        <v>6228</v>
      </c>
      <c r="F638" s="22">
        <v>2016</v>
      </c>
      <c r="G638" s="38">
        <v>44389</v>
      </c>
      <c r="H638" s="22">
        <f t="shared" si="56"/>
        <v>5</v>
      </c>
      <c r="I638" s="22">
        <v>6</v>
      </c>
      <c r="J638" s="39">
        <f t="shared" si="57"/>
        <v>0.15833333333333333</v>
      </c>
      <c r="K638" s="35">
        <v>49532.69</v>
      </c>
      <c r="L638" s="35">
        <v>28869.200000000001</v>
      </c>
      <c r="M638" s="36">
        <v>0.02</v>
      </c>
      <c r="N638" s="35">
        <f t="shared" si="58"/>
        <v>50523.343800000002</v>
      </c>
      <c r="O638" s="35">
        <f t="shared" si="59"/>
        <v>39997.647174999998</v>
      </c>
      <c r="P638" s="57">
        <f t="shared" si="60"/>
        <v>10525.696625000004</v>
      </c>
      <c r="Q638" s="53">
        <f t="shared" si="61"/>
        <v>9473.1269625000041</v>
      </c>
    </row>
    <row r="639" spans="2:17" hidden="1" x14ac:dyDescent="0.25">
      <c r="B639" s="67">
        <v>637</v>
      </c>
      <c r="C639" s="23" t="s">
        <v>6473</v>
      </c>
      <c r="D639" s="22">
        <v>1700008320</v>
      </c>
      <c r="E639" s="23" t="s">
        <v>6229</v>
      </c>
      <c r="F639" s="22">
        <v>2016</v>
      </c>
      <c r="G639" s="38">
        <v>44389</v>
      </c>
      <c r="H639" s="22">
        <f t="shared" si="56"/>
        <v>5</v>
      </c>
      <c r="I639" s="22">
        <v>6</v>
      </c>
      <c r="J639" s="39">
        <f t="shared" si="57"/>
        <v>0.15833333333333333</v>
      </c>
      <c r="K639" s="35">
        <v>3435</v>
      </c>
      <c r="L639" s="35">
        <v>2209.81</v>
      </c>
      <c r="M639" s="36">
        <v>0.02</v>
      </c>
      <c r="N639" s="35">
        <f t="shared" si="58"/>
        <v>3503.7000000000003</v>
      </c>
      <c r="O639" s="35">
        <f t="shared" si="59"/>
        <v>2773.7625000000003</v>
      </c>
      <c r="P639" s="57">
        <f t="shared" si="60"/>
        <v>729.9375</v>
      </c>
      <c r="Q639" s="53">
        <f t="shared" si="61"/>
        <v>656.94375000000002</v>
      </c>
    </row>
    <row r="640" spans="2:17" hidden="1" x14ac:dyDescent="0.25">
      <c r="B640" s="67">
        <v>638</v>
      </c>
      <c r="C640" s="23" t="s">
        <v>6473</v>
      </c>
      <c r="D640" s="22">
        <v>1700010110</v>
      </c>
      <c r="E640" s="23" t="s">
        <v>6230</v>
      </c>
      <c r="F640" s="22">
        <v>2017</v>
      </c>
      <c r="G640" s="38">
        <v>44389</v>
      </c>
      <c r="H640" s="22">
        <f t="shared" si="56"/>
        <v>4</v>
      </c>
      <c r="I640" s="22">
        <v>15</v>
      </c>
      <c r="J640" s="39">
        <f t="shared" si="57"/>
        <v>6.3333333333333325E-2</v>
      </c>
      <c r="K640" s="35">
        <v>225000</v>
      </c>
      <c r="L640" s="35">
        <v>162452.04999999999</v>
      </c>
      <c r="M640" s="36">
        <v>0.01</v>
      </c>
      <c r="N640" s="35">
        <f t="shared" si="58"/>
        <v>227250</v>
      </c>
      <c r="O640" s="35">
        <f t="shared" si="59"/>
        <v>57569.999999999993</v>
      </c>
      <c r="P640" s="57">
        <f t="shared" si="60"/>
        <v>169680</v>
      </c>
      <c r="Q640" s="53">
        <f t="shared" si="61"/>
        <v>152712</v>
      </c>
    </row>
    <row r="641" spans="2:17" hidden="1" x14ac:dyDescent="0.25">
      <c r="B641" s="67">
        <v>639</v>
      </c>
      <c r="C641" s="23" t="s">
        <v>6473</v>
      </c>
      <c r="D641" s="22">
        <v>1700010070</v>
      </c>
      <c r="E641" s="23" t="s">
        <v>6231</v>
      </c>
      <c r="F641" s="22">
        <v>2017</v>
      </c>
      <c r="G641" s="38">
        <v>44389</v>
      </c>
      <c r="H641" s="22">
        <f t="shared" si="56"/>
        <v>4</v>
      </c>
      <c r="I641" s="22">
        <v>6</v>
      </c>
      <c r="J641" s="39">
        <f t="shared" si="57"/>
        <v>0.15833333333333333</v>
      </c>
      <c r="K641" s="35">
        <v>42595.3</v>
      </c>
      <c r="L641" s="35">
        <v>30741.31</v>
      </c>
      <c r="M641" s="36">
        <v>0.01</v>
      </c>
      <c r="N641" s="35">
        <f t="shared" si="58"/>
        <v>43021.253000000004</v>
      </c>
      <c r="O641" s="35">
        <f t="shared" si="59"/>
        <v>27246.793566666667</v>
      </c>
      <c r="P641" s="57">
        <f t="shared" si="60"/>
        <v>15774.459433333337</v>
      </c>
      <c r="Q641" s="53">
        <f t="shared" si="61"/>
        <v>14197.013490000003</v>
      </c>
    </row>
    <row r="642" spans="2:17" hidden="1" x14ac:dyDescent="0.25">
      <c r="B642" s="67">
        <v>640</v>
      </c>
      <c r="C642" s="23" t="s">
        <v>6473</v>
      </c>
      <c r="D642" s="22">
        <v>1700010080</v>
      </c>
      <c r="E642" s="23" t="s">
        <v>6231</v>
      </c>
      <c r="F642" s="22">
        <v>2017</v>
      </c>
      <c r="G642" s="38">
        <v>44389</v>
      </c>
      <c r="H642" s="22">
        <f t="shared" ref="H642:H660" si="62">YEAR(G642)-F642</f>
        <v>4</v>
      </c>
      <c r="I642" s="22">
        <v>6</v>
      </c>
      <c r="J642" s="39">
        <f t="shared" ref="J642:J660" si="63">(95/I642/100)</f>
        <v>0.15833333333333333</v>
      </c>
      <c r="K642" s="35">
        <v>42595</v>
      </c>
      <c r="L642" s="35">
        <v>30741.1</v>
      </c>
      <c r="M642" s="36">
        <v>0.01</v>
      </c>
      <c r="N642" s="35">
        <f t="shared" ref="N642:N660" si="64">K642*(1+M642)</f>
        <v>43020.95</v>
      </c>
      <c r="O642" s="35">
        <f t="shared" ref="O642:O660" si="65">H642*J642*N642</f>
        <v>27246.601666666662</v>
      </c>
      <c r="P642" s="57">
        <f t="shared" si="60"/>
        <v>15774.348333333335</v>
      </c>
      <c r="Q642" s="53">
        <f t="shared" si="61"/>
        <v>14196.913500000002</v>
      </c>
    </row>
    <row r="643" spans="2:17" hidden="1" x14ac:dyDescent="0.25">
      <c r="B643" s="67">
        <v>641</v>
      </c>
      <c r="C643" s="23" t="s">
        <v>6473</v>
      </c>
      <c r="D643" s="22">
        <v>1700010100</v>
      </c>
      <c r="E643" s="23" t="s">
        <v>6232</v>
      </c>
      <c r="F643" s="22">
        <v>2017</v>
      </c>
      <c r="G643" s="38">
        <v>44389</v>
      </c>
      <c r="H643" s="22">
        <f t="shared" si="62"/>
        <v>4</v>
      </c>
      <c r="I643" s="22">
        <v>6</v>
      </c>
      <c r="J643" s="39">
        <f t="shared" si="63"/>
        <v>0.15833333333333333</v>
      </c>
      <c r="K643" s="35">
        <v>32400</v>
      </c>
      <c r="L643" s="35">
        <v>23393.09</v>
      </c>
      <c r="M643" s="36">
        <v>0.01</v>
      </c>
      <c r="N643" s="35">
        <f t="shared" si="64"/>
        <v>32724</v>
      </c>
      <c r="O643" s="35">
        <f t="shared" si="65"/>
        <v>20725.2</v>
      </c>
      <c r="P643" s="57">
        <f t="shared" si="60"/>
        <v>11998.8</v>
      </c>
      <c r="Q643" s="53">
        <f t="shared" si="61"/>
        <v>10798.92</v>
      </c>
    </row>
    <row r="644" spans="2:17" hidden="1" x14ac:dyDescent="0.25">
      <c r="B644" s="67">
        <v>642</v>
      </c>
      <c r="C644" s="23" t="s">
        <v>6473</v>
      </c>
      <c r="D644" s="22">
        <v>1700010930</v>
      </c>
      <c r="E644" s="23" t="s">
        <v>2035</v>
      </c>
      <c r="F644" s="22">
        <v>2018</v>
      </c>
      <c r="G644" s="38">
        <v>44389</v>
      </c>
      <c r="H644" s="22">
        <f t="shared" si="62"/>
        <v>3</v>
      </c>
      <c r="I644" s="22">
        <v>8</v>
      </c>
      <c r="J644" s="39">
        <f t="shared" si="63"/>
        <v>0.11874999999999999</v>
      </c>
      <c r="K644" s="35">
        <v>1553510</v>
      </c>
      <c r="L644" s="35">
        <v>1213924.57</v>
      </c>
      <c r="M644" s="36">
        <v>0.01</v>
      </c>
      <c r="N644" s="35">
        <f t="shared" si="64"/>
        <v>1569045.1</v>
      </c>
      <c r="O644" s="35">
        <f t="shared" si="65"/>
        <v>558972.31687500002</v>
      </c>
      <c r="P644" s="57">
        <f t="shared" ref="P644:P660" si="66">IF(N644-O644&lt;=0,5%*N644,N644-O644)</f>
        <v>1010072.7831250001</v>
      </c>
      <c r="Q644" s="53">
        <f t="shared" ref="Q644:Q660" si="67">IF(P644=N644*5%,P644,P644*0.9)</f>
        <v>909065.50481250009</v>
      </c>
    </row>
    <row r="645" spans="2:17" hidden="1" x14ac:dyDescent="0.25">
      <c r="B645" s="67">
        <v>643</v>
      </c>
      <c r="C645" s="23" t="s">
        <v>6473</v>
      </c>
      <c r="D645" s="22">
        <v>1700011370</v>
      </c>
      <c r="E645" s="23" t="s">
        <v>6233</v>
      </c>
      <c r="F645" s="22">
        <v>2018</v>
      </c>
      <c r="G645" s="38">
        <v>44389</v>
      </c>
      <c r="H645" s="22">
        <f t="shared" si="62"/>
        <v>3</v>
      </c>
      <c r="I645" s="22">
        <v>6</v>
      </c>
      <c r="J645" s="39">
        <f t="shared" si="63"/>
        <v>0.15833333333333333</v>
      </c>
      <c r="K645" s="35">
        <v>569400</v>
      </c>
      <c r="L645" s="35">
        <v>470080</v>
      </c>
      <c r="M645" s="36">
        <v>0.01</v>
      </c>
      <c r="N645" s="35">
        <f t="shared" si="64"/>
        <v>575094</v>
      </c>
      <c r="O645" s="35">
        <f t="shared" si="65"/>
        <v>273169.64999999997</v>
      </c>
      <c r="P645" s="57">
        <f t="shared" si="66"/>
        <v>301924.35000000003</v>
      </c>
      <c r="Q645" s="53">
        <f t="shared" si="67"/>
        <v>271731.91500000004</v>
      </c>
    </row>
    <row r="646" spans="2:17" hidden="1" x14ac:dyDescent="0.25">
      <c r="B646" s="67">
        <v>644</v>
      </c>
      <c r="C646" s="23" t="s">
        <v>6473</v>
      </c>
      <c r="D646" s="22">
        <v>1700015420</v>
      </c>
      <c r="E646" s="23" t="s">
        <v>6234</v>
      </c>
      <c r="F646" s="22">
        <v>2019</v>
      </c>
      <c r="G646" s="38">
        <v>44389</v>
      </c>
      <c r="H646" s="22">
        <f t="shared" si="62"/>
        <v>2</v>
      </c>
      <c r="I646" s="22">
        <v>15</v>
      </c>
      <c r="J646" s="39">
        <f t="shared" si="63"/>
        <v>6.3333333333333325E-2</v>
      </c>
      <c r="K646" s="35">
        <v>100754.45</v>
      </c>
      <c r="L646" s="35">
        <v>48951.33</v>
      </c>
      <c r="M646" s="36">
        <v>0</v>
      </c>
      <c r="N646" s="35">
        <f t="shared" si="64"/>
        <v>100754.45</v>
      </c>
      <c r="O646" s="35">
        <f t="shared" si="65"/>
        <v>12762.230333333331</v>
      </c>
      <c r="P646" s="57">
        <f t="shared" si="66"/>
        <v>87992.219666666671</v>
      </c>
      <c r="Q646" s="53">
        <f t="shared" si="67"/>
        <v>79192.997700000007</v>
      </c>
    </row>
    <row r="647" spans="2:17" s="14" customFormat="1" hidden="1" x14ac:dyDescent="0.25">
      <c r="B647" s="67">
        <v>645</v>
      </c>
      <c r="C647" s="23" t="s">
        <v>6474</v>
      </c>
      <c r="D647" s="22">
        <v>1700000360</v>
      </c>
      <c r="E647" s="23" t="s">
        <v>2481</v>
      </c>
      <c r="F647" s="22">
        <v>2007</v>
      </c>
      <c r="G647" s="38">
        <v>44389</v>
      </c>
      <c r="H647" s="22">
        <f t="shared" si="62"/>
        <v>14</v>
      </c>
      <c r="I647" s="22">
        <v>15</v>
      </c>
      <c r="J647" s="39">
        <f t="shared" si="63"/>
        <v>6.3333333333333325E-2</v>
      </c>
      <c r="K647" s="35">
        <v>3096428</v>
      </c>
      <c r="L647" s="35">
        <v>280655.57</v>
      </c>
      <c r="M647" s="36">
        <v>0</v>
      </c>
      <c r="N647" s="35">
        <f t="shared" si="64"/>
        <v>3096428</v>
      </c>
      <c r="O647" s="35">
        <f t="shared" si="65"/>
        <v>2745499.4933333327</v>
      </c>
      <c r="P647" s="57">
        <f t="shared" si="66"/>
        <v>350928.50666666729</v>
      </c>
      <c r="Q647" s="53">
        <f t="shared" si="67"/>
        <v>315835.6560000006</v>
      </c>
    </row>
    <row r="648" spans="2:17" hidden="1" x14ac:dyDescent="0.25">
      <c r="B648" s="67">
        <v>646</v>
      </c>
      <c r="C648" s="23" t="s">
        <v>6474</v>
      </c>
      <c r="D648" s="22">
        <v>1700000350</v>
      </c>
      <c r="E648" s="23" t="s">
        <v>6438</v>
      </c>
      <c r="F648" s="22">
        <v>2007</v>
      </c>
      <c r="G648" s="38">
        <v>44389</v>
      </c>
      <c r="H648" s="22">
        <f t="shared" si="62"/>
        <v>14</v>
      </c>
      <c r="I648" s="22">
        <v>6</v>
      </c>
      <c r="J648" s="39">
        <f t="shared" si="63"/>
        <v>0.15833333333333333</v>
      </c>
      <c r="K648" s="35">
        <v>840000</v>
      </c>
      <c r="L648" s="35">
        <v>64779.09</v>
      </c>
      <c r="M648" s="36">
        <v>0</v>
      </c>
      <c r="N648" s="35">
        <f t="shared" si="64"/>
        <v>840000</v>
      </c>
      <c r="O648" s="35">
        <f t="shared" si="65"/>
        <v>1862000</v>
      </c>
      <c r="P648" s="57">
        <f t="shared" si="66"/>
        <v>42000</v>
      </c>
      <c r="Q648" s="53">
        <f t="shared" si="67"/>
        <v>42000</v>
      </c>
    </row>
    <row r="649" spans="2:17" hidden="1" x14ac:dyDescent="0.25">
      <c r="B649" s="67">
        <v>647</v>
      </c>
      <c r="C649" s="23" t="s">
        <v>6474</v>
      </c>
      <c r="D649" s="22">
        <v>1700003220</v>
      </c>
      <c r="E649" s="23" t="s">
        <v>5037</v>
      </c>
      <c r="F649" s="22">
        <v>2011</v>
      </c>
      <c r="G649" s="38">
        <v>44389</v>
      </c>
      <c r="H649" s="22">
        <f t="shared" si="62"/>
        <v>10</v>
      </c>
      <c r="I649" s="22">
        <v>15</v>
      </c>
      <c r="J649" s="39">
        <f t="shared" si="63"/>
        <v>6.3333333333333325E-2</v>
      </c>
      <c r="K649" s="35">
        <v>2670649.29</v>
      </c>
      <c r="L649" s="35">
        <v>857461.9</v>
      </c>
      <c r="M649" s="36">
        <v>0</v>
      </c>
      <c r="N649" s="35">
        <f t="shared" si="64"/>
        <v>2670649.29</v>
      </c>
      <c r="O649" s="35">
        <f t="shared" si="65"/>
        <v>1691411.2169999999</v>
      </c>
      <c r="P649" s="57">
        <f t="shared" si="66"/>
        <v>979238.07300000009</v>
      </c>
      <c r="Q649" s="53">
        <f t="shared" si="67"/>
        <v>881314.26570000011</v>
      </c>
    </row>
    <row r="650" spans="2:17" hidden="1" x14ac:dyDescent="0.25">
      <c r="B650" s="67">
        <v>648</v>
      </c>
      <c r="C650" s="23" t="s">
        <v>6474</v>
      </c>
      <c r="D650" s="22">
        <v>1700003270</v>
      </c>
      <c r="E650" s="23" t="s">
        <v>6439</v>
      </c>
      <c r="F650" s="22">
        <v>2011</v>
      </c>
      <c r="G650" s="38">
        <v>44389</v>
      </c>
      <c r="H650" s="22">
        <f t="shared" si="62"/>
        <v>10</v>
      </c>
      <c r="I650" s="22">
        <v>15</v>
      </c>
      <c r="J650" s="39">
        <f t="shared" si="63"/>
        <v>6.3333333333333325E-2</v>
      </c>
      <c r="K650" s="35">
        <v>435991</v>
      </c>
      <c r="L650" s="35">
        <v>139983.07999999999</v>
      </c>
      <c r="M650" s="36">
        <v>0</v>
      </c>
      <c r="N650" s="35">
        <f t="shared" si="64"/>
        <v>435991</v>
      </c>
      <c r="O650" s="35">
        <f t="shared" si="65"/>
        <v>276127.6333333333</v>
      </c>
      <c r="P650" s="57">
        <f t="shared" si="66"/>
        <v>159863.3666666667</v>
      </c>
      <c r="Q650" s="53">
        <f t="shared" si="67"/>
        <v>143877.03000000003</v>
      </c>
    </row>
    <row r="651" spans="2:17" hidden="1" x14ac:dyDescent="0.25">
      <c r="B651" s="67">
        <v>649</v>
      </c>
      <c r="C651" s="23" t="s">
        <v>6474</v>
      </c>
      <c r="D651" s="22">
        <v>1700003240</v>
      </c>
      <c r="E651" s="23" t="s">
        <v>6440</v>
      </c>
      <c r="F651" s="22">
        <v>2011</v>
      </c>
      <c r="G651" s="38">
        <v>44389</v>
      </c>
      <c r="H651" s="22">
        <f t="shared" si="62"/>
        <v>10</v>
      </c>
      <c r="I651" s="22">
        <v>6</v>
      </c>
      <c r="J651" s="39">
        <f t="shared" si="63"/>
        <v>0.15833333333333333</v>
      </c>
      <c r="K651" s="35">
        <v>134550</v>
      </c>
      <c r="L651" s="35">
        <v>43199.78</v>
      </c>
      <c r="M651" s="36">
        <v>0</v>
      </c>
      <c r="N651" s="35">
        <f t="shared" si="64"/>
        <v>134550</v>
      </c>
      <c r="O651" s="35">
        <f t="shared" si="65"/>
        <v>213037.5</v>
      </c>
      <c r="P651" s="57">
        <f t="shared" si="66"/>
        <v>6727.5</v>
      </c>
      <c r="Q651" s="53">
        <f t="shared" si="67"/>
        <v>6727.5</v>
      </c>
    </row>
    <row r="652" spans="2:17" hidden="1" x14ac:dyDescent="0.25">
      <c r="B652" s="67">
        <v>650</v>
      </c>
      <c r="C652" s="23" t="s">
        <v>6474</v>
      </c>
      <c r="D652" s="22">
        <v>1700003210</v>
      </c>
      <c r="E652" s="23" t="s">
        <v>5037</v>
      </c>
      <c r="F652" s="22">
        <v>2011</v>
      </c>
      <c r="G652" s="38">
        <v>44389</v>
      </c>
      <c r="H652" s="22">
        <f t="shared" si="62"/>
        <v>10</v>
      </c>
      <c r="I652" s="22">
        <v>15</v>
      </c>
      <c r="J652" s="39">
        <f t="shared" si="63"/>
        <v>6.3333333333333325E-2</v>
      </c>
      <c r="K652" s="35">
        <v>122575.5</v>
      </c>
      <c r="L652" s="35">
        <v>39355.129999999997</v>
      </c>
      <c r="M652" s="36">
        <v>0</v>
      </c>
      <c r="N652" s="35">
        <f t="shared" si="64"/>
        <v>122575.5</v>
      </c>
      <c r="O652" s="35">
        <f t="shared" si="65"/>
        <v>77631.149999999994</v>
      </c>
      <c r="P652" s="57">
        <f t="shared" si="66"/>
        <v>44944.350000000006</v>
      </c>
      <c r="Q652" s="53">
        <f t="shared" si="67"/>
        <v>40449.915000000008</v>
      </c>
    </row>
    <row r="653" spans="2:17" hidden="1" x14ac:dyDescent="0.25">
      <c r="B653" s="67">
        <v>651</v>
      </c>
      <c r="C653" s="23" t="s">
        <v>6474</v>
      </c>
      <c r="D653" s="22">
        <v>1700003230</v>
      </c>
      <c r="E653" s="23" t="s">
        <v>6441</v>
      </c>
      <c r="F653" s="22">
        <v>2011</v>
      </c>
      <c r="G653" s="38">
        <v>44389</v>
      </c>
      <c r="H653" s="22">
        <f t="shared" si="62"/>
        <v>10</v>
      </c>
      <c r="I653" s="22">
        <v>6</v>
      </c>
      <c r="J653" s="39">
        <f t="shared" si="63"/>
        <v>0.15833333333333333</v>
      </c>
      <c r="K653" s="35">
        <v>95000</v>
      </c>
      <c r="L653" s="35">
        <v>30501.55</v>
      </c>
      <c r="M653" s="36">
        <v>0</v>
      </c>
      <c r="N653" s="35">
        <f t="shared" si="64"/>
        <v>95000</v>
      </c>
      <c r="O653" s="35">
        <f t="shared" si="65"/>
        <v>150416.66666666666</v>
      </c>
      <c r="P653" s="57">
        <f t="shared" si="66"/>
        <v>4750</v>
      </c>
      <c r="Q653" s="53">
        <f t="shared" si="67"/>
        <v>4750</v>
      </c>
    </row>
    <row r="654" spans="2:17" hidden="1" x14ac:dyDescent="0.25">
      <c r="B654" s="67">
        <v>652</v>
      </c>
      <c r="C654" s="23" t="s">
        <v>6474</v>
      </c>
      <c r="D654" s="22">
        <v>1700003250</v>
      </c>
      <c r="E654" s="23" t="s">
        <v>6442</v>
      </c>
      <c r="F654" s="22">
        <v>2011</v>
      </c>
      <c r="G654" s="38">
        <v>44389</v>
      </c>
      <c r="H654" s="22">
        <f t="shared" si="62"/>
        <v>10</v>
      </c>
      <c r="I654" s="22">
        <v>6</v>
      </c>
      <c r="J654" s="39">
        <f t="shared" si="63"/>
        <v>0.15833333333333333</v>
      </c>
      <c r="K654" s="35">
        <v>26115</v>
      </c>
      <c r="L654" s="35">
        <v>8384.73</v>
      </c>
      <c r="M654" s="36">
        <v>0</v>
      </c>
      <c r="N654" s="35">
        <f t="shared" si="64"/>
        <v>26115</v>
      </c>
      <c r="O654" s="35">
        <f t="shared" si="65"/>
        <v>41348.75</v>
      </c>
      <c r="P654" s="57">
        <f t="shared" si="66"/>
        <v>1305.75</v>
      </c>
      <c r="Q654" s="53">
        <f t="shared" si="67"/>
        <v>1305.75</v>
      </c>
    </row>
    <row r="655" spans="2:17" hidden="1" x14ac:dyDescent="0.25">
      <c r="B655" s="67">
        <v>653</v>
      </c>
      <c r="C655" s="23" t="s">
        <v>6474</v>
      </c>
      <c r="D655" s="22">
        <v>1700003260</v>
      </c>
      <c r="E655" s="23" t="s">
        <v>6443</v>
      </c>
      <c r="F655" s="22">
        <v>2011</v>
      </c>
      <c r="G655" s="38">
        <v>44389</v>
      </c>
      <c r="H655" s="22">
        <f t="shared" si="62"/>
        <v>10</v>
      </c>
      <c r="I655" s="22">
        <v>6</v>
      </c>
      <c r="J655" s="39">
        <f t="shared" si="63"/>
        <v>0.15833333333333333</v>
      </c>
      <c r="K655" s="35">
        <v>23111</v>
      </c>
      <c r="L655" s="35">
        <v>7420.24</v>
      </c>
      <c r="M655" s="36">
        <v>0</v>
      </c>
      <c r="N655" s="35">
        <f t="shared" si="64"/>
        <v>23111</v>
      </c>
      <c r="O655" s="35">
        <f t="shared" si="65"/>
        <v>36592.416666666664</v>
      </c>
      <c r="P655" s="57">
        <f t="shared" si="66"/>
        <v>1155.55</v>
      </c>
      <c r="Q655" s="53">
        <f t="shared" si="67"/>
        <v>1155.55</v>
      </c>
    </row>
    <row r="656" spans="2:17" hidden="1" x14ac:dyDescent="0.25">
      <c r="B656" s="67">
        <v>654</v>
      </c>
      <c r="C656" s="23" t="s">
        <v>6474</v>
      </c>
      <c r="D656" s="22">
        <v>1700004890</v>
      </c>
      <c r="E656" s="23" t="s">
        <v>6444</v>
      </c>
      <c r="F656" s="22">
        <v>2013</v>
      </c>
      <c r="G656" s="38">
        <v>44389</v>
      </c>
      <c r="H656" s="22">
        <f t="shared" si="62"/>
        <v>8</v>
      </c>
      <c r="I656" s="22">
        <v>6</v>
      </c>
      <c r="J656" s="39">
        <f t="shared" si="63"/>
        <v>0.15833333333333333</v>
      </c>
      <c r="K656" s="35">
        <v>129000</v>
      </c>
      <c r="L656" s="35">
        <v>61053.19</v>
      </c>
      <c r="M656" s="77">
        <v>0.32</v>
      </c>
      <c r="N656" s="35">
        <f t="shared" si="64"/>
        <v>170280</v>
      </c>
      <c r="O656" s="35">
        <f t="shared" si="65"/>
        <v>215688</v>
      </c>
      <c r="P656" s="57">
        <f t="shared" si="66"/>
        <v>8514</v>
      </c>
      <c r="Q656" s="53">
        <f t="shared" si="67"/>
        <v>8514</v>
      </c>
    </row>
    <row r="657" spans="2:17" hidden="1" x14ac:dyDescent="0.25">
      <c r="B657" s="67">
        <v>655</v>
      </c>
      <c r="C657" s="23" t="s">
        <v>6474</v>
      </c>
      <c r="D657" s="22">
        <v>1700004900</v>
      </c>
      <c r="E657" s="23" t="s">
        <v>6444</v>
      </c>
      <c r="F657" s="22">
        <v>2013</v>
      </c>
      <c r="G657" s="38">
        <v>44389</v>
      </c>
      <c r="H657" s="22">
        <f t="shared" si="62"/>
        <v>8</v>
      </c>
      <c r="I657" s="22">
        <v>6</v>
      </c>
      <c r="J657" s="39">
        <f t="shared" si="63"/>
        <v>0.15833333333333333</v>
      </c>
      <c r="K657" s="35">
        <v>75860</v>
      </c>
      <c r="L657" s="35">
        <v>35903.06</v>
      </c>
      <c r="M657" s="77">
        <v>0.32</v>
      </c>
      <c r="N657" s="35">
        <f t="shared" si="64"/>
        <v>100135.20000000001</v>
      </c>
      <c r="O657" s="35">
        <f t="shared" si="65"/>
        <v>126837.92000000001</v>
      </c>
      <c r="P657" s="57">
        <f t="shared" si="66"/>
        <v>5006.7600000000011</v>
      </c>
      <c r="Q657" s="53">
        <f t="shared" si="67"/>
        <v>5006.7600000000011</v>
      </c>
    </row>
    <row r="658" spans="2:17" hidden="1" x14ac:dyDescent="0.25">
      <c r="B658" s="67">
        <v>656</v>
      </c>
      <c r="C658" s="23" t="s">
        <v>6474</v>
      </c>
      <c r="D658" s="22">
        <v>1700004920</v>
      </c>
      <c r="E658" s="23" t="s">
        <v>6445</v>
      </c>
      <c r="F658" s="22">
        <v>2013</v>
      </c>
      <c r="G658" s="38">
        <v>44389</v>
      </c>
      <c r="H658" s="22">
        <f t="shared" si="62"/>
        <v>8</v>
      </c>
      <c r="I658" s="22">
        <v>6</v>
      </c>
      <c r="J658" s="39">
        <f t="shared" si="63"/>
        <v>0.15833333333333333</v>
      </c>
      <c r="K658" s="35">
        <v>29500</v>
      </c>
      <c r="L658" s="35">
        <v>13961.75</v>
      </c>
      <c r="M658" s="77">
        <v>0.32</v>
      </c>
      <c r="N658" s="35">
        <f t="shared" si="64"/>
        <v>38940</v>
      </c>
      <c r="O658" s="35">
        <f t="shared" si="65"/>
        <v>49324</v>
      </c>
      <c r="P658" s="57">
        <f t="shared" si="66"/>
        <v>1947</v>
      </c>
      <c r="Q658" s="53">
        <f t="shared" si="67"/>
        <v>1947</v>
      </c>
    </row>
    <row r="659" spans="2:17" hidden="1" x14ac:dyDescent="0.25">
      <c r="B659" s="67">
        <v>657</v>
      </c>
      <c r="C659" s="23" t="s">
        <v>6474</v>
      </c>
      <c r="D659" s="22">
        <v>1700004910</v>
      </c>
      <c r="E659" s="23" t="s">
        <v>6445</v>
      </c>
      <c r="F659" s="22">
        <v>2013</v>
      </c>
      <c r="G659" s="38">
        <v>44389</v>
      </c>
      <c r="H659" s="22">
        <f t="shared" si="62"/>
        <v>8</v>
      </c>
      <c r="I659" s="22">
        <v>6</v>
      </c>
      <c r="J659" s="39">
        <f t="shared" si="63"/>
        <v>0.15833333333333333</v>
      </c>
      <c r="K659" s="35">
        <v>27500</v>
      </c>
      <c r="L659" s="35">
        <v>13015.26</v>
      </c>
      <c r="M659" s="77">
        <v>0.32</v>
      </c>
      <c r="N659" s="35">
        <f t="shared" si="64"/>
        <v>36300</v>
      </c>
      <c r="O659" s="35">
        <f t="shared" si="65"/>
        <v>45980</v>
      </c>
      <c r="P659" s="57">
        <f t="shared" si="66"/>
        <v>1815</v>
      </c>
      <c r="Q659" s="53">
        <f t="shared" si="67"/>
        <v>1815</v>
      </c>
    </row>
    <row r="660" spans="2:17" hidden="1" x14ac:dyDescent="0.25">
      <c r="B660" s="68">
        <v>658</v>
      </c>
      <c r="C660" s="48" t="s">
        <v>6474</v>
      </c>
      <c r="D660" s="47">
        <v>1700010910</v>
      </c>
      <c r="E660" s="48" t="s">
        <v>6446</v>
      </c>
      <c r="F660" s="47">
        <v>2017</v>
      </c>
      <c r="G660" s="49">
        <v>44389</v>
      </c>
      <c r="H660" s="47">
        <f t="shared" si="62"/>
        <v>4</v>
      </c>
      <c r="I660" s="47">
        <v>6</v>
      </c>
      <c r="J660" s="50">
        <f t="shared" si="63"/>
        <v>0.15833333333333333</v>
      </c>
      <c r="K660" s="51">
        <v>178974</v>
      </c>
      <c r="L660" s="51">
        <v>136968.22</v>
      </c>
      <c r="M660" s="36">
        <v>0.01</v>
      </c>
      <c r="N660" s="51">
        <f t="shared" si="64"/>
        <v>180763.74</v>
      </c>
      <c r="O660" s="51">
        <f t="shared" si="65"/>
        <v>114483.70199999999</v>
      </c>
      <c r="P660" s="57">
        <f t="shared" si="66"/>
        <v>66280.038</v>
      </c>
      <c r="Q660" s="53">
        <f t="shared" si="67"/>
        <v>59652.034200000002</v>
      </c>
    </row>
    <row r="661" spans="2:17" s="42" customFormat="1" ht="15.75" hidden="1" thickBot="1" x14ac:dyDescent="0.3">
      <c r="B661" s="165" t="s">
        <v>6475</v>
      </c>
      <c r="C661" s="166"/>
      <c r="D661" s="166"/>
      <c r="E661" s="166"/>
      <c r="F661" s="166"/>
      <c r="G661" s="166"/>
      <c r="H661" s="166"/>
      <c r="I661" s="166"/>
      <c r="J661" s="166"/>
      <c r="K661" s="61">
        <f>SUM(K3:K660)</f>
        <v>792979211.59000015</v>
      </c>
      <c r="L661" s="61">
        <f>SUM(L3:L660)</f>
        <v>334029863.13000017</v>
      </c>
      <c r="M661" s="62"/>
      <c r="N661" s="63">
        <f t="shared" ref="N661:P661" si="68">SUM(N3:N660)</f>
        <v>809590125.76430047</v>
      </c>
      <c r="O661" s="63">
        <f t="shared" si="68"/>
        <v>446255395.10772532</v>
      </c>
      <c r="P661" s="63">
        <f t="shared" si="68"/>
        <v>388732971.20033789</v>
      </c>
      <c r="Q661" s="64">
        <f>SUM(Q3:Q660)</f>
        <v>350528009.11658388</v>
      </c>
    </row>
    <row r="662" spans="2:17" x14ac:dyDescent="0.25">
      <c r="C662" s="25"/>
      <c r="D662" s="26"/>
      <c r="E662" s="26"/>
      <c r="F662" s="26"/>
      <c r="K662" s="27"/>
      <c r="L662" s="27"/>
    </row>
    <row r="663" spans="2:17" x14ac:dyDescent="0.25">
      <c r="C663" s="25"/>
      <c r="D663" s="19"/>
      <c r="E663" s="19"/>
      <c r="F663" s="19"/>
      <c r="K663" s="20"/>
      <c r="L663" s="20"/>
    </row>
    <row r="664" spans="2:17" x14ac:dyDescent="0.25">
      <c r="C664" s="25"/>
      <c r="D664" s="19"/>
      <c r="E664" s="19"/>
      <c r="F664" s="19"/>
      <c r="K664" s="20"/>
      <c r="L664" s="20"/>
    </row>
    <row r="665" spans="2:17" x14ac:dyDescent="0.25">
      <c r="C665" s="25"/>
      <c r="D665" s="19"/>
      <c r="E665" s="19"/>
      <c r="F665" s="19"/>
      <c r="K665" s="20"/>
      <c r="L665" s="20"/>
    </row>
    <row r="666" spans="2:17" x14ac:dyDescent="0.25">
      <c r="C666" s="25"/>
      <c r="D666" s="19"/>
      <c r="E666" s="19"/>
      <c r="F666" s="19"/>
      <c r="K666" s="20"/>
      <c r="L666" s="20"/>
    </row>
    <row r="667" spans="2:17" x14ac:dyDescent="0.25">
      <c r="C667" s="25"/>
      <c r="D667" s="19"/>
      <c r="E667" s="19"/>
      <c r="F667" s="19"/>
      <c r="K667" s="20"/>
      <c r="L667" s="20"/>
    </row>
    <row r="668" spans="2:17" x14ac:dyDescent="0.25">
      <c r="C668" s="25"/>
      <c r="D668" s="19"/>
      <c r="E668" s="19"/>
      <c r="F668" s="19"/>
      <c r="K668" s="20"/>
      <c r="L668" s="20"/>
    </row>
    <row r="669" spans="2:17" x14ac:dyDescent="0.25">
      <c r="C669" s="25"/>
      <c r="D669" s="19"/>
      <c r="E669" s="19"/>
      <c r="F669" s="19"/>
      <c r="K669" s="20"/>
      <c r="L669" s="20"/>
    </row>
    <row r="670" spans="2:17" x14ac:dyDescent="0.25">
      <c r="C670" s="25"/>
      <c r="D670" s="19"/>
      <c r="E670" s="19"/>
      <c r="F670" s="19"/>
      <c r="K670" s="20"/>
      <c r="L670" s="20"/>
    </row>
    <row r="671" spans="2:17" x14ac:dyDescent="0.25">
      <c r="C671" s="25"/>
      <c r="D671" s="19"/>
      <c r="E671" s="19"/>
      <c r="F671" s="19"/>
      <c r="K671" s="20"/>
      <c r="L671" s="20"/>
    </row>
    <row r="672" spans="2:17" x14ac:dyDescent="0.25">
      <c r="C672" s="25"/>
      <c r="D672" s="19"/>
      <c r="E672" s="19"/>
      <c r="F672" s="19"/>
      <c r="K672" s="20"/>
      <c r="L672" s="20"/>
    </row>
    <row r="673" spans="3:12" x14ac:dyDescent="0.25">
      <c r="C673" s="25"/>
      <c r="D673" s="19"/>
      <c r="E673" s="19"/>
      <c r="F673" s="19"/>
      <c r="K673" s="20"/>
      <c r="L673" s="20"/>
    </row>
    <row r="674" spans="3:12" x14ac:dyDescent="0.25">
      <c r="C674" s="25"/>
      <c r="D674" s="19"/>
      <c r="E674" s="19"/>
      <c r="F674" s="19"/>
      <c r="K674" s="20"/>
      <c r="L674" s="20"/>
    </row>
    <row r="675" spans="3:12" x14ac:dyDescent="0.25">
      <c r="C675" s="25"/>
      <c r="D675" s="19"/>
      <c r="E675" s="19"/>
      <c r="F675" s="19"/>
      <c r="K675" s="20"/>
      <c r="L675" s="20"/>
    </row>
    <row r="676" spans="3:12" x14ac:dyDescent="0.25">
      <c r="C676" s="25"/>
      <c r="D676" s="19"/>
      <c r="E676" s="19"/>
      <c r="F676" s="19"/>
      <c r="K676" s="20"/>
      <c r="L676" s="20"/>
    </row>
    <row r="677" spans="3:12" x14ac:dyDescent="0.25">
      <c r="C677" s="25"/>
      <c r="D677" s="19"/>
      <c r="E677" s="19"/>
      <c r="F677" s="19"/>
      <c r="K677" s="20"/>
      <c r="L677" s="20"/>
    </row>
    <row r="678" spans="3:12" x14ac:dyDescent="0.25">
      <c r="C678" s="25"/>
      <c r="D678" s="19"/>
      <c r="E678" s="19"/>
      <c r="F678" s="19"/>
      <c r="K678" s="20"/>
      <c r="L678" s="20"/>
    </row>
    <row r="679" spans="3:12" x14ac:dyDescent="0.25">
      <c r="C679" s="25"/>
      <c r="D679" s="19"/>
      <c r="E679" s="19"/>
      <c r="F679" s="19"/>
      <c r="K679" s="20"/>
      <c r="L679" s="20"/>
    </row>
    <row r="680" spans="3:12" x14ac:dyDescent="0.25">
      <c r="C680" s="25"/>
      <c r="D680" s="19"/>
      <c r="E680" s="19"/>
      <c r="F680" s="19"/>
      <c r="K680" s="20"/>
      <c r="L680" s="20"/>
    </row>
    <row r="681" spans="3:12" x14ac:dyDescent="0.25">
      <c r="C681" s="25"/>
      <c r="D681" s="19"/>
      <c r="E681" s="19"/>
      <c r="F681" s="19"/>
      <c r="K681" s="20"/>
      <c r="L681" s="20"/>
    </row>
    <row r="682" spans="3:12" x14ac:dyDescent="0.25">
      <c r="C682" s="25"/>
      <c r="D682" s="19"/>
      <c r="E682" s="19"/>
      <c r="F682" s="19"/>
      <c r="K682" s="20"/>
      <c r="L682" s="20"/>
    </row>
    <row r="683" spans="3:12" x14ac:dyDescent="0.25">
      <c r="C683" s="25"/>
      <c r="D683" s="19"/>
      <c r="E683" s="19"/>
      <c r="F683" s="19"/>
      <c r="K683" s="20"/>
      <c r="L683" s="20"/>
    </row>
    <row r="684" spans="3:12" x14ac:dyDescent="0.25">
      <c r="C684" s="25"/>
      <c r="D684" s="19"/>
      <c r="E684" s="19"/>
      <c r="F684" s="19"/>
      <c r="K684" s="20"/>
      <c r="L684" s="20"/>
    </row>
    <row r="685" spans="3:12" x14ac:dyDescent="0.25">
      <c r="C685" s="25"/>
      <c r="D685" s="19"/>
      <c r="E685" s="19"/>
      <c r="F685" s="19"/>
      <c r="K685" s="20"/>
      <c r="L685" s="20"/>
    </row>
    <row r="686" spans="3:12" x14ac:dyDescent="0.25">
      <c r="C686" s="25"/>
      <c r="D686" s="19"/>
      <c r="E686" s="19"/>
      <c r="F686" s="19"/>
      <c r="K686" s="20"/>
      <c r="L686" s="20"/>
    </row>
    <row r="687" spans="3:12" x14ac:dyDescent="0.25">
      <c r="C687" s="25"/>
      <c r="D687" s="19"/>
      <c r="E687" s="19"/>
      <c r="F687" s="19"/>
      <c r="K687" s="20"/>
      <c r="L687" s="20"/>
    </row>
    <row r="688" spans="3:12" x14ac:dyDescent="0.25">
      <c r="C688" s="25"/>
      <c r="D688" s="19"/>
      <c r="E688" s="19"/>
      <c r="F688" s="19"/>
      <c r="K688" s="20"/>
      <c r="L688" s="20"/>
    </row>
    <row r="689" spans="3:12" x14ac:dyDescent="0.25">
      <c r="C689" s="25"/>
      <c r="D689" s="19"/>
      <c r="E689" s="19"/>
      <c r="F689" s="19"/>
      <c r="K689" s="20"/>
      <c r="L689" s="20"/>
    </row>
    <row r="690" spans="3:12" x14ac:dyDescent="0.25">
      <c r="C690" s="25"/>
      <c r="D690" s="19"/>
      <c r="E690" s="19"/>
      <c r="F690" s="19"/>
      <c r="K690" s="20"/>
      <c r="L690" s="20"/>
    </row>
    <row r="691" spans="3:12" x14ac:dyDescent="0.25">
      <c r="C691" s="25"/>
      <c r="D691" s="19"/>
      <c r="E691" s="19"/>
      <c r="F691" s="19"/>
      <c r="K691" s="20"/>
      <c r="L691" s="20"/>
    </row>
    <row r="692" spans="3:12" x14ac:dyDescent="0.25">
      <c r="C692" s="25"/>
      <c r="D692" s="19"/>
      <c r="E692" s="19"/>
      <c r="F692" s="19"/>
      <c r="K692" s="20"/>
      <c r="L692" s="20"/>
    </row>
    <row r="693" spans="3:12" x14ac:dyDescent="0.25">
      <c r="C693" s="25"/>
      <c r="D693" s="19"/>
      <c r="E693" s="19"/>
      <c r="F693" s="19"/>
      <c r="K693" s="20"/>
      <c r="L693" s="20"/>
    </row>
    <row r="694" spans="3:12" x14ac:dyDescent="0.25">
      <c r="C694" s="25"/>
      <c r="D694" s="19"/>
      <c r="E694" s="19"/>
      <c r="F694" s="19"/>
      <c r="K694" s="20"/>
      <c r="L694" s="20"/>
    </row>
    <row r="695" spans="3:12" x14ac:dyDescent="0.25">
      <c r="C695" s="25"/>
      <c r="D695" s="19"/>
      <c r="E695" s="19"/>
      <c r="F695" s="19"/>
      <c r="K695" s="20"/>
      <c r="L695" s="20"/>
    </row>
    <row r="696" spans="3:12" x14ac:dyDescent="0.25">
      <c r="C696" s="25"/>
      <c r="D696" s="19"/>
      <c r="E696" s="19"/>
      <c r="F696" s="19"/>
      <c r="K696" s="20"/>
      <c r="L696" s="20"/>
    </row>
    <row r="697" spans="3:12" x14ac:dyDescent="0.25">
      <c r="C697" s="25"/>
      <c r="D697" s="19"/>
      <c r="E697" s="19"/>
      <c r="F697" s="19"/>
      <c r="K697" s="20"/>
      <c r="L697" s="20"/>
    </row>
    <row r="698" spans="3:12" x14ac:dyDescent="0.25">
      <c r="C698" s="25"/>
      <c r="D698" s="19"/>
      <c r="E698" s="19"/>
      <c r="F698" s="19"/>
      <c r="K698" s="20"/>
      <c r="L698" s="20"/>
    </row>
    <row r="699" spans="3:12" x14ac:dyDescent="0.25">
      <c r="C699" s="25"/>
      <c r="D699" s="19"/>
      <c r="E699" s="19"/>
      <c r="F699" s="19"/>
      <c r="K699" s="20"/>
      <c r="L699" s="20"/>
    </row>
    <row r="700" spans="3:12" x14ac:dyDescent="0.25">
      <c r="C700" s="25"/>
      <c r="D700" s="19"/>
      <c r="E700" s="19"/>
      <c r="F700" s="19"/>
      <c r="K700" s="20"/>
      <c r="L700" s="20"/>
    </row>
    <row r="701" spans="3:12" x14ac:dyDescent="0.25">
      <c r="C701" s="25"/>
      <c r="D701" s="19"/>
      <c r="E701" s="19"/>
      <c r="F701" s="19"/>
      <c r="K701" s="20"/>
      <c r="L701" s="20"/>
    </row>
    <row r="702" spans="3:12" x14ac:dyDescent="0.25">
      <c r="C702" s="25"/>
      <c r="D702" s="19"/>
      <c r="E702" s="19"/>
      <c r="F702" s="19"/>
      <c r="K702" s="20"/>
      <c r="L702" s="20"/>
    </row>
    <row r="703" spans="3:12" x14ac:dyDescent="0.25">
      <c r="C703" s="25"/>
      <c r="D703" s="19"/>
      <c r="E703" s="19"/>
      <c r="F703" s="19"/>
      <c r="K703" s="20"/>
      <c r="L703" s="20"/>
    </row>
    <row r="704" spans="3:12" x14ac:dyDescent="0.25">
      <c r="C704" s="25"/>
      <c r="D704" s="19"/>
      <c r="E704" s="19"/>
      <c r="F704" s="19"/>
      <c r="K704" s="20"/>
      <c r="L704" s="20"/>
    </row>
    <row r="705" spans="3:12" x14ac:dyDescent="0.25">
      <c r="C705" s="25"/>
      <c r="D705" s="19"/>
      <c r="E705" s="19"/>
      <c r="F705" s="19"/>
      <c r="K705" s="20"/>
      <c r="L705" s="20"/>
    </row>
    <row r="706" spans="3:12" x14ac:dyDescent="0.25">
      <c r="C706" s="25"/>
      <c r="D706" s="19"/>
      <c r="E706" s="19"/>
      <c r="F706" s="19"/>
      <c r="K706" s="20"/>
      <c r="L706" s="20"/>
    </row>
    <row r="707" spans="3:12" x14ac:dyDescent="0.25">
      <c r="C707" s="25"/>
      <c r="D707" s="19"/>
      <c r="E707" s="19"/>
      <c r="F707" s="19"/>
      <c r="K707" s="20"/>
      <c r="L707" s="20"/>
    </row>
    <row r="708" spans="3:12" x14ac:dyDescent="0.25">
      <c r="C708" s="25"/>
      <c r="D708" s="19"/>
      <c r="E708" s="19"/>
      <c r="F708" s="19"/>
      <c r="K708" s="20"/>
      <c r="L708" s="20"/>
    </row>
    <row r="709" spans="3:12" x14ac:dyDescent="0.25">
      <c r="C709" s="25"/>
      <c r="D709" s="19"/>
      <c r="E709" s="19"/>
      <c r="F709" s="19"/>
      <c r="K709" s="20"/>
      <c r="L709" s="20"/>
    </row>
    <row r="710" spans="3:12" x14ac:dyDescent="0.25">
      <c r="C710" s="25"/>
      <c r="D710" s="19"/>
      <c r="E710" s="19"/>
      <c r="F710" s="19"/>
      <c r="K710" s="20"/>
      <c r="L710" s="20"/>
    </row>
    <row r="711" spans="3:12" x14ac:dyDescent="0.25">
      <c r="C711" s="25"/>
      <c r="D711" s="19"/>
      <c r="E711" s="19"/>
      <c r="F711" s="19"/>
      <c r="K711" s="20"/>
      <c r="L711" s="20"/>
    </row>
    <row r="712" spans="3:12" x14ac:dyDescent="0.25">
      <c r="C712" s="25"/>
      <c r="D712" s="19"/>
      <c r="E712" s="19"/>
      <c r="F712" s="19"/>
      <c r="K712" s="20"/>
      <c r="L712" s="20"/>
    </row>
    <row r="713" spans="3:12" x14ac:dyDescent="0.25">
      <c r="C713" s="25"/>
      <c r="D713" s="19"/>
      <c r="E713" s="19"/>
      <c r="F713" s="19"/>
      <c r="K713" s="20"/>
      <c r="L713" s="20"/>
    </row>
    <row r="714" spans="3:12" x14ac:dyDescent="0.25">
      <c r="C714" s="25"/>
      <c r="D714" s="19"/>
      <c r="E714" s="19"/>
      <c r="F714" s="19"/>
      <c r="K714" s="20"/>
      <c r="L714" s="20"/>
    </row>
    <row r="715" spans="3:12" x14ac:dyDescent="0.25">
      <c r="C715" s="25"/>
      <c r="D715" s="19"/>
      <c r="E715" s="19"/>
      <c r="F715" s="19"/>
      <c r="K715" s="20"/>
      <c r="L715" s="20"/>
    </row>
    <row r="716" spans="3:12" x14ac:dyDescent="0.25">
      <c r="C716" s="25"/>
      <c r="D716" s="19"/>
      <c r="E716" s="19"/>
      <c r="F716" s="19"/>
      <c r="K716" s="20"/>
      <c r="L716" s="20"/>
    </row>
    <row r="717" spans="3:12" x14ac:dyDescent="0.25">
      <c r="C717" s="25"/>
      <c r="D717" s="19"/>
      <c r="E717" s="19"/>
      <c r="F717" s="19"/>
      <c r="K717" s="20"/>
      <c r="L717" s="20"/>
    </row>
    <row r="718" spans="3:12" x14ac:dyDescent="0.25">
      <c r="C718" s="25"/>
      <c r="D718" s="19"/>
      <c r="E718" s="19"/>
      <c r="F718" s="19"/>
      <c r="K718" s="20"/>
      <c r="L718" s="20"/>
    </row>
    <row r="719" spans="3:12" x14ac:dyDescent="0.25">
      <c r="C719" s="25"/>
      <c r="D719" s="19"/>
      <c r="E719" s="19"/>
      <c r="F719" s="19"/>
      <c r="K719" s="20"/>
      <c r="L719" s="20"/>
    </row>
    <row r="720" spans="3:12" x14ac:dyDescent="0.25">
      <c r="C720" s="25"/>
      <c r="D720" s="19"/>
      <c r="E720" s="19"/>
      <c r="F720" s="19"/>
      <c r="K720" s="20"/>
      <c r="L720" s="20"/>
    </row>
    <row r="721" spans="3:12" x14ac:dyDescent="0.25">
      <c r="C721" s="25"/>
      <c r="D721" s="19"/>
      <c r="E721" s="19"/>
      <c r="F721" s="19"/>
      <c r="K721" s="20"/>
      <c r="L721" s="20"/>
    </row>
    <row r="722" spans="3:12" x14ac:dyDescent="0.25">
      <c r="C722" s="25"/>
      <c r="D722" s="19"/>
      <c r="E722" s="19"/>
      <c r="F722" s="19"/>
      <c r="K722" s="20"/>
      <c r="L722" s="20"/>
    </row>
    <row r="723" spans="3:12" x14ac:dyDescent="0.25">
      <c r="C723" s="25"/>
      <c r="D723" s="19"/>
      <c r="E723" s="19"/>
      <c r="F723" s="19"/>
      <c r="K723" s="20"/>
      <c r="L723" s="20"/>
    </row>
    <row r="724" spans="3:12" x14ac:dyDescent="0.25">
      <c r="C724" s="25"/>
      <c r="D724" s="19"/>
      <c r="E724" s="19"/>
      <c r="F724" s="19"/>
      <c r="K724" s="20"/>
      <c r="L724" s="20"/>
    </row>
    <row r="725" spans="3:12" x14ac:dyDescent="0.25">
      <c r="C725" s="25"/>
      <c r="D725" s="19"/>
      <c r="E725" s="19"/>
      <c r="F725" s="19"/>
      <c r="K725" s="20"/>
      <c r="L725" s="20"/>
    </row>
    <row r="726" spans="3:12" x14ac:dyDescent="0.25">
      <c r="C726" s="25"/>
      <c r="D726" s="19"/>
      <c r="E726" s="19"/>
      <c r="F726" s="19"/>
      <c r="K726" s="20"/>
      <c r="L726" s="20"/>
    </row>
    <row r="727" spans="3:12" x14ac:dyDescent="0.25">
      <c r="C727" s="25"/>
      <c r="D727" s="19"/>
      <c r="E727" s="19"/>
      <c r="F727" s="19"/>
      <c r="K727" s="20"/>
      <c r="L727" s="20"/>
    </row>
    <row r="728" spans="3:12" x14ac:dyDescent="0.25">
      <c r="C728" s="25"/>
      <c r="D728" s="19"/>
      <c r="E728" s="19"/>
      <c r="F728" s="19"/>
      <c r="K728" s="20"/>
      <c r="L728" s="20"/>
    </row>
    <row r="729" spans="3:12" x14ac:dyDescent="0.25">
      <c r="C729" s="25"/>
      <c r="D729" s="19"/>
      <c r="E729" s="19"/>
      <c r="F729" s="19"/>
      <c r="K729" s="20"/>
      <c r="L729" s="20"/>
    </row>
    <row r="730" spans="3:12" x14ac:dyDescent="0.25">
      <c r="C730" s="25"/>
      <c r="D730" s="19"/>
      <c r="E730" s="19"/>
      <c r="F730" s="19"/>
      <c r="K730" s="20"/>
      <c r="L730" s="20"/>
    </row>
    <row r="731" spans="3:12" x14ac:dyDescent="0.25">
      <c r="C731" s="25"/>
      <c r="D731" s="19"/>
      <c r="E731" s="19"/>
      <c r="F731" s="19"/>
      <c r="K731" s="20"/>
      <c r="L731" s="20"/>
    </row>
    <row r="732" spans="3:12" x14ac:dyDescent="0.25">
      <c r="C732" s="25"/>
      <c r="D732" s="19"/>
      <c r="E732" s="19"/>
      <c r="F732" s="19"/>
      <c r="K732" s="20"/>
      <c r="L732" s="20"/>
    </row>
    <row r="733" spans="3:12" x14ac:dyDescent="0.25">
      <c r="C733" s="25"/>
      <c r="D733" s="19"/>
      <c r="E733" s="19"/>
      <c r="F733" s="19"/>
      <c r="K733" s="20"/>
      <c r="L733" s="20"/>
    </row>
    <row r="734" spans="3:12" x14ac:dyDescent="0.25">
      <c r="C734" s="25"/>
      <c r="D734" s="19"/>
      <c r="E734" s="19"/>
      <c r="F734" s="19"/>
      <c r="K734" s="20"/>
      <c r="L734" s="20"/>
    </row>
    <row r="735" spans="3:12" x14ac:dyDescent="0.25">
      <c r="C735" s="25"/>
      <c r="D735" s="19"/>
      <c r="E735" s="19"/>
      <c r="F735" s="19"/>
      <c r="K735" s="20"/>
      <c r="L735" s="20"/>
    </row>
    <row r="736" spans="3:12" x14ac:dyDescent="0.25">
      <c r="C736" s="25"/>
      <c r="D736" s="19"/>
      <c r="E736" s="19"/>
      <c r="F736" s="19"/>
      <c r="K736" s="20"/>
      <c r="L736" s="20"/>
    </row>
    <row r="737" spans="3:12" x14ac:dyDescent="0.25">
      <c r="C737" s="25"/>
      <c r="D737" s="19"/>
      <c r="E737" s="19"/>
      <c r="F737" s="19"/>
      <c r="K737" s="20"/>
      <c r="L737" s="20"/>
    </row>
    <row r="738" spans="3:12" x14ac:dyDescent="0.25">
      <c r="C738" s="25"/>
      <c r="D738" s="19"/>
      <c r="E738" s="19"/>
      <c r="F738" s="19"/>
      <c r="K738" s="20"/>
      <c r="L738" s="20"/>
    </row>
    <row r="739" spans="3:12" x14ac:dyDescent="0.25">
      <c r="C739" s="25"/>
      <c r="D739" s="19"/>
      <c r="E739" s="19"/>
      <c r="F739" s="19"/>
      <c r="K739" s="20"/>
      <c r="L739" s="20"/>
    </row>
    <row r="740" spans="3:12" x14ac:dyDescent="0.25">
      <c r="C740" s="25"/>
      <c r="D740" s="19"/>
      <c r="E740" s="19"/>
      <c r="F740" s="19"/>
      <c r="K740" s="20"/>
      <c r="L740" s="20"/>
    </row>
    <row r="741" spans="3:12" x14ac:dyDescent="0.25">
      <c r="C741" s="25"/>
      <c r="D741" s="19"/>
      <c r="E741" s="19"/>
      <c r="F741" s="19"/>
      <c r="K741" s="20"/>
      <c r="L741" s="20"/>
    </row>
    <row r="742" spans="3:12" x14ac:dyDescent="0.25">
      <c r="C742" s="25"/>
      <c r="D742" s="19"/>
      <c r="E742" s="19"/>
      <c r="F742" s="19"/>
      <c r="K742" s="20"/>
      <c r="L742" s="20"/>
    </row>
    <row r="743" spans="3:12" x14ac:dyDescent="0.25">
      <c r="C743" s="25"/>
      <c r="D743" s="19"/>
      <c r="E743" s="19"/>
      <c r="F743" s="19"/>
      <c r="K743" s="20"/>
      <c r="L743" s="20"/>
    </row>
    <row r="744" spans="3:12" x14ac:dyDescent="0.25">
      <c r="C744" s="25"/>
      <c r="D744" s="19"/>
      <c r="E744" s="19"/>
      <c r="F744" s="19"/>
      <c r="K744" s="20"/>
      <c r="L744" s="20"/>
    </row>
    <row r="745" spans="3:12" x14ac:dyDescent="0.25">
      <c r="C745" s="25"/>
      <c r="D745" s="19"/>
      <c r="E745" s="19"/>
      <c r="F745" s="19"/>
      <c r="K745" s="20"/>
      <c r="L745" s="20"/>
    </row>
    <row r="746" spans="3:12" x14ac:dyDescent="0.25">
      <c r="C746" s="25"/>
      <c r="D746" s="19"/>
      <c r="E746" s="19"/>
      <c r="F746" s="19"/>
      <c r="K746" s="20"/>
      <c r="L746" s="20"/>
    </row>
    <row r="747" spans="3:12" x14ac:dyDescent="0.25">
      <c r="C747" s="25"/>
      <c r="D747" s="19"/>
      <c r="E747" s="19"/>
      <c r="F747" s="19"/>
      <c r="K747" s="20"/>
      <c r="L747" s="20"/>
    </row>
    <row r="748" spans="3:12" x14ac:dyDescent="0.25">
      <c r="C748" s="25"/>
      <c r="D748" s="19"/>
      <c r="E748" s="19"/>
      <c r="F748" s="19"/>
      <c r="K748" s="20"/>
      <c r="L748" s="20"/>
    </row>
    <row r="749" spans="3:12" x14ac:dyDescent="0.25">
      <c r="C749" s="25"/>
      <c r="D749" s="19"/>
      <c r="E749" s="19"/>
      <c r="F749" s="19"/>
      <c r="K749" s="20"/>
      <c r="L749" s="20"/>
    </row>
    <row r="750" spans="3:12" x14ac:dyDescent="0.25">
      <c r="C750" s="25"/>
      <c r="D750" s="19"/>
      <c r="E750" s="19"/>
      <c r="F750" s="19"/>
      <c r="K750" s="20"/>
      <c r="L750" s="20"/>
    </row>
    <row r="751" spans="3:12" x14ac:dyDescent="0.25">
      <c r="C751" s="25"/>
      <c r="D751" s="19"/>
      <c r="E751" s="19"/>
      <c r="F751" s="19"/>
      <c r="K751" s="20"/>
      <c r="L751" s="20"/>
    </row>
    <row r="752" spans="3:12" x14ac:dyDescent="0.25">
      <c r="C752" s="25"/>
      <c r="D752" s="19"/>
      <c r="E752" s="19"/>
      <c r="F752" s="19"/>
      <c r="K752" s="20"/>
      <c r="L752" s="20"/>
    </row>
    <row r="753" spans="3:12" x14ac:dyDescent="0.25">
      <c r="C753" s="25"/>
      <c r="D753" s="19"/>
      <c r="E753" s="19"/>
      <c r="F753" s="19"/>
      <c r="K753" s="20"/>
      <c r="L753" s="20"/>
    </row>
    <row r="754" spans="3:12" x14ac:dyDescent="0.25">
      <c r="C754" s="25"/>
      <c r="D754" s="19"/>
      <c r="E754" s="19"/>
      <c r="F754" s="19"/>
      <c r="K754" s="20"/>
      <c r="L754" s="20"/>
    </row>
    <row r="755" spans="3:12" x14ac:dyDescent="0.25">
      <c r="C755" s="25"/>
      <c r="D755" s="19"/>
      <c r="E755" s="19"/>
      <c r="F755" s="19"/>
      <c r="K755" s="20"/>
      <c r="L755" s="20"/>
    </row>
    <row r="756" spans="3:12" x14ac:dyDescent="0.25">
      <c r="C756" s="25"/>
      <c r="D756" s="19"/>
      <c r="E756" s="19"/>
      <c r="F756" s="19"/>
      <c r="K756" s="20"/>
      <c r="L756" s="20"/>
    </row>
    <row r="757" spans="3:12" x14ac:dyDescent="0.25">
      <c r="C757" s="25"/>
      <c r="D757" s="19"/>
      <c r="E757" s="19"/>
      <c r="F757" s="19"/>
      <c r="K757" s="20"/>
      <c r="L757" s="20"/>
    </row>
    <row r="758" spans="3:12" x14ac:dyDescent="0.25">
      <c r="C758" s="25"/>
      <c r="D758" s="19"/>
      <c r="E758" s="19"/>
      <c r="F758" s="19"/>
      <c r="K758" s="20"/>
      <c r="L758" s="20"/>
    </row>
    <row r="759" spans="3:12" x14ac:dyDescent="0.25">
      <c r="C759" s="25"/>
      <c r="D759" s="19"/>
      <c r="E759" s="19"/>
      <c r="F759" s="19"/>
      <c r="K759" s="20"/>
      <c r="L759" s="20"/>
    </row>
    <row r="760" spans="3:12" x14ac:dyDescent="0.25">
      <c r="C760" s="25"/>
      <c r="D760" s="19"/>
      <c r="E760" s="19"/>
      <c r="F760" s="19"/>
      <c r="K760" s="20"/>
      <c r="L760" s="20"/>
    </row>
    <row r="761" spans="3:12" x14ac:dyDescent="0.25">
      <c r="C761" s="25"/>
      <c r="D761" s="19"/>
      <c r="E761" s="19"/>
      <c r="F761" s="19"/>
      <c r="K761" s="20"/>
      <c r="L761" s="20"/>
    </row>
    <row r="762" spans="3:12" x14ac:dyDescent="0.25">
      <c r="C762" s="25"/>
      <c r="D762" s="19"/>
      <c r="E762" s="19"/>
      <c r="F762" s="19"/>
      <c r="K762" s="20"/>
      <c r="L762" s="20"/>
    </row>
    <row r="763" spans="3:12" x14ac:dyDescent="0.25">
      <c r="C763" s="25"/>
      <c r="D763" s="19"/>
      <c r="E763" s="19"/>
      <c r="F763" s="19"/>
      <c r="K763" s="20"/>
      <c r="L763" s="20"/>
    </row>
    <row r="764" spans="3:12" x14ac:dyDescent="0.25">
      <c r="C764" s="25"/>
      <c r="D764" s="19"/>
      <c r="E764" s="19"/>
      <c r="F764" s="19"/>
      <c r="K764" s="20"/>
      <c r="L764" s="20"/>
    </row>
    <row r="765" spans="3:12" x14ac:dyDescent="0.25">
      <c r="C765" s="25"/>
      <c r="D765" s="19"/>
      <c r="E765" s="19"/>
      <c r="F765" s="19"/>
      <c r="K765" s="20"/>
      <c r="L765" s="20"/>
    </row>
    <row r="766" spans="3:12" x14ac:dyDescent="0.25">
      <c r="C766" s="25"/>
      <c r="D766" s="19"/>
      <c r="E766" s="19"/>
      <c r="F766" s="19"/>
      <c r="K766" s="20"/>
      <c r="L766" s="20"/>
    </row>
    <row r="767" spans="3:12" x14ac:dyDescent="0.25">
      <c r="C767" s="25"/>
      <c r="D767" s="19"/>
      <c r="E767" s="19"/>
      <c r="F767" s="19"/>
      <c r="K767" s="20"/>
      <c r="L767" s="20"/>
    </row>
    <row r="768" spans="3:12" x14ac:dyDescent="0.25">
      <c r="C768" s="25"/>
      <c r="D768" s="19"/>
      <c r="E768" s="19"/>
      <c r="F768" s="19"/>
      <c r="K768" s="20"/>
      <c r="L768" s="20"/>
    </row>
    <row r="769" spans="3:12" x14ac:dyDescent="0.25">
      <c r="C769" s="25"/>
      <c r="D769" s="19"/>
      <c r="E769" s="19"/>
      <c r="F769" s="19"/>
      <c r="K769" s="20"/>
      <c r="L769" s="20"/>
    </row>
    <row r="770" spans="3:12" x14ac:dyDescent="0.25">
      <c r="C770" s="25"/>
      <c r="D770" s="19"/>
      <c r="E770" s="19"/>
      <c r="F770" s="19"/>
      <c r="K770" s="20"/>
      <c r="L770" s="20"/>
    </row>
    <row r="771" spans="3:12" x14ac:dyDescent="0.25">
      <c r="C771" s="25"/>
      <c r="D771" s="19"/>
      <c r="E771" s="19"/>
      <c r="F771" s="19"/>
      <c r="K771" s="20"/>
      <c r="L771" s="20"/>
    </row>
    <row r="772" spans="3:12" x14ac:dyDescent="0.25">
      <c r="C772" s="25"/>
      <c r="D772" s="19"/>
      <c r="E772" s="19"/>
      <c r="F772" s="19"/>
      <c r="K772" s="20"/>
      <c r="L772" s="20"/>
    </row>
    <row r="773" spans="3:12" x14ac:dyDescent="0.25">
      <c r="C773" s="25"/>
      <c r="D773" s="19"/>
      <c r="E773" s="19"/>
      <c r="F773" s="19"/>
      <c r="K773" s="20"/>
      <c r="L773" s="20"/>
    </row>
    <row r="774" spans="3:12" x14ac:dyDescent="0.25">
      <c r="C774" s="25"/>
      <c r="D774" s="19"/>
      <c r="E774" s="19"/>
      <c r="F774" s="19"/>
      <c r="K774" s="20"/>
      <c r="L774" s="20"/>
    </row>
    <row r="775" spans="3:12" x14ac:dyDescent="0.25">
      <c r="C775" s="25"/>
      <c r="D775" s="19"/>
      <c r="E775" s="19"/>
      <c r="F775" s="19"/>
      <c r="K775" s="20"/>
      <c r="L775" s="20"/>
    </row>
    <row r="776" spans="3:12" x14ac:dyDescent="0.25">
      <c r="C776" s="25"/>
      <c r="D776" s="19"/>
      <c r="E776" s="19"/>
      <c r="F776" s="19"/>
      <c r="K776" s="20"/>
      <c r="L776" s="20"/>
    </row>
    <row r="777" spans="3:12" x14ac:dyDescent="0.25">
      <c r="C777" s="25"/>
      <c r="D777" s="19"/>
      <c r="E777" s="19"/>
      <c r="F777" s="19"/>
      <c r="K777" s="20"/>
      <c r="L777" s="20"/>
    </row>
    <row r="778" spans="3:12" x14ac:dyDescent="0.25">
      <c r="C778" s="25"/>
      <c r="D778" s="19"/>
      <c r="E778" s="19"/>
      <c r="F778" s="19"/>
      <c r="K778" s="20"/>
      <c r="L778" s="20"/>
    </row>
    <row r="779" spans="3:12" x14ac:dyDescent="0.25">
      <c r="C779" s="25"/>
      <c r="D779" s="19"/>
      <c r="E779" s="19"/>
      <c r="F779" s="19"/>
      <c r="K779" s="20"/>
      <c r="L779" s="20"/>
    </row>
    <row r="780" spans="3:12" x14ac:dyDescent="0.25">
      <c r="C780" s="25"/>
      <c r="D780" s="19"/>
      <c r="E780" s="19"/>
      <c r="F780" s="19"/>
      <c r="K780" s="20"/>
      <c r="L780" s="20"/>
    </row>
    <row r="781" spans="3:12" x14ac:dyDescent="0.25">
      <c r="C781" s="25"/>
      <c r="D781" s="19"/>
      <c r="E781" s="19"/>
      <c r="F781" s="19"/>
      <c r="K781" s="20"/>
      <c r="L781" s="20"/>
    </row>
    <row r="782" spans="3:12" x14ac:dyDescent="0.25">
      <c r="C782" s="25"/>
      <c r="D782" s="19"/>
      <c r="E782" s="19"/>
      <c r="F782" s="19"/>
      <c r="K782" s="20"/>
      <c r="L782" s="20"/>
    </row>
    <row r="783" spans="3:12" x14ac:dyDescent="0.25">
      <c r="C783" s="25"/>
      <c r="D783" s="19"/>
      <c r="E783" s="19"/>
      <c r="F783" s="19"/>
      <c r="K783" s="20"/>
      <c r="L783" s="20"/>
    </row>
    <row r="784" spans="3:12" x14ac:dyDescent="0.25">
      <c r="C784" s="25"/>
      <c r="D784" s="19"/>
      <c r="E784" s="19"/>
      <c r="F784" s="19"/>
      <c r="K784" s="20"/>
      <c r="L784" s="20"/>
    </row>
    <row r="785" spans="3:12" x14ac:dyDescent="0.25">
      <c r="C785" s="25"/>
      <c r="D785" s="19"/>
      <c r="E785" s="19"/>
      <c r="F785" s="19"/>
      <c r="K785" s="20"/>
      <c r="L785" s="20"/>
    </row>
    <row r="786" spans="3:12" x14ac:dyDescent="0.25">
      <c r="C786" s="25"/>
      <c r="D786" s="19"/>
      <c r="E786" s="19"/>
      <c r="F786" s="19"/>
      <c r="K786" s="20"/>
      <c r="L786" s="20"/>
    </row>
    <row r="787" spans="3:12" x14ac:dyDescent="0.25">
      <c r="C787" s="25"/>
      <c r="D787" s="19"/>
      <c r="E787" s="19"/>
      <c r="F787" s="19"/>
      <c r="K787" s="20"/>
      <c r="L787" s="20"/>
    </row>
    <row r="788" spans="3:12" x14ac:dyDescent="0.25">
      <c r="C788" s="25"/>
      <c r="D788" s="19"/>
      <c r="E788" s="19"/>
      <c r="F788" s="19"/>
      <c r="K788" s="20"/>
      <c r="L788" s="20"/>
    </row>
    <row r="789" spans="3:12" x14ac:dyDescent="0.25">
      <c r="C789" s="25"/>
      <c r="D789" s="19"/>
      <c r="E789" s="19"/>
      <c r="F789" s="19"/>
      <c r="K789" s="20"/>
      <c r="L789" s="20"/>
    </row>
    <row r="790" spans="3:12" x14ac:dyDescent="0.25">
      <c r="C790" s="25"/>
      <c r="D790" s="19"/>
      <c r="E790" s="19"/>
      <c r="F790" s="19"/>
      <c r="K790" s="20"/>
      <c r="L790" s="20"/>
    </row>
    <row r="791" spans="3:12" x14ac:dyDescent="0.25">
      <c r="C791" s="25"/>
      <c r="D791" s="19"/>
      <c r="E791" s="19"/>
      <c r="F791" s="19"/>
      <c r="K791" s="20"/>
      <c r="L791" s="20"/>
    </row>
    <row r="792" spans="3:12" x14ac:dyDescent="0.25">
      <c r="C792" s="25"/>
      <c r="D792" s="19"/>
      <c r="E792" s="19"/>
      <c r="F792" s="19"/>
      <c r="K792" s="20"/>
      <c r="L792" s="20"/>
    </row>
    <row r="793" spans="3:12" x14ac:dyDescent="0.25">
      <c r="C793" s="25"/>
      <c r="D793" s="19"/>
      <c r="E793" s="19"/>
      <c r="F793" s="19"/>
      <c r="K793" s="20"/>
      <c r="L793" s="20"/>
    </row>
    <row r="794" spans="3:12" x14ac:dyDescent="0.25">
      <c r="C794" s="25"/>
      <c r="D794" s="19"/>
      <c r="E794" s="19"/>
      <c r="F794" s="19"/>
      <c r="K794" s="20"/>
      <c r="L794" s="20"/>
    </row>
    <row r="795" spans="3:12" x14ac:dyDescent="0.25">
      <c r="C795" s="25"/>
      <c r="D795" s="19"/>
      <c r="E795" s="19"/>
      <c r="F795" s="19"/>
      <c r="K795" s="20"/>
      <c r="L795" s="20"/>
    </row>
    <row r="796" spans="3:12" x14ac:dyDescent="0.25">
      <c r="C796" s="25"/>
      <c r="D796" s="19"/>
      <c r="E796" s="19"/>
      <c r="F796" s="19"/>
      <c r="K796" s="20"/>
      <c r="L796" s="20"/>
    </row>
    <row r="797" spans="3:12" x14ac:dyDescent="0.25">
      <c r="C797" s="25"/>
      <c r="D797" s="19"/>
      <c r="E797" s="19"/>
      <c r="F797" s="19"/>
      <c r="K797" s="20"/>
      <c r="L797" s="20"/>
    </row>
    <row r="798" spans="3:12" x14ac:dyDescent="0.25">
      <c r="C798" s="25"/>
      <c r="D798" s="19"/>
      <c r="E798" s="19"/>
      <c r="F798" s="19"/>
      <c r="K798" s="20"/>
      <c r="L798" s="20"/>
    </row>
    <row r="799" spans="3:12" x14ac:dyDescent="0.25">
      <c r="C799" s="25"/>
      <c r="D799" s="19"/>
      <c r="E799" s="19"/>
      <c r="F799" s="19"/>
      <c r="K799" s="20"/>
      <c r="L799" s="20"/>
    </row>
    <row r="800" spans="3:12" x14ac:dyDescent="0.25">
      <c r="C800" s="25"/>
      <c r="D800" s="19"/>
      <c r="E800" s="19"/>
      <c r="F800" s="19"/>
      <c r="K800" s="20"/>
      <c r="L800" s="20"/>
    </row>
    <row r="801" spans="3:12" x14ac:dyDescent="0.25">
      <c r="C801" s="25"/>
      <c r="D801" s="19"/>
      <c r="E801" s="19"/>
      <c r="F801" s="19"/>
      <c r="K801" s="20"/>
      <c r="L801" s="20"/>
    </row>
    <row r="802" spans="3:12" x14ac:dyDescent="0.25">
      <c r="C802" s="25"/>
      <c r="D802" s="19"/>
      <c r="E802" s="19"/>
      <c r="F802" s="19"/>
      <c r="K802" s="20"/>
      <c r="L802" s="20"/>
    </row>
    <row r="803" spans="3:12" x14ac:dyDescent="0.25">
      <c r="C803" s="25"/>
      <c r="D803" s="19"/>
      <c r="E803" s="19"/>
      <c r="F803" s="19"/>
      <c r="K803" s="20"/>
      <c r="L803" s="20"/>
    </row>
    <row r="804" spans="3:12" x14ac:dyDescent="0.25">
      <c r="C804" s="25"/>
      <c r="D804" s="19"/>
      <c r="E804" s="19"/>
      <c r="F804" s="19"/>
      <c r="K804" s="20"/>
      <c r="L804" s="20"/>
    </row>
    <row r="805" spans="3:12" x14ac:dyDescent="0.25">
      <c r="C805" s="25"/>
      <c r="D805" s="19"/>
      <c r="E805" s="19"/>
      <c r="F805" s="19"/>
      <c r="K805" s="20"/>
      <c r="L805" s="20"/>
    </row>
    <row r="806" spans="3:12" x14ac:dyDescent="0.25">
      <c r="C806" s="25"/>
      <c r="D806" s="19"/>
      <c r="E806" s="19"/>
      <c r="F806" s="19"/>
      <c r="K806" s="20"/>
      <c r="L806" s="20"/>
    </row>
    <row r="807" spans="3:12" x14ac:dyDescent="0.25">
      <c r="C807" s="25"/>
      <c r="D807" s="19"/>
      <c r="E807" s="19"/>
      <c r="F807" s="19"/>
      <c r="K807" s="20"/>
      <c r="L807" s="20"/>
    </row>
    <row r="808" spans="3:12" x14ac:dyDescent="0.25">
      <c r="C808" s="25"/>
      <c r="D808" s="19"/>
      <c r="E808" s="19"/>
      <c r="F808" s="19"/>
      <c r="K808" s="20"/>
      <c r="L808" s="20"/>
    </row>
    <row r="809" spans="3:12" x14ac:dyDescent="0.25">
      <c r="C809" s="25"/>
      <c r="D809" s="19"/>
      <c r="E809" s="19"/>
      <c r="F809" s="19"/>
      <c r="K809" s="20"/>
      <c r="L809" s="20"/>
    </row>
    <row r="810" spans="3:12" x14ac:dyDescent="0.25">
      <c r="C810" s="25"/>
      <c r="D810" s="19"/>
      <c r="E810" s="19"/>
      <c r="F810" s="19"/>
      <c r="K810" s="20"/>
      <c r="L810" s="20"/>
    </row>
    <row r="811" spans="3:12" x14ac:dyDescent="0.25">
      <c r="C811" s="25"/>
      <c r="D811" s="19"/>
      <c r="E811" s="19"/>
      <c r="F811" s="19"/>
      <c r="K811" s="20"/>
      <c r="L811" s="20"/>
    </row>
    <row r="812" spans="3:12" x14ac:dyDescent="0.25">
      <c r="C812" s="25"/>
      <c r="D812" s="19"/>
      <c r="E812" s="19"/>
      <c r="F812" s="19"/>
      <c r="K812" s="20"/>
      <c r="L812" s="20"/>
    </row>
    <row r="813" spans="3:12" x14ac:dyDescent="0.25">
      <c r="C813" s="25"/>
      <c r="D813" s="19"/>
      <c r="E813" s="19"/>
      <c r="F813" s="19"/>
      <c r="K813" s="20"/>
      <c r="L813" s="20"/>
    </row>
    <row r="814" spans="3:12" x14ac:dyDescent="0.25">
      <c r="C814" s="25"/>
      <c r="D814" s="19"/>
      <c r="E814" s="19"/>
      <c r="F814" s="19"/>
      <c r="K814" s="20"/>
      <c r="L814" s="20"/>
    </row>
    <row r="815" spans="3:12" x14ac:dyDescent="0.25">
      <c r="C815" s="25"/>
      <c r="D815" s="19"/>
      <c r="E815" s="19"/>
      <c r="F815" s="19"/>
      <c r="K815" s="20"/>
      <c r="L815" s="20"/>
    </row>
    <row r="816" spans="3:12" x14ac:dyDescent="0.25">
      <c r="C816" s="25"/>
      <c r="D816" s="19"/>
      <c r="E816" s="19"/>
      <c r="F816" s="19"/>
      <c r="K816" s="20"/>
      <c r="L816" s="20"/>
    </row>
    <row r="817" spans="3:12" x14ac:dyDescent="0.25">
      <c r="C817" s="25"/>
      <c r="D817" s="19"/>
      <c r="E817" s="19"/>
      <c r="F817" s="19"/>
      <c r="K817" s="20"/>
      <c r="L817" s="20"/>
    </row>
    <row r="818" spans="3:12" x14ac:dyDescent="0.25">
      <c r="C818" s="25"/>
      <c r="D818" s="19"/>
      <c r="E818" s="19"/>
      <c r="F818" s="19"/>
      <c r="K818" s="20"/>
      <c r="L818" s="20"/>
    </row>
    <row r="819" spans="3:12" x14ac:dyDescent="0.25">
      <c r="C819" s="25"/>
      <c r="D819" s="19"/>
      <c r="E819" s="19"/>
      <c r="F819" s="19"/>
      <c r="K819" s="20"/>
      <c r="L819" s="20"/>
    </row>
    <row r="820" spans="3:12" x14ac:dyDescent="0.25">
      <c r="C820" s="25"/>
      <c r="D820" s="19"/>
      <c r="E820" s="19"/>
      <c r="F820" s="19"/>
      <c r="K820" s="20"/>
      <c r="L820" s="20"/>
    </row>
    <row r="821" spans="3:12" x14ac:dyDescent="0.25">
      <c r="C821" s="25"/>
      <c r="D821" s="19"/>
      <c r="E821" s="19"/>
      <c r="F821" s="19"/>
      <c r="K821" s="20"/>
      <c r="L821" s="20"/>
    </row>
    <row r="822" spans="3:12" x14ac:dyDescent="0.25">
      <c r="C822" s="25"/>
      <c r="D822" s="19"/>
      <c r="E822" s="19"/>
      <c r="F822" s="19"/>
      <c r="K822" s="20"/>
      <c r="L822" s="20"/>
    </row>
    <row r="823" spans="3:12" x14ac:dyDescent="0.25">
      <c r="C823" s="25"/>
      <c r="D823" s="19"/>
      <c r="E823" s="19"/>
      <c r="F823" s="19"/>
      <c r="K823" s="20"/>
      <c r="L823" s="20"/>
    </row>
    <row r="824" spans="3:12" x14ac:dyDescent="0.25">
      <c r="C824" s="25"/>
      <c r="D824" s="19"/>
      <c r="E824" s="19"/>
      <c r="F824" s="19"/>
      <c r="K824" s="20"/>
      <c r="L824" s="20"/>
    </row>
    <row r="825" spans="3:12" x14ac:dyDescent="0.25">
      <c r="C825" s="25"/>
      <c r="D825" s="19"/>
      <c r="E825" s="19"/>
      <c r="F825" s="19"/>
      <c r="K825" s="20"/>
      <c r="L825" s="20"/>
    </row>
    <row r="826" spans="3:12" x14ac:dyDescent="0.25">
      <c r="C826" s="25"/>
      <c r="D826" s="19"/>
      <c r="E826" s="19"/>
      <c r="F826" s="19"/>
      <c r="K826" s="20"/>
      <c r="L826" s="20"/>
    </row>
    <row r="827" spans="3:12" x14ac:dyDescent="0.25">
      <c r="C827" s="25"/>
      <c r="D827" s="19"/>
      <c r="E827" s="19"/>
      <c r="F827" s="19"/>
      <c r="K827" s="20"/>
      <c r="L827" s="20"/>
    </row>
    <row r="828" spans="3:12" x14ac:dyDescent="0.25">
      <c r="C828" s="25"/>
      <c r="D828" s="19"/>
      <c r="E828" s="19"/>
      <c r="F828" s="19"/>
      <c r="K828" s="20"/>
      <c r="L828" s="20"/>
    </row>
    <row r="829" spans="3:12" x14ac:dyDescent="0.25">
      <c r="C829" s="25"/>
      <c r="D829" s="19"/>
      <c r="E829" s="19"/>
      <c r="F829" s="19"/>
      <c r="K829" s="20"/>
      <c r="L829" s="20"/>
    </row>
    <row r="830" spans="3:12" x14ac:dyDescent="0.25">
      <c r="C830" s="25"/>
      <c r="D830" s="19"/>
      <c r="E830" s="19"/>
      <c r="F830" s="19"/>
      <c r="K830" s="20"/>
      <c r="L830" s="20"/>
    </row>
    <row r="831" spans="3:12" x14ac:dyDescent="0.25">
      <c r="C831" s="25"/>
      <c r="D831" s="19"/>
      <c r="E831" s="19"/>
      <c r="F831" s="19"/>
      <c r="K831" s="20"/>
      <c r="L831" s="20"/>
    </row>
    <row r="832" spans="3:12" x14ac:dyDescent="0.25">
      <c r="C832" s="25"/>
      <c r="D832" s="19"/>
      <c r="E832" s="19"/>
      <c r="F832" s="19"/>
      <c r="K832" s="20"/>
      <c r="L832" s="20"/>
    </row>
    <row r="833" spans="3:12" x14ac:dyDescent="0.25">
      <c r="C833" s="25"/>
      <c r="D833" s="19"/>
      <c r="E833" s="19"/>
      <c r="F833" s="19"/>
      <c r="K833" s="20"/>
      <c r="L833" s="20"/>
    </row>
    <row r="834" spans="3:12" x14ac:dyDescent="0.25">
      <c r="C834" s="25"/>
      <c r="D834" s="19"/>
      <c r="E834" s="19"/>
      <c r="F834" s="19"/>
      <c r="K834" s="20"/>
      <c r="L834" s="20"/>
    </row>
    <row r="835" spans="3:12" x14ac:dyDescent="0.25">
      <c r="C835" s="25"/>
      <c r="D835" s="19"/>
      <c r="E835" s="19"/>
      <c r="F835" s="19"/>
      <c r="K835" s="20"/>
      <c r="L835" s="20"/>
    </row>
    <row r="836" spans="3:12" x14ac:dyDescent="0.25">
      <c r="C836" s="25"/>
      <c r="D836" s="19"/>
      <c r="E836" s="19"/>
      <c r="F836" s="19"/>
      <c r="K836" s="20"/>
      <c r="L836" s="20"/>
    </row>
    <row r="837" spans="3:12" x14ac:dyDescent="0.25">
      <c r="C837" s="25"/>
      <c r="D837" s="19"/>
      <c r="E837" s="19"/>
      <c r="F837" s="19"/>
      <c r="K837" s="20"/>
      <c r="L837" s="20"/>
    </row>
    <row r="838" spans="3:12" x14ac:dyDescent="0.25">
      <c r="C838" s="25"/>
      <c r="D838" s="19"/>
      <c r="E838" s="19"/>
      <c r="F838" s="19"/>
      <c r="K838" s="20"/>
      <c r="L838" s="20"/>
    </row>
    <row r="839" spans="3:12" x14ac:dyDescent="0.25">
      <c r="C839" s="25"/>
      <c r="D839" s="19"/>
      <c r="E839" s="19"/>
      <c r="F839" s="19"/>
      <c r="K839" s="20"/>
      <c r="L839" s="20"/>
    </row>
    <row r="840" spans="3:12" x14ac:dyDescent="0.25">
      <c r="C840" s="25"/>
      <c r="D840" s="19"/>
      <c r="E840" s="19"/>
      <c r="F840" s="19"/>
      <c r="K840" s="20"/>
      <c r="L840" s="20"/>
    </row>
    <row r="841" spans="3:12" x14ac:dyDescent="0.25">
      <c r="C841" s="25"/>
      <c r="D841" s="19"/>
      <c r="E841" s="19"/>
      <c r="F841" s="19"/>
      <c r="K841" s="20"/>
      <c r="L841" s="20"/>
    </row>
    <row r="842" spans="3:12" x14ac:dyDescent="0.25">
      <c r="C842" s="25"/>
      <c r="D842" s="19"/>
      <c r="E842" s="19"/>
      <c r="F842" s="19"/>
      <c r="K842" s="20"/>
      <c r="L842" s="20"/>
    </row>
    <row r="843" spans="3:12" x14ac:dyDescent="0.25">
      <c r="C843" s="25"/>
      <c r="D843" s="19"/>
      <c r="E843" s="19"/>
      <c r="F843" s="19"/>
      <c r="K843" s="20"/>
      <c r="L843" s="20"/>
    </row>
    <row r="844" spans="3:12" x14ac:dyDescent="0.25">
      <c r="C844" s="25"/>
      <c r="D844" s="19"/>
      <c r="E844" s="19"/>
      <c r="F844" s="19"/>
      <c r="K844" s="20"/>
      <c r="L844" s="20"/>
    </row>
    <row r="845" spans="3:12" x14ac:dyDescent="0.25">
      <c r="C845" s="25"/>
      <c r="D845" s="19"/>
      <c r="E845" s="19"/>
      <c r="F845" s="19"/>
      <c r="K845" s="20"/>
      <c r="L845" s="20"/>
    </row>
    <row r="846" spans="3:12" x14ac:dyDescent="0.25">
      <c r="C846" s="25"/>
      <c r="D846" s="19"/>
      <c r="E846" s="19"/>
      <c r="F846" s="19"/>
      <c r="K846" s="20"/>
      <c r="L846" s="20"/>
    </row>
    <row r="847" spans="3:12" x14ac:dyDescent="0.25">
      <c r="C847" s="25"/>
      <c r="D847" s="19"/>
      <c r="E847" s="19"/>
      <c r="F847" s="19"/>
      <c r="K847" s="20"/>
      <c r="L847" s="20"/>
    </row>
    <row r="848" spans="3:12" x14ac:dyDescent="0.25">
      <c r="C848" s="25"/>
      <c r="D848" s="19"/>
      <c r="E848" s="19"/>
      <c r="F848" s="19"/>
      <c r="K848" s="20"/>
      <c r="L848" s="20"/>
    </row>
    <row r="849" spans="3:12" x14ac:dyDescent="0.25">
      <c r="C849" s="25"/>
      <c r="D849" s="19"/>
      <c r="E849" s="19"/>
      <c r="F849" s="19"/>
      <c r="K849" s="20"/>
      <c r="L849" s="20"/>
    </row>
    <row r="850" spans="3:12" x14ac:dyDescent="0.25">
      <c r="C850" s="25"/>
      <c r="D850" s="19"/>
      <c r="E850" s="19"/>
      <c r="F850" s="19"/>
      <c r="K850" s="20"/>
      <c r="L850" s="20"/>
    </row>
    <row r="851" spans="3:12" x14ac:dyDescent="0.25">
      <c r="C851" s="25"/>
      <c r="D851" s="19"/>
      <c r="E851" s="19"/>
      <c r="F851" s="19"/>
      <c r="K851" s="20"/>
      <c r="L851" s="20"/>
    </row>
    <row r="852" spans="3:12" x14ac:dyDescent="0.25">
      <c r="C852" s="25"/>
      <c r="D852" s="19"/>
      <c r="E852" s="19"/>
      <c r="F852" s="19"/>
      <c r="K852" s="20"/>
      <c r="L852" s="20"/>
    </row>
    <row r="853" spans="3:12" x14ac:dyDescent="0.25">
      <c r="C853" s="25"/>
      <c r="D853" s="19"/>
      <c r="E853" s="19"/>
      <c r="F853" s="19"/>
      <c r="K853" s="20"/>
      <c r="L853" s="20"/>
    </row>
    <row r="854" spans="3:12" x14ac:dyDescent="0.25">
      <c r="C854" s="25"/>
      <c r="D854" s="19"/>
      <c r="E854" s="19"/>
      <c r="F854" s="19"/>
      <c r="K854" s="20"/>
      <c r="L854" s="20"/>
    </row>
    <row r="855" spans="3:12" x14ac:dyDescent="0.25">
      <c r="C855" s="25"/>
      <c r="D855" s="19"/>
      <c r="E855" s="19"/>
      <c r="F855" s="19"/>
      <c r="K855" s="20"/>
      <c r="L855" s="20"/>
    </row>
    <row r="856" spans="3:12" x14ac:dyDescent="0.25">
      <c r="C856" s="25"/>
      <c r="D856" s="19"/>
      <c r="E856" s="19"/>
      <c r="F856" s="19"/>
      <c r="K856" s="20"/>
      <c r="L856" s="20"/>
    </row>
    <row r="857" spans="3:12" x14ac:dyDescent="0.25">
      <c r="C857" s="25"/>
      <c r="D857" s="19"/>
      <c r="E857" s="19"/>
      <c r="F857" s="19"/>
      <c r="K857" s="20"/>
      <c r="L857" s="20"/>
    </row>
    <row r="858" spans="3:12" x14ac:dyDescent="0.25">
      <c r="C858" s="25"/>
      <c r="D858" s="19"/>
      <c r="E858" s="19"/>
      <c r="F858" s="19"/>
      <c r="K858" s="20"/>
      <c r="L858" s="20"/>
    </row>
    <row r="859" spans="3:12" x14ac:dyDescent="0.25">
      <c r="C859" s="25"/>
      <c r="D859" s="19"/>
      <c r="E859" s="19"/>
      <c r="F859" s="19"/>
      <c r="K859" s="20"/>
      <c r="L859" s="20"/>
    </row>
    <row r="860" spans="3:12" x14ac:dyDescent="0.25">
      <c r="C860" s="25"/>
      <c r="D860" s="19"/>
      <c r="E860" s="19"/>
      <c r="F860" s="19"/>
      <c r="K860" s="20"/>
      <c r="L860" s="20"/>
    </row>
    <row r="861" spans="3:12" x14ac:dyDescent="0.25">
      <c r="C861" s="25"/>
      <c r="D861" s="19"/>
      <c r="E861" s="19"/>
      <c r="F861" s="19"/>
      <c r="K861" s="20"/>
      <c r="L861" s="20"/>
    </row>
    <row r="862" spans="3:12" x14ac:dyDescent="0.25">
      <c r="C862" s="25"/>
      <c r="D862" s="19"/>
      <c r="E862" s="19"/>
      <c r="F862" s="19"/>
      <c r="K862" s="20"/>
      <c r="L862" s="20"/>
    </row>
    <row r="863" spans="3:12" x14ac:dyDescent="0.25">
      <c r="C863" s="25"/>
      <c r="D863" s="19"/>
      <c r="E863" s="19"/>
      <c r="F863" s="19"/>
      <c r="K863" s="20"/>
      <c r="L863" s="20"/>
    </row>
    <row r="864" spans="3:12" x14ac:dyDescent="0.25">
      <c r="C864" s="25"/>
      <c r="D864" s="19"/>
      <c r="E864" s="19"/>
      <c r="F864" s="19"/>
      <c r="K864" s="20"/>
      <c r="L864" s="20"/>
    </row>
    <row r="865" spans="3:12" x14ac:dyDescent="0.25">
      <c r="C865" s="25"/>
      <c r="D865" s="19"/>
      <c r="E865" s="19"/>
      <c r="F865" s="19"/>
      <c r="K865" s="20"/>
      <c r="L865" s="20"/>
    </row>
    <row r="866" spans="3:12" x14ac:dyDescent="0.25">
      <c r="C866" s="25"/>
      <c r="D866" s="19"/>
      <c r="E866" s="19"/>
      <c r="F866" s="19"/>
      <c r="K866" s="20"/>
      <c r="L866" s="20"/>
    </row>
    <row r="867" spans="3:12" x14ac:dyDescent="0.25">
      <c r="C867" s="25"/>
      <c r="D867" s="19"/>
      <c r="E867" s="19"/>
      <c r="F867" s="19"/>
      <c r="K867" s="20"/>
      <c r="L867" s="20"/>
    </row>
    <row r="868" spans="3:12" x14ac:dyDescent="0.25">
      <c r="C868" s="25"/>
      <c r="D868" s="19"/>
      <c r="E868" s="19"/>
      <c r="F868" s="19"/>
      <c r="K868" s="20"/>
      <c r="L868" s="20"/>
    </row>
    <row r="869" spans="3:12" x14ac:dyDescent="0.25">
      <c r="C869" s="25"/>
      <c r="D869" s="19"/>
      <c r="E869" s="19"/>
      <c r="F869" s="19"/>
      <c r="K869" s="20"/>
      <c r="L869" s="20"/>
    </row>
    <row r="870" spans="3:12" x14ac:dyDescent="0.25">
      <c r="C870" s="25"/>
      <c r="D870" s="19"/>
      <c r="E870" s="19"/>
      <c r="F870" s="19"/>
      <c r="K870" s="20"/>
      <c r="L870" s="20"/>
    </row>
    <row r="871" spans="3:12" x14ac:dyDescent="0.25">
      <c r="C871" s="25"/>
      <c r="D871" s="19"/>
      <c r="E871" s="19"/>
      <c r="F871" s="19"/>
      <c r="K871" s="20"/>
      <c r="L871" s="20"/>
    </row>
    <row r="872" spans="3:12" x14ac:dyDescent="0.25">
      <c r="C872" s="25"/>
      <c r="D872" s="19"/>
      <c r="E872" s="19"/>
      <c r="F872" s="19"/>
      <c r="K872" s="20"/>
      <c r="L872" s="20"/>
    </row>
    <row r="873" spans="3:12" x14ac:dyDescent="0.25">
      <c r="C873" s="25"/>
      <c r="D873" s="19"/>
      <c r="E873" s="19"/>
      <c r="F873" s="19"/>
      <c r="K873" s="20"/>
      <c r="L873" s="20"/>
    </row>
    <row r="874" spans="3:12" x14ac:dyDescent="0.25">
      <c r="C874" s="25"/>
      <c r="D874" s="19"/>
      <c r="E874" s="19"/>
      <c r="F874" s="19"/>
      <c r="K874" s="20"/>
      <c r="L874" s="20"/>
    </row>
    <row r="875" spans="3:12" x14ac:dyDescent="0.25">
      <c r="C875" s="25"/>
      <c r="D875" s="19"/>
      <c r="E875" s="19"/>
      <c r="F875" s="19"/>
      <c r="K875" s="20"/>
      <c r="L875" s="20"/>
    </row>
    <row r="876" spans="3:12" x14ac:dyDescent="0.25">
      <c r="C876" s="25"/>
      <c r="D876" s="19"/>
      <c r="E876" s="19"/>
      <c r="F876" s="19"/>
      <c r="K876" s="20"/>
      <c r="L876" s="20"/>
    </row>
    <row r="877" spans="3:12" x14ac:dyDescent="0.25">
      <c r="C877" s="25"/>
      <c r="D877" s="19"/>
      <c r="E877" s="19"/>
      <c r="F877" s="19"/>
      <c r="K877" s="20"/>
      <c r="L877" s="20"/>
    </row>
    <row r="878" spans="3:12" x14ac:dyDescent="0.25">
      <c r="C878" s="25"/>
      <c r="D878" s="19"/>
      <c r="E878" s="19"/>
      <c r="F878" s="19"/>
      <c r="K878" s="20"/>
      <c r="L878" s="20"/>
    </row>
    <row r="879" spans="3:12" x14ac:dyDescent="0.25">
      <c r="C879" s="25"/>
      <c r="D879" s="19"/>
      <c r="E879" s="19"/>
      <c r="F879" s="19"/>
      <c r="K879" s="20"/>
      <c r="L879" s="20"/>
    </row>
    <row r="880" spans="3:12" x14ac:dyDescent="0.25">
      <c r="C880" s="25"/>
      <c r="D880" s="19"/>
      <c r="E880" s="19"/>
      <c r="F880" s="19"/>
      <c r="K880" s="20"/>
      <c r="L880" s="20"/>
    </row>
    <row r="881" spans="3:12" x14ac:dyDescent="0.25">
      <c r="C881" s="25"/>
      <c r="D881" s="19"/>
      <c r="E881" s="19"/>
      <c r="F881" s="19"/>
      <c r="K881" s="20"/>
      <c r="L881" s="20"/>
    </row>
    <row r="882" spans="3:12" x14ac:dyDescent="0.25">
      <c r="C882" s="25"/>
      <c r="D882" s="19"/>
      <c r="E882" s="19"/>
      <c r="F882" s="19"/>
      <c r="K882" s="20"/>
      <c r="L882" s="20"/>
    </row>
    <row r="883" spans="3:12" x14ac:dyDescent="0.25">
      <c r="C883" s="25"/>
      <c r="D883" s="19"/>
      <c r="E883" s="19"/>
      <c r="F883" s="19"/>
      <c r="K883" s="20"/>
      <c r="L883" s="20"/>
    </row>
    <row r="884" spans="3:12" x14ac:dyDescent="0.25">
      <c r="C884" s="25"/>
      <c r="D884" s="19"/>
      <c r="E884" s="19"/>
      <c r="F884" s="19"/>
      <c r="K884" s="20"/>
      <c r="L884" s="20"/>
    </row>
    <row r="885" spans="3:12" x14ac:dyDescent="0.25">
      <c r="C885" s="25"/>
      <c r="D885" s="19"/>
      <c r="E885" s="19"/>
      <c r="F885" s="19"/>
      <c r="K885" s="20"/>
      <c r="L885" s="20"/>
    </row>
    <row r="886" spans="3:12" x14ac:dyDescent="0.25">
      <c r="C886" s="25"/>
      <c r="D886" s="19"/>
      <c r="E886" s="19"/>
      <c r="F886" s="19"/>
      <c r="K886" s="20"/>
      <c r="L886" s="20"/>
    </row>
    <row r="887" spans="3:12" x14ac:dyDescent="0.25">
      <c r="C887" s="25"/>
      <c r="D887" s="19"/>
      <c r="E887" s="19"/>
      <c r="F887" s="19"/>
      <c r="K887" s="20"/>
      <c r="L887" s="20"/>
    </row>
    <row r="888" spans="3:12" x14ac:dyDescent="0.25">
      <c r="C888" s="25"/>
      <c r="D888" s="19"/>
      <c r="E888" s="19"/>
      <c r="F888" s="19"/>
      <c r="K888" s="20"/>
      <c r="L888" s="20"/>
    </row>
    <row r="889" spans="3:12" x14ac:dyDescent="0.25">
      <c r="C889" s="25"/>
      <c r="D889" s="19"/>
      <c r="E889" s="19"/>
      <c r="F889" s="19"/>
      <c r="K889" s="20"/>
      <c r="L889" s="20"/>
    </row>
    <row r="890" spans="3:12" x14ac:dyDescent="0.25">
      <c r="C890" s="25"/>
      <c r="D890" s="19"/>
      <c r="E890" s="19"/>
      <c r="F890" s="19"/>
      <c r="K890" s="20"/>
      <c r="L890" s="20"/>
    </row>
    <row r="891" spans="3:12" x14ac:dyDescent="0.25">
      <c r="C891" s="25"/>
      <c r="D891" s="19"/>
      <c r="E891" s="19"/>
      <c r="F891" s="19"/>
      <c r="K891" s="20"/>
      <c r="L891" s="20"/>
    </row>
    <row r="892" spans="3:12" x14ac:dyDescent="0.25">
      <c r="C892" s="25"/>
      <c r="D892" s="19"/>
      <c r="E892" s="19"/>
      <c r="F892" s="19"/>
      <c r="K892" s="20"/>
      <c r="L892" s="20"/>
    </row>
    <row r="893" spans="3:12" x14ac:dyDescent="0.25">
      <c r="C893" s="25"/>
      <c r="D893" s="19"/>
      <c r="E893" s="19"/>
      <c r="F893" s="19"/>
      <c r="K893" s="20"/>
      <c r="L893" s="20"/>
    </row>
    <row r="894" spans="3:12" x14ac:dyDescent="0.25">
      <c r="C894" s="25"/>
      <c r="D894" s="19"/>
      <c r="E894" s="19"/>
      <c r="F894" s="19"/>
      <c r="K894" s="20"/>
      <c r="L894" s="20"/>
    </row>
    <row r="895" spans="3:12" x14ac:dyDescent="0.25">
      <c r="C895" s="25"/>
      <c r="D895" s="19"/>
      <c r="E895" s="19"/>
      <c r="F895" s="19"/>
      <c r="K895" s="20"/>
      <c r="L895" s="20"/>
    </row>
    <row r="896" spans="3:12" x14ac:dyDescent="0.25">
      <c r="C896" s="25"/>
      <c r="D896" s="19"/>
      <c r="E896" s="19"/>
      <c r="F896" s="19"/>
      <c r="K896" s="20"/>
      <c r="L896" s="20"/>
    </row>
    <row r="897" spans="3:12" x14ac:dyDescent="0.25">
      <c r="C897" s="25"/>
      <c r="D897" s="19"/>
      <c r="E897" s="19"/>
      <c r="F897" s="19"/>
      <c r="K897" s="20"/>
      <c r="L897" s="20"/>
    </row>
    <row r="898" spans="3:12" x14ac:dyDescent="0.25">
      <c r="C898" s="25"/>
      <c r="D898" s="19"/>
      <c r="E898" s="19"/>
      <c r="F898" s="19"/>
      <c r="K898" s="20"/>
      <c r="L898" s="20"/>
    </row>
    <row r="899" spans="3:12" x14ac:dyDescent="0.25">
      <c r="C899" s="25"/>
      <c r="D899" s="19"/>
      <c r="E899" s="19"/>
      <c r="F899" s="19"/>
      <c r="K899" s="20"/>
      <c r="L899" s="20"/>
    </row>
    <row r="900" spans="3:12" x14ac:dyDescent="0.25">
      <c r="C900" s="25"/>
      <c r="D900" s="19"/>
      <c r="E900" s="19"/>
      <c r="F900" s="19"/>
      <c r="K900" s="20"/>
      <c r="L900" s="20"/>
    </row>
    <row r="901" spans="3:12" x14ac:dyDescent="0.25">
      <c r="C901" s="25"/>
      <c r="D901" s="19"/>
      <c r="E901" s="19"/>
      <c r="F901" s="19"/>
      <c r="K901" s="20"/>
      <c r="L901" s="20"/>
    </row>
    <row r="902" spans="3:12" x14ac:dyDescent="0.25">
      <c r="C902" s="25"/>
      <c r="D902" s="19"/>
      <c r="E902" s="19"/>
      <c r="F902" s="19"/>
      <c r="K902" s="20"/>
      <c r="L902" s="20"/>
    </row>
    <row r="903" spans="3:12" x14ac:dyDescent="0.25">
      <c r="C903" s="25"/>
      <c r="D903" s="19"/>
      <c r="E903" s="19"/>
      <c r="F903" s="19"/>
      <c r="K903" s="20"/>
      <c r="L903" s="20"/>
    </row>
    <row r="904" spans="3:12" x14ac:dyDescent="0.25">
      <c r="C904" s="25"/>
      <c r="D904" s="19"/>
      <c r="E904" s="19"/>
      <c r="F904" s="19"/>
      <c r="K904" s="20"/>
      <c r="L904" s="20"/>
    </row>
    <row r="905" spans="3:12" x14ac:dyDescent="0.25">
      <c r="C905" s="25"/>
      <c r="D905" s="19"/>
      <c r="E905" s="19"/>
      <c r="F905" s="19"/>
      <c r="K905" s="20"/>
      <c r="L905" s="20"/>
    </row>
    <row r="906" spans="3:12" x14ac:dyDescent="0.25">
      <c r="C906" s="25"/>
      <c r="D906" s="19"/>
      <c r="E906" s="19"/>
      <c r="F906" s="19"/>
      <c r="K906" s="20"/>
      <c r="L906" s="20"/>
    </row>
    <row r="907" spans="3:12" x14ac:dyDescent="0.25">
      <c r="C907" s="25"/>
      <c r="D907" s="19"/>
      <c r="E907" s="19"/>
      <c r="F907" s="19"/>
      <c r="K907" s="20"/>
      <c r="L907" s="20"/>
    </row>
    <row r="908" spans="3:12" x14ac:dyDescent="0.25">
      <c r="C908" s="25"/>
      <c r="D908" s="19"/>
      <c r="E908" s="19"/>
      <c r="F908" s="19"/>
      <c r="K908" s="20"/>
      <c r="L908" s="20"/>
    </row>
    <row r="909" spans="3:12" x14ac:dyDescent="0.25">
      <c r="C909" s="25"/>
      <c r="D909" s="19"/>
      <c r="E909" s="19"/>
      <c r="F909" s="19"/>
      <c r="K909" s="20"/>
      <c r="L909" s="20"/>
    </row>
    <row r="910" spans="3:12" x14ac:dyDescent="0.25">
      <c r="C910" s="25"/>
      <c r="D910" s="19"/>
      <c r="E910" s="19"/>
      <c r="F910" s="19"/>
      <c r="K910" s="20"/>
      <c r="L910" s="20"/>
    </row>
    <row r="911" spans="3:12" x14ac:dyDescent="0.25">
      <c r="C911" s="25"/>
      <c r="D911" s="19"/>
      <c r="E911" s="19"/>
      <c r="F911" s="19"/>
      <c r="K911" s="20"/>
      <c r="L911" s="20"/>
    </row>
    <row r="912" spans="3:12" x14ac:dyDescent="0.25">
      <c r="C912" s="25"/>
      <c r="D912" s="19"/>
      <c r="E912" s="19"/>
      <c r="F912" s="19"/>
      <c r="K912" s="20"/>
      <c r="L912" s="20"/>
    </row>
    <row r="913" spans="3:12" x14ac:dyDescent="0.25">
      <c r="C913" s="25"/>
      <c r="D913" s="19"/>
      <c r="E913" s="19"/>
      <c r="F913" s="19"/>
      <c r="K913" s="20"/>
      <c r="L913" s="20"/>
    </row>
    <row r="914" spans="3:12" x14ac:dyDescent="0.25">
      <c r="C914" s="25"/>
      <c r="D914" s="19"/>
      <c r="E914" s="19"/>
      <c r="F914" s="19"/>
      <c r="K914" s="20"/>
      <c r="L914" s="20"/>
    </row>
    <row r="915" spans="3:12" x14ac:dyDescent="0.25">
      <c r="C915" s="25"/>
      <c r="D915" s="19"/>
      <c r="E915" s="19"/>
      <c r="F915" s="19"/>
      <c r="K915" s="20"/>
      <c r="L915" s="20"/>
    </row>
    <row r="916" spans="3:12" x14ac:dyDescent="0.25">
      <c r="C916" s="25"/>
      <c r="D916" s="19"/>
      <c r="E916" s="19"/>
      <c r="F916" s="19"/>
      <c r="K916" s="20"/>
      <c r="L916" s="20"/>
    </row>
    <row r="917" spans="3:12" x14ac:dyDescent="0.25">
      <c r="C917" s="25"/>
      <c r="D917" s="19"/>
      <c r="E917" s="19"/>
      <c r="F917" s="19"/>
      <c r="K917" s="20"/>
      <c r="L917" s="20"/>
    </row>
    <row r="918" spans="3:12" x14ac:dyDescent="0.25">
      <c r="C918" s="25"/>
      <c r="D918" s="19"/>
      <c r="E918" s="19"/>
      <c r="F918" s="19"/>
      <c r="K918" s="20"/>
      <c r="L918" s="20"/>
    </row>
    <row r="919" spans="3:12" x14ac:dyDescent="0.25">
      <c r="C919" s="25"/>
      <c r="D919" s="19"/>
      <c r="E919" s="19"/>
      <c r="F919" s="19"/>
      <c r="K919" s="20"/>
      <c r="L919" s="20"/>
    </row>
    <row r="920" spans="3:12" x14ac:dyDescent="0.25">
      <c r="C920" s="25"/>
      <c r="D920" s="19"/>
      <c r="E920" s="19"/>
      <c r="F920" s="19"/>
      <c r="K920" s="20"/>
      <c r="L920" s="20"/>
    </row>
    <row r="921" spans="3:12" x14ac:dyDescent="0.25">
      <c r="C921" s="25"/>
      <c r="D921" s="19"/>
      <c r="E921" s="19"/>
      <c r="F921" s="19"/>
      <c r="K921" s="20"/>
      <c r="L921" s="20"/>
    </row>
    <row r="922" spans="3:12" x14ac:dyDescent="0.25">
      <c r="C922" s="25"/>
      <c r="D922" s="19"/>
      <c r="E922" s="19"/>
      <c r="F922" s="19"/>
      <c r="K922" s="20"/>
      <c r="L922" s="20"/>
    </row>
    <row r="923" spans="3:12" x14ac:dyDescent="0.25">
      <c r="C923" s="25"/>
      <c r="D923" s="19"/>
      <c r="E923" s="19"/>
      <c r="F923" s="19"/>
      <c r="K923" s="20"/>
      <c r="L923" s="20"/>
    </row>
    <row r="924" spans="3:12" x14ac:dyDescent="0.25">
      <c r="C924" s="25"/>
      <c r="D924" s="19"/>
      <c r="E924" s="19"/>
      <c r="F924" s="19"/>
      <c r="K924" s="20"/>
      <c r="L924" s="20"/>
    </row>
    <row r="925" spans="3:12" x14ac:dyDescent="0.25">
      <c r="C925" s="25"/>
      <c r="D925" s="19"/>
      <c r="E925" s="19"/>
      <c r="F925" s="19"/>
      <c r="K925" s="20"/>
      <c r="L925" s="20"/>
    </row>
    <row r="926" spans="3:12" x14ac:dyDescent="0.25">
      <c r="C926" s="25"/>
      <c r="D926" s="19"/>
      <c r="E926" s="19"/>
      <c r="F926" s="19"/>
      <c r="K926" s="20"/>
      <c r="L926" s="20"/>
    </row>
    <row r="927" spans="3:12" x14ac:dyDescent="0.25">
      <c r="C927" s="25"/>
      <c r="D927" s="19"/>
      <c r="E927" s="19"/>
      <c r="F927" s="19"/>
      <c r="K927" s="20"/>
      <c r="L927" s="20"/>
    </row>
    <row r="928" spans="3:12" x14ac:dyDescent="0.25">
      <c r="C928" s="25"/>
      <c r="D928" s="19"/>
      <c r="E928" s="19"/>
      <c r="F928" s="19"/>
      <c r="K928" s="20"/>
      <c r="L928" s="20"/>
    </row>
    <row r="929" spans="3:12" x14ac:dyDescent="0.25">
      <c r="C929" s="25"/>
      <c r="D929" s="19"/>
      <c r="E929" s="19"/>
      <c r="F929" s="19"/>
      <c r="K929" s="20"/>
      <c r="L929" s="20"/>
    </row>
    <row r="930" spans="3:12" x14ac:dyDescent="0.25">
      <c r="C930" s="25"/>
      <c r="D930" s="19"/>
      <c r="E930" s="19"/>
      <c r="F930" s="19"/>
      <c r="K930" s="20"/>
      <c r="L930" s="20"/>
    </row>
    <row r="931" spans="3:12" x14ac:dyDescent="0.25">
      <c r="C931" s="25"/>
      <c r="D931" s="19"/>
      <c r="E931" s="19"/>
      <c r="F931" s="19"/>
      <c r="K931" s="20"/>
      <c r="L931" s="20"/>
    </row>
    <row r="932" spans="3:12" x14ac:dyDescent="0.25">
      <c r="C932" s="25"/>
      <c r="D932" s="19"/>
      <c r="E932" s="19"/>
      <c r="F932" s="19"/>
      <c r="K932" s="20"/>
      <c r="L932" s="20"/>
    </row>
    <row r="933" spans="3:12" x14ac:dyDescent="0.25">
      <c r="C933" s="25"/>
      <c r="D933" s="19"/>
      <c r="E933" s="19"/>
      <c r="F933" s="19"/>
      <c r="K933" s="20"/>
      <c r="L933" s="20"/>
    </row>
    <row r="934" spans="3:12" x14ac:dyDescent="0.25">
      <c r="C934" s="25"/>
      <c r="D934" s="19"/>
      <c r="E934" s="19"/>
      <c r="F934" s="19"/>
      <c r="K934" s="20"/>
      <c r="L934" s="20"/>
    </row>
    <row r="935" spans="3:12" x14ac:dyDescent="0.25">
      <c r="C935" s="25"/>
      <c r="D935" s="19"/>
      <c r="E935" s="19"/>
      <c r="F935" s="19"/>
      <c r="K935" s="20"/>
      <c r="L935" s="20"/>
    </row>
    <row r="936" spans="3:12" x14ac:dyDescent="0.25">
      <c r="C936" s="25"/>
      <c r="D936" s="19"/>
      <c r="E936" s="19"/>
      <c r="F936" s="19"/>
      <c r="K936" s="20"/>
      <c r="L936" s="20"/>
    </row>
    <row r="937" spans="3:12" x14ac:dyDescent="0.25">
      <c r="C937" s="25"/>
      <c r="D937" s="19"/>
      <c r="E937" s="19"/>
      <c r="F937" s="19"/>
      <c r="K937" s="20"/>
      <c r="L937" s="20"/>
    </row>
    <row r="938" spans="3:12" x14ac:dyDescent="0.25">
      <c r="C938" s="25"/>
      <c r="D938" s="19"/>
      <c r="E938" s="19"/>
      <c r="F938" s="19"/>
      <c r="K938" s="20"/>
      <c r="L938" s="20"/>
    </row>
    <row r="939" spans="3:12" x14ac:dyDescent="0.25">
      <c r="C939" s="25"/>
      <c r="D939" s="19"/>
      <c r="E939" s="19"/>
      <c r="F939" s="19"/>
      <c r="K939" s="20"/>
      <c r="L939" s="20"/>
    </row>
    <row r="940" spans="3:12" x14ac:dyDescent="0.25">
      <c r="C940" s="25"/>
      <c r="D940" s="19"/>
      <c r="E940" s="19"/>
      <c r="F940" s="19"/>
      <c r="K940" s="20"/>
      <c r="L940" s="20"/>
    </row>
    <row r="941" spans="3:12" x14ac:dyDescent="0.25">
      <c r="C941" s="25"/>
      <c r="D941" s="19"/>
      <c r="E941" s="19"/>
      <c r="F941" s="19"/>
      <c r="K941" s="20"/>
      <c r="L941" s="20"/>
    </row>
    <row r="942" spans="3:12" x14ac:dyDescent="0.25">
      <c r="C942" s="25"/>
      <c r="D942" s="19"/>
      <c r="E942" s="19"/>
      <c r="F942" s="19"/>
      <c r="K942" s="20"/>
      <c r="L942" s="20"/>
    </row>
    <row r="943" spans="3:12" x14ac:dyDescent="0.25">
      <c r="C943" s="25"/>
      <c r="D943" s="19"/>
      <c r="E943" s="19"/>
      <c r="F943" s="19"/>
      <c r="K943" s="20"/>
      <c r="L943" s="20"/>
    </row>
    <row r="944" spans="3:12" x14ac:dyDescent="0.25">
      <c r="C944" s="25"/>
      <c r="D944" s="19"/>
      <c r="E944" s="19"/>
      <c r="F944" s="19"/>
      <c r="K944" s="20"/>
      <c r="L944" s="20"/>
    </row>
    <row r="945" spans="3:12" x14ac:dyDescent="0.25">
      <c r="C945" s="25"/>
      <c r="D945" s="19"/>
      <c r="E945" s="19"/>
      <c r="F945" s="19"/>
      <c r="K945" s="20"/>
      <c r="L945" s="20"/>
    </row>
    <row r="946" spans="3:12" x14ac:dyDescent="0.25">
      <c r="C946" s="25"/>
      <c r="D946" s="19"/>
      <c r="E946" s="19"/>
      <c r="F946" s="19"/>
      <c r="K946" s="20"/>
      <c r="L946" s="20"/>
    </row>
    <row r="947" spans="3:12" x14ac:dyDescent="0.25">
      <c r="C947" s="25"/>
      <c r="D947" s="19"/>
      <c r="E947" s="19"/>
      <c r="F947" s="19"/>
      <c r="K947" s="20"/>
      <c r="L947" s="20"/>
    </row>
    <row r="948" spans="3:12" x14ac:dyDescent="0.25">
      <c r="C948" s="25"/>
      <c r="D948" s="19"/>
      <c r="E948" s="19"/>
      <c r="F948" s="19"/>
      <c r="K948" s="20"/>
      <c r="L948" s="20"/>
    </row>
    <row r="949" spans="3:12" x14ac:dyDescent="0.25">
      <c r="C949" s="25"/>
      <c r="D949" s="19"/>
      <c r="E949" s="19"/>
      <c r="F949" s="19"/>
      <c r="K949" s="20"/>
      <c r="L949" s="20"/>
    </row>
    <row r="950" spans="3:12" x14ac:dyDescent="0.25">
      <c r="C950" s="25"/>
      <c r="D950" s="19"/>
      <c r="E950" s="19"/>
      <c r="F950" s="19"/>
      <c r="K950" s="20"/>
      <c r="L950" s="20"/>
    </row>
    <row r="951" spans="3:12" x14ac:dyDescent="0.25">
      <c r="C951" s="25"/>
      <c r="D951" s="19"/>
      <c r="E951" s="19"/>
      <c r="F951" s="19"/>
      <c r="K951" s="20"/>
      <c r="L951" s="20"/>
    </row>
    <row r="952" spans="3:12" x14ac:dyDescent="0.25">
      <c r="C952" s="25"/>
      <c r="D952" s="19"/>
      <c r="E952" s="19"/>
      <c r="F952" s="19"/>
      <c r="K952" s="20"/>
      <c r="L952" s="20"/>
    </row>
    <row r="953" spans="3:12" x14ac:dyDescent="0.25">
      <c r="C953" s="25"/>
      <c r="D953" s="19"/>
      <c r="E953" s="19"/>
      <c r="F953" s="19"/>
      <c r="K953" s="20"/>
      <c r="L953" s="20"/>
    </row>
    <row r="954" spans="3:12" x14ac:dyDescent="0.25">
      <c r="C954" s="25"/>
      <c r="D954" s="19"/>
      <c r="E954" s="19"/>
      <c r="F954" s="19"/>
      <c r="K954" s="20"/>
      <c r="L954" s="20"/>
    </row>
    <row r="955" spans="3:12" x14ac:dyDescent="0.25">
      <c r="C955" s="25"/>
      <c r="D955" s="19"/>
      <c r="E955" s="19"/>
      <c r="F955" s="19"/>
      <c r="K955" s="20"/>
      <c r="L955" s="20"/>
    </row>
    <row r="956" spans="3:12" x14ac:dyDescent="0.25">
      <c r="C956" s="25"/>
      <c r="D956" s="19"/>
      <c r="E956" s="19"/>
      <c r="F956" s="19"/>
      <c r="K956" s="20"/>
      <c r="L956" s="20"/>
    </row>
    <row r="957" spans="3:12" x14ac:dyDescent="0.25">
      <c r="C957" s="25"/>
      <c r="D957" s="19"/>
      <c r="E957" s="19"/>
      <c r="F957" s="19"/>
      <c r="K957" s="20"/>
      <c r="L957" s="20"/>
    </row>
    <row r="958" spans="3:12" x14ac:dyDescent="0.25">
      <c r="C958" s="25"/>
      <c r="D958" s="19"/>
      <c r="E958" s="19"/>
      <c r="F958" s="19"/>
      <c r="K958" s="20"/>
      <c r="L958" s="20"/>
    </row>
    <row r="959" spans="3:12" x14ac:dyDescent="0.25">
      <c r="C959" s="25"/>
      <c r="D959" s="19"/>
      <c r="E959" s="19"/>
      <c r="F959" s="19"/>
      <c r="K959" s="20"/>
      <c r="L959" s="20"/>
    </row>
    <row r="960" spans="3:12" x14ac:dyDescent="0.25">
      <c r="C960" s="25"/>
      <c r="D960" s="19"/>
      <c r="E960" s="19"/>
      <c r="F960" s="19"/>
      <c r="K960" s="20"/>
      <c r="L960" s="20"/>
    </row>
    <row r="961" spans="3:12" x14ac:dyDescent="0.25">
      <c r="C961" s="25"/>
      <c r="D961" s="19"/>
      <c r="E961" s="19"/>
      <c r="F961" s="19"/>
      <c r="K961" s="20"/>
      <c r="L961" s="20"/>
    </row>
    <row r="962" spans="3:12" x14ac:dyDescent="0.25">
      <c r="C962" s="25"/>
      <c r="D962" s="19"/>
      <c r="E962" s="19"/>
      <c r="F962" s="19"/>
      <c r="K962" s="20"/>
      <c r="L962" s="20"/>
    </row>
    <row r="963" spans="3:12" x14ac:dyDescent="0.25">
      <c r="C963" s="25"/>
      <c r="D963" s="19"/>
      <c r="E963" s="19"/>
      <c r="F963" s="19"/>
      <c r="K963" s="20"/>
      <c r="L963" s="20"/>
    </row>
    <row r="964" spans="3:12" x14ac:dyDescent="0.25">
      <c r="C964" s="25"/>
      <c r="D964" s="19"/>
      <c r="E964" s="19"/>
      <c r="F964" s="19"/>
      <c r="K964" s="20"/>
      <c r="L964" s="20"/>
    </row>
    <row r="965" spans="3:12" x14ac:dyDescent="0.25">
      <c r="C965" s="25"/>
      <c r="D965" s="19"/>
      <c r="E965" s="19"/>
      <c r="F965" s="19"/>
      <c r="K965" s="20"/>
      <c r="L965" s="20"/>
    </row>
    <row r="966" spans="3:12" x14ac:dyDescent="0.25">
      <c r="C966" s="25"/>
      <c r="D966" s="19"/>
      <c r="E966" s="19"/>
      <c r="F966" s="19"/>
      <c r="K966" s="20"/>
      <c r="L966" s="20"/>
    </row>
    <row r="967" spans="3:12" x14ac:dyDescent="0.25">
      <c r="C967" s="25"/>
      <c r="D967" s="19"/>
      <c r="E967" s="19"/>
      <c r="F967" s="19"/>
      <c r="K967" s="20"/>
      <c r="L967" s="20"/>
    </row>
    <row r="968" spans="3:12" x14ac:dyDescent="0.25">
      <c r="C968" s="25"/>
      <c r="D968" s="19"/>
      <c r="E968" s="19"/>
      <c r="F968" s="19"/>
      <c r="K968" s="20"/>
      <c r="L968" s="20"/>
    </row>
    <row r="969" spans="3:12" x14ac:dyDescent="0.25">
      <c r="C969" s="25"/>
      <c r="D969" s="19"/>
      <c r="E969" s="19"/>
      <c r="F969" s="19"/>
      <c r="K969" s="20"/>
      <c r="L969" s="20"/>
    </row>
    <row r="970" spans="3:12" x14ac:dyDescent="0.25">
      <c r="C970" s="25"/>
      <c r="D970" s="19"/>
      <c r="E970" s="19"/>
      <c r="F970" s="19"/>
      <c r="K970" s="20"/>
      <c r="L970" s="20"/>
    </row>
    <row r="971" spans="3:12" x14ac:dyDescent="0.25">
      <c r="C971" s="25"/>
      <c r="D971" s="19"/>
      <c r="E971" s="19"/>
      <c r="F971" s="19"/>
      <c r="K971" s="20"/>
      <c r="L971" s="20"/>
    </row>
    <row r="972" spans="3:12" x14ac:dyDescent="0.25">
      <c r="C972" s="25"/>
      <c r="D972" s="19"/>
      <c r="E972" s="19"/>
      <c r="F972" s="19"/>
      <c r="K972" s="20"/>
      <c r="L972" s="20"/>
    </row>
    <row r="973" spans="3:12" x14ac:dyDescent="0.25">
      <c r="C973" s="25"/>
      <c r="D973" s="19"/>
      <c r="E973" s="19"/>
      <c r="F973" s="19"/>
      <c r="K973" s="20"/>
      <c r="L973" s="20"/>
    </row>
    <row r="974" spans="3:12" x14ac:dyDescent="0.25">
      <c r="C974" s="25"/>
      <c r="D974" s="19"/>
      <c r="E974" s="19"/>
      <c r="F974" s="19"/>
      <c r="K974" s="20"/>
      <c r="L974" s="20"/>
    </row>
    <row r="975" spans="3:12" x14ac:dyDescent="0.25">
      <c r="C975" s="25"/>
      <c r="D975" s="19"/>
      <c r="E975" s="19"/>
      <c r="F975" s="19"/>
      <c r="K975" s="20"/>
      <c r="L975" s="20"/>
    </row>
    <row r="976" spans="3:12" x14ac:dyDescent="0.25">
      <c r="C976" s="25"/>
      <c r="D976" s="19"/>
      <c r="E976" s="19"/>
      <c r="F976" s="19"/>
      <c r="K976" s="20"/>
      <c r="L976" s="20"/>
    </row>
    <row r="977" spans="3:12" x14ac:dyDescent="0.25">
      <c r="C977" s="25"/>
      <c r="D977" s="19"/>
      <c r="E977" s="19"/>
      <c r="F977" s="19"/>
      <c r="K977" s="20"/>
      <c r="L977" s="20"/>
    </row>
    <row r="978" spans="3:12" x14ac:dyDescent="0.25">
      <c r="C978" s="25"/>
      <c r="D978" s="19"/>
      <c r="E978" s="19"/>
      <c r="F978" s="19"/>
      <c r="K978" s="20"/>
      <c r="L978" s="20"/>
    </row>
    <row r="979" spans="3:12" x14ac:dyDescent="0.25">
      <c r="C979" s="25"/>
      <c r="D979" s="19"/>
      <c r="E979" s="19"/>
      <c r="F979" s="19"/>
      <c r="K979" s="20"/>
      <c r="L979" s="20"/>
    </row>
    <row r="980" spans="3:12" x14ac:dyDescent="0.25">
      <c r="C980" s="25"/>
      <c r="D980" s="19"/>
      <c r="E980" s="19"/>
      <c r="F980" s="19"/>
      <c r="K980" s="20"/>
      <c r="L980" s="20"/>
    </row>
    <row r="981" spans="3:12" x14ac:dyDescent="0.25">
      <c r="C981" s="25"/>
      <c r="D981" s="19"/>
      <c r="E981" s="19"/>
      <c r="F981" s="19"/>
      <c r="K981" s="20"/>
      <c r="L981" s="20"/>
    </row>
    <row r="982" spans="3:12" x14ac:dyDescent="0.25">
      <c r="C982" s="25"/>
      <c r="D982" s="19"/>
      <c r="E982" s="19"/>
      <c r="F982" s="19"/>
      <c r="K982" s="20"/>
      <c r="L982" s="20"/>
    </row>
    <row r="983" spans="3:12" x14ac:dyDescent="0.25">
      <c r="C983" s="25"/>
      <c r="D983" s="19"/>
      <c r="E983" s="19"/>
      <c r="F983" s="19"/>
      <c r="K983" s="20"/>
      <c r="L983" s="20"/>
    </row>
    <row r="984" spans="3:12" x14ac:dyDescent="0.25">
      <c r="C984" s="25"/>
      <c r="D984" s="19"/>
      <c r="E984" s="19"/>
      <c r="F984" s="19"/>
      <c r="K984" s="20"/>
      <c r="L984" s="20"/>
    </row>
    <row r="985" spans="3:12" x14ac:dyDescent="0.25">
      <c r="C985" s="25"/>
      <c r="D985" s="19"/>
      <c r="E985" s="19"/>
      <c r="F985" s="19"/>
      <c r="K985" s="20"/>
      <c r="L985" s="20"/>
    </row>
    <row r="986" spans="3:12" x14ac:dyDescent="0.25">
      <c r="C986" s="25"/>
      <c r="D986" s="19"/>
      <c r="E986" s="19"/>
      <c r="F986" s="19"/>
      <c r="K986" s="20"/>
      <c r="L986" s="20"/>
    </row>
    <row r="987" spans="3:12" x14ac:dyDescent="0.25">
      <c r="C987" s="25"/>
      <c r="D987" s="19"/>
      <c r="E987" s="19"/>
      <c r="F987" s="19"/>
      <c r="K987" s="20"/>
      <c r="L987" s="20"/>
    </row>
    <row r="988" spans="3:12" x14ac:dyDescent="0.25">
      <c r="C988" s="25"/>
      <c r="D988" s="19"/>
      <c r="E988" s="19"/>
      <c r="F988" s="19"/>
      <c r="K988" s="20"/>
      <c r="L988" s="20"/>
    </row>
    <row r="989" spans="3:12" x14ac:dyDescent="0.25">
      <c r="C989" s="25"/>
      <c r="D989" s="19"/>
      <c r="E989" s="19"/>
      <c r="F989" s="19"/>
      <c r="K989" s="20"/>
      <c r="L989" s="20"/>
    </row>
    <row r="990" spans="3:12" x14ac:dyDescent="0.25">
      <c r="C990" s="25"/>
      <c r="D990" s="19"/>
      <c r="E990" s="19"/>
      <c r="F990" s="19"/>
      <c r="K990" s="20"/>
      <c r="L990" s="20"/>
    </row>
    <row r="991" spans="3:12" x14ac:dyDescent="0.25">
      <c r="C991" s="25"/>
      <c r="D991" s="19"/>
      <c r="E991" s="19"/>
      <c r="F991" s="19"/>
      <c r="K991" s="20"/>
      <c r="L991" s="20"/>
    </row>
    <row r="992" spans="3:12" x14ac:dyDescent="0.25">
      <c r="C992" s="25"/>
      <c r="D992" s="19"/>
      <c r="E992" s="19"/>
      <c r="F992" s="19"/>
      <c r="K992" s="20"/>
      <c r="L992" s="20"/>
    </row>
    <row r="993" spans="3:12" x14ac:dyDescent="0.25">
      <c r="C993" s="25"/>
      <c r="D993" s="19"/>
      <c r="E993" s="19"/>
      <c r="F993" s="19"/>
      <c r="K993" s="20"/>
      <c r="L993" s="20"/>
    </row>
    <row r="994" spans="3:12" x14ac:dyDescent="0.25">
      <c r="C994" s="25"/>
      <c r="D994" s="19"/>
      <c r="E994" s="19"/>
      <c r="F994" s="19"/>
      <c r="K994" s="20"/>
      <c r="L994" s="20"/>
    </row>
    <row r="995" spans="3:12" x14ac:dyDescent="0.25">
      <c r="C995" s="25"/>
      <c r="D995" s="19"/>
      <c r="E995" s="19"/>
      <c r="F995" s="19"/>
      <c r="K995" s="20"/>
      <c r="L995" s="20"/>
    </row>
    <row r="996" spans="3:12" x14ac:dyDescent="0.25">
      <c r="C996" s="25"/>
      <c r="D996" s="19"/>
      <c r="E996" s="19"/>
      <c r="F996" s="19"/>
      <c r="K996" s="20"/>
      <c r="L996" s="20"/>
    </row>
    <row r="997" spans="3:12" x14ac:dyDescent="0.25">
      <c r="C997" s="25"/>
      <c r="D997" s="19"/>
      <c r="E997" s="19"/>
      <c r="F997" s="19"/>
      <c r="K997" s="20"/>
      <c r="L997" s="20"/>
    </row>
    <row r="998" spans="3:12" x14ac:dyDescent="0.25">
      <c r="C998" s="25"/>
      <c r="D998" s="19"/>
      <c r="E998" s="19"/>
      <c r="F998" s="19"/>
      <c r="K998" s="20"/>
      <c r="L998" s="20"/>
    </row>
    <row r="999" spans="3:12" x14ac:dyDescent="0.25">
      <c r="C999" s="25"/>
      <c r="D999" s="19"/>
      <c r="E999" s="19"/>
      <c r="F999" s="19"/>
      <c r="K999" s="20"/>
      <c r="L999" s="20"/>
    </row>
    <row r="1000" spans="3:12" x14ac:dyDescent="0.25">
      <c r="C1000" s="25"/>
      <c r="D1000" s="19"/>
      <c r="E1000" s="19"/>
      <c r="F1000" s="19"/>
      <c r="K1000" s="20"/>
      <c r="L1000" s="20"/>
    </row>
    <row r="1001" spans="3:12" x14ac:dyDescent="0.25">
      <c r="C1001" s="25"/>
      <c r="D1001" s="19"/>
      <c r="E1001" s="19"/>
      <c r="F1001" s="19"/>
      <c r="K1001" s="20"/>
      <c r="L1001" s="20"/>
    </row>
    <row r="1002" spans="3:12" x14ac:dyDescent="0.25">
      <c r="C1002" s="25"/>
      <c r="D1002" s="19"/>
      <c r="E1002" s="19"/>
      <c r="F1002" s="19"/>
      <c r="K1002" s="20"/>
      <c r="L1002" s="20"/>
    </row>
    <row r="1003" spans="3:12" x14ac:dyDescent="0.25">
      <c r="C1003" s="25"/>
      <c r="D1003" s="19"/>
      <c r="E1003" s="19"/>
      <c r="F1003" s="19"/>
      <c r="K1003" s="20"/>
      <c r="L1003" s="20"/>
    </row>
    <row r="1004" spans="3:12" x14ac:dyDescent="0.25">
      <c r="C1004" s="25"/>
      <c r="D1004" s="19"/>
      <c r="E1004" s="19"/>
      <c r="F1004" s="19"/>
      <c r="K1004" s="20"/>
      <c r="L1004" s="20"/>
    </row>
    <row r="1005" spans="3:12" x14ac:dyDescent="0.25">
      <c r="C1005" s="25"/>
      <c r="D1005" s="19"/>
      <c r="E1005" s="19"/>
      <c r="F1005" s="19"/>
      <c r="K1005" s="20"/>
      <c r="L1005" s="20"/>
    </row>
    <row r="1006" spans="3:12" x14ac:dyDescent="0.25">
      <c r="C1006" s="25"/>
      <c r="D1006" s="19"/>
      <c r="E1006" s="19"/>
      <c r="F1006" s="19"/>
      <c r="K1006" s="20"/>
      <c r="L1006" s="20"/>
    </row>
    <row r="1007" spans="3:12" x14ac:dyDescent="0.25">
      <c r="C1007" s="25"/>
      <c r="D1007" s="19"/>
      <c r="E1007" s="19"/>
      <c r="F1007" s="19"/>
      <c r="K1007" s="20"/>
      <c r="L1007" s="20"/>
    </row>
    <row r="1008" spans="3:12" x14ac:dyDescent="0.25">
      <c r="C1008" s="25"/>
      <c r="D1008" s="19"/>
      <c r="E1008" s="19"/>
      <c r="F1008" s="19"/>
      <c r="K1008" s="20"/>
      <c r="L1008" s="20"/>
    </row>
    <row r="1009" spans="3:12" x14ac:dyDescent="0.25">
      <c r="C1009" s="25"/>
      <c r="D1009" s="19"/>
      <c r="E1009" s="19"/>
      <c r="F1009" s="19"/>
      <c r="K1009" s="20"/>
      <c r="L1009" s="20"/>
    </row>
    <row r="1010" spans="3:12" x14ac:dyDescent="0.25">
      <c r="C1010" s="25"/>
      <c r="D1010" s="19"/>
      <c r="E1010" s="19"/>
      <c r="F1010" s="19"/>
      <c r="K1010" s="20"/>
      <c r="L1010" s="20"/>
    </row>
    <row r="1011" spans="3:12" x14ac:dyDescent="0.25">
      <c r="C1011" s="25"/>
      <c r="D1011" s="19"/>
      <c r="E1011" s="19"/>
      <c r="F1011" s="19"/>
      <c r="K1011" s="20"/>
      <c r="L1011" s="20"/>
    </row>
    <row r="1012" spans="3:12" x14ac:dyDescent="0.25">
      <c r="C1012" s="25"/>
      <c r="D1012" s="19"/>
      <c r="E1012" s="19"/>
      <c r="F1012" s="19"/>
      <c r="K1012" s="20"/>
      <c r="L1012" s="20"/>
    </row>
    <row r="1013" spans="3:12" x14ac:dyDescent="0.25">
      <c r="C1013" s="25"/>
      <c r="D1013" s="19"/>
      <c r="E1013" s="19"/>
      <c r="F1013" s="19"/>
      <c r="K1013" s="20"/>
      <c r="L1013" s="20"/>
    </row>
    <row r="1014" spans="3:12" x14ac:dyDescent="0.25">
      <c r="C1014" s="25"/>
      <c r="D1014" s="19"/>
      <c r="E1014" s="19"/>
      <c r="F1014" s="19"/>
      <c r="K1014" s="20"/>
      <c r="L1014" s="20"/>
    </row>
    <row r="1015" spans="3:12" x14ac:dyDescent="0.25">
      <c r="C1015" s="25"/>
      <c r="D1015" s="19"/>
      <c r="E1015" s="19"/>
      <c r="F1015" s="19"/>
      <c r="K1015" s="20"/>
      <c r="L1015" s="20"/>
    </row>
    <row r="1016" spans="3:12" x14ac:dyDescent="0.25">
      <c r="C1016" s="25"/>
      <c r="D1016" s="19"/>
      <c r="E1016" s="19"/>
      <c r="F1016" s="19"/>
      <c r="K1016" s="20"/>
      <c r="L1016" s="20"/>
    </row>
    <row r="1017" spans="3:12" x14ac:dyDescent="0.25">
      <c r="C1017" s="25"/>
      <c r="D1017" s="19"/>
      <c r="E1017" s="19"/>
      <c r="F1017" s="19"/>
      <c r="K1017" s="20"/>
      <c r="L1017" s="20"/>
    </row>
    <row r="1018" spans="3:12" x14ac:dyDescent="0.25">
      <c r="C1018" s="25"/>
      <c r="D1018" s="19"/>
      <c r="E1018" s="19"/>
      <c r="F1018" s="19"/>
      <c r="K1018" s="20"/>
      <c r="L1018" s="20"/>
    </row>
    <row r="1019" spans="3:12" x14ac:dyDescent="0.25">
      <c r="C1019" s="25"/>
      <c r="D1019" s="19"/>
      <c r="E1019" s="19"/>
      <c r="F1019" s="19"/>
      <c r="K1019" s="20"/>
      <c r="L1019" s="20"/>
    </row>
    <row r="1020" spans="3:12" x14ac:dyDescent="0.25">
      <c r="C1020" s="25"/>
      <c r="D1020" s="19"/>
      <c r="E1020" s="19"/>
      <c r="F1020" s="19"/>
      <c r="K1020" s="20"/>
      <c r="L1020" s="20"/>
    </row>
    <row r="1021" spans="3:12" x14ac:dyDescent="0.25">
      <c r="C1021" s="25"/>
      <c r="D1021" s="19"/>
      <c r="E1021" s="19"/>
      <c r="F1021" s="19"/>
      <c r="K1021" s="20"/>
      <c r="L1021" s="20"/>
    </row>
    <row r="1022" spans="3:12" x14ac:dyDescent="0.25">
      <c r="C1022" s="25"/>
      <c r="D1022" s="19"/>
      <c r="E1022" s="19"/>
      <c r="F1022" s="19"/>
      <c r="K1022" s="20"/>
      <c r="L1022" s="20"/>
    </row>
    <row r="1023" spans="3:12" x14ac:dyDescent="0.25">
      <c r="C1023" s="25"/>
      <c r="D1023" s="19"/>
      <c r="E1023" s="19"/>
      <c r="F1023" s="19"/>
      <c r="K1023" s="20"/>
      <c r="L1023" s="20"/>
    </row>
    <row r="1024" spans="3:12" x14ac:dyDescent="0.25">
      <c r="C1024" s="25"/>
      <c r="D1024" s="19"/>
      <c r="E1024" s="19"/>
      <c r="F1024" s="19"/>
      <c r="K1024" s="20"/>
      <c r="L1024" s="20"/>
    </row>
    <row r="1025" spans="3:12" x14ac:dyDescent="0.25">
      <c r="C1025" s="25"/>
      <c r="D1025" s="19"/>
      <c r="E1025" s="19"/>
      <c r="F1025" s="19"/>
      <c r="K1025" s="20"/>
      <c r="L1025" s="20"/>
    </row>
    <row r="1026" spans="3:12" x14ac:dyDescent="0.25">
      <c r="C1026" s="25"/>
      <c r="D1026" s="19"/>
      <c r="E1026" s="19"/>
      <c r="F1026" s="19"/>
      <c r="K1026" s="20"/>
      <c r="L1026" s="20"/>
    </row>
    <row r="1027" spans="3:12" x14ac:dyDescent="0.25">
      <c r="C1027" s="25"/>
      <c r="D1027" s="19"/>
      <c r="E1027" s="19"/>
      <c r="F1027" s="19"/>
      <c r="K1027" s="20"/>
      <c r="L1027" s="20"/>
    </row>
    <row r="1028" spans="3:12" x14ac:dyDescent="0.25">
      <c r="C1028" s="25"/>
      <c r="D1028" s="19"/>
      <c r="E1028" s="19"/>
      <c r="F1028" s="19"/>
      <c r="K1028" s="20"/>
      <c r="L1028" s="20"/>
    </row>
    <row r="1029" spans="3:12" x14ac:dyDescent="0.25">
      <c r="C1029" s="25"/>
      <c r="D1029" s="19"/>
      <c r="E1029" s="19"/>
      <c r="F1029" s="19"/>
      <c r="K1029" s="20"/>
      <c r="L1029" s="20"/>
    </row>
    <row r="1030" spans="3:12" x14ac:dyDescent="0.25">
      <c r="C1030" s="25"/>
      <c r="D1030" s="19"/>
      <c r="E1030" s="19"/>
      <c r="F1030" s="19"/>
      <c r="K1030" s="20"/>
      <c r="L1030" s="20"/>
    </row>
    <row r="1031" spans="3:12" x14ac:dyDescent="0.25">
      <c r="C1031" s="25"/>
      <c r="D1031" s="19"/>
      <c r="E1031" s="19"/>
      <c r="F1031" s="19"/>
      <c r="K1031" s="20"/>
      <c r="L1031" s="20"/>
    </row>
    <row r="1032" spans="3:12" x14ac:dyDescent="0.25">
      <c r="C1032" s="25"/>
      <c r="D1032" s="19"/>
      <c r="E1032" s="19"/>
      <c r="F1032" s="19"/>
      <c r="K1032" s="20"/>
      <c r="L1032" s="20"/>
    </row>
    <row r="1033" spans="3:12" x14ac:dyDescent="0.25">
      <c r="C1033" s="25"/>
      <c r="D1033" s="19"/>
      <c r="E1033" s="19"/>
      <c r="F1033" s="19"/>
      <c r="K1033" s="20"/>
      <c r="L1033" s="20"/>
    </row>
    <row r="1034" spans="3:12" x14ac:dyDescent="0.25">
      <c r="C1034" s="25"/>
      <c r="D1034" s="19"/>
      <c r="E1034" s="19"/>
      <c r="F1034" s="19"/>
      <c r="K1034" s="20"/>
      <c r="L1034" s="20"/>
    </row>
    <row r="1035" spans="3:12" x14ac:dyDescent="0.25">
      <c r="C1035" s="25"/>
      <c r="D1035" s="19"/>
      <c r="E1035" s="19"/>
      <c r="F1035" s="19"/>
      <c r="K1035" s="20"/>
      <c r="L1035" s="20"/>
    </row>
    <row r="1036" spans="3:12" x14ac:dyDescent="0.25">
      <c r="C1036" s="25"/>
      <c r="D1036" s="19"/>
      <c r="E1036" s="19"/>
      <c r="F1036" s="19"/>
      <c r="K1036" s="20"/>
      <c r="L1036" s="20"/>
    </row>
    <row r="1037" spans="3:12" x14ac:dyDescent="0.25">
      <c r="C1037" s="25"/>
      <c r="D1037" s="19"/>
      <c r="E1037" s="19"/>
      <c r="F1037" s="19"/>
      <c r="K1037" s="20"/>
      <c r="L1037" s="20"/>
    </row>
    <row r="1038" spans="3:12" x14ac:dyDescent="0.25">
      <c r="C1038" s="25"/>
      <c r="D1038" s="19"/>
      <c r="E1038" s="19"/>
      <c r="F1038" s="19"/>
      <c r="K1038" s="20"/>
      <c r="L1038" s="20"/>
    </row>
    <row r="1039" spans="3:12" x14ac:dyDescent="0.25">
      <c r="C1039" s="25"/>
      <c r="D1039" s="19"/>
      <c r="E1039" s="19"/>
      <c r="F1039" s="19"/>
      <c r="K1039" s="20"/>
      <c r="L1039" s="20"/>
    </row>
    <row r="1040" spans="3:12" x14ac:dyDescent="0.25">
      <c r="C1040" s="25"/>
      <c r="D1040" s="19"/>
      <c r="E1040" s="19"/>
      <c r="F1040" s="19"/>
      <c r="K1040" s="20"/>
      <c r="L1040" s="20"/>
    </row>
    <row r="1041" spans="3:12" x14ac:dyDescent="0.25">
      <c r="C1041" s="25"/>
      <c r="D1041" s="19"/>
      <c r="E1041" s="19"/>
      <c r="F1041" s="19"/>
      <c r="K1041" s="20"/>
      <c r="L1041" s="20"/>
    </row>
    <row r="1042" spans="3:12" x14ac:dyDescent="0.25">
      <c r="C1042" s="25"/>
      <c r="D1042" s="19"/>
      <c r="E1042" s="19"/>
      <c r="F1042" s="19"/>
      <c r="K1042" s="20"/>
      <c r="L1042" s="20"/>
    </row>
    <row r="1043" spans="3:12" x14ac:dyDescent="0.25">
      <c r="C1043" s="25"/>
      <c r="D1043" s="19"/>
      <c r="E1043" s="19"/>
      <c r="F1043" s="19"/>
      <c r="K1043" s="20"/>
      <c r="L1043" s="20"/>
    </row>
    <row r="1044" spans="3:12" x14ac:dyDescent="0.25">
      <c r="C1044" s="25"/>
      <c r="D1044" s="19"/>
      <c r="E1044" s="19"/>
      <c r="F1044" s="19"/>
      <c r="K1044" s="20"/>
      <c r="L1044" s="20"/>
    </row>
    <row r="1045" spans="3:12" x14ac:dyDescent="0.25">
      <c r="C1045" s="25"/>
      <c r="D1045" s="19"/>
      <c r="E1045" s="19"/>
      <c r="F1045" s="19"/>
      <c r="K1045" s="20"/>
      <c r="L1045" s="20"/>
    </row>
    <row r="1046" spans="3:12" x14ac:dyDescent="0.25">
      <c r="C1046" s="25"/>
      <c r="D1046" s="19"/>
      <c r="E1046" s="19"/>
      <c r="F1046" s="19"/>
      <c r="K1046" s="20"/>
      <c r="L1046" s="20"/>
    </row>
    <row r="1047" spans="3:12" x14ac:dyDescent="0.25">
      <c r="C1047" s="25"/>
      <c r="D1047" s="19"/>
      <c r="E1047" s="19"/>
      <c r="F1047" s="19"/>
      <c r="K1047" s="20"/>
      <c r="L1047" s="20"/>
    </row>
    <row r="1048" spans="3:12" x14ac:dyDescent="0.25">
      <c r="C1048" s="25"/>
      <c r="D1048" s="19"/>
      <c r="E1048" s="19"/>
      <c r="F1048" s="19"/>
      <c r="K1048" s="20"/>
      <c r="L1048" s="20"/>
    </row>
    <row r="1049" spans="3:12" x14ac:dyDescent="0.25">
      <c r="C1049" s="25"/>
      <c r="D1049" s="19"/>
      <c r="E1049" s="19"/>
      <c r="F1049" s="19"/>
      <c r="K1049" s="20"/>
      <c r="L1049" s="20"/>
    </row>
    <row r="1050" spans="3:12" x14ac:dyDescent="0.25">
      <c r="C1050" s="25"/>
      <c r="D1050" s="19"/>
      <c r="E1050" s="19"/>
      <c r="F1050" s="19"/>
      <c r="K1050" s="20"/>
      <c r="L1050" s="20"/>
    </row>
    <row r="1051" spans="3:12" x14ac:dyDescent="0.25">
      <c r="C1051" s="25"/>
      <c r="D1051" s="19"/>
      <c r="E1051" s="19"/>
      <c r="F1051" s="19"/>
      <c r="K1051" s="20"/>
      <c r="L1051" s="20"/>
    </row>
    <row r="1052" spans="3:12" x14ac:dyDescent="0.25">
      <c r="C1052" s="25"/>
      <c r="D1052" s="19"/>
      <c r="E1052" s="19"/>
      <c r="F1052" s="19"/>
      <c r="K1052" s="20"/>
      <c r="L1052" s="20"/>
    </row>
    <row r="1053" spans="3:12" x14ac:dyDescent="0.25">
      <c r="C1053" s="25"/>
      <c r="D1053" s="19"/>
      <c r="E1053" s="19"/>
      <c r="F1053" s="19"/>
      <c r="K1053" s="20"/>
      <c r="L1053" s="20"/>
    </row>
    <row r="1054" spans="3:12" x14ac:dyDescent="0.25">
      <c r="C1054" s="25"/>
      <c r="D1054" s="19"/>
      <c r="E1054" s="19"/>
      <c r="F1054" s="19"/>
      <c r="K1054" s="20"/>
      <c r="L1054" s="20"/>
    </row>
    <row r="1055" spans="3:12" x14ac:dyDescent="0.25">
      <c r="C1055" s="25"/>
      <c r="D1055" s="19"/>
      <c r="E1055" s="19"/>
      <c r="F1055" s="19"/>
      <c r="K1055" s="20"/>
      <c r="L1055" s="20"/>
    </row>
    <row r="1056" spans="3:12" x14ac:dyDescent="0.25">
      <c r="C1056" s="25"/>
      <c r="D1056" s="19"/>
      <c r="E1056" s="19"/>
      <c r="F1056" s="19"/>
      <c r="K1056" s="20"/>
      <c r="L1056" s="20"/>
    </row>
    <row r="1057" spans="3:12" x14ac:dyDescent="0.25">
      <c r="C1057" s="25"/>
      <c r="D1057" s="19"/>
      <c r="E1057" s="19"/>
      <c r="F1057" s="19"/>
      <c r="K1057" s="20"/>
      <c r="L1057" s="20"/>
    </row>
    <row r="1058" spans="3:12" x14ac:dyDescent="0.25">
      <c r="C1058" s="25"/>
      <c r="D1058" s="19"/>
      <c r="E1058" s="19"/>
      <c r="F1058" s="19"/>
      <c r="K1058" s="20"/>
      <c r="L1058" s="20"/>
    </row>
    <row r="1059" spans="3:12" x14ac:dyDescent="0.25">
      <c r="C1059" s="25"/>
      <c r="D1059" s="19"/>
      <c r="E1059" s="19"/>
      <c r="F1059" s="19"/>
      <c r="K1059" s="20"/>
      <c r="L1059" s="20"/>
    </row>
    <row r="1060" spans="3:12" x14ac:dyDescent="0.25">
      <c r="C1060" s="25"/>
      <c r="D1060" s="19"/>
      <c r="E1060" s="19"/>
      <c r="F1060" s="19"/>
      <c r="K1060" s="20"/>
      <c r="L1060" s="20"/>
    </row>
    <row r="1061" spans="3:12" x14ac:dyDescent="0.25">
      <c r="C1061" s="25"/>
      <c r="D1061" s="19"/>
      <c r="E1061" s="19"/>
      <c r="F1061" s="19"/>
      <c r="K1061" s="20"/>
      <c r="L1061" s="20"/>
    </row>
    <row r="1062" spans="3:12" x14ac:dyDescent="0.25">
      <c r="C1062" s="25"/>
      <c r="D1062" s="19"/>
      <c r="E1062" s="19"/>
      <c r="F1062" s="19"/>
      <c r="K1062" s="20"/>
      <c r="L1062" s="20"/>
    </row>
    <row r="1063" spans="3:12" x14ac:dyDescent="0.25">
      <c r="C1063" s="25"/>
      <c r="D1063" s="19"/>
      <c r="E1063" s="19"/>
      <c r="F1063" s="19"/>
      <c r="K1063" s="20"/>
      <c r="L1063" s="20"/>
    </row>
    <row r="1064" spans="3:12" x14ac:dyDescent="0.25">
      <c r="C1064" s="25"/>
      <c r="D1064" s="19"/>
      <c r="E1064" s="19"/>
      <c r="F1064" s="19"/>
      <c r="K1064" s="20"/>
      <c r="L1064" s="20"/>
    </row>
    <row r="1065" spans="3:12" x14ac:dyDescent="0.25">
      <c r="C1065" s="25"/>
      <c r="D1065" s="19"/>
      <c r="E1065" s="19"/>
      <c r="F1065" s="19"/>
      <c r="K1065" s="20"/>
      <c r="L1065" s="20"/>
    </row>
    <row r="1066" spans="3:12" x14ac:dyDescent="0.25">
      <c r="C1066" s="25"/>
      <c r="D1066" s="19"/>
      <c r="E1066" s="19"/>
      <c r="F1066" s="19"/>
      <c r="K1066" s="20"/>
      <c r="L1066" s="20"/>
    </row>
    <row r="1067" spans="3:12" x14ac:dyDescent="0.25">
      <c r="C1067" s="25"/>
      <c r="D1067" s="19"/>
      <c r="E1067" s="19"/>
      <c r="F1067" s="19"/>
      <c r="K1067" s="20"/>
      <c r="L1067" s="20"/>
    </row>
    <row r="1068" spans="3:12" x14ac:dyDescent="0.25">
      <c r="C1068" s="25"/>
      <c r="D1068" s="19"/>
      <c r="E1068" s="19"/>
      <c r="F1068" s="19"/>
      <c r="K1068" s="20"/>
      <c r="L1068" s="20"/>
    </row>
    <row r="1069" spans="3:12" x14ac:dyDescent="0.25">
      <c r="C1069" s="25"/>
      <c r="D1069" s="19"/>
      <c r="E1069" s="19"/>
      <c r="F1069" s="19"/>
      <c r="K1069" s="20"/>
      <c r="L1069" s="20"/>
    </row>
    <row r="1070" spans="3:12" x14ac:dyDescent="0.25">
      <c r="C1070" s="25"/>
      <c r="D1070" s="19"/>
      <c r="E1070" s="19"/>
      <c r="F1070" s="19"/>
      <c r="K1070" s="20"/>
      <c r="L1070" s="20"/>
    </row>
    <row r="1071" spans="3:12" x14ac:dyDescent="0.25">
      <c r="C1071" s="25"/>
      <c r="D1071" s="19"/>
      <c r="E1071" s="19"/>
      <c r="F1071" s="19"/>
      <c r="K1071" s="20"/>
      <c r="L1071" s="20"/>
    </row>
    <row r="1072" spans="3:12" x14ac:dyDescent="0.25">
      <c r="C1072" s="25"/>
      <c r="D1072" s="19"/>
      <c r="E1072" s="19"/>
      <c r="F1072" s="19"/>
      <c r="K1072" s="20"/>
      <c r="L1072" s="20"/>
    </row>
    <row r="1073" spans="2:17" x14ac:dyDescent="0.25">
      <c r="C1073" s="25"/>
      <c r="D1073" s="19"/>
      <c r="E1073" s="19"/>
      <c r="F1073" s="19"/>
      <c r="K1073" s="20"/>
      <c r="L1073" s="20"/>
    </row>
    <row r="1074" spans="2:17" x14ac:dyDescent="0.25">
      <c r="C1074" s="25"/>
      <c r="D1074" s="19"/>
      <c r="E1074" s="19"/>
      <c r="F1074" s="19"/>
      <c r="K1074" s="20"/>
      <c r="L1074" s="20"/>
    </row>
    <row r="1075" spans="2:17" s="14" customFormat="1" x14ac:dyDescent="0.25">
      <c r="B1075" s="28"/>
      <c r="C1075" s="28"/>
      <c r="D1075" s="28"/>
      <c r="E1075" s="28"/>
      <c r="F1075" s="28"/>
      <c r="G1075" s="28"/>
      <c r="H1075" s="28"/>
      <c r="I1075" s="28"/>
      <c r="J1075" s="28"/>
      <c r="K1075" s="28"/>
      <c r="L1075" s="28"/>
      <c r="M1075" s="79"/>
      <c r="N1075" s="28"/>
      <c r="O1075" s="28"/>
      <c r="P1075" s="28"/>
      <c r="Q1075" s="28"/>
    </row>
  </sheetData>
  <autoFilter ref="B2:Q661">
    <filterColumn colId="10">
      <filters>
        <filter val="₹ 1"/>
      </filters>
    </filterColumn>
  </autoFilter>
  <mergeCells count="2">
    <mergeCell ref="B661:J661"/>
    <mergeCell ref="B1:Q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N27"/>
  <sheetViews>
    <sheetView tabSelected="1" topLeftCell="A11" workbookViewId="0">
      <selection activeCell="D6" sqref="D6:J26"/>
    </sheetView>
  </sheetViews>
  <sheetFormatPr defaultRowHeight="15" x14ac:dyDescent="0.25"/>
  <cols>
    <col min="4" max="4" width="10.5703125" bestFit="1" customWidth="1"/>
    <col min="5" max="5" width="26.85546875" customWidth="1"/>
    <col min="6" max="6" width="14.85546875" customWidth="1"/>
    <col min="7" max="8" width="18.5703125" bestFit="1" customWidth="1"/>
    <col min="9" max="9" width="18.28515625" bestFit="1" customWidth="1"/>
    <col min="10" max="10" width="18.5703125" bestFit="1" customWidth="1"/>
    <col min="11" max="11" width="16.85546875" bestFit="1" customWidth="1"/>
    <col min="12" max="12" width="15.85546875" bestFit="1" customWidth="1"/>
    <col min="13" max="14" width="14.28515625" bestFit="1" customWidth="1"/>
  </cols>
  <sheetData>
    <row r="5" spans="4:14" ht="15.75" thickBot="1" x14ac:dyDescent="0.3"/>
    <row r="6" spans="4:14" ht="15.75" thickBot="1" x14ac:dyDescent="0.3">
      <c r="D6" s="181" t="s">
        <v>6526</v>
      </c>
      <c r="E6" s="182"/>
      <c r="F6" s="182"/>
      <c r="G6" s="182"/>
      <c r="H6" s="182"/>
      <c r="I6" s="182"/>
      <c r="J6" s="183"/>
    </row>
    <row r="7" spans="4:14" ht="15.75" thickBot="1" x14ac:dyDescent="0.3">
      <c r="D7" s="184"/>
      <c r="E7" s="185"/>
      <c r="F7" s="185"/>
      <c r="G7" s="185"/>
      <c r="H7" s="185"/>
      <c r="I7" s="185"/>
      <c r="J7" s="186"/>
    </row>
    <row r="8" spans="4:14" s="42" customFormat="1" ht="15.75" thickBot="1" x14ac:dyDescent="0.3">
      <c r="D8" s="104" t="s">
        <v>6495</v>
      </c>
      <c r="E8" s="105" t="s">
        <v>6477</v>
      </c>
      <c r="F8" s="105" t="s">
        <v>6479</v>
      </c>
      <c r="G8" s="105" t="s">
        <v>6453</v>
      </c>
      <c r="H8" s="105" t="s">
        <v>6459</v>
      </c>
      <c r="I8" s="105" t="s">
        <v>6496</v>
      </c>
      <c r="J8" s="106" t="s">
        <v>6494</v>
      </c>
    </row>
    <row r="9" spans="4:14" x14ac:dyDescent="0.25">
      <c r="D9" s="95">
        <v>1</v>
      </c>
      <c r="E9" s="26" t="s">
        <v>6478</v>
      </c>
      <c r="F9" s="26" t="s">
        <v>6484</v>
      </c>
      <c r="G9" s="96">
        <f>'P&amp;M'!K2089</f>
        <v>4230116322.809998</v>
      </c>
      <c r="H9" s="96">
        <f>'P&amp;M'!L2089</f>
        <v>2384496243.8499975</v>
      </c>
      <c r="I9" s="96">
        <f>'P&amp;M'!N2089</f>
        <v>4568358188.3449049</v>
      </c>
      <c r="J9" s="97">
        <f>'P&amp;M'!Q2089</f>
        <v>2378143374.8795447</v>
      </c>
      <c r="K9" s="44">
        <f>J9-H9</f>
        <v>-6352868.9704527855</v>
      </c>
    </row>
    <row r="10" spans="4:14" x14ac:dyDescent="0.25">
      <c r="D10" s="93">
        <v>2</v>
      </c>
      <c r="E10" s="75" t="s">
        <v>6480</v>
      </c>
      <c r="F10" s="75" t="s">
        <v>6485</v>
      </c>
      <c r="G10" s="31">
        <f>'equipment &amp; loose tools'!K611</f>
        <v>105041664.06000011</v>
      </c>
      <c r="H10" s="31">
        <f>'equipment &amp; loose tools'!L611</f>
        <v>21942232.520000003</v>
      </c>
      <c r="I10" s="31">
        <f>'equipment &amp; loose tools'!N611</f>
        <v>122363258.8495</v>
      </c>
      <c r="J10" s="94">
        <f>'equipment &amp; loose tools'!Q611</f>
        <v>9158110.5604686085</v>
      </c>
      <c r="K10" s="44">
        <f t="shared" ref="K10:K19" si="0">J10-H10</f>
        <v>-12784121.959531395</v>
      </c>
      <c r="M10" s="2">
        <v>8193118158.6500015</v>
      </c>
      <c r="N10" s="2">
        <v>3755663341.1100011</v>
      </c>
    </row>
    <row r="11" spans="4:14" x14ac:dyDescent="0.25">
      <c r="D11" s="93">
        <v>3</v>
      </c>
      <c r="E11" s="75" t="s">
        <v>1089</v>
      </c>
      <c r="F11" s="75" t="s">
        <v>6489</v>
      </c>
      <c r="G11" s="31">
        <f>etp!K24</f>
        <v>70021785.429999992</v>
      </c>
      <c r="H11" s="31">
        <f>etp!L24</f>
        <v>35147301.380000003</v>
      </c>
      <c r="I11" s="31">
        <f>etp!N24</f>
        <v>72750793.188999996</v>
      </c>
      <c r="J11" s="94">
        <f>etp!Q24</f>
        <v>40674489.154928997</v>
      </c>
      <c r="K11" s="44">
        <f t="shared" si="0"/>
        <v>5527187.7749289945</v>
      </c>
    </row>
    <row r="12" spans="4:14" x14ac:dyDescent="0.25">
      <c r="D12" s="93">
        <v>3</v>
      </c>
      <c r="E12" s="75" t="s">
        <v>6481</v>
      </c>
      <c r="F12" s="75" t="s">
        <v>6488</v>
      </c>
      <c r="G12" s="31">
        <f>'lab equipment'!K1126</f>
        <v>615551418.48999977</v>
      </c>
      <c r="H12" s="31">
        <f>'lab equipment'!L1126</f>
        <v>212350478.57999995</v>
      </c>
      <c r="I12" s="31">
        <f>'lab equipment'!N1126</f>
        <v>642658298.03020024</v>
      </c>
      <c r="J12" s="94">
        <f>'lab equipment'!Q1126</f>
        <v>295335581.20112616</v>
      </c>
      <c r="K12" s="44">
        <f t="shared" si="0"/>
        <v>82985102.621126205</v>
      </c>
    </row>
    <row r="13" spans="4:14" x14ac:dyDescent="0.25">
      <c r="D13" s="93">
        <v>4</v>
      </c>
      <c r="E13" s="75" t="s">
        <v>1498</v>
      </c>
      <c r="F13" s="75" t="s">
        <v>6487</v>
      </c>
      <c r="G13" s="31">
        <f>'material handling'!K760</f>
        <v>201136577.4300001</v>
      </c>
      <c r="H13" s="31">
        <f>'material handling'!L760</f>
        <v>66520968.509999946</v>
      </c>
      <c r="I13" s="31">
        <f>'material handling'!N760</f>
        <v>217546986.1872004</v>
      </c>
      <c r="J13" s="94">
        <f>'material handling'!Q760</f>
        <v>68016224.58087495</v>
      </c>
      <c r="K13" s="44">
        <f t="shared" si="0"/>
        <v>1495256.0708750039</v>
      </c>
    </row>
    <row r="14" spans="4:14" x14ac:dyDescent="0.25">
      <c r="D14" s="93">
        <v>5</v>
      </c>
      <c r="E14" s="75" t="s">
        <v>1787</v>
      </c>
      <c r="F14" s="75" t="s">
        <v>6490</v>
      </c>
      <c r="G14" s="31">
        <f>'polutioncontrol equipment'!K38</f>
        <v>9577515.0800000001</v>
      </c>
      <c r="H14" s="31">
        <f>'polutioncontrol equipment'!L38</f>
        <v>4164587.9299999997</v>
      </c>
      <c r="I14" s="31">
        <f>'polutioncontrol equipment'!N38</f>
        <v>9991099.9591999967</v>
      </c>
      <c r="J14" s="94">
        <f>'polutioncontrol equipment'!Q38</f>
        <v>4777693.2452369006</v>
      </c>
      <c r="K14" s="44">
        <f t="shared" si="0"/>
        <v>613105.31523690093</v>
      </c>
      <c r="L14" s="44">
        <f>SUM(H10:H19)</f>
        <v>1371167097.2600005</v>
      </c>
    </row>
    <row r="15" spans="4:14" x14ac:dyDescent="0.25">
      <c r="D15" s="93">
        <v>6</v>
      </c>
      <c r="E15" s="75" t="s">
        <v>6463</v>
      </c>
      <c r="F15" s="75" t="s">
        <v>6491</v>
      </c>
      <c r="G15" s="31">
        <f>spares!K570</f>
        <v>395556005.94999987</v>
      </c>
      <c r="H15" s="31">
        <f>spares!L570</f>
        <v>40811499.609999977</v>
      </c>
      <c r="I15" s="31">
        <f>spares!N570</f>
        <v>396252612.96219987</v>
      </c>
      <c r="J15" s="94">
        <f>spares!Q570</f>
        <v>50145433.230749026</v>
      </c>
      <c r="K15" s="44">
        <f t="shared" si="0"/>
        <v>9333933.6207490489</v>
      </c>
      <c r="L15" s="44">
        <f>SUM(J10:J19)</f>
        <v>1593341672.0235445</v>
      </c>
    </row>
    <row r="16" spans="4:14" x14ac:dyDescent="0.25">
      <c r="D16" s="93">
        <v>7</v>
      </c>
      <c r="E16" s="75" t="s">
        <v>2079</v>
      </c>
      <c r="F16" s="75" t="s">
        <v>6492</v>
      </c>
      <c r="G16" s="31">
        <f>utilities!K883</f>
        <v>862093594.88999939</v>
      </c>
      <c r="H16" s="31">
        <f>utilities!L883</f>
        <v>468082871.06000024</v>
      </c>
      <c r="I16" s="31">
        <f>utilities!N883</f>
        <v>946774179.84090006</v>
      </c>
      <c r="J16" s="94">
        <f>utilities!Q883</f>
        <v>490534566.41632712</v>
      </c>
      <c r="K16" s="44">
        <f t="shared" si="0"/>
        <v>22451695.356326878</v>
      </c>
    </row>
    <row r="17" spans="4:11" x14ac:dyDescent="0.25">
      <c r="D17" s="93">
        <v>8</v>
      </c>
      <c r="E17" s="75" t="s">
        <v>6482</v>
      </c>
      <c r="F17" s="75" t="s">
        <v>6486</v>
      </c>
      <c r="G17" s="31">
        <f>'Electrical Installattions'!K443</f>
        <v>462985329.48999995</v>
      </c>
      <c r="H17" s="31">
        <f>'Electrical Installattions'!L443</f>
        <v>113058472.83000006</v>
      </c>
      <c r="I17" s="31">
        <f>'Electrical Installattions'!N443</f>
        <v>468566704.0874998</v>
      </c>
      <c r="J17" s="94">
        <f>'Electrical Installattions'!Q443</f>
        <v>200409523.78590578</v>
      </c>
      <c r="K17" s="44">
        <f t="shared" si="0"/>
        <v>87351050.955905721</v>
      </c>
    </row>
    <row r="18" spans="4:11" x14ac:dyDescent="0.25">
      <c r="D18" s="93">
        <v>9</v>
      </c>
      <c r="E18" s="75" t="s">
        <v>2480</v>
      </c>
      <c r="F18" s="75" t="s">
        <v>6493</v>
      </c>
      <c r="G18" s="31">
        <f>ahu!K661</f>
        <v>792979211.59000015</v>
      </c>
      <c r="H18" s="31">
        <f>ahu!L661</f>
        <v>334029863.13000017</v>
      </c>
      <c r="I18" s="31">
        <f>ahu!N661</f>
        <v>809590125.76430047</v>
      </c>
      <c r="J18" s="94">
        <f>ahu!Q661</f>
        <v>350528009.11658388</v>
      </c>
      <c r="K18" s="44">
        <f t="shared" si="0"/>
        <v>16498145.98658371</v>
      </c>
    </row>
    <row r="19" spans="4:11" ht="15.75" thickBot="1" x14ac:dyDescent="0.3">
      <c r="D19" s="98">
        <v>10</v>
      </c>
      <c r="E19" s="99" t="s">
        <v>6483</v>
      </c>
      <c r="F19" s="99" t="s">
        <v>6510</v>
      </c>
      <c r="G19" s="100">
        <f>'R&amp;D Equipments'!K741</f>
        <v>448058733.43000013</v>
      </c>
      <c r="H19" s="100">
        <f>'R&amp;D Equipments'!L741</f>
        <v>75058821.710000053</v>
      </c>
      <c r="I19" s="100">
        <f>'R&amp;D Equipments'!N741</f>
        <v>493347601.68360043</v>
      </c>
      <c r="J19" s="101">
        <f>'R&amp;D Equipments'!Q741</f>
        <v>83762040.73134324</v>
      </c>
      <c r="K19" s="44">
        <f t="shared" si="0"/>
        <v>8703219.0213431865</v>
      </c>
    </row>
    <row r="20" spans="4:11" s="42" customFormat="1" ht="15.75" thickBot="1" x14ac:dyDescent="0.3">
      <c r="D20" s="162" t="s">
        <v>6475</v>
      </c>
      <c r="E20" s="163"/>
      <c r="F20" s="163"/>
      <c r="G20" s="102">
        <f>SUM(G9:G19)</f>
        <v>8193118158.6499977</v>
      </c>
      <c r="H20" s="102">
        <f>SUM(H9:H19)</f>
        <v>3755663341.1099977</v>
      </c>
      <c r="I20" s="102">
        <f>SUM(I9:I19)</f>
        <v>8748199848.8985062</v>
      </c>
      <c r="J20" s="103">
        <f>SUM(J9:J19)</f>
        <v>3971485046.9030895</v>
      </c>
    </row>
    <row r="21" spans="4:11" x14ac:dyDescent="0.25">
      <c r="D21" s="187" t="s">
        <v>6520</v>
      </c>
      <c r="E21" s="188"/>
      <c r="F21" s="188"/>
      <c r="G21" s="188"/>
      <c r="H21" s="188"/>
      <c r="I21" s="188"/>
      <c r="J21" s="189"/>
    </row>
    <row r="22" spans="4:11" ht="31.5" customHeight="1" x14ac:dyDescent="0.25">
      <c r="D22" s="172" t="s">
        <v>6521</v>
      </c>
      <c r="E22" s="173"/>
      <c r="F22" s="173"/>
      <c r="G22" s="173"/>
      <c r="H22" s="173"/>
      <c r="I22" s="173"/>
      <c r="J22" s="174"/>
    </row>
    <row r="23" spans="4:11" ht="29.25" customHeight="1" x14ac:dyDescent="0.25">
      <c r="D23" s="172" t="s">
        <v>6522</v>
      </c>
      <c r="E23" s="173"/>
      <c r="F23" s="173"/>
      <c r="G23" s="173"/>
      <c r="H23" s="173"/>
      <c r="I23" s="173"/>
      <c r="J23" s="174"/>
    </row>
    <row r="24" spans="4:11" ht="45" customHeight="1" x14ac:dyDescent="0.25">
      <c r="D24" s="172" t="s">
        <v>6523</v>
      </c>
      <c r="E24" s="173"/>
      <c r="F24" s="173"/>
      <c r="G24" s="173"/>
      <c r="H24" s="173"/>
      <c r="I24" s="173"/>
      <c r="J24" s="174"/>
    </row>
    <row r="25" spans="4:11" ht="17.25" customHeight="1" x14ac:dyDescent="0.25">
      <c r="D25" s="175" t="s">
        <v>6524</v>
      </c>
      <c r="E25" s="176"/>
      <c r="F25" s="176"/>
      <c r="G25" s="176"/>
      <c r="H25" s="176"/>
      <c r="I25" s="176"/>
      <c r="J25" s="177"/>
    </row>
    <row r="26" spans="4:11" ht="45.75" customHeight="1" thickBot="1" x14ac:dyDescent="0.3">
      <c r="D26" s="178" t="s">
        <v>6525</v>
      </c>
      <c r="E26" s="179"/>
      <c r="F26" s="179"/>
      <c r="G26" s="179"/>
      <c r="H26" s="179"/>
      <c r="I26" s="179"/>
      <c r="J26" s="180"/>
    </row>
    <row r="27" spans="4:11" x14ac:dyDescent="0.25">
      <c r="D27" s="171"/>
      <c r="E27" s="171"/>
      <c r="F27" s="171"/>
      <c r="G27" s="171"/>
      <c r="H27" s="171"/>
      <c r="I27" s="171"/>
      <c r="J27" s="171"/>
    </row>
  </sheetData>
  <mergeCells count="10">
    <mergeCell ref="D20:F20"/>
    <mergeCell ref="D6:J6"/>
    <mergeCell ref="D7:J7"/>
    <mergeCell ref="D21:J21"/>
    <mergeCell ref="D22:J22"/>
    <mergeCell ref="D27:J27"/>
    <mergeCell ref="D24:J24"/>
    <mergeCell ref="D25:J25"/>
    <mergeCell ref="D26:J26"/>
    <mergeCell ref="D23:J2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461"/>
  <sheetViews>
    <sheetView workbookViewId="0">
      <selection activeCell="K4" sqref="K4"/>
    </sheetView>
  </sheetViews>
  <sheetFormatPr defaultRowHeight="15" x14ac:dyDescent="0.25"/>
  <sheetData>
    <row r="3" spans="2:11" x14ac:dyDescent="0.25">
      <c r="B3" t="s">
        <v>6511</v>
      </c>
      <c r="C3" t="s">
        <v>2480</v>
      </c>
      <c r="D3" t="s">
        <v>6512</v>
      </c>
      <c r="E3" t="s">
        <v>6513</v>
      </c>
      <c r="F3" t="s">
        <v>6514</v>
      </c>
      <c r="G3" t="s">
        <v>6515</v>
      </c>
      <c r="H3" t="s">
        <v>6516</v>
      </c>
      <c r="I3" t="s">
        <v>6517</v>
      </c>
      <c r="J3" t="s">
        <v>6518</v>
      </c>
      <c r="K3" t="s">
        <v>6519</v>
      </c>
    </row>
    <row r="4" spans="2:11" x14ac:dyDescent="0.25">
      <c r="B4" s="77">
        <v>0</v>
      </c>
      <c r="C4" s="36">
        <v>0</v>
      </c>
      <c r="D4" s="80">
        <v>0</v>
      </c>
      <c r="E4" s="77">
        <v>0</v>
      </c>
      <c r="F4" s="77">
        <v>0</v>
      </c>
      <c r="G4" s="77">
        <v>0</v>
      </c>
      <c r="H4" s="36">
        <v>0</v>
      </c>
      <c r="I4" s="77">
        <v>0</v>
      </c>
      <c r="J4" s="77">
        <v>0</v>
      </c>
      <c r="K4" s="77">
        <v>0</v>
      </c>
    </row>
    <row r="5" spans="2:11" x14ac:dyDescent="0.25">
      <c r="B5" s="77">
        <v>0.63</v>
      </c>
      <c r="C5" s="36">
        <v>0</v>
      </c>
      <c r="D5" s="80">
        <v>0</v>
      </c>
      <c r="E5" s="77">
        <v>0</v>
      </c>
      <c r="F5" s="77">
        <v>0</v>
      </c>
      <c r="G5" s="77">
        <v>0</v>
      </c>
      <c r="H5" s="36">
        <v>0.47</v>
      </c>
      <c r="I5" s="77">
        <v>0</v>
      </c>
      <c r="J5" s="77">
        <v>0</v>
      </c>
      <c r="K5" s="77">
        <v>0</v>
      </c>
    </row>
    <row r="6" spans="2:11" x14ac:dyDescent="0.25">
      <c r="B6" s="77">
        <v>0.63</v>
      </c>
      <c r="C6" s="36">
        <v>0</v>
      </c>
      <c r="D6" s="80">
        <v>0</v>
      </c>
      <c r="E6" s="77">
        <v>0</v>
      </c>
      <c r="F6" s="77">
        <v>0</v>
      </c>
      <c r="G6" s="77">
        <v>0</v>
      </c>
      <c r="H6" s="77">
        <v>0.38</v>
      </c>
      <c r="I6" s="77">
        <v>0</v>
      </c>
      <c r="J6" s="77">
        <v>0</v>
      </c>
      <c r="K6" s="77">
        <v>0</v>
      </c>
    </row>
    <row r="7" spans="2:11" x14ac:dyDescent="0.25">
      <c r="B7" s="77">
        <v>0.63</v>
      </c>
      <c r="C7" s="36">
        <v>0</v>
      </c>
      <c r="D7" s="80">
        <v>0</v>
      </c>
      <c r="E7" s="77">
        <v>0</v>
      </c>
      <c r="F7" s="77">
        <v>0</v>
      </c>
      <c r="G7" s="77">
        <v>0</v>
      </c>
      <c r="H7" s="77">
        <v>0.38</v>
      </c>
      <c r="I7" s="77">
        <v>0</v>
      </c>
      <c r="J7" s="77">
        <v>0</v>
      </c>
      <c r="K7" s="77">
        <v>0</v>
      </c>
    </row>
    <row r="8" spans="2:11" x14ac:dyDescent="0.25">
      <c r="B8" s="77">
        <v>0.63</v>
      </c>
      <c r="C8" s="36">
        <v>0</v>
      </c>
      <c r="D8" s="80">
        <v>0</v>
      </c>
      <c r="E8" s="77">
        <v>0</v>
      </c>
      <c r="F8" s="77">
        <v>0</v>
      </c>
      <c r="G8" s="77">
        <v>0</v>
      </c>
      <c r="H8" s="77">
        <v>0.38</v>
      </c>
      <c r="I8" s="77">
        <v>0</v>
      </c>
      <c r="J8" s="77">
        <v>0</v>
      </c>
      <c r="K8" s="77">
        <v>0</v>
      </c>
    </row>
    <row r="9" spans="2:11" x14ac:dyDescent="0.25">
      <c r="B9" s="77">
        <v>0.63</v>
      </c>
      <c r="C9" s="36">
        <v>0</v>
      </c>
      <c r="D9" s="80">
        <v>0</v>
      </c>
      <c r="E9" s="77">
        <v>0</v>
      </c>
      <c r="F9" s="77">
        <v>0</v>
      </c>
      <c r="G9" s="77">
        <v>0</v>
      </c>
      <c r="H9" s="77">
        <v>0.34</v>
      </c>
      <c r="I9" s="77">
        <v>0</v>
      </c>
      <c r="J9" s="77">
        <v>0</v>
      </c>
      <c r="K9" s="77">
        <v>0</v>
      </c>
    </row>
    <row r="10" spans="2:11" x14ac:dyDescent="0.25">
      <c r="B10" s="77">
        <v>0.63</v>
      </c>
      <c r="C10" s="36">
        <v>0</v>
      </c>
      <c r="D10" s="80">
        <v>0</v>
      </c>
      <c r="E10" s="77">
        <v>0</v>
      </c>
      <c r="F10" s="77">
        <v>0</v>
      </c>
      <c r="G10" s="77">
        <v>0</v>
      </c>
      <c r="H10" s="77">
        <v>0.34</v>
      </c>
      <c r="I10" s="77">
        <v>0</v>
      </c>
      <c r="J10" s="77">
        <v>0</v>
      </c>
      <c r="K10" s="77">
        <v>0</v>
      </c>
    </row>
    <row r="11" spans="2:11" x14ac:dyDescent="0.25">
      <c r="B11" s="77">
        <v>0.63</v>
      </c>
      <c r="C11" s="36">
        <v>0</v>
      </c>
      <c r="D11" s="80">
        <v>0.22</v>
      </c>
      <c r="E11" s="77">
        <v>0</v>
      </c>
      <c r="F11" s="77">
        <v>0</v>
      </c>
      <c r="G11" s="77">
        <v>0</v>
      </c>
      <c r="H11" s="77">
        <v>0.08</v>
      </c>
      <c r="I11" s="77">
        <v>0</v>
      </c>
      <c r="J11" s="77">
        <v>0</v>
      </c>
      <c r="K11" s="77">
        <v>0</v>
      </c>
    </row>
    <row r="12" spans="2:11" x14ac:dyDescent="0.25">
      <c r="B12" s="77">
        <v>0.63</v>
      </c>
      <c r="C12" s="36">
        <v>0</v>
      </c>
      <c r="D12" s="81">
        <v>0.22</v>
      </c>
      <c r="E12" s="77">
        <v>0</v>
      </c>
      <c r="F12" s="77">
        <v>0</v>
      </c>
      <c r="G12" s="77">
        <v>0</v>
      </c>
      <c r="H12" s="52">
        <v>0</v>
      </c>
      <c r="I12" s="77">
        <v>0</v>
      </c>
      <c r="J12" s="77">
        <v>0</v>
      </c>
      <c r="K12" s="77">
        <v>0</v>
      </c>
    </row>
    <row r="13" spans="2:11" x14ac:dyDescent="0.25">
      <c r="B13" s="77">
        <v>0.63</v>
      </c>
      <c r="C13" s="36">
        <v>0</v>
      </c>
      <c r="D13" s="81">
        <v>0.12</v>
      </c>
      <c r="E13" s="77">
        <v>0</v>
      </c>
      <c r="F13" s="77">
        <v>0</v>
      </c>
      <c r="G13" s="77">
        <v>0</v>
      </c>
      <c r="I13" s="77">
        <v>0</v>
      </c>
      <c r="J13" s="77">
        <v>0</v>
      </c>
      <c r="K13" s="77">
        <v>0</v>
      </c>
    </row>
    <row r="14" spans="2:11" x14ac:dyDescent="0.25">
      <c r="B14" s="77">
        <v>0.63</v>
      </c>
      <c r="C14" s="36">
        <v>0</v>
      </c>
      <c r="D14" s="81">
        <v>0.22</v>
      </c>
      <c r="E14" s="77">
        <v>0</v>
      </c>
      <c r="F14" s="77">
        <v>0</v>
      </c>
      <c r="G14" s="77">
        <v>0</v>
      </c>
      <c r="I14" s="77">
        <v>0</v>
      </c>
      <c r="J14" s="77">
        <v>0</v>
      </c>
      <c r="K14" s="77">
        <v>0</v>
      </c>
    </row>
    <row r="15" spans="2:11" x14ac:dyDescent="0.25">
      <c r="B15" s="77">
        <v>0.63</v>
      </c>
      <c r="C15" s="36">
        <v>0</v>
      </c>
      <c r="D15" s="80">
        <v>7.0000000000000007E-2</v>
      </c>
      <c r="E15" s="77">
        <v>0</v>
      </c>
      <c r="F15" s="77">
        <v>0</v>
      </c>
      <c r="G15" s="36">
        <v>0.38</v>
      </c>
      <c r="I15" s="77">
        <v>0</v>
      </c>
      <c r="J15" s="77">
        <v>0</v>
      </c>
      <c r="K15" s="77">
        <v>0</v>
      </c>
    </row>
    <row r="16" spans="2:11" x14ac:dyDescent="0.25">
      <c r="B16" s="77">
        <v>0.63</v>
      </c>
      <c r="C16" s="36">
        <v>0</v>
      </c>
      <c r="D16" s="81">
        <v>0.19</v>
      </c>
      <c r="E16" s="77">
        <v>0</v>
      </c>
      <c r="F16" s="77">
        <v>0</v>
      </c>
      <c r="G16" s="36">
        <v>0.38</v>
      </c>
      <c r="I16" s="77">
        <v>0</v>
      </c>
      <c r="J16" s="77">
        <v>0</v>
      </c>
      <c r="K16" s="77">
        <v>0</v>
      </c>
    </row>
    <row r="17" spans="2:11" x14ac:dyDescent="0.25">
      <c r="B17" s="77">
        <v>0.63</v>
      </c>
      <c r="C17" s="36">
        <v>0.02</v>
      </c>
      <c r="D17" s="80">
        <v>0.04</v>
      </c>
      <c r="E17" s="77">
        <v>0</v>
      </c>
      <c r="F17" s="77">
        <v>0</v>
      </c>
      <c r="G17" s="77">
        <v>0.38</v>
      </c>
      <c r="I17" s="77">
        <v>0</v>
      </c>
      <c r="J17" s="77">
        <v>0</v>
      </c>
      <c r="K17" s="36">
        <v>0</v>
      </c>
    </row>
    <row r="18" spans="2:11" x14ac:dyDescent="0.25">
      <c r="B18" s="77">
        <v>0.63</v>
      </c>
      <c r="C18" s="36">
        <v>0.01</v>
      </c>
      <c r="D18" s="80">
        <v>0.11</v>
      </c>
      <c r="E18" s="77">
        <v>0</v>
      </c>
      <c r="F18" s="77">
        <v>0</v>
      </c>
      <c r="G18" s="77">
        <v>0.38</v>
      </c>
      <c r="I18" s="77">
        <v>0</v>
      </c>
      <c r="J18" s="77">
        <v>0</v>
      </c>
      <c r="K18" s="77">
        <v>0</v>
      </c>
    </row>
    <row r="19" spans="2:11" x14ac:dyDescent="0.25">
      <c r="B19" s="77">
        <v>0.63</v>
      </c>
      <c r="C19" s="36">
        <v>0</v>
      </c>
      <c r="D19" s="80">
        <v>0.11</v>
      </c>
      <c r="E19" s="77">
        <v>0.63</v>
      </c>
      <c r="F19" s="77">
        <v>0</v>
      </c>
      <c r="G19" s="77">
        <v>0.38</v>
      </c>
      <c r="I19" s="77">
        <v>0</v>
      </c>
      <c r="J19" s="77">
        <v>0</v>
      </c>
      <c r="K19" s="77">
        <v>0</v>
      </c>
    </row>
    <row r="20" spans="2:11" x14ac:dyDescent="0.25">
      <c r="B20" s="77">
        <v>0.63</v>
      </c>
      <c r="C20" s="36">
        <v>0.01</v>
      </c>
      <c r="D20" s="81">
        <v>0.1</v>
      </c>
      <c r="E20" s="36">
        <v>0.23</v>
      </c>
      <c r="F20" s="77">
        <v>0</v>
      </c>
      <c r="I20" s="77">
        <v>0</v>
      </c>
      <c r="J20" s="77">
        <v>0</v>
      </c>
      <c r="K20" s="77">
        <v>0</v>
      </c>
    </row>
    <row r="21" spans="2:11" x14ac:dyDescent="0.25">
      <c r="B21" s="77">
        <v>0.63</v>
      </c>
      <c r="C21" s="77">
        <v>0.34</v>
      </c>
      <c r="D21" s="81">
        <v>0.01</v>
      </c>
      <c r="E21" s="77">
        <v>0.24</v>
      </c>
      <c r="F21" s="77">
        <v>0</v>
      </c>
      <c r="I21" s="77">
        <v>0</v>
      </c>
      <c r="J21" s="77">
        <v>0</v>
      </c>
      <c r="K21" s="77">
        <v>0</v>
      </c>
    </row>
    <row r="22" spans="2:11" x14ac:dyDescent="0.25">
      <c r="B22" s="77">
        <v>0.63</v>
      </c>
      <c r="C22" s="77">
        <v>0.34</v>
      </c>
      <c r="D22" s="81">
        <v>0.19</v>
      </c>
      <c r="E22" s="77">
        <v>0.47</v>
      </c>
      <c r="F22" s="77">
        <v>0</v>
      </c>
      <c r="I22" s="77">
        <v>0</v>
      </c>
      <c r="J22" s="77">
        <v>0</v>
      </c>
      <c r="K22" s="77">
        <v>0</v>
      </c>
    </row>
    <row r="23" spans="2:11" x14ac:dyDescent="0.25">
      <c r="B23" s="77">
        <v>0.63</v>
      </c>
      <c r="C23" s="77">
        <v>0.34</v>
      </c>
      <c r="D23" s="81">
        <v>0.19</v>
      </c>
      <c r="E23" s="77">
        <v>0.47</v>
      </c>
      <c r="F23" s="77">
        <v>0</v>
      </c>
      <c r="I23" s="77">
        <v>0</v>
      </c>
      <c r="J23" s="77">
        <v>0</v>
      </c>
      <c r="K23" s="77">
        <v>0</v>
      </c>
    </row>
    <row r="24" spans="2:11" x14ac:dyDescent="0.25">
      <c r="B24" s="77">
        <v>0.63</v>
      </c>
      <c r="C24" s="77">
        <v>0.34</v>
      </c>
      <c r="D24" s="81">
        <v>0.01</v>
      </c>
      <c r="E24" s="77">
        <v>0.14000000000000001</v>
      </c>
      <c r="F24" s="77">
        <v>0</v>
      </c>
      <c r="I24" s="77">
        <v>0</v>
      </c>
      <c r="J24" s="77">
        <v>0</v>
      </c>
      <c r="K24" s="77">
        <v>0</v>
      </c>
    </row>
    <row r="25" spans="2:11" x14ac:dyDescent="0.25">
      <c r="B25" s="77">
        <v>0.63</v>
      </c>
      <c r="C25" s="77">
        <v>0.34</v>
      </c>
      <c r="D25" s="81">
        <v>0.2</v>
      </c>
      <c r="E25" s="77">
        <v>0.24</v>
      </c>
      <c r="F25" s="77">
        <v>0</v>
      </c>
      <c r="I25" s="77">
        <v>0</v>
      </c>
      <c r="J25" s="77">
        <v>0</v>
      </c>
      <c r="K25" s="77">
        <v>0</v>
      </c>
    </row>
    <row r="26" spans="2:11" x14ac:dyDescent="0.25">
      <c r="B26" s="77">
        <v>0.63</v>
      </c>
      <c r="C26" s="77">
        <v>0.34</v>
      </c>
      <c r="D26" s="81">
        <v>0</v>
      </c>
      <c r="E26" s="36">
        <v>0</v>
      </c>
      <c r="F26" s="77">
        <v>0</v>
      </c>
      <c r="I26" s="77">
        <v>0</v>
      </c>
      <c r="J26" s="77">
        <v>0</v>
      </c>
      <c r="K26" s="77">
        <v>0</v>
      </c>
    </row>
    <row r="27" spans="2:11" x14ac:dyDescent="0.25">
      <c r="B27" s="77">
        <v>0.63</v>
      </c>
      <c r="C27" s="77">
        <v>0.34</v>
      </c>
      <c r="D27" s="80">
        <v>0.13</v>
      </c>
      <c r="E27" s="77">
        <v>0.47</v>
      </c>
      <c r="F27" s="77">
        <v>0</v>
      </c>
      <c r="I27" s="77">
        <v>0</v>
      </c>
      <c r="J27" s="77">
        <v>0</v>
      </c>
      <c r="K27" s="77">
        <v>0</v>
      </c>
    </row>
    <row r="28" spans="2:11" x14ac:dyDescent="0.25">
      <c r="B28" s="77">
        <v>0.27</v>
      </c>
      <c r="C28" s="77">
        <v>0.34</v>
      </c>
      <c r="D28" s="81">
        <v>0.17</v>
      </c>
      <c r="E28" s="36">
        <v>0</v>
      </c>
      <c r="F28" s="77">
        <v>0</v>
      </c>
      <c r="I28" s="77">
        <v>0</v>
      </c>
      <c r="J28" s="77">
        <v>0</v>
      </c>
      <c r="K28" s="77">
        <v>0</v>
      </c>
    </row>
    <row r="29" spans="2:11" x14ac:dyDescent="0.25">
      <c r="B29" s="77">
        <v>0.63</v>
      </c>
      <c r="C29" s="36">
        <v>0</v>
      </c>
      <c r="D29" s="81">
        <v>0.17</v>
      </c>
      <c r="E29" s="77">
        <v>0.47</v>
      </c>
      <c r="F29" s="77">
        <v>0</v>
      </c>
      <c r="I29" s="77">
        <v>0</v>
      </c>
      <c r="J29" s="77">
        <v>0</v>
      </c>
      <c r="K29" s="77">
        <v>0</v>
      </c>
    </row>
    <row r="30" spans="2:11" x14ac:dyDescent="0.25">
      <c r="B30" s="77">
        <v>0.63</v>
      </c>
      <c r="C30" s="77">
        <v>0.34</v>
      </c>
      <c r="D30" s="80">
        <v>0.13</v>
      </c>
      <c r="E30" s="77">
        <v>0.47</v>
      </c>
      <c r="F30" s="77">
        <v>0</v>
      </c>
      <c r="I30" s="77">
        <v>0</v>
      </c>
      <c r="J30" s="77">
        <v>0</v>
      </c>
      <c r="K30" s="77">
        <v>0</v>
      </c>
    </row>
    <row r="31" spans="2:11" x14ac:dyDescent="0.25">
      <c r="B31" s="77">
        <v>0.63</v>
      </c>
      <c r="C31" s="77">
        <v>0.34</v>
      </c>
      <c r="D31" s="81">
        <v>0.17</v>
      </c>
      <c r="E31" s="77">
        <v>0.47</v>
      </c>
      <c r="F31" s="77">
        <v>0</v>
      </c>
      <c r="I31" s="77">
        <v>0</v>
      </c>
      <c r="J31" s="77">
        <v>0</v>
      </c>
      <c r="K31" s="77">
        <v>0</v>
      </c>
    </row>
    <row r="32" spans="2:11" x14ac:dyDescent="0.25">
      <c r="B32" s="77">
        <v>0.63</v>
      </c>
      <c r="D32" s="81">
        <v>0.17</v>
      </c>
      <c r="E32" s="77">
        <v>0.47</v>
      </c>
      <c r="F32" s="77">
        <v>0</v>
      </c>
      <c r="I32" s="77">
        <v>0</v>
      </c>
      <c r="J32" s="77">
        <v>0</v>
      </c>
      <c r="K32" s="77">
        <v>0</v>
      </c>
    </row>
    <row r="33" spans="2:11" x14ac:dyDescent="0.25">
      <c r="B33" s="77">
        <v>0.63</v>
      </c>
      <c r="D33" s="81">
        <v>0.17</v>
      </c>
      <c r="E33" s="77">
        <v>0.47</v>
      </c>
      <c r="F33" s="77">
        <v>0</v>
      </c>
      <c r="I33" s="77">
        <v>0</v>
      </c>
      <c r="J33" s="77">
        <v>0</v>
      </c>
      <c r="K33" s="77">
        <v>0</v>
      </c>
    </row>
    <row r="34" spans="2:11" x14ac:dyDescent="0.25">
      <c r="B34" s="77">
        <v>0.63</v>
      </c>
      <c r="D34" s="81">
        <v>0.17</v>
      </c>
      <c r="E34" s="77">
        <v>0.47</v>
      </c>
      <c r="F34" s="77">
        <v>0</v>
      </c>
      <c r="I34" s="77">
        <v>0</v>
      </c>
      <c r="J34" s="77">
        <v>0</v>
      </c>
      <c r="K34" s="77">
        <v>0</v>
      </c>
    </row>
    <row r="35" spans="2:11" x14ac:dyDescent="0.25">
      <c r="B35" s="77">
        <v>0.63</v>
      </c>
      <c r="D35" s="81">
        <v>0.17</v>
      </c>
      <c r="E35" s="77">
        <v>0.47</v>
      </c>
      <c r="F35" s="77">
        <v>0</v>
      </c>
      <c r="I35" s="77">
        <v>0</v>
      </c>
      <c r="J35" s="77">
        <v>0</v>
      </c>
      <c r="K35" s="77">
        <v>0</v>
      </c>
    </row>
    <row r="36" spans="2:11" x14ac:dyDescent="0.25">
      <c r="B36" s="77">
        <v>0.63</v>
      </c>
      <c r="D36" s="81">
        <v>0.17</v>
      </c>
      <c r="E36" s="77">
        <v>0.47</v>
      </c>
      <c r="F36" s="77">
        <v>0</v>
      </c>
      <c r="I36" s="77">
        <v>0</v>
      </c>
      <c r="J36" s="77">
        <v>0</v>
      </c>
      <c r="K36" s="77">
        <v>0</v>
      </c>
    </row>
    <row r="37" spans="2:11" x14ac:dyDescent="0.25">
      <c r="B37" s="77">
        <v>0.63</v>
      </c>
      <c r="D37" s="81">
        <v>0.2</v>
      </c>
      <c r="E37" s="77">
        <v>0.18</v>
      </c>
      <c r="F37" s="77">
        <v>0</v>
      </c>
      <c r="I37" s="77">
        <v>0</v>
      </c>
      <c r="J37" s="77">
        <v>0</v>
      </c>
      <c r="K37" s="77">
        <v>0</v>
      </c>
    </row>
    <row r="38" spans="2:11" x14ac:dyDescent="0.25">
      <c r="B38" s="77">
        <v>0.63</v>
      </c>
      <c r="D38" s="81">
        <v>0.17</v>
      </c>
      <c r="E38" s="77">
        <v>0.47</v>
      </c>
      <c r="F38" s="77">
        <v>0</v>
      </c>
      <c r="I38" s="77">
        <v>0</v>
      </c>
      <c r="J38" s="77">
        <v>0</v>
      </c>
      <c r="K38" s="77">
        <v>0</v>
      </c>
    </row>
    <row r="39" spans="2:11" x14ac:dyDescent="0.25">
      <c r="B39" s="77">
        <v>0.63</v>
      </c>
      <c r="D39" s="81">
        <v>0.17</v>
      </c>
      <c r="E39" s="77">
        <v>0.18</v>
      </c>
      <c r="F39" s="77">
        <v>0</v>
      </c>
      <c r="I39" s="77">
        <v>0</v>
      </c>
      <c r="J39" s="77">
        <v>0.66</v>
      </c>
      <c r="K39" s="77">
        <v>0</v>
      </c>
    </row>
    <row r="40" spans="2:11" x14ac:dyDescent="0.25">
      <c r="B40" s="77">
        <v>0.63</v>
      </c>
      <c r="D40" s="81">
        <v>0.17</v>
      </c>
      <c r="E40" s="77">
        <v>0.47</v>
      </c>
      <c r="F40" s="77">
        <v>0</v>
      </c>
      <c r="I40" s="77">
        <v>0</v>
      </c>
      <c r="J40" s="77">
        <v>0.63</v>
      </c>
      <c r="K40" s="77">
        <v>0</v>
      </c>
    </row>
    <row r="41" spans="2:11" x14ac:dyDescent="0.25">
      <c r="B41" s="77">
        <v>0.63</v>
      </c>
      <c r="D41" s="81">
        <v>0.06</v>
      </c>
      <c r="E41" s="77">
        <v>0.47</v>
      </c>
      <c r="F41" s="77">
        <v>0</v>
      </c>
      <c r="I41" s="77">
        <v>0</v>
      </c>
      <c r="J41" s="77">
        <v>0.63</v>
      </c>
      <c r="K41" s="77">
        <v>0</v>
      </c>
    </row>
    <row r="42" spans="2:11" x14ac:dyDescent="0.25">
      <c r="B42" s="77">
        <v>0.63</v>
      </c>
      <c r="D42" s="81">
        <v>0.06</v>
      </c>
      <c r="E42" s="77">
        <v>0.47</v>
      </c>
      <c r="F42" s="77">
        <v>0</v>
      </c>
      <c r="I42" s="77">
        <v>0</v>
      </c>
      <c r="J42" s="77">
        <v>0</v>
      </c>
      <c r="K42" s="77">
        <v>0</v>
      </c>
    </row>
    <row r="43" spans="2:11" x14ac:dyDescent="0.25">
      <c r="B43" s="77">
        <v>0.63</v>
      </c>
      <c r="D43" s="81">
        <v>0.12</v>
      </c>
      <c r="E43" s="77">
        <v>0.47</v>
      </c>
      <c r="F43" s="77">
        <v>0</v>
      </c>
      <c r="I43" s="77">
        <v>0</v>
      </c>
      <c r="J43" s="77">
        <v>0.63</v>
      </c>
      <c r="K43" s="77">
        <v>0</v>
      </c>
    </row>
    <row r="44" spans="2:11" x14ac:dyDescent="0.25">
      <c r="B44" s="77">
        <v>0.63</v>
      </c>
      <c r="D44" s="81">
        <v>0.12</v>
      </c>
      <c r="E44" s="77">
        <v>0</v>
      </c>
      <c r="F44" s="77">
        <v>0</v>
      </c>
      <c r="I44" s="77">
        <v>0</v>
      </c>
      <c r="J44" s="77">
        <v>0.63</v>
      </c>
      <c r="K44" s="77">
        <v>0</v>
      </c>
    </row>
    <row r="45" spans="2:11" x14ac:dyDescent="0.25">
      <c r="B45" s="77">
        <v>0.63</v>
      </c>
      <c r="D45" s="81">
        <v>0.12</v>
      </c>
      <c r="E45" s="77">
        <v>0.47</v>
      </c>
      <c r="F45" s="77">
        <v>0</v>
      </c>
      <c r="I45" s="77">
        <v>0</v>
      </c>
      <c r="J45" s="77">
        <v>0.63</v>
      </c>
      <c r="K45" s="77">
        <v>0</v>
      </c>
    </row>
    <row r="46" spans="2:11" x14ac:dyDescent="0.25">
      <c r="B46" s="77">
        <v>0.63</v>
      </c>
      <c r="D46" s="81">
        <v>0.12</v>
      </c>
      <c r="E46" s="77">
        <v>0.47</v>
      </c>
      <c r="F46" s="77">
        <v>0</v>
      </c>
      <c r="I46" s="77">
        <v>0</v>
      </c>
      <c r="J46" s="77">
        <v>0.63</v>
      </c>
      <c r="K46" s="77">
        <v>0</v>
      </c>
    </row>
    <row r="47" spans="2:11" x14ac:dyDescent="0.25">
      <c r="B47" s="77">
        <v>0.63</v>
      </c>
      <c r="D47" s="81">
        <v>0.12</v>
      </c>
      <c r="E47" s="77">
        <v>0.24</v>
      </c>
      <c r="F47" s="77">
        <v>0</v>
      </c>
      <c r="I47" s="77">
        <v>0</v>
      </c>
      <c r="J47" s="77">
        <v>0.66</v>
      </c>
      <c r="K47" s="77">
        <v>0</v>
      </c>
    </row>
    <row r="48" spans="2:11" x14ac:dyDescent="0.25">
      <c r="B48" s="77">
        <v>0.27</v>
      </c>
      <c r="D48" s="81">
        <v>0.01</v>
      </c>
      <c r="E48" s="77">
        <v>0.47</v>
      </c>
      <c r="F48" s="77">
        <v>0</v>
      </c>
      <c r="I48" s="77">
        <v>0</v>
      </c>
      <c r="J48" s="77">
        <v>0.63</v>
      </c>
      <c r="K48" s="77">
        <v>0</v>
      </c>
    </row>
    <row r="49" spans="2:11" x14ac:dyDescent="0.25">
      <c r="B49" s="77">
        <v>0.63</v>
      </c>
      <c r="D49" s="81">
        <v>0.12</v>
      </c>
      <c r="E49" s="77">
        <v>0.47</v>
      </c>
      <c r="F49" s="77">
        <v>0</v>
      </c>
      <c r="I49" s="77">
        <v>0</v>
      </c>
      <c r="J49" s="77">
        <v>0.63</v>
      </c>
      <c r="K49" s="77">
        <v>0</v>
      </c>
    </row>
    <row r="50" spans="2:11" x14ac:dyDescent="0.25">
      <c r="B50" s="77">
        <v>0.63</v>
      </c>
      <c r="D50" s="81">
        <v>0.17</v>
      </c>
      <c r="E50" s="77">
        <v>0.47</v>
      </c>
      <c r="F50" s="77">
        <v>0</v>
      </c>
      <c r="I50" s="77">
        <v>0</v>
      </c>
      <c r="J50" s="77">
        <v>0</v>
      </c>
      <c r="K50" s="77">
        <v>0</v>
      </c>
    </row>
    <row r="51" spans="2:11" x14ac:dyDescent="0.25">
      <c r="B51" s="77">
        <v>0.63</v>
      </c>
      <c r="D51" s="81">
        <v>0.34</v>
      </c>
      <c r="E51" s="77">
        <v>0.47</v>
      </c>
      <c r="F51" s="77">
        <v>0</v>
      </c>
      <c r="I51" s="77">
        <v>0</v>
      </c>
      <c r="J51" s="77">
        <v>0.63</v>
      </c>
      <c r="K51" s="77">
        <v>0</v>
      </c>
    </row>
    <row r="52" spans="2:11" x14ac:dyDescent="0.25">
      <c r="B52" s="77">
        <v>0.63</v>
      </c>
      <c r="D52" s="81">
        <v>0.12</v>
      </c>
      <c r="E52" s="77">
        <v>0.47</v>
      </c>
      <c r="F52" s="77">
        <v>0</v>
      </c>
      <c r="I52" s="77">
        <v>0</v>
      </c>
      <c r="J52" s="77">
        <v>0.66</v>
      </c>
      <c r="K52" s="77">
        <v>0</v>
      </c>
    </row>
    <row r="53" spans="2:11" x14ac:dyDescent="0.25">
      <c r="B53" s="77">
        <v>0.27</v>
      </c>
      <c r="D53" s="81">
        <v>0.17</v>
      </c>
      <c r="E53" s="77">
        <v>0</v>
      </c>
      <c r="F53" s="77">
        <v>0</v>
      </c>
      <c r="I53" s="77">
        <v>0</v>
      </c>
      <c r="J53" s="77">
        <v>0.63</v>
      </c>
      <c r="K53" s="77">
        <v>0</v>
      </c>
    </row>
    <row r="54" spans="2:11" x14ac:dyDescent="0.25">
      <c r="B54" s="77">
        <v>0.63</v>
      </c>
      <c r="D54" s="81">
        <v>0.12</v>
      </c>
      <c r="E54" s="77">
        <v>0.47</v>
      </c>
      <c r="F54" s="77">
        <v>0</v>
      </c>
      <c r="I54" s="77">
        <v>0</v>
      </c>
      <c r="J54" s="77">
        <v>0.63</v>
      </c>
      <c r="K54" s="77">
        <v>0</v>
      </c>
    </row>
    <row r="55" spans="2:11" x14ac:dyDescent="0.25">
      <c r="B55" s="77">
        <v>0.63</v>
      </c>
      <c r="D55" s="81">
        <v>0.12</v>
      </c>
      <c r="E55" s="77">
        <v>0.47</v>
      </c>
      <c r="F55" s="77">
        <v>0</v>
      </c>
      <c r="I55" s="77">
        <v>0</v>
      </c>
      <c r="J55" s="77">
        <v>0.63</v>
      </c>
      <c r="K55" s="77">
        <v>0</v>
      </c>
    </row>
    <row r="56" spans="2:11" x14ac:dyDescent="0.25">
      <c r="B56" s="77">
        <v>0.27</v>
      </c>
      <c r="D56" s="81">
        <v>0.01</v>
      </c>
      <c r="E56" s="77">
        <v>0.47</v>
      </c>
      <c r="F56" s="77">
        <v>0</v>
      </c>
      <c r="I56" s="77">
        <v>0</v>
      </c>
      <c r="J56" s="77">
        <v>0.63</v>
      </c>
      <c r="K56" s="77">
        <v>0</v>
      </c>
    </row>
    <row r="57" spans="2:11" x14ac:dyDescent="0.25">
      <c r="B57" s="77">
        <v>0.63</v>
      </c>
      <c r="D57" s="81">
        <v>0.12</v>
      </c>
      <c r="E57" s="77">
        <v>0.47</v>
      </c>
      <c r="F57" s="77">
        <v>0</v>
      </c>
      <c r="I57" s="77">
        <v>0</v>
      </c>
      <c r="J57" s="77">
        <v>0.63</v>
      </c>
      <c r="K57" s="77">
        <v>0</v>
      </c>
    </row>
    <row r="58" spans="2:11" x14ac:dyDescent="0.25">
      <c r="B58" s="77">
        <v>0.63</v>
      </c>
      <c r="D58" s="81">
        <v>0.12</v>
      </c>
      <c r="E58" s="77">
        <v>0.47</v>
      </c>
      <c r="F58" s="77">
        <v>0</v>
      </c>
      <c r="I58" s="77">
        <v>0</v>
      </c>
      <c r="J58" s="77">
        <v>0.56000000000000005</v>
      </c>
      <c r="K58" s="77">
        <v>0</v>
      </c>
    </row>
    <row r="59" spans="2:11" x14ac:dyDescent="0.25">
      <c r="B59" s="77">
        <v>0.63</v>
      </c>
      <c r="D59" s="81">
        <v>0.12</v>
      </c>
      <c r="E59" s="77">
        <v>0.18</v>
      </c>
      <c r="F59" s="77">
        <v>0</v>
      </c>
      <c r="I59" s="77">
        <v>0</v>
      </c>
      <c r="J59" s="77">
        <v>0.56000000000000005</v>
      </c>
      <c r="K59" s="77">
        <v>0</v>
      </c>
    </row>
    <row r="60" spans="2:11" x14ac:dyDescent="0.25">
      <c r="B60" s="77">
        <v>0.63</v>
      </c>
      <c r="D60" s="81">
        <v>0</v>
      </c>
      <c r="E60" s="77">
        <v>0.38</v>
      </c>
      <c r="F60" s="77">
        <v>0</v>
      </c>
      <c r="I60" s="77">
        <v>0</v>
      </c>
      <c r="J60" s="77">
        <v>0.56000000000000005</v>
      </c>
      <c r="K60" s="77">
        <v>0</v>
      </c>
    </row>
    <row r="61" spans="2:11" x14ac:dyDescent="0.25">
      <c r="B61" s="77">
        <v>0.63</v>
      </c>
      <c r="D61" s="81">
        <v>0.12</v>
      </c>
      <c r="E61" s="77">
        <v>0.38</v>
      </c>
      <c r="F61" s="77">
        <v>0</v>
      </c>
      <c r="I61" s="77">
        <v>0</v>
      </c>
      <c r="J61" s="77">
        <v>0.56000000000000005</v>
      </c>
      <c r="K61" s="77">
        <v>0</v>
      </c>
    </row>
    <row r="62" spans="2:11" x14ac:dyDescent="0.25">
      <c r="B62" s="77">
        <v>0.27</v>
      </c>
      <c r="D62" s="81">
        <v>0.15</v>
      </c>
      <c r="E62" s="77">
        <v>0.38</v>
      </c>
      <c r="F62" s="77">
        <v>0</v>
      </c>
      <c r="I62" s="77">
        <v>0</v>
      </c>
      <c r="J62" s="77">
        <v>0.56000000000000005</v>
      </c>
      <c r="K62" s="77">
        <v>0</v>
      </c>
    </row>
    <row r="63" spans="2:11" x14ac:dyDescent="0.25">
      <c r="B63" s="77">
        <v>0.63</v>
      </c>
      <c r="D63" s="81">
        <v>0.15</v>
      </c>
      <c r="E63" s="77">
        <v>0.09</v>
      </c>
      <c r="F63" s="77">
        <v>0</v>
      </c>
      <c r="I63" s="77">
        <v>0</v>
      </c>
      <c r="J63" s="77">
        <v>0</v>
      </c>
      <c r="K63" s="77">
        <v>0</v>
      </c>
    </row>
    <row r="64" spans="2:11" x14ac:dyDescent="0.25">
      <c r="B64" s="77">
        <v>0.63</v>
      </c>
      <c r="D64" s="81">
        <v>0.15</v>
      </c>
      <c r="E64" s="77">
        <v>0.38</v>
      </c>
      <c r="F64" s="77">
        <v>0</v>
      </c>
      <c r="I64" s="77">
        <v>0</v>
      </c>
      <c r="J64" s="77">
        <v>0.56000000000000005</v>
      </c>
      <c r="K64" s="77">
        <v>0</v>
      </c>
    </row>
    <row r="65" spans="2:11" x14ac:dyDescent="0.25">
      <c r="B65" s="77">
        <v>0.63</v>
      </c>
      <c r="D65" s="81">
        <v>0.15</v>
      </c>
      <c r="E65" s="77">
        <v>0.38</v>
      </c>
      <c r="F65" s="77">
        <v>0</v>
      </c>
      <c r="I65" s="77">
        <v>0</v>
      </c>
      <c r="J65" s="77">
        <v>0.56000000000000005</v>
      </c>
      <c r="K65" s="77">
        <v>0</v>
      </c>
    </row>
    <row r="66" spans="2:11" x14ac:dyDescent="0.25">
      <c r="B66" s="77">
        <v>0.63</v>
      </c>
      <c r="D66" s="81">
        <v>0.15</v>
      </c>
      <c r="E66" s="77">
        <v>0</v>
      </c>
      <c r="F66" s="77">
        <v>0</v>
      </c>
      <c r="I66" s="77">
        <v>0</v>
      </c>
      <c r="J66" s="77">
        <v>0.56000000000000005</v>
      </c>
      <c r="K66" s="77">
        <v>0</v>
      </c>
    </row>
    <row r="67" spans="2:11" x14ac:dyDescent="0.25">
      <c r="B67" s="77">
        <v>0.63</v>
      </c>
      <c r="D67" s="81">
        <v>0.15</v>
      </c>
      <c r="E67" s="77">
        <v>0.38</v>
      </c>
      <c r="F67" s="77">
        <v>0</v>
      </c>
      <c r="I67" s="77">
        <v>0</v>
      </c>
      <c r="J67" s="77">
        <v>0.56000000000000005</v>
      </c>
      <c r="K67" s="77">
        <v>0</v>
      </c>
    </row>
    <row r="68" spans="2:11" x14ac:dyDescent="0.25">
      <c r="B68" s="77">
        <v>0.63</v>
      </c>
      <c r="D68" s="81">
        <v>0.15</v>
      </c>
      <c r="E68" s="77">
        <v>0</v>
      </c>
      <c r="F68" s="77">
        <v>0</v>
      </c>
      <c r="I68" s="77">
        <v>0</v>
      </c>
      <c r="J68" s="77">
        <v>0.56000000000000005</v>
      </c>
      <c r="K68" s="77">
        <v>0</v>
      </c>
    </row>
    <row r="69" spans="2:11" x14ac:dyDescent="0.25">
      <c r="B69" s="77">
        <v>0.63</v>
      </c>
      <c r="D69" s="81">
        <v>0.15</v>
      </c>
      <c r="E69" s="77">
        <v>0.38</v>
      </c>
      <c r="F69" s="77">
        <v>0</v>
      </c>
      <c r="I69" s="77">
        <v>0</v>
      </c>
      <c r="J69" s="77">
        <v>0.56000000000000005</v>
      </c>
      <c r="K69" s="77">
        <v>0</v>
      </c>
    </row>
    <row r="70" spans="2:11" x14ac:dyDescent="0.25">
      <c r="B70" s="77">
        <v>0.63</v>
      </c>
      <c r="D70" s="81">
        <v>0.12</v>
      </c>
      <c r="E70" s="77">
        <v>0</v>
      </c>
      <c r="F70" s="77">
        <v>0</v>
      </c>
      <c r="I70" s="77">
        <v>0</v>
      </c>
      <c r="J70" s="77">
        <v>0.56000000000000005</v>
      </c>
      <c r="K70" s="77">
        <v>0</v>
      </c>
    </row>
    <row r="71" spans="2:11" x14ac:dyDescent="0.25">
      <c r="B71" s="77">
        <v>0.63</v>
      </c>
      <c r="D71" s="81">
        <v>0.09</v>
      </c>
      <c r="E71" s="77">
        <v>0</v>
      </c>
      <c r="F71" s="77">
        <v>0</v>
      </c>
      <c r="I71" s="77">
        <v>0</v>
      </c>
      <c r="J71" s="77">
        <v>0.56000000000000005</v>
      </c>
      <c r="K71" s="77">
        <v>0</v>
      </c>
    </row>
    <row r="72" spans="2:11" x14ac:dyDescent="0.25">
      <c r="B72" s="77">
        <v>0.63</v>
      </c>
      <c r="D72" s="81">
        <v>0.09</v>
      </c>
      <c r="E72" s="77">
        <v>0.09</v>
      </c>
      <c r="F72" s="77">
        <v>0</v>
      </c>
      <c r="I72" s="77">
        <v>0</v>
      </c>
      <c r="J72" s="77">
        <v>0.56000000000000005</v>
      </c>
      <c r="K72" s="77">
        <v>0</v>
      </c>
    </row>
    <row r="73" spans="2:11" x14ac:dyDescent="0.25">
      <c r="B73" s="77">
        <v>0.63</v>
      </c>
      <c r="D73" s="81">
        <v>0.13</v>
      </c>
      <c r="E73" s="77">
        <v>0.2</v>
      </c>
      <c r="F73" s="77">
        <v>0</v>
      </c>
      <c r="I73" s="77">
        <v>0</v>
      </c>
      <c r="J73" s="77">
        <v>0</v>
      </c>
      <c r="K73" s="77">
        <v>0</v>
      </c>
    </row>
    <row r="74" spans="2:11" x14ac:dyDescent="0.25">
      <c r="B74" s="77">
        <v>0.63</v>
      </c>
      <c r="D74" s="81">
        <v>0.06</v>
      </c>
      <c r="E74" s="77">
        <v>0.38</v>
      </c>
      <c r="F74" s="77">
        <v>0</v>
      </c>
      <c r="I74" s="77">
        <v>0</v>
      </c>
      <c r="J74" s="77">
        <v>0.56000000000000005</v>
      </c>
      <c r="K74" s="77">
        <v>0</v>
      </c>
    </row>
    <row r="75" spans="2:11" x14ac:dyDescent="0.25">
      <c r="B75" s="77">
        <v>0.63</v>
      </c>
      <c r="D75" s="81">
        <v>0.06</v>
      </c>
      <c r="E75" s="77">
        <v>0.38</v>
      </c>
      <c r="F75" s="77">
        <v>0</v>
      </c>
      <c r="I75" s="77">
        <v>0</v>
      </c>
      <c r="J75" s="77">
        <v>0.47</v>
      </c>
      <c r="K75" s="77">
        <v>0</v>
      </c>
    </row>
    <row r="76" spans="2:11" x14ac:dyDescent="0.25">
      <c r="B76" s="77">
        <v>0.63</v>
      </c>
      <c r="D76" s="81">
        <v>0.06</v>
      </c>
      <c r="E76" s="77">
        <v>0</v>
      </c>
      <c r="F76" s="77">
        <v>0</v>
      </c>
      <c r="I76" s="77">
        <v>0</v>
      </c>
      <c r="J76" s="77">
        <v>0.47</v>
      </c>
      <c r="K76" s="77">
        <v>0</v>
      </c>
    </row>
    <row r="77" spans="2:11" x14ac:dyDescent="0.25">
      <c r="B77" s="77">
        <v>0.56000000000000005</v>
      </c>
      <c r="D77" s="81">
        <v>0.01</v>
      </c>
      <c r="E77" s="77">
        <v>0.38</v>
      </c>
      <c r="F77" s="77">
        <v>0</v>
      </c>
      <c r="I77" s="77">
        <v>0</v>
      </c>
      <c r="J77" s="77">
        <v>0.47</v>
      </c>
      <c r="K77" s="77">
        <v>0</v>
      </c>
    </row>
    <row r="78" spans="2:11" x14ac:dyDescent="0.25">
      <c r="B78" s="77">
        <v>0.56000000000000005</v>
      </c>
      <c r="D78" s="81">
        <v>0.06</v>
      </c>
      <c r="E78" s="77">
        <v>0.38</v>
      </c>
      <c r="F78" s="77">
        <v>0</v>
      </c>
      <c r="I78" s="77">
        <v>0</v>
      </c>
      <c r="J78" s="77">
        <v>0.47</v>
      </c>
      <c r="K78" s="77">
        <v>0</v>
      </c>
    </row>
    <row r="79" spans="2:11" x14ac:dyDescent="0.25">
      <c r="B79" s="77">
        <v>0.56000000000000005</v>
      </c>
      <c r="D79" s="81">
        <v>0.06</v>
      </c>
      <c r="E79" s="77">
        <v>0.38</v>
      </c>
      <c r="F79" s="77">
        <v>0</v>
      </c>
      <c r="I79" s="77">
        <v>0</v>
      </c>
      <c r="J79" s="77">
        <v>0.47</v>
      </c>
      <c r="K79" s="77">
        <v>0</v>
      </c>
    </row>
    <row r="80" spans="2:11" x14ac:dyDescent="0.25">
      <c r="B80" s="77">
        <v>0.26</v>
      </c>
      <c r="D80" s="81">
        <v>0</v>
      </c>
      <c r="E80" s="77">
        <v>0.38</v>
      </c>
      <c r="F80" s="77">
        <v>0</v>
      </c>
      <c r="I80" s="77">
        <v>0</v>
      </c>
      <c r="J80" s="77">
        <v>0.47</v>
      </c>
      <c r="K80" s="77">
        <v>0</v>
      </c>
    </row>
    <row r="81" spans="2:11" x14ac:dyDescent="0.25">
      <c r="B81" s="77">
        <v>0.56000000000000005</v>
      </c>
      <c r="D81" s="81">
        <v>0.01</v>
      </c>
      <c r="E81" s="77">
        <v>0.34</v>
      </c>
      <c r="F81" s="77">
        <v>0</v>
      </c>
      <c r="I81" s="77">
        <v>0</v>
      </c>
      <c r="J81" s="77">
        <v>0.47</v>
      </c>
      <c r="K81" s="77">
        <v>0</v>
      </c>
    </row>
    <row r="82" spans="2:11" x14ac:dyDescent="0.25">
      <c r="B82" s="77">
        <v>0.56000000000000005</v>
      </c>
      <c r="D82" s="81">
        <v>0.2</v>
      </c>
      <c r="E82" s="77">
        <v>0.34</v>
      </c>
      <c r="F82" s="77">
        <v>0</v>
      </c>
      <c r="I82" s="77">
        <v>0</v>
      </c>
      <c r="J82" s="77">
        <v>0.47</v>
      </c>
      <c r="K82" s="77">
        <v>0</v>
      </c>
    </row>
    <row r="83" spans="2:11" x14ac:dyDescent="0.25">
      <c r="B83" s="77">
        <v>0.56000000000000005</v>
      </c>
      <c r="D83" s="80">
        <v>0.13</v>
      </c>
      <c r="E83" s="77">
        <v>0</v>
      </c>
      <c r="F83" s="77">
        <v>0</v>
      </c>
      <c r="I83" s="77">
        <v>0</v>
      </c>
      <c r="J83" s="77">
        <v>0.47</v>
      </c>
      <c r="K83" s="77">
        <v>0</v>
      </c>
    </row>
    <row r="84" spans="2:11" x14ac:dyDescent="0.25">
      <c r="B84" s="77">
        <v>0.56000000000000005</v>
      </c>
      <c r="D84" s="81">
        <v>0.11</v>
      </c>
      <c r="E84" s="77">
        <v>0.34</v>
      </c>
      <c r="F84" s="77">
        <v>0</v>
      </c>
      <c r="I84" s="77">
        <v>0</v>
      </c>
      <c r="J84" s="77">
        <v>0.47</v>
      </c>
      <c r="K84" s="77">
        <v>0</v>
      </c>
    </row>
    <row r="85" spans="2:11" x14ac:dyDescent="0.25">
      <c r="B85" s="77">
        <v>0.56000000000000005</v>
      </c>
      <c r="D85" s="81">
        <v>0.17</v>
      </c>
      <c r="E85" s="77">
        <v>0.34</v>
      </c>
      <c r="F85" s="77">
        <v>0</v>
      </c>
      <c r="I85" s="77">
        <v>0</v>
      </c>
      <c r="J85" s="77">
        <v>0.47</v>
      </c>
      <c r="K85" s="77">
        <v>0</v>
      </c>
    </row>
    <row r="86" spans="2:11" x14ac:dyDescent="0.25">
      <c r="B86" s="77">
        <v>0.56000000000000005</v>
      </c>
      <c r="D86" s="80">
        <v>0.13</v>
      </c>
      <c r="E86" s="77">
        <v>0.3</v>
      </c>
      <c r="F86" s="77">
        <v>0</v>
      </c>
      <c r="I86" s="77">
        <v>0</v>
      </c>
      <c r="J86" s="77">
        <v>0.47</v>
      </c>
      <c r="K86" s="77">
        <v>0</v>
      </c>
    </row>
    <row r="87" spans="2:11" x14ac:dyDescent="0.25">
      <c r="B87" s="77">
        <v>0.56000000000000005</v>
      </c>
      <c r="D87" s="81">
        <v>0.38</v>
      </c>
      <c r="E87" s="77">
        <v>0.3</v>
      </c>
      <c r="F87" s="77">
        <v>0</v>
      </c>
      <c r="I87" s="77">
        <v>0</v>
      </c>
      <c r="J87" s="77">
        <v>0.47</v>
      </c>
      <c r="K87" s="77">
        <v>0</v>
      </c>
    </row>
    <row r="88" spans="2:11" x14ac:dyDescent="0.25">
      <c r="B88" s="77">
        <v>0.56000000000000005</v>
      </c>
      <c r="D88" s="81">
        <v>0.2</v>
      </c>
      <c r="E88" s="77">
        <v>0.3</v>
      </c>
      <c r="F88" s="77">
        <v>0</v>
      </c>
      <c r="I88" s="77">
        <v>0.63</v>
      </c>
      <c r="J88" s="77">
        <v>0.47</v>
      </c>
      <c r="K88" s="77">
        <v>0</v>
      </c>
    </row>
    <row r="89" spans="2:11" x14ac:dyDescent="0.25">
      <c r="B89" s="77">
        <v>0.56000000000000005</v>
      </c>
      <c r="D89" s="81">
        <v>0.11</v>
      </c>
      <c r="E89" s="77">
        <v>0.21</v>
      </c>
      <c r="F89" s="77">
        <v>0</v>
      </c>
      <c r="I89" s="77">
        <v>0.63</v>
      </c>
      <c r="J89" s="77">
        <v>0.47</v>
      </c>
      <c r="K89" s="77">
        <v>0</v>
      </c>
    </row>
    <row r="90" spans="2:11" x14ac:dyDescent="0.25">
      <c r="B90" s="77">
        <v>0.56000000000000005</v>
      </c>
      <c r="D90" s="81">
        <v>0.38</v>
      </c>
      <c r="E90" s="77">
        <v>0.09</v>
      </c>
      <c r="F90" s="77">
        <v>0</v>
      </c>
      <c r="I90" s="77">
        <v>0.63</v>
      </c>
      <c r="J90" s="77">
        <v>0.47</v>
      </c>
      <c r="K90" s="77">
        <v>0</v>
      </c>
    </row>
    <row r="91" spans="2:11" x14ac:dyDescent="0.25">
      <c r="B91" s="77">
        <v>0.56000000000000005</v>
      </c>
      <c r="D91" s="81">
        <v>0.17</v>
      </c>
      <c r="E91" s="77">
        <v>0</v>
      </c>
      <c r="F91" s="77">
        <v>0</v>
      </c>
      <c r="I91" s="77">
        <v>0.63</v>
      </c>
      <c r="J91" s="77">
        <v>0.47</v>
      </c>
      <c r="K91" s="77">
        <v>0</v>
      </c>
    </row>
    <row r="92" spans="2:11" x14ac:dyDescent="0.25">
      <c r="B92" s="77">
        <v>0.56000000000000005</v>
      </c>
      <c r="D92" s="80">
        <v>0.13</v>
      </c>
      <c r="E92" s="77">
        <v>0.63</v>
      </c>
      <c r="F92" s="77">
        <v>0</v>
      </c>
      <c r="I92" s="77">
        <v>0.63</v>
      </c>
      <c r="J92" s="77">
        <v>0.47</v>
      </c>
      <c r="K92" s="77">
        <v>0</v>
      </c>
    </row>
    <row r="93" spans="2:11" x14ac:dyDescent="0.25">
      <c r="B93" s="77">
        <v>0.56000000000000005</v>
      </c>
      <c r="D93" s="81">
        <v>0.17</v>
      </c>
      <c r="E93" s="77">
        <v>0.63</v>
      </c>
      <c r="F93" s="77">
        <v>0</v>
      </c>
      <c r="I93" s="77">
        <v>0.63</v>
      </c>
      <c r="J93" s="77">
        <v>0.47</v>
      </c>
      <c r="K93" s="77">
        <v>0</v>
      </c>
    </row>
    <row r="94" spans="2:11" x14ac:dyDescent="0.25">
      <c r="B94" s="77">
        <v>0.56000000000000005</v>
      </c>
      <c r="D94" s="81">
        <v>0.38</v>
      </c>
      <c r="E94" s="77">
        <v>0.63</v>
      </c>
      <c r="F94" s="77">
        <v>0</v>
      </c>
      <c r="I94" s="77">
        <v>0.63</v>
      </c>
      <c r="J94" s="77">
        <v>0.47</v>
      </c>
      <c r="K94" s="77">
        <v>0</v>
      </c>
    </row>
    <row r="95" spans="2:11" x14ac:dyDescent="0.25">
      <c r="B95" s="77">
        <v>0.56000000000000005</v>
      </c>
      <c r="D95" s="81">
        <v>0.17</v>
      </c>
      <c r="E95" s="77">
        <v>0.63</v>
      </c>
      <c r="F95" s="77">
        <v>0</v>
      </c>
      <c r="I95" s="77">
        <v>0.63</v>
      </c>
      <c r="J95" s="77">
        <v>0.47</v>
      </c>
      <c r="K95" s="77">
        <v>0</v>
      </c>
    </row>
    <row r="96" spans="2:11" x14ac:dyDescent="0.25">
      <c r="B96" s="77">
        <v>0.56000000000000005</v>
      </c>
      <c r="D96" s="81">
        <v>0.17</v>
      </c>
      <c r="E96" s="77">
        <v>0.63</v>
      </c>
      <c r="F96" s="77">
        <v>0</v>
      </c>
      <c r="I96" s="77">
        <v>0.63</v>
      </c>
      <c r="J96" s="77">
        <v>0.47</v>
      </c>
      <c r="K96" s="77">
        <v>0</v>
      </c>
    </row>
    <row r="97" spans="2:11" x14ac:dyDescent="0.25">
      <c r="B97" s="77">
        <v>0.56000000000000005</v>
      </c>
      <c r="D97" s="81">
        <v>0.17</v>
      </c>
      <c r="E97" s="77">
        <v>0.63</v>
      </c>
      <c r="F97" s="77">
        <v>0</v>
      </c>
      <c r="I97" s="77">
        <v>0.63</v>
      </c>
      <c r="J97" s="77">
        <v>0.47</v>
      </c>
      <c r="K97" s="77">
        <v>0</v>
      </c>
    </row>
    <row r="98" spans="2:11" x14ac:dyDescent="0.25">
      <c r="B98" s="77">
        <v>0.56000000000000005</v>
      </c>
      <c r="D98" s="80">
        <v>0.25</v>
      </c>
      <c r="E98" s="77">
        <v>0.56000000000000005</v>
      </c>
      <c r="F98" s="77">
        <v>0</v>
      </c>
      <c r="I98" s="77">
        <v>0.63</v>
      </c>
      <c r="J98" s="77">
        <v>0.47</v>
      </c>
      <c r="K98" s="77">
        <v>0</v>
      </c>
    </row>
    <row r="99" spans="2:11" x14ac:dyDescent="0.25">
      <c r="B99" s="77">
        <v>0.56000000000000005</v>
      </c>
      <c r="D99" s="80">
        <v>0.2</v>
      </c>
      <c r="E99" s="77">
        <v>0.47</v>
      </c>
      <c r="F99" s="77">
        <v>0</v>
      </c>
      <c r="I99" s="77">
        <v>0.63</v>
      </c>
      <c r="J99" s="77">
        <v>0.52</v>
      </c>
      <c r="K99" s="77">
        <v>0</v>
      </c>
    </row>
    <row r="100" spans="2:11" x14ac:dyDescent="0.25">
      <c r="B100" s="77">
        <v>0.56000000000000005</v>
      </c>
      <c r="D100" s="81">
        <v>0.22</v>
      </c>
      <c r="E100" s="77">
        <v>0.21</v>
      </c>
      <c r="F100" s="77">
        <v>0</v>
      </c>
      <c r="I100" s="77">
        <v>0.63</v>
      </c>
      <c r="J100" s="77">
        <v>0.47</v>
      </c>
      <c r="K100" s="77">
        <v>0</v>
      </c>
    </row>
    <row r="101" spans="2:11" x14ac:dyDescent="0.25">
      <c r="B101" s="77">
        <v>0.56000000000000005</v>
      </c>
      <c r="D101" s="81">
        <v>0.01</v>
      </c>
      <c r="E101" s="77">
        <v>0.01</v>
      </c>
      <c r="F101" s="77">
        <v>0</v>
      </c>
      <c r="I101" s="77">
        <v>0.63</v>
      </c>
      <c r="J101" s="77">
        <v>0</v>
      </c>
      <c r="K101" s="77">
        <v>0</v>
      </c>
    </row>
    <row r="102" spans="2:11" x14ac:dyDescent="0.25">
      <c r="B102" s="77">
        <v>0.56000000000000005</v>
      </c>
      <c r="D102" s="81">
        <v>0.2</v>
      </c>
      <c r="E102" s="77">
        <v>7.0000000000000007E-2</v>
      </c>
      <c r="F102" s="77">
        <v>0</v>
      </c>
      <c r="I102" s="77">
        <v>0.63</v>
      </c>
      <c r="J102" s="77">
        <v>0.38</v>
      </c>
      <c r="K102" s="77">
        <v>0</v>
      </c>
    </row>
    <row r="103" spans="2:11" x14ac:dyDescent="0.25">
      <c r="B103" s="77">
        <v>0.22</v>
      </c>
      <c r="D103" s="81">
        <v>0.2</v>
      </c>
      <c r="E103" s="77">
        <v>7.0000000000000007E-2</v>
      </c>
      <c r="F103" s="77">
        <v>0</v>
      </c>
      <c r="I103" s="77">
        <v>0.63</v>
      </c>
      <c r="J103" s="77">
        <v>0.49</v>
      </c>
      <c r="K103" s="77">
        <v>0</v>
      </c>
    </row>
    <row r="104" spans="2:11" x14ac:dyDescent="0.25">
      <c r="B104" s="77">
        <v>0.47</v>
      </c>
      <c r="D104" s="80">
        <v>0.13</v>
      </c>
      <c r="E104" s="77">
        <v>0.01</v>
      </c>
      <c r="F104" s="77">
        <v>0</v>
      </c>
      <c r="I104" s="77">
        <v>0.63</v>
      </c>
      <c r="J104" s="77">
        <v>0.38</v>
      </c>
      <c r="K104" s="77">
        <v>0</v>
      </c>
    </row>
    <row r="105" spans="2:11" x14ac:dyDescent="0.25">
      <c r="B105" s="77">
        <v>0.22</v>
      </c>
      <c r="D105" s="81">
        <v>0.17</v>
      </c>
      <c r="E105" s="77">
        <v>0.63</v>
      </c>
      <c r="F105" s="77">
        <v>0</v>
      </c>
      <c r="I105" s="77">
        <v>0.63</v>
      </c>
      <c r="J105" s="77">
        <v>0.38</v>
      </c>
      <c r="K105" s="77">
        <v>0</v>
      </c>
    </row>
    <row r="106" spans="2:11" x14ac:dyDescent="0.25">
      <c r="B106" s="77">
        <v>0.47</v>
      </c>
      <c r="D106" s="81">
        <v>0.17</v>
      </c>
      <c r="E106" s="77">
        <v>0.38</v>
      </c>
      <c r="F106" s="77">
        <v>0</v>
      </c>
      <c r="I106" s="77">
        <v>0.63</v>
      </c>
      <c r="J106" s="77">
        <v>0.38</v>
      </c>
      <c r="K106" s="77">
        <v>0</v>
      </c>
    </row>
    <row r="107" spans="2:11" x14ac:dyDescent="0.25">
      <c r="B107" s="77">
        <v>0.47</v>
      </c>
      <c r="D107" s="81">
        <v>0.17</v>
      </c>
      <c r="E107" s="77">
        <v>0</v>
      </c>
      <c r="F107" s="77">
        <v>0</v>
      </c>
      <c r="I107" s="77">
        <v>0.63</v>
      </c>
      <c r="J107" s="77">
        <v>0.38</v>
      </c>
      <c r="K107" s="77">
        <v>0</v>
      </c>
    </row>
    <row r="108" spans="2:11" x14ac:dyDescent="0.25">
      <c r="B108" s="77">
        <v>0.47</v>
      </c>
      <c r="D108" s="81">
        <v>0</v>
      </c>
      <c r="E108" s="77">
        <v>0.34</v>
      </c>
      <c r="F108" s="77">
        <v>0</v>
      </c>
      <c r="I108" s="77">
        <v>0.56000000000000005</v>
      </c>
      <c r="J108" s="77">
        <v>0.38</v>
      </c>
      <c r="K108" s="77">
        <v>0</v>
      </c>
    </row>
    <row r="109" spans="2:11" x14ac:dyDescent="0.25">
      <c r="B109" s="77">
        <v>0.47</v>
      </c>
      <c r="D109" s="81">
        <v>0</v>
      </c>
      <c r="F109" s="77">
        <v>0</v>
      </c>
      <c r="I109" s="77">
        <v>0.56000000000000005</v>
      </c>
      <c r="J109" s="77">
        <v>0.38</v>
      </c>
      <c r="K109" s="77">
        <v>0</v>
      </c>
    </row>
    <row r="110" spans="2:11" x14ac:dyDescent="0.25">
      <c r="B110" s="77">
        <v>0.47</v>
      </c>
      <c r="D110" s="81">
        <v>0.08</v>
      </c>
      <c r="F110" s="77">
        <v>0</v>
      </c>
      <c r="I110" s="77">
        <v>0</v>
      </c>
      <c r="J110" s="77">
        <v>0.38</v>
      </c>
      <c r="K110" s="77">
        <v>0</v>
      </c>
    </row>
    <row r="111" spans="2:11" x14ac:dyDescent="0.25">
      <c r="B111" s="77">
        <v>0.47</v>
      </c>
      <c r="D111" s="81">
        <v>0.11</v>
      </c>
      <c r="F111" s="77">
        <v>0</v>
      </c>
      <c r="I111" s="77">
        <v>0.56000000000000005</v>
      </c>
      <c r="J111" s="77">
        <v>0.38</v>
      </c>
      <c r="K111" s="77">
        <v>0</v>
      </c>
    </row>
    <row r="112" spans="2:11" x14ac:dyDescent="0.25">
      <c r="B112" s="77">
        <v>0.47</v>
      </c>
      <c r="D112" s="81">
        <v>0.04</v>
      </c>
      <c r="F112" s="77">
        <v>0</v>
      </c>
      <c r="I112" s="77">
        <v>0.56000000000000005</v>
      </c>
      <c r="J112" s="77">
        <v>0.38</v>
      </c>
      <c r="K112" s="77">
        <v>0</v>
      </c>
    </row>
    <row r="113" spans="2:11" x14ac:dyDescent="0.25">
      <c r="B113" s="77">
        <v>0.22</v>
      </c>
      <c r="D113" s="81">
        <v>0.01</v>
      </c>
      <c r="F113" s="77">
        <v>0</v>
      </c>
      <c r="I113" s="77">
        <v>0.56000000000000005</v>
      </c>
      <c r="J113" s="77">
        <v>0.38</v>
      </c>
      <c r="K113" s="77">
        <v>0</v>
      </c>
    </row>
    <row r="114" spans="2:11" x14ac:dyDescent="0.25">
      <c r="B114" s="77">
        <v>0.47</v>
      </c>
      <c r="D114" s="81">
        <v>0</v>
      </c>
      <c r="F114" s="77">
        <v>0</v>
      </c>
      <c r="I114" s="77">
        <v>0.56000000000000005</v>
      </c>
      <c r="J114" s="77">
        <v>0.38</v>
      </c>
      <c r="K114" s="77">
        <v>0</v>
      </c>
    </row>
    <row r="115" spans="2:11" x14ac:dyDescent="0.25">
      <c r="B115" s="77">
        <v>0.47</v>
      </c>
      <c r="D115" s="81">
        <v>0.04</v>
      </c>
      <c r="F115" s="77">
        <v>0</v>
      </c>
      <c r="I115" s="77">
        <v>0.56000000000000005</v>
      </c>
      <c r="J115" s="77">
        <v>0.38</v>
      </c>
      <c r="K115" s="77">
        <v>0</v>
      </c>
    </row>
    <row r="116" spans="2:11" x14ac:dyDescent="0.25">
      <c r="B116" s="77">
        <v>0.47</v>
      </c>
      <c r="D116" s="81">
        <v>0.01</v>
      </c>
      <c r="F116" s="77">
        <v>0</v>
      </c>
      <c r="I116" s="77">
        <v>0.56000000000000005</v>
      </c>
      <c r="J116" s="77">
        <v>0.49</v>
      </c>
      <c r="K116" s="77">
        <v>0</v>
      </c>
    </row>
    <row r="117" spans="2:11" x14ac:dyDescent="0.25">
      <c r="B117" s="77">
        <v>0.47</v>
      </c>
      <c r="D117" s="81">
        <v>0.04</v>
      </c>
      <c r="F117" s="77">
        <v>0</v>
      </c>
      <c r="I117" s="77">
        <v>0</v>
      </c>
      <c r="J117" s="77">
        <v>0.38</v>
      </c>
      <c r="K117" s="77">
        <v>0</v>
      </c>
    </row>
    <row r="118" spans="2:11" x14ac:dyDescent="0.25">
      <c r="B118" s="77">
        <v>0.47</v>
      </c>
      <c r="D118" s="81">
        <v>0.04</v>
      </c>
      <c r="F118" s="77">
        <v>0</v>
      </c>
      <c r="I118" s="77">
        <v>0.56000000000000005</v>
      </c>
      <c r="J118" s="77">
        <v>0.38</v>
      </c>
      <c r="K118" s="77">
        <v>0</v>
      </c>
    </row>
    <row r="119" spans="2:11" x14ac:dyDescent="0.25">
      <c r="B119" s="77">
        <v>0.47</v>
      </c>
      <c r="D119" s="81">
        <v>0.08</v>
      </c>
      <c r="F119" s="77">
        <v>0</v>
      </c>
      <c r="I119" s="77">
        <v>0.56000000000000005</v>
      </c>
      <c r="J119" s="77">
        <v>0.38</v>
      </c>
      <c r="K119" s="77">
        <v>0</v>
      </c>
    </row>
    <row r="120" spans="2:11" x14ac:dyDescent="0.25">
      <c r="B120" s="77">
        <v>0.38</v>
      </c>
      <c r="D120" s="81">
        <v>0.04</v>
      </c>
      <c r="F120" s="77">
        <v>0</v>
      </c>
      <c r="I120" s="77">
        <v>0.56000000000000005</v>
      </c>
      <c r="J120" s="77">
        <v>0.38</v>
      </c>
      <c r="K120" s="77">
        <v>0</v>
      </c>
    </row>
    <row r="121" spans="2:11" x14ac:dyDescent="0.25">
      <c r="B121" s="77">
        <v>0.38</v>
      </c>
      <c r="D121" s="81">
        <v>0</v>
      </c>
      <c r="F121" s="77">
        <v>0</v>
      </c>
      <c r="I121" s="77">
        <v>0.56000000000000005</v>
      </c>
      <c r="J121" s="77">
        <v>0.38</v>
      </c>
      <c r="K121" s="77">
        <v>0</v>
      </c>
    </row>
    <row r="122" spans="2:11" x14ac:dyDescent="0.25">
      <c r="B122" s="77">
        <v>0.38</v>
      </c>
      <c r="D122" s="81">
        <v>0.08</v>
      </c>
      <c r="F122" s="77">
        <v>0</v>
      </c>
      <c r="I122" s="77">
        <v>0.47</v>
      </c>
      <c r="J122" s="77">
        <v>0.48</v>
      </c>
      <c r="K122" s="77">
        <v>0</v>
      </c>
    </row>
    <row r="123" spans="2:11" x14ac:dyDescent="0.25">
      <c r="B123" s="77">
        <v>0.38</v>
      </c>
      <c r="D123" s="81">
        <v>0.04</v>
      </c>
      <c r="F123" s="77">
        <v>0</v>
      </c>
      <c r="I123" s="77">
        <v>0.47</v>
      </c>
      <c r="J123" s="77">
        <v>0.38</v>
      </c>
      <c r="K123" s="77">
        <v>0</v>
      </c>
    </row>
    <row r="124" spans="2:11" x14ac:dyDescent="0.25">
      <c r="B124" s="77">
        <v>0.38</v>
      </c>
      <c r="D124" s="81">
        <v>0.04</v>
      </c>
      <c r="F124" s="77">
        <v>0</v>
      </c>
      <c r="I124" s="77">
        <v>0.47</v>
      </c>
      <c r="J124" s="77">
        <v>0.38</v>
      </c>
      <c r="K124" s="77">
        <v>0</v>
      </c>
    </row>
    <row r="125" spans="2:11" x14ac:dyDescent="0.25">
      <c r="B125" s="77">
        <v>0.38</v>
      </c>
      <c r="D125" s="81">
        <v>0.04</v>
      </c>
      <c r="F125" s="77">
        <v>0</v>
      </c>
      <c r="I125" s="77">
        <v>0.47</v>
      </c>
      <c r="J125" s="77">
        <v>0.38</v>
      </c>
      <c r="K125" s="77">
        <v>0</v>
      </c>
    </row>
    <row r="126" spans="2:11" x14ac:dyDescent="0.25">
      <c r="B126" s="77">
        <v>0.38</v>
      </c>
      <c r="D126" s="81">
        <v>0.04</v>
      </c>
      <c r="F126" s="77">
        <v>0</v>
      </c>
      <c r="I126" s="77">
        <v>0.47</v>
      </c>
      <c r="J126" s="77">
        <v>0.38</v>
      </c>
      <c r="K126" s="77">
        <v>0</v>
      </c>
    </row>
    <row r="127" spans="2:11" x14ac:dyDescent="0.25">
      <c r="B127" s="77">
        <v>0.22</v>
      </c>
      <c r="D127" s="81">
        <v>0.04</v>
      </c>
      <c r="F127" s="77">
        <v>0</v>
      </c>
      <c r="I127" s="77">
        <v>0.47</v>
      </c>
      <c r="J127" s="77">
        <v>0.38</v>
      </c>
      <c r="K127" s="77">
        <v>0</v>
      </c>
    </row>
    <row r="128" spans="2:11" x14ac:dyDescent="0.25">
      <c r="B128" s="77">
        <v>0.38</v>
      </c>
      <c r="D128" s="81">
        <v>0.04</v>
      </c>
      <c r="F128" s="77">
        <v>0</v>
      </c>
      <c r="I128" s="77">
        <v>0.47</v>
      </c>
      <c r="J128" s="77">
        <v>0.38</v>
      </c>
      <c r="K128" s="77">
        <v>0</v>
      </c>
    </row>
    <row r="129" spans="2:11" x14ac:dyDescent="0.25">
      <c r="B129" s="77">
        <v>0.38</v>
      </c>
      <c r="D129" s="81">
        <v>0.08</v>
      </c>
      <c r="F129" s="77">
        <v>0</v>
      </c>
      <c r="I129" s="77">
        <v>0.47</v>
      </c>
      <c r="J129" s="77">
        <v>0.38</v>
      </c>
      <c r="K129" s="77">
        <v>0</v>
      </c>
    </row>
    <row r="130" spans="2:11" x14ac:dyDescent="0.25">
      <c r="B130" s="77">
        <v>0.38</v>
      </c>
      <c r="D130" s="81">
        <v>0</v>
      </c>
      <c r="F130" s="77">
        <v>0</v>
      </c>
      <c r="I130" s="77">
        <v>0.47</v>
      </c>
      <c r="J130" s="77">
        <v>0.38</v>
      </c>
      <c r="K130" s="77">
        <v>0</v>
      </c>
    </row>
    <row r="131" spans="2:11" x14ac:dyDescent="0.25">
      <c r="B131" s="77">
        <v>0.38</v>
      </c>
      <c r="D131" s="81">
        <v>0</v>
      </c>
      <c r="F131" s="77">
        <v>0</v>
      </c>
      <c r="I131" s="77">
        <v>0.47</v>
      </c>
      <c r="J131" s="77">
        <v>0.38</v>
      </c>
      <c r="K131" s="77">
        <v>0</v>
      </c>
    </row>
    <row r="132" spans="2:11" x14ac:dyDescent="0.25">
      <c r="B132" s="77">
        <v>0.38</v>
      </c>
      <c r="D132" s="81">
        <v>0.08</v>
      </c>
      <c r="F132" s="77">
        <v>0</v>
      </c>
      <c r="I132" s="77">
        <v>0.47</v>
      </c>
      <c r="J132" s="77">
        <v>0.38</v>
      </c>
      <c r="K132" s="77">
        <v>0</v>
      </c>
    </row>
    <row r="133" spans="2:11" x14ac:dyDescent="0.25">
      <c r="B133" s="77">
        <v>0.38</v>
      </c>
      <c r="D133" s="81">
        <v>0.08</v>
      </c>
      <c r="F133" s="77">
        <v>0</v>
      </c>
      <c r="I133" s="77">
        <v>0.47</v>
      </c>
      <c r="J133" s="77">
        <v>0.38</v>
      </c>
      <c r="K133" s="77">
        <v>0</v>
      </c>
    </row>
    <row r="134" spans="2:11" x14ac:dyDescent="0.25">
      <c r="B134" s="77">
        <v>0.25</v>
      </c>
      <c r="D134" s="81">
        <v>0.04</v>
      </c>
      <c r="F134" s="77">
        <v>0</v>
      </c>
      <c r="I134" s="77">
        <v>0.47</v>
      </c>
      <c r="J134" s="77">
        <v>0.38</v>
      </c>
      <c r="K134" s="77">
        <v>0</v>
      </c>
    </row>
    <row r="135" spans="2:11" x14ac:dyDescent="0.25">
      <c r="B135" s="77">
        <v>0.38</v>
      </c>
      <c r="D135" s="81">
        <v>0.04</v>
      </c>
      <c r="F135" s="77">
        <v>0</v>
      </c>
      <c r="I135" s="77">
        <v>0.47</v>
      </c>
      <c r="J135" s="77">
        <v>0.38</v>
      </c>
      <c r="K135" s="77">
        <v>0</v>
      </c>
    </row>
    <row r="136" spans="2:11" x14ac:dyDescent="0.25">
      <c r="B136" s="77">
        <v>0.38</v>
      </c>
      <c r="D136" s="81">
        <v>0.04</v>
      </c>
      <c r="F136" s="77">
        <v>0</v>
      </c>
      <c r="I136" s="77">
        <v>0.47</v>
      </c>
      <c r="J136" s="77">
        <v>0.38</v>
      </c>
      <c r="K136" s="77">
        <v>0</v>
      </c>
    </row>
    <row r="137" spans="2:11" x14ac:dyDescent="0.25">
      <c r="B137" s="77">
        <v>0.38</v>
      </c>
      <c r="D137" s="81">
        <v>0.04</v>
      </c>
      <c r="F137" s="77">
        <v>0</v>
      </c>
      <c r="I137" s="77">
        <v>0.47</v>
      </c>
      <c r="J137" s="77">
        <v>0.38</v>
      </c>
      <c r="K137" s="77">
        <v>0</v>
      </c>
    </row>
    <row r="138" spans="2:11" x14ac:dyDescent="0.25">
      <c r="B138" s="77">
        <v>0.38</v>
      </c>
      <c r="D138" s="81">
        <v>0.04</v>
      </c>
      <c r="F138" s="77">
        <v>0</v>
      </c>
      <c r="I138" s="77">
        <v>0.47</v>
      </c>
      <c r="J138" s="77">
        <v>0.38</v>
      </c>
      <c r="K138" s="77">
        <v>0</v>
      </c>
    </row>
    <row r="139" spans="2:11" x14ac:dyDescent="0.25">
      <c r="B139" s="77">
        <v>0.38</v>
      </c>
      <c r="D139" s="81">
        <v>0.04</v>
      </c>
      <c r="F139" s="77">
        <v>0</v>
      </c>
      <c r="I139" s="77">
        <v>0.47</v>
      </c>
      <c r="J139" s="77">
        <v>0.38</v>
      </c>
      <c r="K139" s="77">
        <v>0</v>
      </c>
    </row>
    <row r="140" spans="2:11" x14ac:dyDescent="0.25">
      <c r="B140" s="77">
        <v>0.38</v>
      </c>
      <c r="D140" s="81">
        <v>0</v>
      </c>
      <c r="F140" s="77">
        <v>0</v>
      </c>
      <c r="I140" s="77">
        <v>0.47</v>
      </c>
      <c r="J140" s="77">
        <v>0.24</v>
      </c>
      <c r="K140" s="77">
        <v>0</v>
      </c>
    </row>
    <row r="141" spans="2:11" x14ac:dyDescent="0.25">
      <c r="B141" s="77">
        <v>0.38</v>
      </c>
      <c r="D141" s="81">
        <v>0.04</v>
      </c>
      <c r="F141" s="77">
        <v>0</v>
      </c>
      <c r="I141" s="77">
        <v>0.47</v>
      </c>
      <c r="J141" s="77">
        <v>0.38</v>
      </c>
      <c r="K141" s="77">
        <v>0</v>
      </c>
    </row>
    <row r="142" spans="2:11" x14ac:dyDescent="0.25">
      <c r="B142" s="77">
        <v>0.38</v>
      </c>
      <c r="D142" s="81">
        <v>0.04</v>
      </c>
      <c r="F142" s="77">
        <v>0</v>
      </c>
      <c r="I142" s="77">
        <v>0.47</v>
      </c>
      <c r="J142" s="77">
        <v>0.38</v>
      </c>
      <c r="K142" s="77">
        <v>0</v>
      </c>
    </row>
    <row r="143" spans="2:11" x14ac:dyDescent="0.25">
      <c r="B143" s="77">
        <v>0.38</v>
      </c>
      <c r="D143" s="81">
        <v>0.39</v>
      </c>
      <c r="F143" s="77">
        <v>0</v>
      </c>
      <c r="I143" s="77">
        <v>0.47</v>
      </c>
      <c r="J143" s="77">
        <v>0.38</v>
      </c>
      <c r="K143" s="77">
        <v>0</v>
      </c>
    </row>
    <row r="144" spans="2:11" x14ac:dyDescent="0.25">
      <c r="B144" s="77">
        <v>0.38</v>
      </c>
      <c r="D144" s="81">
        <v>0.39</v>
      </c>
      <c r="F144" s="77">
        <v>0</v>
      </c>
      <c r="I144" s="77">
        <v>0.47</v>
      </c>
      <c r="J144" s="77">
        <v>0.24</v>
      </c>
      <c r="K144" s="77">
        <v>0</v>
      </c>
    </row>
    <row r="145" spans="2:11" x14ac:dyDescent="0.25">
      <c r="B145" s="77">
        <v>0.38</v>
      </c>
      <c r="D145" s="81">
        <v>0.39</v>
      </c>
      <c r="F145" s="77">
        <v>0</v>
      </c>
      <c r="I145" s="77">
        <v>0.47</v>
      </c>
      <c r="J145" s="77">
        <v>0.38</v>
      </c>
      <c r="K145" s="77">
        <v>0</v>
      </c>
    </row>
    <row r="146" spans="2:11" x14ac:dyDescent="0.25">
      <c r="B146" s="77">
        <v>0.38</v>
      </c>
      <c r="D146" s="81">
        <v>0.39</v>
      </c>
      <c r="F146" s="77">
        <v>0</v>
      </c>
      <c r="I146" s="77">
        <v>0.47</v>
      </c>
      <c r="J146" s="77">
        <v>0.24</v>
      </c>
      <c r="K146" s="77">
        <v>0</v>
      </c>
    </row>
    <row r="147" spans="2:11" x14ac:dyDescent="0.25">
      <c r="B147" s="77">
        <v>0.38</v>
      </c>
      <c r="D147" s="81">
        <v>0.04</v>
      </c>
      <c r="F147" s="77">
        <v>0</v>
      </c>
      <c r="I147" s="77">
        <v>0.47</v>
      </c>
      <c r="J147" s="77">
        <v>0.38</v>
      </c>
      <c r="K147" s="77">
        <v>0</v>
      </c>
    </row>
    <row r="148" spans="2:11" x14ac:dyDescent="0.25">
      <c r="B148" s="77">
        <v>0.38</v>
      </c>
      <c r="D148" s="81">
        <v>0.73</v>
      </c>
      <c r="F148" s="77">
        <v>0</v>
      </c>
      <c r="I148" s="77">
        <v>0.47</v>
      </c>
      <c r="J148" s="77">
        <v>0.24</v>
      </c>
      <c r="K148" s="77">
        <v>0</v>
      </c>
    </row>
    <row r="149" spans="2:11" x14ac:dyDescent="0.25">
      <c r="B149" s="77">
        <v>0.38</v>
      </c>
      <c r="D149" s="80">
        <v>0.38</v>
      </c>
      <c r="F149" s="77">
        <v>0</v>
      </c>
      <c r="I149" s="77">
        <v>0.47</v>
      </c>
      <c r="J149" s="77">
        <v>0.38</v>
      </c>
      <c r="K149" s="77">
        <v>0</v>
      </c>
    </row>
    <row r="150" spans="2:11" x14ac:dyDescent="0.25">
      <c r="B150" s="77">
        <v>0.38</v>
      </c>
      <c r="D150" s="81">
        <v>0.54</v>
      </c>
      <c r="F150" s="77">
        <v>0</v>
      </c>
      <c r="I150" s="77">
        <v>0.47</v>
      </c>
      <c r="J150" s="77">
        <v>0.38</v>
      </c>
      <c r="K150" s="77">
        <v>0</v>
      </c>
    </row>
    <row r="151" spans="2:11" x14ac:dyDescent="0.25">
      <c r="B151" s="77">
        <v>0.38</v>
      </c>
      <c r="D151" s="80">
        <v>0.66</v>
      </c>
      <c r="F151" s="77">
        <v>0</v>
      </c>
      <c r="I151" s="77">
        <v>0.47</v>
      </c>
      <c r="J151" s="77">
        <v>0.38</v>
      </c>
      <c r="K151" s="77">
        <v>0</v>
      </c>
    </row>
    <row r="152" spans="2:11" x14ac:dyDescent="0.25">
      <c r="B152" s="77">
        <v>0.38</v>
      </c>
      <c r="D152" s="81">
        <v>0.73</v>
      </c>
      <c r="F152" s="77">
        <v>0</v>
      </c>
      <c r="I152" s="77">
        <v>0.47</v>
      </c>
      <c r="J152" s="77">
        <v>0.38</v>
      </c>
      <c r="K152" s="77">
        <v>0</v>
      </c>
    </row>
    <row r="153" spans="2:11" x14ac:dyDescent="0.25">
      <c r="B153" s="77">
        <v>0.38</v>
      </c>
      <c r="D153" s="81">
        <v>0.63</v>
      </c>
      <c r="F153" s="77">
        <v>0</v>
      </c>
      <c r="I153" s="77">
        <v>0.47</v>
      </c>
      <c r="J153" s="77">
        <v>0.38</v>
      </c>
      <c r="K153" s="77">
        <v>0</v>
      </c>
    </row>
    <row r="154" spans="2:11" x14ac:dyDescent="0.25">
      <c r="B154" s="77">
        <v>0.38</v>
      </c>
      <c r="D154" s="81">
        <v>0.2</v>
      </c>
      <c r="F154" s="77">
        <v>0</v>
      </c>
      <c r="I154" s="77">
        <v>0.47</v>
      </c>
      <c r="J154" s="77">
        <v>0.24</v>
      </c>
      <c r="K154" s="77">
        <v>0</v>
      </c>
    </row>
    <row r="155" spans="2:11" x14ac:dyDescent="0.25">
      <c r="B155" s="77">
        <v>0.38</v>
      </c>
      <c r="D155" s="81">
        <v>0.63</v>
      </c>
      <c r="F155" s="77">
        <v>0</v>
      </c>
      <c r="I155" s="77">
        <v>0.47</v>
      </c>
      <c r="J155" s="77">
        <v>0.38</v>
      </c>
      <c r="K155" s="77">
        <v>0</v>
      </c>
    </row>
    <row r="156" spans="2:11" x14ac:dyDescent="0.25">
      <c r="B156" s="77">
        <v>0.38</v>
      </c>
      <c r="D156" s="81">
        <v>0.63</v>
      </c>
      <c r="F156" s="77">
        <v>0</v>
      </c>
      <c r="I156" s="77">
        <v>0.47</v>
      </c>
      <c r="J156" s="77">
        <v>0.38</v>
      </c>
      <c r="K156" s="77">
        <v>0</v>
      </c>
    </row>
    <row r="157" spans="2:11" x14ac:dyDescent="0.25">
      <c r="B157" s="77">
        <v>0.38</v>
      </c>
      <c r="D157" s="81">
        <v>0.63</v>
      </c>
      <c r="F157" s="77">
        <v>0</v>
      </c>
      <c r="I157" s="77">
        <v>0.47</v>
      </c>
      <c r="J157" s="77">
        <v>0.38</v>
      </c>
      <c r="K157" s="77">
        <v>0</v>
      </c>
    </row>
    <row r="158" spans="2:11" x14ac:dyDescent="0.25">
      <c r="B158" s="77">
        <v>0.38</v>
      </c>
      <c r="D158" s="81">
        <v>0.1</v>
      </c>
      <c r="F158" s="77">
        <v>0</v>
      </c>
      <c r="I158" s="77">
        <v>0.47</v>
      </c>
      <c r="J158" s="77">
        <v>0.38</v>
      </c>
      <c r="K158" s="77">
        <v>0</v>
      </c>
    </row>
    <row r="159" spans="2:11" x14ac:dyDescent="0.25">
      <c r="B159" s="77">
        <v>0.38</v>
      </c>
      <c r="D159" s="81">
        <v>0.1</v>
      </c>
      <c r="F159" s="77">
        <v>0</v>
      </c>
      <c r="I159" s="77">
        <v>0.47</v>
      </c>
      <c r="J159" s="77">
        <v>0.38</v>
      </c>
      <c r="K159" s="77">
        <v>0</v>
      </c>
    </row>
    <row r="160" spans="2:11" x14ac:dyDescent="0.25">
      <c r="B160" s="77">
        <v>0.38</v>
      </c>
      <c r="D160" s="81">
        <v>0.2</v>
      </c>
      <c r="F160" s="77">
        <v>0</v>
      </c>
      <c r="I160" s="77">
        <v>0.47</v>
      </c>
      <c r="J160" s="77">
        <v>0.38</v>
      </c>
      <c r="K160" s="77">
        <v>0</v>
      </c>
    </row>
    <row r="161" spans="2:11" x14ac:dyDescent="0.25">
      <c r="B161" s="77">
        <v>0.38</v>
      </c>
      <c r="D161" s="81">
        <v>0.2</v>
      </c>
      <c r="F161" s="77">
        <v>0</v>
      </c>
      <c r="I161" s="77">
        <v>0.47</v>
      </c>
      <c r="J161" s="77">
        <v>0.38</v>
      </c>
      <c r="K161" s="77">
        <v>0</v>
      </c>
    </row>
    <row r="162" spans="2:11" x14ac:dyDescent="0.25">
      <c r="B162" s="77">
        <v>0.38</v>
      </c>
      <c r="D162" s="81">
        <v>0.17</v>
      </c>
      <c r="F162" s="77">
        <v>0</v>
      </c>
      <c r="I162" s="77">
        <v>0.47</v>
      </c>
      <c r="J162" s="77">
        <v>0.38</v>
      </c>
      <c r="K162" s="77">
        <v>0</v>
      </c>
    </row>
    <row r="163" spans="2:11" x14ac:dyDescent="0.25">
      <c r="B163" s="77">
        <v>0.38</v>
      </c>
      <c r="D163" s="81">
        <v>0.17</v>
      </c>
      <c r="F163" s="77">
        <v>0</v>
      </c>
      <c r="I163" s="77">
        <v>0.47</v>
      </c>
      <c r="J163" s="77">
        <v>0.24</v>
      </c>
      <c r="K163" s="77">
        <v>0</v>
      </c>
    </row>
    <row r="164" spans="2:11" x14ac:dyDescent="0.25">
      <c r="B164" s="77">
        <v>0.38</v>
      </c>
      <c r="D164" s="81">
        <v>0.38</v>
      </c>
      <c r="F164" s="77">
        <v>0</v>
      </c>
      <c r="I164" s="77">
        <v>0.47</v>
      </c>
      <c r="J164" s="77">
        <v>0.38</v>
      </c>
      <c r="K164" s="77">
        <v>0</v>
      </c>
    </row>
    <row r="165" spans="2:11" x14ac:dyDescent="0.25">
      <c r="B165" s="77">
        <v>0.38</v>
      </c>
      <c r="D165" s="81">
        <v>0.17</v>
      </c>
      <c r="F165" s="77">
        <v>0</v>
      </c>
      <c r="I165" s="77">
        <v>0.47</v>
      </c>
      <c r="J165" s="77">
        <v>0.38</v>
      </c>
      <c r="K165" s="77">
        <v>0</v>
      </c>
    </row>
    <row r="166" spans="2:11" x14ac:dyDescent="0.25">
      <c r="B166" s="77">
        <v>0.38</v>
      </c>
      <c r="D166" s="81">
        <v>0.17</v>
      </c>
      <c r="F166" s="77">
        <v>0</v>
      </c>
      <c r="I166" s="77">
        <v>0.38</v>
      </c>
      <c r="J166" s="77">
        <v>0.38</v>
      </c>
      <c r="K166" s="77">
        <v>0</v>
      </c>
    </row>
    <row r="167" spans="2:11" x14ac:dyDescent="0.25">
      <c r="B167" s="77">
        <v>0.25</v>
      </c>
      <c r="D167" s="81">
        <v>0.17</v>
      </c>
      <c r="F167" s="77">
        <v>0</v>
      </c>
      <c r="I167" s="77">
        <v>0.38</v>
      </c>
      <c r="J167" s="77">
        <v>0.38</v>
      </c>
      <c r="K167" s="77">
        <v>0</v>
      </c>
    </row>
    <row r="168" spans="2:11" x14ac:dyDescent="0.25">
      <c r="B168" s="77">
        <v>0.38</v>
      </c>
      <c r="D168" s="81">
        <v>0.2</v>
      </c>
      <c r="F168" s="77">
        <v>0</v>
      </c>
      <c r="I168" s="77">
        <v>0.38</v>
      </c>
      <c r="J168" s="77">
        <v>0.38</v>
      </c>
      <c r="K168" s="77">
        <v>0</v>
      </c>
    </row>
    <row r="169" spans="2:11" x14ac:dyDescent="0.25">
      <c r="B169" s="77">
        <v>0.25</v>
      </c>
      <c r="D169" s="80">
        <v>0.25</v>
      </c>
      <c r="F169" s="77">
        <v>0</v>
      </c>
      <c r="I169" s="77">
        <v>0.38</v>
      </c>
      <c r="J169" s="77">
        <v>0.34</v>
      </c>
      <c r="K169" s="77">
        <v>0</v>
      </c>
    </row>
    <row r="170" spans="2:11" x14ac:dyDescent="0.25">
      <c r="B170" s="77">
        <v>0.25</v>
      </c>
      <c r="D170" s="80">
        <v>0.18</v>
      </c>
      <c r="F170" s="77">
        <v>0</v>
      </c>
      <c r="I170" s="77">
        <v>0.38</v>
      </c>
      <c r="J170" s="77">
        <v>0.34</v>
      </c>
      <c r="K170" s="77">
        <v>0</v>
      </c>
    </row>
    <row r="171" spans="2:11" x14ac:dyDescent="0.25">
      <c r="B171" s="77">
        <v>0.38</v>
      </c>
      <c r="D171" s="81">
        <v>0.22</v>
      </c>
      <c r="F171" s="77">
        <v>0</v>
      </c>
      <c r="I171" s="77">
        <v>0.38</v>
      </c>
      <c r="J171" s="77">
        <v>0.34</v>
      </c>
      <c r="K171" s="77">
        <v>0</v>
      </c>
    </row>
    <row r="172" spans="2:11" x14ac:dyDescent="0.25">
      <c r="B172" s="77">
        <v>0.38</v>
      </c>
      <c r="D172" s="81">
        <v>0.5</v>
      </c>
      <c r="F172" s="77">
        <v>0</v>
      </c>
      <c r="I172" s="77">
        <v>0.38</v>
      </c>
      <c r="J172" s="77">
        <v>0.34</v>
      </c>
      <c r="K172" s="77">
        <v>0</v>
      </c>
    </row>
    <row r="173" spans="2:11" x14ac:dyDescent="0.25">
      <c r="B173" s="77">
        <v>0.38</v>
      </c>
      <c r="D173" s="81">
        <v>0.17</v>
      </c>
      <c r="F173" s="77">
        <v>0</v>
      </c>
      <c r="I173" s="77">
        <v>0.38</v>
      </c>
      <c r="J173" s="77">
        <v>0.34</v>
      </c>
      <c r="K173" s="77">
        <v>0</v>
      </c>
    </row>
    <row r="174" spans="2:11" x14ac:dyDescent="0.25">
      <c r="B174" s="77">
        <v>0.38</v>
      </c>
      <c r="D174" s="81">
        <v>0.17</v>
      </c>
      <c r="F174" s="77">
        <v>0</v>
      </c>
      <c r="I174" s="77">
        <v>0.38</v>
      </c>
      <c r="J174" s="77">
        <v>0.34</v>
      </c>
      <c r="K174" s="77">
        <v>0</v>
      </c>
    </row>
    <row r="175" spans="2:11" x14ac:dyDescent="0.25">
      <c r="B175" s="77">
        <v>0.38</v>
      </c>
      <c r="D175" s="81">
        <v>0.17</v>
      </c>
      <c r="F175" s="77">
        <v>0</v>
      </c>
      <c r="I175" s="77">
        <v>0.38</v>
      </c>
      <c r="J175" s="77">
        <v>0.3</v>
      </c>
      <c r="K175" s="77">
        <v>0</v>
      </c>
    </row>
    <row r="176" spans="2:11" x14ac:dyDescent="0.25">
      <c r="B176" s="77">
        <v>0.38</v>
      </c>
      <c r="D176" s="81">
        <v>0.12</v>
      </c>
      <c r="F176" s="77">
        <v>0</v>
      </c>
      <c r="I176" s="77">
        <v>0.38</v>
      </c>
      <c r="J176" s="77">
        <v>0.3</v>
      </c>
      <c r="K176" s="77">
        <v>0</v>
      </c>
    </row>
    <row r="177" spans="2:11" x14ac:dyDescent="0.25">
      <c r="B177" s="77">
        <v>0.38</v>
      </c>
      <c r="D177" s="81">
        <v>0.15</v>
      </c>
      <c r="F177" s="77">
        <v>0</v>
      </c>
      <c r="I177" s="77">
        <v>0.38</v>
      </c>
      <c r="J177" s="77">
        <v>0.3</v>
      </c>
      <c r="K177" s="77">
        <v>0</v>
      </c>
    </row>
    <row r="178" spans="2:11" x14ac:dyDescent="0.25">
      <c r="B178" s="77">
        <v>0.38</v>
      </c>
      <c r="F178" s="77">
        <v>0</v>
      </c>
      <c r="I178" s="77">
        <v>0.38</v>
      </c>
      <c r="J178" s="77">
        <v>0.3</v>
      </c>
      <c r="K178" s="77">
        <v>0</v>
      </c>
    </row>
    <row r="179" spans="2:11" x14ac:dyDescent="0.25">
      <c r="B179" s="77">
        <v>0.38</v>
      </c>
      <c r="F179" s="77">
        <v>0</v>
      </c>
      <c r="I179" s="77">
        <v>0.38</v>
      </c>
      <c r="J179" s="77">
        <v>0.3</v>
      </c>
      <c r="K179" s="77">
        <v>0</v>
      </c>
    </row>
    <row r="180" spans="2:11" x14ac:dyDescent="0.25">
      <c r="B180" s="77">
        <v>0.25</v>
      </c>
      <c r="F180" s="77">
        <v>0</v>
      </c>
      <c r="I180" s="77">
        <v>0.38</v>
      </c>
      <c r="J180" s="77">
        <v>0.38</v>
      </c>
      <c r="K180" s="77">
        <v>0</v>
      </c>
    </row>
    <row r="181" spans="2:11" x14ac:dyDescent="0.25">
      <c r="B181" s="77">
        <v>0.25</v>
      </c>
      <c r="F181" s="77">
        <v>0</v>
      </c>
      <c r="I181" s="77">
        <v>0.38</v>
      </c>
      <c r="J181" s="77">
        <v>0.38</v>
      </c>
      <c r="K181" s="77">
        <v>0</v>
      </c>
    </row>
    <row r="182" spans="2:11" x14ac:dyDescent="0.25">
      <c r="B182" s="77">
        <v>0.25</v>
      </c>
      <c r="F182" s="77">
        <v>0</v>
      </c>
      <c r="I182" s="77">
        <v>0.38</v>
      </c>
      <c r="J182" s="77">
        <v>0.38</v>
      </c>
      <c r="K182" s="77">
        <v>0</v>
      </c>
    </row>
    <row r="183" spans="2:11" x14ac:dyDescent="0.25">
      <c r="B183" s="77">
        <v>0.38</v>
      </c>
      <c r="F183" s="77">
        <v>0</v>
      </c>
      <c r="I183" s="77">
        <v>0.38</v>
      </c>
      <c r="J183" s="77">
        <v>0.38</v>
      </c>
      <c r="K183" s="77">
        <v>0</v>
      </c>
    </row>
    <row r="184" spans="2:11" x14ac:dyDescent="0.25">
      <c r="B184" s="77">
        <v>0.38</v>
      </c>
      <c r="F184" s="77">
        <v>0</v>
      </c>
      <c r="I184" s="77">
        <v>0.38</v>
      </c>
      <c r="J184" s="77">
        <v>0.34</v>
      </c>
      <c r="K184" s="77">
        <v>0</v>
      </c>
    </row>
    <row r="185" spans="2:11" x14ac:dyDescent="0.25">
      <c r="B185" s="77">
        <v>0.38</v>
      </c>
      <c r="F185" s="77">
        <v>0</v>
      </c>
      <c r="I185" s="77">
        <v>0.38</v>
      </c>
      <c r="J185" s="77">
        <v>0.63</v>
      </c>
      <c r="K185" s="77">
        <v>0</v>
      </c>
    </row>
    <row r="186" spans="2:11" x14ac:dyDescent="0.25">
      <c r="B186" s="77">
        <v>0.38</v>
      </c>
      <c r="F186" s="77">
        <v>0</v>
      </c>
      <c r="I186" s="77">
        <v>0.38</v>
      </c>
      <c r="J186" s="77">
        <v>0.63</v>
      </c>
      <c r="K186" s="77">
        <v>0</v>
      </c>
    </row>
    <row r="187" spans="2:11" x14ac:dyDescent="0.25">
      <c r="B187" s="77">
        <v>0.38</v>
      </c>
      <c r="F187" s="77">
        <v>0</v>
      </c>
      <c r="I187" s="77">
        <v>0.38</v>
      </c>
      <c r="J187" s="77">
        <v>0.66</v>
      </c>
      <c r="K187" s="77">
        <v>0.63</v>
      </c>
    </row>
    <row r="188" spans="2:11" x14ac:dyDescent="0.25">
      <c r="B188" s="77">
        <v>0.38</v>
      </c>
      <c r="F188" s="77">
        <v>0</v>
      </c>
      <c r="I188" s="77">
        <v>0.38</v>
      </c>
      <c r="J188" s="77">
        <v>0.63</v>
      </c>
      <c r="K188" s="77">
        <v>0.63</v>
      </c>
    </row>
    <row r="189" spans="2:11" x14ac:dyDescent="0.25">
      <c r="B189" s="77">
        <v>0.38</v>
      </c>
      <c r="F189" s="77">
        <v>0</v>
      </c>
      <c r="I189" s="77">
        <v>0.38</v>
      </c>
      <c r="J189" s="77">
        <v>0.63</v>
      </c>
      <c r="K189" s="77">
        <v>0.63</v>
      </c>
    </row>
    <row r="190" spans="2:11" x14ac:dyDescent="0.25">
      <c r="B190" s="77">
        <v>0.38</v>
      </c>
      <c r="F190" s="77">
        <v>0</v>
      </c>
      <c r="I190" s="77">
        <v>0.38</v>
      </c>
      <c r="J190" s="77">
        <v>0.63</v>
      </c>
      <c r="K190" s="77">
        <v>0.3</v>
      </c>
    </row>
    <row r="191" spans="2:11" x14ac:dyDescent="0.25">
      <c r="B191" s="77">
        <v>0.38</v>
      </c>
      <c r="F191" s="77">
        <v>0</v>
      </c>
      <c r="I191" s="77">
        <v>0.38</v>
      </c>
      <c r="J191" s="77">
        <v>0.63</v>
      </c>
      <c r="K191" s="77">
        <v>0.63</v>
      </c>
    </row>
    <row r="192" spans="2:11" x14ac:dyDescent="0.25">
      <c r="B192" s="77">
        <v>0.38</v>
      </c>
      <c r="F192" s="77">
        <v>0</v>
      </c>
      <c r="I192" s="77">
        <v>0.38</v>
      </c>
      <c r="J192" s="77">
        <v>0.63</v>
      </c>
      <c r="K192" s="77">
        <v>0.63</v>
      </c>
    </row>
    <row r="193" spans="2:11" x14ac:dyDescent="0.25">
      <c r="B193" s="77">
        <v>0.34</v>
      </c>
      <c r="F193" s="77">
        <v>0</v>
      </c>
      <c r="I193" s="77">
        <v>0.38</v>
      </c>
      <c r="J193" s="77">
        <v>0.63</v>
      </c>
      <c r="K193" s="77">
        <v>0.63</v>
      </c>
    </row>
    <row r="194" spans="2:11" x14ac:dyDescent="0.25">
      <c r="B194" s="77">
        <v>0.34</v>
      </c>
      <c r="F194" s="77">
        <v>0</v>
      </c>
      <c r="I194" s="77">
        <v>0.38</v>
      </c>
      <c r="J194" s="77">
        <v>0</v>
      </c>
      <c r="K194" s="77">
        <v>0.63</v>
      </c>
    </row>
    <row r="195" spans="2:11" x14ac:dyDescent="0.25">
      <c r="B195" s="77">
        <v>0.34</v>
      </c>
      <c r="F195" s="77">
        <v>0</v>
      </c>
      <c r="I195" s="77">
        <v>0.38</v>
      </c>
      <c r="J195" s="77">
        <v>0.63</v>
      </c>
      <c r="K195" s="77">
        <v>0.63</v>
      </c>
    </row>
    <row r="196" spans="2:11" x14ac:dyDescent="0.25">
      <c r="B196" s="77">
        <v>0.34</v>
      </c>
      <c r="F196" s="77">
        <v>0</v>
      </c>
      <c r="I196" s="77">
        <v>0.38</v>
      </c>
      <c r="J196" s="77">
        <v>0</v>
      </c>
      <c r="K196" s="77">
        <v>0.63</v>
      </c>
    </row>
    <row r="197" spans="2:11" x14ac:dyDescent="0.25">
      <c r="B197" s="77">
        <v>0.34</v>
      </c>
      <c r="F197" s="77">
        <v>0</v>
      </c>
      <c r="I197" s="77">
        <v>0.38</v>
      </c>
      <c r="J197" s="77">
        <v>0</v>
      </c>
      <c r="K197" s="77">
        <v>0.3</v>
      </c>
    </row>
    <row r="198" spans="2:11" x14ac:dyDescent="0.25">
      <c r="B198" s="77">
        <v>0.18</v>
      </c>
      <c r="F198" s="77">
        <v>0</v>
      </c>
      <c r="I198" s="77">
        <v>0.38</v>
      </c>
      <c r="J198" s="77">
        <v>0.63</v>
      </c>
      <c r="K198" s="77">
        <v>0.2</v>
      </c>
    </row>
    <row r="199" spans="2:11" x14ac:dyDescent="0.25">
      <c r="B199" s="77">
        <v>0.34</v>
      </c>
      <c r="F199" s="77">
        <v>0</v>
      </c>
      <c r="I199" s="77">
        <v>0.38</v>
      </c>
      <c r="J199" s="77">
        <v>0.63</v>
      </c>
      <c r="K199" s="77">
        <v>0.63</v>
      </c>
    </row>
    <row r="200" spans="2:11" x14ac:dyDescent="0.25">
      <c r="B200" s="77">
        <v>0.34</v>
      </c>
      <c r="F200" s="77">
        <v>0</v>
      </c>
      <c r="I200" s="77">
        <v>0.38</v>
      </c>
      <c r="J200" s="77">
        <v>0.56000000000000005</v>
      </c>
      <c r="K200" s="77">
        <v>0.63</v>
      </c>
    </row>
    <row r="201" spans="2:11" x14ac:dyDescent="0.25">
      <c r="B201" s="77">
        <v>0.34</v>
      </c>
      <c r="F201" s="77">
        <v>0</v>
      </c>
      <c r="I201" s="77">
        <v>0.38</v>
      </c>
      <c r="J201" s="77">
        <v>0.56000000000000005</v>
      </c>
      <c r="K201" s="77">
        <v>0.63</v>
      </c>
    </row>
    <row r="202" spans="2:11" x14ac:dyDescent="0.25">
      <c r="B202" s="77">
        <v>0.34</v>
      </c>
      <c r="F202" s="77">
        <v>0</v>
      </c>
      <c r="I202" s="77">
        <v>0.38</v>
      </c>
      <c r="J202" s="77">
        <v>0.56000000000000005</v>
      </c>
      <c r="K202" s="77">
        <v>0.63</v>
      </c>
    </row>
    <row r="203" spans="2:11" x14ac:dyDescent="0.25">
      <c r="B203" s="77">
        <v>0.34</v>
      </c>
      <c r="F203" s="77">
        <v>0</v>
      </c>
      <c r="I203" s="77">
        <v>0.38</v>
      </c>
      <c r="J203" s="77">
        <v>0.56999999999999995</v>
      </c>
      <c r="K203" s="77">
        <v>0.63</v>
      </c>
    </row>
    <row r="204" spans="2:11" x14ac:dyDescent="0.25">
      <c r="B204" s="77">
        <v>0.18</v>
      </c>
      <c r="F204" s="77">
        <v>0</v>
      </c>
      <c r="I204" s="77">
        <v>0.34</v>
      </c>
      <c r="J204" s="77">
        <v>0.56000000000000005</v>
      </c>
      <c r="K204" s="77">
        <v>0.63</v>
      </c>
    </row>
    <row r="205" spans="2:11" x14ac:dyDescent="0.25">
      <c r="B205" s="77">
        <v>0.08</v>
      </c>
      <c r="F205" s="77">
        <v>0</v>
      </c>
      <c r="I205" s="77">
        <v>0.34</v>
      </c>
      <c r="J205" s="77">
        <v>0.56000000000000005</v>
      </c>
      <c r="K205" s="77">
        <v>0.63</v>
      </c>
    </row>
    <row r="206" spans="2:11" x14ac:dyDescent="0.25">
      <c r="B206" s="77">
        <v>0.08</v>
      </c>
      <c r="F206" s="77">
        <v>0</v>
      </c>
      <c r="I206" s="77">
        <v>0.34</v>
      </c>
      <c r="J206" s="77">
        <v>0.56000000000000005</v>
      </c>
      <c r="K206" s="77">
        <v>0.63</v>
      </c>
    </row>
    <row r="207" spans="2:11" x14ac:dyDescent="0.25">
      <c r="B207" s="77">
        <v>0.08</v>
      </c>
      <c r="F207" s="77">
        <v>0</v>
      </c>
      <c r="I207" s="77">
        <v>0.34</v>
      </c>
      <c r="J207" s="77">
        <v>0.47</v>
      </c>
      <c r="K207" s="77">
        <v>0.63</v>
      </c>
    </row>
    <row r="208" spans="2:11" x14ac:dyDescent="0.25">
      <c r="B208" s="77">
        <v>0.08</v>
      </c>
      <c r="F208" s="77">
        <v>0</v>
      </c>
      <c r="I208" s="77">
        <v>0.34</v>
      </c>
      <c r="J208" s="77">
        <v>0.3</v>
      </c>
      <c r="K208" s="36">
        <v>0.66</v>
      </c>
    </row>
    <row r="209" spans="2:11" x14ac:dyDescent="0.25">
      <c r="B209" s="77">
        <v>0.08</v>
      </c>
      <c r="F209" s="77">
        <v>0</v>
      </c>
      <c r="I209" s="77">
        <v>0.34</v>
      </c>
      <c r="J209" s="77">
        <v>0.18</v>
      </c>
      <c r="K209" s="77">
        <v>0.63</v>
      </c>
    </row>
    <row r="210" spans="2:11" x14ac:dyDescent="0.25">
      <c r="B210" s="77">
        <v>7.0000000000000007E-2</v>
      </c>
      <c r="F210" s="77">
        <v>0</v>
      </c>
      <c r="I210" s="77">
        <v>0.34</v>
      </c>
      <c r="J210" s="77">
        <v>0.63</v>
      </c>
      <c r="K210" s="77">
        <v>0.63</v>
      </c>
    </row>
    <row r="211" spans="2:11" x14ac:dyDescent="0.25">
      <c r="B211" s="77">
        <v>0.08</v>
      </c>
      <c r="F211" s="77">
        <v>0</v>
      </c>
      <c r="I211" s="77">
        <v>0.34</v>
      </c>
      <c r="J211" s="77">
        <v>0</v>
      </c>
      <c r="K211" s="77">
        <v>0.63</v>
      </c>
    </row>
    <row r="212" spans="2:11" x14ac:dyDescent="0.25">
      <c r="B212" s="77">
        <v>0.08</v>
      </c>
      <c r="F212" s="77">
        <v>0</v>
      </c>
      <c r="I212" s="77">
        <v>0.34</v>
      </c>
      <c r="J212" s="77">
        <v>0</v>
      </c>
      <c r="K212" s="77">
        <v>0.63</v>
      </c>
    </row>
    <row r="213" spans="2:11" x14ac:dyDescent="0.25">
      <c r="B213" s="77">
        <v>0.08</v>
      </c>
      <c r="F213" s="77">
        <v>0</v>
      </c>
      <c r="I213" s="77">
        <v>0.34</v>
      </c>
      <c r="J213" s="77">
        <v>0</v>
      </c>
      <c r="K213" s="77">
        <v>0.63</v>
      </c>
    </row>
    <row r="214" spans="2:11" x14ac:dyDescent="0.25">
      <c r="B214" s="77">
        <v>0.08</v>
      </c>
      <c r="F214" s="77">
        <v>0</v>
      </c>
      <c r="I214" s="77">
        <v>0.34</v>
      </c>
      <c r="J214" s="77">
        <v>0</v>
      </c>
      <c r="K214" s="77">
        <v>0.56000000000000005</v>
      </c>
    </row>
    <row r="215" spans="2:11" x14ac:dyDescent="0.25">
      <c r="B215" s="77">
        <v>0.08</v>
      </c>
      <c r="F215" s="77">
        <v>0</v>
      </c>
      <c r="I215" s="77">
        <v>0.34</v>
      </c>
      <c r="J215" s="77">
        <v>0</v>
      </c>
      <c r="K215" s="77">
        <v>0.56000000000000005</v>
      </c>
    </row>
    <row r="216" spans="2:11" x14ac:dyDescent="0.25">
      <c r="B216" s="77">
        <v>0.08</v>
      </c>
      <c r="F216" s="77">
        <v>0</v>
      </c>
      <c r="I216" s="77">
        <v>0.3</v>
      </c>
      <c r="J216" s="77">
        <v>0</v>
      </c>
      <c r="K216" s="77">
        <v>0.56000000000000005</v>
      </c>
    </row>
    <row r="217" spans="2:11" x14ac:dyDescent="0.25">
      <c r="B217" s="77">
        <v>0.08</v>
      </c>
      <c r="F217" s="77">
        <v>0</v>
      </c>
      <c r="I217" s="77">
        <v>0.02</v>
      </c>
      <c r="J217" s="77">
        <v>0</v>
      </c>
      <c r="K217" s="77">
        <v>0.56000000000000005</v>
      </c>
    </row>
    <row r="218" spans="2:11" x14ac:dyDescent="0.25">
      <c r="B218" s="77">
        <v>0.08</v>
      </c>
      <c r="F218" s="77">
        <v>0</v>
      </c>
      <c r="I218" s="77">
        <v>0</v>
      </c>
      <c r="J218" s="77">
        <v>0</v>
      </c>
      <c r="K218" s="77">
        <v>0.56000000000000005</v>
      </c>
    </row>
    <row r="219" spans="2:11" x14ac:dyDescent="0.25">
      <c r="B219" s="77">
        <v>0.08</v>
      </c>
      <c r="F219" s="77">
        <v>0</v>
      </c>
      <c r="I219" s="77">
        <v>0.38</v>
      </c>
      <c r="J219" s="77">
        <v>0</v>
      </c>
      <c r="K219" s="36">
        <v>0.19</v>
      </c>
    </row>
    <row r="220" spans="2:11" x14ac:dyDescent="0.25">
      <c r="B220" s="77">
        <v>0.08</v>
      </c>
      <c r="F220" s="77">
        <v>0</v>
      </c>
      <c r="I220" s="77">
        <v>0.38</v>
      </c>
      <c r="J220" s="77">
        <v>0.63</v>
      </c>
      <c r="K220" s="77">
        <v>0.56000000000000005</v>
      </c>
    </row>
    <row r="221" spans="2:11" x14ac:dyDescent="0.25">
      <c r="B221" s="77">
        <v>0.08</v>
      </c>
      <c r="F221" s="77">
        <v>0</v>
      </c>
      <c r="I221" s="77">
        <v>0</v>
      </c>
      <c r="J221" s="77">
        <v>0.63</v>
      </c>
      <c r="K221" s="77">
        <v>0.56000000000000005</v>
      </c>
    </row>
    <row r="222" spans="2:11" x14ac:dyDescent="0.25">
      <c r="B222" s="77">
        <v>0.08</v>
      </c>
      <c r="F222" s="77">
        <v>0</v>
      </c>
      <c r="I222" s="77">
        <v>0.38</v>
      </c>
      <c r="J222" s="77">
        <v>0.63</v>
      </c>
      <c r="K222" s="77">
        <v>0.56000000000000005</v>
      </c>
    </row>
    <row r="223" spans="2:11" x14ac:dyDescent="0.25">
      <c r="B223" s="77">
        <v>0.08</v>
      </c>
      <c r="F223" s="77">
        <v>0</v>
      </c>
      <c r="I223" s="77">
        <v>0.38</v>
      </c>
      <c r="J223" s="77">
        <v>0.56000000000000005</v>
      </c>
      <c r="K223" s="77">
        <v>0.56000000000000005</v>
      </c>
    </row>
    <row r="224" spans="2:11" x14ac:dyDescent="0.25">
      <c r="B224" s="77">
        <v>0.08</v>
      </c>
      <c r="F224" s="77">
        <v>0</v>
      </c>
      <c r="I224" s="77">
        <v>0.38</v>
      </c>
      <c r="J224" s="77">
        <v>0.56000000000000005</v>
      </c>
      <c r="K224" s="77">
        <v>0.56000000000000005</v>
      </c>
    </row>
    <row r="225" spans="2:11" x14ac:dyDescent="0.25">
      <c r="B225" s="77">
        <v>0.08</v>
      </c>
      <c r="F225" s="77">
        <v>0</v>
      </c>
      <c r="I225" s="77">
        <v>0.38</v>
      </c>
      <c r="J225" s="77">
        <v>0.56000000000000005</v>
      </c>
      <c r="K225" s="77">
        <v>0.6</v>
      </c>
    </row>
    <row r="226" spans="2:11" x14ac:dyDescent="0.25">
      <c r="B226" s="77">
        <v>0.08</v>
      </c>
      <c r="F226" s="77">
        <v>0</v>
      </c>
      <c r="I226" s="77">
        <v>0.38</v>
      </c>
      <c r="J226" s="77">
        <v>0.56000000000000005</v>
      </c>
      <c r="K226" s="77">
        <v>0.56000000000000005</v>
      </c>
    </row>
    <row r="227" spans="2:11" x14ac:dyDescent="0.25">
      <c r="B227" s="77">
        <v>0.08</v>
      </c>
      <c r="F227" s="77">
        <v>0</v>
      </c>
      <c r="I227" s="77">
        <v>0.38</v>
      </c>
      <c r="J227" s="77">
        <v>0.56000000000000005</v>
      </c>
      <c r="K227" s="77">
        <v>0.56000000000000005</v>
      </c>
    </row>
    <row r="228" spans="2:11" x14ac:dyDescent="0.25">
      <c r="B228" s="77">
        <v>0.08</v>
      </c>
      <c r="F228" s="77">
        <v>0</v>
      </c>
      <c r="I228" s="77">
        <v>0.38</v>
      </c>
      <c r="J228" s="77">
        <v>0.56000000000000005</v>
      </c>
      <c r="K228" s="77">
        <v>0.56000000000000005</v>
      </c>
    </row>
    <row r="229" spans="2:11" x14ac:dyDescent="0.25">
      <c r="B229" s="77">
        <v>0.08</v>
      </c>
      <c r="F229" s="77">
        <v>0</v>
      </c>
      <c r="I229" s="77">
        <v>0.38</v>
      </c>
      <c r="J229" s="77">
        <v>0.47</v>
      </c>
      <c r="K229" s="77">
        <v>0.56000000000000005</v>
      </c>
    </row>
    <row r="230" spans="2:11" x14ac:dyDescent="0.25">
      <c r="B230" s="77">
        <v>0.08</v>
      </c>
      <c r="F230" s="77">
        <v>0</v>
      </c>
      <c r="I230" s="77">
        <v>0.38</v>
      </c>
      <c r="J230" s="77">
        <v>0.47</v>
      </c>
      <c r="K230" s="77">
        <v>0.56000000000000005</v>
      </c>
    </row>
    <row r="231" spans="2:11" x14ac:dyDescent="0.25">
      <c r="B231" s="77">
        <v>0.08</v>
      </c>
      <c r="F231" s="77">
        <v>0</v>
      </c>
      <c r="I231" s="77">
        <v>0.38</v>
      </c>
      <c r="K231" s="77">
        <v>0.56000000000000005</v>
      </c>
    </row>
    <row r="232" spans="2:11" x14ac:dyDescent="0.25">
      <c r="B232" s="77">
        <v>0.08</v>
      </c>
      <c r="F232" s="77">
        <v>0</v>
      </c>
      <c r="I232" s="77">
        <v>0.38</v>
      </c>
      <c r="K232" s="77">
        <v>0</v>
      </c>
    </row>
    <row r="233" spans="2:11" x14ac:dyDescent="0.25">
      <c r="B233" s="77">
        <v>0.08</v>
      </c>
      <c r="F233" s="77">
        <v>0</v>
      </c>
      <c r="I233" s="77">
        <v>0.38</v>
      </c>
      <c r="K233" s="77">
        <v>0</v>
      </c>
    </row>
    <row r="234" spans="2:11" x14ac:dyDescent="0.25">
      <c r="B234" s="77">
        <v>0.08</v>
      </c>
      <c r="F234" s="77">
        <v>0</v>
      </c>
      <c r="I234" s="77">
        <v>0.38</v>
      </c>
      <c r="K234" s="77">
        <v>0.56000000000000005</v>
      </c>
    </row>
    <row r="235" spans="2:11" x14ac:dyDescent="0.25">
      <c r="B235" s="77">
        <v>0.08</v>
      </c>
      <c r="F235" s="77">
        <v>0</v>
      </c>
      <c r="I235" s="77">
        <v>0.38</v>
      </c>
      <c r="K235" s="77">
        <v>0.56000000000000005</v>
      </c>
    </row>
    <row r="236" spans="2:11" x14ac:dyDescent="0.25">
      <c r="B236" s="77">
        <v>0.08</v>
      </c>
      <c r="F236" s="77">
        <v>0</v>
      </c>
      <c r="I236" s="77">
        <v>0.38</v>
      </c>
      <c r="K236" s="77">
        <v>0.56000000000000005</v>
      </c>
    </row>
    <row r="237" spans="2:11" x14ac:dyDescent="0.25">
      <c r="B237" s="77">
        <v>7.0000000000000007E-2</v>
      </c>
      <c r="F237" s="77">
        <v>0</v>
      </c>
      <c r="I237" s="77">
        <v>0.38</v>
      </c>
      <c r="K237" s="77">
        <v>0.47</v>
      </c>
    </row>
    <row r="238" spans="2:11" x14ac:dyDescent="0.25">
      <c r="B238" s="77">
        <v>0.08</v>
      </c>
      <c r="F238" s="77">
        <v>0</v>
      </c>
      <c r="I238" s="77">
        <v>0.38</v>
      </c>
      <c r="K238" s="77">
        <v>0.47</v>
      </c>
    </row>
    <row r="239" spans="2:11" x14ac:dyDescent="0.25">
      <c r="B239" s="77">
        <v>0.08</v>
      </c>
      <c r="F239" s="77">
        <v>0</v>
      </c>
      <c r="I239" s="77">
        <v>0.38</v>
      </c>
      <c r="K239" s="36">
        <v>0.22</v>
      </c>
    </row>
    <row r="240" spans="2:11" x14ac:dyDescent="0.25">
      <c r="B240" s="77">
        <v>0.08</v>
      </c>
      <c r="F240" s="77">
        <v>0</v>
      </c>
      <c r="I240" s="77">
        <v>0.38</v>
      </c>
      <c r="K240" s="77">
        <v>0</v>
      </c>
    </row>
    <row r="241" spans="2:11" x14ac:dyDescent="0.25">
      <c r="B241" s="77">
        <v>0.08</v>
      </c>
      <c r="F241" s="77">
        <v>0</v>
      </c>
      <c r="I241" s="77">
        <v>0</v>
      </c>
      <c r="K241" s="77">
        <v>0.47</v>
      </c>
    </row>
    <row r="242" spans="2:11" x14ac:dyDescent="0.25">
      <c r="B242" s="77">
        <v>0.08</v>
      </c>
      <c r="F242" s="77">
        <v>0</v>
      </c>
      <c r="I242" s="77">
        <v>0.38</v>
      </c>
      <c r="K242" s="77">
        <v>0.47</v>
      </c>
    </row>
    <row r="243" spans="2:11" x14ac:dyDescent="0.25">
      <c r="B243" s="77">
        <v>0.08</v>
      </c>
      <c r="F243" s="77">
        <v>0</v>
      </c>
      <c r="I243" s="77">
        <v>0.38</v>
      </c>
      <c r="K243" s="77">
        <v>0</v>
      </c>
    </row>
    <row r="244" spans="2:11" x14ac:dyDescent="0.25">
      <c r="B244" s="77">
        <v>0.08</v>
      </c>
      <c r="F244" s="77">
        <v>0</v>
      </c>
      <c r="I244" s="77">
        <v>0.38</v>
      </c>
      <c r="K244" s="36">
        <v>0.24</v>
      </c>
    </row>
    <row r="245" spans="2:11" x14ac:dyDescent="0.25">
      <c r="B245" s="77">
        <v>7.0000000000000007E-2</v>
      </c>
      <c r="F245" s="77">
        <v>0</v>
      </c>
      <c r="I245" s="77">
        <v>0.38</v>
      </c>
      <c r="K245" s="77">
        <v>0.47</v>
      </c>
    </row>
    <row r="246" spans="2:11" x14ac:dyDescent="0.25">
      <c r="B246" s="77">
        <v>0.08</v>
      </c>
      <c r="F246" s="77">
        <v>0</v>
      </c>
      <c r="I246" s="77">
        <v>0.38</v>
      </c>
      <c r="K246" s="77">
        <v>0.47</v>
      </c>
    </row>
    <row r="247" spans="2:11" x14ac:dyDescent="0.25">
      <c r="B247" s="77">
        <v>0.08</v>
      </c>
      <c r="F247" s="77">
        <v>0</v>
      </c>
      <c r="I247" s="77">
        <v>0.38</v>
      </c>
      <c r="K247" s="77">
        <v>0.47</v>
      </c>
    </row>
    <row r="248" spans="2:11" x14ac:dyDescent="0.25">
      <c r="B248" s="77">
        <v>7.0000000000000007E-2</v>
      </c>
      <c r="F248" s="77">
        <v>0</v>
      </c>
      <c r="I248" s="77">
        <v>0.38</v>
      </c>
      <c r="K248" s="77">
        <v>0.47</v>
      </c>
    </row>
    <row r="249" spans="2:11" x14ac:dyDescent="0.25">
      <c r="B249" s="77">
        <v>0.08</v>
      </c>
      <c r="F249" s="77">
        <v>0</v>
      </c>
      <c r="I249" s="77">
        <v>0.38</v>
      </c>
      <c r="K249" s="77">
        <v>0.47</v>
      </c>
    </row>
    <row r="250" spans="2:11" x14ac:dyDescent="0.25">
      <c r="B250" s="77">
        <v>0.08</v>
      </c>
      <c r="F250" s="77">
        <v>0</v>
      </c>
      <c r="I250" s="77">
        <v>0.38</v>
      </c>
      <c r="K250" s="77">
        <v>0.47</v>
      </c>
    </row>
    <row r="251" spans="2:11" x14ac:dyDescent="0.25">
      <c r="B251" s="77">
        <v>0.08</v>
      </c>
      <c r="F251" s="77">
        <v>0</v>
      </c>
      <c r="I251" s="77">
        <v>0.38</v>
      </c>
      <c r="K251" s="77">
        <v>0</v>
      </c>
    </row>
    <row r="252" spans="2:11" x14ac:dyDescent="0.25">
      <c r="B252" s="77">
        <v>0.08</v>
      </c>
      <c r="F252" s="77">
        <v>0</v>
      </c>
      <c r="I252" s="77">
        <v>0.38</v>
      </c>
      <c r="K252" s="77">
        <v>0.47</v>
      </c>
    </row>
    <row r="253" spans="2:11" x14ac:dyDescent="0.25">
      <c r="B253" s="77">
        <v>0.08</v>
      </c>
      <c r="F253" s="77">
        <v>0</v>
      </c>
      <c r="I253" s="77">
        <v>0.38</v>
      </c>
      <c r="K253" s="77">
        <v>0.47</v>
      </c>
    </row>
    <row r="254" spans="2:11" x14ac:dyDescent="0.25">
      <c r="B254" s="77">
        <v>0.08</v>
      </c>
      <c r="F254" s="77">
        <v>0</v>
      </c>
      <c r="I254" s="77">
        <v>0.38</v>
      </c>
      <c r="K254" s="36">
        <v>0.22</v>
      </c>
    </row>
    <row r="255" spans="2:11" x14ac:dyDescent="0.25">
      <c r="B255" s="77">
        <v>0.08</v>
      </c>
      <c r="F255" s="77">
        <v>0.38</v>
      </c>
      <c r="I255" s="77">
        <v>0.38</v>
      </c>
      <c r="K255" s="77">
        <v>0.47</v>
      </c>
    </row>
    <row r="256" spans="2:11" x14ac:dyDescent="0.25">
      <c r="B256" s="77">
        <v>7.0000000000000007E-2</v>
      </c>
      <c r="F256" s="77">
        <v>0.38</v>
      </c>
      <c r="I256" s="77">
        <v>0.38</v>
      </c>
      <c r="K256" s="77">
        <v>0.47</v>
      </c>
    </row>
    <row r="257" spans="2:11" x14ac:dyDescent="0.25">
      <c r="B257" s="77">
        <v>0.08</v>
      </c>
      <c r="F257" s="77">
        <v>0.38</v>
      </c>
      <c r="I257" s="77">
        <v>0.38</v>
      </c>
      <c r="K257" s="77">
        <v>0.47</v>
      </c>
    </row>
    <row r="258" spans="2:11" x14ac:dyDescent="0.25">
      <c r="B258" s="77">
        <v>0.08</v>
      </c>
      <c r="F258" s="77">
        <v>0.38</v>
      </c>
      <c r="I258" s="77">
        <v>0.38</v>
      </c>
      <c r="K258" s="77">
        <v>0.52</v>
      </c>
    </row>
    <row r="259" spans="2:11" x14ac:dyDescent="0.25">
      <c r="B259" s="77">
        <v>0.08</v>
      </c>
      <c r="F259" s="77">
        <v>0.38</v>
      </c>
      <c r="I259" s="77">
        <v>0.38</v>
      </c>
      <c r="K259" s="77">
        <v>0.47</v>
      </c>
    </row>
    <row r="260" spans="2:11" x14ac:dyDescent="0.25">
      <c r="B260" s="77">
        <v>0.08</v>
      </c>
      <c r="F260" s="77">
        <v>0.38</v>
      </c>
      <c r="I260" s="77">
        <v>0.38</v>
      </c>
      <c r="K260" s="77">
        <v>0.47</v>
      </c>
    </row>
    <row r="261" spans="2:11" x14ac:dyDescent="0.25">
      <c r="B261" s="77">
        <v>7.0000000000000007E-2</v>
      </c>
      <c r="F261" s="77">
        <v>0.34</v>
      </c>
      <c r="I261" s="77">
        <v>0.38</v>
      </c>
      <c r="K261" s="77">
        <v>0.47</v>
      </c>
    </row>
    <row r="262" spans="2:11" x14ac:dyDescent="0.25">
      <c r="B262" s="77">
        <v>0.01</v>
      </c>
      <c r="F262" s="77">
        <v>0.34</v>
      </c>
      <c r="I262" s="77">
        <v>0.38</v>
      </c>
      <c r="K262" s="77">
        <v>0</v>
      </c>
    </row>
    <row r="263" spans="2:11" x14ac:dyDescent="0.25">
      <c r="B263" s="77">
        <v>0.08</v>
      </c>
      <c r="F263" s="77">
        <v>0.3</v>
      </c>
      <c r="I263" s="77">
        <v>0.38</v>
      </c>
      <c r="K263" s="77">
        <v>0.53</v>
      </c>
    </row>
    <row r="264" spans="2:11" x14ac:dyDescent="0.25">
      <c r="B264" s="77">
        <v>0.01</v>
      </c>
      <c r="F264" s="77">
        <v>0.3</v>
      </c>
      <c r="I264" s="77">
        <v>0.38</v>
      </c>
      <c r="K264" s="77">
        <v>0.47</v>
      </c>
    </row>
    <row r="265" spans="2:11" x14ac:dyDescent="0.25">
      <c r="B265" s="77">
        <v>0.01</v>
      </c>
      <c r="F265" s="77">
        <v>0.3</v>
      </c>
      <c r="I265" s="77">
        <v>0.38</v>
      </c>
      <c r="K265" s="77">
        <v>0.47</v>
      </c>
    </row>
    <row r="266" spans="2:11" x14ac:dyDescent="0.25">
      <c r="B266" s="77">
        <v>0.01</v>
      </c>
      <c r="F266" s="77">
        <v>0.18</v>
      </c>
      <c r="I266" s="77">
        <v>0.38</v>
      </c>
      <c r="K266" s="77">
        <v>0</v>
      </c>
    </row>
    <row r="267" spans="2:11" x14ac:dyDescent="0.25">
      <c r="B267" s="77">
        <v>0.04</v>
      </c>
      <c r="F267" s="77">
        <v>0</v>
      </c>
      <c r="I267" s="77">
        <v>0</v>
      </c>
      <c r="K267" s="77">
        <v>0.47</v>
      </c>
    </row>
    <row r="268" spans="2:11" x14ac:dyDescent="0.25">
      <c r="B268" s="77">
        <v>0</v>
      </c>
      <c r="F268" s="77">
        <v>0</v>
      </c>
      <c r="I268" s="77">
        <v>0.38</v>
      </c>
      <c r="K268" s="77">
        <v>0.47</v>
      </c>
    </row>
    <row r="269" spans="2:11" x14ac:dyDescent="0.25">
      <c r="B269" s="77">
        <v>0</v>
      </c>
      <c r="F269" s="77">
        <v>0.01</v>
      </c>
      <c r="I269" s="77">
        <v>0.38</v>
      </c>
      <c r="K269" s="77">
        <v>0.47</v>
      </c>
    </row>
    <row r="270" spans="2:11" x14ac:dyDescent="0.25">
      <c r="B270" s="77">
        <v>0</v>
      </c>
      <c r="F270" s="77">
        <v>0.01</v>
      </c>
      <c r="I270" s="77">
        <v>0.38</v>
      </c>
      <c r="K270" s="77">
        <v>0.47</v>
      </c>
    </row>
    <row r="271" spans="2:11" x14ac:dyDescent="0.25">
      <c r="B271" s="77">
        <v>0</v>
      </c>
      <c r="F271" s="77">
        <v>0.01</v>
      </c>
      <c r="I271" s="77">
        <v>0.38</v>
      </c>
      <c r="K271" s="77">
        <v>0</v>
      </c>
    </row>
    <row r="272" spans="2:11" x14ac:dyDescent="0.25">
      <c r="B272" s="77">
        <v>0</v>
      </c>
      <c r="F272" s="77">
        <v>0.01</v>
      </c>
      <c r="I272" s="77">
        <v>0.38</v>
      </c>
      <c r="K272" s="77">
        <v>0</v>
      </c>
    </row>
    <row r="273" spans="2:11" x14ac:dyDescent="0.25">
      <c r="B273" s="77">
        <v>0</v>
      </c>
      <c r="F273" s="77">
        <v>0.01</v>
      </c>
      <c r="I273" s="77">
        <v>0.38</v>
      </c>
      <c r="K273" s="77">
        <v>0.47</v>
      </c>
    </row>
    <row r="274" spans="2:11" x14ac:dyDescent="0.25">
      <c r="B274" s="77">
        <v>0</v>
      </c>
      <c r="F274" s="77">
        <v>0.01</v>
      </c>
      <c r="I274" s="77">
        <v>0.38</v>
      </c>
      <c r="K274" s="77">
        <v>0.47</v>
      </c>
    </row>
    <row r="275" spans="2:11" x14ac:dyDescent="0.25">
      <c r="B275" s="77">
        <v>0</v>
      </c>
      <c r="F275" s="77">
        <v>0.04</v>
      </c>
      <c r="I275" s="77">
        <v>0.38</v>
      </c>
      <c r="K275" s="77">
        <v>0.47</v>
      </c>
    </row>
    <row r="276" spans="2:11" x14ac:dyDescent="0.25">
      <c r="B276" s="77">
        <v>0</v>
      </c>
      <c r="F276" s="77">
        <v>0.04</v>
      </c>
      <c r="I276" s="77">
        <v>0.38</v>
      </c>
      <c r="K276" s="77">
        <v>0.47</v>
      </c>
    </row>
    <row r="277" spans="2:11" x14ac:dyDescent="0.25">
      <c r="B277" s="77">
        <v>0.63</v>
      </c>
      <c r="F277" s="77">
        <v>0.04</v>
      </c>
      <c r="I277" s="77">
        <v>0.38</v>
      </c>
      <c r="K277" s="77">
        <v>0.38</v>
      </c>
    </row>
    <row r="278" spans="2:11" x14ac:dyDescent="0.25">
      <c r="B278" s="77">
        <v>0.63</v>
      </c>
      <c r="F278" s="77">
        <v>0.04</v>
      </c>
      <c r="I278" s="77">
        <v>0.34</v>
      </c>
      <c r="K278" s="77">
        <v>0.38</v>
      </c>
    </row>
    <row r="279" spans="2:11" x14ac:dyDescent="0.25">
      <c r="B279" s="77">
        <v>0.63</v>
      </c>
      <c r="F279" s="77">
        <v>0.04</v>
      </c>
      <c r="I279" s="77">
        <v>0.34</v>
      </c>
      <c r="K279" s="77">
        <v>0.38</v>
      </c>
    </row>
    <row r="280" spans="2:11" x14ac:dyDescent="0.25">
      <c r="B280" s="77">
        <v>0.63</v>
      </c>
      <c r="F280" s="77">
        <v>0.02</v>
      </c>
      <c r="I280" s="77">
        <v>0.34</v>
      </c>
      <c r="K280" s="77">
        <v>0.38</v>
      </c>
    </row>
    <row r="281" spans="2:11" x14ac:dyDescent="0.25">
      <c r="B281" s="77">
        <v>0.63</v>
      </c>
      <c r="F281" s="77">
        <v>0.63</v>
      </c>
      <c r="I281" s="77">
        <v>0.01</v>
      </c>
      <c r="K281" s="77">
        <v>0.38</v>
      </c>
    </row>
    <row r="282" spans="2:11" x14ac:dyDescent="0.25">
      <c r="B282" s="77">
        <v>0.63</v>
      </c>
      <c r="F282" s="77">
        <v>0.63</v>
      </c>
      <c r="I282" s="77">
        <v>0.63</v>
      </c>
      <c r="K282" s="77">
        <v>0.38</v>
      </c>
    </row>
    <row r="283" spans="2:11" x14ac:dyDescent="0.25">
      <c r="B283" s="77">
        <v>0.63</v>
      </c>
      <c r="F283" s="77">
        <v>0.63</v>
      </c>
      <c r="I283" s="77">
        <v>0.63</v>
      </c>
      <c r="K283" s="77">
        <v>0.38</v>
      </c>
    </row>
    <row r="284" spans="2:11" x14ac:dyDescent="0.25">
      <c r="B284" s="77">
        <v>0.63</v>
      </c>
      <c r="F284" s="36">
        <v>0.56000000000000005</v>
      </c>
      <c r="I284" s="77">
        <v>0.63</v>
      </c>
      <c r="K284" s="77">
        <v>0.38</v>
      </c>
    </row>
    <row r="285" spans="2:11" x14ac:dyDescent="0.25">
      <c r="B285" s="77">
        <v>0.63</v>
      </c>
      <c r="F285" s="77">
        <v>0.47</v>
      </c>
      <c r="I285" s="77">
        <v>0.63</v>
      </c>
      <c r="K285" s="77">
        <v>0.38</v>
      </c>
    </row>
    <row r="286" spans="2:11" x14ac:dyDescent="0.25">
      <c r="B286" s="77">
        <v>0.56000000000000005</v>
      </c>
      <c r="F286" s="77">
        <v>0.47</v>
      </c>
      <c r="I286" s="77">
        <v>0.63</v>
      </c>
      <c r="K286" s="77">
        <v>0.38</v>
      </c>
    </row>
    <row r="287" spans="2:11" x14ac:dyDescent="0.25">
      <c r="B287" s="77">
        <v>0.56000000000000005</v>
      </c>
      <c r="F287" s="77">
        <v>0.47</v>
      </c>
      <c r="I287" s="77">
        <v>0.63</v>
      </c>
      <c r="K287" s="77">
        <v>0.38</v>
      </c>
    </row>
    <row r="288" spans="2:11" x14ac:dyDescent="0.25">
      <c r="B288" s="77">
        <v>0.56000000000000005</v>
      </c>
      <c r="F288" s="77">
        <v>0.47</v>
      </c>
      <c r="I288" s="77">
        <v>0.63</v>
      </c>
      <c r="K288" s="77">
        <v>0.38</v>
      </c>
    </row>
    <row r="289" spans="2:11" x14ac:dyDescent="0.25">
      <c r="B289" s="77">
        <v>0.56000000000000005</v>
      </c>
      <c r="F289" s="77">
        <v>0.47</v>
      </c>
      <c r="I289" s="77">
        <v>0.63</v>
      </c>
      <c r="K289" s="77">
        <v>0.38</v>
      </c>
    </row>
    <row r="290" spans="2:11" x14ac:dyDescent="0.25">
      <c r="B290" s="77">
        <v>0.56000000000000005</v>
      </c>
      <c r="F290" s="77">
        <v>0.47</v>
      </c>
      <c r="I290" s="77">
        <v>0.63</v>
      </c>
      <c r="K290" s="77">
        <v>0.38</v>
      </c>
    </row>
    <row r="291" spans="2:11" x14ac:dyDescent="0.25">
      <c r="B291" s="77">
        <v>0.56000000000000005</v>
      </c>
      <c r="F291" s="77">
        <v>0.47</v>
      </c>
      <c r="I291" s="77">
        <v>0.63</v>
      </c>
      <c r="K291" s="77">
        <v>0.38</v>
      </c>
    </row>
    <row r="292" spans="2:11" x14ac:dyDescent="0.25">
      <c r="B292" s="77">
        <v>0.56000000000000005</v>
      </c>
      <c r="F292" s="77">
        <v>0.47</v>
      </c>
      <c r="I292" s="77">
        <v>0.63</v>
      </c>
      <c r="K292" s="77">
        <v>0.38</v>
      </c>
    </row>
    <row r="293" spans="2:11" x14ac:dyDescent="0.25">
      <c r="B293" s="77">
        <v>0.56000000000000005</v>
      </c>
      <c r="F293" s="77">
        <v>0.38</v>
      </c>
      <c r="I293" s="77">
        <v>0.63</v>
      </c>
      <c r="K293" s="77">
        <v>0.38</v>
      </c>
    </row>
    <row r="294" spans="2:11" x14ac:dyDescent="0.25">
      <c r="B294" s="77">
        <v>0.26</v>
      </c>
      <c r="F294" s="77">
        <v>0.38</v>
      </c>
      <c r="I294" s="77">
        <v>0.63</v>
      </c>
      <c r="K294" s="77">
        <v>0.38</v>
      </c>
    </row>
    <row r="295" spans="2:11" x14ac:dyDescent="0.25">
      <c r="B295" s="77">
        <v>0.26</v>
      </c>
      <c r="F295" s="77">
        <v>0.38</v>
      </c>
      <c r="I295" s="77">
        <v>0.63</v>
      </c>
      <c r="K295" s="77">
        <v>0.38</v>
      </c>
    </row>
    <row r="296" spans="2:11" x14ac:dyDescent="0.25">
      <c r="B296" s="77">
        <v>0.56000000000000005</v>
      </c>
      <c r="F296" s="77">
        <v>0.38</v>
      </c>
      <c r="I296" s="77">
        <v>0.63</v>
      </c>
      <c r="K296" s="77">
        <v>0.38</v>
      </c>
    </row>
    <row r="297" spans="2:11" x14ac:dyDescent="0.25">
      <c r="B297" s="77">
        <v>0.56000000000000005</v>
      </c>
      <c r="F297" s="77">
        <v>0.38</v>
      </c>
      <c r="I297" s="77">
        <v>0.63</v>
      </c>
      <c r="K297" s="77">
        <v>0</v>
      </c>
    </row>
    <row r="298" spans="2:11" x14ac:dyDescent="0.25">
      <c r="B298" s="77">
        <v>0.56000000000000005</v>
      </c>
      <c r="F298" s="77">
        <v>0.38</v>
      </c>
      <c r="I298" s="77">
        <v>0.63</v>
      </c>
      <c r="K298" s="77">
        <v>0.38</v>
      </c>
    </row>
    <row r="299" spans="2:11" x14ac:dyDescent="0.25">
      <c r="B299" s="77">
        <v>0.56000000000000005</v>
      </c>
      <c r="F299" s="77">
        <v>0.38</v>
      </c>
      <c r="I299" s="77">
        <v>0.63</v>
      </c>
      <c r="K299" s="77">
        <v>0.38</v>
      </c>
    </row>
    <row r="300" spans="2:11" x14ac:dyDescent="0.25">
      <c r="B300" s="77">
        <v>0.56000000000000005</v>
      </c>
      <c r="F300" s="77">
        <v>0.38</v>
      </c>
      <c r="I300" s="77">
        <v>0.63</v>
      </c>
      <c r="K300" s="77">
        <v>0.38</v>
      </c>
    </row>
    <row r="301" spans="2:11" x14ac:dyDescent="0.25">
      <c r="B301" s="77">
        <v>0.56000000000000005</v>
      </c>
      <c r="F301" s="77">
        <v>0.38</v>
      </c>
      <c r="I301" s="77">
        <v>0.63</v>
      </c>
      <c r="K301" s="77">
        <v>0.38</v>
      </c>
    </row>
    <row r="302" spans="2:11" x14ac:dyDescent="0.25">
      <c r="B302" s="77">
        <v>0.56000000000000005</v>
      </c>
      <c r="F302" s="77">
        <v>0.38</v>
      </c>
      <c r="I302" s="77">
        <v>0.63</v>
      </c>
      <c r="K302" s="77">
        <v>0.38</v>
      </c>
    </row>
    <row r="303" spans="2:11" x14ac:dyDescent="0.25">
      <c r="B303" s="77">
        <v>0.56000000000000005</v>
      </c>
      <c r="F303" s="77">
        <v>0.38</v>
      </c>
      <c r="I303" s="77">
        <v>0.63</v>
      </c>
      <c r="K303" s="77">
        <v>0.38</v>
      </c>
    </row>
    <row r="304" spans="2:11" x14ac:dyDescent="0.25">
      <c r="B304" s="77">
        <v>0.56000000000000005</v>
      </c>
      <c r="F304" s="77">
        <v>0.38</v>
      </c>
      <c r="I304" s="77">
        <v>0.63</v>
      </c>
      <c r="K304" s="77">
        <v>0.38</v>
      </c>
    </row>
    <row r="305" spans="2:11" x14ac:dyDescent="0.25">
      <c r="B305" s="77">
        <v>0.56000000000000005</v>
      </c>
      <c r="F305" s="77">
        <v>0.38</v>
      </c>
      <c r="I305" s="77">
        <v>0.63</v>
      </c>
      <c r="K305" s="77">
        <v>0.38</v>
      </c>
    </row>
    <row r="306" spans="2:11" x14ac:dyDescent="0.25">
      <c r="B306" s="77">
        <v>0.56000000000000005</v>
      </c>
      <c r="F306" s="77">
        <v>0.34</v>
      </c>
      <c r="I306" s="77">
        <v>0.63</v>
      </c>
      <c r="K306" s="77">
        <v>0.38</v>
      </c>
    </row>
    <row r="307" spans="2:11" x14ac:dyDescent="0.25">
      <c r="B307" s="77">
        <v>0.56000000000000005</v>
      </c>
      <c r="F307" s="77">
        <v>0.3</v>
      </c>
      <c r="I307" s="77">
        <v>0.63</v>
      </c>
      <c r="K307" s="77">
        <v>0.38</v>
      </c>
    </row>
    <row r="308" spans="2:11" x14ac:dyDescent="0.25">
      <c r="B308" s="77">
        <v>0.56000000000000005</v>
      </c>
      <c r="F308" s="77">
        <v>0.3</v>
      </c>
      <c r="I308" s="77">
        <v>0.63</v>
      </c>
      <c r="K308" s="77">
        <v>0.38</v>
      </c>
    </row>
    <row r="309" spans="2:11" x14ac:dyDescent="0.25">
      <c r="B309" s="77">
        <v>0.56000000000000005</v>
      </c>
      <c r="F309" s="77">
        <v>0.3</v>
      </c>
      <c r="I309" s="77">
        <v>0.63</v>
      </c>
      <c r="K309" s="77">
        <v>0.38</v>
      </c>
    </row>
    <row r="310" spans="2:11" x14ac:dyDescent="0.25">
      <c r="B310" s="77">
        <v>0.56000000000000005</v>
      </c>
      <c r="F310" s="77">
        <v>0.3</v>
      </c>
      <c r="I310" s="77">
        <v>0</v>
      </c>
      <c r="K310" s="77">
        <v>0.38</v>
      </c>
    </row>
    <row r="311" spans="2:11" x14ac:dyDescent="0.25">
      <c r="B311" s="77">
        <v>0.56000000000000005</v>
      </c>
      <c r="F311" s="77">
        <v>0.18</v>
      </c>
      <c r="I311" s="77">
        <v>0.63</v>
      </c>
      <c r="K311" s="77">
        <v>0.38</v>
      </c>
    </row>
    <row r="312" spans="2:11" x14ac:dyDescent="0.25">
      <c r="B312" s="77">
        <v>0.56000000000000005</v>
      </c>
      <c r="F312" s="77">
        <v>0.18</v>
      </c>
      <c r="I312" s="77">
        <v>0.63</v>
      </c>
      <c r="K312" s="77">
        <v>0.38</v>
      </c>
    </row>
    <row r="313" spans="2:11" x14ac:dyDescent="0.25">
      <c r="B313" s="77">
        <v>0.56000000000000005</v>
      </c>
      <c r="F313" s="77">
        <v>0.18</v>
      </c>
      <c r="I313" s="77">
        <v>0.63</v>
      </c>
      <c r="K313" s="77">
        <v>0.38</v>
      </c>
    </row>
    <row r="314" spans="2:11" x14ac:dyDescent="0.25">
      <c r="B314" s="77">
        <v>0.47</v>
      </c>
      <c r="F314" s="77">
        <v>0.08</v>
      </c>
      <c r="I314" s="77">
        <v>0.63</v>
      </c>
      <c r="K314" s="77">
        <v>0.38</v>
      </c>
    </row>
    <row r="315" spans="2:11" x14ac:dyDescent="0.25">
      <c r="B315" s="77">
        <v>0.47</v>
      </c>
      <c r="F315" s="77">
        <v>0.08</v>
      </c>
      <c r="I315" s="77">
        <v>0.63</v>
      </c>
      <c r="K315" s="77">
        <v>0.38</v>
      </c>
    </row>
    <row r="316" spans="2:11" x14ac:dyDescent="0.25">
      <c r="B316" s="77">
        <v>0.22</v>
      </c>
      <c r="F316" s="77">
        <v>0.08</v>
      </c>
      <c r="I316" s="77">
        <v>0.63</v>
      </c>
      <c r="K316" s="77">
        <v>0.38</v>
      </c>
    </row>
    <row r="317" spans="2:11" x14ac:dyDescent="0.25">
      <c r="B317" s="77">
        <v>0.47</v>
      </c>
      <c r="F317" s="77">
        <v>0.08</v>
      </c>
      <c r="I317" s="77">
        <v>0.63</v>
      </c>
      <c r="K317" s="77">
        <v>0.38</v>
      </c>
    </row>
    <row r="318" spans="2:11" x14ac:dyDescent="0.25">
      <c r="B318" s="77">
        <v>0.47</v>
      </c>
      <c r="F318" s="77">
        <v>0.08</v>
      </c>
      <c r="I318" s="77">
        <v>0.63</v>
      </c>
      <c r="K318" s="77">
        <v>0.38</v>
      </c>
    </row>
    <row r="319" spans="2:11" x14ac:dyDescent="0.25">
      <c r="B319" s="77">
        <v>0.47</v>
      </c>
      <c r="F319" s="77">
        <v>0</v>
      </c>
      <c r="I319" s="77">
        <v>0.63</v>
      </c>
      <c r="K319" s="77">
        <v>0.38</v>
      </c>
    </row>
    <row r="320" spans="2:11" x14ac:dyDescent="0.25">
      <c r="B320" s="77">
        <v>0.47</v>
      </c>
      <c r="F320" s="77">
        <v>0</v>
      </c>
      <c r="I320" s="77">
        <v>0.63</v>
      </c>
      <c r="K320" s="77">
        <v>0.38</v>
      </c>
    </row>
    <row r="321" spans="2:11" x14ac:dyDescent="0.25">
      <c r="B321" s="77">
        <v>0.47</v>
      </c>
      <c r="F321" s="77">
        <v>0</v>
      </c>
      <c r="I321" s="77">
        <v>0.63</v>
      </c>
      <c r="K321" s="77">
        <v>0.38</v>
      </c>
    </row>
    <row r="322" spans="2:11" x14ac:dyDescent="0.25">
      <c r="B322" s="77">
        <v>0.47</v>
      </c>
      <c r="F322" s="77">
        <v>0</v>
      </c>
      <c r="I322" s="77">
        <v>0.63</v>
      </c>
      <c r="K322" s="77">
        <v>0.38</v>
      </c>
    </row>
    <row r="323" spans="2:11" x14ac:dyDescent="0.25">
      <c r="B323" s="77">
        <v>0.47</v>
      </c>
      <c r="F323" s="77">
        <v>0</v>
      </c>
      <c r="I323" s="77">
        <v>0</v>
      </c>
      <c r="K323" s="77">
        <v>0.38</v>
      </c>
    </row>
    <row r="324" spans="2:11" x14ac:dyDescent="0.25">
      <c r="B324" s="77">
        <v>0.38</v>
      </c>
      <c r="F324" s="77">
        <v>0.01</v>
      </c>
      <c r="I324" s="77">
        <v>0.63</v>
      </c>
      <c r="K324" s="77">
        <v>0.38</v>
      </c>
    </row>
    <row r="325" spans="2:11" x14ac:dyDescent="0.25">
      <c r="B325" s="77">
        <v>0.38</v>
      </c>
      <c r="F325" s="77">
        <v>0.01</v>
      </c>
      <c r="I325" s="77">
        <v>0.63</v>
      </c>
      <c r="K325" s="77">
        <v>0</v>
      </c>
    </row>
    <row r="326" spans="2:11" x14ac:dyDescent="0.25">
      <c r="B326" s="77">
        <v>0.38</v>
      </c>
      <c r="F326" s="77">
        <v>0.01</v>
      </c>
      <c r="I326" s="77">
        <v>0.63</v>
      </c>
      <c r="K326" s="36">
        <v>0.17</v>
      </c>
    </row>
    <row r="327" spans="2:11" x14ac:dyDescent="0.25">
      <c r="B327" s="77">
        <v>0.38</v>
      </c>
      <c r="F327" s="77">
        <v>0.04</v>
      </c>
      <c r="I327" s="77">
        <v>0.63</v>
      </c>
      <c r="K327" s="77">
        <v>0</v>
      </c>
    </row>
    <row r="328" spans="2:11" x14ac:dyDescent="0.25">
      <c r="B328" s="77">
        <v>0.38</v>
      </c>
      <c r="F328" s="77">
        <v>0.04</v>
      </c>
      <c r="I328" s="77">
        <v>0.63</v>
      </c>
      <c r="K328" s="77">
        <v>0.38</v>
      </c>
    </row>
    <row r="329" spans="2:11" x14ac:dyDescent="0.25">
      <c r="B329" s="77">
        <v>0.38</v>
      </c>
      <c r="F329" s="77">
        <v>0.04</v>
      </c>
      <c r="I329" s="77">
        <v>0.63</v>
      </c>
      <c r="K329" s="77">
        <v>0.38</v>
      </c>
    </row>
    <row r="330" spans="2:11" x14ac:dyDescent="0.25">
      <c r="B330" s="77">
        <v>0.38</v>
      </c>
      <c r="F330" s="77">
        <v>0.04</v>
      </c>
      <c r="I330" s="77">
        <v>0.63</v>
      </c>
      <c r="K330" s="77">
        <v>0.38</v>
      </c>
    </row>
    <row r="331" spans="2:11" x14ac:dyDescent="0.25">
      <c r="B331" s="77">
        <v>0.38</v>
      </c>
      <c r="F331" s="77">
        <v>0.04</v>
      </c>
      <c r="I331" s="77">
        <v>0.63</v>
      </c>
      <c r="K331" s="77">
        <v>0</v>
      </c>
    </row>
    <row r="332" spans="2:11" x14ac:dyDescent="0.25">
      <c r="B332" s="77">
        <v>0.38</v>
      </c>
      <c r="F332" s="77">
        <v>0.04</v>
      </c>
      <c r="I332" s="77">
        <v>0.63</v>
      </c>
      <c r="K332" s="77">
        <v>0.38</v>
      </c>
    </row>
    <row r="333" spans="2:11" x14ac:dyDescent="0.25">
      <c r="B333" s="77">
        <v>0.38</v>
      </c>
      <c r="F333" s="77">
        <v>0.04</v>
      </c>
      <c r="I333" s="77">
        <v>0.63</v>
      </c>
      <c r="K333" s="77">
        <v>0.38</v>
      </c>
    </row>
    <row r="334" spans="2:11" x14ac:dyDescent="0.25">
      <c r="B334" s="77">
        <v>0.38</v>
      </c>
      <c r="F334" s="77">
        <v>0.04</v>
      </c>
      <c r="I334" s="77">
        <v>0.63</v>
      </c>
      <c r="K334" s="77">
        <v>0.38</v>
      </c>
    </row>
    <row r="335" spans="2:11" x14ac:dyDescent="0.25">
      <c r="B335" s="77">
        <v>0.38</v>
      </c>
      <c r="F335" s="77">
        <v>0.02</v>
      </c>
      <c r="I335" s="77">
        <v>0.63</v>
      </c>
      <c r="K335" s="77">
        <v>0.38</v>
      </c>
    </row>
    <row r="336" spans="2:11" x14ac:dyDescent="0.25">
      <c r="B336" s="77">
        <v>0.38</v>
      </c>
      <c r="F336" s="77">
        <v>0.02</v>
      </c>
      <c r="I336" s="77">
        <v>0.63</v>
      </c>
      <c r="K336" s="77">
        <v>0.38</v>
      </c>
    </row>
    <row r="337" spans="2:11" x14ac:dyDescent="0.25">
      <c r="B337" s="77">
        <v>0.25</v>
      </c>
      <c r="F337" s="77">
        <v>0.02</v>
      </c>
      <c r="I337" s="77">
        <v>0.63</v>
      </c>
      <c r="K337" s="77">
        <v>0.38</v>
      </c>
    </row>
    <row r="338" spans="2:11" x14ac:dyDescent="0.25">
      <c r="B338" s="77">
        <v>0.38</v>
      </c>
      <c r="F338" s="77">
        <v>0.02</v>
      </c>
      <c r="I338" s="77">
        <v>0.63</v>
      </c>
      <c r="K338" s="77">
        <v>0.38</v>
      </c>
    </row>
    <row r="339" spans="2:11" x14ac:dyDescent="0.25">
      <c r="B339" s="77">
        <v>0.38</v>
      </c>
      <c r="F339" s="77">
        <v>0.02</v>
      </c>
      <c r="I339" s="77">
        <v>0.63</v>
      </c>
      <c r="K339" s="77">
        <v>0.48</v>
      </c>
    </row>
    <row r="340" spans="2:11" x14ac:dyDescent="0.25">
      <c r="B340" s="77">
        <v>0.38</v>
      </c>
      <c r="F340" s="77">
        <v>0.02</v>
      </c>
      <c r="I340" s="77">
        <v>0.63</v>
      </c>
      <c r="K340" s="77">
        <v>0.48</v>
      </c>
    </row>
    <row r="341" spans="2:11" x14ac:dyDescent="0.25">
      <c r="B341" s="77">
        <v>0.38</v>
      </c>
      <c r="F341" s="77">
        <v>0.02</v>
      </c>
      <c r="I341" s="77">
        <v>0.63</v>
      </c>
      <c r="K341" s="77">
        <v>0.38</v>
      </c>
    </row>
    <row r="342" spans="2:11" x14ac:dyDescent="0.25">
      <c r="B342" s="77">
        <v>0.38</v>
      </c>
      <c r="F342" s="77">
        <v>0.02</v>
      </c>
      <c r="I342" s="77">
        <v>0.63</v>
      </c>
      <c r="K342" s="77">
        <v>0</v>
      </c>
    </row>
    <row r="343" spans="2:11" x14ac:dyDescent="0.25">
      <c r="B343" s="77">
        <v>0.34</v>
      </c>
      <c r="F343" s="77">
        <v>0.02</v>
      </c>
      <c r="I343" s="77">
        <v>0.63</v>
      </c>
      <c r="K343" s="77">
        <v>0</v>
      </c>
    </row>
    <row r="344" spans="2:11" x14ac:dyDescent="0.25">
      <c r="B344" s="77">
        <v>0.04</v>
      </c>
      <c r="F344" s="77">
        <v>0.02</v>
      </c>
      <c r="I344" s="77">
        <v>0.63</v>
      </c>
      <c r="K344" s="36">
        <v>0.17</v>
      </c>
    </row>
    <row r="345" spans="2:11" x14ac:dyDescent="0.25">
      <c r="F345" s="77">
        <v>0.02</v>
      </c>
      <c r="I345" s="77">
        <v>0.63</v>
      </c>
      <c r="K345" s="77">
        <v>0.38</v>
      </c>
    </row>
    <row r="346" spans="2:11" x14ac:dyDescent="0.25">
      <c r="F346" s="77">
        <v>0.02</v>
      </c>
      <c r="I346" s="77">
        <v>0.63</v>
      </c>
      <c r="K346" s="77">
        <v>0.38</v>
      </c>
    </row>
    <row r="347" spans="2:11" x14ac:dyDescent="0.25">
      <c r="F347" s="77">
        <v>0.02</v>
      </c>
      <c r="I347" s="77">
        <v>0.56000000000000005</v>
      </c>
      <c r="K347" s="77">
        <v>0</v>
      </c>
    </row>
    <row r="348" spans="2:11" x14ac:dyDescent="0.25">
      <c r="F348" s="77">
        <v>0.63</v>
      </c>
      <c r="I348" s="77">
        <v>0.56000000000000005</v>
      </c>
      <c r="K348" s="77">
        <v>0</v>
      </c>
    </row>
    <row r="349" spans="2:11" x14ac:dyDescent="0.25">
      <c r="F349" s="77">
        <v>0.47</v>
      </c>
      <c r="I349" s="77">
        <v>0.56000000000000005</v>
      </c>
      <c r="K349" s="77">
        <v>0</v>
      </c>
    </row>
    <row r="350" spans="2:11" x14ac:dyDescent="0.25">
      <c r="F350" s="77">
        <v>0.47</v>
      </c>
      <c r="I350" s="77">
        <v>0.56000000000000005</v>
      </c>
      <c r="K350" s="77">
        <v>0.38</v>
      </c>
    </row>
    <row r="351" spans="2:11" x14ac:dyDescent="0.25">
      <c r="F351" s="77">
        <v>0.38</v>
      </c>
      <c r="I351" s="77">
        <v>0.56000000000000005</v>
      </c>
      <c r="K351" s="77">
        <v>0.38</v>
      </c>
    </row>
    <row r="352" spans="2:11" x14ac:dyDescent="0.25">
      <c r="F352" s="77">
        <v>0.38</v>
      </c>
      <c r="I352" s="77">
        <v>0.56000000000000005</v>
      </c>
      <c r="K352" s="77">
        <v>0.38</v>
      </c>
    </row>
    <row r="353" spans="6:11" x14ac:dyDescent="0.25">
      <c r="F353" s="77">
        <v>0.34</v>
      </c>
      <c r="I353" s="77">
        <v>0.56000000000000005</v>
      </c>
      <c r="K353" s="77">
        <v>0.38</v>
      </c>
    </row>
    <row r="354" spans="6:11" x14ac:dyDescent="0.25">
      <c r="F354" s="77">
        <v>0.18</v>
      </c>
      <c r="I354" s="77">
        <v>0.47</v>
      </c>
      <c r="K354" s="77">
        <v>0.38</v>
      </c>
    </row>
    <row r="355" spans="6:11" x14ac:dyDescent="0.25">
      <c r="F355" s="89">
        <v>0</v>
      </c>
      <c r="I355" s="77">
        <v>0.47</v>
      </c>
      <c r="K355" s="77">
        <v>0.38</v>
      </c>
    </row>
    <row r="356" spans="6:11" x14ac:dyDescent="0.25">
      <c r="I356" s="77">
        <v>0.47</v>
      </c>
      <c r="K356" s="77">
        <v>0.38</v>
      </c>
    </row>
    <row r="357" spans="6:11" x14ac:dyDescent="0.25">
      <c r="I357" s="77">
        <v>0.47</v>
      </c>
      <c r="K357" s="77">
        <v>0.38</v>
      </c>
    </row>
    <row r="358" spans="6:11" x14ac:dyDescent="0.25">
      <c r="I358" s="77">
        <v>0.47</v>
      </c>
      <c r="K358" s="77">
        <v>0.38</v>
      </c>
    </row>
    <row r="359" spans="6:11" x14ac:dyDescent="0.25">
      <c r="I359" s="77">
        <v>0.47</v>
      </c>
      <c r="K359" s="77">
        <v>0.38</v>
      </c>
    </row>
    <row r="360" spans="6:11" x14ac:dyDescent="0.25">
      <c r="I360" s="77">
        <v>0.47</v>
      </c>
      <c r="K360" s="77">
        <v>0.38</v>
      </c>
    </row>
    <row r="361" spans="6:11" x14ac:dyDescent="0.25">
      <c r="I361" s="77">
        <v>0.47</v>
      </c>
      <c r="K361" s="77">
        <v>0.38</v>
      </c>
    </row>
    <row r="362" spans="6:11" x14ac:dyDescent="0.25">
      <c r="I362" s="77">
        <v>0.38</v>
      </c>
      <c r="K362" s="77">
        <v>0.38</v>
      </c>
    </row>
    <row r="363" spans="6:11" x14ac:dyDescent="0.25">
      <c r="I363" s="77">
        <v>0.38</v>
      </c>
      <c r="K363" s="77">
        <v>0.38</v>
      </c>
    </row>
    <row r="364" spans="6:11" x14ac:dyDescent="0.25">
      <c r="I364" s="77">
        <v>0.38</v>
      </c>
      <c r="K364" s="77">
        <v>0.38</v>
      </c>
    </row>
    <row r="365" spans="6:11" x14ac:dyDescent="0.25">
      <c r="I365" s="77">
        <v>0.38</v>
      </c>
      <c r="K365" s="77">
        <v>0.45</v>
      </c>
    </row>
    <row r="366" spans="6:11" x14ac:dyDescent="0.25">
      <c r="I366" s="77">
        <v>0.38</v>
      </c>
      <c r="K366" s="77">
        <v>0.38</v>
      </c>
    </row>
    <row r="367" spans="6:11" x14ac:dyDescent="0.25">
      <c r="I367" s="77">
        <v>0.38</v>
      </c>
      <c r="K367" s="77">
        <v>0.38</v>
      </c>
    </row>
    <row r="368" spans="6:11" x14ac:dyDescent="0.25">
      <c r="I368" s="77">
        <v>0.38</v>
      </c>
      <c r="K368" s="77">
        <v>0.38</v>
      </c>
    </row>
    <row r="369" spans="9:11" x14ac:dyDescent="0.25">
      <c r="I369" s="77">
        <v>0.38</v>
      </c>
      <c r="K369" s="77">
        <v>0.38</v>
      </c>
    </row>
    <row r="370" spans="9:11" x14ac:dyDescent="0.25">
      <c r="I370" s="77">
        <v>0.34</v>
      </c>
      <c r="K370" s="77">
        <v>0.38</v>
      </c>
    </row>
    <row r="371" spans="9:11" x14ac:dyDescent="0.25">
      <c r="I371" s="77">
        <v>0.34</v>
      </c>
      <c r="K371" s="77">
        <v>0.38</v>
      </c>
    </row>
    <row r="372" spans="9:11" x14ac:dyDescent="0.25">
      <c r="I372" s="77">
        <v>0.34</v>
      </c>
      <c r="K372" s="77">
        <v>0.38</v>
      </c>
    </row>
    <row r="373" spans="9:11" x14ac:dyDescent="0.25">
      <c r="I373" s="77">
        <v>0.34</v>
      </c>
      <c r="K373" s="77">
        <v>0.38</v>
      </c>
    </row>
    <row r="374" spans="9:11" x14ac:dyDescent="0.25">
      <c r="I374" s="77">
        <v>0.01</v>
      </c>
      <c r="K374" s="77">
        <v>0.38</v>
      </c>
    </row>
    <row r="375" spans="9:11" x14ac:dyDescent="0.25">
      <c r="I375" s="77">
        <v>0.04</v>
      </c>
      <c r="K375" s="77">
        <v>0.38</v>
      </c>
    </row>
    <row r="376" spans="9:11" x14ac:dyDescent="0.25">
      <c r="I376" s="77">
        <v>0.04</v>
      </c>
      <c r="K376" s="77">
        <v>0.38</v>
      </c>
    </row>
    <row r="377" spans="9:11" x14ac:dyDescent="0.25">
      <c r="I377" s="77">
        <v>0.04</v>
      </c>
      <c r="K377" s="77">
        <v>0.38</v>
      </c>
    </row>
    <row r="378" spans="9:11" x14ac:dyDescent="0.25">
      <c r="I378" s="77">
        <v>0.04</v>
      </c>
      <c r="K378" s="77">
        <v>0.38</v>
      </c>
    </row>
    <row r="379" spans="9:11" x14ac:dyDescent="0.25">
      <c r="I379" s="77">
        <v>0.47</v>
      </c>
      <c r="K379" s="77">
        <v>0.38</v>
      </c>
    </row>
    <row r="380" spans="9:11" x14ac:dyDescent="0.25">
      <c r="I380" s="77">
        <v>0.47</v>
      </c>
      <c r="K380" s="77">
        <v>0.38</v>
      </c>
    </row>
    <row r="381" spans="9:11" x14ac:dyDescent="0.25">
      <c r="I381" s="77">
        <v>0.47</v>
      </c>
      <c r="K381" s="77">
        <v>0.38</v>
      </c>
    </row>
    <row r="382" spans="9:11" x14ac:dyDescent="0.25">
      <c r="I382" s="77">
        <v>0.47</v>
      </c>
      <c r="K382" s="77">
        <v>0.38</v>
      </c>
    </row>
    <row r="383" spans="9:11" x14ac:dyDescent="0.25">
      <c r="I383" s="77">
        <v>0.47</v>
      </c>
      <c r="K383" s="77">
        <v>0.38</v>
      </c>
    </row>
    <row r="384" spans="9:11" x14ac:dyDescent="0.25">
      <c r="I384" s="77">
        <v>0.47</v>
      </c>
      <c r="K384" s="77">
        <v>0.38</v>
      </c>
    </row>
    <row r="385" spans="9:11" x14ac:dyDescent="0.25">
      <c r="I385" s="77">
        <v>0.47</v>
      </c>
      <c r="K385" s="77">
        <v>0.38</v>
      </c>
    </row>
    <row r="386" spans="9:11" x14ac:dyDescent="0.25">
      <c r="I386" s="77">
        <v>0.47</v>
      </c>
      <c r="K386" s="77">
        <v>0.38</v>
      </c>
    </row>
    <row r="387" spans="9:11" x14ac:dyDescent="0.25">
      <c r="I387" s="77">
        <v>0.47</v>
      </c>
      <c r="K387" s="77">
        <v>0.38</v>
      </c>
    </row>
    <row r="388" spans="9:11" x14ac:dyDescent="0.25">
      <c r="I388" s="77">
        <v>0.38</v>
      </c>
      <c r="K388" s="77">
        <v>0.38</v>
      </c>
    </row>
    <row r="389" spans="9:11" x14ac:dyDescent="0.25">
      <c r="I389" s="77">
        <v>0.38</v>
      </c>
      <c r="K389" s="77">
        <v>0.38</v>
      </c>
    </row>
    <row r="390" spans="9:11" x14ac:dyDescent="0.25">
      <c r="I390" s="77">
        <v>0.38</v>
      </c>
      <c r="K390" s="77">
        <v>0.38</v>
      </c>
    </row>
    <row r="391" spans="9:11" x14ac:dyDescent="0.25">
      <c r="I391" s="77">
        <v>0.38</v>
      </c>
      <c r="K391" s="77">
        <v>0.38</v>
      </c>
    </row>
    <row r="392" spans="9:11" x14ac:dyDescent="0.25">
      <c r="I392" s="77">
        <v>0.38</v>
      </c>
      <c r="K392" s="77">
        <v>0.38</v>
      </c>
    </row>
    <row r="393" spans="9:11" x14ac:dyDescent="0.25">
      <c r="I393" s="77">
        <v>0.38</v>
      </c>
      <c r="K393" s="77">
        <v>0.38</v>
      </c>
    </row>
    <row r="394" spans="9:11" x14ac:dyDescent="0.25">
      <c r="I394" s="77">
        <v>0.38</v>
      </c>
      <c r="K394" s="77">
        <v>0</v>
      </c>
    </row>
    <row r="395" spans="9:11" x14ac:dyDescent="0.25">
      <c r="I395" s="77">
        <v>0.38</v>
      </c>
      <c r="K395" s="77">
        <v>0</v>
      </c>
    </row>
    <row r="396" spans="9:11" x14ac:dyDescent="0.25">
      <c r="I396" s="77">
        <v>0.38</v>
      </c>
      <c r="K396" s="77">
        <v>0.38</v>
      </c>
    </row>
    <row r="397" spans="9:11" x14ac:dyDescent="0.25">
      <c r="I397" s="77">
        <v>0.38</v>
      </c>
      <c r="K397" s="77">
        <v>0.38</v>
      </c>
    </row>
    <row r="398" spans="9:11" x14ac:dyDescent="0.25">
      <c r="I398" s="77">
        <v>0.38</v>
      </c>
      <c r="K398" s="77">
        <v>0.38</v>
      </c>
    </row>
    <row r="399" spans="9:11" x14ac:dyDescent="0.25">
      <c r="I399" s="77">
        <v>0.08</v>
      </c>
      <c r="K399" s="77">
        <v>0.45</v>
      </c>
    </row>
    <row r="400" spans="9:11" x14ac:dyDescent="0.25">
      <c r="I400" s="77">
        <v>0.47</v>
      </c>
      <c r="K400" s="77">
        <v>0</v>
      </c>
    </row>
    <row r="401" spans="9:11" x14ac:dyDescent="0.25">
      <c r="I401" s="77">
        <v>0.47</v>
      </c>
      <c r="K401" s="77">
        <v>0</v>
      </c>
    </row>
    <row r="402" spans="9:11" x14ac:dyDescent="0.25">
      <c r="I402" s="77">
        <v>0.47</v>
      </c>
      <c r="K402" s="77">
        <v>0</v>
      </c>
    </row>
    <row r="403" spans="9:11" x14ac:dyDescent="0.25">
      <c r="I403" s="77">
        <v>0.38</v>
      </c>
      <c r="K403" s="77">
        <v>0</v>
      </c>
    </row>
    <row r="404" spans="9:11" x14ac:dyDescent="0.25">
      <c r="K404" s="77">
        <v>0</v>
      </c>
    </row>
    <row r="405" spans="9:11" x14ac:dyDescent="0.25">
      <c r="K405" s="77">
        <v>0</v>
      </c>
    </row>
    <row r="406" spans="9:11" x14ac:dyDescent="0.25">
      <c r="K406" s="77">
        <v>0</v>
      </c>
    </row>
    <row r="407" spans="9:11" x14ac:dyDescent="0.25">
      <c r="K407" s="77">
        <v>0</v>
      </c>
    </row>
    <row r="408" spans="9:11" x14ac:dyDescent="0.25">
      <c r="K408" s="77">
        <v>0</v>
      </c>
    </row>
    <row r="409" spans="9:11" x14ac:dyDescent="0.25">
      <c r="K409" s="77">
        <v>0</v>
      </c>
    </row>
    <row r="410" spans="9:11" x14ac:dyDescent="0.25">
      <c r="K410" s="77">
        <v>0.38</v>
      </c>
    </row>
    <row r="411" spans="9:11" x14ac:dyDescent="0.25">
      <c r="K411" s="77">
        <v>0.38</v>
      </c>
    </row>
    <row r="412" spans="9:11" x14ac:dyDescent="0.25">
      <c r="K412" s="77">
        <v>0.32</v>
      </c>
    </row>
    <row r="413" spans="9:11" x14ac:dyDescent="0.25">
      <c r="K413" s="77">
        <v>0</v>
      </c>
    </row>
    <row r="414" spans="9:11" x14ac:dyDescent="0.25">
      <c r="K414" s="77">
        <v>0.38</v>
      </c>
    </row>
    <row r="415" spans="9:11" x14ac:dyDescent="0.25">
      <c r="K415" s="77">
        <v>0.45</v>
      </c>
    </row>
    <row r="416" spans="9:11" x14ac:dyDescent="0.25">
      <c r="K416" s="77">
        <v>0.45</v>
      </c>
    </row>
    <row r="417" spans="11:11" x14ac:dyDescent="0.25">
      <c r="K417" s="77">
        <v>0.45</v>
      </c>
    </row>
    <row r="418" spans="11:11" x14ac:dyDescent="0.25">
      <c r="K418" s="77">
        <v>0.45</v>
      </c>
    </row>
    <row r="419" spans="11:11" x14ac:dyDescent="0.25">
      <c r="K419" s="77">
        <v>0.45</v>
      </c>
    </row>
    <row r="420" spans="11:11" x14ac:dyDescent="0.25">
      <c r="K420" s="77">
        <v>0.45</v>
      </c>
    </row>
    <row r="421" spans="11:11" x14ac:dyDescent="0.25">
      <c r="K421" s="77">
        <v>0.45</v>
      </c>
    </row>
    <row r="422" spans="11:11" x14ac:dyDescent="0.25">
      <c r="K422" s="77">
        <v>0.45</v>
      </c>
    </row>
    <row r="423" spans="11:11" x14ac:dyDescent="0.25">
      <c r="K423" s="77">
        <v>0.38</v>
      </c>
    </row>
    <row r="424" spans="11:11" x14ac:dyDescent="0.25">
      <c r="K424" s="77">
        <v>0.38</v>
      </c>
    </row>
    <row r="425" spans="11:11" x14ac:dyDescent="0.25">
      <c r="K425" s="77">
        <v>0</v>
      </c>
    </row>
    <row r="426" spans="11:11" x14ac:dyDescent="0.25">
      <c r="K426" s="77">
        <v>0</v>
      </c>
    </row>
    <row r="427" spans="11:11" x14ac:dyDescent="0.25">
      <c r="K427" s="77">
        <v>0</v>
      </c>
    </row>
    <row r="428" spans="11:11" x14ac:dyDescent="0.25">
      <c r="K428" s="77">
        <v>0</v>
      </c>
    </row>
    <row r="429" spans="11:11" x14ac:dyDescent="0.25">
      <c r="K429" s="77">
        <v>0</v>
      </c>
    </row>
    <row r="430" spans="11:11" x14ac:dyDescent="0.25">
      <c r="K430" s="77">
        <v>0</v>
      </c>
    </row>
    <row r="431" spans="11:11" x14ac:dyDescent="0.25">
      <c r="K431" s="77">
        <v>0.34</v>
      </c>
    </row>
    <row r="432" spans="11:11" x14ac:dyDescent="0.25">
      <c r="K432" s="77">
        <v>0.34</v>
      </c>
    </row>
    <row r="433" spans="11:11" x14ac:dyDescent="0.25">
      <c r="K433" s="77">
        <v>0.34</v>
      </c>
    </row>
    <row r="434" spans="11:11" x14ac:dyDescent="0.25">
      <c r="K434" s="77">
        <v>0.34</v>
      </c>
    </row>
    <row r="435" spans="11:11" x14ac:dyDescent="0.25">
      <c r="K435" s="77">
        <v>0.34</v>
      </c>
    </row>
    <row r="436" spans="11:11" x14ac:dyDescent="0.25">
      <c r="K436" s="77">
        <v>0.34</v>
      </c>
    </row>
    <row r="437" spans="11:11" x14ac:dyDescent="0.25">
      <c r="K437" s="77">
        <v>0.34</v>
      </c>
    </row>
    <row r="438" spans="11:11" x14ac:dyDescent="0.25">
      <c r="K438" s="77">
        <v>0.34</v>
      </c>
    </row>
    <row r="439" spans="11:11" x14ac:dyDescent="0.25">
      <c r="K439" s="77">
        <v>0.34</v>
      </c>
    </row>
    <row r="440" spans="11:11" x14ac:dyDescent="0.25">
      <c r="K440" s="77">
        <v>0.34</v>
      </c>
    </row>
    <row r="441" spans="11:11" x14ac:dyDescent="0.25">
      <c r="K441" s="77">
        <v>0.34</v>
      </c>
    </row>
    <row r="442" spans="11:11" x14ac:dyDescent="0.25">
      <c r="K442" s="77">
        <v>0.34</v>
      </c>
    </row>
    <row r="443" spans="11:11" x14ac:dyDescent="0.25">
      <c r="K443" s="77">
        <v>0.34</v>
      </c>
    </row>
    <row r="444" spans="11:11" x14ac:dyDescent="0.25">
      <c r="K444" s="77">
        <v>0.34</v>
      </c>
    </row>
    <row r="445" spans="11:11" x14ac:dyDescent="0.25">
      <c r="K445" s="77">
        <v>0.34</v>
      </c>
    </row>
    <row r="446" spans="11:11" x14ac:dyDescent="0.25">
      <c r="K446" s="77">
        <v>0.34</v>
      </c>
    </row>
    <row r="447" spans="11:11" x14ac:dyDescent="0.25">
      <c r="K447" s="77">
        <v>0.34</v>
      </c>
    </row>
    <row r="448" spans="11:11" x14ac:dyDescent="0.25">
      <c r="K448" s="77">
        <v>0.3</v>
      </c>
    </row>
    <row r="449" spans="11:11" x14ac:dyDescent="0.25">
      <c r="K449" s="77">
        <v>0.3</v>
      </c>
    </row>
    <row r="450" spans="11:11" x14ac:dyDescent="0.25">
      <c r="K450" s="77">
        <v>0.3</v>
      </c>
    </row>
    <row r="451" spans="11:11" x14ac:dyDescent="0.25">
      <c r="K451" s="77">
        <v>0.01</v>
      </c>
    </row>
    <row r="452" spans="11:11" x14ac:dyDescent="0.25">
      <c r="K452" s="77">
        <v>0.01</v>
      </c>
    </row>
    <row r="453" spans="11:11" x14ac:dyDescent="0.25">
      <c r="K453" s="77">
        <v>0.38</v>
      </c>
    </row>
    <row r="454" spans="11:11" x14ac:dyDescent="0.25">
      <c r="K454" s="77">
        <v>0.18</v>
      </c>
    </row>
    <row r="455" spans="11:11" x14ac:dyDescent="0.25">
      <c r="K455" s="77">
        <v>0.04</v>
      </c>
    </row>
    <row r="456" spans="11:11" x14ac:dyDescent="0.25">
      <c r="K456" s="77">
        <v>0.63</v>
      </c>
    </row>
    <row r="457" spans="11:11" x14ac:dyDescent="0.25">
      <c r="K457" s="77">
        <v>0.63</v>
      </c>
    </row>
    <row r="458" spans="11:11" x14ac:dyDescent="0.25">
      <c r="K458" s="77">
        <v>0.63</v>
      </c>
    </row>
    <row r="459" spans="11:11" x14ac:dyDescent="0.25">
      <c r="K459" s="77">
        <v>0.63</v>
      </c>
    </row>
    <row r="460" spans="11:11" x14ac:dyDescent="0.25">
      <c r="K460" s="77">
        <v>0.63</v>
      </c>
    </row>
    <row r="461" spans="11:11" x14ac:dyDescent="0.25">
      <c r="K461" s="77">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2090"/>
  <sheetViews>
    <sheetView topLeftCell="B1" zoomScaleNormal="100" workbookViewId="0">
      <pane ySplit="4" topLeftCell="A2074" activePane="bottomLeft" state="frozen"/>
      <selection pane="bottomLeft" activeCell="E2080" sqref="E2080"/>
    </sheetView>
  </sheetViews>
  <sheetFormatPr defaultRowHeight="15" x14ac:dyDescent="0.25"/>
  <cols>
    <col min="2" max="2" width="6.85546875" customWidth="1"/>
    <col min="3" max="3" width="26.5703125" bestFit="1" customWidth="1"/>
    <col min="4" max="4" width="14.140625" customWidth="1"/>
    <col min="5" max="5" width="54.5703125" customWidth="1"/>
    <col min="6" max="6" width="14.85546875" bestFit="1" customWidth="1"/>
    <col min="7" max="7" width="14.140625" bestFit="1" customWidth="1"/>
    <col min="8" max="8" width="15" bestFit="1" customWidth="1"/>
    <col min="9" max="9" width="13.140625" bestFit="1" customWidth="1"/>
    <col min="10" max="10" width="14.7109375" bestFit="1" customWidth="1"/>
    <col min="11" max="12" width="16.85546875" style="30" bestFit="1" customWidth="1"/>
    <col min="13" max="13" width="9.140625" style="82"/>
    <col min="14" max="14" width="18.42578125" style="30" customWidth="1"/>
    <col min="15" max="15" width="13.28515625" style="30" bestFit="1" customWidth="1"/>
    <col min="16" max="16" width="17.28515625" style="30" bestFit="1" customWidth="1"/>
    <col min="17" max="17" width="15.140625" style="30" bestFit="1" customWidth="1"/>
  </cols>
  <sheetData>
    <row r="3" spans="2:17" x14ac:dyDescent="0.25">
      <c r="B3" s="152" t="s">
        <v>6497</v>
      </c>
      <c r="C3" s="152"/>
      <c r="D3" s="152"/>
      <c r="E3" s="152"/>
      <c r="F3" s="152"/>
      <c r="G3" s="153"/>
      <c r="H3" s="153"/>
      <c r="I3" s="153"/>
      <c r="J3" s="153"/>
      <c r="K3" s="153"/>
      <c r="L3" s="153"/>
      <c r="M3" s="154"/>
      <c r="N3" s="152"/>
      <c r="O3" s="152"/>
      <c r="P3" s="152"/>
      <c r="Q3" s="152"/>
    </row>
    <row r="4" spans="2:17" ht="60" customHeight="1" x14ac:dyDescent="0.25">
      <c r="B4" s="85" t="s">
        <v>6449</v>
      </c>
      <c r="C4" s="85" t="s">
        <v>6476</v>
      </c>
      <c r="D4" s="85" t="s">
        <v>6460</v>
      </c>
      <c r="E4" s="85" t="s">
        <v>6450</v>
      </c>
      <c r="F4" s="85" t="s">
        <v>6461</v>
      </c>
      <c r="G4" s="85" t="s">
        <v>6451</v>
      </c>
      <c r="H4" s="85" t="s">
        <v>6501</v>
      </c>
      <c r="I4" s="85" t="s">
        <v>6502</v>
      </c>
      <c r="J4" s="85" t="s">
        <v>6452</v>
      </c>
      <c r="K4" s="85" t="s">
        <v>6453</v>
      </c>
      <c r="L4" s="85" t="s">
        <v>6459</v>
      </c>
      <c r="M4" s="87" t="s">
        <v>6454</v>
      </c>
      <c r="N4" s="86" t="s">
        <v>6455</v>
      </c>
      <c r="O4" s="86" t="s">
        <v>6456</v>
      </c>
      <c r="P4" s="86" t="s">
        <v>6457</v>
      </c>
      <c r="Q4" s="86" t="s">
        <v>6458</v>
      </c>
    </row>
    <row r="5" spans="2:17" s="14" customFormat="1" x14ac:dyDescent="0.25">
      <c r="B5" s="109">
        <v>1</v>
      </c>
      <c r="C5" s="146" t="s">
        <v>6462</v>
      </c>
      <c r="D5" s="109">
        <v>1200013790</v>
      </c>
      <c r="E5" s="108" t="s">
        <v>11</v>
      </c>
      <c r="F5" s="109">
        <v>1997</v>
      </c>
      <c r="G5" s="110">
        <v>44389</v>
      </c>
      <c r="H5" s="109">
        <f t="shared" ref="H5:H68" si="0">YEAR(G5)-F5</f>
        <v>24</v>
      </c>
      <c r="I5" s="109">
        <v>15</v>
      </c>
      <c r="J5" s="111">
        <f t="shared" ref="J5:J68" si="1">(95/I5/100)</f>
        <v>6.3333333333333325E-2</v>
      </c>
      <c r="K5" s="138">
        <v>262600</v>
      </c>
      <c r="L5" s="138">
        <v>1</v>
      </c>
      <c r="M5" s="121">
        <v>0</v>
      </c>
      <c r="N5" s="112">
        <f t="shared" ref="N5:N68" si="2">K5*(1+M5)</f>
        <v>262600</v>
      </c>
      <c r="O5" s="112">
        <f t="shared" ref="O5:O68" si="3">H5*J5*N5</f>
        <v>399151.99999999994</v>
      </c>
      <c r="P5" s="114">
        <f t="shared" ref="P5" si="4">IF(N5-O5&lt;=0,5%*N5,N5-O5)</f>
        <v>13130</v>
      </c>
      <c r="Q5" s="115">
        <f t="shared" ref="Q5" si="5">IF(P5=N5*5%,P5,P5*0.9)</f>
        <v>13130</v>
      </c>
    </row>
    <row r="6" spans="2:17" x14ac:dyDescent="0.25">
      <c r="B6" s="109">
        <v>2</v>
      </c>
      <c r="C6" s="146" t="s">
        <v>6462</v>
      </c>
      <c r="D6" s="109">
        <v>1200013740</v>
      </c>
      <c r="E6" s="108" t="s">
        <v>12</v>
      </c>
      <c r="F6" s="109">
        <v>1997</v>
      </c>
      <c r="G6" s="110">
        <v>44389</v>
      </c>
      <c r="H6" s="109">
        <f t="shared" si="0"/>
        <v>24</v>
      </c>
      <c r="I6" s="109">
        <v>5</v>
      </c>
      <c r="J6" s="111">
        <f t="shared" si="1"/>
        <v>0.19</v>
      </c>
      <c r="K6" s="138">
        <v>85923</v>
      </c>
      <c r="L6" s="138">
        <v>1</v>
      </c>
      <c r="M6" s="121">
        <v>0</v>
      </c>
      <c r="N6" s="112">
        <f t="shared" si="2"/>
        <v>85923</v>
      </c>
      <c r="O6" s="112">
        <f t="shared" si="3"/>
        <v>391808.88000000006</v>
      </c>
      <c r="P6" s="114">
        <f t="shared" ref="P6:P69" si="6">IF(N6-O6&lt;=0,5%*N6,N6-O6)</f>
        <v>4296.1500000000005</v>
      </c>
      <c r="Q6" s="115">
        <f t="shared" ref="Q6:Q69" si="7">IF(P6=N6*5%,P6,P6*0.9)</f>
        <v>4296.1500000000005</v>
      </c>
    </row>
    <row r="7" spans="2:17" x14ac:dyDescent="0.25">
      <c r="B7" s="109">
        <v>3</v>
      </c>
      <c r="C7" s="146" t="s">
        <v>6462</v>
      </c>
      <c r="D7" s="109">
        <v>1200012870</v>
      </c>
      <c r="E7" s="108" t="s">
        <v>13</v>
      </c>
      <c r="F7" s="109">
        <v>1998</v>
      </c>
      <c r="G7" s="110">
        <v>44389</v>
      </c>
      <c r="H7" s="109">
        <f t="shared" si="0"/>
        <v>23</v>
      </c>
      <c r="I7" s="109">
        <v>10</v>
      </c>
      <c r="J7" s="111">
        <f t="shared" si="1"/>
        <v>9.5000000000000001E-2</v>
      </c>
      <c r="K7" s="138">
        <v>855338.69</v>
      </c>
      <c r="L7" s="138">
        <v>1</v>
      </c>
      <c r="M7" s="121">
        <v>0</v>
      </c>
      <c r="N7" s="112">
        <f t="shared" si="2"/>
        <v>855338.69</v>
      </c>
      <c r="O7" s="112">
        <f t="shared" si="3"/>
        <v>1868915.0376499998</v>
      </c>
      <c r="P7" s="114">
        <f t="shared" si="6"/>
        <v>42766.934500000003</v>
      </c>
      <c r="Q7" s="115">
        <f t="shared" si="7"/>
        <v>42766.934500000003</v>
      </c>
    </row>
    <row r="8" spans="2:17" x14ac:dyDescent="0.25">
      <c r="B8" s="109">
        <v>4</v>
      </c>
      <c r="C8" s="146" t="s">
        <v>6462</v>
      </c>
      <c r="D8" s="109">
        <v>1200012940</v>
      </c>
      <c r="E8" s="108" t="s">
        <v>14</v>
      </c>
      <c r="F8" s="109">
        <v>1999</v>
      </c>
      <c r="G8" s="110">
        <v>44389</v>
      </c>
      <c r="H8" s="109">
        <f t="shared" si="0"/>
        <v>22</v>
      </c>
      <c r="I8" s="109">
        <v>15</v>
      </c>
      <c r="J8" s="111">
        <f t="shared" si="1"/>
        <v>6.3333333333333325E-2</v>
      </c>
      <c r="K8" s="138">
        <v>572038.5</v>
      </c>
      <c r="L8" s="138">
        <v>1</v>
      </c>
      <c r="M8" s="121">
        <v>0</v>
      </c>
      <c r="N8" s="112">
        <f t="shared" si="2"/>
        <v>572038.5</v>
      </c>
      <c r="O8" s="112">
        <f t="shared" si="3"/>
        <v>797040.30999999982</v>
      </c>
      <c r="P8" s="114">
        <f t="shared" si="6"/>
        <v>28601.925000000003</v>
      </c>
      <c r="Q8" s="115">
        <f t="shared" si="7"/>
        <v>28601.925000000003</v>
      </c>
    </row>
    <row r="9" spans="2:17" x14ac:dyDescent="0.25">
      <c r="B9" s="109">
        <v>5</v>
      </c>
      <c r="C9" s="146" t="s">
        <v>6462</v>
      </c>
      <c r="D9" s="109">
        <v>1200014180</v>
      </c>
      <c r="E9" s="108" t="s">
        <v>15</v>
      </c>
      <c r="F9" s="109">
        <v>2002</v>
      </c>
      <c r="G9" s="110">
        <v>44389</v>
      </c>
      <c r="H9" s="109">
        <f t="shared" si="0"/>
        <v>19</v>
      </c>
      <c r="I9" s="109">
        <v>15</v>
      </c>
      <c r="J9" s="111">
        <f t="shared" si="1"/>
        <v>6.3333333333333325E-2</v>
      </c>
      <c r="K9" s="138">
        <v>749675.86</v>
      </c>
      <c r="L9" s="138">
        <v>1</v>
      </c>
      <c r="M9" s="121">
        <v>0</v>
      </c>
      <c r="N9" s="112">
        <f t="shared" si="2"/>
        <v>749675.86</v>
      </c>
      <c r="O9" s="112">
        <f t="shared" si="3"/>
        <v>902109.95153333317</v>
      </c>
      <c r="P9" s="114">
        <f t="shared" si="6"/>
        <v>37483.792999999998</v>
      </c>
      <c r="Q9" s="115">
        <f t="shared" si="7"/>
        <v>37483.792999999998</v>
      </c>
    </row>
    <row r="10" spans="2:17" x14ac:dyDescent="0.25">
      <c r="B10" s="109">
        <v>6</v>
      </c>
      <c r="C10" s="146" t="s">
        <v>6462</v>
      </c>
      <c r="D10" s="109">
        <v>1200015100</v>
      </c>
      <c r="E10" s="108" t="s">
        <v>16</v>
      </c>
      <c r="F10" s="109">
        <v>2002</v>
      </c>
      <c r="G10" s="110">
        <v>44389</v>
      </c>
      <c r="H10" s="109">
        <f t="shared" si="0"/>
        <v>19</v>
      </c>
      <c r="I10" s="109">
        <v>15</v>
      </c>
      <c r="J10" s="111">
        <f t="shared" si="1"/>
        <v>6.3333333333333325E-2</v>
      </c>
      <c r="K10" s="138">
        <v>323889.52</v>
      </c>
      <c r="L10" s="138">
        <v>1</v>
      </c>
      <c r="M10" s="121">
        <v>0</v>
      </c>
      <c r="N10" s="112">
        <f t="shared" si="2"/>
        <v>323889.52</v>
      </c>
      <c r="O10" s="112">
        <f t="shared" si="3"/>
        <v>389747.05573333328</v>
      </c>
      <c r="P10" s="114">
        <f t="shared" si="6"/>
        <v>16194.476000000002</v>
      </c>
      <c r="Q10" s="115">
        <f t="shared" si="7"/>
        <v>16194.476000000002</v>
      </c>
    </row>
    <row r="11" spans="2:17" x14ac:dyDescent="0.25">
      <c r="B11" s="109">
        <v>7</v>
      </c>
      <c r="C11" s="146" t="s">
        <v>6462</v>
      </c>
      <c r="D11" s="109">
        <v>1200014140</v>
      </c>
      <c r="E11" s="108" t="s">
        <v>17</v>
      </c>
      <c r="F11" s="109">
        <v>2002</v>
      </c>
      <c r="G11" s="110">
        <v>44389</v>
      </c>
      <c r="H11" s="109">
        <f t="shared" si="0"/>
        <v>19</v>
      </c>
      <c r="I11" s="109">
        <v>15</v>
      </c>
      <c r="J11" s="111">
        <f t="shared" si="1"/>
        <v>6.3333333333333325E-2</v>
      </c>
      <c r="K11" s="138">
        <v>294301.96000000002</v>
      </c>
      <c r="L11" s="138">
        <v>1</v>
      </c>
      <c r="M11" s="121">
        <v>0</v>
      </c>
      <c r="N11" s="112">
        <f t="shared" si="2"/>
        <v>294301.96000000002</v>
      </c>
      <c r="O11" s="112">
        <f t="shared" si="3"/>
        <v>354143.35853333329</v>
      </c>
      <c r="P11" s="114">
        <f t="shared" si="6"/>
        <v>14715.098000000002</v>
      </c>
      <c r="Q11" s="115">
        <f t="shared" si="7"/>
        <v>14715.098000000002</v>
      </c>
    </row>
    <row r="12" spans="2:17" x14ac:dyDescent="0.25">
      <c r="B12" s="109">
        <v>8</v>
      </c>
      <c r="C12" s="146" t="s">
        <v>6462</v>
      </c>
      <c r="D12" s="109">
        <v>1200015110</v>
      </c>
      <c r="E12" s="108" t="s">
        <v>18</v>
      </c>
      <c r="F12" s="109">
        <v>2002</v>
      </c>
      <c r="G12" s="110">
        <v>44389</v>
      </c>
      <c r="H12" s="109">
        <f t="shared" si="0"/>
        <v>19</v>
      </c>
      <c r="I12" s="109">
        <v>15</v>
      </c>
      <c r="J12" s="111">
        <f t="shared" si="1"/>
        <v>6.3333333333333325E-2</v>
      </c>
      <c r="K12" s="138">
        <v>265468.83</v>
      </c>
      <c r="L12" s="138">
        <v>1</v>
      </c>
      <c r="M12" s="121">
        <v>0</v>
      </c>
      <c r="N12" s="112">
        <f t="shared" si="2"/>
        <v>265468.83</v>
      </c>
      <c r="O12" s="112">
        <f t="shared" si="3"/>
        <v>319447.49209999997</v>
      </c>
      <c r="P12" s="114">
        <f t="shared" si="6"/>
        <v>13273.441500000001</v>
      </c>
      <c r="Q12" s="115">
        <f t="shared" si="7"/>
        <v>13273.441500000001</v>
      </c>
    </row>
    <row r="13" spans="2:17" x14ac:dyDescent="0.25">
      <c r="B13" s="109">
        <v>9</v>
      </c>
      <c r="C13" s="146" t="s">
        <v>6462</v>
      </c>
      <c r="D13" s="109">
        <v>1200012490</v>
      </c>
      <c r="E13" s="108" t="s">
        <v>19</v>
      </c>
      <c r="F13" s="109">
        <v>2002</v>
      </c>
      <c r="G13" s="110">
        <v>44389</v>
      </c>
      <c r="H13" s="109">
        <f t="shared" si="0"/>
        <v>19</v>
      </c>
      <c r="I13" s="109">
        <v>5</v>
      </c>
      <c r="J13" s="111">
        <f t="shared" si="1"/>
        <v>0.19</v>
      </c>
      <c r="K13" s="138">
        <v>129354.54</v>
      </c>
      <c r="L13" s="138">
        <v>1</v>
      </c>
      <c r="M13" s="121">
        <v>0</v>
      </c>
      <c r="N13" s="112">
        <f t="shared" si="2"/>
        <v>129354.54</v>
      </c>
      <c r="O13" s="112">
        <f t="shared" si="3"/>
        <v>466969.88939999999</v>
      </c>
      <c r="P13" s="114">
        <f t="shared" si="6"/>
        <v>6467.7269999999999</v>
      </c>
      <c r="Q13" s="115">
        <f t="shared" si="7"/>
        <v>6467.7269999999999</v>
      </c>
    </row>
    <row r="14" spans="2:17" x14ac:dyDescent="0.25">
      <c r="B14" s="109">
        <v>10</v>
      </c>
      <c r="C14" s="146" t="s">
        <v>6462</v>
      </c>
      <c r="D14" s="109">
        <v>1200013120</v>
      </c>
      <c r="E14" s="108" t="s">
        <v>20</v>
      </c>
      <c r="F14" s="109">
        <v>2002</v>
      </c>
      <c r="G14" s="110">
        <v>44389</v>
      </c>
      <c r="H14" s="109">
        <f t="shared" si="0"/>
        <v>19</v>
      </c>
      <c r="I14" s="109">
        <v>5</v>
      </c>
      <c r="J14" s="111">
        <f t="shared" si="1"/>
        <v>0.19</v>
      </c>
      <c r="K14" s="138">
        <v>79975.149999999994</v>
      </c>
      <c r="L14" s="138">
        <v>1</v>
      </c>
      <c r="M14" s="121">
        <v>0</v>
      </c>
      <c r="N14" s="112">
        <f t="shared" si="2"/>
        <v>79975.149999999994</v>
      </c>
      <c r="O14" s="112">
        <f t="shared" si="3"/>
        <v>288710.29149999999</v>
      </c>
      <c r="P14" s="114">
        <f t="shared" si="6"/>
        <v>3998.7574999999997</v>
      </c>
      <c r="Q14" s="115">
        <f t="shared" si="7"/>
        <v>3998.7574999999997</v>
      </c>
    </row>
    <row r="15" spans="2:17" x14ac:dyDescent="0.25">
      <c r="B15" s="109">
        <v>11</v>
      </c>
      <c r="C15" s="146" t="s">
        <v>6462</v>
      </c>
      <c r="D15" s="109">
        <v>1200014680</v>
      </c>
      <c r="E15" s="108" t="s">
        <v>21</v>
      </c>
      <c r="F15" s="109">
        <v>2002</v>
      </c>
      <c r="G15" s="110">
        <v>44389</v>
      </c>
      <c r="H15" s="109">
        <f t="shared" si="0"/>
        <v>19</v>
      </c>
      <c r="I15" s="109">
        <v>5</v>
      </c>
      <c r="J15" s="111">
        <f t="shared" si="1"/>
        <v>0.19</v>
      </c>
      <c r="K15" s="138">
        <v>30139.33</v>
      </c>
      <c r="L15" s="138">
        <v>1</v>
      </c>
      <c r="M15" s="121">
        <v>0</v>
      </c>
      <c r="N15" s="112">
        <f t="shared" si="2"/>
        <v>30139.33</v>
      </c>
      <c r="O15" s="112">
        <f t="shared" si="3"/>
        <v>108802.9813</v>
      </c>
      <c r="P15" s="114">
        <f t="shared" si="6"/>
        <v>1506.9665000000002</v>
      </c>
      <c r="Q15" s="115">
        <f t="shared" si="7"/>
        <v>1506.9665000000002</v>
      </c>
    </row>
    <row r="16" spans="2:17" x14ac:dyDescent="0.25">
      <c r="B16" s="109">
        <v>12</v>
      </c>
      <c r="C16" s="146" t="s">
        <v>6462</v>
      </c>
      <c r="D16" s="109">
        <v>1200012710</v>
      </c>
      <c r="E16" s="108" t="s">
        <v>22</v>
      </c>
      <c r="F16" s="109">
        <v>2002</v>
      </c>
      <c r="G16" s="110">
        <v>44389</v>
      </c>
      <c r="H16" s="109">
        <f t="shared" si="0"/>
        <v>19</v>
      </c>
      <c r="I16" s="109">
        <v>8</v>
      </c>
      <c r="J16" s="111">
        <f t="shared" si="1"/>
        <v>0.11874999999999999</v>
      </c>
      <c r="K16" s="138">
        <v>29497.88</v>
      </c>
      <c r="L16" s="138">
        <v>1</v>
      </c>
      <c r="M16" s="121">
        <v>0</v>
      </c>
      <c r="N16" s="112">
        <f t="shared" si="2"/>
        <v>29497.88</v>
      </c>
      <c r="O16" s="112">
        <f t="shared" si="3"/>
        <v>66554.591750000007</v>
      </c>
      <c r="P16" s="114">
        <f t="shared" si="6"/>
        <v>1474.8940000000002</v>
      </c>
      <c r="Q16" s="115">
        <f t="shared" si="7"/>
        <v>1474.8940000000002</v>
      </c>
    </row>
    <row r="17" spans="2:17" x14ac:dyDescent="0.25">
      <c r="B17" s="109">
        <v>13</v>
      </c>
      <c r="C17" s="146" t="s">
        <v>6462</v>
      </c>
      <c r="D17" s="109">
        <v>1200014080</v>
      </c>
      <c r="E17" s="108" t="s">
        <v>23</v>
      </c>
      <c r="F17" s="109">
        <v>2002</v>
      </c>
      <c r="G17" s="110">
        <v>44389</v>
      </c>
      <c r="H17" s="109">
        <f t="shared" si="0"/>
        <v>19</v>
      </c>
      <c r="I17" s="109">
        <v>10</v>
      </c>
      <c r="J17" s="111">
        <f t="shared" si="1"/>
        <v>9.5000000000000001E-2</v>
      </c>
      <c r="K17" s="138">
        <v>17403.650000000001</v>
      </c>
      <c r="L17" s="138">
        <v>1</v>
      </c>
      <c r="M17" s="121">
        <v>0</v>
      </c>
      <c r="N17" s="112">
        <f t="shared" si="2"/>
        <v>17403.650000000001</v>
      </c>
      <c r="O17" s="112">
        <f t="shared" si="3"/>
        <v>31413.588250000001</v>
      </c>
      <c r="P17" s="114">
        <f t="shared" si="6"/>
        <v>870.18250000000012</v>
      </c>
      <c r="Q17" s="115">
        <f t="shared" si="7"/>
        <v>870.18250000000012</v>
      </c>
    </row>
    <row r="18" spans="2:17" x14ac:dyDescent="0.25">
      <c r="B18" s="109">
        <v>14</v>
      </c>
      <c r="C18" s="146" t="s">
        <v>6462</v>
      </c>
      <c r="D18" s="109">
        <v>1200012200</v>
      </c>
      <c r="E18" s="108" t="s">
        <v>24</v>
      </c>
      <c r="F18" s="109">
        <v>2002</v>
      </c>
      <c r="G18" s="110">
        <v>44389</v>
      </c>
      <c r="H18" s="109">
        <f t="shared" si="0"/>
        <v>19</v>
      </c>
      <c r="I18" s="109">
        <v>3</v>
      </c>
      <c r="J18" s="111">
        <f t="shared" si="1"/>
        <v>0.31666666666666665</v>
      </c>
      <c r="K18" s="138">
        <v>10488.64</v>
      </c>
      <c r="L18" s="138">
        <v>1</v>
      </c>
      <c r="M18" s="121">
        <v>0</v>
      </c>
      <c r="N18" s="112">
        <f t="shared" si="2"/>
        <v>10488.64</v>
      </c>
      <c r="O18" s="112">
        <f t="shared" si="3"/>
        <v>63106.650666666661</v>
      </c>
      <c r="P18" s="114">
        <f t="shared" si="6"/>
        <v>524.43200000000002</v>
      </c>
      <c r="Q18" s="115">
        <f t="shared" si="7"/>
        <v>524.43200000000002</v>
      </c>
    </row>
    <row r="19" spans="2:17" x14ac:dyDescent="0.25">
      <c r="B19" s="109">
        <v>15</v>
      </c>
      <c r="C19" s="146" t="s">
        <v>6462</v>
      </c>
      <c r="D19" s="109">
        <v>1200013270</v>
      </c>
      <c r="E19" s="108" t="s">
        <v>25</v>
      </c>
      <c r="F19" s="109">
        <v>2003</v>
      </c>
      <c r="G19" s="110">
        <v>44389</v>
      </c>
      <c r="H19" s="109">
        <f t="shared" si="0"/>
        <v>18</v>
      </c>
      <c r="I19" s="109">
        <v>15</v>
      </c>
      <c r="J19" s="111">
        <f t="shared" si="1"/>
        <v>6.3333333333333325E-2</v>
      </c>
      <c r="K19" s="138">
        <v>4386399.8099999996</v>
      </c>
      <c r="L19" s="138">
        <v>56729.18</v>
      </c>
      <c r="M19" s="121">
        <v>0</v>
      </c>
      <c r="N19" s="112">
        <f t="shared" si="2"/>
        <v>4386399.8099999996</v>
      </c>
      <c r="O19" s="112">
        <f t="shared" si="3"/>
        <v>5000495.7833999991</v>
      </c>
      <c r="P19" s="114">
        <f t="shared" si="6"/>
        <v>219319.99049999999</v>
      </c>
      <c r="Q19" s="115">
        <f t="shared" si="7"/>
        <v>219319.99049999999</v>
      </c>
    </row>
    <row r="20" spans="2:17" x14ac:dyDescent="0.25">
      <c r="B20" s="109">
        <v>16</v>
      </c>
      <c r="C20" s="146" t="s">
        <v>6462</v>
      </c>
      <c r="D20" s="109">
        <v>1200013840</v>
      </c>
      <c r="E20" s="108" t="s">
        <v>26</v>
      </c>
      <c r="F20" s="109">
        <v>2003</v>
      </c>
      <c r="G20" s="110">
        <v>44389</v>
      </c>
      <c r="H20" s="109">
        <f t="shared" si="0"/>
        <v>18</v>
      </c>
      <c r="I20" s="109">
        <v>15</v>
      </c>
      <c r="J20" s="111">
        <f t="shared" si="1"/>
        <v>6.3333333333333325E-2</v>
      </c>
      <c r="K20" s="138">
        <v>3092993.84</v>
      </c>
      <c r="L20" s="138">
        <v>1</v>
      </c>
      <c r="M20" s="121">
        <v>0</v>
      </c>
      <c r="N20" s="112">
        <f t="shared" si="2"/>
        <v>3092993.84</v>
      </c>
      <c r="O20" s="112">
        <f t="shared" si="3"/>
        <v>3526012.9775999994</v>
      </c>
      <c r="P20" s="114">
        <f t="shared" si="6"/>
        <v>154649.69200000001</v>
      </c>
      <c r="Q20" s="115">
        <f t="shared" si="7"/>
        <v>154649.69200000001</v>
      </c>
    </row>
    <row r="21" spans="2:17" x14ac:dyDescent="0.25">
      <c r="B21" s="109">
        <v>17</v>
      </c>
      <c r="C21" s="146" t="s">
        <v>6462</v>
      </c>
      <c r="D21" s="109">
        <v>1200011910</v>
      </c>
      <c r="E21" s="108" t="s">
        <v>27</v>
      </c>
      <c r="F21" s="109">
        <v>2003</v>
      </c>
      <c r="G21" s="110">
        <v>44389</v>
      </c>
      <c r="H21" s="109">
        <f t="shared" si="0"/>
        <v>18</v>
      </c>
      <c r="I21" s="109">
        <v>15</v>
      </c>
      <c r="J21" s="111">
        <f t="shared" si="1"/>
        <v>6.3333333333333325E-2</v>
      </c>
      <c r="K21" s="138">
        <v>2571311</v>
      </c>
      <c r="L21" s="138">
        <v>1</v>
      </c>
      <c r="M21" s="121">
        <v>0</v>
      </c>
      <c r="N21" s="112">
        <f t="shared" si="2"/>
        <v>2571311</v>
      </c>
      <c r="O21" s="112">
        <f t="shared" si="3"/>
        <v>2931294.5399999996</v>
      </c>
      <c r="P21" s="114">
        <f t="shared" si="6"/>
        <v>128565.55</v>
      </c>
      <c r="Q21" s="115">
        <f t="shared" si="7"/>
        <v>128565.55</v>
      </c>
    </row>
    <row r="22" spans="2:17" x14ac:dyDescent="0.25">
      <c r="B22" s="109">
        <v>18</v>
      </c>
      <c r="C22" s="146" t="s">
        <v>6462</v>
      </c>
      <c r="D22" s="109">
        <v>1200012070</v>
      </c>
      <c r="E22" s="108" t="s">
        <v>28</v>
      </c>
      <c r="F22" s="109">
        <v>2003</v>
      </c>
      <c r="G22" s="110">
        <v>44389</v>
      </c>
      <c r="H22" s="109">
        <f t="shared" si="0"/>
        <v>18</v>
      </c>
      <c r="I22" s="109">
        <v>15</v>
      </c>
      <c r="J22" s="111">
        <f t="shared" si="1"/>
        <v>6.3333333333333325E-2</v>
      </c>
      <c r="K22" s="138">
        <v>1003289.84</v>
      </c>
      <c r="L22" s="138">
        <v>1</v>
      </c>
      <c r="M22" s="121">
        <v>0</v>
      </c>
      <c r="N22" s="112">
        <f t="shared" si="2"/>
        <v>1003289.84</v>
      </c>
      <c r="O22" s="112">
        <f t="shared" si="3"/>
        <v>1143750.4175999998</v>
      </c>
      <c r="P22" s="114">
        <f t="shared" si="6"/>
        <v>50164.491999999998</v>
      </c>
      <c r="Q22" s="115">
        <f t="shared" si="7"/>
        <v>50164.491999999998</v>
      </c>
    </row>
    <row r="23" spans="2:17" x14ac:dyDescent="0.25">
      <c r="B23" s="109">
        <v>19</v>
      </c>
      <c r="C23" s="146" t="s">
        <v>6462</v>
      </c>
      <c r="D23" s="109">
        <v>1200014980</v>
      </c>
      <c r="E23" s="108" t="s">
        <v>29</v>
      </c>
      <c r="F23" s="109">
        <v>2003</v>
      </c>
      <c r="G23" s="110">
        <v>44389</v>
      </c>
      <c r="H23" s="109">
        <f t="shared" si="0"/>
        <v>18</v>
      </c>
      <c r="I23" s="109">
        <v>15</v>
      </c>
      <c r="J23" s="111">
        <f t="shared" si="1"/>
        <v>6.3333333333333325E-2</v>
      </c>
      <c r="K23" s="138">
        <v>947606.47</v>
      </c>
      <c r="L23" s="138">
        <v>1</v>
      </c>
      <c r="M23" s="121">
        <v>0</v>
      </c>
      <c r="N23" s="112">
        <f t="shared" si="2"/>
        <v>947606.47</v>
      </c>
      <c r="O23" s="112">
        <f t="shared" si="3"/>
        <v>1080271.3757999998</v>
      </c>
      <c r="P23" s="114">
        <f t="shared" si="6"/>
        <v>47380.323499999999</v>
      </c>
      <c r="Q23" s="115">
        <f t="shared" si="7"/>
        <v>47380.323499999999</v>
      </c>
    </row>
    <row r="24" spans="2:17" x14ac:dyDescent="0.25">
      <c r="B24" s="109">
        <v>20</v>
      </c>
      <c r="C24" s="146" t="s">
        <v>6462</v>
      </c>
      <c r="D24" s="109">
        <v>1200014370</v>
      </c>
      <c r="E24" s="108" t="s">
        <v>30</v>
      </c>
      <c r="F24" s="109">
        <v>2003</v>
      </c>
      <c r="G24" s="110">
        <v>44389</v>
      </c>
      <c r="H24" s="109">
        <f t="shared" si="0"/>
        <v>18</v>
      </c>
      <c r="I24" s="109">
        <v>15</v>
      </c>
      <c r="J24" s="111">
        <f t="shared" si="1"/>
        <v>6.3333333333333325E-2</v>
      </c>
      <c r="K24" s="138">
        <v>805910.1</v>
      </c>
      <c r="L24" s="138">
        <v>1</v>
      </c>
      <c r="M24" s="121">
        <v>0</v>
      </c>
      <c r="N24" s="112">
        <f t="shared" si="2"/>
        <v>805910.1</v>
      </c>
      <c r="O24" s="112">
        <f t="shared" si="3"/>
        <v>918737.51399999985</v>
      </c>
      <c r="P24" s="114">
        <f t="shared" si="6"/>
        <v>40295.505000000005</v>
      </c>
      <c r="Q24" s="115">
        <f t="shared" si="7"/>
        <v>40295.505000000005</v>
      </c>
    </row>
    <row r="25" spans="2:17" x14ac:dyDescent="0.25">
      <c r="B25" s="109">
        <v>21</v>
      </c>
      <c r="C25" s="146" t="s">
        <v>6462</v>
      </c>
      <c r="D25" s="109">
        <v>1200013400</v>
      </c>
      <c r="E25" s="108" t="s">
        <v>31</v>
      </c>
      <c r="F25" s="109">
        <v>2003</v>
      </c>
      <c r="G25" s="110">
        <v>44389</v>
      </c>
      <c r="H25" s="109">
        <f t="shared" si="0"/>
        <v>18</v>
      </c>
      <c r="I25" s="109">
        <v>15</v>
      </c>
      <c r="J25" s="111">
        <f t="shared" si="1"/>
        <v>6.3333333333333325E-2</v>
      </c>
      <c r="K25" s="138">
        <v>768618.4</v>
      </c>
      <c r="L25" s="138">
        <v>1</v>
      </c>
      <c r="M25" s="121">
        <v>0</v>
      </c>
      <c r="N25" s="112">
        <f t="shared" si="2"/>
        <v>768618.4</v>
      </c>
      <c r="O25" s="112">
        <f t="shared" si="3"/>
        <v>876224.97599999991</v>
      </c>
      <c r="P25" s="114">
        <f t="shared" si="6"/>
        <v>38430.920000000006</v>
      </c>
      <c r="Q25" s="115">
        <f t="shared" si="7"/>
        <v>38430.920000000006</v>
      </c>
    </row>
    <row r="26" spans="2:17" x14ac:dyDescent="0.25">
      <c r="B26" s="109">
        <v>22</v>
      </c>
      <c r="C26" s="146" t="s">
        <v>6462</v>
      </c>
      <c r="D26" s="109">
        <v>1200015120</v>
      </c>
      <c r="E26" s="108" t="s">
        <v>32</v>
      </c>
      <c r="F26" s="109">
        <v>2003</v>
      </c>
      <c r="G26" s="110">
        <v>44389</v>
      </c>
      <c r="H26" s="109">
        <f t="shared" si="0"/>
        <v>18</v>
      </c>
      <c r="I26" s="109">
        <v>15</v>
      </c>
      <c r="J26" s="111">
        <f t="shared" si="1"/>
        <v>6.3333333333333325E-2</v>
      </c>
      <c r="K26" s="138">
        <v>665090.27</v>
      </c>
      <c r="L26" s="138">
        <v>1</v>
      </c>
      <c r="M26" s="121">
        <v>0</v>
      </c>
      <c r="N26" s="112">
        <f t="shared" si="2"/>
        <v>665090.27</v>
      </c>
      <c r="O26" s="112">
        <f t="shared" si="3"/>
        <v>758202.90779999993</v>
      </c>
      <c r="P26" s="114">
        <f t="shared" si="6"/>
        <v>33254.513500000001</v>
      </c>
      <c r="Q26" s="115">
        <f t="shared" si="7"/>
        <v>33254.513500000001</v>
      </c>
    </row>
    <row r="27" spans="2:17" x14ac:dyDescent="0.25">
      <c r="B27" s="109">
        <v>23</v>
      </c>
      <c r="C27" s="146" t="s">
        <v>6462</v>
      </c>
      <c r="D27" s="109">
        <v>1200013250</v>
      </c>
      <c r="E27" s="108" t="s">
        <v>33</v>
      </c>
      <c r="F27" s="109">
        <v>2003</v>
      </c>
      <c r="G27" s="110">
        <v>44389</v>
      </c>
      <c r="H27" s="109">
        <f t="shared" si="0"/>
        <v>18</v>
      </c>
      <c r="I27" s="109">
        <v>15</v>
      </c>
      <c r="J27" s="111">
        <f t="shared" si="1"/>
        <v>6.3333333333333325E-2</v>
      </c>
      <c r="K27" s="138">
        <v>664364.25</v>
      </c>
      <c r="L27" s="138">
        <v>1</v>
      </c>
      <c r="M27" s="121">
        <v>0</v>
      </c>
      <c r="N27" s="112">
        <f t="shared" si="2"/>
        <v>664364.25</v>
      </c>
      <c r="O27" s="112">
        <f t="shared" si="3"/>
        <v>757375.24499999988</v>
      </c>
      <c r="P27" s="114">
        <f t="shared" si="6"/>
        <v>33218.212500000001</v>
      </c>
      <c r="Q27" s="115">
        <f t="shared" si="7"/>
        <v>33218.212500000001</v>
      </c>
    </row>
    <row r="28" spans="2:17" x14ac:dyDescent="0.25">
      <c r="B28" s="109">
        <v>24</v>
      </c>
      <c r="C28" s="146" t="s">
        <v>6462</v>
      </c>
      <c r="D28" s="109">
        <v>1200012650</v>
      </c>
      <c r="E28" s="108" t="s">
        <v>34</v>
      </c>
      <c r="F28" s="109">
        <v>2003</v>
      </c>
      <c r="G28" s="110">
        <v>44389</v>
      </c>
      <c r="H28" s="109">
        <f t="shared" si="0"/>
        <v>18</v>
      </c>
      <c r="I28" s="109">
        <v>15</v>
      </c>
      <c r="J28" s="111">
        <f t="shared" si="1"/>
        <v>6.3333333333333325E-2</v>
      </c>
      <c r="K28" s="138">
        <v>638919.36</v>
      </c>
      <c r="L28" s="138">
        <v>1</v>
      </c>
      <c r="M28" s="121">
        <v>0</v>
      </c>
      <c r="N28" s="112">
        <f t="shared" si="2"/>
        <v>638919.36</v>
      </c>
      <c r="O28" s="112">
        <f t="shared" si="3"/>
        <v>728368.07039999997</v>
      </c>
      <c r="P28" s="114">
        <f t="shared" si="6"/>
        <v>31945.968000000001</v>
      </c>
      <c r="Q28" s="115">
        <f t="shared" si="7"/>
        <v>31945.968000000001</v>
      </c>
    </row>
    <row r="29" spans="2:17" x14ac:dyDescent="0.25">
      <c r="B29" s="109">
        <v>25</v>
      </c>
      <c r="C29" s="146" t="s">
        <v>6462</v>
      </c>
      <c r="D29" s="109">
        <v>1200014160</v>
      </c>
      <c r="E29" s="108" t="s">
        <v>35</v>
      </c>
      <c r="F29" s="109">
        <v>2003</v>
      </c>
      <c r="G29" s="110">
        <v>44389</v>
      </c>
      <c r="H29" s="109">
        <f t="shared" si="0"/>
        <v>18</v>
      </c>
      <c r="I29" s="109">
        <v>15</v>
      </c>
      <c r="J29" s="111">
        <f t="shared" si="1"/>
        <v>6.3333333333333325E-2</v>
      </c>
      <c r="K29" s="138">
        <v>525320.34</v>
      </c>
      <c r="L29" s="138">
        <v>1</v>
      </c>
      <c r="M29" s="121">
        <v>0</v>
      </c>
      <c r="N29" s="112">
        <f t="shared" si="2"/>
        <v>525320.34</v>
      </c>
      <c r="O29" s="112">
        <f t="shared" si="3"/>
        <v>598865.18759999995</v>
      </c>
      <c r="P29" s="114">
        <f t="shared" si="6"/>
        <v>26266.017</v>
      </c>
      <c r="Q29" s="115">
        <f t="shared" si="7"/>
        <v>26266.017</v>
      </c>
    </row>
    <row r="30" spans="2:17" x14ac:dyDescent="0.25">
      <c r="B30" s="109">
        <v>26</v>
      </c>
      <c r="C30" s="146" t="s">
        <v>6462</v>
      </c>
      <c r="D30" s="109">
        <v>1200015070</v>
      </c>
      <c r="E30" s="108" t="s">
        <v>36</v>
      </c>
      <c r="F30" s="109">
        <v>2003</v>
      </c>
      <c r="G30" s="110">
        <v>44389</v>
      </c>
      <c r="H30" s="109">
        <f t="shared" si="0"/>
        <v>18</v>
      </c>
      <c r="I30" s="109">
        <v>15</v>
      </c>
      <c r="J30" s="111">
        <f t="shared" si="1"/>
        <v>6.3333333333333325E-2</v>
      </c>
      <c r="K30" s="138">
        <v>524612.75</v>
      </c>
      <c r="L30" s="138">
        <v>1</v>
      </c>
      <c r="M30" s="121">
        <v>0</v>
      </c>
      <c r="N30" s="112">
        <f t="shared" si="2"/>
        <v>524612.75</v>
      </c>
      <c r="O30" s="112">
        <f t="shared" si="3"/>
        <v>598058.53499999992</v>
      </c>
      <c r="P30" s="114">
        <f t="shared" si="6"/>
        <v>26230.637500000001</v>
      </c>
      <c r="Q30" s="115">
        <f t="shared" si="7"/>
        <v>26230.637500000001</v>
      </c>
    </row>
    <row r="31" spans="2:17" x14ac:dyDescent="0.25">
      <c r="B31" s="109">
        <v>27</v>
      </c>
      <c r="C31" s="146" t="s">
        <v>6462</v>
      </c>
      <c r="D31" s="109">
        <v>1200013410</v>
      </c>
      <c r="E31" s="108" t="s">
        <v>31</v>
      </c>
      <c r="F31" s="109">
        <v>2003</v>
      </c>
      <c r="G31" s="110">
        <v>44389</v>
      </c>
      <c r="H31" s="109">
        <f t="shared" si="0"/>
        <v>18</v>
      </c>
      <c r="I31" s="109">
        <v>8</v>
      </c>
      <c r="J31" s="111">
        <f t="shared" si="1"/>
        <v>0.11874999999999999</v>
      </c>
      <c r="K31" s="138">
        <v>461945.43</v>
      </c>
      <c r="L31" s="138">
        <v>1</v>
      </c>
      <c r="M31" s="121">
        <v>0</v>
      </c>
      <c r="N31" s="112">
        <f t="shared" si="2"/>
        <v>461945.43</v>
      </c>
      <c r="O31" s="112">
        <f t="shared" si="3"/>
        <v>987408.3566249999</v>
      </c>
      <c r="P31" s="114">
        <f t="shared" si="6"/>
        <v>23097.271500000003</v>
      </c>
      <c r="Q31" s="115">
        <f t="shared" si="7"/>
        <v>23097.271500000003</v>
      </c>
    </row>
    <row r="32" spans="2:17" x14ac:dyDescent="0.25">
      <c r="B32" s="109">
        <v>28</v>
      </c>
      <c r="C32" s="146" t="s">
        <v>6462</v>
      </c>
      <c r="D32" s="109">
        <v>1200012420</v>
      </c>
      <c r="E32" s="108" t="s">
        <v>37</v>
      </c>
      <c r="F32" s="109">
        <v>2003</v>
      </c>
      <c r="G32" s="110">
        <v>44389</v>
      </c>
      <c r="H32" s="109">
        <f t="shared" si="0"/>
        <v>18</v>
      </c>
      <c r="I32" s="109">
        <v>8</v>
      </c>
      <c r="J32" s="111">
        <f t="shared" si="1"/>
        <v>0.11874999999999999</v>
      </c>
      <c r="K32" s="138">
        <v>406270</v>
      </c>
      <c r="L32" s="138">
        <v>1</v>
      </c>
      <c r="M32" s="121">
        <v>0</v>
      </c>
      <c r="N32" s="112">
        <f t="shared" si="2"/>
        <v>406270</v>
      </c>
      <c r="O32" s="112">
        <f t="shared" si="3"/>
        <v>868402.12499999988</v>
      </c>
      <c r="P32" s="114">
        <f t="shared" si="6"/>
        <v>20313.5</v>
      </c>
      <c r="Q32" s="115">
        <f t="shared" si="7"/>
        <v>20313.5</v>
      </c>
    </row>
    <row r="33" spans="2:17" s="14" customFormat="1" x14ac:dyDescent="0.25">
      <c r="B33" s="109">
        <v>29</v>
      </c>
      <c r="C33" s="146" t="s">
        <v>6462</v>
      </c>
      <c r="D33" s="109">
        <v>1200014490</v>
      </c>
      <c r="E33" s="108" t="s">
        <v>38</v>
      </c>
      <c r="F33" s="109">
        <v>2003</v>
      </c>
      <c r="G33" s="110">
        <v>44389</v>
      </c>
      <c r="H33" s="109">
        <f t="shared" si="0"/>
        <v>18</v>
      </c>
      <c r="I33" s="109">
        <v>8</v>
      </c>
      <c r="J33" s="111">
        <f t="shared" si="1"/>
        <v>0.11874999999999999</v>
      </c>
      <c r="K33" s="138">
        <v>405191.81</v>
      </c>
      <c r="L33" s="138">
        <v>1</v>
      </c>
      <c r="M33" s="121">
        <v>0</v>
      </c>
      <c r="N33" s="112">
        <f t="shared" si="2"/>
        <v>405191.81</v>
      </c>
      <c r="O33" s="112">
        <f t="shared" si="3"/>
        <v>866097.49387499993</v>
      </c>
      <c r="P33" s="114">
        <f t="shared" si="6"/>
        <v>20259.590500000002</v>
      </c>
      <c r="Q33" s="115">
        <f t="shared" si="7"/>
        <v>20259.590500000002</v>
      </c>
    </row>
    <row r="34" spans="2:17" x14ac:dyDescent="0.25">
      <c r="B34" s="109">
        <v>30</v>
      </c>
      <c r="C34" s="146" t="s">
        <v>6462</v>
      </c>
      <c r="D34" s="109">
        <v>1200013260</v>
      </c>
      <c r="E34" s="108" t="s">
        <v>39</v>
      </c>
      <c r="F34" s="109">
        <v>2003</v>
      </c>
      <c r="G34" s="110">
        <v>44389</v>
      </c>
      <c r="H34" s="109">
        <f t="shared" si="0"/>
        <v>18</v>
      </c>
      <c r="I34" s="109">
        <v>8</v>
      </c>
      <c r="J34" s="111">
        <f t="shared" si="1"/>
        <v>0.11874999999999999</v>
      </c>
      <c r="K34" s="138">
        <v>381569.72</v>
      </c>
      <c r="L34" s="138">
        <v>1</v>
      </c>
      <c r="M34" s="121">
        <v>0</v>
      </c>
      <c r="N34" s="112">
        <f t="shared" si="2"/>
        <v>381569.72</v>
      </c>
      <c r="O34" s="112">
        <f t="shared" si="3"/>
        <v>815605.2764999998</v>
      </c>
      <c r="P34" s="114">
        <f t="shared" si="6"/>
        <v>19078.486000000001</v>
      </c>
      <c r="Q34" s="115">
        <f t="shared" si="7"/>
        <v>19078.486000000001</v>
      </c>
    </row>
    <row r="35" spans="2:17" x14ac:dyDescent="0.25">
      <c r="B35" s="109">
        <v>31</v>
      </c>
      <c r="C35" s="146" t="s">
        <v>6462</v>
      </c>
      <c r="D35" s="109">
        <v>1200014560</v>
      </c>
      <c r="E35" s="108" t="s">
        <v>40</v>
      </c>
      <c r="F35" s="109">
        <v>2003</v>
      </c>
      <c r="G35" s="110">
        <v>44389</v>
      </c>
      <c r="H35" s="109">
        <f t="shared" si="0"/>
        <v>18</v>
      </c>
      <c r="I35" s="109">
        <v>8</v>
      </c>
      <c r="J35" s="111">
        <f t="shared" si="1"/>
        <v>0.11874999999999999</v>
      </c>
      <c r="K35" s="138">
        <v>355424.19</v>
      </c>
      <c r="L35" s="138">
        <v>1</v>
      </c>
      <c r="M35" s="121">
        <v>0</v>
      </c>
      <c r="N35" s="112">
        <f t="shared" si="2"/>
        <v>355424.19</v>
      </c>
      <c r="O35" s="112">
        <f t="shared" si="3"/>
        <v>759719.20612499991</v>
      </c>
      <c r="P35" s="114">
        <f t="shared" si="6"/>
        <v>17771.209500000001</v>
      </c>
      <c r="Q35" s="115">
        <f t="shared" si="7"/>
        <v>17771.209500000001</v>
      </c>
    </row>
    <row r="36" spans="2:17" x14ac:dyDescent="0.25">
      <c r="B36" s="109">
        <v>32</v>
      </c>
      <c r="C36" s="146" t="s">
        <v>6462</v>
      </c>
      <c r="D36" s="109">
        <v>1200013420</v>
      </c>
      <c r="E36" s="108" t="s">
        <v>41</v>
      </c>
      <c r="F36" s="109">
        <v>2003</v>
      </c>
      <c r="G36" s="110">
        <v>44389</v>
      </c>
      <c r="H36" s="109">
        <f t="shared" si="0"/>
        <v>18</v>
      </c>
      <c r="I36" s="109">
        <v>8</v>
      </c>
      <c r="J36" s="111">
        <f t="shared" si="1"/>
        <v>0.11874999999999999</v>
      </c>
      <c r="K36" s="138">
        <v>346408.83</v>
      </c>
      <c r="L36" s="138">
        <v>1</v>
      </c>
      <c r="M36" s="121">
        <v>0</v>
      </c>
      <c r="N36" s="112">
        <f t="shared" si="2"/>
        <v>346408.83</v>
      </c>
      <c r="O36" s="112">
        <f t="shared" si="3"/>
        <v>740448.87412499997</v>
      </c>
      <c r="P36" s="114">
        <f t="shared" si="6"/>
        <v>17320.441500000001</v>
      </c>
      <c r="Q36" s="115">
        <f t="shared" si="7"/>
        <v>17320.441500000001</v>
      </c>
    </row>
    <row r="37" spans="2:17" x14ac:dyDescent="0.25">
      <c r="B37" s="109">
        <v>33</v>
      </c>
      <c r="C37" s="146" t="s">
        <v>6462</v>
      </c>
      <c r="D37" s="109">
        <v>1200012400</v>
      </c>
      <c r="E37" s="108" t="s">
        <v>42</v>
      </c>
      <c r="F37" s="109">
        <v>2003</v>
      </c>
      <c r="G37" s="110">
        <v>44389</v>
      </c>
      <c r="H37" s="109">
        <f t="shared" si="0"/>
        <v>18</v>
      </c>
      <c r="I37" s="109">
        <v>8</v>
      </c>
      <c r="J37" s="111">
        <f t="shared" si="1"/>
        <v>0.11874999999999999</v>
      </c>
      <c r="K37" s="138">
        <v>318656.46999999997</v>
      </c>
      <c r="L37" s="138">
        <v>1</v>
      </c>
      <c r="M37" s="121">
        <v>0</v>
      </c>
      <c r="N37" s="112">
        <f t="shared" si="2"/>
        <v>318656.46999999997</v>
      </c>
      <c r="O37" s="112">
        <f t="shared" si="3"/>
        <v>681128.2046249999</v>
      </c>
      <c r="P37" s="114">
        <f t="shared" si="6"/>
        <v>15932.823499999999</v>
      </c>
      <c r="Q37" s="115">
        <f t="shared" si="7"/>
        <v>15932.823499999999</v>
      </c>
    </row>
    <row r="38" spans="2:17" x14ac:dyDescent="0.25">
      <c r="B38" s="109">
        <v>34</v>
      </c>
      <c r="C38" s="146" t="s">
        <v>6462</v>
      </c>
      <c r="D38" s="109">
        <v>1200015090</v>
      </c>
      <c r="E38" s="108" t="s">
        <v>43</v>
      </c>
      <c r="F38" s="109">
        <v>2003</v>
      </c>
      <c r="G38" s="110">
        <v>44389</v>
      </c>
      <c r="H38" s="109">
        <f t="shared" si="0"/>
        <v>18</v>
      </c>
      <c r="I38" s="109">
        <v>8</v>
      </c>
      <c r="J38" s="111">
        <f t="shared" si="1"/>
        <v>0.11874999999999999</v>
      </c>
      <c r="K38" s="138">
        <v>307849.56</v>
      </c>
      <c r="L38" s="138">
        <v>1</v>
      </c>
      <c r="M38" s="121">
        <v>0</v>
      </c>
      <c r="N38" s="112">
        <f t="shared" si="2"/>
        <v>307849.56</v>
      </c>
      <c r="O38" s="112">
        <f t="shared" si="3"/>
        <v>658028.43449999986</v>
      </c>
      <c r="P38" s="114">
        <f t="shared" si="6"/>
        <v>15392.478000000001</v>
      </c>
      <c r="Q38" s="115">
        <f t="shared" si="7"/>
        <v>15392.478000000001</v>
      </c>
    </row>
    <row r="39" spans="2:17" x14ac:dyDescent="0.25">
      <c r="B39" s="109">
        <v>35</v>
      </c>
      <c r="C39" s="146" t="s">
        <v>6462</v>
      </c>
      <c r="D39" s="109">
        <v>1200014740</v>
      </c>
      <c r="E39" s="108" t="s">
        <v>44</v>
      </c>
      <c r="F39" s="109">
        <v>2003</v>
      </c>
      <c r="G39" s="110">
        <v>44389</v>
      </c>
      <c r="H39" s="109">
        <f t="shared" si="0"/>
        <v>18</v>
      </c>
      <c r="I39" s="109">
        <v>8</v>
      </c>
      <c r="J39" s="111">
        <f t="shared" si="1"/>
        <v>0.11874999999999999</v>
      </c>
      <c r="K39" s="138">
        <v>297300.53999999998</v>
      </c>
      <c r="L39" s="138">
        <v>1</v>
      </c>
      <c r="M39" s="121">
        <v>0</v>
      </c>
      <c r="N39" s="112">
        <f t="shared" si="2"/>
        <v>297300.53999999998</v>
      </c>
      <c r="O39" s="112">
        <f t="shared" si="3"/>
        <v>635479.90424999991</v>
      </c>
      <c r="P39" s="114">
        <f t="shared" si="6"/>
        <v>14865.027</v>
      </c>
      <c r="Q39" s="115">
        <f t="shared" si="7"/>
        <v>14865.027</v>
      </c>
    </row>
    <row r="40" spans="2:17" x14ac:dyDescent="0.25">
      <c r="B40" s="109">
        <v>36</v>
      </c>
      <c r="C40" s="146" t="s">
        <v>6462</v>
      </c>
      <c r="D40" s="109">
        <v>1200014120</v>
      </c>
      <c r="E40" s="108" t="s">
        <v>45</v>
      </c>
      <c r="F40" s="109">
        <v>2003</v>
      </c>
      <c r="G40" s="110">
        <v>44389</v>
      </c>
      <c r="H40" s="109">
        <f t="shared" si="0"/>
        <v>18</v>
      </c>
      <c r="I40" s="109">
        <v>15</v>
      </c>
      <c r="J40" s="111">
        <f t="shared" si="1"/>
        <v>6.3333333333333325E-2</v>
      </c>
      <c r="K40" s="138">
        <v>286477.84000000003</v>
      </c>
      <c r="L40" s="138">
        <v>1</v>
      </c>
      <c r="M40" s="121">
        <v>0</v>
      </c>
      <c r="N40" s="112">
        <f t="shared" si="2"/>
        <v>286477.84000000003</v>
      </c>
      <c r="O40" s="112">
        <f t="shared" si="3"/>
        <v>326584.73759999999</v>
      </c>
      <c r="P40" s="114">
        <f t="shared" si="6"/>
        <v>14323.892000000002</v>
      </c>
      <c r="Q40" s="115">
        <f t="shared" si="7"/>
        <v>14323.892000000002</v>
      </c>
    </row>
    <row r="41" spans="2:17" x14ac:dyDescent="0.25">
      <c r="B41" s="109">
        <v>37</v>
      </c>
      <c r="C41" s="146" t="s">
        <v>6462</v>
      </c>
      <c r="D41" s="109">
        <v>1200013660</v>
      </c>
      <c r="E41" s="108" t="s">
        <v>46</v>
      </c>
      <c r="F41" s="109">
        <v>2003</v>
      </c>
      <c r="G41" s="110">
        <v>44389</v>
      </c>
      <c r="H41" s="109">
        <f t="shared" si="0"/>
        <v>18</v>
      </c>
      <c r="I41" s="109">
        <v>8</v>
      </c>
      <c r="J41" s="111">
        <f t="shared" si="1"/>
        <v>0.11874999999999999</v>
      </c>
      <c r="K41" s="138">
        <v>271386.62</v>
      </c>
      <c r="L41" s="138">
        <v>1</v>
      </c>
      <c r="M41" s="121">
        <v>0</v>
      </c>
      <c r="N41" s="112">
        <f t="shared" si="2"/>
        <v>271386.62</v>
      </c>
      <c r="O41" s="112">
        <f t="shared" si="3"/>
        <v>580088.90024999995</v>
      </c>
      <c r="P41" s="114">
        <f t="shared" si="6"/>
        <v>13569.331</v>
      </c>
      <c r="Q41" s="115">
        <f t="shared" si="7"/>
        <v>13569.331</v>
      </c>
    </row>
    <row r="42" spans="2:17" x14ac:dyDescent="0.25">
      <c r="B42" s="109">
        <v>38</v>
      </c>
      <c r="C42" s="146" t="s">
        <v>6462</v>
      </c>
      <c r="D42" s="109">
        <v>1200012680</v>
      </c>
      <c r="E42" s="108" t="s">
        <v>47</v>
      </c>
      <c r="F42" s="109">
        <v>2003</v>
      </c>
      <c r="G42" s="110">
        <v>44389</v>
      </c>
      <c r="H42" s="109">
        <f t="shared" si="0"/>
        <v>18</v>
      </c>
      <c r="I42" s="109">
        <v>10</v>
      </c>
      <c r="J42" s="111">
        <f t="shared" si="1"/>
        <v>9.5000000000000001E-2</v>
      </c>
      <c r="K42" s="138">
        <v>269564</v>
      </c>
      <c r="L42" s="138">
        <v>1</v>
      </c>
      <c r="M42" s="121">
        <v>0</v>
      </c>
      <c r="N42" s="112">
        <f t="shared" si="2"/>
        <v>269564</v>
      </c>
      <c r="O42" s="112">
        <f t="shared" si="3"/>
        <v>460954.44</v>
      </c>
      <c r="P42" s="114">
        <f t="shared" si="6"/>
        <v>13478.2</v>
      </c>
      <c r="Q42" s="115">
        <f t="shared" si="7"/>
        <v>13478.2</v>
      </c>
    </row>
    <row r="43" spans="2:17" x14ac:dyDescent="0.25">
      <c r="B43" s="109">
        <v>39</v>
      </c>
      <c r="C43" s="146" t="s">
        <v>6462</v>
      </c>
      <c r="D43" s="109">
        <v>1200012410</v>
      </c>
      <c r="E43" s="108" t="s">
        <v>42</v>
      </c>
      <c r="F43" s="109">
        <v>2003</v>
      </c>
      <c r="G43" s="110">
        <v>44389</v>
      </c>
      <c r="H43" s="109">
        <f t="shared" si="0"/>
        <v>18</v>
      </c>
      <c r="I43" s="109">
        <v>8</v>
      </c>
      <c r="J43" s="111">
        <f t="shared" si="1"/>
        <v>0.11874999999999999</v>
      </c>
      <c r="K43" s="138">
        <v>263861</v>
      </c>
      <c r="L43" s="138">
        <v>1</v>
      </c>
      <c r="M43" s="121">
        <v>0</v>
      </c>
      <c r="N43" s="112">
        <f t="shared" si="2"/>
        <v>263861</v>
      </c>
      <c r="O43" s="112">
        <f t="shared" si="3"/>
        <v>564002.88749999995</v>
      </c>
      <c r="P43" s="114">
        <f t="shared" si="6"/>
        <v>13193.050000000001</v>
      </c>
      <c r="Q43" s="115">
        <f t="shared" si="7"/>
        <v>13193.050000000001</v>
      </c>
    </row>
    <row r="44" spans="2:17" x14ac:dyDescent="0.25">
      <c r="B44" s="109">
        <v>40</v>
      </c>
      <c r="C44" s="146" t="s">
        <v>6462</v>
      </c>
      <c r="D44" s="109">
        <v>1200014410</v>
      </c>
      <c r="E44" s="108" t="s">
        <v>48</v>
      </c>
      <c r="F44" s="109">
        <v>2003</v>
      </c>
      <c r="G44" s="110">
        <v>44389</v>
      </c>
      <c r="H44" s="109">
        <f t="shared" si="0"/>
        <v>18</v>
      </c>
      <c r="I44" s="109">
        <v>15</v>
      </c>
      <c r="J44" s="111">
        <f t="shared" si="1"/>
        <v>6.3333333333333325E-2</v>
      </c>
      <c r="K44" s="138">
        <v>253883.97</v>
      </c>
      <c r="L44" s="138">
        <v>1</v>
      </c>
      <c r="M44" s="121">
        <v>0</v>
      </c>
      <c r="N44" s="112">
        <f t="shared" si="2"/>
        <v>253883.97</v>
      </c>
      <c r="O44" s="112">
        <f t="shared" si="3"/>
        <v>289427.72579999996</v>
      </c>
      <c r="P44" s="114">
        <f t="shared" si="6"/>
        <v>12694.1985</v>
      </c>
      <c r="Q44" s="115">
        <f t="shared" si="7"/>
        <v>12694.1985</v>
      </c>
    </row>
    <row r="45" spans="2:17" x14ac:dyDescent="0.25">
      <c r="B45" s="109">
        <v>41</v>
      </c>
      <c r="C45" s="146" t="s">
        <v>6462</v>
      </c>
      <c r="D45" s="109">
        <v>1200012480</v>
      </c>
      <c r="E45" s="108" t="s">
        <v>49</v>
      </c>
      <c r="F45" s="109">
        <v>2003</v>
      </c>
      <c r="G45" s="110">
        <v>44389</v>
      </c>
      <c r="H45" s="109">
        <f t="shared" si="0"/>
        <v>18</v>
      </c>
      <c r="I45" s="109">
        <v>5</v>
      </c>
      <c r="J45" s="111">
        <f t="shared" si="1"/>
        <v>0.19</v>
      </c>
      <c r="K45" s="138">
        <v>230213.61</v>
      </c>
      <c r="L45" s="138">
        <v>1</v>
      </c>
      <c r="M45" s="121">
        <v>0</v>
      </c>
      <c r="N45" s="112">
        <f t="shared" si="2"/>
        <v>230213.61</v>
      </c>
      <c r="O45" s="112">
        <f t="shared" si="3"/>
        <v>787330.54619999998</v>
      </c>
      <c r="P45" s="114">
        <f t="shared" si="6"/>
        <v>11510.6805</v>
      </c>
      <c r="Q45" s="115">
        <f t="shared" si="7"/>
        <v>11510.6805</v>
      </c>
    </row>
    <row r="46" spans="2:17" x14ac:dyDescent="0.25">
      <c r="B46" s="109">
        <v>42</v>
      </c>
      <c r="C46" s="146" t="s">
        <v>6462</v>
      </c>
      <c r="D46" s="109">
        <v>1200015060</v>
      </c>
      <c r="E46" s="108" t="s">
        <v>50</v>
      </c>
      <c r="F46" s="109">
        <v>2003</v>
      </c>
      <c r="G46" s="110">
        <v>44389</v>
      </c>
      <c r="H46" s="109">
        <f t="shared" si="0"/>
        <v>18</v>
      </c>
      <c r="I46" s="109">
        <v>10</v>
      </c>
      <c r="J46" s="111">
        <f t="shared" si="1"/>
        <v>9.5000000000000001E-2</v>
      </c>
      <c r="K46" s="138">
        <v>163242</v>
      </c>
      <c r="L46" s="138">
        <v>1</v>
      </c>
      <c r="M46" s="121">
        <v>0</v>
      </c>
      <c r="N46" s="112">
        <f t="shared" si="2"/>
        <v>163242</v>
      </c>
      <c r="O46" s="112">
        <f t="shared" si="3"/>
        <v>279143.82</v>
      </c>
      <c r="P46" s="114">
        <f t="shared" si="6"/>
        <v>8162.1</v>
      </c>
      <c r="Q46" s="115">
        <f t="shared" si="7"/>
        <v>8162.1</v>
      </c>
    </row>
    <row r="47" spans="2:17" x14ac:dyDescent="0.25">
      <c r="B47" s="109">
        <v>43</v>
      </c>
      <c r="C47" s="146" t="s">
        <v>6462</v>
      </c>
      <c r="D47" s="109">
        <v>1200014940</v>
      </c>
      <c r="E47" s="108" t="s">
        <v>51</v>
      </c>
      <c r="F47" s="109">
        <v>2003</v>
      </c>
      <c r="G47" s="110">
        <v>44389</v>
      </c>
      <c r="H47" s="109">
        <f t="shared" si="0"/>
        <v>18</v>
      </c>
      <c r="I47" s="109">
        <v>6</v>
      </c>
      <c r="J47" s="111">
        <f t="shared" si="1"/>
        <v>0.15833333333333333</v>
      </c>
      <c r="K47" s="138">
        <v>150487.51999999999</v>
      </c>
      <c r="L47" s="138">
        <v>1</v>
      </c>
      <c r="M47" s="121">
        <v>0</v>
      </c>
      <c r="N47" s="112">
        <f t="shared" si="2"/>
        <v>150487.51999999999</v>
      </c>
      <c r="O47" s="112">
        <f t="shared" si="3"/>
        <v>428889.43199999991</v>
      </c>
      <c r="P47" s="114">
        <f t="shared" si="6"/>
        <v>7524.3760000000002</v>
      </c>
      <c r="Q47" s="115">
        <f t="shared" si="7"/>
        <v>7524.3760000000002</v>
      </c>
    </row>
    <row r="48" spans="2:17" x14ac:dyDescent="0.25">
      <c r="B48" s="109">
        <v>44</v>
      </c>
      <c r="C48" s="146" t="s">
        <v>6462</v>
      </c>
      <c r="D48" s="109">
        <v>1200014250</v>
      </c>
      <c r="E48" s="108" t="s">
        <v>52</v>
      </c>
      <c r="F48" s="109">
        <v>2003</v>
      </c>
      <c r="G48" s="110">
        <v>44389</v>
      </c>
      <c r="H48" s="109">
        <f t="shared" si="0"/>
        <v>18</v>
      </c>
      <c r="I48" s="109">
        <v>8</v>
      </c>
      <c r="J48" s="111">
        <f t="shared" si="1"/>
        <v>0.11874999999999999</v>
      </c>
      <c r="K48" s="138">
        <v>150263.04999999999</v>
      </c>
      <c r="L48" s="138">
        <v>1</v>
      </c>
      <c r="M48" s="121">
        <v>0</v>
      </c>
      <c r="N48" s="112">
        <f t="shared" si="2"/>
        <v>150263.04999999999</v>
      </c>
      <c r="O48" s="112">
        <f t="shared" si="3"/>
        <v>321187.26937499992</v>
      </c>
      <c r="P48" s="114">
        <f t="shared" si="6"/>
        <v>7513.1525000000001</v>
      </c>
      <c r="Q48" s="115">
        <f t="shared" si="7"/>
        <v>7513.1525000000001</v>
      </c>
    </row>
    <row r="49" spans="2:17" x14ac:dyDescent="0.25">
      <c r="B49" s="109">
        <v>45</v>
      </c>
      <c r="C49" s="146" t="s">
        <v>6462</v>
      </c>
      <c r="D49" s="109">
        <v>1200014170</v>
      </c>
      <c r="E49" s="108" t="s">
        <v>53</v>
      </c>
      <c r="F49" s="109">
        <v>2003</v>
      </c>
      <c r="G49" s="110">
        <v>44389</v>
      </c>
      <c r="H49" s="109">
        <f t="shared" si="0"/>
        <v>18</v>
      </c>
      <c r="I49" s="109">
        <v>15</v>
      </c>
      <c r="J49" s="111">
        <f t="shared" si="1"/>
        <v>6.3333333333333325E-2</v>
      </c>
      <c r="K49" s="138">
        <v>125446.72</v>
      </c>
      <c r="L49" s="138">
        <v>1</v>
      </c>
      <c r="M49" s="121">
        <v>0</v>
      </c>
      <c r="N49" s="112">
        <f t="shared" si="2"/>
        <v>125446.72</v>
      </c>
      <c r="O49" s="112">
        <f t="shared" si="3"/>
        <v>143009.26079999999</v>
      </c>
      <c r="P49" s="114">
        <f t="shared" si="6"/>
        <v>6272.3360000000002</v>
      </c>
      <c r="Q49" s="115">
        <f t="shared" si="7"/>
        <v>6272.3360000000002</v>
      </c>
    </row>
    <row r="50" spans="2:17" x14ac:dyDescent="0.25">
      <c r="B50" s="109">
        <v>46</v>
      </c>
      <c r="C50" s="146" t="s">
        <v>6462</v>
      </c>
      <c r="D50" s="109">
        <v>1200013320</v>
      </c>
      <c r="E50" s="108" t="s">
        <v>54</v>
      </c>
      <c r="F50" s="109">
        <v>2003</v>
      </c>
      <c r="G50" s="110">
        <v>44389</v>
      </c>
      <c r="H50" s="109">
        <f t="shared" si="0"/>
        <v>18</v>
      </c>
      <c r="I50" s="109">
        <v>5</v>
      </c>
      <c r="J50" s="111">
        <f t="shared" si="1"/>
        <v>0.19</v>
      </c>
      <c r="K50" s="138">
        <v>88279.74</v>
      </c>
      <c r="L50" s="138">
        <v>1</v>
      </c>
      <c r="M50" s="121">
        <v>0</v>
      </c>
      <c r="N50" s="112">
        <f t="shared" si="2"/>
        <v>88279.74</v>
      </c>
      <c r="O50" s="112">
        <f t="shared" si="3"/>
        <v>301916.7108</v>
      </c>
      <c r="P50" s="114">
        <f t="shared" si="6"/>
        <v>4413.9870000000001</v>
      </c>
      <c r="Q50" s="115">
        <f t="shared" si="7"/>
        <v>4413.9870000000001</v>
      </c>
    </row>
    <row r="51" spans="2:17" x14ac:dyDescent="0.25">
      <c r="B51" s="109">
        <v>47</v>
      </c>
      <c r="C51" s="146" t="s">
        <v>6462</v>
      </c>
      <c r="D51" s="109">
        <v>1200011940</v>
      </c>
      <c r="E51" s="108" t="s">
        <v>55</v>
      </c>
      <c r="F51" s="109">
        <v>2003</v>
      </c>
      <c r="G51" s="110">
        <v>44389</v>
      </c>
      <c r="H51" s="109">
        <f t="shared" si="0"/>
        <v>18</v>
      </c>
      <c r="I51" s="109">
        <v>5</v>
      </c>
      <c r="J51" s="111">
        <f t="shared" si="1"/>
        <v>0.19</v>
      </c>
      <c r="K51" s="138">
        <v>69637.61</v>
      </c>
      <c r="L51" s="138">
        <v>1</v>
      </c>
      <c r="M51" s="121">
        <v>0</v>
      </c>
      <c r="N51" s="112">
        <f t="shared" si="2"/>
        <v>69637.61</v>
      </c>
      <c r="O51" s="112">
        <f t="shared" si="3"/>
        <v>238160.6262</v>
      </c>
      <c r="P51" s="114">
        <f t="shared" si="6"/>
        <v>3481.8805000000002</v>
      </c>
      <c r="Q51" s="115">
        <f t="shared" si="7"/>
        <v>3481.8805000000002</v>
      </c>
    </row>
    <row r="52" spans="2:17" x14ac:dyDescent="0.25">
      <c r="B52" s="109">
        <v>48</v>
      </c>
      <c r="C52" s="146" t="s">
        <v>6462</v>
      </c>
      <c r="D52" s="109">
        <v>1200012050</v>
      </c>
      <c r="E52" s="108" t="s">
        <v>56</v>
      </c>
      <c r="F52" s="109">
        <v>2003</v>
      </c>
      <c r="G52" s="110">
        <v>44389</v>
      </c>
      <c r="H52" s="109">
        <f t="shared" si="0"/>
        <v>18</v>
      </c>
      <c r="I52" s="109">
        <v>5</v>
      </c>
      <c r="J52" s="111">
        <f t="shared" si="1"/>
        <v>0.19</v>
      </c>
      <c r="K52" s="138">
        <v>62522.71</v>
      </c>
      <c r="L52" s="138">
        <v>1</v>
      </c>
      <c r="M52" s="121">
        <v>0</v>
      </c>
      <c r="N52" s="112">
        <f t="shared" si="2"/>
        <v>62522.71</v>
      </c>
      <c r="O52" s="112">
        <f t="shared" si="3"/>
        <v>213827.66819999999</v>
      </c>
      <c r="P52" s="114">
        <f t="shared" si="6"/>
        <v>3126.1355000000003</v>
      </c>
      <c r="Q52" s="115">
        <f t="shared" si="7"/>
        <v>3126.1355000000003</v>
      </c>
    </row>
    <row r="53" spans="2:17" x14ac:dyDescent="0.25">
      <c r="B53" s="109">
        <v>49</v>
      </c>
      <c r="C53" s="146" t="s">
        <v>6462</v>
      </c>
      <c r="D53" s="109">
        <v>1200013940</v>
      </c>
      <c r="E53" s="108" t="s">
        <v>57</v>
      </c>
      <c r="F53" s="109">
        <v>2003</v>
      </c>
      <c r="G53" s="110">
        <v>44389</v>
      </c>
      <c r="H53" s="109">
        <f t="shared" si="0"/>
        <v>18</v>
      </c>
      <c r="I53" s="109">
        <v>8</v>
      </c>
      <c r="J53" s="111">
        <f t="shared" si="1"/>
        <v>0.11874999999999999</v>
      </c>
      <c r="K53" s="138">
        <v>58968</v>
      </c>
      <c r="L53" s="138">
        <v>1</v>
      </c>
      <c r="M53" s="121">
        <v>0</v>
      </c>
      <c r="N53" s="112">
        <f t="shared" si="2"/>
        <v>58968</v>
      </c>
      <c r="O53" s="112">
        <f t="shared" si="3"/>
        <v>126044.09999999999</v>
      </c>
      <c r="P53" s="114">
        <f t="shared" si="6"/>
        <v>2948.4</v>
      </c>
      <c r="Q53" s="115">
        <f t="shared" si="7"/>
        <v>2948.4</v>
      </c>
    </row>
    <row r="54" spans="2:17" x14ac:dyDescent="0.25">
      <c r="B54" s="109">
        <v>50</v>
      </c>
      <c r="C54" s="146" t="s">
        <v>6462</v>
      </c>
      <c r="D54" s="109">
        <v>1200013470</v>
      </c>
      <c r="E54" s="108" t="s">
        <v>58</v>
      </c>
      <c r="F54" s="109">
        <v>2003</v>
      </c>
      <c r="G54" s="110">
        <v>44389</v>
      </c>
      <c r="H54" s="109">
        <f t="shared" si="0"/>
        <v>18</v>
      </c>
      <c r="I54" s="109">
        <v>5</v>
      </c>
      <c r="J54" s="111">
        <f t="shared" si="1"/>
        <v>0.19</v>
      </c>
      <c r="K54" s="138">
        <v>52651</v>
      </c>
      <c r="L54" s="138">
        <v>1</v>
      </c>
      <c r="M54" s="121">
        <v>0</v>
      </c>
      <c r="N54" s="112">
        <f t="shared" si="2"/>
        <v>52651</v>
      </c>
      <c r="O54" s="112">
        <f t="shared" si="3"/>
        <v>180066.41999999998</v>
      </c>
      <c r="P54" s="114">
        <f t="shared" si="6"/>
        <v>2632.55</v>
      </c>
      <c r="Q54" s="115">
        <f t="shared" si="7"/>
        <v>2632.55</v>
      </c>
    </row>
    <row r="55" spans="2:17" x14ac:dyDescent="0.25">
      <c r="B55" s="109">
        <v>51</v>
      </c>
      <c r="C55" s="146" t="s">
        <v>6462</v>
      </c>
      <c r="D55" s="109">
        <v>1200014920</v>
      </c>
      <c r="E55" s="108" t="s">
        <v>59</v>
      </c>
      <c r="F55" s="109">
        <v>2003</v>
      </c>
      <c r="G55" s="110">
        <v>44389</v>
      </c>
      <c r="H55" s="109">
        <f t="shared" si="0"/>
        <v>18</v>
      </c>
      <c r="I55" s="109">
        <v>5</v>
      </c>
      <c r="J55" s="111">
        <f t="shared" si="1"/>
        <v>0.19</v>
      </c>
      <c r="K55" s="138">
        <v>51943.15</v>
      </c>
      <c r="L55" s="138">
        <v>1</v>
      </c>
      <c r="M55" s="121">
        <v>0</v>
      </c>
      <c r="N55" s="112">
        <f t="shared" si="2"/>
        <v>51943.15</v>
      </c>
      <c r="O55" s="112">
        <f t="shared" si="3"/>
        <v>177645.573</v>
      </c>
      <c r="P55" s="114">
        <f t="shared" si="6"/>
        <v>2597.1575000000003</v>
      </c>
      <c r="Q55" s="115">
        <f t="shared" si="7"/>
        <v>2597.1575000000003</v>
      </c>
    </row>
    <row r="56" spans="2:17" x14ac:dyDescent="0.25">
      <c r="B56" s="109">
        <v>52</v>
      </c>
      <c r="C56" s="146" t="s">
        <v>6462</v>
      </c>
      <c r="D56" s="109">
        <v>1200014110</v>
      </c>
      <c r="E56" s="108" t="s">
        <v>60</v>
      </c>
      <c r="F56" s="109">
        <v>2003</v>
      </c>
      <c r="G56" s="110">
        <v>44389</v>
      </c>
      <c r="H56" s="109">
        <f t="shared" si="0"/>
        <v>18</v>
      </c>
      <c r="I56" s="109">
        <v>5</v>
      </c>
      <c r="J56" s="111">
        <f t="shared" si="1"/>
        <v>0.19</v>
      </c>
      <c r="K56" s="138">
        <v>40496.33</v>
      </c>
      <c r="L56" s="138">
        <v>1</v>
      </c>
      <c r="M56" s="121">
        <v>0</v>
      </c>
      <c r="N56" s="112">
        <f t="shared" si="2"/>
        <v>40496.33</v>
      </c>
      <c r="O56" s="112">
        <f t="shared" si="3"/>
        <v>138497.4486</v>
      </c>
      <c r="P56" s="114">
        <f t="shared" si="6"/>
        <v>2024.8165000000001</v>
      </c>
      <c r="Q56" s="115">
        <f t="shared" si="7"/>
        <v>2024.8165000000001</v>
      </c>
    </row>
    <row r="57" spans="2:17" x14ac:dyDescent="0.25">
      <c r="B57" s="109">
        <v>53</v>
      </c>
      <c r="C57" s="146" t="s">
        <v>6462</v>
      </c>
      <c r="D57" s="109">
        <v>1200012780</v>
      </c>
      <c r="E57" s="108" t="s">
        <v>61</v>
      </c>
      <c r="F57" s="109">
        <v>2003</v>
      </c>
      <c r="G57" s="110">
        <v>44389</v>
      </c>
      <c r="H57" s="109">
        <f t="shared" si="0"/>
        <v>18</v>
      </c>
      <c r="I57" s="109">
        <v>10</v>
      </c>
      <c r="J57" s="111">
        <f t="shared" si="1"/>
        <v>9.5000000000000001E-2</v>
      </c>
      <c r="K57" s="138">
        <v>39555.68</v>
      </c>
      <c r="L57" s="138">
        <v>1</v>
      </c>
      <c r="M57" s="121">
        <v>0</v>
      </c>
      <c r="N57" s="112">
        <f t="shared" si="2"/>
        <v>39555.68</v>
      </c>
      <c r="O57" s="112">
        <f t="shared" si="3"/>
        <v>67640.212799999994</v>
      </c>
      <c r="P57" s="114">
        <f t="shared" si="6"/>
        <v>1977.7840000000001</v>
      </c>
      <c r="Q57" s="115">
        <f t="shared" si="7"/>
        <v>1977.7840000000001</v>
      </c>
    </row>
    <row r="58" spans="2:17" x14ac:dyDescent="0.25">
      <c r="B58" s="109">
        <v>54</v>
      </c>
      <c r="C58" s="146" t="s">
        <v>6462</v>
      </c>
      <c r="D58" s="109">
        <v>1200015080</v>
      </c>
      <c r="E58" s="108" t="s">
        <v>62</v>
      </c>
      <c r="F58" s="109">
        <v>2003</v>
      </c>
      <c r="G58" s="110">
        <v>44389</v>
      </c>
      <c r="H58" s="109">
        <f t="shared" si="0"/>
        <v>18</v>
      </c>
      <c r="I58" s="109">
        <v>6</v>
      </c>
      <c r="J58" s="111">
        <f t="shared" si="1"/>
        <v>0.15833333333333333</v>
      </c>
      <c r="K58" s="138">
        <v>38474.559999999998</v>
      </c>
      <c r="L58" s="138">
        <v>1</v>
      </c>
      <c r="M58" s="121">
        <v>0</v>
      </c>
      <c r="N58" s="112">
        <f t="shared" si="2"/>
        <v>38474.559999999998</v>
      </c>
      <c r="O58" s="112">
        <f t="shared" si="3"/>
        <v>109652.49599999998</v>
      </c>
      <c r="P58" s="114">
        <f t="shared" si="6"/>
        <v>1923.7280000000001</v>
      </c>
      <c r="Q58" s="115">
        <f t="shared" si="7"/>
        <v>1923.7280000000001</v>
      </c>
    </row>
    <row r="59" spans="2:17" x14ac:dyDescent="0.25">
      <c r="B59" s="109">
        <v>55</v>
      </c>
      <c r="C59" s="146" t="s">
        <v>6462</v>
      </c>
      <c r="D59" s="109">
        <v>1200012720</v>
      </c>
      <c r="E59" s="108" t="s">
        <v>63</v>
      </c>
      <c r="F59" s="109">
        <v>2003</v>
      </c>
      <c r="G59" s="110">
        <v>44389</v>
      </c>
      <c r="H59" s="109">
        <f t="shared" si="0"/>
        <v>18</v>
      </c>
      <c r="I59" s="109">
        <v>8</v>
      </c>
      <c r="J59" s="111">
        <f t="shared" si="1"/>
        <v>0.11874999999999999</v>
      </c>
      <c r="K59" s="138">
        <v>33100.980000000003</v>
      </c>
      <c r="L59" s="138">
        <v>1</v>
      </c>
      <c r="M59" s="121">
        <v>0</v>
      </c>
      <c r="N59" s="112">
        <f t="shared" si="2"/>
        <v>33100.980000000003</v>
      </c>
      <c r="O59" s="112">
        <f t="shared" si="3"/>
        <v>70753.344750000004</v>
      </c>
      <c r="P59" s="114">
        <f t="shared" si="6"/>
        <v>1655.0490000000002</v>
      </c>
      <c r="Q59" s="115">
        <f t="shared" si="7"/>
        <v>1655.0490000000002</v>
      </c>
    </row>
    <row r="60" spans="2:17" x14ac:dyDescent="0.25">
      <c r="B60" s="109">
        <v>56</v>
      </c>
      <c r="C60" s="146" t="s">
        <v>6462</v>
      </c>
      <c r="D60" s="109">
        <v>1200012830</v>
      </c>
      <c r="E60" s="108" t="s">
        <v>64</v>
      </c>
      <c r="F60" s="109">
        <v>2003</v>
      </c>
      <c r="G60" s="110">
        <v>44389</v>
      </c>
      <c r="H60" s="109">
        <f t="shared" si="0"/>
        <v>18</v>
      </c>
      <c r="I60" s="109">
        <v>5</v>
      </c>
      <c r="J60" s="111">
        <f t="shared" si="1"/>
        <v>0.19</v>
      </c>
      <c r="K60" s="138">
        <v>32569.279999999999</v>
      </c>
      <c r="L60" s="138">
        <v>1</v>
      </c>
      <c r="M60" s="121">
        <v>0</v>
      </c>
      <c r="N60" s="112">
        <f t="shared" si="2"/>
        <v>32569.279999999999</v>
      </c>
      <c r="O60" s="112">
        <f t="shared" si="3"/>
        <v>111386.93759999999</v>
      </c>
      <c r="P60" s="114">
        <f t="shared" si="6"/>
        <v>1628.4639999999999</v>
      </c>
      <c r="Q60" s="115">
        <f t="shared" si="7"/>
        <v>1628.4639999999999</v>
      </c>
    </row>
    <row r="61" spans="2:17" x14ac:dyDescent="0.25">
      <c r="B61" s="109">
        <v>57</v>
      </c>
      <c r="C61" s="146" t="s">
        <v>6462</v>
      </c>
      <c r="D61" s="109">
        <v>1200011870</v>
      </c>
      <c r="E61" s="108" t="s">
        <v>65</v>
      </c>
      <c r="F61" s="109">
        <v>2003</v>
      </c>
      <c r="G61" s="110">
        <v>44389</v>
      </c>
      <c r="H61" s="109">
        <f t="shared" si="0"/>
        <v>18</v>
      </c>
      <c r="I61" s="109">
        <v>5</v>
      </c>
      <c r="J61" s="111">
        <f t="shared" si="1"/>
        <v>0.19</v>
      </c>
      <c r="K61" s="138">
        <v>29729.22</v>
      </c>
      <c r="L61" s="138">
        <v>1</v>
      </c>
      <c r="M61" s="121">
        <v>0</v>
      </c>
      <c r="N61" s="112">
        <f t="shared" si="2"/>
        <v>29729.22</v>
      </c>
      <c r="O61" s="112">
        <f t="shared" si="3"/>
        <v>101673.93240000001</v>
      </c>
      <c r="P61" s="114">
        <f t="shared" si="6"/>
        <v>1486.4610000000002</v>
      </c>
      <c r="Q61" s="115">
        <f t="shared" si="7"/>
        <v>1486.4610000000002</v>
      </c>
    </row>
    <row r="62" spans="2:17" x14ac:dyDescent="0.25">
      <c r="B62" s="109">
        <v>58</v>
      </c>
      <c r="C62" s="146" t="s">
        <v>6462</v>
      </c>
      <c r="D62" s="109">
        <v>1200015010</v>
      </c>
      <c r="E62" s="108" t="s">
        <v>66</v>
      </c>
      <c r="F62" s="109">
        <v>2003</v>
      </c>
      <c r="G62" s="110">
        <v>44389</v>
      </c>
      <c r="H62" s="109">
        <f t="shared" si="0"/>
        <v>18</v>
      </c>
      <c r="I62" s="109">
        <v>8</v>
      </c>
      <c r="J62" s="111">
        <f t="shared" si="1"/>
        <v>0.11874999999999999</v>
      </c>
      <c r="K62" s="138">
        <v>22893.21</v>
      </c>
      <c r="L62" s="138">
        <v>1</v>
      </c>
      <c r="M62" s="121">
        <v>0</v>
      </c>
      <c r="N62" s="112">
        <f t="shared" si="2"/>
        <v>22893.21</v>
      </c>
      <c r="O62" s="112">
        <f t="shared" si="3"/>
        <v>48934.236374999993</v>
      </c>
      <c r="P62" s="114">
        <f t="shared" si="6"/>
        <v>1144.6605</v>
      </c>
      <c r="Q62" s="115">
        <f t="shared" si="7"/>
        <v>1144.6605</v>
      </c>
    </row>
    <row r="63" spans="2:17" x14ac:dyDescent="0.25">
      <c r="B63" s="109">
        <v>59</v>
      </c>
      <c r="C63" s="146" t="s">
        <v>6462</v>
      </c>
      <c r="D63" s="109">
        <v>1200012850</v>
      </c>
      <c r="E63" s="108" t="s">
        <v>67</v>
      </c>
      <c r="F63" s="109">
        <v>2003</v>
      </c>
      <c r="G63" s="110">
        <v>44389</v>
      </c>
      <c r="H63" s="109">
        <f t="shared" si="0"/>
        <v>18</v>
      </c>
      <c r="I63" s="109">
        <v>15</v>
      </c>
      <c r="J63" s="111">
        <f t="shared" si="1"/>
        <v>6.3333333333333325E-2</v>
      </c>
      <c r="K63" s="138">
        <v>19604.939999999999</v>
      </c>
      <c r="L63" s="138">
        <v>1</v>
      </c>
      <c r="M63" s="121">
        <v>0</v>
      </c>
      <c r="N63" s="112">
        <f t="shared" si="2"/>
        <v>19604.939999999999</v>
      </c>
      <c r="O63" s="112">
        <f t="shared" si="3"/>
        <v>22349.631599999997</v>
      </c>
      <c r="P63" s="114">
        <f t="shared" si="6"/>
        <v>980.24699999999996</v>
      </c>
      <c r="Q63" s="115">
        <f t="shared" si="7"/>
        <v>980.24699999999996</v>
      </c>
    </row>
    <row r="64" spans="2:17" x14ac:dyDescent="0.25">
      <c r="B64" s="109">
        <v>60</v>
      </c>
      <c r="C64" s="146" t="s">
        <v>6462</v>
      </c>
      <c r="D64" s="109">
        <v>1200013390</v>
      </c>
      <c r="E64" s="108" t="s">
        <v>68</v>
      </c>
      <c r="F64" s="109">
        <v>2003</v>
      </c>
      <c r="G64" s="110">
        <v>44389</v>
      </c>
      <c r="H64" s="109">
        <f t="shared" si="0"/>
        <v>18</v>
      </c>
      <c r="I64" s="109">
        <v>10</v>
      </c>
      <c r="J64" s="111">
        <f t="shared" si="1"/>
        <v>9.5000000000000001E-2</v>
      </c>
      <c r="K64" s="138">
        <v>12872.6</v>
      </c>
      <c r="L64" s="138">
        <v>1</v>
      </c>
      <c r="M64" s="121">
        <v>0</v>
      </c>
      <c r="N64" s="112">
        <f t="shared" si="2"/>
        <v>12872.6</v>
      </c>
      <c r="O64" s="112">
        <f t="shared" si="3"/>
        <v>22012.146000000001</v>
      </c>
      <c r="P64" s="114">
        <f t="shared" si="6"/>
        <v>643.63000000000011</v>
      </c>
      <c r="Q64" s="115">
        <f t="shared" si="7"/>
        <v>643.63000000000011</v>
      </c>
    </row>
    <row r="65" spans="2:17" x14ac:dyDescent="0.25">
      <c r="B65" s="109">
        <v>61</v>
      </c>
      <c r="C65" s="146" t="s">
        <v>6462</v>
      </c>
      <c r="D65" s="109">
        <v>1200015050</v>
      </c>
      <c r="E65" s="108" t="s">
        <v>69</v>
      </c>
      <c r="F65" s="109">
        <v>2003</v>
      </c>
      <c r="G65" s="110">
        <v>44389</v>
      </c>
      <c r="H65" s="109">
        <f t="shared" si="0"/>
        <v>18</v>
      </c>
      <c r="I65" s="109">
        <v>8</v>
      </c>
      <c r="J65" s="111">
        <f t="shared" si="1"/>
        <v>0.11874999999999999</v>
      </c>
      <c r="K65" s="138">
        <v>10488.49</v>
      </c>
      <c r="L65" s="138">
        <v>1</v>
      </c>
      <c r="M65" s="121">
        <v>0</v>
      </c>
      <c r="N65" s="112">
        <f t="shared" si="2"/>
        <v>10488.49</v>
      </c>
      <c r="O65" s="112">
        <f t="shared" si="3"/>
        <v>22419.147374999997</v>
      </c>
      <c r="P65" s="114">
        <f t="shared" si="6"/>
        <v>524.42449999999997</v>
      </c>
      <c r="Q65" s="115">
        <f t="shared" si="7"/>
        <v>524.42449999999997</v>
      </c>
    </row>
    <row r="66" spans="2:17" x14ac:dyDescent="0.25">
      <c r="B66" s="109">
        <v>62</v>
      </c>
      <c r="C66" s="146" t="s">
        <v>6462</v>
      </c>
      <c r="D66" s="109">
        <v>1200014090</v>
      </c>
      <c r="E66" s="108" t="s">
        <v>23</v>
      </c>
      <c r="F66" s="109">
        <v>2003</v>
      </c>
      <c r="G66" s="110">
        <v>44389</v>
      </c>
      <c r="H66" s="109">
        <f t="shared" si="0"/>
        <v>18</v>
      </c>
      <c r="I66" s="109">
        <v>10</v>
      </c>
      <c r="J66" s="111">
        <f t="shared" si="1"/>
        <v>9.5000000000000001E-2</v>
      </c>
      <c r="K66" s="138">
        <v>7781.61</v>
      </c>
      <c r="L66" s="138">
        <v>1</v>
      </c>
      <c r="M66" s="121">
        <v>0</v>
      </c>
      <c r="N66" s="112">
        <f t="shared" si="2"/>
        <v>7781.61</v>
      </c>
      <c r="O66" s="112">
        <f t="shared" si="3"/>
        <v>13306.553099999999</v>
      </c>
      <c r="P66" s="114">
        <f t="shared" si="6"/>
        <v>389.08050000000003</v>
      </c>
      <c r="Q66" s="115">
        <f t="shared" si="7"/>
        <v>389.08050000000003</v>
      </c>
    </row>
    <row r="67" spans="2:17" s="14" customFormat="1" x14ac:dyDescent="0.25">
      <c r="B67" s="109">
        <v>63</v>
      </c>
      <c r="C67" s="146" t="s">
        <v>6462</v>
      </c>
      <c r="D67" s="109">
        <v>1200014760</v>
      </c>
      <c r="E67" s="108" t="s">
        <v>70</v>
      </c>
      <c r="F67" s="109">
        <v>2004</v>
      </c>
      <c r="G67" s="110">
        <v>44389</v>
      </c>
      <c r="H67" s="109">
        <f t="shared" si="0"/>
        <v>17</v>
      </c>
      <c r="I67" s="109">
        <v>15</v>
      </c>
      <c r="J67" s="111">
        <f t="shared" si="1"/>
        <v>6.3333333333333325E-2</v>
      </c>
      <c r="K67" s="138">
        <v>4825204.8</v>
      </c>
      <c r="L67" s="138">
        <v>1</v>
      </c>
      <c r="M67" s="121">
        <v>0</v>
      </c>
      <c r="N67" s="112">
        <f t="shared" si="2"/>
        <v>4825204.8</v>
      </c>
      <c r="O67" s="112">
        <f t="shared" si="3"/>
        <v>5195137.1679999987</v>
      </c>
      <c r="P67" s="114">
        <f t="shared" si="6"/>
        <v>241260.24</v>
      </c>
      <c r="Q67" s="115">
        <f t="shared" si="7"/>
        <v>241260.24</v>
      </c>
    </row>
    <row r="68" spans="2:17" x14ac:dyDescent="0.25">
      <c r="B68" s="109">
        <v>64</v>
      </c>
      <c r="C68" s="146" t="s">
        <v>6462</v>
      </c>
      <c r="D68" s="109">
        <v>1200011960</v>
      </c>
      <c r="E68" s="108" t="s">
        <v>71</v>
      </c>
      <c r="F68" s="109">
        <v>2004</v>
      </c>
      <c r="G68" s="110">
        <v>44389</v>
      </c>
      <c r="H68" s="109">
        <f t="shared" si="0"/>
        <v>17</v>
      </c>
      <c r="I68" s="109">
        <v>15</v>
      </c>
      <c r="J68" s="111">
        <f t="shared" si="1"/>
        <v>6.3333333333333325E-2</v>
      </c>
      <c r="K68" s="138">
        <v>2051458.82</v>
      </c>
      <c r="L68" s="138">
        <v>1</v>
      </c>
      <c r="M68" s="121">
        <v>0</v>
      </c>
      <c r="N68" s="112">
        <f t="shared" si="2"/>
        <v>2051458.82</v>
      </c>
      <c r="O68" s="112">
        <f t="shared" si="3"/>
        <v>2208737.329533333</v>
      </c>
      <c r="P68" s="114">
        <f t="shared" si="6"/>
        <v>102572.94100000001</v>
      </c>
      <c r="Q68" s="115">
        <f t="shared" si="7"/>
        <v>102572.94100000001</v>
      </c>
    </row>
    <row r="69" spans="2:17" x14ac:dyDescent="0.25">
      <c r="B69" s="109">
        <v>65</v>
      </c>
      <c r="C69" s="146" t="s">
        <v>6462</v>
      </c>
      <c r="D69" s="109">
        <v>1200013880</v>
      </c>
      <c r="E69" s="108" t="s">
        <v>72</v>
      </c>
      <c r="F69" s="109">
        <v>2004</v>
      </c>
      <c r="G69" s="110">
        <v>44389</v>
      </c>
      <c r="H69" s="109">
        <f t="shared" ref="H69:H132" si="8">YEAR(G69)-F69</f>
        <v>17</v>
      </c>
      <c r="I69" s="109">
        <v>15</v>
      </c>
      <c r="J69" s="111">
        <f t="shared" ref="J69:J132" si="9">(95/I69/100)</f>
        <v>6.3333333333333325E-2</v>
      </c>
      <c r="K69" s="138">
        <v>1044196</v>
      </c>
      <c r="L69" s="138">
        <v>1</v>
      </c>
      <c r="M69" s="121">
        <v>0</v>
      </c>
      <c r="N69" s="112">
        <f t="shared" ref="N69:N132" si="10">K69*(1+M69)</f>
        <v>1044196</v>
      </c>
      <c r="O69" s="112">
        <f t="shared" ref="O69:O132" si="11">H69*J69*N69</f>
        <v>1124251.0266666664</v>
      </c>
      <c r="P69" s="114">
        <f t="shared" si="6"/>
        <v>52209.8</v>
      </c>
      <c r="Q69" s="115">
        <f t="shared" si="7"/>
        <v>52209.8</v>
      </c>
    </row>
    <row r="70" spans="2:17" x14ac:dyDescent="0.25">
      <c r="B70" s="109">
        <v>66</v>
      </c>
      <c r="C70" s="146" t="s">
        <v>6462</v>
      </c>
      <c r="D70" s="109">
        <v>1200014580</v>
      </c>
      <c r="E70" s="108" t="s">
        <v>73</v>
      </c>
      <c r="F70" s="109">
        <v>2004</v>
      </c>
      <c r="G70" s="110">
        <v>44389</v>
      </c>
      <c r="H70" s="109">
        <f t="shared" si="8"/>
        <v>17</v>
      </c>
      <c r="I70" s="109">
        <v>15</v>
      </c>
      <c r="J70" s="111">
        <f t="shared" si="9"/>
        <v>6.3333333333333325E-2</v>
      </c>
      <c r="K70" s="138">
        <v>722283</v>
      </c>
      <c r="L70" s="138">
        <v>1</v>
      </c>
      <c r="M70" s="121">
        <v>0</v>
      </c>
      <c r="N70" s="112">
        <f t="shared" si="10"/>
        <v>722283</v>
      </c>
      <c r="O70" s="112">
        <f t="shared" si="11"/>
        <v>777658.0299999998</v>
      </c>
      <c r="P70" s="114">
        <f t="shared" ref="P70:P133" si="12">IF(N70-O70&lt;=0,5%*N70,N70-O70)</f>
        <v>36114.15</v>
      </c>
      <c r="Q70" s="115">
        <f t="shared" ref="Q70:Q133" si="13">IF(P70=N70*5%,P70,P70*0.9)</f>
        <v>36114.15</v>
      </c>
    </row>
    <row r="71" spans="2:17" x14ac:dyDescent="0.25">
      <c r="B71" s="109">
        <v>67</v>
      </c>
      <c r="C71" s="146" t="s">
        <v>6462</v>
      </c>
      <c r="D71" s="109">
        <v>1200014280</v>
      </c>
      <c r="E71" s="108" t="s">
        <v>74</v>
      </c>
      <c r="F71" s="109">
        <v>2004</v>
      </c>
      <c r="G71" s="110">
        <v>44389</v>
      </c>
      <c r="H71" s="109">
        <f t="shared" si="8"/>
        <v>17</v>
      </c>
      <c r="I71" s="109">
        <v>15</v>
      </c>
      <c r="J71" s="111">
        <f t="shared" si="9"/>
        <v>6.3333333333333325E-2</v>
      </c>
      <c r="K71" s="138">
        <v>568583.28</v>
      </c>
      <c r="L71" s="138">
        <v>1</v>
      </c>
      <c r="M71" s="121">
        <v>0</v>
      </c>
      <c r="N71" s="112">
        <f t="shared" si="10"/>
        <v>568583.28</v>
      </c>
      <c r="O71" s="112">
        <f t="shared" si="11"/>
        <v>612174.66479999991</v>
      </c>
      <c r="P71" s="114">
        <f t="shared" si="12"/>
        <v>28429.164000000004</v>
      </c>
      <c r="Q71" s="115">
        <f t="shared" si="13"/>
        <v>28429.164000000004</v>
      </c>
    </row>
    <row r="72" spans="2:17" x14ac:dyDescent="0.25">
      <c r="B72" s="109">
        <v>68</v>
      </c>
      <c r="C72" s="146" t="s">
        <v>6462</v>
      </c>
      <c r="D72" s="109">
        <v>1200014130</v>
      </c>
      <c r="E72" s="108" t="s">
        <v>75</v>
      </c>
      <c r="F72" s="109">
        <v>2004</v>
      </c>
      <c r="G72" s="110">
        <v>44389</v>
      </c>
      <c r="H72" s="109">
        <f t="shared" si="8"/>
        <v>17</v>
      </c>
      <c r="I72" s="109">
        <v>15</v>
      </c>
      <c r="J72" s="111">
        <f t="shared" si="9"/>
        <v>6.3333333333333325E-2</v>
      </c>
      <c r="K72" s="138">
        <v>568583.28</v>
      </c>
      <c r="L72" s="138">
        <v>1</v>
      </c>
      <c r="M72" s="121">
        <v>0</v>
      </c>
      <c r="N72" s="112">
        <f t="shared" si="10"/>
        <v>568583.28</v>
      </c>
      <c r="O72" s="112">
        <f t="shared" si="11"/>
        <v>612174.66479999991</v>
      </c>
      <c r="P72" s="114">
        <f t="shared" si="12"/>
        <v>28429.164000000004</v>
      </c>
      <c r="Q72" s="115">
        <f t="shared" si="13"/>
        <v>28429.164000000004</v>
      </c>
    </row>
    <row r="73" spans="2:17" x14ac:dyDescent="0.25">
      <c r="B73" s="109">
        <v>69</v>
      </c>
      <c r="C73" s="146" t="s">
        <v>6462</v>
      </c>
      <c r="D73" s="109">
        <v>1200014570</v>
      </c>
      <c r="E73" s="108" t="s">
        <v>76</v>
      </c>
      <c r="F73" s="109">
        <v>2004</v>
      </c>
      <c r="G73" s="110">
        <v>44389</v>
      </c>
      <c r="H73" s="109">
        <f t="shared" si="8"/>
        <v>17</v>
      </c>
      <c r="I73" s="109">
        <v>8</v>
      </c>
      <c r="J73" s="111">
        <f t="shared" si="9"/>
        <v>0.11874999999999999</v>
      </c>
      <c r="K73" s="138">
        <v>467567.32</v>
      </c>
      <c r="L73" s="138">
        <v>1</v>
      </c>
      <c r="M73" s="121">
        <v>0</v>
      </c>
      <c r="N73" s="112">
        <f t="shared" si="10"/>
        <v>467567.32</v>
      </c>
      <c r="O73" s="112">
        <f t="shared" si="11"/>
        <v>943901.52724999993</v>
      </c>
      <c r="P73" s="114">
        <f t="shared" si="12"/>
        <v>23378.366000000002</v>
      </c>
      <c r="Q73" s="115">
        <f t="shared" si="13"/>
        <v>23378.366000000002</v>
      </c>
    </row>
    <row r="74" spans="2:17" x14ac:dyDescent="0.25">
      <c r="B74" s="109">
        <v>70</v>
      </c>
      <c r="C74" s="146" t="s">
        <v>6462</v>
      </c>
      <c r="D74" s="109">
        <v>1200014390</v>
      </c>
      <c r="E74" s="108" t="s">
        <v>77</v>
      </c>
      <c r="F74" s="109">
        <v>2004</v>
      </c>
      <c r="G74" s="110">
        <v>44389</v>
      </c>
      <c r="H74" s="109">
        <f t="shared" si="8"/>
        <v>17</v>
      </c>
      <c r="I74" s="109">
        <v>8</v>
      </c>
      <c r="J74" s="111">
        <f t="shared" si="9"/>
        <v>0.11874999999999999</v>
      </c>
      <c r="K74" s="138">
        <v>438639.98</v>
      </c>
      <c r="L74" s="138">
        <v>1</v>
      </c>
      <c r="M74" s="121">
        <v>0</v>
      </c>
      <c r="N74" s="112">
        <f t="shared" si="10"/>
        <v>438639.98</v>
      </c>
      <c r="O74" s="112">
        <f t="shared" si="11"/>
        <v>885504.4596249999</v>
      </c>
      <c r="P74" s="114">
        <f t="shared" si="12"/>
        <v>21931.999</v>
      </c>
      <c r="Q74" s="115">
        <f t="shared" si="13"/>
        <v>21931.999</v>
      </c>
    </row>
    <row r="75" spans="2:17" x14ac:dyDescent="0.25">
      <c r="B75" s="109">
        <v>71</v>
      </c>
      <c r="C75" s="146" t="s">
        <v>6462</v>
      </c>
      <c r="D75" s="109">
        <v>1200014380</v>
      </c>
      <c r="E75" s="108" t="s">
        <v>78</v>
      </c>
      <c r="F75" s="109">
        <v>2004</v>
      </c>
      <c r="G75" s="110">
        <v>44389</v>
      </c>
      <c r="H75" s="109">
        <f t="shared" si="8"/>
        <v>17</v>
      </c>
      <c r="I75" s="109">
        <v>8</v>
      </c>
      <c r="J75" s="111">
        <f t="shared" si="9"/>
        <v>0.11874999999999999</v>
      </c>
      <c r="K75" s="138">
        <v>438483.59</v>
      </c>
      <c r="L75" s="138">
        <v>1</v>
      </c>
      <c r="M75" s="121">
        <v>0</v>
      </c>
      <c r="N75" s="112">
        <f t="shared" si="10"/>
        <v>438483.59</v>
      </c>
      <c r="O75" s="112">
        <f t="shared" si="11"/>
        <v>885188.74731250003</v>
      </c>
      <c r="P75" s="114">
        <f t="shared" si="12"/>
        <v>21924.179500000002</v>
      </c>
      <c r="Q75" s="115">
        <f t="shared" si="13"/>
        <v>21924.179500000002</v>
      </c>
    </row>
    <row r="76" spans="2:17" x14ac:dyDescent="0.25">
      <c r="B76" s="109">
        <v>72</v>
      </c>
      <c r="C76" s="146" t="s">
        <v>6462</v>
      </c>
      <c r="D76" s="109">
        <v>1200013810</v>
      </c>
      <c r="E76" s="108" t="s">
        <v>79</v>
      </c>
      <c r="F76" s="109">
        <v>2004</v>
      </c>
      <c r="G76" s="110">
        <v>44389</v>
      </c>
      <c r="H76" s="109">
        <f t="shared" si="8"/>
        <v>17</v>
      </c>
      <c r="I76" s="109">
        <v>8</v>
      </c>
      <c r="J76" s="111">
        <f t="shared" si="9"/>
        <v>0.11874999999999999</v>
      </c>
      <c r="K76" s="138">
        <v>400400</v>
      </c>
      <c r="L76" s="138">
        <v>1</v>
      </c>
      <c r="M76" s="121">
        <v>0</v>
      </c>
      <c r="N76" s="112">
        <f t="shared" si="10"/>
        <v>400400</v>
      </c>
      <c r="O76" s="112">
        <f t="shared" si="11"/>
        <v>808307.49999999988</v>
      </c>
      <c r="P76" s="114">
        <f t="shared" si="12"/>
        <v>20020</v>
      </c>
      <c r="Q76" s="115">
        <f t="shared" si="13"/>
        <v>20020</v>
      </c>
    </row>
    <row r="77" spans="2:17" x14ac:dyDescent="0.25">
      <c r="B77" s="109">
        <v>73</v>
      </c>
      <c r="C77" s="146" t="s">
        <v>6462</v>
      </c>
      <c r="D77" s="109">
        <v>1200012840</v>
      </c>
      <c r="E77" s="108" t="s">
        <v>80</v>
      </c>
      <c r="F77" s="109">
        <v>2004</v>
      </c>
      <c r="G77" s="110">
        <v>44389</v>
      </c>
      <c r="H77" s="109">
        <f t="shared" si="8"/>
        <v>17</v>
      </c>
      <c r="I77" s="109">
        <v>8</v>
      </c>
      <c r="J77" s="111">
        <f t="shared" si="9"/>
        <v>0.11874999999999999</v>
      </c>
      <c r="K77" s="138">
        <v>267518</v>
      </c>
      <c r="L77" s="138">
        <v>1</v>
      </c>
      <c r="M77" s="121">
        <v>0</v>
      </c>
      <c r="N77" s="112">
        <f t="shared" si="10"/>
        <v>267518</v>
      </c>
      <c r="O77" s="112">
        <f t="shared" si="11"/>
        <v>540051.96249999991</v>
      </c>
      <c r="P77" s="114">
        <f t="shared" si="12"/>
        <v>13375.900000000001</v>
      </c>
      <c r="Q77" s="115">
        <f t="shared" si="13"/>
        <v>13375.900000000001</v>
      </c>
    </row>
    <row r="78" spans="2:17" x14ac:dyDescent="0.25">
      <c r="B78" s="109">
        <v>74</v>
      </c>
      <c r="C78" s="146" t="s">
        <v>6462</v>
      </c>
      <c r="D78" s="109">
        <v>1200013550</v>
      </c>
      <c r="E78" s="108" t="s">
        <v>81</v>
      </c>
      <c r="F78" s="109">
        <v>2004</v>
      </c>
      <c r="G78" s="110">
        <v>44389</v>
      </c>
      <c r="H78" s="109">
        <f t="shared" si="8"/>
        <v>17</v>
      </c>
      <c r="I78" s="109">
        <v>8</v>
      </c>
      <c r="J78" s="111">
        <f t="shared" si="9"/>
        <v>0.11874999999999999</v>
      </c>
      <c r="K78" s="138">
        <v>254800</v>
      </c>
      <c r="L78" s="138">
        <v>1</v>
      </c>
      <c r="M78" s="121">
        <v>0</v>
      </c>
      <c r="N78" s="112">
        <f t="shared" si="10"/>
        <v>254800</v>
      </c>
      <c r="O78" s="112">
        <f t="shared" si="11"/>
        <v>514377.49999999994</v>
      </c>
      <c r="P78" s="114">
        <f t="shared" si="12"/>
        <v>12740</v>
      </c>
      <c r="Q78" s="115">
        <f t="shared" si="13"/>
        <v>12740</v>
      </c>
    </row>
    <row r="79" spans="2:17" x14ac:dyDescent="0.25">
      <c r="B79" s="109">
        <v>75</v>
      </c>
      <c r="C79" s="146" t="s">
        <v>6462</v>
      </c>
      <c r="D79" s="109">
        <v>1200012930</v>
      </c>
      <c r="E79" s="108" t="s">
        <v>82</v>
      </c>
      <c r="F79" s="109">
        <v>2004</v>
      </c>
      <c r="G79" s="110">
        <v>44389</v>
      </c>
      <c r="H79" s="109">
        <f t="shared" si="8"/>
        <v>17</v>
      </c>
      <c r="I79" s="109">
        <v>10</v>
      </c>
      <c r="J79" s="111">
        <f t="shared" si="9"/>
        <v>9.5000000000000001E-2</v>
      </c>
      <c r="K79" s="138">
        <v>193350</v>
      </c>
      <c r="L79" s="138">
        <v>1</v>
      </c>
      <c r="M79" s="121">
        <v>0</v>
      </c>
      <c r="N79" s="112">
        <f t="shared" si="10"/>
        <v>193350</v>
      </c>
      <c r="O79" s="112">
        <f t="shared" si="11"/>
        <v>312260.25</v>
      </c>
      <c r="P79" s="114">
        <f t="shared" si="12"/>
        <v>9667.5</v>
      </c>
      <c r="Q79" s="115">
        <f t="shared" si="13"/>
        <v>9667.5</v>
      </c>
    </row>
    <row r="80" spans="2:17" x14ac:dyDescent="0.25">
      <c r="B80" s="109">
        <v>76</v>
      </c>
      <c r="C80" s="146" t="s">
        <v>6462</v>
      </c>
      <c r="D80" s="109">
        <v>1200013930</v>
      </c>
      <c r="E80" s="108" t="s">
        <v>83</v>
      </c>
      <c r="F80" s="109">
        <v>2004</v>
      </c>
      <c r="G80" s="110">
        <v>44389</v>
      </c>
      <c r="H80" s="109">
        <f t="shared" si="8"/>
        <v>17</v>
      </c>
      <c r="I80" s="109">
        <v>10</v>
      </c>
      <c r="J80" s="111">
        <f t="shared" si="9"/>
        <v>9.5000000000000001E-2</v>
      </c>
      <c r="K80" s="138">
        <v>164191.37</v>
      </c>
      <c r="L80" s="138">
        <v>1</v>
      </c>
      <c r="M80" s="121">
        <v>0</v>
      </c>
      <c r="N80" s="112">
        <f t="shared" si="10"/>
        <v>164191.37</v>
      </c>
      <c r="O80" s="112">
        <f t="shared" si="11"/>
        <v>265169.06254999997</v>
      </c>
      <c r="P80" s="114">
        <f t="shared" si="12"/>
        <v>8209.5684999999994</v>
      </c>
      <c r="Q80" s="115">
        <f t="shared" si="13"/>
        <v>8209.5684999999994</v>
      </c>
    </row>
    <row r="81" spans="2:17" x14ac:dyDescent="0.25">
      <c r="B81" s="109">
        <v>77</v>
      </c>
      <c r="C81" s="146" t="s">
        <v>6462</v>
      </c>
      <c r="D81" s="109">
        <v>1200011800</v>
      </c>
      <c r="E81" s="108" t="s">
        <v>84</v>
      </c>
      <c r="F81" s="109">
        <v>2004</v>
      </c>
      <c r="G81" s="110">
        <v>44389</v>
      </c>
      <c r="H81" s="109">
        <f t="shared" si="8"/>
        <v>17</v>
      </c>
      <c r="I81" s="109">
        <v>10</v>
      </c>
      <c r="J81" s="111">
        <f t="shared" si="9"/>
        <v>9.5000000000000001E-2</v>
      </c>
      <c r="K81" s="138">
        <v>152559</v>
      </c>
      <c r="L81" s="138">
        <v>1</v>
      </c>
      <c r="M81" s="121">
        <v>0</v>
      </c>
      <c r="N81" s="112">
        <f t="shared" si="10"/>
        <v>152559</v>
      </c>
      <c r="O81" s="112">
        <f t="shared" si="11"/>
        <v>246382.785</v>
      </c>
      <c r="P81" s="114">
        <f t="shared" si="12"/>
        <v>7627.9500000000007</v>
      </c>
      <c r="Q81" s="115">
        <f t="shared" si="13"/>
        <v>7627.9500000000007</v>
      </c>
    </row>
    <row r="82" spans="2:17" x14ac:dyDescent="0.25">
      <c r="B82" s="109">
        <v>78</v>
      </c>
      <c r="C82" s="146" t="s">
        <v>6462</v>
      </c>
      <c r="D82" s="109">
        <v>1200013600</v>
      </c>
      <c r="E82" s="108" t="s">
        <v>85</v>
      </c>
      <c r="F82" s="109">
        <v>2004</v>
      </c>
      <c r="G82" s="110">
        <v>44389</v>
      </c>
      <c r="H82" s="109">
        <f t="shared" si="8"/>
        <v>17</v>
      </c>
      <c r="I82" s="109">
        <v>10</v>
      </c>
      <c r="J82" s="111">
        <f t="shared" si="9"/>
        <v>9.5000000000000001E-2</v>
      </c>
      <c r="K82" s="138">
        <v>146867.20000000001</v>
      </c>
      <c r="L82" s="138">
        <v>1</v>
      </c>
      <c r="M82" s="121">
        <v>0</v>
      </c>
      <c r="N82" s="112">
        <f t="shared" si="10"/>
        <v>146867.20000000001</v>
      </c>
      <c r="O82" s="112">
        <f t="shared" si="11"/>
        <v>237190.52800000002</v>
      </c>
      <c r="P82" s="114">
        <f t="shared" si="12"/>
        <v>7343.3600000000006</v>
      </c>
      <c r="Q82" s="115">
        <f t="shared" si="13"/>
        <v>7343.3600000000006</v>
      </c>
    </row>
    <row r="83" spans="2:17" x14ac:dyDescent="0.25">
      <c r="B83" s="109">
        <v>79</v>
      </c>
      <c r="C83" s="146" t="s">
        <v>6462</v>
      </c>
      <c r="D83" s="109">
        <v>1200012950</v>
      </c>
      <c r="E83" s="108" t="s">
        <v>86</v>
      </c>
      <c r="F83" s="109">
        <v>2004</v>
      </c>
      <c r="G83" s="110">
        <v>44389</v>
      </c>
      <c r="H83" s="109">
        <f t="shared" si="8"/>
        <v>17</v>
      </c>
      <c r="I83" s="109">
        <v>8</v>
      </c>
      <c r="J83" s="111">
        <f t="shared" si="9"/>
        <v>0.11874999999999999</v>
      </c>
      <c r="K83" s="138">
        <v>142500</v>
      </c>
      <c r="L83" s="138">
        <v>1</v>
      </c>
      <c r="M83" s="121">
        <v>0</v>
      </c>
      <c r="N83" s="112">
        <f t="shared" si="10"/>
        <v>142500</v>
      </c>
      <c r="O83" s="112">
        <f t="shared" si="11"/>
        <v>287671.875</v>
      </c>
      <c r="P83" s="114">
        <f t="shared" si="12"/>
        <v>7125</v>
      </c>
      <c r="Q83" s="115">
        <f t="shared" si="13"/>
        <v>7125</v>
      </c>
    </row>
    <row r="84" spans="2:17" x14ac:dyDescent="0.25">
      <c r="B84" s="109">
        <v>80</v>
      </c>
      <c r="C84" s="146" t="s">
        <v>6462</v>
      </c>
      <c r="D84" s="109">
        <v>1200013570</v>
      </c>
      <c r="E84" s="108" t="s">
        <v>87</v>
      </c>
      <c r="F84" s="109">
        <v>2004</v>
      </c>
      <c r="G84" s="110">
        <v>44389</v>
      </c>
      <c r="H84" s="109">
        <f t="shared" si="8"/>
        <v>17</v>
      </c>
      <c r="I84" s="109">
        <v>10</v>
      </c>
      <c r="J84" s="111">
        <f t="shared" si="9"/>
        <v>9.5000000000000001E-2</v>
      </c>
      <c r="K84" s="138">
        <v>136946.6</v>
      </c>
      <c r="L84" s="138">
        <v>1</v>
      </c>
      <c r="M84" s="121">
        <v>0</v>
      </c>
      <c r="N84" s="112">
        <f t="shared" si="10"/>
        <v>136946.6</v>
      </c>
      <c r="O84" s="112">
        <f t="shared" si="11"/>
        <v>221168.75900000002</v>
      </c>
      <c r="P84" s="114">
        <f t="shared" si="12"/>
        <v>6847.3300000000008</v>
      </c>
      <c r="Q84" s="115">
        <f t="shared" si="13"/>
        <v>6847.3300000000008</v>
      </c>
    </row>
    <row r="85" spans="2:17" x14ac:dyDescent="0.25">
      <c r="B85" s="109">
        <v>81</v>
      </c>
      <c r="C85" s="146" t="s">
        <v>6462</v>
      </c>
      <c r="D85" s="109">
        <v>1200012010</v>
      </c>
      <c r="E85" s="108" t="s">
        <v>88</v>
      </c>
      <c r="F85" s="109">
        <v>2004</v>
      </c>
      <c r="G85" s="110">
        <v>44389</v>
      </c>
      <c r="H85" s="109">
        <f t="shared" si="8"/>
        <v>17</v>
      </c>
      <c r="I85" s="109">
        <v>5</v>
      </c>
      <c r="J85" s="111">
        <f t="shared" si="9"/>
        <v>0.19</v>
      </c>
      <c r="K85" s="138">
        <v>121065</v>
      </c>
      <c r="L85" s="138">
        <v>1</v>
      </c>
      <c r="M85" s="121">
        <v>0</v>
      </c>
      <c r="N85" s="112">
        <f t="shared" si="10"/>
        <v>121065</v>
      </c>
      <c r="O85" s="112">
        <f t="shared" si="11"/>
        <v>391039.95</v>
      </c>
      <c r="P85" s="114">
        <f t="shared" si="12"/>
        <v>6053.25</v>
      </c>
      <c r="Q85" s="115">
        <f t="shared" si="13"/>
        <v>6053.25</v>
      </c>
    </row>
    <row r="86" spans="2:17" x14ac:dyDescent="0.25">
      <c r="B86" s="109">
        <v>82</v>
      </c>
      <c r="C86" s="146" t="s">
        <v>6462</v>
      </c>
      <c r="D86" s="109">
        <v>1200013580</v>
      </c>
      <c r="E86" s="108" t="s">
        <v>89</v>
      </c>
      <c r="F86" s="109">
        <v>2004</v>
      </c>
      <c r="G86" s="110">
        <v>44389</v>
      </c>
      <c r="H86" s="109">
        <f t="shared" si="8"/>
        <v>17</v>
      </c>
      <c r="I86" s="109">
        <v>10</v>
      </c>
      <c r="J86" s="111">
        <f t="shared" si="9"/>
        <v>9.5000000000000001E-2</v>
      </c>
      <c r="K86" s="138">
        <v>111092.33</v>
      </c>
      <c r="L86" s="138">
        <v>1</v>
      </c>
      <c r="M86" s="121">
        <v>0</v>
      </c>
      <c r="N86" s="112">
        <f t="shared" si="10"/>
        <v>111092.33</v>
      </c>
      <c r="O86" s="112">
        <f t="shared" si="11"/>
        <v>179414.11295000001</v>
      </c>
      <c r="P86" s="114">
        <f t="shared" si="12"/>
        <v>5554.6165000000001</v>
      </c>
      <c r="Q86" s="115">
        <f t="shared" si="13"/>
        <v>5554.6165000000001</v>
      </c>
    </row>
    <row r="87" spans="2:17" x14ac:dyDescent="0.25">
      <c r="B87" s="109">
        <v>83</v>
      </c>
      <c r="C87" s="146" t="s">
        <v>6462</v>
      </c>
      <c r="D87" s="109">
        <v>1200012040</v>
      </c>
      <c r="E87" s="108" t="s">
        <v>90</v>
      </c>
      <c r="F87" s="109">
        <v>2004</v>
      </c>
      <c r="G87" s="110">
        <v>44389</v>
      </c>
      <c r="H87" s="109">
        <f t="shared" si="8"/>
        <v>17</v>
      </c>
      <c r="I87" s="109">
        <v>5</v>
      </c>
      <c r="J87" s="111">
        <f t="shared" si="9"/>
        <v>0.19</v>
      </c>
      <c r="K87" s="138">
        <v>96365.84</v>
      </c>
      <c r="L87" s="138">
        <v>1</v>
      </c>
      <c r="M87" s="121">
        <v>0</v>
      </c>
      <c r="N87" s="112">
        <f t="shared" si="10"/>
        <v>96365.84</v>
      </c>
      <c r="O87" s="112">
        <f t="shared" si="11"/>
        <v>311261.66320000001</v>
      </c>
      <c r="P87" s="114">
        <f t="shared" si="12"/>
        <v>4818.2920000000004</v>
      </c>
      <c r="Q87" s="115">
        <f t="shared" si="13"/>
        <v>4818.2920000000004</v>
      </c>
    </row>
    <row r="88" spans="2:17" x14ac:dyDescent="0.25">
      <c r="B88" s="109">
        <v>84</v>
      </c>
      <c r="C88" s="146" t="s">
        <v>6462</v>
      </c>
      <c r="D88" s="109">
        <v>1200013110</v>
      </c>
      <c r="E88" s="108" t="s">
        <v>91</v>
      </c>
      <c r="F88" s="109">
        <v>2004</v>
      </c>
      <c r="G88" s="110">
        <v>44389</v>
      </c>
      <c r="H88" s="109">
        <f t="shared" si="8"/>
        <v>17</v>
      </c>
      <c r="I88" s="109">
        <v>8</v>
      </c>
      <c r="J88" s="111">
        <f t="shared" si="9"/>
        <v>0.11874999999999999</v>
      </c>
      <c r="K88" s="138">
        <v>96155.45</v>
      </c>
      <c r="L88" s="138">
        <v>1</v>
      </c>
      <c r="M88" s="121">
        <v>0</v>
      </c>
      <c r="N88" s="112">
        <f t="shared" si="10"/>
        <v>96155.45</v>
      </c>
      <c r="O88" s="112">
        <f t="shared" si="11"/>
        <v>194113.81468749998</v>
      </c>
      <c r="P88" s="114">
        <f t="shared" si="12"/>
        <v>4807.7725</v>
      </c>
      <c r="Q88" s="115">
        <f t="shared" si="13"/>
        <v>4807.7725</v>
      </c>
    </row>
    <row r="89" spans="2:17" x14ac:dyDescent="0.25">
      <c r="B89" s="109">
        <v>85</v>
      </c>
      <c r="C89" s="146" t="s">
        <v>6462</v>
      </c>
      <c r="D89" s="109">
        <v>1200012440</v>
      </c>
      <c r="E89" s="108" t="s">
        <v>92</v>
      </c>
      <c r="F89" s="109">
        <v>2004</v>
      </c>
      <c r="G89" s="110">
        <v>44389</v>
      </c>
      <c r="H89" s="109">
        <f t="shared" si="8"/>
        <v>17</v>
      </c>
      <c r="I89" s="109">
        <v>5</v>
      </c>
      <c r="J89" s="111">
        <f t="shared" si="9"/>
        <v>0.19</v>
      </c>
      <c r="K89" s="138">
        <v>82720</v>
      </c>
      <c r="L89" s="138">
        <v>1</v>
      </c>
      <c r="M89" s="121">
        <v>0</v>
      </c>
      <c r="N89" s="112">
        <f t="shared" si="10"/>
        <v>82720</v>
      </c>
      <c r="O89" s="112">
        <f t="shared" si="11"/>
        <v>267185.59999999998</v>
      </c>
      <c r="P89" s="114">
        <f t="shared" si="12"/>
        <v>4136</v>
      </c>
      <c r="Q89" s="115">
        <f t="shared" si="13"/>
        <v>4136</v>
      </c>
    </row>
    <row r="90" spans="2:17" x14ac:dyDescent="0.25">
      <c r="B90" s="109">
        <v>86</v>
      </c>
      <c r="C90" s="146" t="s">
        <v>6462</v>
      </c>
      <c r="D90" s="109">
        <v>1200012690</v>
      </c>
      <c r="E90" s="108" t="s">
        <v>93</v>
      </c>
      <c r="F90" s="109">
        <v>2004</v>
      </c>
      <c r="G90" s="110">
        <v>44389</v>
      </c>
      <c r="H90" s="109">
        <f t="shared" si="8"/>
        <v>17</v>
      </c>
      <c r="I90" s="109">
        <v>8</v>
      </c>
      <c r="J90" s="111">
        <f t="shared" si="9"/>
        <v>0.11874999999999999</v>
      </c>
      <c r="K90" s="138">
        <v>81880.5</v>
      </c>
      <c r="L90" s="138">
        <v>1</v>
      </c>
      <c r="M90" s="121">
        <v>0</v>
      </c>
      <c r="N90" s="112">
        <f t="shared" si="10"/>
        <v>81880.5</v>
      </c>
      <c r="O90" s="112">
        <f t="shared" si="11"/>
        <v>165296.25937499999</v>
      </c>
      <c r="P90" s="114">
        <f t="shared" si="12"/>
        <v>4094.0250000000001</v>
      </c>
      <c r="Q90" s="115">
        <f t="shared" si="13"/>
        <v>4094.0250000000001</v>
      </c>
    </row>
    <row r="91" spans="2:17" x14ac:dyDescent="0.25">
      <c r="B91" s="109">
        <v>87</v>
      </c>
      <c r="C91" s="146" t="s">
        <v>6462</v>
      </c>
      <c r="D91" s="109">
        <v>1200012020</v>
      </c>
      <c r="E91" s="108" t="s">
        <v>94</v>
      </c>
      <c r="F91" s="109">
        <v>2004</v>
      </c>
      <c r="G91" s="110">
        <v>44389</v>
      </c>
      <c r="H91" s="109">
        <f t="shared" si="8"/>
        <v>17</v>
      </c>
      <c r="I91" s="109">
        <v>5</v>
      </c>
      <c r="J91" s="111">
        <f t="shared" si="9"/>
        <v>0.19</v>
      </c>
      <c r="K91" s="138">
        <v>66955</v>
      </c>
      <c r="L91" s="138">
        <v>1</v>
      </c>
      <c r="M91" s="121">
        <v>0</v>
      </c>
      <c r="N91" s="112">
        <f t="shared" si="10"/>
        <v>66955</v>
      </c>
      <c r="O91" s="112">
        <f t="shared" si="11"/>
        <v>216264.65</v>
      </c>
      <c r="P91" s="114">
        <f t="shared" si="12"/>
        <v>3347.75</v>
      </c>
      <c r="Q91" s="115">
        <f t="shared" si="13"/>
        <v>3347.75</v>
      </c>
    </row>
    <row r="92" spans="2:17" x14ac:dyDescent="0.25">
      <c r="B92" s="109">
        <v>88</v>
      </c>
      <c r="C92" s="146" t="s">
        <v>6462</v>
      </c>
      <c r="D92" s="109">
        <v>1200013280</v>
      </c>
      <c r="E92" s="108" t="s">
        <v>84</v>
      </c>
      <c r="F92" s="109">
        <v>2004</v>
      </c>
      <c r="G92" s="110">
        <v>44389</v>
      </c>
      <c r="H92" s="109">
        <f t="shared" si="8"/>
        <v>17</v>
      </c>
      <c r="I92" s="109">
        <v>8</v>
      </c>
      <c r="J92" s="111">
        <f t="shared" si="9"/>
        <v>0.11874999999999999</v>
      </c>
      <c r="K92" s="138">
        <v>57769.22</v>
      </c>
      <c r="L92" s="138">
        <v>1</v>
      </c>
      <c r="M92" s="121">
        <v>0</v>
      </c>
      <c r="N92" s="112">
        <f t="shared" si="10"/>
        <v>57769.22</v>
      </c>
      <c r="O92" s="112">
        <f t="shared" si="11"/>
        <v>116621.61287499999</v>
      </c>
      <c r="P92" s="114">
        <f t="shared" si="12"/>
        <v>2888.4610000000002</v>
      </c>
      <c r="Q92" s="115">
        <f t="shared" si="13"/>
        <v>2888.4610000000002</v>
      </c>
    </row>
    <row r="93" spans="2:17" x14ac:dyDescent="0.25">
      <c r="B93" s="109">
        <v>89</v>
      </c>
      <c r="C93" s="146" t="s">
        <v>6462</v>
      </c>
      <c r="D93" s="109">
        <v>1200013590</v>
      </c>
      <c r="E93" s="108" t="s">
        <v>85</v>
      </c>
      <c r="F93" s="109">
        <v>2004</v>
      </c>
      <c r="G93" s="110">
        <v>44389</v>
      </c>
      <c r="H93" s="109">
        <f t="shared" si="8"/>
        <v>17</v>
      </c>
      <c r="I93" s="109">
        <v>8</v>
      </c>
      <c r="J93" s="111">
        <f t="shared" si="9"/>
        <v>0.11874999999999999</v>
      </c>
      <c r="K93" s="138">
        <v>55545.84</v>
      </c>
      <c r="L93" s="138">
        <v>1</v>
      </c>
      <c r="M93" s="121">
        <v>0</v>
      </c>
      <c r="N93" s="112">
        <f t="shared" si="10"/>
        <v>55545.84</v>
      </c>
      <c r="O93" s="112">
        <f t="shared" si="11"/>
        <v>112133.16449999998</v>
      </c>
      <c r="P93" s="114">
        <f t="shared" si="12"/>
        <v>2777.2919999999999</v>
      </c>
      <c r="Q93" s="115">
        <f t="shared" si="13"/>
        <v>2777.2919999999999</v>
      </c>
    </row>
    <row r="94" spans="2:17" x14ac:dyDescent="0.25">
      <c r="B94" s="109">
        <v>90</v>
      </c>
      <c r="C94" s="146" t="s">
        <v>6462</v>
      </c>
      <c r="D94" s="109">
        <v>1200015020</v>
      </c>
      <c r="E94" s="108" t="s">
        <v>95</v>
      </c>
      <c r="F94" s="109">
        <v>2004</v>
      </c>
      <c r="G94" s="110">
        <v>44389</v>
      </c>
      <c r="H94" s="109">
        <f t="shared" si="8"/>
        <v>17</v>
      </c>
      <c r="I94" s="109">
        <v>10</v>
      </c>
      <c r="J94" s="111">
        <f t="shared" si="9"/>
        <v>9.5000000000000001E-2</v>
      </c>
      <c r="K94" s="138">
        <v>53590.58</v>
      </c>
      <c r="L94" s="138">
        <v>1</v>
      </c>
      <c r="M94" s="121">
        <v>0</v>
      </c>
      <c r="N94" s="112">
        <f t="shared" si="10"/>
        <v>53590.58</v>
      </c>
      <c r="O94" s="112">
        <f t="shared" si="11"/>
        <v>86548.786699999997</v>
      </c>
      <c r="P94" s="114">
        <f t="shared" si="12"/>
        <v>2679.5290000000005</v>
      </c>
      <c r="Q94" s="115">
        <f t="shared" si="13"/>
        <v>2679.5290000000005</v>
      </c>
    </row>
    <row r="95" spans="2:17" x14ac:dyDescent="0.25">
      <c r="B95" s="109">
        <v>91</v>
      </c>
      <c r="C95" s="146" t="s">
        <v>6462</v>
      </c>
      <c r="D95" s="109">
        <v>1200014620</v>
      </c>
      <c r="E95" s="108" t="s">
        <v>96</v>
      </c>
      <c r="F95" s="109">
        <v>2004</v>
      </c>
      <c r="G95" s="110">
        <v>44389</v>
      </c>
      <c r="H95" s="109">
        <f t="shared" si="8"/>
        <v>17</v>
      </c>
      <c r="I95" s="109">
        <v>5</v>
      </c>
      <c r="J95" s="111">
        <f t="shared" si="9"/>
        <v>0.19</v>
      </c>
      <c r="K95" s="138">
        <v>42937.13</v>
      </c>
      <c r="L95" s="138">
        <v>1</v>
      </c>
      <c r="M95" s="121">
        <v>0</v>
      </c>
      <c r="N95" s="112">
        <f t="shared" si="10"/>
        <v>42937.13</v>
      </c>
      <c r="O95" s="112">
        <f t="shared" si="11"/>
        <v>138686.92989999999</v>
      </c>
      <c r="P95" s="114">
        <f t="shared" si="12"/>
        <v>2146.8564999999999</v>
      </c>
      <c r="Q95" s="115">
        <f t="shared" si="13"/>
        <v>2146.8564999999999</v>
      </c>
    </row>
    <row r="96" spans="2:17" x14ac:dyDescent="0.25">
      <c r="B96" s="109">
        <v>92</v>
      </c>
      <c r="C96" s="146" t="s">
        <v>6462</v>
      </c>
      <c r="D96" s="109">
        <v>1200013340</v>
      </c>
      <c r="E96" s="108" t="s">
        <v>97</v>
      </c>
      <c r="F96" s="109">
        <v>2004</v>
      </c>
      <c r="G96" s="110">
        <v>44389</v>
      </c>
      <c r="H96" s="109">
        <f t="shared" si="8"/>
        <v>17</v>
      </c>
      <c r="I96" s="109">
        <v>8</v>
      </c>
      <c r="J96" s="111">
        <f t="shared" si="9"/>
        <v>0.11874999999999999</v>
      </c>
      <c r="K96" s="138">
        <v>42084</v>
      </c>
      <c r="L96" s="138">
        <v>1</v>
      </c>
      <c r="M96" s="121">
        <v>0</v>
      </c>
      <c r="N96" s="112">
        <f t="shared" si="10"/>
        <v>42084</v>
      </c>
      <c r="O96" s="112">
        <f t="shared" si="11"/>
        <v>84957.074999999997</v>
      </c>
      <c r="P96" s="114">
        <f t="shared" si="12"/>
        <v>2104.2000000000003</v>
      </c>
      <c r="Q96" s="115">
        <f t="shared" si="13"/>
        <v>2104.2000000000003</v>
      </c>
    </row>
    <row r="97" spans="2:17" x14ac:dyDescent="0.25">
      <c r="B97" s="109">
        <v>93</v>
      </c>
      <c r="C97" s="146" t="s">
        <v>6462</v>
      </c>
      <c r="D97" s="109">
        <v>1200013730</v>
      </c>
      <c r="E97" s="108" t="s">
        <v>98</v>
      </c>
      <c r="F97" s="109">
        <v>2004</v>
      </c>
      <c r="G97" s="110">
        <v>44389</v>
      </c>
      <c r="H97" s="109">
        <f t="shared" si="8"/>
        <v>17</v>
      </c>
      <c r="I97" s="109">
        <v>3</v>
      </c>
      <c r="J97" s="111">
        <f t="shared" si="9"/>
        <v>0.31666666666666665</v>
      </c>
      <c r="K97" s="138">
        <v>41281</v>
      </c>
      <c r="L97" s="138">
        <v>1</v>
      </c>
      <c r="M97" s="121">
        <v>0</v>
      </c>
      <c r="N97" s="112">
        <f t="shared" si="10"/>
        <v>41281</v>
      </c>
      <c r="O97" s="112">
        <f t="shared" si="11"/>
        <v>222229.3833333333</v>
      </c>
      <c r="P97" s="114">
        <f t="shared" si="12"/>
        <v>2064.0500000000002</v>
      </c>
      <c r="Q97" s="115">
        <f t="shared" si="13"/>
        <v>2064.0500000000002</v>
      </c>
    </row>
    <row r="98" spans="2:17" x14ac:dyDescent="0.25">
      <c r="B98" s="109">
        <v>94</v>
      </c>
      <c r="C98" s="146" t="s">
        <v>6462</v>
      </c>
      <c r="D98" s="109">
        <v>1200011810</v>
      </c>
      <c r="E98" s="108" t="s">
        <v>99</v>
      </c>
      <c r="F98" s="109">
        <v>2004</v>
      </c>
      <c r="G98" s="110">
        <v>44389</v>
      </c>
      <c r="H98" s="109">
        <f t="shared" si="8"/>
        <v>17</v>
      </c>
      <c r="I98" s="109">
        <v>10</v>
      </c>
      <c r="J98" s="111">
        <f t="shared" si="9"/>
        <v>9.5000000000000001E-2</v>
      </c>
      <c r="K98" s="138">
        <v>35447.39</v>
      </c>
      <c r="L98" s="138">
        <v>1</v>
      </c>
      <c r="M98" s="121">
        <v>0</v>
      </c>
      <c r="N98" s="112">
        <f t="shared" si="10"/>
        <v>35447.39</v>
      </c>
      <c r="O98" s="112">
        <f t="shared" si="11"/>
        <v>57247.534849999996</v>
      </c>
      <c r="P98" s="114">
        <f t="shared" si="12"/>
        <v>1772.3695</v>
      </c>
      <c r="Q98" s="115">
        <f t="shared" si="13"/>
        <v>1772.3695</v>
      </c>
    </row>
    <row r="99" spans="2:17" x14ac:dyDescent="0.25">
      <c r="B99" s="109">
        <v>95</v>
      </c>
      <c r="C99" s="146" t="s">
        <v>6462</v>
      </c>
      <c r="D99" s="109">
        <v>1200012750</v>
      </c>
      <c r="E99" s="108" t="s">
        <v>100</v>
      </c>
      <c r="F99" s="109">
        <v>2004</v>
      </c>
      <c r="G99" s="110">
        <v>44389</v>
      </c>
      <c r="H99" s="109">
        <f t="shared" si="8"/>
        <v>17</v>
      </c>
      <c r="I99" s="109">
        <v>6</v>
      </c>
      <c r="J99" s="111">
        <f t="shared" si="9"/>
        <v>0.15833333333333333</v>
      </c>
      <c r="K99" s="138">
        <v>29400</v>
      </c>
      <c r="L99" s="138">
        <v>1</v>
      </c>
      <c r="M99" s="121">
        <v>0</v>
      </c>
      <c r="N99" s="112">
        <f t="shared" si="10"/>
        <v>29400</v>
      </c>
      <c r="O99" s="112">
        <f t="shared" si="11"/>
        <v>79135</v>
      </c>
      <c r="P99" s="114">
        <f t="shared" si="12"/>
        <v>1470</v>
      </c>
      <c r="Q99" s="115">
        <f t="shared" si="13"/>
        <v>1470</v>
      </c>
    </row>
    <row r="100" spans="2:17" x14ac:dyDescent="0.25">
      <c r="B100" s="109">
        <v>96</v>
      </c>
      <c r="C100" s="146" t="s">
        <v>6462</v>
      </c>
      <c r="D100" s="109">
        <v>1200013330</v>
      </c>
      <c r="E100" s="108" t="s">
        <v>101</v>
      </c>
      <c r="F100" s="109">
        <v>2004</v>
      </c>
      <c r="G100" s="110">
        <v>44389</v>
      </c>
      <c r="H100" s="109">
        <f t="shared" si="8"/>
        <v>17</v>
      </c>
      <c r="I100" s="109">
        <v>5</v>
      </c>
      <c r="J100" s="111">
        <f t="shared" si="9"/>
        <v>0.19</v>
      </c>
      <c r="K100" s="138">
        <v>27455</v>
      </c>
      <c r="L100" s="138">
        <v>1</v>
      </c>
      <c r="M100" s="121">
        <v>0</v>
      </c>
      <c r="N100" s="112">
        <f t="shared" si="10"/>
        <v>27455</v>
      </c>
      <c r="O100" s="112">
        <f t="shared" si="11"/>
        <v>88679.65</v>
      </c>
      <c r="P100" s="114">
        <f t="shared" si="12"/>
        <v>1372.75</v>
      </c>
      <c r="Q100" s="115">
        <f t="shared" si="13"/>
        <v>1372.75</v>
      </c>
    </row>
    <row r="101" spans="2:17" x14ac:dyDescent="0.25">
      <c r="B101" s="109">
        <v>97</v>
      </c>
      <c r="C101" s="146" t="s">
        <v>6462</v>
      </c>
      <c r="D101" s="109">
        <v>1200014350</v>
      </c>
      <c r="E101" s="108" t="s">
        <v>102</v>
      </c>
      <c r="F101" s="109">
        <v>2004</v>
      </c>
      <c r="G101" s="110">
        <v>44389</v>
      </c>
      <c r="H101" s="109">
        <f t="shared" si="8"/>
        <v>17</v>
      </c>
      <c r="I101" s="109">
        <v>12</v>
      </c>
      <c r="J101" s="111">
        <f t="shared" si="9"/>
        <v>7.9166666666666663E-2</v>
      </c>
      <c r="K101" s="138">
        <v>26364</v>
      </c>
      <c r="L101" s="138">
        <v>1</v>
      </c>
      <c r="M101" s="121">
        <v>0</v>
      </c>
      <c r="N101" s="112">
        <f t="shared" si="10"/>
        <v>26364</v>
      </c>
      <c r="O101" s="112">
        <f t="shared" si="11"/>
        <v>35481.549999999996</v>
      </c>
      <c r="P101" s="114">
        <f t="shared" si="12"/>
        <v>1318.2</v>
      </c>
      <c r="Q101" s="115">
        <f t="shared" si="13"/>
        <v>1318.2</v>
      </c>
    </row>
    <row r="102" spans="2:17" x14ac:dyDescent="0.25">
      <c r="B102" s="109">
        <v>98</v>
      </c>
      <c r="C102" s="146" t="s">
        <v>6462</v>
      </c>
      <c r="D102" s="109">
        <v>1200011840</v>
      </c>
      <c r="E102" s="108" t="s">
        <v>103</v>
      </c>
      <c r="F102" s="109">
        <v>2004</v>
      </c>
      <c r="G102" s="110">
        <v>44389</v>
      </c>
      <c r="H102" s="109">
        <f t="shared" si="8"/>
        <v>17</v>
      </c>
      <c r="I102" s="109">
        <v>5</v>
      </c>
      <c r="J102" s="111">
        <f t="shared" si="9"/>
        <v>0.19</v>
      </c>
      <c r="K102" s="138">
        <v>21810.75</v>
      </c>
      <c r="L102" s="138">
        <v>1</v>
      </c>
      <c r="M102" s="121">
        <v>0</v>
      </c>
      <c r="N102" s="112">
        <f t="shared" si="10"/>
        <v>21810.75</v>
      </c>
      <c r="O102" s="112">
        <f t="shared" si="11"/>
        <v>70448.722500000003</v>
      </c>
      <c r="P102" s="114">
        <f t="shared" si="12"/>
        <v>1090.5375000000001</v>
      </c>
      <c r="Q102" s="115">
        <f t="shared" si="13"/>
        <v>1090.5375000000001</v>
      </c>
    </row>
    <row r="103" spans="2:17" x14ac:dyDescent="0.25">
      <c r="B103" s="109">
        <v>99</v>
      </c>
      <c r="C103" s="146" t="s">
        <v>6462</v>
      </c>
      <c r="D103" s="109">
        <v>1200013130</v>
      </c>
      <c r="E103" s="108" t="s">
        <v>104</v>
      </c>
      <c r="F103" s="109">
        <v>2004</v>
      </c>
      <c r="G103" s="110">
        <v>44389</v>
      </c>
      <c r="H103" s="109">
        <f t="shared" si="8"/>
        <v>17</v>
      </c>
      <c r="I103" s="109">
        <v>10</v>
      </c>
      <c r="J103" s="111">
        <f t="shared" si="9"/>
        <v>9.5000000000000001E-2</v>
      </c>
      <c r="K103" s="138">
        <v>18626.09</v>
      </c>
      <c r="L103" s="138">
        <v>1</v>
      </c>
      <c r="M103" s="121">
        <v>0</v>
      </c>
      <c r="N103" s="112">
        <f t="shared" si="10"/>
        <v>18626.09</v>
      </c>
      <c r="O103" s="112">
        <f t="shared" si="11"/>
        <v>30081.13535</v>
      </c>
      <c r="P103" s="114">
        <f t="shared" si="12"/>
        <v>931.30450000000008</v>
      </c>
      <c r="Q103" s="115">
        <f t="shared" si="13"/>
        <v>931.30450000000008</v>
      </c>
    </row>
    <row r="104" spans="2:17" x14ac:dyDescent="0.25">
      <c r="B104" s="109">
        <v>100</v>
      </c>
      <c r="C104" s="146" t="s">
        <v>6462</v>
      </c>
      <c r="D104" s="109">
        <v>1200015040</v>
      </c>
      <c r="E104" s="108" t="s">
        <v>105</v>
      </c>
      <c r="F104" s="109">
        <v>2004</v>
      </c>
      <c r="G104" s="110">
        <v>44389</v>
      </c>
      <c r="H104" s="109">
        <f t="shared" si="8"/>
        <v>17</v>
      </c>
      <c r="I104" s="109">
        <v>5</v>
      </c>
      <c r="J104" s="111">
        <f t="shared" si="9"/>
        <v>0.19</v>
      </c>
      <c r="K104" s="138">
        <v>16921.63</v>
      </c>
      <c r="L104" s="138">
        <v>1</v>
      </c>
      <c r="M104" s="121">
        <v>0</v>
      </c>
      <c r="N104" s="112">
        <f t="shared" si="10"/>
        <v>16921.63</v>
      </c>
      <c r="O104" s="112">
        <f t="shared" si="11"/>
        <v>54656.8649</v>
      </c>
      <c r="P104" s="114">
        <f t="shared" si="12"/>
        <v>846.08150000000012</v>
      </c>
      <c r="Q104" s="115">
        <f t="shared" si="13"/>
        <v>846.08150000000012</v>
      </c>
    </row>
    <row r="105" spans="2:17" x14ac:dyDescent="0.25">
      <c r="B105" s="109">
        <v>101</v>
      </c>
      <c r="C105" s="146" t="s">
        <v>6462</v>
      </c>
      <c r="D105" s="109">
        <v>1200013450</v>
      </c>
      <c r="E105" s="108" t="s">
        <v>106</v>
      </c>
      <c r="F105" s="109">
        <v>2004</v>
      </c>
      <c r="G105" s="110">
        <v>44389</v>
      </c>
      <c r="H105" s="109">
        <f t="shared" si="8"/>
        <v>17</v>
      </c>
      <c r="I105" s="109">
        <v>10</v>
      </c>
      <c r="J105" s="111">
        <f t="shared" si="9"/>
        <v>9.5000000000000001E-2</v>
      </c>
      <c r="K105" s="138">
        <v>12636.37</v>
      </c>
      <c r="L105" s="138">
        <v>1</v>
      </c>
      <c r="M105" s="121">
        <v>0</v>
      </c>
      <c r="N105" s="112">
        <f t="shared" si="10"/>
        <v>12636.37</v>
      </c>
      <c r="O105" s="112">
        <f t="shared" si="11"/>
        <v>20407.737550000002</v>
      </c>
      <c r="P105" s="114">
        <f t="shared" si="12"/>
        <v>631.81850000000009</v>
      </c>
      <c r="Q105" s="115">
        <f t="shared" si="13"/>
        <v>631.81850000000009</v>
      </c>
    </row>
    <row r="106" spans="2:17" x14ac:dyDescent="0.25">
      <c r="B106" s="109">
        <v>102</v>
      </c>
      <c r="C106" s="146" t="s">
        <v>6462</v>
      </c>
      <c r="D106" s="109">
        <v>1200013460</v>
      </c>
      <c r="E106" s="108" t="s">
        <v>106</v>
      </c>
      <c r="F106" s="109">
        <v>2004</v>
      </c>
      <c r="G106" s="110">
        <v>44389</v>
      </c>
      <c r="H106" s="109">
        <f t="shared" si="8"/>
        <v>17</v>
      </c>
      <c r="I106" s="109">
        <v>10</v>
      </c>
      <c r="J106" s="111">
        <f t="shared" si="9"/>
        <v>9.5000000000000001E-2</v>
      </c>
      <c r="K106" s="138">
        <v>12568.43</v>
      </c>
      <c r="L106" s="138">
        <v>1</v>
      </c>
      <c r="M106" s="121">
        <v>0</v>
      </c>
      <c r="N106" s="112">
        <f t="shared" si="10"/>
        <v>12568.43</v>
      </c>
      <c r="O106" s="112">
        <f t="shared" si="11"/>
        <v>20298.014449999999</v>
      </c>
      <c r="P106" s="114">
        <f t="shared" si="12"/>
        <v>628.42150000000004</v>
      </c>
      <c r="Q106" s="115">
        <f t="shared" si="13"/>
        <v>628.42150000000004</v>
      </c>
    </row>
    <row r="107" spans="2:17" x14ac:dyDescent="0.25">
      <c r="B107" s="109">
        <v>103</v>
      </c>
      <c r="C107" s="146" t="s">
        <v>6462</v>
      </c>
      <c r="D107" s="109">
        <v>1200011880</v>
      </c>
      <c r="E107" s="108" t="s">
        <v>107</v>
      </c>
      <c r="F107" s="109">
        <v>2004</v>
      </c>
      <c r="G107" s="110">
        <v>44389</v>
      </c>
      <c r="H107" s="109">
        <f t="shared" si="8"/>
        <v>17</v>
      </c>
      <c r="I107" s="109">
        <v>5</v>
      </c>
      <c r="J107" s="111">
        <f t="shared" si="9"/>
        <v>0.19</v>
      </c>
      <c r="K107" s="138">
        <v>9269.8799999999992</v>
      </c>
      <c r="L107" s="138">
        <v>1</v>
      </c>
      <c r="M107" s="121">
        <v>0</v>
      </c>
      <c r="N107" s="112">
        <f t="shared" si="10"/>
        <v>9269.8799999999992</v>
      </c>
      <c r="O107" s="112">
        <f t="shared" si="11"/>
        <v>29941.712399999997</v>
      </c>
      <c r="P107" s="114">
        <f t="shared" si="12"/>
        <v>463.49399999999997</v>
      </c>
      <c r="Q107" s="115">
        <f t="shared" si="13"/>
        <v>463.49399999999997</v>
      </c>
    </row>
    <row r="108" spans="2:17" x14ac:dyDescent="0.25">
      <c r="B108" s="109">
        <v>104</v>
      </c>
      <c r="C108" s="146" t="s">
        <v>6462</v>
      </c>
      <c r="D108" s="109">
        <v>1200012210</v>
      </c>
      <c r="E108" s="108" t="s">
        <v>108</v>
      </c>
      <c r="F108" s="109">
        <v>2004</v>
      </c>
      <c r="G108" s="110">
        <v>44389</v>
      </c>
      <c r="H108" s="109">
        <f t="shared" si="8"/>
        <v>17</v>
      </c>
      <c r="I108" s="109">
        <v>8</v>
      </c>
      <c r="J108" s="111">
        <f t="shared" si="9"/>
        <v>0.11874999999999999</v>
      </c>
      <c r="K108" s="138">
        <v>8184</v>
      </c>
      <c r="L108" s="138">
        <v>1</v>
      </c>
      <c r="M108" s="121">
        <v>0</v>
      </c>
      <c r="N108" s="112">
        <f t="shared" si="10"/>
        <v>8184</v>
      </c>
      <c r="O108" s="112">
        <f t="shared" si="11"/>
        <v>16521.449999999997</v>
      </c>
      <c r="P108" s="114">
        <f t="shared" si="12"/>
        <v>409.20000000000005</v>
      </c>
      <c r="Q108" s="115">
        <f t="shared" si="13"/>
        <v>409.20000000000005</v>
      </c>
    </row>
    <row r="109" spans="2:17" x14ac:dyDescent="0.25">
      <c r="B109" s="109">
        <v>105</v>
      </c>
      <c r="C109" s="146" t="s">
        <v>6462</v>
      </c>
      <c r="D109" s="109">
        <v>1200012530</v>
      </c>
      <c r="E109" s="108" t="s">
        <v>109</v>
      </c>
      <c r="F109" s="109">
        <v>2004</v>
      </c>
      <c r="G109" s="110">
        <v>44389</v>
      </c>
      <c r="H109" s="109">
        <f t="shared" si="8"/>
        <v>17</v>
      </c>
      <c r="I109" s="109">
        <v>5</v>
      </c>
      <c r="J109" s="111">
        <f t="shared" si="9"/>
        <v>0.19</v>
      </c>
      <c r="K109" s="138">
        <v>6595.99</v>
      </c>
      <c r="L109" s="138">
        <v>1</v>
      </c>
      <c r="M109" s="121">
        <v>0</v>
      </c>
      <c r="N109" s="112">
        <f t="shared" si="10"/>
        <v>6595.99</v>
      </c>
      <c r="O109" s="112">
        <f t="shared" si="11"/>
        <v>21305.047699999999</v>
      </c>
      <c r="P109" s="114">
        <f t="shared" si="12"/>
        <v>329.79950000000002</v>
      </c>
      <c r="Q109" s="115">
        <f t="shared" si="13"/>
        <v>329.79950000000002</v>
      </c>
    </row>
    <row r="110" spans="2:17" s="14" customFormat="1" x14ac:dyDescent="0.25">
      <c r="B110" s="109">
        <v>106</v>
      </c>
      <c r="C110" s="146" t="s">
        <v>6462</v>
      </c>
      <c r="D110" s="109">
        <v>1200030530</v>
      </c>
      <c r="E110" s="108" t="s">
        <v>110</v>
      </c>
      <c r="F110" s="109">
        <v>2004</v>
      </c>
      <c r="G110" s="110">
        <v>44389</v>
      </c>
      <c r="H110" s="109">
        <f t="shared" si="8"/>
        <v>17</v>
      </c>
      <c r="I110" s="109">
        <v>5</v>
      </c>
      <c r="J110" s="111">
        <f t="shared" si="9"/>
        <v>0.19</v>
      </c>
      <c r="K110" s="138">
        <v>4786</v>
      </c>
      <c r="L110" s="138">
        <v>1</v>
      </c>
      <c r="M110" s="121">
        <v>0</v>
      </c>
      <c r="N110" s="112">
        <f t="shared" si="10"/>
        <v>4786</v>
      </c>
      <c r="O110" s="112">
        <f t="shared" si="11"/>
        <v>15458.78</v>
      </c>
      <c r="P110" s="114">
        <f t="shared" si="12"/>
        <v>239.3</v>
      </c>
      <c r="Q110" s="115">
        <f t="shared" si="13"/>
        <v>239.3</v>
      </c>
    </row>
    <row r="111" spans="2:17" x14ac:dyDescent="0.25">
      <c r="B111" s="109">
        <v>107</v>
      </c>
      <c r="C111" s="146" t="s">
        <v>6462</v>
      </c>
      <c r="D111" s="109">
        <v>1200030500</v>
      </c>
      <c r="E111" s="108" t="s">
        <v>111</v>
      </c>
      <c r="F111" s="109">
        <v>2004</v>
      </c>
      <c r="G111" s="110">
        <v>44389</v>
      </c>
      <c r="H111" s="109">
        <f t="shared" si="8"/>
        <v>17</v>
      </c>
      <c r="I111" s="109">
        <v>5</v>
      </c>
      <c r="J111" s="111">
        <f t="shared" si="9"/>
        <v>0.19</v>
      </c>
      <c r="K111" s="138">
        <v>3549</v>
      </c>
      <c r="L111" s="138">
        <v>1</v>
      </c>
      <c r="M111" s="121">
        <v>0</v>
      </c>
      <c r="N111" s="112">
        <f t="shared" si="10"/>
        <v>3549</v>
      </c>
      <c r="O111" s="112">
        <f t="shared" si="11"/>
        <v>11463.27</v>
      </c>
      <c r="P111" s="114">
        <f t="shared" si="12"/>
        <v>177.45000000000002</v>
      </c>
      <c r="Q111" s="115">
        <f t="shared" si="13"/>
        <v>177.45000000000002</v>
      </c>
    </row>
    <row r="112" spans="2:17" x14ac:dyDescent="0.25">
      <c r="B112" s="109">
        <v>108</v>
      </c>
      <c r="C112" s="146" t="s">
        <v>6462</v>
      </c>
      <c r="D112" s="109">
        <v>1200030480</v>
      </c>
      <c r="E112" s="108" t="s">
        <v>23</v>
      </c>
      <c r="F112" s="109">
        <v>2004</v>
      </c>
      <c r="G112" s="110">
        <v>44389</v>
      </c>
      <c r="H112" s="109">
        <f t="shared" si="8"/>
        <v>17</v>
      </c>
      <c r="I112" s="109">
        <v>10</v>
      </c>
      <c r="J112" s="111">
        <f t="shared" si="9"/>
        <v>9.5000000000000001E-2</v>
      </c>
      <c r="K112" s="138">
        <v>2053.35</v>
      </c>
      <c r="L112" s="138">
        <v>1</v>
      </c>
      <c r="M112" s="121">
        <v>0</v>
      </c>
      <c r="N112" s="112">
        <f t="shared" si="10"/>
        <v>2053.35</v>
      </c>
      <c r="O112" s="112">
        <f t="shared" si="11"/>
        <v>3316.1602499999999</v>
      </c>
      <c r="P112" s="114">
        <f t="shared" si="12"/>
        <v>102.6675</v>
      </c>
      <c r="Q112" s="115">
        <f t="shared" si="13"/>
        <v>102.6675</v>
      </c>
    </row>
    <row r="113" spans="2:17" x14ac:dyDescent="0.25">
      <c r="B113" s="109">
        <v>109</v>
      </c>
      <c r="C113" s="146" t="s">
        <v>6462</v>
      </c>
      <c r="D113" s="109">
        <v>1200013990</v>
      </c>
      <c r="E113" s="108" t="s">
        <v>112</v>
      </c>
      <c r="F113" s="109">
        <v>2005</v>
      </c>
      <c r="G113" s="110">
        <v>44389</v>
      </c>
      <c r="H113" s="109">
        <f t="shared" si="8"/>
        <v>16</v>
      </c>
      <c r="I113" s="109">
        <v>15</v>
      </c>
      <c r="J113" s="111">
        <f t="shared" si="9"/>
        <v>6.3333333333333325E-2</v>
      </c>
      <c r="K113" s="138">
        <v>4462537</v>
      </c>
      <c r="L113" s="138">
        <v>1</v>
      </c>
      <c r="M113" s="121">
        <v>0</v>
      </c>
      <c r="N113" s="112">
        <f t="shared" si="10"/>
        <v>4462537</v>
      </c>
      <c r="O113" s="112">
        <f t="shared" si="11"/>
        <v>4522037.4933333332</v>
      </c>
      <c r="P113" s="114">
        <f t="shared" si="12"/>
        <v>223126.85</v>
      </c>
      <c r="Q113" s="115">
        <f t="shared" si="13"/>
        <v>223126.85</v>
      </c>
    </row>
    <row r="114" spans="2:17" x14ac:dyDescent="0.25">
      <c r="B114" s="109">
        <v>110</v>
      </c>
      <c r="C114" s="146" t="s">
        <v>6462</v>
      </c>
      <c r="D114" s="109">
        <v>1200013890</v>
      </c>
      <c r="E114" s="108" t="s">
        <v>113</v>
      </c>
      <c r="F114" s="109">
        <v>2005</v>
      </c>
      <c r="G114" s="110">
        <v>44389</v>
      </c>
      <c r="H114" s="109">
        <f t="shared" si="8"/>
        <v>16</v>
      </c>
      <c r="I114" s="109">
        <v>15</v>
      </c>
      <c r="J114" s="111">
        <f t="shared" si="9"/>
        <v>6.3333333333333325E-2</v>
      </c>
      <c r="K114" s="138">
        <v>4311382.62</v>
      </c>
      <c r="L114" s="138">
        <v>1</v>
      </c>
      <c r="M114" s="121">
        <v>0</v>
      </c>
      <c r="N114" s="112">
        <f t="shared" si="10"/>
        <v>4311382.62</v>
      </c>
      <c r="O114" s="112">
        <f t="shared" si="11"/>
        <v>4368867.7215999998</v>
      </c>
      <c r="P114" s="114">
        <f t="shared" si="12"/>
        <v>215569.13100000002</v>
      </c>
      <c r="Q114" s="115">
        <f t="shared" si="13"/>
        <v>215569.13100000002</v>
      </c>
    </row>
    <row r="115" spans="2:17" x14ac:dyDescent="0.25">
      <c r="B115" s="109">
        <v>111</v>
      </c>
      <c r="C115" s="146" t="s">
        <v>6462</v>
      </c>
      <c r="D115" s="109">
        <v>1200013850</v>
      </c>
      <c r="E115" s="108" t="s">
        <v>114</v>
      </c>
      <c r="F115" s="109">
        <v>2005</v>
      </c>
      <c r="G115" s="110">
        <v>44389</v>
      </c>
      <c r="H115" s="109">
        <f t="shared" si="8"/>
        <v>16</v>
      </c>
      <c r="I115" s="109">
        <v>15</v>
      </c>
      <c r="J115" s="111">
        <f t="shared" si="9"/>
        <v>6.3333333333333325E-2</v>
      </c>
      <c r="K115" s="138">
        <v>3013447.21</v>
      </c>
      <c r="L115" s="138">
        <v>1</v>
      </c>
      <c r="M115" s="121">
        <v>0</v>
      </c>
      <c r="N115" s="112">
        <f t="shared" si="10"/>
        <v>3013447.21</v>
      </c>
      <c r="O115" s="112">
        <f t="shared" si="11"/>
        <v>3053626.5061333328</v>
      </c>
      <c r="P115" s="114">
        <f t="shared" si="12"/>
        <v>150672.36050000001</v>
      </c>
      <c r="Q115" s="115">
        <f t="shared" si="13"/>
        <v>150672.36050000001</v>
      </c>
    </row>
    <row r="116" spans="2:17" x14ac:dyDescent="0.25">
      <c r="B116" s="109">
        <v>112</v>
      </c>
      <c r="C116" s="146" t="s">
        <v>6462</v>
      </c>
      <c r="D116" s="109">
        <v>1200013970</v>
      </c>
      <c r="E116" s="108" t="s">
        <v>115</v>
      </c>
      <c r="F116" s="109">
        <v>2005</v>
      </c>
      <c r="G116" s="110">
        <v>44389</v>
      </c>
      <c r="H116" s="109">
        <f t="shared" si="8"/>
        <v>16</v>
      </c>
      <c r="I116" s="109">
        <v>15</v>
      </c>
      <c r="J116" s="111">
        <f t="shared" si="9"/>
        <v>6.3333333333333325E-2</v>
      </c>
      <c r="K116" s="138">
        <v>2474204</v>
      </c>
      <c r="L116" s="138">
        <v>1</v>
      </c>
      <c r="M116" s="121">
        <v>0</v>
      </c>
      <c r="N116" s="112">
        <f t="shared" si="10"/>
        <v>2474204</v>
      </c>
      <c r="O116" s="112">
        <f t="shared" si="11"/>
        <v>2507193.3866666663</v>
      </c>
      <c r="P116" s="114">
        <f t="shared" si="12"/>
        <v>123710.20000000001</v>
      </c>
      <c r="Q116" s="115">
        <f t="shared" si="13"/>
        <v>123710.20000000001</v>
      </c>
    </row>
    <row r="117" spans="2:17" x14ac:dyDescent="0.25">
      <c r="B117" s="109">
        <v>113</v>
      </c>
      <c r="C117" s="146" t="s">
        <v>6462</v>
      </c>
      <c r="D117" s="109">
        <v>1200013050</v>
      </c>
      <c r="E117" s="108" t="s">
        <v>116</v>
      </c>
      <c r="F117" s="109">
        <v>2005</v>
      </c>
      <c r="G117" s="110">
        <v>44389</v>
      </c>
      <c r="H117" s="109">
        <f t="shared" si="8"/>
        <v>16</v>
      </c>
      <c r="I117" s="109">
        <v>15</v>
      </c>
      <c r="J117" s="111">
        <f t="shared" si="9"/>
        <v>6.3333333333333325E-2</v>
      </c>
      <c r="K117" s="138">
        <v>998600.38</v>
      </c>
      <c r="L117" s="138">
        <v>1</v>
      </c>
      <c r="M117" s="121">
        <v>0</v>
      </c>
      <c r="N117" s="112">
        <f t="shared" si="10"/>
        <v>998600.38</v>
      </c>
      <c r="O117" s="112">
        <f t="shared" si="11"/>
        <v>1011915.0517333332</v>
      </c>
      <c r="P117" s="114">
        <f t="shared" si="12"/>
        <v>49930.019</v>
      </c>
      <c r="Q117" s="115">
        <f t="shared" si="13"/>
        <v>49930.019</v>
      </c>
    </row>
    <row r="118" spans="2:17" x14ac:dyDescent="0.25">
      <c r="B118" s="109">
        <v>114</v>
      </c>
      <c r="C118" s="146" t="s">
        <v>6462</v>
      </c>
      <c r="D118" s="109">
        <v>1200013670</v>
      </c>
      <c r="E118" s="108" t="s">
        <v>117</v>
      </c>
      <c r="F118" s="109">
        <v>2005</v>
      </c>
      <c r="G118" s="110">
        <v>44389</v>
      </c>
      <c r="H118" s="109">
        <f t="shared" si="8"/>
        <v>16</v>
      </c>
      <c r="I118" s="109">
        <v>15</v>
      </c>
      <c r="J118" s="111">
        <f t="shared" si="9"/>
        <v>6.3333333333333325E-2</v>
      </c>
      <c r="K118" s="138">
        <v>911046.72</v>
      </c>
      <c r="L118" s="138">
        <v>1</v>
      </c>
      <c r="M118" s="121">
        <v>0</v>
      </c>
      <c r="N118" s="112">
        <f t="shared" si="10"/>
        <v>911046.72</v>
      </c>
      <c r="O118" s="112">
        <f t="shared" si="11"/>
        <v>923194.00959999987</v>
      </c>
      <c r="P118" s="114">
        <f t="shared" si="12"/>
        <v>45552.336000000003</v>
      </c>
      <c r="Q118" s="115">
        <f t="shared" si="13"/>
        <v>45552.336000000003</v>
      </c>
    </row>
    <row r="119" spans="2:17" x14ac:dyDescent="0.25">
      <c r="B119" s="109">
        <v>115</v>
      </c>
      <c r="C119" s="146" t="s">
        <v>6462</v>
      </c>
      <c r="D119" s="109">
        <v>1200013971</v>
      </c>
      <c r="E119" s="108" t="s">
        <v>118</v>
      </c>
      <c r="F119" s="109">
        <v>2005</v>
      </c>
      <c r="G119" s="110">
        <v>44389</v>
      </c>
      <c r="H119" s="109">
        <f t="shared" si="8"/>
        <v>16</v>
      </c>
      <c r="I119" s="109">
        <v>15</v>
      </c>
      <c r="J119" s="111">
        <f t="shared" si="9"/>
        <v>6.3333333333333325E-2</v>
      </c>
      <c r="K119" s="138">
        <v>860447.7</v>
      </c>
      <c r="L119" s="138">
        <v>592923.29</v>
      </c>
      <c r="M119" s="121">
        <v>0</v>
      </c>
      <c r="N119" s="112">
        <f t="shared" si="10"/>
        <v>860447.7</v>
      </c>
      <c r="O119" s="112">
        <f t="shared" si="11"/>
        <v>871920.33599999989</v>
      </c>
      <c r="P119" s="114">
        <f t="shared" si="12"/>
        <v>43022.385000000002</v>
      </c>
      <c r="Q119" s="115">
        <f t="shared" si="13"/>
        <v>43022.385000000002</v>
      </c>
    </row>
    <row r="120" spans="2:17" s="14" customFormat="1" x14ac:dyDescent="0.25">
      <c r="B120" s="109">
        <v>116</v>
      </c>
      <c r="C120" s="146" t="s">
        <v>6462</v>
      </c>
      <c r="D120" s="109">
        <v>1200014970</v>
      </c>
      <c r="E120" s="108" t="s">
        <v>119</v>
      </c>
      <c r="F120" s="109">
        <v>2005</v>
      </c>
      <c r="G120" s="110">
        <v>44389</v>
      </c>
      <c r="H120" s="109">
        <f t="shared" si="8"/>
        <v>16</v>
      </c>
      <c r="I120" s="109">
        <v>15</v>
      </c>
      <c r="J120" s="111">
        <f t="shared" si="9"/>
        <v>6.3333333333333325E-2</v>
      </c>
      <c r="K120" s="138">
        <v>821490.19</v>
      </c>
      <c r="L120" s="138">
        <v>1</v>
      </c>
      <c r="M120" s="121">
        <v>0</v>
      </c>
      <c r="N120" s="112">
        <f t="shared" si="10"/>
        <v>821490.19</v>
      </c>
      <c r="O120" s="112">
        <f t="shared" si="11"/>
        <v>832443.39253333316</v>
      </c>
      <c r="P120" s="114">
        <f t="shared" si="12"/>
        <v>41074.5095</v>
      </c>
      <c r="Q120" s="115">
        <f t="shared" si="13"/>
        <v>41074.5095</v>
      </c>
    </row>
    <row r="121" spans="2:17" x14ac:dyDescent="0.25">
      <c r="B121" s="109">
        <v>117</v>
      </c>
      <c r="C121" s="146" t="s">
        <v>6462</v>
      </c>
      <c r="D121" s="109">
        <v>1200012610</v>
      </c>
      <c r="E121" s="108" t="s">
        <v>120</v>
      </c>
      <c r="F121" s="109">
        <v>2005</v>
      </c>
      <c r="G121" s="110">
        <v>44389</v>
      </c>
      <c r="H121" s="109">
        <f t="shared" si="8"/>
        <v>16</v>
      </c>
      <c r="I121" s="109">
        <v>15</v>
      </c>
      <c r="J121" s="111">
        <f t="shared" si="9"/>
        <v>6.3333333333333325E-2</v>
      </c>
      <c r="K121" s="138">
        <v>657525</v>
      </c>
      <c r="L121" s="138">
        <v>1</v>
      </c>
      <c r="M121" s="121">
        <v>0</v>
      </c>
      <c r="N121" s="112">
        <f t="shared" si="10"/>
        <v>657525</v>
      </c>
      <c r="O121" s="112">
        <f t="shared" si="11"/>
        <v>666291.99999999988</v>
      </c>
      <c r="P121" s="114">
        <f t="shared" si="12"/>
        <v>32876.25</v>
      </c>
      <c r="Q121" s="115">
        <f t="shared" si="13"/>
        <v>32876.25</v>
      </c>
    </row>
    <row r="122" spans="2:17" x14ac:dyDescent="0.25">
      <c r="B122" s="109">
        <v>118</v>
      </c>
      <c r="C122" s="146" t="s">
        <v>6462</v>
      </c>
      <c r="D122" s="109">
        <v>1200012600</v>
      </c>
      <c r="E122" s="108" t="s">
        <v>121</v>
      </c>
      <c r="F122" s="109">
        <v>2005</v>
      </c>
      <c r="G122" s="110">
        <v>44389</v>
      </c>
      <c r="H122" s="109">
        <f t="shared" si="8"/>
        <v>16</v>
      </c>
      <c r="I122" s="109">
        <v>15</v>
      </c>
      <c r="J122" s="111">
        <f t="shared" si="9"/>
        <v>6.3333333333333325E-2</v>
      </c>
      <c r="K122" s="138">
        <v>619910.04</v>
      </c>
      <c r="L122" s="138">
        <v>1</v>
      </c>
      <c r="M122" s="121">
        <v>0</v>
      </c>
      <c r="N122" s="112">
        <f t="shared" si="10"/>
        <v>619910.04</v>
      </c>
      <c r="O122" s="112">
        <f t="shared" si="11"/>
        <v>628175.50719999999</v>
      </c>
      <c r="P122" s="114">
        <f t="shared" si="12"/>
        <v>30995.502000000004</v>
      </c>
      <c r="Q122" s="115">
        <f t="shared" si="13"/>
        <v>30995.502000000004</v>
      </c>
    </row>
    <row r="123" spans="2:17" x14ac:dyDescent="0.25">
      <c r="B123" s="109">
        <v>119</v>
      </c>
      <c r="C123" s="146" t="s">
        <v>6462</v>
      </c>
      <c r="D123" s="109">
        <v>1200012320</v>
      </c>
      <c r="E123" s="108" t="s">
        <v>122</v>
      </c>
      <c r="F123" s="109">
        <v>2005</v>
      </c>
      <c r="G123" s="110">
        <v>44389</v>
      </c>
      <c r="H123" s="109">
        <f t="shared" si="8"/>
        <v>16</v>
      </c>
      <c r="I123" s="109">
        <v>15</v>
      </c>
      <c r="J123" s="111">
        <f t="shared" si="9"/>
        <v>6.3333333333333325E-2</v>
      </c>
      <c r="K123" s="138">
        <v>522035</v>
      </c>
      <c r="L123" s="138">
        <v>1</v>
      </c>
      <c r="M123" s="121">
        <v>0</v>
      </c>
      <c r="N123" s="112">
        <f t="shared" si="10"/>
        <v>522035</v>
      </c>
      <c r="O123" s="112">
        <f t="shared" si="11"/>
        <v>528995.46666666656</v>
      </c>
      <c r="P123" s="114">
        <f t="shared" si="12"/>
        <v>26101.75</v>
      </c>
      <c r="Q123" s="115">
        <f t="shared" si="13"/>
        <v>26101.75</v>
      </c>
    </row>
    <row r="124" spans="2:17" x14ac:dyDescent="0.25">
      <c r="B124" s="109">
        <v>120</v>
      </c>
      <c r="C124" s="146" t="s">
        <v>6462</v>
      </c>
      <c r="D124" s="109">
        <v>1200012550</v>
      </c>
      <c r="E124" s="108" t="s">
        <v>123</v>
      </c>
      <c r="F124" s="109">
        <v>2005</v>
      </c>
      <c r="G124" s="110">
        <v>44389</v>
      </c>
      <c r="H124" s="109">
        <f t="shared" si="8"/>
        <v>16</v>
      </c>
      <c r="I124" s="109">
        <v>10</v>
      </c>
      <c r="J124" s="111">
        <f t="shared" si="9"/>
        <v>9.5000000000000001E-2</v>
      </c>
      <c r="K124" s="138">
        <v>499927.45</v>
      </c>
      <c r="L124" s="138">
        <v>1</v>
      </c>
      <c r="M124" s="121">
        <v>0</v>
      </c>
      <c r="N124" s="112">
        <f t="shared" si="10"/>
        <v>499927.45</v>
      </c>
      <c r="O124" s="112">
        <f t="shared" si="11"/>
        <v>759889.72400000005</v>
      </c>
      <c r="P124" s="114">
        <f t="shared" si="12"/>
        <v>24996.372500000001</v>
      </c>
      <c r="Q124" s="115">
        <f t="shared" si="13"/>
        <v>24996.372500000001</v>
      </c>
    </row>
    <row r="125" spans="2:17" x14ac:dyDescent="0.25">
      <c r="B125" s="109">
        <v>121</v>
      </c>
      <c r="C125" s="146" t="s">
        <v>6462</v>
      </c>
      <c r="D125" s="109">
        <v>1200012190</v>
      </c>
      <c r="E125" s="108" t="s">
        <v>124</v>
      </c>
      <c r="F125" s="109">
        <v>2005</v>
      </c>
      <c r="G125" s="110">
        <v>44389</v>
      </c>
      <c r="H125" s="109">
        <f t="shared" si="8"/>
        <v>16</v>
      </c>
      <c r="I125" s="109">
        <v>10</v>
      </c>
      <c r="J125" s="111">
        <f t="shared" si="9"/>
        <v>9.5000000000000001E-2</v>
      </c>
      <c r="K125" s="138">
        <v>459933.25</v>
      </c>
      <c r="L125" s="138">
        <v>1</v>
      </c>
      <c r="M125" s="121">
        <v>0</v>
      </c>
      <c r="N125" s="112">
        <f t="shared" si="10"/>
        <v>459933.25</v>
      </c>
      <c r="O125" s="112">
        <f t="shared" si="11"/>
        <v>699098.54</v>
      </c>
      <c r="P125" s="114">
        <f t="shared" si="12"/>
        <v>22996.662500000002</v>
      </c>
      <c r="Q125" s="115">
        <f t="shared" si="13"/>
        <v>22996.662500000002</v>
      </c>
    </row>
    <row r="126" spans="2:17" x14ac:dyDescent="0.25">
      <c r="B126" s="109">
        <v>122</v>
      </c>
      <c r="C126" s="146" t="s">
        <v>6462</v>
      </c>
      <c r="D126" s="109">
        <v>1200014720</v>
      </c>
      <c r="E126" s="108" t="s">
        <v>125</v>
      </c>
      <c r="F126" s="109">
        <v>2005</v>
      </c>
      <c r="G126" s="110">
        <v>44389</v>
      </c>
      <c r="H126" s="109">
        <f t="shared" si="8"/>
        <v>16</v>
      </c>
      <c r="I126" s="109">
        <v>8</v>
      </c>
      <c r="J126" s="111">
        <f t="shared" si="9"/>
        <v>0.11874999999999999</v>
      </c>
      <c r="K126" s="138">
        <v>420717.19</v>
      </c>
      <c r="L126" s="138">
        <v>1</v>
      </c>
      <c r="M126" s="121">
        <v>0</v>
      </c>
      <c r="N126" s="112">
        <f t="shared" si="10"/>
        <v>420717.19</v>
      </c>
      <c r="O126" s="112">
        <f t="shared" si="11"/>
        <v>799362.66099999996</v>
      </c>
      <c r="P126" s="114">
        <f t="shared" si="12"/>
        <v>21035.859500000002</v>
      </c>
      <c r="Q126" s="115">
        <f t="shared" si="13"/>
        <v>21035.859500000002</v>
      </c>
    </row>
    <row r="127" spans="2:17" x14ac:dyDescent="0.25">
      <c r="B127" s="109">
        <v>123</v>
      </c>
      <c r="C127" s="146" t="s">
        <v>6462</v>
      </c>
      <c r="D127" s="109">
        <v>1200014430</v>
      </c>
      <c r="E127" s="108" t="s">
        <v>126</v>
      </c>
      <c r="F127" s="109">
        <v>2005</v>
      </c>
      <c r="G127" s="110">
        <v>44389</v>
      </c>
      <c r="H127" s="109">
        <f t="shared" si="8"/>
        <v>16</v>
      </c>
      <c r="I127" s="109">
        <v>10</v>
      </c>
      <c r="J127" s="111">
        <f t="shared" si="9"/>
        <v>9.5000000000000001E-2</v>
      </c>
      <c r="K127" s="138">
        <v>420000</v>
      </c>
      <c r="L127" s="138">
        <v>1</v>
      </c>
      <c r="M127" s="121">
        <v>0</v>
      </c>
      <c r="N127" s="112">
        <f t="shared" si="10"/>
        <v>420000</v>
      </c>
      <c r="O127" s="112">
        <f t="shared" si="11"/>
        <v>638400</v>
      </c>
      <c r="P127" s="114">
        <f t="shared" si="12"/>
        <v>21000</v>
      </c>
      <c r="Q127" s="115">
        <f t="shared" si="13"/>
        <v>21000</v>
      </c>
    </row>
    <row r="128" spans="2:17" x14ac:dyDescent="0.25">
      <c r="B128" s="109">
        <v>124</v>
      </c>
      <c r="C128" s="146" t="s">
        <v>6462</v>
      </c>
      <c r="D128" s="109">
        <v>1200013070</v>
      </c>
      <c r="E128" s="108" t="s">
        <v>127</v>
      </c>
      <c r="F128" s="109">
        <v>2005</v>
      </c>
      <c r="G128" s="110">
        <v>44389</v>
      </c>
      <c r="H128" s="109">
        <f t="shared" si="8"/>
        <v>16</v>
      </c>
      <c r="I128" s="109">
        <v>15</v>
      </c>
      <c r="J128" s="111">
        <f t="shared" si="9"/>
        <v>6.3333333333333325E-2</v>
      </c>
      <c r="K128" s="138">
        <v>399941.96</v>
      </c>
      <c r="L128" s="138">
        <v>1</v>
      </c>
      <c r="M128" s="121">
        <v>0</v>
      </c>
      <c r="N128" s="112">
        <f t="shared" si="10"/>
        <v>399941.96</v>
      </c>
      <c r="O128" s="112">
        <f t="shared" si="11"/>
        <v>405274.51946666662</v>
      </c>
      <c r="P128" s="114">
        <f t="shared" si="12"/>
        <v>19997.098000000002</v>
      </c>
      <c r="Q128" s="115">
        <f t="shared" si="13"/>
        <v>19997.098000000002</v>
      </c>
    </row>
    <row r="129" spans="2:17" x14ac:dyDescent="0.25">
      <c r="B129" s="109">
        <v>125</v>
      </c>
      <c r="C129" s="146" t="s">
        <v>6462</v>
      </c>
      <c r="D129" s="109">
        <v>1200012920</v>
      </c>
      <c r="E129" s="108" t="s">
        <v>128</v>
      </c>
      <c r="F129" s="109">
        <v>2005</v>
      </c>
      <c r="G129" s="110">
        <v>44389</v>
      </c>
      <c r="H129" s="109">
        <f t="shared" si="8"/>
        <v>16</v>
      </c>
      <c r="I129" s="109">
        <v>8</v>
      </c>
      <c r="J129" s="111">
        <f t="shared" si="9"/>
        <v>0.11874999999999999</v>
      </c>
      <c r="K129" s="138">
        <v>389303.6</v>
      </c>
      <c r="L129" s="138">
        <v>1</v>
      </c>
      <c r="M129" s="121">
        <v>0</v>
      </c>
      <c r="N129" s="112">
        <f t="shared" si="10"/>
        <v>389303.6</v>
      </c>
      <c r="O129" s="112">
        <f t="shared" si="11"/>
        <v>739676.84</v>
      </c>
      <c r="P129" s="114">
        <f t="shared" si="12"/>
        <v>19465.18</v>
      </c>
      <c r="Q129" s="115">
        <f t="shared" si="13"/>
        <v>19465.18</v>
      </c>
    </row>
    <row r="130" spans="2:17" x14ac:dyDescent="0.25">
      <c r="B130" s="109">
        <v>126</v>
      </c>
      <c r="C130" s="146" t="s">
        <v>6462</v>
      </c>
      <c r="D130" s="109">
        <v>1200013100</v>
      </c>
      <c r="E130" s="108" t="s">
        <v>129</v>
      </c>
      <c r="F130" s="109">
        <v>2005</v>
      </c>
      <c r="G130" s="110">
        <v>44389</v>
      </c>
      <c r="H130" s="109">
        <f t="shared" si="8"/>
        <v>16</v>
      </c>
      <c r="I130" s="109">
        <v>15</v>
      </c>
      <c r="J130" s="111">
        <f t="shared" si="9"/>
        <v>6.3333333333333325E-2</v>
      </c>
      <c r="K130" s="138">
        <v>352771.89</v>
      </c>
      <c r="L130" s="138">
        <v>1</v>
      </c>
      <c r="M130" s="121">
        <v>0</v>
      </c>
      <c r="N130" s="112">
        <f t="shared" si="10"/>
        <v>352771.89</v>
      </c>
      <c r="O130" s="112">
        <f t="shared" si="11"/>
        <v>357475.51519999997</v>
      </c>
      <c r="P130" s="114">
        <f t="shared" si="12"/>
        <v>17638.594500000003</v>
      </c>
      <c r="Q130" s="115">
        <f t="shared" si="13"/>
        <v>17638.594500000003</v>
      </c>
    </row>
    <row r="131" spans="2:17" x14ac:dyDescent="0.25">
      <c r="B131" s="109">
        <v>127</v>
      </c>
      <c r="C131" s="146" t="s">
        <v>6462</v>
      </c>
      <c r="D131" s="109">
        <v>1200013480</v>
      </c>
      <c r="E131" s="108" t="s">
        <v>130</v>
      </c>
      <c r="F131" s="109">
        <v>2005</v>
      </c>
      <c r="G131" s="110">
        <v>44389</v>
      </c>
      <c r="H131" s="109">
        <f t="shared" si="8"/>
        <v>16</v>
      </c>
      <c r="I131" s="109">
        <v>15</v>
      </c>
      <c r="J131" s="111">
        <f t="shared" si="9"/>
        <v>6.3333333333333325E-2</v>
      </c>
      <c r="K131" s="138">
        <v>313856.59000000003</v>
      </c>
      <c r="L131" s="138">
        <v>1</v>
      </c>
      <c r="M131" s="121">
        <v>0</v>
      </c>
      <c r="N131" s="112">
        <f t="shared" si="10"/>
        <v>313856.59000000003</v>
      </c>
      <c r="O131" s="112">
        <f t="shared" si="11"/>
        <v>318041.34453333332</v>
      </c>
      <c r="P131" s="114">
        <f t="shared" si="12"/>
        <v>15692.829500000002</v>
      </c>
      <c r="Q131" s="115">
        <f t="shared" si="13"/>
        <v>15692.829500000002</v>
      </c>
    </row>
    <row r="132" spans="2:17" x14ac:dyDescent="0.25">
      <c r="B132" s="109">
        <v>128</v>
      </c>
      <c r="C132" s="146" t="s">
        <v>6462</v>
      </c>
      <c r="D132" s="109">
        <v>1200012130</v>
      </c>
      <c r="E132" s="108" t="s">
        <v>131</v>
      </c>
      <c r="F132" s="109">
        <v>2005</v>
      </c>
      <c r="G132" s="110">
        <v>44389</v>
      </c>
      <c r="H132" s="109">
        <f t="shared" si="8"/>
        <v>16</v>
      </c>
      <c r="I132" s="109">
        <v>8</v>
      </c>
      <c r="J132" s="111">
        <f t="shared" si="9"/>
        <v>0.11874999999999999</v>
      </c>
      <c r="K132" s="138">
        <v>269194.64</v>
      </c>
      <c r="L132" s="138">
        <v>1</v>
      </c>
      <c r="M132" s="121">
        <v>0</v>
      </c>
      <c r="N132" s="112">
        <f t="shared" si="10"/>
        <v>269194.64</v>
      </c>
      <c r="O132" s="112">
        <f t="shared" si="11"/>
        <v>511469.81599999999</v>
      </c>
      <c r="P132" s="114">
        <f t="shared" si="12"/>
        <v>13459.732000000002</v>
      </c>
      <c r="Q132" s="115">
        <f t="shared" si="13"/>
        <v>13459.732000000002</v>
      </c>
    </row>
    <row r="133" spans="2:17" x14ac:dyDescent="0.25">
      <c r="B133" s="109">
        <v>129</v>
      </c>
      <c r="C133" s="146" t="s">
        <v>6462</v>
      </c>
      <c r="D133" s="109">
        <v>1200014440</v>
      </c>
      <c r="E133" s="108" t="s">
        <v>132</v>
      </c>
      <c r="F133" s="109">
        <v>2005</v>
      </c>
      <c r="G133" s="110">
        <v>44389</v>
      </c>
      <c r="H133" s="109">
        <f t="shared" ref="H133:H196" si="14">YEAR(G133)-F133</f>
        <v>16</v>
      </c>
      <c r="I133" s="109">
        <v>8</v>
      </c>
      <c r="J133" s="111">
        <f t="shared" ref="J133:J196" si="15">(95/I133/100)</f>
        <v>0.11874999999999999</v>
      </c>
      <c r="K133" s="138">
        <v>240000</v>
      </c>
      <c r="L133" s="138">
        <v>1</v>
      </c>
      <c r="M133" s="121">
        <v>0</v>
      </c>
      <c r="N133" s="112">
        <f t="shared" ref="N133:N196" si="16">K133*(1+M133)</f>
        <v>240000</v>
      </c>
      <c r="O133" s="112">
        <f t="shared" ref="O133:O196" si="17">H133*J133*N133</f>
        <v>456000</v>
      </c>
      <c r="P133" s="114">
        <f t="shared" si="12"/>
        <v>12000</v>
      </c>
      <c r="Q133" s="115">
        <f t="shared" si="13"/>
        <v>12000</v>
      </c>
    </row>
    <row r="134" spans="2:17" x14ac:dyDescent="0.25">
      <c r="B134" s="109">
        <v>130</v>
      </c>
      <c r="C134" s="146" t="s">
        <v>6462</v>
      </c>
      <c r="D134" s="109">
        <v>1200014450</v>
      </c>
      <c r="E134" s="108" t="s">
        <v>132</v>
      </c>
      <c r="F134" s="109">
        <v>2005</v>
      </c>
      <c r="G134" s="110">
        <v>44389</v>
      </c>
      <c r="H134" s="109">
        <f t="shared" si="14"/>
        <v>16</v>
      </c>
      <c r="I134" s="109">
        <v>8</v>
      </c>
      <c r="J134" s="111">
        <f t="shared" si="15"/>
        <v>0.11874999999999999</v>
      </c>
      <c r="K134" s="138">
        <v>234000</v>
      </c>
      <c r="L134" s="138">
        <v>1</v>
      </c>
      <c r="M134" s="121">
        <v>0</v>
      </c>
      <c r="N134" s="112">
        <f t="shared" si="16"/>
        <v>234000</v>
      </c>
      <c r="O134" s="112">
        <f t="shared" si="17"/>
        <v>444600</v>
      </c>
      <c r="P134" s="114">
        <f t="shared" ref="P134:P197" si="18">IF(N134-O134&lt;=0,5%*N134,N134-O134)</f>
        <v>11700</v>
      </c>
      <c r="Q134" s="115">
        <f t="shared" ref="Q134:Q197" si="19">IF(P134=N134*5%,P134,P134*0.9)</f>
        <v>11700</v>
      </c>
    </row>
    <row r="135" spans="2:17" x14ac:dyDescent="0.25">
      <c r="B135" s="109">
        <v>131</v>
      </c>
      <c r="C135" s="146" t="s">
        <v>6462</v>
      </c>
      <c r="D135" s="109">
        <v>1200013540</v>
      </c>
      <c r="E135" s="108" t="s">
        <v>133</v>
      </c>
      <c r="F135" s="109">
        <v>2005</v>
      </c>
      <c r="G135" s="110">
        <v>44389</v>
      </c>
      <c r="H135" s="109">
        <f t="shared" si="14"/>
        <v>16</v>
      </c>
      <c r="I135" s="109">
        <v>3</v>
      </c>
      <c r="J135" s="111">
        <f t="shared" si="15"/>
        <v>0.31666666666666665</v>
      </c>
      <c r="K135" s="138">
        <v>215000</v>
      </c>
      <c r="L135" s="138">
        <v>1</v>
      </c>
      <c r="M135" s="121">
        <v>0</v>
      </c>
      <c r="N135" s="112">
        <f t="shared" si="16"/>
        <v>215000</v>
      </c>
      <c r="O135" s="112">
        <f t="shared" si="17"/>
        <v>1089333.3333333333</v>
      </c>
      <c r="P135" s="114">
        <f t="shared" si="18"/>
        <v>10750</v>
      </c>
      <c r="Q135" s="115">
        <f t="shared" si="19"/>
        <v>10750</v>
      </c>
    </row>
    <row r="136" spans="2:17" x14ac:dyDescent="0.25">
      <c r="B136" s="109">
        <v>132</v>
      </c>
      <c r="C136" s="146" t="s">
        <v>6462</v>
      </c>
      <c r="D136" s="109">
        <v>1200014670</v>
      </c>
      <c r="E136" s="108" t="s">
        <v>134</v>
      </c>
      <c r="F136" s="109">
        <v>2005</v>
      </c>
      <c r="G136" s="110">
        <v>44389</v>
      </c>
      <c r="H136" s="109">
        <f t="shared" si="14"/>
        <v>16</v>
      </c>
      <c r="I136" s="109">
        <v>15</v>
      </c>
      <c r="J136" s="111">
        <f t="shared" si="15"/>
        <v>6.3333333333333325E-2</v>
      </c>
      <c r="K136" s="138">
        <v>205000</v>
      </c>
      <c r="L136" s="138">
        <v>1</v>
      </c>
      <c r="M136" s="121">
        <v>0</v>
      </c>
      <c r="N136" s="112">
        <f t="shared" si="16"/>
        <v>205000</v>
      </c>
      <c r="O136" s="112">
        <f t="shared" si="17"/>
        <v>207733.33333333331</v>
      </c>
      <c r="P136" s="114">
        <f t="shared" si="18"/>
        <v>10250</v>
      </c>
      <c r="Q136" s="115">
        <f t="shared" si="19"/>
        <v>10250</v>
      </c>
    </row>
    <row r="137" spans="2:17" x14ac:dyDescent="0.25">
      <c r="B137" s="109">
        <v>133</v>
      </c>
      <c r="C137" s="146" t="s">
        <v>6462</v>
      </c>
      <c r="D137" s="109">
        <v>1200012220</v>
      </c>
      <c r="E137" s="108" t="s">
        <v>135</v>
      </c>
      <c r="F137" s="109">
        <v>2005</v>
      </c>
      <c r="G137" s="110">
        <v>44389</v>
      </c>
      <c r="H137" s="109">
        <f t="shared" si="14"/>
        <v>16</v>
      </c>
      <c r="I137" s="109">
        <v>10</v>
      </c>
      <c r="J137" s="111">
        <f t="shared" si="15"/>
        <v>9.5000000000000001E-2</v>
      </c>
      <c r="K137" s="138">
        <v>199250</v>
      </c>
      <c r="L137" s="138">
        <v>1</v>
      </c>
      <c r="M137" s="121">
        <v>0</v>
      </c>
      <c r="N137" s="112">
        <f t="shared" si="16"/>
        <v>199250</v>
      </c>
      <c r="O137" s="112">
        <f t="shared" si="17"/>
        <v>302860</v>
      </c>
      <c r="P137" s="114">
        <f t="shared" si="18"/>
        <v>9962.5</v>
      </c>
      <c r="Q137" s="115">
        <f t="shared" si="19"/>
        <v>9962.5</v>
      </c>
    </row>
    <row r="138" spans="2:17" x14ac:dyDescent="0.25">
      <c r="B138" s="109">
        <v>134</v>
      </c>
      <c r="C138" s="146" t="s">
        <v>6462</v>
      </c>
      <c r="D138" s="109">
        <v>1200012810</v>
      </c>
      <c r="E138" s="108" t="s">
        <v>136</v>
      </c>
      <c r="F138" s="109">
        <v>2005</v>
      </c>
      <c r="G138" s="110">
        <v>44389</v>
      </c>
      <c r="H138" s="109">
        <f t="shared" si="14"/>
        <v>16</v>
      </c>
      <c r="I138" s="109">
        <v>10</v>
      </c>
      <c r="J138" s="111">
        <f t="shared" si="15"/>
        <v>9.5000000000000001E-2</v>
      </c>
      <c r="K138" s="138">
        <v>150378.18</v>
      </c>
      <c r="L138" s="138">
        <v>1</v>
      </c>
      <c r="M138" s="121">
        <v>0</v>
      </c>
      <c r="N138" s="112">
        <f t="shared" si="16"/>
        <v>150378.18</v>
      </c>
      <c r="O138" s="112">
        <f t="shared" si="17"/>
        <v>228574.83359999998</v>
      </c>
      <c r="P138" s="114">
        <f t="shared" si="18"/>
        <v>7518.9089999999997</v>
      </c>
      <c r="Q138" s="115">
        <f t="shared" si="19"/>
        <v>7518.9089999999997</v>
      </c>
    </row>
    <row r="139" spans="2:17" x14ac:dyDescent="0.25">
      <c r="B139" s="109">
        <v>135</v>
      </c>
      <c r="C139" s="146" t="s">
        <v>6462</v>
      </c>
      <c r="D139" s="109">
        <v>1200012800</v>
      </c>
      <c r="E139" s="108" t="s">
        <v>137</v>
      </c>
      <c r="F139" s="109">
        <v>2005</v>
      </c>
      <c r="G139" s="110">
        <v>44389</v>
      </c>
      <c r="H139" s="109">
        <f t="shared" si="14"/>
        <v>16</v>
      </c>
      <c r="I139" s="109">
        <v>15</v>
      </c>
      <c r="J139" s="111">
        <f t="shared" si="15"/>
        <v>6.3333333333333325E-2</v>
      </c>
      <c r="K139" s="138">
        <v>144257</v>
      </c>
      <c r="L139" s="138">
        <v>10681.14</v>
      </c>
      <c r="M139" s="121">
        <v>0</v>
      </c>
      <c r="N139" s="112">
        <f t="shared" si="16"/>
        <v>144257</v>
      </c>
      <c r="O139" s="112">
        <f t="shared" si="17"/>
        <v>146180.42666666664</v>
      </c>
      <c r="P139" s="114">
        <f t="shared" si="18"/>
        <v>7212.85</v>
      </c>
      <c r="Q139" s="115">
        <f t="shared" si="19"/>
        <v>7212.85</v>
      </c>
    </row>
    <row r="140" spans="2:17" x14ac:dyDescent="0.25">
      <c r="B140" s="109">
        <v>136</v>
      </c>
      <c r="C140" s="146" t="s">
        <v>6462</v>
      </c>
      <c r="D140" s="109">
        <v>1200013950</v>
      </c>
      <c r="E140" s="108" t="s">
        <v>138</v>
      </c>
      <c r="F140" s="109">
        <v>2005</v>
      </c>
      <c r="G140" s="110">
        <v>44389</v>
      </c>
      <c r="H140" s="109">
        <f t="shared" si="14"/>
        <v>16</v>
      </c>
      <c r="I140" s="109">
        <v>10</v>
      </c>
      <c r="J140" s="111">
        <f t="shared" si="15"/>
        <v>9.5000000000000001E-2</v>
      </c>
      <c r="K140" s="138">
        <v>139665.21</v>
      </c>
      <c r="L140" s="138">
        <v>1</v>
      </c>
      <c r="M140" s="121">
        <v>0</v>
      </c>
      <c r="N140" s="112">
        <f t="shared" si="16"/>
        <v>139665.21</v>
      </c>
      <c r="O140" s="112">
        <f t="shared" si="17"/>
        <v>212291.11919999999</v>
      </c>
      <c r="P140" s="114">
        <f t="shared" si="18"/>
        <v>6983.2605000000003</v>
      </c>
      <c r="Q140" s="115">
        <f t="shared" si="19"/>
        <v>6983.2605000000003</v>
      </c>
    </row>
    <row r="141" spans="2:17" x14ac:dyDescent="0.25">
      <c r="B141" s="109">
        <v>137</v>
      </c>
      <c r="C141" s="146" t="s">
        <v>6462</v>
      </c>
      <c r="D141" s="109">
        <v>1200012450</v>
      </c>
      <c r="E141" s="108" t="s">
        <v>92</v>
      </c>
      <c r="F141" s="109">
        <v>2005</v>
      </c>
      <c r="G141" s="110">
        <v>44389</v>
      </c>
      <c r="H141" s="109">
        <f t="shared" si="14"/>
        <v>16</v>
      </c>
      <c r="I141" s="109">
        <v>5</v>
      </c>
      <c r="J141" s="111">
        <f t="shared" si="15"/>
        <v>0.19</v>
      </c>
      <c r="K141" s="138">
        <v>131505</v>
      </c>
      <c r="L141" s="138">
        <v>1</v>
      </c>
      <c r="M141" s="121">
        <v>0</v>
      </c>
      <c r="N141" s="112">
        <f t="shared" si="16"/>
        <v>131505</v>
      </c>
      <c r="O141" s="112">
        <f t="shared" si="17"/>
        <v>399775.2</v>
      </c>
      <c r="P141" s="114">
        <f t="shared" si="18"/>
        <v>6575.25</v>
      </c>
      <c r="Q141" s="115">
        <f t="shared" si="19"/>
        <v>6575.25</v>
      </c>
    </row>
    <row r="142" spans="2:17" x14ac:dyDescent="0.25">
      <c r="B142" s="109">
        <v>138</v>
      </c>
      <c r="C142" s="146" t="s">
        <v>6462</v>
      </c>
      <c r="D142" s="109">
        <v>1200012500</v>
      </c>
      <c r="E142" s="108" t="s">
        <v>139</v>
      </c>
      <c r="F142" s="109">
        <v>2005</v>
      </c>
      <c r="G142" s="110">
        <v>44389</v>
      </c>
      <c r="H142" s="109">
        <f t="shared" si="14"/>
        <v>16</v>
      </c>
      <c r="I142" s="109">
        <v>8</v>
      </c>
      <c r="J142" s="111">
        <f t="shared" si="15"/>
        <v>0.11874999999999999</v>
      </c>
      <c r="K142" s="138">
        <v>123982.01</v>
      </c>
      <c r="L142" s="138">
        <v>1</v>
      </c>
      <c r="M142" s="121">
        <v>0</v>
      </c>
      <c r="N142" s="112">
        <f t="shared" si="16"/>
        <v>123982.01</v>
      </c>
      <c r="O142" s="112">
        <f t="shared" si="17"/>
        <v>235565.81899999999</v>
      </c>
      <c r="P142" s="114">
        <f t="shared" si="18"/>
        <v>6199.1005000000005</v>
      </c>
      <c r="Q142" s="115">
        <f t="shared" si="19"/>
        <v>6199.1005000000005</v>
      </c>
    </row>
    <row r="143" spans="2:17" x14ac:dyDescent="0.25">
      <c r="B143" s="109">
        <v>139</v>
      </c>
      <c r="C143" s="146" t="s">
        <v>6462</v>
      </c>
      <c r="D143" s="109">
        <v>1200012510</v>
      </c>
      <c r="E143" s="108" t="s">
        <v>140</v>
      </c>
      <c r="F143" s="109">
        <v>2005</v>
      </c>
      <c r="G143" s="110">
        <v>44389</v>
      </c>
      <c r="H143" s="109">
        <f t="shared" si="14"/>
        <v>16</v>
      </c>
      <c r="I143" s="109">
        <v>8</v>
      </c>
      <c r="J143" s="111">
        <f t="shared" si="15"/>
        <v>0.11874999999999999</v>
      </c>
      <c r="K143" s="138">
        <v>123535</v>
      </c>
      <c r="L143" s="138">
        <v>1</v>
      </c>
      <c r="M143" s="121">
        <v>0</v>
      </c>
      <c r="N143" s="112">
        <f t="shared" si="16"/>
        <v>123535</v>
      </c>
      <c r="O143" s="112">
        <f t="shared" si="17"/>
        <v>234716.5</v>
      </c>
      <c r="P143" s="114">
        <f t="shared" si="18"/>
        <v>6176.75</v>
      </c>
      <c r="Q143" s="115">
        <f t="shared" si="19"/>
        <v>6176.75</v>
      </c>
    </row>
    <row r="144" spans="2:17" x14ac:dyDescent="0.25">
      <c r="B144" s="109">
        <v>140</v>
      </c>
      <c r="C144" s="146" t="s">
        <v>6462</v>
      </c>
      <c r="D144" s="109">
        <v>1200014460</v>
      </c>
      <c r="E144" s="108" t="s">
        <v>141</v>
      </c>
      <c r="F144" s="109">
        <v>2005</v>
      </c>
      <c r="G144" s="110">
        <v>44389</v>
      </c>
      <c r="H144" s="109">
        <f t="shared" si="14"/>
        <v>16</v>
      </c>
      <c r="I144" s="109">
        <v>10</v>
      </c>
      <c r="J144" s="111">
        <f t="shared" si="15"/>
        <v>9.5000000000000001E-2</v>
      </c>
      <c r="K144" s="138">
        <v>120000</v>
      </c>
      <c r="L144" s="138">
        <v>1</v>
      </c>
      <c r="M144" s="121">
        <v>0</v>
      </c>
      <c r="N144" s="112">
        <f t="shared" si="16"/>
        <v>120000</v>
      </c>
      <c r="O144" s="112">
        <f t="shared" si="17"/>
        <v>182400</v>
      </c>
      <c r="P144" s="114">
        <f t="shared" si="18"/>
        <v>6000</v>
      </c>
      <c r="Q144" s="115">
        <f t="shared" si="19"/>
        <v>6000</v>
      </c>
    </row>
    <row r="145" spans="2:17" x14ac:dyDescent="0.25">
      <c r="B145" s="109">
        <v>141</v>
      </c>
      <c r="C145" s="146" t="s">
        <v>6462</v>
      </c>
      <c r="D145" s="109">
        <v>1200012790</v>
      </c>
      <c r="E145" s="108" t="s">
        <v>142</v>
      </c>
      <c r="F145" s="109">
        <v>2005</v>
      </c>
      <c r="G145" s="110">
        <v>44389</v>
      </c>
      <c r="H145" s="109">
        <f t="shared" si="14"/>
        <v>16</v>
      </c>
      <c r="I145" s="109">
        <v>10</v>
      </c>
      <c r="J145" s="111">
        <f t="shared" si="15"/>
        <v>9.5000000000000001E-2</v>
      </c>
      <c r="K145" s="138">
        <v>119982.59</v>
      </c>
      <c r="L145" s="138">
        <v>1</v>
      </c>
      <c r="M145" s="121">
        <v>0</v>
      </c>
      <c r="N145" s="112">
        <f t="shared" si="16"/>
        <v>119982.59</v>
      </c>
      <c r="O145" s="112">
        <f t="shared" si="17"/>
        <v>182373.5368</v>
      </c>
      <c r="P145" s="114">
        <f t="shared" si="18"/>
        <v>5999.1295</v>
      </c>
      <c r="Q145" s="115">
        <f t="shared" si="19"/>
        <v>5999.1295</v>
      </c>
    </row>
    <row r="146" spans="2:17" x14ac:dyDescent="0.25">
      <c r="B146" s="109">
        <v>142</v>
      </c>
      <c r="C146" s="146" t="s">
        <v>6462</v>
      </c>
      <c r="D146" s="109">
        <v>1200012430</v>
      </c>
      <c r="E146" s="108" t="s">
        <v>143</v>
      </c>
      <c r="F146" s="109">
        <v>2005</v>
      </c>
      <c r="G146" s="110">
        <v>44389</v>
      </c>
      <c r="H146" s="109">
        <f t="shared" si="14"/>
        <v>16</v>
      </c>
      <c r="I146" s="109">
        <v>5</v>
      </c>
      <c r="J146" s="111">
        <f t="shared" si="15"/>
        <v>0.19</v>
      </c>
      <c r="K146" s="138">
        <v>115983.17</v>
      </c>
      <c r="L146" s="138">
        <v>1</v>
      </c>
      <c r="M146" s="121">
        <v>0</v>
      </c>
      <c r="N146" s="112">
        <f t="shared" si="16"/>
        <v>115983.17</v>
      </c>
      <c r="O146" s="112">
        <f t="shared" si="17"/>
        <v>352588.83679999999</v>
      </c>
      <c r="P146" s="114">
        <f t="shared" si="18"/>
        <v>5799.1585000000005</v>
      </c>
      <c r="Q146" s="115">
        <f t="shared" si="19"/>
        <v>5799.1585000000005</v>
      </c>
    </row>
    <row r="147" spans="2:17" x14ac:dyDescent="0.25">
      <c r="B147" s="109">
        <v>143</v>
      </c>
      <c r="C147" s="146" t="s">
        <v>6462</v>
      </c>
      <c r="D147" s="109">
        <v>1200013290</v>
      </c>
      <c r="E147" s="108" t="s">
        <v>144</v>
      </c>
      <c r="F147" s="109">
        <v>2005</v>
      </c>
      <c r="G147" s="110">
        <v>44389</v>
      </c>
      <c r="H147" s="109">
        <f t="shared" si="14"/>
        <v>16</v>
      </c>
      <c r="I147" s="109">
        <v>10</v>
      </c>
      <c r="J147" s="111">
        <f t="shared" si="15"/>
        <v>9.5000000000000001E-2</v>
      </c>
      <c r="K147" s="138">
        <v>104500</v>
      </c>
      <c r="L147" s="138">
        <v>1</v>
      </c>
      <c r="M147" s="121">
        <v>0</v>
      </c>
      <c r="N147" s="112">
        <f t="shared" si="16"/>
        <v>104500</v>
      </c>
      <c r="O147" s="112">
        <f t="shared" si="17"/>
        <v>158840</v>
      </c>
      <c r="P147" s="114">
        <f t="shared" si="18"/>
        <v>5225</v>
      </c>
      <c r="Q147" s="115">
        <f t="shared" si="19"/>
        <v>5225</v>
      </c>
    </row>
    <row r="148" spans="2:17" x14ac:dyDescent="0.25">
      <c r="B148" s="109">
        <v>144</v>
      </c>
      <c r="C148" s="146" t="s">
        <v>6462</v>
      </c>
      <c r="D148" s="109">
        <v>1200012570</v>
      </c>
      <c r="E148" s="108" t="s">
        <v>145</v>
      </c>
      <c r="F148" s="109">
        <v>2005</v>
      </c>
      <c r="G148" s="110">
        <v>44389</v>
      </c>
      <c r="H148" s="109">
        <f t="shared" si="14"/>
        <v>16</v>
      </c>
      <c r="I148" s="109">
        <v>15</v>
      </c>
      <c r="J148" s="111">
        <f t="shared" si="15"/>
        <v>6.3333333333333325E-2</v>
      </c>
      <c r="K148" s="138">
        <v>103984.91</v>
      </c>
      <c r="L148" s="138">
        <v>1</v>
      </c>
      <c r="M148" s="121">
        <v>0</v>
      </c>
      <c r="N148" s="112">
        <f t="shared" si="16"/>
        <v>103984.91</v>
      </c>
      <c r="O148" s="112">
        <f t="shared" si="17"/>
        <v>105371.37546666665</v>
      </c>
      <c r="P148" s="114">
        <f t="shared" si="18"/>
        <v>5199.2455000000009</v>
      </c>
      <c r="Q148" s="115">
        <f t="shared" si="19"/>
        <v>5199.2455000000009</v>
      </c>
    </row>
    <row r="149" spans="2:17" x14ac:dyDescent="0.25">
      <c r="B149" s="109">
        <v>145</v>
      </c>
      <c r="C149" s="146" t="s">
        <v>6462</v>
      </c>
      <c r="D149" s="109">
        <v>1200012580</v>
      </c>
      <c r="E149" s="108" t="s">
        <v>146</v>
      </c>
      <c r="F149" s="109">
        <v>2005</v>
      </c>
      <c r="G149" s="110">
        <v>44389</v>
      </c>
      <c r="H149" s="109">
        <f t="shared" si="14"/>
        <v>16</v>
      </c>
      <c r="I149" s="109">
        <v>15</v>
      </c>
      <c r="J149" s="111">
        <f t="shared" si="15"/>
        <v>6.3333333333333325E-2</v>
      </c>
      <c r="K149" s="138">
        <v>103935</v>
      </c>
      <c r="L149" s="138">
        <v>1</v>
      </c>
      <c r="M149" s="121">
        <v>0</v>
      </c>
      <c r="N149" s="112">
        <f t="shared" si="16"/>
        <v>103935</v>
      </c>
      <c r="O149" s="112">
        <f t="shared" si="17"/>
        <v>105320.79999999999</v>
      </c>
      <c r="P149" s="114">
        <f t="shared" si="18"/>
        <v>5196.75</v>
      </c>
      <c r="Q149" s="115">
        <f t="shared" si="19"/>
        <v>5196.75</v>
      </c>
    </row>
    <row r="150" spans="2:17" x14ac:dyDescent="0.25">
      <c r="B150" s="109">
        <v>146</v>
      </c>
      <c r="C150" s="146" t="s">
        <v>6462</v>
      </c>
      <c r="D150" s="109">
        <v>1200012230</v>
      </c>
      <c r="E150" s="108" t="s">
        <v>135</v>
      </c>
      <c r="F150" s="109">
        <v>2005</v>
      </c>
      <c r="G150" s="110">
        <v>44389</v>
      </c>
      <c r="H150" s="109">
        <f t="shared" si="14"/>
        <v>16</v>
      </c>
      <c r="I150" s="109">
        <v>10</v>
      </c>
      <c r="J150" s="111">
        <f t="shared" si="15"/>
        <v>9.5000000000000001E-2</v>
      </c>
      <c r="K150" s="138">
        <v>99985.49</v>
      </c>
      <c r="L150" s="138">
        <v>1</v>
      </c>
      <c r="M150" s="121">
        <v>0</v>
      </c>
      <c r="N150" s="112">
        <f t="shared" si="16"/>
        <v>99985.49</v>
      </c>
      <c r="O150" s="112">
        <f t="shared" si="17"/>
        <v>151977.9448</v>
      </c>
      <c r="P150" s="114">
        <f t="shared" si="18"/>
        <v>4999.2745000000004</v>
      </c>
      <c r="Q150" s="115">
        <f t="shared" si="19"/>
        <v>4999.2745000000004</v>
      </c>
    </row>
    <row r="151" spans="2:17" x14ac:dyDescent="0.25">
      <c r="B151" s="109">
        <v>147</v>
      </c>
      <c r="C151" s="146" t="s">
        <v>6462</v>
      </c>
      <c r="D151" s="109">
        <v>1200012240</v>
      </c>
      <c r="E151" s="108" t="s">
        <v>147</v>
      </c>
      <c r="F151" s="109">
        <v>2005</v>
      </c>
      <c r="G151" s="110">
        <v>44389</v>
      </c>
      <c r="H151" s="109">
        <f t="shared" si="14"/>
        <v>16</v>
      </c>
      <c r="I151" s="109">
        <v>10</v>
      </c>
      <c r="J151" s="111">
        <f t="shared" si="15"/>
        <v>9.5000000000000001E-2</v>
      </c>
      <c r="K151" s="138">
        <v>95316</v>
      </c>
      <c r="L151" s="138">
        <v>1</v>
      </c>
      <c r="M151" s="121">
        <v>0</v>
      </c>
      <c r="N151" s="112">
        <f t="shared" si="16"/>
        <v>95316</v>
      </c>
      <c r="O151" s="112">
        <f t="shared" si="17"/>
        <v>144880.32000000001</v>
      </c>
      <c r="P151" s="114">
        <f t="shared" si="18"/>
        <v>4765.8</v>
      </c>
      <c r="Q151" s="115">
        <f t="shared" si="19"/>
        <v>4765.8</v>
      </c>
    </row>
    <row r="152" spans="2:17" x14ac:dyDescent="0.25">
      <c r="B152" s="109">
        <v>148</v>
      </c>
      <c r="C152" s="146" t="s">
        <v>6462</v>
      </c>
      <c r="D152" s="109">
        <v>1200013490</v>
      </c>
      <c r="E152" s="108" t="s">
        <v>148</v>
      </c>
      <c r="F152" s="109">
        <v>2005</v>
      </c>
      <c r="G152" s="110">
        <v>44389</v>
      </c>
      <c r="H152" s="109">
        <f t="shared" si="14"/>
        <v>16</v>
      </c>
      <c r="I152" s="109">
        <v>10</v>
      </c>
      <c r="J152" s="111">
        <f t="shared" si="15"/>
        <v>9.5000000000000001E-2</v>
      </c>
      <c r="K152" s="138">
        <v>94139.41</v>
      </c>
      <c r="L152" s="138">
        <v>1</v>
      </c>
      <c r="M152" s="121">
        <v>0</v>
      </c>
      <c r="N152" s="112">
        <f t="shared" si="16"/>
        <v>94139.41</v>
      </c>
      <c r="O152" s="112">
        <f t="shared" si="17"/>
        <v>143091.9032</v>
      </c>
      <c r="P152" s="114">
        <f t="shared" si="18"/>
        <v>4706.9705000000004</v>
      </c>
      <c r="Q152" s="115">
        <f t="shared" si="19"/>
        <v>4706.9705000000004</v>
      </c>
    </row>
    <row r="153" spans="2:17" x14ac:dyDescent="0.25">
      <c r="B153" s="109">
        <v>149</v>
      </c>
      <c r="C153" s="146" t="s">
        <v>6462</v>
      </c>
      <c r="D153" s="109">
        <v>1200014530</v>
      </c>
      <c r="E153" s="108" t="s">
        <v>149</v>
      </c>
      <c r="F153" s="109">
        <v>2005</v>
      </c>
      <c r="G153" s="110">
        <v>44389</v>
      </c>
      <c r="H153" s="109">
        <f t="shared" si="14"/>
        <v>16</v>
      </c>
      <c r="I153" s="109">
        <v>8</v>
      </c>
      <c r="J153" s="111">
        <f t="shared" si="15"/>
        <v>0.11874999999999999</v>
      </c>
      <c r="K153" s="138">
        <v>84500</v>
      </c>
      <c r="L153" s="138">
        <v>1</v>
      </c>
      <c r="M153" s="121">
        <v>0</v>
      </c>
      <c r="N153" s="112">
        <f t="shared" si="16"/>
        <v>84500</v>
      </c>
      <c r="O153" s="112">
        <f t="shared" si="17"/>
        <v>160550</v>
      </c>
      <c r="P153" s="114">
        <f t="shared" si="18"/>
        <v>4225</v>
      </c>
      <c r="Q153" s="115">
        <f t="shared" si="19"/>
        <v>4225</v>
      </c>
    </row>
    <row r="154" spans="2:17" x14ac:dyDescent="0.25">
      <c r="B154" s="109">
        <v>150</v>
      </c>
      <c r="C154" s="146" t="s">
        <v>6462</v>
      </c>
      <c r="D154" s="109">
        <v>1200012290</v>
      </c>
      <c r="E154" s="108" t="s">
        <v>150</v>
      </c>
      <c r="F154" s="109">
        <v>2005</v>
      </c>
      <c r="G154" s="110">
        <v>44389</v>
      </c>
      <c r="H154" s="109">
        <f t="shared" si="14"/>
        <v>16</v>
      </c>
      <c r="I154" s="109">
        <v>10</v>
      </c>
      <c r="J154" s="111">
        <f t="shared" si="15"/>
        <v>9.5000000000000001E-2</v>
      </c>
      <c r="K154" s="138">
        <v>83987.81</v>
      </c>
      <c r="L154" s="138">
        <v>1</v>
      </c>
      <c r="M154" s="121">
        <v>0</v>
      </c>
      <c r="N154" s="112">
        <f t="shared" si="16"/>
        <v>83987.81</v>
      </c>
      <c r="O154" s="112">
        <f t="shared" si="17"/>
        <v>127661.4712</v>
      </c>
      <c r="P154" s="114">
        <f t="shared" si="18"/>
        <v>4199.3905000000004</v>
      </c>
      <c r="Q154" s="115">
        <f t="shared" si="19"/>
        <v>4199.3905000000004</v>
      </c>
    </row>
    <row r="155" spans="2:17" x14ac:dyDescent="0.25">
      <c r="B155" s="109">
        <v>151</v>
      </c>
      <c r="C155" s="146" t="s">
        <v>6462</v>
      </c>
      <c r="D155" s="109">
        <v>1200014100</v>
      </c>
      <c r="E155" s="108" t="s">
        <v>151</v>
      </c>
      <c r="F155" s="109">
        <v>2005</v>
      </c>
      <c r="G155" s="110">
        <v>44389</v>
      </c>
      <c r="H155" s="109">
        <f t="shared" si="14"/>
        <v>16</v>
      </c>
      <c r="I155" s="109">
        <v>8</v>
      </c>
      <c r="J155" s="111">
        <f t="shared" si="15"/>
        <v>0.11874999999999999</v>
      </c>
      <c r="K155" s="138">
        <v>78496.009999999995</v>
      </c>
      <c r="L155" s="138">
        <v>1</v>
      </c>
      <c r="M155" s="121">
        <v>0</v>
      </c>
      <c r="N155" s="112">
        <f t="shared" si="16"/>
        <v>78496.009999999995</v>
      </c>
      <c r="O155" s="112">
        <f t="shared" si="17"/>
        <v>149142.41899999999</v>
      </c>
      <c r="P155" s="114">
        <f t="shared" si="18"/>
        <v>3924.8004999999998</v>
      </c>
      <c r="Q155" s="115">
        <f t="shared" si="19"/>
        <v>3924.8004999999998</v>
      </c>
    </row>
    <row r="156" spans="2:17" x14ac:dyDescent="0.25">
      <c r="B156" s="109">
        <v>152</v>
      </c>
      <c r="C156" s="146" t="s">
        <v>6462</v>
      </c>
      <c r="D156" s="109">
        <v>1200013830</v>
      </c>
      <c r="E156" s="108" t="s">
        <v>152</v>
      </c>
      <c r="F156" s="109">
        <v>2005</v>
      </c>
      <c r="G156" s="110">
        <v>44389</v>
      </c>
      <c r="H156" s="109">
        <f t="shared" si="14"/>
        <v>16</v>
      </c>
      <c r="I156" s="109">
        <v>3</v>
      </c>
      <c r="J156" s="111">
        <f t="shared" si="15"/>
        <v>0.31666666666666665</v>
      </c>
      <c r="K156" s="138">
        <v>75163</v>
      </c>
      <c r="L156" s="138">
        <v>1</v>
      </c>
      <c r="M156" s="121">
        <v>0</v>
      </c>
      <c r="N156" s="112">
        <f t="shared" si="16"/>
        <v>75163</v>
      </c>
      <c r="O156" s="112">
        <f t="shared" si="17"/>
        <v>380825.86666666664</v>
      </c>
      <c r="P156" s="114">
        <f t="shared" si="18"/>
        <v>3758.15</v>
      </c>
      <c r="Q156" s="115">
        <f t="shared" si="19"/>
        <v>3758.15</v>
      </c>
    </row>
    <row r="157" spans="2:17" x14ac:dyDescent="0.25">
      <c r="B157" s="109">
        <v>153</v>
      </c>
      <c r="C157" s="146" t="s">
        <v>6462</v>
      </c>
      <c r="D157" s="109">
        <v>1200012100</v>
      </c>
      <c r="E157" s="108" t="s">
        <v>153</v>
      </c>
      <c r="F157" s="109">
        <v>2005</v>
      </c>
      <c r="G157" s="110">
        <v>44389</v>
      </c>
      <c r="H157" s="109">
        <f t="shared" si="14"/>
        <v>16</v>
      </c>
      <c r="I157" s="109">
        <v>15</v>
      </c>
      <c r="J157" s="111">
        <f t="shared" si="15"/>
        <v>6.3333333333333325E-2</v>
      </c>
      <c r="K157" s="138">
        <v>73464.3</v>
      </c>
      <c r="L157" s="138">
        <v>1</v>
      </c>
      <c r="M157" s="121">
        <v>0</v>
      </c>
      <c r="N157" s="112">
        <f t="shared" si="16"/>
        <v>73464.3</v>
      </c>
      <c r="O157" s="112">
        <f t="shared" si="17"/>
        <v>74443.823999999993</v>
      </c>
      <c r="P157" s="114">
        <f t="shared" si="18"/>
        <v>3673.2150000000001</v>
      </c>
      <c r="Q157" s="115">
        <f t="shared" si="19"/>
        <v>3673.2150000000001</v>
      </c>
    </row>
    <row r="158" spans="2:17" x14ac:dyDescent="0.25">
      <c r="B158" s="109">
        <v>154</v>
      </c>
      <c r="C158" s="146" t="s">
        <v>6462</v>
      </c>
      <c r="D158" s="109">
        <v>1200012350</v>
      </c>
      <c r="E158" s="108" t="s">
        <v>154</v>
      </c>
      <c r="F158" s="109">
        <v>2005</v>
      </c>
      <c r="G158" s="110">
        <v>44389</v>
      </c>
      <c r="H158" s="109">
        <f t="shared" si="14"/>
        <v>16</v>
      </c>
      <c r="I158" s="109">
        <v>5</v>
      </c>
      <c r="J158" s="111">
        <f t="shared" si="15"/>
        <v>0.19</v>
      </c>
      <c r="K158" s="138">
        <v>73324</v>
      </c>
      <c r="L158" s="138">
        <v>1</v>
      </c>
      <c r="M158" s="121">
        <v>0</v>
      </c>
      <c r="N158" s="112">
        <f t="shared" si="16"/>
        <v>73324</v>
      </c>
      <c r="O158" s="112">
        <f t="shared" si="17"/>
        <v>222904.95999999999</v>
      </c>
      <c r="P158" s="114">
        <f t="shared" si="18"/>
        <v>3666.2000000000003</v>
      </c>
      <c r="Q158" s="115">
        <f t="shared" si="19"/>
        <v>3666.2000000000003</v>
      </c>
    </row>
    <row r="159" spans="2:17" x14ac:dyDescent="0.25">
      <c r="B159" s="109">
        <v>155</v>
      </c>
      <c r="C159" s="146" t="s">
        <v>6462</v>
      </c>
      <c r="D159" s="109">
        <v>1200014540</v>
      </c>
      <c r="E159" s="108" t="s">
        <v>149</v>
      </c>
      <c r="F159" s="109">
        <v>2005</v>
      </c>
      <c r="G159" s="110">
        <v>44389</v>
      </c>
      <c r="H159" s="109">
        <f t="shared" si="14"/>
        <v>16</v>
      </c>
      <c r="I159" s="109">
        <v>8</v>
      </c>
      <c r="J159" s="111">
        <f t="shared" si="15"/>
        <v>0.11874999999999999</v>
      </c>
      <c r="K159" s="138">
        <v>70055.23</v>
      </c>
      <c r="L159" s="138">
        <v>1</v>
      </c>
      <c r="M159" s="121">
        <v>0</v>
      </c>
      <c r="N159" s="112">
        <f t="shared" si="16"/>
        <v>70055.23</v>
      </c>
      <c r="O159" s="112">
        <f t="shared" si="17"/>
        <v>133104.93699999998</v>
      </c>
      <c r="P159" s="114">
        <f t="shared" si="18"/>
        <v>3502.7615000000001</v>
      </c>
      <c r="Q159" s="115">
        <f t="shared" si="19"/>
        <v>3502.7615000000001</v>
      </c>
    </row>
    <row r="160" spans="2:17" x14ac:dyDescent="0.25">
      <c r="B160" s="109">
        <v>156</v>
      </c>
      <c r="C160" s="146" t="s">
        <v>6462</v>
      </c>
      <c r="D160" s="109">
        <v>1200012330</v>
      </c>
      <c r="E160" s="108" t="s">
        <v>155</v>
      </c>
      <c r="F160" s="109">
        <v>2005</v>
      </c>
      <c r="G160" s="110">
        <v>44389</v>
      </c>
      <c r="H160" s="109">
        <f t="shared" si="14"/>
        <v>16</v>
      </c>
      <c r="I160" s="109">
        <v>5</v>
      </c>
      <c r="J160" s="111">
        <f t="shared" si="15"/>
        <v>0.19</v>
      </c>
      <c r="K160" s="138">
        <v>57591.64</v>
      </c>
      <c r="L160" s="138">
        <v>1</v>
      </c>
      <c r="M160" s="121">
        <v>0</v>
      </c>
      <c r="N160" s="112">
        <f t="shared" si="16"/>
        <v>57591.64</v>
      </c>
      <c r="O160" s="112">
        <f t="shared" si="17"/>
        <v>175078.58559999999</v>
      </c>
      <c r="P160" s="114">
        <f t="shared" si="18"/>
        <v>2879.5820000000003</v>
      </c>
      <c r="Q160" s="115">
        <f t="shared" si="19"/>
        <v>2879.5820000000003</v>
      </c>
    </row>
    <row r="161" spans="2:17" x14ac:dyDescent="0.25">
      <c r="B161" s="109">
        <v>157</v>
      </c>
      <c r="C161" s="146" t="s">
        <v>6462</v>
      </c>
      <c r="D161" s="109">
        <v>1200014020</v>
      </c>
      <c r="E161" s="108" t="s">
        <v>156</v>
      </c>
      <c r="F161" s="109">
        <v>2005</v>
      </c>
      <c r="G161" s="110">
        <v>44389</v>
      </c>
      <c r="H161" s="109">
        <f t="shared" si="14"/>
        <v>16</v>
      </c>
      <c r="I161" s="109">
        <v>8</v>
      </c>
      <c r="J161" s="111">
        <f t="shared" si="15"/>
        <v>0.11874999999999999</v>
      </c>
      <c r="K161" s="138">
        <v>57093</v>
      </c>
      <c r="L161" s="138">
        <v>1</v>
      </c>
      <c r="M161" s="121">
        <v>0</v>
      </c>
      <c r="N161" s="112">
        <f t="shared" si="16"/>
        <v>57093</v>
      </c>
      <c r="O161" s="112">
        <f t="shared" si="17"/>
        <v>108476.7</v>
      </c>
      <c r="P161" s="114">
        <f t="shared" si="18"/>
        <v>2854.65</v>
      </c>
      <c r="Q161" s="115">
        <f t="shared" si="19"/>
        <v>2854.65</v>
      </c>
    </row>
    <row r="162" spans="2:17" x14ac:dyDescent="0.25">
      <c r="B162" s="109">
        <v>158</v>
      </c>
      <c r="C162" s="146" t="s">
        <v>6462</v>
      </c>
      <c r="D162" s="109">
        <v>1200013720</v>
      </c>
      <c r="E162" s="108" t="s">
        <v>157</v>
      </c>
      <c r="F162" s="109">
        <v>2005</v>
      </c>
      <c r="G162" s="110">
        <v>44389</v>
      </c>
      <c r="H162" s="109">
        <f t="shared" si="14"/>
        <v>16</v>
      </c>
      <c r="I162" s="109">
        <v>3</v>
      </c>
      <c r="J162" s="111">
        <f t="shared" si="15"/>
        <v>0.31666666666666665</v>
      </c>
      <c r="K162" s="138">
        <v>56198</v>
      </c>
      <c r="L162" s="138">
        <v>1</v>
      </c>
      <c r="M162" s="121">
        <v>0</v>
      </c>
      <c r="N162" s="112">
        <f t="shared" si="16"/>
        <v>56198</v>
      </c>
      <c r="O162" s="112">
        <f t="shared" si="17"/>
        <v>284736.53333333333</v>
      </c>
      <c r="P162" s="114">
        <f t="shared" si="18"/>
        <v>2809.9</v>
      </c>
      <c r="Q162" s="115">
        <f t="shared" si="19"/>
        <v>2809.9</v>
      </c>
    </row>
    <row r="163" spans="2:17" x14ac:dyDescent="0.25">
      <c r="B163" s="109">
        <v>159</v>
      </c>
      <c r="C163" s="146" t="s">
        <v>6462</v>
      </c>
      <c r="D163" s="109">
        <v>1200013980</v>
      </c>
      <c r="E163" s="108" t="s">
        <v>158</v>
      </c>
      <c r="F163" s="109">
        <v>2005</v>
      </c>
      <c r="G163" s="110">
        <v>44389</v>
      </c>
      <c r="H163" s="109">
        <f t="shared" si="14"/>
        <v>16</v>
      </c>
      <c r="I163" s="109">
        <v>10</v>
      </c>
      <c r="J163" s="111">
        <f t="shared" si="15"/>
        <v>9.5000000000000001E-2</v>
      </c>
      <c r="K163" s="138">
        <v>56000</v>
      </c>
      <c r="L163" s="138">
        <v>1</v>
      </c>
      <c r="M163" s="121">
        <v>0</v>
      </c>
      <c r="N163" s="112">
        <f t="shared" si="16"/>
        <v>56000</v>
      </c>
      <c r="O163" s="112">
        <f t="shared" si="17"/>
        <v>85120</v>
      </c>
      <c r="P163" s="114">
        <f t="shared" si="18"/>
        <v>2800</v>
      </c>
      <c r="Q163" s="115">
        <f t="shared" si="19"/>
        <v>2800</v>
      </c>
    </row>
    <row r="164" spans="2:17" x14ac:dyDescent="0.25">
      <c r="B164" s="109">
        <v>160</v>
      </c>
      <c r="C164" s="146" t="s">
        <v>6462</v>
      </c>
      <c r="D164" s="109">
        <v>1200012170</v>
      </c>
      <c r="E164" s="108" t="s">
        <v>159</v>
      </c>
      <c r="F164" s="109">
        <v>2005</v>
      </c>
      <c r="G164" s="110">
        <v>44389</v>
      </c>
      <c r="H164" s="109">
        <f t="shared" si="14"/>
        <v>16</v>
      </c>
      <c r="I164" s="109">
        <v>15</v>
      </c>
      <c r="J164" s="111">
        <f t="shared" si="15"/>
        <v>6.3333333333333325E-2</v>
      </c>
      <c r="K164" s="138">
        <v>51992.45</v>
      </c>
      <c r="L164" s="138">
        <v>1</v>
      </c>
      <c r="M164" s="121">
        <v>0</v>
      </c>
      <c r="N164" s="112">
        <f t="shared" si="16"/>
        <v>51992.45</v>
      </c>
      <c r="O164" s="112">
        <f t="shared" si="17"/>
        <v>52685.68266666666</v>
      </c>
      <c r="P164" s="114">
        <f t="shared" si="18"/>
        <v>2599.6224999999999</v>
      </c>
      <c r="Q164" s="115">
        <f t="shared" si="19"/>
        <v>2599.6224999999999</v>
      </c>
    </row>
    <row r="165" spans="2:17" x14ac:dyDescent="0.25">
      <c r="B165" s="109">
        <v>161</v>
      </c>
      <c r="C165" s="146" t="s">
        <v>6462</v>
      </c>
      <c r="D165" s="109">
        <v>1200012730</v>
      </c>
      <c r="E165" s="108" t="s">
        <v>160</v>
      </c>
      <c r="F165" s="109">
        <v>2005</v>
      </c>
      <c r="G165" s="110">
        <v>44389</v>
      </c>
      <c r="H165" s="109">
        <f t="shared" si="14"/>
        <v>16</v>
      </c>
      <c r="I165" s="109">
        <v>5</v>
      </c>
      <c r="J165" s="111">
        <f t="shared" si="15"/>
        <v>0.19</v>
      </c>
      <c r="K165" s="138">
        <v>51805</v>
      </c>
      <c r="L165" s="138">
        <v>1</v>
      </c>
      <c r="M165" s="121">
        <v>0</v>
      </c>
      <c r="N165" s="112">
        <f t="shared" si="16"/>
        <v>51805</v>
      </c>
      <c r="O165" s="112">
        <f t="shared" si="17"/>
        <v>157487.20000000001</v>
      </c>
      <c r="P165" s="114">
        <f t="shared" si="18"/>
        <v>2590.25</v>
      </c>
      <c r="Q165" s="115">
        <f t="shared" si="19"/>
        <v>2590.25</v>
      </c>
    </row>
    <row r="166" spans="2:17" x14ac:dyDescent="0.25">
      <c r="B166" s="109">
        <v>162</v>
      </c>
      <c r="C166" s="146" t="s">
        <v>6462</v>
      </c>
      <c r="D166" s="109">
        <v>1200012250</v>
      </c>
      <c r="E166" s="108" t="s">
        <v>161</v>
      </c>
      <c r="F166" s="109">
        <v>2005</v>
      </c>
      <c r="G166" s="110">
        <v>44389</v>
      </c>
      <c r="H166" s="109">
        <f t="shared" si="14"/>
        <v>16</v>
      </c>
      <c r="I166" s="109">
        <v>5</v>
      </c>
      <c r="J166" s="111">
        <f t="shared" si="15"/>
        <v>0.19</v>
      </c>
      <c r="K166" s="138">
        <v>51805</v>
      </c>
      <c r="L166" s="138">
        <v>1</v>
      </c>
      <c r="M166" s="121">
        <v>0</v>
      </c>
      <c r="N166" s="112">
        <f t="shared" si="16"/>
        <v>51805</v>
      </c>
      <c r="O166" s="112">
        <f t="shared" si="17"/>
        <v>157487.20000000001</v>
      </c>
      <c r="P166" s="114">
        <f t="shared" si="18"/>
        <v>2590.25</v>
      </c>
      <c r="Q166" s="115">
        <f t="shared" si="19"/>
        <v>2590.25</v>
      </c>
    </row>
    <row r="167" spans="2:17" x14ac:dyDescent="0.25">
      <c r="B167" s="109">
        <v>163</v>
      </c>
      <c r="C167" s="146" t="s">
        <v>6462</v>
      </c>
      <c r="D167" s="109">
        <v>1200012180</v>
      </c>
      <c r="E167" s="108" t="s">
        <v>162</v>
      </c>
      <c r="F167" s="109">
        <v>2005</v>
      </c>
      <c r="G167" s="110">
        <v>44389</v>
      </c>
      <c r="H167" s="109">
        <f t="shared" si="14"/>
        <v>16</v>
      </c>
      <c r="I167" s="109">
        <v>15</v>
      </c>
      <c r="J167" s="111">
        <f t="shared" si="15"/>
        <v>6.3333333333333325E-2</v>
      </c>
      <c r="K167" s="138">
        <v>43993.62</v>
      </c>
      <c r="L167" s="138">
        <v>1</v>
      </c>
      <c r="M167" s="121">
        <v>0</v>
      </c>
      <c r="N167" s="112">
        <f t="shared" si="16"/>
        <v>43993.62</v>
      </c>
      <c r="O167" s="112">
        <f t="shared" si="17"/>
        <v>44580.201599999993</v>
      </c>
      <c r="P167" s="114">
        <f t="shared" si="18"/>
        <v>2199.681</v>
      </c>
      <c r="Q167" s="115">
        <f t="shared" si="19"/>
        <v>2199.681</v>
      </c>
    </row>
    <row r="168" spans="2:17" x14ac:dyDescent="0.25">
      <c r="B168" s="109">
        <v>164</v>
      </c>
      <c r="C168" s="146" t="s">
        <v>6462</v>
      </c>
      <c r="D168" s="109">
        <v>1200013530</v>
      </c>
      <c r="E168" s="108" t="s">
        <v>163</v>
      </c>
      <c r="F168" s="109">
        <v>2005</v>
      </c>
      <c r="G168" s="110">
        <v>44389</v>
      </c>
      <c r="H168" s="109">
        <f t="shared" si="14"/>
        <v>16</v>
      </c>
      <c r="I168" s="109">
        <v>15</v>
      </c>
      <c r="J168" s="111">
        <f t="shared" si="15"/>
        <v>6.3333333333333325E-2</v>
      </c>
      <c r="K168" s="138">
        <v>41000</v>
      </c>
      <c r="L168" s="138">
        <v>1</v>
      </c>
      <c r="M168" s="121">
        <v>0</v>
      </c>
      <c r="N168" s="112">
        <f t="shared" si="16"/>
        <v>41000</v>
      </c>
      <c r="O168" s="112">
        <f t="shared" si="17"/>
        <v>41546.666666666664</v>
      </c>
      <c r="P168" s="114">
        <f t="shared" si="18"/>
        <v>2050</v>
      </c>
      <c r="Q168" s="115">
        <f t="shared" si="19"/>
        <v>2050</v>
      </c>
    </row>
    <row r="169" spans="2:17" x14ac:dyDescent="0.25">
      <c r="B169" s="109">
        <v>165</v>
      </c>
      <c r="C169" s="146" t="s">
        <v>6462</v>
      </c>
      <c r="D169" s="109">
        <v>1200012700</v>
      </c>
      <c r="E169" s="108" t="s">
        <v>164</v>
      </c>
      <c r="F169" s="109">
        <v>2005</v>
      </c>
      <c r="G169" s="110">
        <v>44389</v>
      </c>
      <c r="H169" s="109">
        <f t="shared" si="14"/>
        <v>16</v>
      </c>
      <c r="I169" s="109">
        <v>10</v>
      </c>
      <c r="J169" s="111">
        <f t="shared" si="15"/>
        <v>9.5000000000000001E-2</v>
      </c>
      <c r="K169" s="138">
        <v>39907.68</v>
      </c>
      <c r="L169" s="138">
        <v>1</v>
      </c>
      <c r="M169" s="121">
        <v>0</v>
      </c>
      <c r="N169" s="112">
        <f t="shared" si="16"/>
        <v>39907.68</v>
      </c>
      <c r="O169" s="112">
        <f t="shared" si="17"/>
        <v>60659.673600000002</v>
      </c>
      <c r="P169" s="114">
        <f t="shared" si="18"/>
        <v>1995.384</v>
      </c>
      <c r="Q169" s="115">
        <f t="shared" si="19"/>
        <v>1995.384</v>
      </c>
    </row>
    <row r="170" spans="2:17" x14ac:dyDescent="0.25">
      <c r="B170" s="109">
        <v>166</v>
      </c>
      <c r="C170" s="146" t="s">
        <v>6462</v>
      </c>
      <c r="D170" s="109">
        <v>1200013500</v>
      </c>
      <c r="E170" s="108" t="s">
        <v>165</v>
      </c>
      <c r="F170" s="109">
        <v>2005</v>
      </c>
      <c r="G170" s="110">
        <v>44389</v>
      </c>
      <c r="H170" s="109">
        <f t="shared" si="14"/>
        <v>16</v>
      </c>
      <c r="I170" s="109">
        <v>15</v>
      </c>
      <c r="J170" s="111">
        <f t="shared" si="15"/>
        <v>6.3333333333333325E-2</v>
      </c>
      <c r="K170" s="138">
        <v>38739.67</v>
      </c>
      <c r="L170" s="138">
        <v>1</v>
      </c>
      <c r="M170" s="121">
        <v>0</v>
      </c>
      <c r="N170" s="112">
        <f t="shared" si="16"/>
        <v>38739.67</v>
      </c>
      <c r="O170" s="112">
        <f t="shared" si="17"/>
        <v>39256.198933333326</v>
      </c>
      <c r="P170" s="114">
        <f t="shared" si="18"/>
        <v>1936.9835</v>
      </c>
      <c r="Q170" s="115">
        <f t="shared" si="19"/>
        <v>1936.9835</v>
      </c>
    </row>
    <row r="171" spans="2:17" x14ac:dyDescent="0.25">
      <c r="B171" s="109">
        <v>167</v>
      </c>
      <c r="C171" s="146" t="s">
        <v>6462</v>
      </c>
      <c r="D171" s="109">
        <v>1200013370</v>
      </c>
      <c r="E171" s="108" t="s">
        <v>166</v>
      </c>
      <c r="F171" s="109">
        <v>2005</v>
      </c>
      <c r="G171" s="110">
        <v>44389</v>
      </c>
      <c r="H171" s="109">
        <f t="shared" si="14"/>
        <v>16</v>
      </c>
      <c r="I171" s="109">
        <v>8</v>
      </c>
      <c r="J171" s="111">
        <f t="shared" si="15"/>
        <v>0.11874999999999999</v>
      </c>
      <c r="K171" s="138">
        <v>37962.26</v>
      </c>
      <c r="L171" s="138">
        <v>1</v>
      </c>
      <c r="M171" s="121">
        <v>0</v>
      </c>
      <c r="N171" s="112">
        <f t="shared" si="16"/>
        <v>37962.26</v>
      </c>
      <c r="O171" s="112">
        <f t="shared" si="17"/>
        <v>72128.293999999994</v>
      </c>
      <c r="P171" s="114">
        <f t="shared" si="18"/>
        <v>1898.1130000000003</v>
      </c>
      <c r="Q171" s="115">
        <f t="shared" si="19"/>
        <v>1898.1130000000003</v>
      </c>
    </row>
    <row r="172" spans="2:17" x14ac:dyDescent="0.25">
      <c r="B172" s="109">
        <v>168</v>
      </c>
      <c r="C172" s="146" t="s">
        <v>6462</v>
      </c>
      <c r="D172" s="109">
        <v>1200013360</v>
      </c>
      <c r="E172" s="108" t="s">
        <v>167</v>
      </c>
      <c r="F172" s="109">
        <v>2005</v>
      </c>
      <c r="G172" s="110">
        <v>44389</v>
      </c>
      <c r="H172" s="109">
        <f t="shared" si="14"/>
        <v>16</v>
      </c>
      <c r="I172" s="109">
        <v>5</v>
      </c>
      <c r="J172" s="111">
        <f t="shared" si="15"/>
        <v>0.19</v>
      </c>
      <c r="K172" s="138">
        <v>37450.18</v>
      </c>
      <c r="L172" s="138">
        <v>1</v>
      </c>
      <c r="M172" s="121">
        <v>0</v>
      </c>
      <c r="N172" s="112">
        <f t="shared" si="16"/>
        <v>37450.18</v>
      </c>
      <c r="O172" s="112">
        <f t="shared" si="17"/>
        <v>113848.5472</v>
      </c>
      <c r="P172" s="114">
        <f t="shared" si="18"/>
        <v>1872.509</v>
      </c>
      <c r="Q172" s="115">
        <f t="shared" si="19"/>
        <v>1872.509</v>
      </c>
    </row>
    <row r="173" spans="2:17" x14ac:dyDescent="0.25">
      <c r="B173" s="109">
        <v>169</v>
      </c>
      <c r="C173" s="146" t="s">
        <v>6462</v>
      </c>
      <c r="D173" s="109">
        <v>1200014690</v>
      </c>
      <c r="E173" s="108" t="s">
        <v>168</v>
      </c>
      <c r="F173" s="109">
        <v>2005</v>
      </c>
      <c r="G173" s="110">
        <v>44389</v>
      </c>
      <c r="H173" s="109">
        <f t="shared" si="14"/>
        <v>16</v>
      </c>
      <c r="I173" s="109">
        <v>15</v>
      </c>
      <c r="J173" s="111">
        <f t="shared" si="15"/>
        <v>6.3333333333333325E-2</v>
      </c>
      <c r="K173" s="138">
        <v>35628.46</v>
      </c>
      <c r="L173" s="138">
        <v>1</v>
      </c>
      <c r="M173" s="121">
        <v>0</v>
      </c>
      <c r="N173" s="112">
        <f t="shared" si="16"/>
        <v>35628.46</v>
      </c>
      <c r="O173" s="112">
        <f t="shared" si="17"/>
        <v>36103.506133333329</v>
      </c>
      <c r="P173" s="114">
        <f t="shared" si="18"/>
        <v>1781.423</v>
      </c>
      <c r="Q173" s="115">
        <f t="shared" si="19"/>
        <v>1781.423</v>
      </c>
    </row>
    <row r="174" spans="2:17" x14ac:dyDescent="0.25">
      <c r="B174" s="109">
        <v>170</v>
      </c>
      <c r="C174" s="146" t="s">
        <v>6462</v>
      </c>
      <c r="D174" s="109">
        <v>1200012030</v>
      </c>
      <c r="E174" s="108" t="s">
        <v>169</v>
      </c>
      <c r="F174" s="109">
        <v>2005</v>
      </c>
      <c r="G174" s="110">
        <v>44389</v>
      </c>
      <c r="H174" s="109">
        <f t="shared" si="14"/>
        <v>16</v>
      </c>
      <c r="I174" s="109">
        <v>5</v>
      </c>
      <c r="J174" s="111">
        <f t="shared" si="15"/>
        <v>0.19</v>
      </c>
      <c r="K174" s="138">
        <v>32915.68</v>
      </c>
      <c r="L174" s="138">
        <v>1</v>
      </c>
      <c r="M174" s="121">
        <v>0</v>
      </c>
      <c r="N174" s="112">
        <f t="shared" si="16"/>
        <v>32915.68</v>
      </c>
      <c r="O174" s="112">
        <f t="shared" si="17"/>
        <v>100063.6672</v>
      </c>
      <c r="P174" s="114">
        <f t="shared" si="18"/>
        <v>1645.7840000000001</v>
      </c>
      <c r="Q174" s="115">
        <f t="shared" si="19"/>
        <v>1645.7840000000001</v>
      </c>
    </row>
    <row r="175" spans="2:17" x14ac:dyDescent="0.25">
      <c r="B175" s="109">
        <v>171</v>
      </c>
      <c r="C175" s="146" t="s">
        <v>6462</v>
      </c>
      <c r="D175" s="109">
        <v>1200013710</v>
      </c>
      <c r="E175" s="108" t="s">
        <v>170</v>
      </c>
      <c r="F175" s="109">
        <v>2005</v>
      </c>
      <c r="G175" s="110">
        <v>44389</v>
      </c>
      <c r="H175" s="109">
        <f t="shared" si="14"/>
        <v>16</v>
      </c>
      <c r="I175" s="109">
        <v>5</v>
      </c>
      <c r="J175" s="111">
        <f t="shared" si="15"/>
        <v>0.19</v>
      </c>
      <c r="K175" s="138">
        <v>32400</v>
      </c>
      <c r="L175" s="138">
        <v>1</v>
      </c>
      <c r="M175" s="121">
        <v>0</v>
      </c>
      <c r="N175" s="112">
        <f t="shared" si="16"/>
        <v>32400</v>
      </c>
      <c r="O175" s="112">
        <f t="shared" si="17"/>
        <v>98496</v>
      </c>
      <c r="P175" s="114">
        <f t="shared" si="18"/>
        <v>1620</v>
      </c>
      <c r="Q175" s="115">
        <f t="shared" si="19"/>
        <v>1620</v>
      </c>
    </row>
    <row r="176" spans="2:17" x14ac:dyDescent="0.25">
      <c r="B176" s="109">
        <v>172</v>
      </c>
      <c r="C176" s="146" t="s">
        <v>6462</v>
      </c>
      <c r="D176" s="109">
        <v>1200012360</v>
      </c>
      <c r="E176" s="108" t="s">
        <v>171</v>
      </c>
      <c r="F176" s="109">
        <v>2005</v>
      </c>
      <c r="G176" s="110">
        <v>44389</v>
      </c>
      <c r="H176" s="109">
        <f t="shared" si="14"/>
        <v>16</v>
      </c>
      <c r="I176" s="109">
        <v>10</v>
      </c>
      <c r="J176" s="111">
        <f t="shared" si="15"/>
        <v>9.5000000000000001E-2</v>
      </c>
      <c r="K176" s="138">
        <v>31995.360000000001</v>
      </c>
      <c r="L176" s="138">
        <v>1</v>
      </c>
      <c r="M176" s="121">
        <v>0</v>
      </c>
      <c r="N176" s="112">
        <f t="shared" si="16"/>
        <v>31995.360000000001</v>
      </c>
      <c r="O176" s="112">
        <f t="shared" si="17"/>
        <v>48632.947200000002</v>
      </c>
      <c r="P176" s="114">
        <f t="shared" si="18"/>
        <v>1599.768</v>
      </c>
      <c r="Q176" s="115">
        <f t="shared" si="19"/>
        <v>1599.768</v>
      </c>
    </row>
    <row r="177" spans="2:17" x14ac:dyDescent="0.25">
      <c r="B177" s="109">
        <v>173</v>
      </c>
      <c r="C177" s="146" t="s">
        <v>6462</v>
      </c>
      <c r="D177" s="109">
        <v>1200013310</v>
      </c>
      <c r="E177" s="108" t="s">
        <v>172</v>
      </c>
      <c r="F177" s="109">
        <v>2005</v>
      </c>
      <c r="G177" s="110">
        <v>44389</v>
      </c>
      <c r="H177" s="109">
        <f t="shared" si="14"/>
        <v>16</v>
      </c>
      <c r="I177" s="109">
        <v>5</v>
      </c>
      <c r="J177" s="111">
        <f t="shared" si="15"/>
        <v>0.19</v>
      </c>
      <c r="K177" s="138">
        <v>25377.5</v>
      </c>
      <c r="L177" s="138">
        <v>1</v>
      </c>
      <c r="M177" s="121">
        <v>0</v>
      </c>
      <c r="N177" s="112">
        <f t="shared" si="16"/>
        <v>25377.5</v>
      </c>
      <c r="O177" s="112">
        <f t="shared" si="17"/>
        <v>77147.600000000006</v>
      </c>
      <c r="P177" s="114">
        <f t="shared" si="18"/>
        <v>1268.875</v>
      </c>
      <c r="Q177" s="115">
        <f t="shared" si="19"/>
        <v>1268.875</v>
      </c>
    </row>
    <row r="178" spans="2:17" x14ac:dyDescent="0.25">
      <c r="B178" s="109">
        <v>174</v>
      </c>
      <c r="C178" s="146" t="s">
        <v>6462</v>
      </c>
      <c r="D178" s="109">
        <v>1200012670</v>
      </c>
      <c r="E178" s="108" t="s">
        <v>173</v>
      </c>
      <c r="F178" s="109">
        <v>2005</v>
      </c>
      <c r="G178" s="110">
        <v>44389</v>
      </c>
      <c r="H178" s="109">
        <f t="shared" si="14"/>
        <v>16</v>
      </c>
      <c r="I178" s="109">
        <v>10</v>
      </c>
      <c r="J178" s="111">
        <f t="shared" si="15"/>
        <v>9.5000000000000001E-2</v>
      </c>
      <c r="K178" s="138">
        <v>22396.75</v>
      </c>
      <c r="L178" s="138">
        <v>1</v>
      </c>
      <c r="M178" s="121">
        <v>0</v>
      </c>
      <c r="N178" s="112">
        <f t="shared" si="16"/>
        <v>22396.75</v>
      </c>
      <c r="O178" s="112">
        <f t="shared" si="17"/>
        <v>34043.06</v>
      </c>
      <c r="P178" s="114">
        <f t="shared" si="18"/>
        <v>1119.8375000000001</v>
      </c>
      <c r="Q178" s="115">
        <f t="shared" si="19"/>
        <v>1119.8375000000001</v>
      </c>
    </row>
    <row r="179" spans="2:17" x14ac:dyDescent="0.25">
      <c r="B179" s="109">
        <v>175</v>
      </c>
      <c r="C179" s="146" t="s">
        <v>6462</v>
      </c>
      <c r="D179" s="109">
        <v>1200012660</v>
      </c>
      <c r="E179" s="108" t="s">
        <v>174</v>
      </c>
      <c r="F179" s="109">
        <v>2005</v>
      </c>
      <c r="G179" s="110">
        <v>44389</v>
      </c>
      <c r="H179" s="109">
        <f t="shared" si="14"/>
        <v>16</v>
      </c>
      <c r="I179" s="109">
        <v>10</v>
      </c>
      <c r="J179" s="111">
        <f t="shared" si="15"/>
        <v>9.5000000000000001E-2</v>
      </c>
      <c r="K179" s="138">
        <v>22316</v>
      </c>
      <c r="L179" s="138">
        <v>1</v>
      </c>
      <c r="M179" s="121">
        <v>0</v>
      </c>
      <c r="N179" s="112">
        <f t="shared" si="16"/>
        <v>22316</v>
      </c>
      <c r="O179" s="112">
        <f t="shared" si="17"/>
        <v>33920.32</v>
      </c>
      <c r="P179" s="114">
        <f t="shared" si="18"/>
        <v>1115.8</v>
      </c>
      <c r="Q179" s="115">
        <f t="shared" si="19"/>
        <v>1115.8</v>
      </c>
    </row>
    <row r="180" spans="2:17" x14ac:dyDescent="0.25">
      <c r="B180" s="109">
        <v>176</v>
      </c>
      <c r="C180" s="146" t="s">
        <v>6462</v>
      </c>
      <c r="D180" s="109">
        <v>1200013380</v>
      </c>
      <c r="E180" s="108" t="s">
        <v>175</v>
      </c>
      <c r="F180" s="109">
        <v>2005</v>
      </c>
      <c r="G180" s="110">
        <v>44389</v>
      </c>
      <c r="H180" s="109">
        <f t="shared" si="14"/>
        <v>16</v>
      </c>
      <c r="I180" s="109">
        <v>5</v>
      </c>
      <c r="J180" s="111">
        <f t="shared" si="15"/>
        <v>0.19</v>
      </c>
      <c r="K180" s="138">
        <v>21096.06</v>
      </c>
      <c r="L180" s="138">
        <v>1</v>
      </c>
      <c r="M180" s="121">
        <v>0</v>
      </c>
      <c r="N180" s="112">
        <f t="shared" si="16"/>
        <v>21096.06</v>
      </c>
      <c r="O180" s="112">
        <f t="shared" si="17"/>
        <v>64132.022400000002</v>
      </c>
      <c r="P180" s="114">
        <f t="shared" si="18"/>
        <v>1054.8030000000001</v>
      </c>
      <c r="Q180" s="115">
        <f t="shared" si="19"/>
        <v>1054.8030000000001</v>
      </c>
    </row>
    <row r="181" spans="2:17" x14ac:dyDescent="0.25">
      <c r="B181" s="109">
        <v>177</v>
      </c>
      <c r="C181" s="146" t="s">
        <v>6462</v>
      </c>
      <c r="D181" s="109">
        <v>1200012280</v>
      </c>
      <c r="E181" s="108" t="s">
        <v>176</v>
      </c>
      <c r="F181" s="109">
        <v>2005</v>
      </c>
      <c r="G181" s="110">
        <v>44389</v>
      </c>
      <c r="H181" s="109">
        <f t="shared" si="14"/>
        <v>16</v>
      </c>
      <c r="I181" s="109">
        <v>8</v>
      </c>
      <c r="J181" s="111">
        <f t="shared" si="15"/>
        <v>0.11874999999999999</v>
      </c>
      <c r="K181" s="138">
        <v>19997.099999999999</v>
      </c>
      <c r="L181" s="138">
        <v>1</v>
      </c>
      <c r="M181" s="121">
        <v>0</v>
      </c>
      <c r="N181" s="112">
        <f t="shared" si="16"/>
        <v>19997.099999999999</v>
      </c>
      <c r="O181" s="112">
        <f t="shared" si="17"/>
        <v>37994.49</v>
      </c>
      <c r="P181" s="114">
        <f t="shared" si="18"/>
        <v>999.85500000000002</v>
      </c>
      <c r="Q181" s="115">
        <f t="shared" si="19"/>
        <v>999.85500000000002</v>
      </c>
    </row>
    <row r="182" spans="2:17" x14ac:dyDescent="0.25">
      <c r="B182" s="109">
        <v>178</v>
      </c>
      <c r="C182" s="146" t="s">
        <v>6462</v>
      </c>
      <c r="D182" s="109">
        <v>1200014590</v>
      </c>
      <c r="E182" s="108" t="s">
        <v>177</v>
      </c>
      <c r="F182" s="109">
        <v>2005</v>
      </c>
      <c r="G182" s="110">
        <v>44389</v>
      </c>
      <c r="H182" s="109">
        <f t="shared" si="14"/>
        <v>16</v>
      </c>
      <c r="I182" s="109">
        <v>5</v>
      </c>
      <c r="J182" s="111">
        <f t="shared" si="15"/>
        <v>0.19</v>
      </c>
      <c r="K182" s="138">
        <v>18852.97</v>
      </c>
      <c r="L182" s="138">
        <v>1</v>
      </c>
      <c r="M182" s="121">
        <v>0</v>
      </c>
      <c r="N182" s="112">
        <f t="shared" si="16"/>
        <v>18852.97</v>
      </c>
      <c r="O182" s="112">
        <f t="shared" si="17"/>
        <v>57313.028800000007</v>
      </c>
      <c r="P182" s="114">
        <f t="shared" si="18"/>
        <v>942.64850000000013</v>
      </c>
      <c r="Q182" s="115">
        <f t="shared" si="19"/>
        <v>942.64850000000013</v>
      </c>
    </row>
    <row r="183" spans="2:17" x14ac:dyDescent="0.25">
      <c r="B183" s="109">
        <v>179</v>
      </c>
      <c r="C183" s="146" t="s">
        <v>6462</v>
      </c>
      <c r="D183" s="109">
        <v>1200014610</v>
      </c>
      <c r="E183" s="108" t="s">
        <v>178</v>
      </c>
      <c r="F183" s="109">
        <v>2005</v>
      </c>
      <c r="G183" s="110">
        <v>44389</v>
      </c>
      <c r="H183" s="109">
        <f t="shared" si="14"/>
        <v>16</v>
      </c>
      <c r="I183" s="109">
        <v>8</v>
      </c>
      <c r="J183" s="111">
        <f t="shared" si="15"/>
        <v>0.11874999999999999</v>
      </c>
      <c r="K183" s="138">
        <v>18125.349999999999</v>
      </c>
      <c r="L183" s="138">
        <v>1</v>
      </c>
      <c r="M183" s="121">
        <v>0</v>
      </c>
      <c r="N183" s="112">
        <f t="shared" si="16"/>
        <v>18125.349999999999</v>
      </c>
      <c r="O183" s="112">
        <f t="shared" si="17"/>
        <v>34438.164999999994</v>
      </c>
      <c r="P183" s="114">
        <f t="shared" si="18"/>
        <v>906.26749999999993</v>
      </c>
      <c r="Q183" s="115">
        <f t="shared" si="19"/>
        <v>906.26749999999993</v>
      </c>
    </row>
    <row r="184" spans="2:17" x14ac:dyDescent="0.25">
      <c r="B184" s="109">
        <v>180</v>
      </c>
      <c r="C184" s="146" t="s">
        <v>6462</v>
      </c>
      <c r="D184" s="109">
        <v>1200012260</v>
      </c>
      <c r="E184" s="108" t="s">
        <v>161</v>
      </c>
      <c r="F184" s="109">
        <v>2005</v>
      </c>
      <c r="G184" s="110">
        <v>44389</v>
      </c>
      <c r="H184" s="109">
        <f t="shared" si="14"/>
        <v>16</v>
      </c>
      <c r="I184" s="109">
        <v>5</v>
      </c>
      <c r="J184" s="111">
        <f t="shared" si="15"/>
        <v>0.19</v>
      </c>
      <c r="K184" s="138">
        <v>15997.68</v>
      </c>
      <c r="L184" s="138">
        <v>1</v>
      </c>
      <c r="M184" s="121">
        <v>0</v>
      </c>
      <c r="N184" s="112">
        <f t="shared" si="16"/>
        <v>15997.68</v>
      </c>
      <c r="O184" s="112">
        <f t="shared" si="17"/>
        <v>48632.947200000002</v>
      </c>
      <c r="P184" s="114">
        <f t="shared" si="18"/>
        <v>799.88400000000001</v>
      </c>
      <c r="Q184" s="115">
        <f t="shared" si="19"/>
        <v>799.88400000000001</v>
      </c>
    </row>
    <row r="185" spans="2:17" x14ac:dyDescent="0.25">
      <c r="B185" s="109">
        <v>181</v>
      </c>
      <c r="C185" s="146" t="s">
        <v>6462</v>
      </c>
      <c r="D185" s="109">
        <v>1200030540</v>
      </c>
      <c r="E185" s="108" t="s">
        <v>179</v>
      </c>
      <c r="F185" s="109">
        <v>2005</v>
      </c>
      <c r="G185" s="110">
        <v>44389</v>
      </c>
      <c r="H185" s="109">
        <f t="shared" si="14"/>
        <v>16</v>
      </c>
      <c r="I185" s="109">
        <v>10</v>
      </c>
      <c r="J185" s="111">
        <f t="shared" si="15"/>
        <v>9.5000000000000001E-2</v>
      </c>
      <c r="K185" s="138">
        <v>4371.28</v>
      </c>
      <c r="L185" s="138">
        <v>1</v>
      </c>
      <c r="M185" s="121">
        <v>0</v>
      </c>
      <c r="N185" s="112">
        <f t="shared" si="16"/>
        <v>4371.28</v>
      </c>
      <c r="O185" s="112">
        <f t="shared" si="17"/>
        <v>6644.3455999999996</v>
      </c>
      <c r="P185" s="114">
        <f t="shared" si="18"/>
        <v>218.56399999999999</v>
      </c>
      <c r="Q185" s="115">
        <f t="shared" si="19"/>
        <v>218.56399999999999</v>
      </c>
    </row>
    <row r="186" spans="2:17" x14ac:dyDescent="0.25">
      <c r="B186" s="109">
        <v>182</v>
      </c>
      <c r="C186" s="146" t="s">
        <v>6462</v>
      </c>
      <c r="D186" s="109">
        <v>1200030510</v>
      </c>
      <c r="E186" s="108" t="s">
        <v>180</v>
      </c>
      <c r="F186" s="109">
        <v>2005</v>
      </c>
      <c r="G186" s="110">
        <v>44389</v>
      </c>
      <c r="H186" s="109">
        <f t="shared" si="14"/>
        <v>16</v>
      </c>
      <c r="I186" s="109">
        <v>5</v>
      </c>
      <c r="J186" s="111">
        <f t="shared" si="15"/>
        <v>0.19</v>
      </c>
      <c r="K186" s="138">
        <v>3004.83</v>
      </c>
      <c r="L186" s="138">
        <v>1</v>
      </c>
      <c r="M186" s="121">
        <v>0</v>
      </c>
      <c r="N186" s="112">
        <f t="shared" si="16"/>
        <v>3004.83</v>
      </c>
      <c r="O186" s="112">
        <f t="shared" si="17"/>
        <v>9134.6831999999995</v>
      </c>
      <c r="P186" s="114">
        <f t="shared" si="18"/>
        <v>150.2415</v>
      </c>
      <c r="Q186" s="115">
        <f t="shared" si="19"/>
        <v>150.2415</v>
      </c>
    </row>
    <row r="187" spans="2:17" x14ac:dyDescent="0.25">
      <c r="B187" s="109">
        <v>183</v>
      </c>
      <c r="C187" s="146" t="s">
        <v>6462</v>
      </c>
      <c r="D187" s="109">
        <v>1200030460</v>
      </c>
      <c r="E187" s="108" t="s">
        <v>181</v>
      </c>
      <c r="F187" s="109">
        <v>2005</v>
      </c>
      <c r="G187" s="110">
        <v>44389</v>
      </c>
      <c r="H187" s="109">
        <f t="shared" si="14"/>
        <v>16</v>
      </c>
      <c r="I187" s="109">
        <v>8</v>
      </c>
      <c r="J187" s="111">
        <f t="shared" si="15"/>
        <v>0.11874999999999999</v>
      </c>
      <c r="K187" s="138">
        <v>2420.73</v>
      </c>
      <c r="L187" s="138">
        <v>1</v>
      </c>
      <c r="M187" s="121">
        <v>0</v>
      </c>
      <c r="N187" s="112">
        <f t="shared" si="16"/>
        <v>2420.73</v>
      </c>
      <c r="O187" s="112">
        <f t="shared" si="17"/>
        <v>4599.3869999999997</v>
      </c>
      <c r="P187" s="114">
        <f t="shared" si="18"/>
        <v>121.0365</v>
      </c>
      <c r="Q187" s="115">
        <f t="shared" si="19"/>
        <v>121.0365</v>
      </c>
    </row>
    <row r="188" spans="2:17" x14ac:dyDescent="0.25">
      <c r="B188" s="109">
        <v>184</v>
      </c>
      <c r="C188" s="146" t="s">
        <v>6462</v>
      </c>
      <c r="D188" s="109">
        <v>1200030560</v>
      </c>
      <c r="E188" s="108" t="s">
        <v>182</v>
      </c>
      <c r="F188" s="109">
        <v>2005</v>
      </c>
      <c r="G188" s="110">
        <v>44389</v>
      </c>
      <c r="H188" s="109">
        <f t="shared" si="14"/>
        <v>16</v>
      </c>
      <c r="I188" s="109">
        <v>10</v>
      </c>
      <c r="J188" s="111">
        <f t="shared" si="15"/>
        <v>9.5000000000000001E-2</v>
      </c>
      <c r="K188" s="138">
        <v>1186.28</v>
      </c>
      <c r="L188" s="138">
        <v>1</v>
      </c>
      <c r="M188" s="121">
        <v>0</v>
      </c>
      <c r="N188" s="112">
        <f t="shared" si="16"/>
        <v>1186.28</v>
      </c>
      <c r="O188" s="112">
        <f t="shared" si="17"/>
        <v>1803.1456000000001</v>
      </c>
      <c r="P188" s="114">
        <f t="shared" si="18"/>
        <v>59.314</v>
      </c>
      <c r="Q188" s="115">
        <f t="shared" si="19"/>
        <v>59.314</v>
      </c>
    </row>
    <row r="189" spans="2:17" x14ac:dyDescent="0.25">
      <c r="B189" s="109">
        <v>185</v>
      </c>
      <c r="C189" s="146" t="s">
        <v>6462</v>
      </c>
      <c r="D189" s="109">
        <v>1200030470</v>
      </c>
      <c r="E189" s="108" t="s">
        <v>183</v>
      </c>
      <c r="F189" s="109">
        <v>2005</v>
      </c>
      <c r="G189" s="110">
        <v>44389</v>
      </c>
      <c r="H189" s="109">
        <f t="shared" si="14"/>
        <v>16</v>
      </c>
      <c r="I189" s="109">
        <v>8</v>
      </c>
      <c r="J189" s="111">
        <f t="shared" si="15"/>
        <v>0.11874999999999999</v>
      </c>
      <c r="K189" s="138">
        <v>1114.02</v>
      </c>
      <c r="L189" s="138">
        <v>1</v>
      </c>
      <c r="M189" s="121">
        <v>0</v>
      </c>
      <c r="N189" s="112">
        <f t="shared" si="16"/>
        <v>1114.02</v>
      </c>
      <c r="O189" s="112">
        <f t="shared" si="17"/>
        <v>2116.6379999999999</v>
      </c>
      <c r="P189" s="114">
        <f t="shared" si="18"/>
        <v>55.701000000000001</v>
      </c>
      <c r="Q189" s="115">
        <f t="shared" si="19"/>
        <v>55.701000000000001</v>
      </c>
    </row>
    <row r="190" spans="2:17" x14ac:dyDescent="0.25">
      <c r="B190" s="109">
        <v>186</v>
      </c>
      <c r="C190" s="146" t="s">
        <v>6462</v>
      </c>
      <c r="D190" s="109">
        <v>1200030570</v>
      </c>
      <c r="E190" s="108" t="s">
        <v>184</v>
      </c>
      <c r="F190" s="109">
        <v>2005</v>
      </c>
      <c r="G190" s="110">
        <v>44389</v>
      </c>
      <c r="H190" s="109">
        <f t="shared" si="14"/>
        <v>16</v>
      </c>
      <c r="I190" s="109">
        <v>5</v>
      </c>
      <c r="J190" s="111">
        <f t="shared" si="15"/>
        <v>0.19</v>
      </c>
      <c r="K190" s="138">
        <v>1000</v>
      </c>
      <c r="L190" s="138">
        <v>1</v>
      </c>
      <c r="M190" s="121">
        <v>0</v>
      </c>
      <c r="N190" s="112">
        <f t="shared" si="16"/>
        <v>1000</v>
      </c>
      <c r="O190" s="112">
        <f t="shared" si="17"/>
        <v>3040</v>
      </c>
      <c r="P190" s="114">
        <f t="shared" si="18"/>
        <v>50</v>
      </c>
      <c r="Q190" s="115">
        <f t="shared" si="19"/>
        <v>50</v>
      </c>
    </row>
    <row r="191" spans="2:17" x14ac:dyDescent="0.25">
      <c r="B191" s="109">
        <v>187</v>
      </c>
      <c r="C191" s="146" t="s">
        <v>6462</v>
      </c>
      <c r="D191" s="109">
        <v>1200014010</v>
      </c>
      <c r="E191" s="108" t="s">
        <v>185</v>
      </c>
      <c r="F191" s="109">
        <v>2006</v>
      </c>
      <c r="G191" s="110">
        <v>44389</v>
      </c>
      <c r="H191" s="109">
        <f t="shared" si="14"/>
        <v>15</v>
      </c>
      <c r="I191" s="109">
        <v>15</v>
      </c>
      <c r="J191" s="111">
        <f t="shared" si="15"/>
        <v>6.3333333333333325E-2</v>
      </c>
      <c r="K191" s="138">
        <v>8008613</v>
      </c>
      <c r="L191" s="138">
        <v>1</v>
      </c>
      <c r="M191" s="121">
        <v>0</v>
      </c>
      <c r="N191" s="112">
        <f t="shared" si="16"/>
        <v>8008613</v>
      </c>
      <c r="O191" s="112">
        <f t="shared" si="17"/>
        <v>7608182.3499999987</v>
      </c>
      <c r="P191" s="114">
        <f t="shared" si="18"/>
        <v>400430.6500000013</v>
      </c>
      <c r="Q191" s="115">
        <f t="shared" si="19"/>
        <v>360387.58500000119</v>
      </c>
    </row>
    <row r="192" spans="2:17" x14ac:dyDescent="0.25">
      <c r="B192" s="109">
        <v>188</v>
      </c>
      <c r="C192" s="146" t="s">
        <v>6462</v>
      </c>
      <c r="D192" s="109">
        <v>1200013860</v>
      </c>
      <c r="E192" s="108" t="s">
        <v>186</v>
      </c>
      <c r="F192" s="109">
        <v>2006</v>
      </c>
      <c r="G192" s="110">
        <v>44389</v>
      </c>
      <c r="H192" s="109">
        <f t="shared" si="14"/>
        <v>15</v>
      </c>
      <c r="I192" s="109">
        <v>15</v>
      </c>
      <c r="J192" s="111">
        <f t="shared" si="15"/>
        <v>6.3333333333333325E-2</v>
      </c>
      <c r="K192" s="138">
        <v>3667147</v>
      </c>
      <c r="L192" s="138">
        <v>1</v>
      </c>
      <c r="M192" s="121">
        <v>0</v>
      </c>
      <c r="N192" s="112">
        <f t="shared" si="16"/>
        <v>3667147</v>
      </c>
      <c r="O192" s="112">
        <f t="shared" si="17"/>
        <v>3483789.6499999994</v>
      </c>
      <c r="P192" s="114">
        <f t="shared" si="18"/>
        <v>183357.35000000056</v>
      </c>
      <c r="Q192" s="115">
        <f t="shared" si="19"/>
        <v>165021.61500000051</v>
      </c>
    </row>
    <row r="193" spans="2:17" x14ac:dyDescent="0.25">
      <c r="B193" s="109">
        <v>189</v>
      </c>
      <c r="C193" s="146" t="s">
        <v>6462</v>
      </c>
      <c r="D193" s="109">
        <v>1200013640</v>
      </c>
      <c r="E193" s="108" t="s">
        <v>187</v>
      </c>
      <c r="F193" s="109">
        <v>2006</v>
      </c>
      <c r="G193" s="110">
        <v>44389</v>
      </c>
      <c r="H193" s="109">
        <f t="shared" si="14"/>
        <v>15</v>
      </c>
      <c r="I193" s="109">
        <v>15</v>
      </c>
      <c r="J193" s="111">
        <f t="shared" si="15"/>
        <v>6.3333333333333325E-2</v>
      </c>
      <c r="K193" s="138">
        <v>1123282.31</v>
      </c>
      <c r="L193" s="138">
        <v>1</v>
      </c>
      <c r="M193" s="121">
        <v>0</v>
      </c>
      <c r="N193" s="112">
        <f t="shared" si="16"/>
        <v>1123282.31</v>
      </c>
      <c r="O193" s="112">
        <f t="shared" si="17"/>
        <v>1067118.1945</v>
      </c>
      <c r="P193" s="114">
        <f t="shared" si="18"/>
        <v>56164.115500000073</v>
      </c>
      <c r="Q193" s="115">
        <f t="shared" si="19"/>
        <v>50547.703950000068</v>
      </c>
    </row>
    <row r="194" spans="2:17" x14ac:dyDescent="0.25">
      <c r="B194" s="109">
        <v>190</v>
      </c>
      <c r="C194" s="146" t="s">
        <v>6462</v>
      </c>
      <c r="D194" s="109">
        <v>1200014360</v>
      </c>
      <c r="E194" s="108" t="s">
        <v>188</v>
      </c>
      <c r="F194" s="109">
        <v>2006</v>
      </c>
      <c r="G194" s="110">
        <v>44389</v>
      </c>
      <c r="H194" s="109">
        <f t="shared" si="14"/>
        <v>15</v>
      </c>
      <c r="I194" s="109">
        <v>8</v>
      </c>
      <c r="J194" s="111">
        <f t="shared" si="15"/>
        <v>0.11874999999999999</v>
      </c>
      <c r="K194" s="138">
        <v>329936.15000000002</v>
      </c>
      <c r="L194" s="138">
        <v>1</v>
      </c>
      <c r="M194" s="121">
        <v>0</v>
      </c>
      <c r="N194" s="112">
        <f t="shared" si="16"/>
        <v>329936.15000000002</v>
      </c>
      <c r="O194" s="112">
        <f t="shared" si="17"/>
        <v>587698.76718750002</v>
      </c>
      <c r="P194" s="114">
        <f t="shared" si="18"/>
        <v>16496.807500000003</v>
      </c>
      <c r="Q194" s="115">
        <f t="shared" si="19"/>
        <v>16496.807500000003</v>
      </c>
    </row>
    <row r="195" spans="2:17" x14ac:dyDescent="0.25">
      <c r="B195" s="109">
        <v>191</v>
      </c>
      <c r="C195" s="146" t="s">
        <v>6462</v>
      </c>
      <c r="D195" s="109">
        <v>1200014830</v>
      </c>
      <c r="E195" s="108" t="s">
        <v>189</v>
      </c>
      <c r="F195" s="109">
        <v>2006</v>
      </c>
      <c r="G195" s="110">
        <v>44389</v>
      </c>
      <c r="H195" s="109">
        <f t="shared" si="14"/>
        <v>15</v>
      </c>
      <c r="I195" s="109">
        <v>8</v>
      </c>
      <c r="J195" s="111">
        <f t="shared" si="15"/>
        <v>0.11874999999999999</v>
      </c>
      <c r="K195" s="138">
        <v>310000</v>
      </c>
      <c r="L195" s="138">
        <v>1</v>
      </c>
      <c r="M195" s="121">
        <v>0</v>
      </c>
      <c r="N195" s="112">
        <f t="shared" si="16"/>
        <v>310000</v>
      </c>
      <c r="O195" s="112">
        <f t="shared" si="17"/>
        <v>552187.5</v>
      </c>
      <c r="P195" s="114">
        <f t="shared" si="18"/>
        <v>15500</v>
      </c>
      <c r="Q195" s="115">
        <f t="shared" si="19"/>
        <v>15500</v>
      </c>
    </row>
    <row r="196" spans="2:17" x14ac:dyDescent="0.25">
      <c r="B196" s="109">
        <v>192</v>
      </c>
      <c r="C196" s="146" t="s">
        <v>6462</v>
      </c>
      <c r="D196" s="109">
        <v>1200014640</v>
      </c>
      <c r="E196" s="108" t="s">
        <v>190</v>
      </c>
      <c r="F196" s="109">
        <v>2006</v>
      </c>
      <c r="G196" s="110">
        <v>44389</v>
      </c>
      <c r="H196" s="109">
        <f t="shared" si="14"/>
        <v>15</v>
      </c>
      <c r="I196" s="109">
        <v>8</v>
      </c>
      <c r="J196" s="111">
        <f t="shared" si="15"/>
        <v>0.11874999999999999</v>
      </c>
      <c r="K196" s="138">
        <v>225000</v>
      </c>
      <c r="L196" s="138">
        <v>1</v>
      </c>
      <c r="M196" s="121">
        <v>0</v>
      </c>
      <c r="N196" s="112">
        <f t="shared" si="16"/>
        <v>225000</v>
      </c>
      <c r="O196" s="112">
        <f t="shared" si="17"/>
        <v>400781.25</v>
      </c>
      <c r="P196" s="114">
        <f t="shared" si="18"/>
        <v>11250</v>
      </c>
      <c r="Q196" s="115">
        <f t="shared" si="19"/>
        <v>11250</v>
      </c>
    </row>
    <row r="197" spans="2:17" x14ac:dyDescent="0.25">
      <c r="B197" s="109">
        <v>193</v>
      </c>
      <c r="C197" s="146" t="s">
        <v>6462</v>
      </c>
      <c r="D197" s="109">
        <v>1200013010</v>
      </c>
      <c r="E197" s="108" t="s">
        <v>191</v>
      </c>
      <c r="F197" s="109">
        <v>2006</v>
      </c>
      <c r="G197" s="110">
        <v>44389</v>
      </c>
      <c r="H197" s="109">
        <f t="shared" ref="H197:H260" si="20">YEAR(G197)-F197</f>
        <v>15</v>
      </c>
      <c r="I197" s="109">
        <v>15</v>
      </c>
      <c r="J197" s="111">
        <f t="shared" ref="J197:J260" si="21">(95/I197/100)</f>
        <v>6.3333333333333325E-2</v>
      </c>
      <c r="K197" s="138">
        <v>207489</v>
      </c>
      <c r="L197" s="138">
        <v>1</v>
      </c>
      <c r="M197" s="121">
        <v>0</v>
      </c>
      <c r="N197" s="112">
        <f t="shared" ref="N197:N260" si="22">K197*(1+M197)</f>
        <v>207489</v>
      </c>
      <c r="O197" s="112">
        <f t="shared" ref="O197:O260" si="23">H197*J197*N197</f>
        <v>197114.54999999996</v>
      </c>
      <c r="P197" s="114">
        <f t="shared" si="18"/>
        <v>10374.450000000041</v>
      </c>
      <c r="Q197" s="115">
        <f t="shared" si="19"/>
        <v>10374.450000000041</v>
      </c>
    </row>
    <row r="198" spans="2:17" x14ac:dyDescent="0.25">
      <c r="B198" s="109">
        <v>194</v>
      </c>
      <c r="C198" s="146" t="s">
        <v>6462</v>
      </c>
      <c r="D198" s="109">
        <v>1200013300</v>
      </c>
      <c r="E198" s="108" t="s">
        <v>192</v>
      </c>
      <c r="F198" s="109">
        <v>2006</v>
      </c>
      <c r="G198" s="110">
        <v>44389</v>
      </c>
      <c r="H198" s="109">
        <f t="shared" si="20"/>
        <v>15</v>
      </c>
      <c r="I198" s="109">
        <v>10</v>
      </c>
      <c r="J198" s="111">
        <f t="shared" si="21"/>
        <v>9.5000000000000001E-2</v>
      </c>
      <c r="K198" s="138">
        <v>205328.8</v>
      </c>
      <c r="L198" s="138">
        <v>1</v>
      </c>
      <c r="M198" s="121">
        <v>0</v>
      </c>
      <c r="N198" s="112">
        <f t="shared" si="22"/>
        <v>205328.8</v>
      </c>
      <c r="O198" s="112">
        <f t="shared" si="23"/>
        <v>292593.53999999998</v>
      </c>
      <c r="P198" s="114">
        <f t="shared" ref="P198:P261" si="24">IF(N198-O198&lt;=0,5%*N198,N198-O198)</f>
        <v>10266.44</v>
      </c>
      <c r="Q198" s="115">
        <f t="shared" ref="Q198:Q261" si="25">IF(P198=N198*5%,P198,P198*0.9)</f>
        <v>10266.44</v>
      </c>
    </row>
    <row r="199" spans="2:17" x14ac:dyDescent="0.25">
      <c r="B199" s="109">
        <v>195</v>
      </c>
      <c r="C199" s="146" t="s">
        <v>6462</v>
      </c>
      <c r="D199" s="109">
        <v>1200013080</v>
      </c>
      <c r="E199" s="108" t="s">
        <v>193</v>
      </c>
      <c r="F199" s="109">
        <v>2006</v>
      </c>
      <c r="G199" s="110">
        <v>44389</v>
      </c>
      <c r="H199" s="109">
        <f t="shared" si="20"/>
        <v>15</v>
      </c>
      <c r="I199" s="109">
        <v>10</v>
      </c>
      <c r="J199" s="111">
        <f t="shared" si="21"/>
        <v>9.5000000000000001E-2</v>
      </c>
      <c r="K199" s="138">
        <v>178000</v>
      </c>
      <c r="L199" s="138">
        <v>1</v>
      </c>
      <c r="M199" s="121">
        <v>0</v>
      </c>
      <c r="N199" s="112">
        <f t="shared" si="22"/>
        <v>178000</v>
      </c>
      <c r="O199" s="112">
        <f t="shared" si="23"/>
        <v>253650</v>
      </c>
      <c r="P199" s="114">
        <f t="shared" si="24"/>
        <v>8900</v>
      </c>
      <c r="Q199" s="115">
        <f t="shared" si="25"/>
        <v>8900</v>
      </c>
    </row>
    <row r="200" spans="2:17" x14ac:dyDescent="0.25">
      <c r="B200" s="109">
        <v>196</v>
      </c>
      <c r="C200" s="146" t="s">
        <v>6462</v>
      </c>
      <c r="D200" s="109">
        <v>1200013630</v>
      </c>
      <c r="E200" s="108" t="s">
        <v>194</v>
      </c>
      <c r="F200" s="109">
        <v>2006</v>
      </c>
      <c r="G200" s="110">
        <v>44389</v>
      </c>
      <c r="H200" s="109">
        <f t="shared" si="20"/>
        <v>15</v>
      </c>
      <c r="I200" s="109">
        <v>10</v>
      </c>
      <c r="J200" s="111">
        <f t="shared" si="21"/>
        <v>9.5000000000000001E-2</v>
      </c>
      <c r="K200" s="138">
        <v>175217.81</v>
      </c>
      <c r="L200" s="138">
        <v>1</v>
      </c>
      <c r="M200" s="121">
        <v>0</v>
      </c>
      <c r="N200" s="112">
        <f t="shared" si="22"/>
        <v>175217.81</v>
      </c>
      <c r="O200" s="112">
        <f t="shared" si="23"/>
        <v>249685.37925</v>
      </c>
      <c r="P200" s="114">
        <f t="shared" si="24"/>
        <v>8760.8904999999995</v>
      </c>
      <c r="Q200" s="115">
        <f t="shared" si="25"/>
        <v>8760.8904999999995</v>
      </c>
    </row>
    <row r="201" spans="2:17" x14ac:dyDescent="0.25">
      <c r="B201" s="109">
        <v>197</v>
      </c>
      <c r="C201" s="146" t="s">
        <v>6462</v>
      </c>
      <c r="D201" s="109">
        <v>1200014660</v>
      </c>
      <c r="E201" s="108" t="s">
        <v>195</v>
      </c>
      <c r="F201" s="109">
        <v>2006</v>
      </c>
      <c r="G201" s="110">
        <v>44389</v>
      </c>
      <c r="H201" s="109">
        <f t="shared" si="20"/>
        <v>15</v>
      </c>
      <c r="I201" s="109">
        <v>5</v>
      </c>
      <c r="J201" s="111">
        <f t="shared" si="21"/>
        <v>0.19</v>
      </c>
      <c r="K201" s="138">
        <v>155820</v>
      </c>
      <c r="L201" s="138">
        <v>1</v>
      </c>
      <c r="M201" s="121">
        <v>0</v>
      </c>
      <c r="N201" s="112">
        <f t="shared" si="22"/>
        <v>155820</v>
      </c>
      <c r="O201" s="112">
        <f t="shared" si="23"/>
        <v>444087</v>
      </c>
      <c r="P201" s="114">
        <f t="shared" si="24"/>
        <v>7791</v>
      </c>
      <c r="Q201" s="115">
        <f t="shared" si="25"/>
        <v>7791</v>
      </c>
    </row>
    <row r="202" spans="2:17" x14ac:dyDescent="0.25">
      <c r="B202" s="109">
        <v>198</v>
      </c>
      <c r="C202" s="146" t="s">
        <v>6462</v>
      </c>
      <c r="D202" s="109">
        <v>1200012470</v>
      </c>
      <c r="E202" s="108" t="s">
        <v>196</v>
      </c>
      <c r="F202" s="109">
        <v>2006</v>
      </c>
      <c r="G202" s="110">
        <v>44389</v>
      </c>
      <c r="H202" s="109">
        <f t="shared" si="20"/>
        <v>15</v>
      </c>
      <c r="I202" s="109">
        <v>8</v>
      </c>
      <c r="J202" s="111">
        <f t="shared" si="21"/>
        <v>0.11874999999999999</v>
      </c>
      <c r="K202" s="138">
        <v>126750</v>
      </c>
      <c r="L202" s="138">
        <v>1</v>
      </c>
      <c r="M202" s="121">
        <v>0</v>
      </c>
      <c r="N202" s="112">
        <f t="shared" si="22"/>
        <v>126750</v>
      </c>
      <c r="O202" s="112">
        <f t="shared" si="23"/>
        <v>225773.4375</v>
      </c>
      <c r="P202" s="114">
        <f t="shared" si="24"/>
        <v>6337.5</v>
      </c>
      <c r="Q202" s="115">
        <f t="shared" si="25"/>
        <v>6337.5</v>
      </c>
    </row>
    <row r="203" spans="2:17" x14ac:dyDescent="0.25">
      <c r="B203" s="109">
        <v>199</v>
      </c>
      <c r="C203" s="146" t="s">
        <v>6462</v>
      </c>
      <c r="D203" s="109">
        <v>1200012460</v>
      </c>
      <c r="E203" s="108" t="s">
        <v>197</v>
      </c>
      <c r="F203" s="109">
        <v>2006</v>
      </c>
      <c r="G203" s="110">
        <v>44389</v>
      </c>
      <c r="H203" s="109">
        <f t="shared" si="20"/>
        <v>15</v>
      </c>
      <c r="I203" s="109">
        <v>5</v>
      </c>
      <c r="J203" s="111">
        <f t="shared" si="21"/>
        <v>0.19</v>
      </c>
      <c r="K203" s="138">
        <v>119065</v>
      </c>
      <c r="L203" s="138">
        <v>1</v>
      </c>
      <c r="M203" s="121">
        <v>0</v>
      </c>
      <c r="N203" s="112">
        <f t="shared" si="22"/>
        <v>119065</v>
      </c>
      <c r="O203" s="112">
        <f t="shared" si="23"/>
        <v>339335.25</v>
      </c>
      <c r="P203" s="114">
        <f t="shared" si="24"/>
        <v>5953.25</v>
      </c>
      <c r="Q203" s="115">
        <f t="shared" si="25"/>
        <v>5953.25</v>
      </c>
    </row>
    <row r="204" spans="2:17" x14ac:dyDescent="0.25">
      <c r="B204" s="109">
        <v>200</v>
      </c>
      <c r="C204" s="146" t="s">
        <v>6462</v>
      </c>
      <c r="D204" s="109">
        <v>1200014930</v>
      </c>
      <c r="E204" s="108" t="s">
        <v>198</v>
      </c>
      <c r="F204" s="109">
        <v>2006</v>
      </c>
      <c r="G204" s="110">
        <v>44389</v>
      </c>
      <c r="H204" s="109">
        <f t="shared" si="20"/>
        <v>15</v>
      </c>
      <c r="I204" s="109">
        <v>3</v>
      </c>
      <c r="J204" s="111">
        <f t="shared" si="21"/>
        <v>0.31666666666666665</v>
      </c>
      <c r="K204" s="138">
        <v>109472</v>
      </c>
      <c r="L204" s="138">
        <v>1</v>
      </c>
      <c r="M204" s="121">
        <v>0</v>
      </c>
      <c r="N204" s="112">
        <f t="shared" si="22"/>
        <v>109472</v>
      </c>
      <c r="O204" s="112">
        <f t="shared" si="23"/>
        <v>519992</v>
      </c>
      <c r="P204" s="114">
        <f t="shared" si="24"/>
        <v>5473.6</v>
      </c>
      <c r="Q204" s="115">
        <f t="shared" si="25"/>
        <v>5473.6</v>
      </c>
    </row>
    <row r="205" spans="2:17" x14ac:dyDescent="0.25">
      <c r="B205" s="109">
        <v>201</v>
      </c>
      <c r="C205" s="146" t="s">
        <v>6462</v>
      </c>
      <c r="D205" s="109">
        <v>1200014420</v>
      </c>
      <c r="E205" s="108" t="s">
        <v>199</v>
      </c>
      <c r="F205" s="109">
        <v>2006</v>
      </c>
      <c r="G205" s="110">
        <v>44389</v>
      </c>
      <c r="H205" s="109">
        <f t="shared" si="20"/>
        <v>15</v>
      </c>
      <c r="I205" s="109">
        <v>10</v>
      </c>
      <c r="J205" s="111">
        <f t="shared" si="21"/>
        <v>9.5000000000000001E-2</v>
      </c>
      <c r="K205" s="138">
        <v>104500</v>
      </c>
      <c r="L205" s="138">
        <v>1</v>
      </c>
      <c r="M205" s="121">
        <v>0</v>
      </c>
      <c r="N205" s="112">
        <f t="shared" si="22"/>
        <v>104500</v>
      </c>
      <c r="O205" s="112">
        <f t="shared" si="23"/>
        <v>148912.5</v>
      </c>
      <c r="P205" s="114">
        <f t="shared" si="24"/>
        <v>5225</v>
      </c>
      <c r="Q205" s="115">
        <f t="shared" si="25"/>
        <v>5225</v>
      </c>
    </row>
    <row r="206" spans="2:17" x14ac:dyDescent="0.25">
      <c r="B206" s="109">
        <v>202</v>
      </c>
      <c r="C206" s="146" t="s">
        <v>6462</v>
      </c>
      <c r="D206" s="109">
        <v>1200014270</v>
      </c>
      <c r="E206" s="108" t="s">
        <v>200</v>
      </c>
      <c r="F206" s="109">
        <v>2006</v>
      </c>
      <c r="G206" s="110">
        <v>44389</v>
      </c>
      <c r="H206" s="109">
        <f t="shared" si="20"/>
        <v>15</v>
      </c>
      <c r="I206" s="109">
        <v>6</v>
      </c>
      <c r="J206" s="111">
        <f t="shared" si="21"/>
        <v>0.15833333333333333</v>
      </c>
      <c r="K206" s="138">
        <v>64000</v>
      </c>
      <c r="L206" s="138">
        <v>1</v>
      </c>
      <c r="M206" s="121">
        <v>0</v>
      </c>
      <c r="N206" s="112">
        <f t="shared" si="22"/>
        <v>64000</v>
      </c>
      <c r="O206" s="112">
        <f t="shared" si="23"/>
        <v>152000</v>
      </c>
      <c r="P206" s="114">
        <f t="shared" si="24"/>
        <v>3200</v>
      </c>
      <c r="Q206" s="115">
        <f t="shared" si="25"/>
        <v>3200</v>
      </c>
    </row>
    <row r="207" spans="2:17" x14ac:dyDescent="0.25">
      <c r="B207" s="109">
        <v>203</v>
      </c>
      <c r="C207" s="146" t="s">
        <v>6462</v>
      </c>
      <c r="D207" s="109">
        <v>1200014700</v>
      </c>
      <c r="E207" s="108" t="s">
        <v>168</v>
      </c>
      <c r="F207" s="109">
        <v>2006</v>
      </c>
      <c r="G207" s="110">
        <v>44389</v>
      </c>
      <c r="H207" s="109">
        <f t="shared" si="20"/>
        <v>15</v>
      </c>
      <c r="I207" s="109">
        <v>10</v>
      </c>
      <c r="J207" s="111">
        <f t="shared" si="21"/>
        <v>9.5000000000000001E-2</v>
      </c>
      <c r="K207" s="138">
        <v>46054</v>
      </c>
      <c r="L207" s="138">
        <v>1</v>
      </c>
      <c r="M207" s="121">
        <v>0</v>
      </c>
      <c r="N207" s="112">
        <f t="shared" si="22"/>
        <v>46054</v>
      </c>
      <c r="O207" s="112">
        <f t="shared" si="23"/>
        <v>65626.95</v>
      </c>
      <c r="P207" s="114">
        <f t="shared" si="24"/>
        <v>2302.7000000000003</v>
      </c>
      <c r="Q207" s="115">
        <f t="shared" si="25"/>
        <v>2302.7000000000003</v>
      </c>
    </row>
    <row r="208" spans="2:17" x14ac:dyDescent="0.25">
      <c r="B208" s="109">
        <v>204</v>
      </c>
      <c r="C208" s="146" t="s">
        <v>6462</v>
      </c>
      <c r="D208" s="109">
        <v>1200013090</v>
      </c>
      <c r="E208" s="108" t="s">
        <v>201</v>
      </c>
      <c r="F208" s="109">
        <v>2006</v>
      </c>
      <c r="G208" s="110">
        <v>44389</v>
      </c>
      <c r="H208" s="109">
        <f t="shared" si="20"/>
        <v>15</v>
      </c>
      <c r="I208" s="109">
        <v>5</v>
      </c>
      <c r="J208" s="111">
        <f t="shared" si="21"/>
        <v>0.19</v>
      </c>
      <c r="K208" s="138">
        <v>44500</v>
      </c>
      <c r="L208" s="138">
        <v>1</v>
      </c>
      <c r="M208" s="121">
        <v>0</v>
      </c>
      <c r="N208" s="112">
        <f t="shared" si="22"/>
        <v>44500</v>
      </c>
      <c r="O208" s="112">
        <f t="shared" si="23"/>
        <v>126825</v>
      </c>
      <c r="P208" s="114">
        <f t="shared" si="24"/>
        <v>2225</v>
      </c>
      <c r="Q208" s="115">
        <f t="shared" si="25"/>
        <v>2225</v>
      </c>
    </row>
    <row r="209" spans="2:17" x14ac:dyDescent="0.25">
      <c r="B209" s="109">
        <v>205</v>
      </c>
      <c r="C209" s="146" t="s">
        <v>6462</v>
      </c>
      <c r="D209" s="109">
        <v>1200014220</v>
      </c>
      <c r="E209" s="108" t="s">
        <v>202</v>
      </c>
      <c r="F209" s="109">
        <v>2006</v>
      </c>
      <c r="G209" s="110">
        <v>44389</v>
      </c>
      <c r="H209" s="109">
        <f t="shared" si="20"/>
        <v>15</v>
      </c>
      <c r="I209" s="109">
        <v>8</v>
      </c>
      <c r="J209" s="111">
        <f t="shared" si="21"/>
        <v>0.11874999999999999</v>
      </c>
      <c r="K209" s="138">
        <v>42500</v>
      </c>
      <c r="L209" s="138">
        <v>1</v>
      </c>
      <c r="M209" s="121">
        <v>0</v>
      </c>
      <c r="N209" s="112">
        <f t="shared" si="22"/>
        <v>42500</v>
      </c>
      <c r="O209" s="112">
        <f t="shared" si="23"/>
        <v>75703.125</v>
      </c>
      <c r="P209" s="114">
        <f t="shared" si="24"/>
        <v>2125</v>
      </c>
      <c r="Q209" s="115">
        <f t="shared" si="25"/>
        <v>2125</v>
      </c>
    </row>
    <row r="210" spans="2:17" x14ac:dyDescent="0.25">
      <c r="B210" s="109">
        <v>206</v>
      </c>
      <c r="C210" s="146" t="s">
        <v>6462</v>
      </c>
      <c r="D210" s="109">
        <v>1200014550</v>
      </c>
      <c r="E210" s="108" t="s">
        <v>149</v>
      </c>
      <c r="F210" s="109">
        <v>2006</v>
      </c>
      <c r="G210" s="110">
        <v>44389</v>
      </c>
      <c r="H210" s="109">
        <f t="shared" si="20"/>
        <v>15</v>
      </c>
      <c r="I210" s="109">
        <v>10</v>
      </c>
      <c r="J210" s="111">
        <f t="shared" si="21"/>
        <v>9.5000000000000001E-2</v>
      </c>
      <c r="K210" s="138">
        <v>33250</v>
      </c>
      <c r="L210" s="138">
        <v>1</v>
      </c>
      <c r="M210" s="121">
        <v>0</v>
      </c>
      <c r="N210" s="112">
        <f t="shared" si="22"/>
        <v>33250</v>
      </c>
      <c r="O210" s="112">
        <f t="shared" si="23"/>
        <v>47381.25</v>
      </c>
      <c r="P210" s="114">
        <f t="shared" si="24"/>
        <v>1662.5</v>
      </c>
      <c r="Q210" s="115">
        <f t="shared" si="25"/>
        <v>1662.5</v>
      </c>
    </row>
    <row r="211" spans="2:17" x14ac:dyDescent="0.25">
      <c r="B211" s="109">
        <v>207</v>
      </c>
      <c r="C211" s="146" t="s">
        <v>6462</v>
      </c>
      <c r="D211" s="109">
        <v>1200014730</v>
      </c>
      <c r="E211" s="108" t="s">
        <v>203</v>
      </c>
      <c r="F211" s="109">
        <v>2006</v>
      </c>
      <c r="G211" s="110">
        <v>44389</v>
      </c>
      <c r="H211" s="109">
        <f t="shared" si="20"/>
        <v>15</v>
      </c>
      <c r="I211" s="109">
        <v>8</v>
      </c>
      <c r="J211" s="111">
        <f t="shared" si="21"/>
        <v>0.11874999999999999</v>
      </c>
      <c r="K211" s="138">
        <v>28400</v>
      </c>
      <c r="L211" s="138">
        <v>1</v>
      </c>
      <c r="M211" s="121">
        <v>0</v>
      </c>
      <c r="N211" s="112">
        <f t="shared" si="22"/>
        <v>28400</v>
      </c>
      <c r="O211" s="112">
        <f t="shared" si="23"/>
        <v>50587.5</v>
      </c>
      <c r="P211" s="114">
        <f t="shared" si="24"/>
        <v>1420</v>
      </c>
      <c r="Q211" s="115">
        <f t="shared" si="25"/>
        <v>1420</v>
      </c>
    </row>
    <row r="212" spans="2:17" x14ac:dyDescent="0.25">
      <c r="B212" s="109">
        <v>208</v>
      </c>
      <c r="C212" s="146" t="s">
        <v>6462</v>
      </c>
      <c r="D212" s="109">
        <v>1200014630</v>
      </c>
      <c r="E212" s="108" t="s">
        <v>96</v>
      </c>
      <c r="F212" s="109">
        <v>2006</v>
      </c>
      <c r="G212" s="110">
        <v>44389</v>
      </c>
      <c r="H212" s="109">
        <f t="shared" si="20"/>
        <v>15</v>
      </c>
      <c r="I212" s="109">
        <v>5</v>
      </c>
      <c r="J212" s="111">
        <f t="shared" si="21"/>
        <v>0.19</v>
      </c>
      <c r="K212" s="138">
        <v>14698</v>
      </c>
      <c r="L212" s="138">
        <v>1</v>
      </c>
      <c r="M212" s="121">
        <v>0</v>
      </c>
      <c r="N212" s="112">
        <f t="shared" si="22"/>
        <v>14698</v>
      </c>
      <c r="O212" s="112">
        <f t="shared" si="23"/>
        <v>41889.300000000003</v>
      </c>
      <c r="P212" s="114">
        <f t="shared" si="24"/>
        <v>734.90000000000009</v>
      </c>
      <c r="Q212" s="115">
        <f t="shared" si="25"/>
        <v>734.90000000000009</v>
      </c>
    </row>
    <row r="213" spans="2:17" x14ac:dyDescent="0.25">
      <c r="B213" s="109">
        <v>209</v>
      </c>
      <c r="C213" s="146" t="s">
        <v>6462</v>
      </c>
      <c r="D213" s="109">
        <v>1200014480</v>
      </c>
      <c r="E213" s="108" t="s">
        <v>204</v>
      </c>
      <c r="F213" s="109">
        <v>2006</v>
      </c>
      <c r="G213" s="110">
        <v>44389</v>
      </c>
      <c r="H213" s="109">
        <f t="shared" si="20"/>
        <v>15</v>
      </c>
      <c r="I213" s="109">
        <v>5</v>
      </c>
      <c r="J213" s="111">
        <f t="shared" si="21"/>
        <v>0.19</v>
      </c>
      <c r="K213" s="138">
        <v>10925</v>
      </c>
      <c r="L213" s="138">
        <v>1</v>
      </c>
      <c r="M213" s="121">
        <v>0</v>
      </c>
      <c r="N213" s="112">
        <f t="shared" si="22"/>
        <v>10925</v>
      </c>
      <c r="O213" s="112">
        <f t="shared" si="23"/>
        <v>31136.25</v>
      </c>
      <c r="P213" s="114">
        <f t="shared" si="24"/>
        <v>546.25</v>
      </c>
      <c r="Q213" s="115">
        <f t="shared" si="25"/>
        <v>546.25</v>
      </c>
    </row>
    <row r="214" spans="2:17" x14ac:dyDescent="0.25">
      <c r="B214" s="109">
        <v>210</v>
      </c>
      <c r="C214" s="146" t="s">
        <v>6462</v>
      </c>
      <c r="D214" s="109">
        <v>1200014500</v>
      </c>
      <c r="E214" s="108" t="s">
        <v>205</v>
      </c>
      <c r="F214" s="109">
        <v>2006</v>
      </c>
      <c r="G214" s="110">
        <v>44389</v>
      </c>
      <c r="H214" s="109">
        <f t="shared" si="20"/>
        <v>15</v>
      </c>
      <c r="I214" s="109">
        <v>6</v>
      </c>
      <c r="J214" s="111">
        <f t="shared" si="21"/>
        <v>0.15833333333333333</v>
      </c>
      <c r="K214" s="138">
        <v>10800</v>
      </c>
      <c r="L214" s="138">
        <v>1</v>
      </c>
      <c r="M214" s="121">
        <v>0</v>
      </c>
      <c r="N214" s="112">
        <f t="shared" si="22"/>
        <v>10800</v>
      </c>
      <c r="O214" s="112">
        <f t="shared" si="23"/>
        <v>25650</v>
      </c>
      <c r="P214" s="114">
        <f t="shared" si="24"/>
        <v>540</v>
      </c>
      <c r="Q214" s="115">
        <f t="shared" si="25"/>
        <v>540</v>
      </c>
    </row>
    <row r="215" spans="2:17" x14ac:dyDescent="0.25">
      <c r="B215" s="109">
        <v>211</v>
      </c>
      <c r="C215" s="146" t="s">
        <v>6462</v>
      </c>
      <c r="D215" s="109">
        <v>1200011890</v>
      </c>
      <c r="E215" s="108" t="s">
        <v>206</v>
      </c>
      <c r="F215" s="109">
        <v>2006</v>
      </c>
      <c r="G215" s="110">
        <v>44389</v>
      </c>
      <c r="H215" s="109">
        <f t="shared" si="20"/>
        <v>15</v>
      </c>
      <c r="I215" s="109">
        <v>5</v>
      </c>
      <c r="J215" s="111">
        <f t="shared" si="21"/>
        <v>0.19</v>
      </c>
      <c r="K215" s="138">
        <v>6120</v>
      </c>
      <c r="L215" s="138">
        <v>1</v>
      </c>
      <c r="M215" s="121">
        <v>0</v>
      </c>
      <c r="N215" s="112">
        <f t="shared" si="22"/>
        <v>6120</v>
      </c>
      <c r="O215" s="112">
        <f t="shared" si="23"/>
        <v>17442</v>
      </c>
      <c r="P215" s="114">
        <f t="shared" si="24"/>
        <v>306</v>
      </c>
      <c r="Q215" s="115">
        <f t="shared" si="25"/>
        <v>306</v>
      </c>
    </row>
    <row r="216" spans="2:17" x14ac:dyDescent="0.25">
      <c r="B216" s="109">
        <v>212</v>
      </c>
      <c r="C216" s="146" t="s">
        <v>6462</v>
      </c>
      <c r="D216" s="109">
        <v>1200030490</v>
      </c>
      <c r="E216" s="108" t="s">
        <v>207</v>
      </c>
      <c r="F216" s="109">
        <v>2006</v>
      </c>
      <c r="G216" s="110">
        <v>44389</v>
      </c>
      <c r="H216" s="109">
        <f t="shared" si="20"/>
        <v>15</v>
      </c>
      <c r="I216" s="109">
        <v>5</v>
      </c>
      <c r="J216" s="111">
        <f t="shared" si="21"/>
        <v>0.19</v>
      </c>
      <c r="K216" s="138">
        <v>4500</v>
      </c>
      <c r="L216" s="138">
        <v>1</v>
      </c>
      <c r="M216" s="121">
        <v>0</v>
      </c>
      <c r="N216" s="112">
        <f t="shared" si="22"/>
        <v>4500</v>
      </c>
      <c r="O216" s="112">
        <f t="shared" si="23"/>
        <v>12825</v>
      </c>
      <c r="P216" s="114">
        <f t="shared" si="24"/>
        <v>225</v>
      </c>
      <c r="Q216" s="115">
        <f t="shared" si="25"/>
        <v>225</v>
      </c>
    </row>
    <row r="217" spans="2:17" x14ac:dyDescent="0.25">
      <c r="B217" s="109">
        <v>213</v>
      </c>
      <c r="C217" s="146" t="s">
        <v>6462</v>
      </c>
      <c r="D217" s="109">
        <v>1200030520</v>
      </c>
      <c r="E217" s="108" t="s">
        <v>180</v>
      </c>
      <c r="F217" s="109">
        <v>2006</v>
      </c>
      <c r="G217" s="110">
        <v>44389</v>
      </c>
      <c r="H217" s="109">
        <f t="shared" si="20"/>
        <v>15</v>
      </c>
      <c r="I217" s="109">
        <v>5</v>
      </c>
      <c r="J217" s="111">
        <f t="shared" si="21"/>
        <v>0.19</v>
      </c>
      <c r="K217" s="138">
        <v>396</v>
      </c>
      <c r="L217" s="138">
        <v>1</v>
      </c>
      <c r="M217" s="121">
        <v>0</v>
      </c>
      <c r="N217" s="112">
        <f t="shared" si="22"/>
        <v>396</v>
      </c>
      <c r="O217" s="112">
        <f t="shared" si="23"/>
        <v>1128.6000000000001</v>
      </c>
      <c r="P217" s="114">
        <f t="shared" si="24"/>
        <v>19.8</v>
      </c>
      <c r="Q217" s="115">
        <f t="shared" si="25"/>
        <v>19.8</v>
      </c>
    </row>
    <row r="218" spans="2:17" x14ac:dyDescent="0.25">
      <c r="B218" s="109">
        <v>214</v>
      </c>
      <c r="C218" s="146" t="s">
        <v>6462</v>
      </c>
      <c r="D218" s="109">
        <v>1200013160</v>
      </c>
      <c r="E218" s="108" t="s">
        <v>208</v>
      </c>
      <c r="F218" s="109">
        <v>2007</v>
      </c>
      <c r="G218" s="110">
        <v>44389</v>
      </c>
      <c r="H218" s="109">
        <f t="shared" si="20"/>
        <v>14</v>
      </c>
      <c r="I218" s="109">
        <v>15</v>
      </c>
      <c r="J218" s="111">
        <f t="shared" si="21"/>
        <v>6.3333333333333325E-2</v>
      </c>
      <c r="K218" s="138">
        <v>8272855.5599999996</v>
      </c>
      <c r="L218" s="138">
        <v>1</v>
      </c>
      <c r="M218" s="121">
        <v>0</v>
      </c>
      <c r="N218" s="112">
        <f t="shared" si="22"/>
        <v>8272855.5599999996</v>
      </c>
      <c r="O218" s="112">
        <f t="shared" si="23"/>
        <v>7335265.2631999981</v>
      </c>
      <c r="P218" s="114">
        <f t="shared" si="24"/>
        <v>937590.29680000152</v>
      </c>
      <c r="Q218" s="115">
        <f t="shared" si="25"/>
        <v>843831.26712000137</v>
      </c>
    </row>
    <row r="219" spans="2:17" x14ac:dyDescent="0.25">
      <c r="B219" s="109">
        <v>215</v>
      </c>
      <c r="C219" s="146" t="s">
        <v>6462</v>
      </c>
      <c r="D219" s="109">
        <v>1200013200</v>
      </c>
      <c r="E219" s="108" t="s">
        <v>209</v>
      </c>
      <c r="F219" s="109">
        <v>2007</v>
      </c>
      <c r="G219" s="110">
        <v>44389</v>
      </c>
      <c r="H219" s="109">
        <f t="shared" si="20"/>
        <v>14</v>
      </c>
      <c r="I219" s="109">
        <v>15</v>
      </c>
      <c r="J219" s="111">
        <f t="shared" si="21"/>
        <v>6.3333333333333325E-2</v>
      </c>
      <c r="K219" s="138">
        <v>2269592.62</v>
      </c>
      <c r="L219" s="138">
        <v>1</v>
      </c>
      <c r="M219" s="121">
        <v>0</v>
      </c>
      <c r="N219" s="112">
        <f t="shared" si="22"/>
        <v>2269592.62</v>
      </c>
      <c r="O219" s="112">
        <f t="shared" si="23"/>
        <v>2012372.1230666663</v>
      </c>
      <c r="P219" s="114">
        <f t="shared" si="24"/>
        <v>257220.49693333381</v>
      </c>
      <c r="Q219" s="115">
        <f t="shared" si="25"/>
        <v>231498.44724000045</v>
      </c>
    </row>
    <row r="220" spans="2:17" x14ac:dyDescent="0.25">
      <c r="B220" s="109">
        <v>216</v>
      </c>
      <c r="C220" s="146" t="s">
        <v>6462</v>
      </c>
      <c r="D220" s="109">
        <v>1200012640</v>
      </c>
      <c r="E220" s="108" t="s">
        <v>210</v>
      </c>
      <c r="F220" s="109">
        <v>2007</v>
      </c>
      <c r="G220" s="110">
        <v>44389</v>
      </c>
      <c r="H220" s="109">
        <f t="shared" si="20"/>
        <v>14</v>
      </c>
      <c r="I220" s="109">
        <v>15</v>
      </c>
      <c r="J220" s="111">
        <f t="shared" si="21"/>
        <v>6.3333333333333325E-2</v>
      </c>
      <c r="K220" s="138">
        <v>1773000</v>
      </c>
      <c r="L220" s="138">
        <v>1</v>
      </c>
      <c r="M220" s="121">
        <v>0</v>
      </c>
      <c r="N220" s="112">
        <f t="shared" si="22"/>
        <v>1773000</v>
      </c>
      <c r="O220" s="112">
        <f t="shared" si="23"/>
        <v>1572059.9999999998</v>
      </c>
      <c r="P220" s="114">
        <f t="shared" si="24"/>
        <v>200940.00000000023</v>
      </c>
      <c r="Q220" s="115">
        <f t="shared" si="25"/>
        <v>180846.0000000002</v>
      </c>
    </row>
    <row r="221" spans="2:17" x14ac:dyDescent="0.25">
      <c r="B221" s="109">
        <v>217</v>
      </c>
      <c r="C221" s="146" t="s">
        <v>6462</v>
      </c>
      <c r="D221" s="109">
        <v>1200013180</v>
      </c>
      <c r="E221" s="108" t="s">
        <v>211</v>
      </c>
      <c r="F221" s="109">
        <v>2007</v>
      </c>
      <c r="G221" s="110">
        <v>44389</v>
      </c>
      <c r="H221" s="109">
        <f t="shared" si="20"/>
        <v>14</v>
      </c>
      <c r="I221" s="109">
        <v>15</v>
      </c>
      <c r="J221" s="111">
        <f t="shared" si="21"/>
        <v>6.3333333333333325E-2</v>
      </c>
      <c r="K221" s="138">
        <v>1010416.38</v>
      </c>
      <c r="L221" s="138">
        <v>1</v>
      </c>
      <c r="M221" s="121">
        <v>0</v>
      </c>
      <c r="N221" s="112">
        <f t="shared" si="22"/>
        <v>1010416.38</v>
      </c>
      <c r="O221" s="112">
        <f t="shared" si="23"/>
        <v>895902.52359999984</v>
      </c>
      <c r="P221" s="114">
        <f t="shared" si="24"/>
        <v>114513.85640000016</v>
      </c>
      <c r="Q221" s="115">
        <f t="shared" si="25"/>
        <v>103062.47076000016</v>
      </c>
    </row>
    <row r="222" spans="2:17" x14ac:dyDescent="0.25">
      <c r="B222" s="109">
        <v>218</v>
      </c>
      <c r="C222" s="146" t="s">
        <v>6462</v>
      </c>
      <c r="D222" s="109">
        <v>1200013240</v>
      </c>
      <c r="E222" s="108" t="s">
        <v>212</v>
      </c>
      <c r="F222" s="109">
        <v>2007</v>
      </c>
      <c r="G222" s="110">
        <v>44389</v>
      </c>
      <c r="H222" s="109">
        <f t="shared" si="20"/>
        <v>14</v>
      </c>
      <c r="I222" s="109">
        <v>15</v>
      </c>
      <c r="J222" s="111">
        <f t="shared" si="21"/>
        <v>6.3333333333333325E-2</v>
      </c>
      <c r="K222" s="138">
        <v>838945.98</v>
      </c>
      <c r="L222" s="138">
        <v>1</v>
      </c>
      <c r="M222" s="121">
        <v>0</v>
      </c>
      <c r="N222" s="112">
        <f t="shared" si="22"/>
        <v>838945.98</v>
      </c>
      <c r="O222" s="112">
        <f t="shared" si="23"/>
        <v>743865.43559999985</v>
      </c>
      <c r="P222" s="114">
        <f t="shared" si="24"/>
        <v>95080.54440000013</v>
      </c>
      <c r="Q222" s="115">
        <f t="shared" si="25"/>
        <v>85572.489960000123</v>
      </c>
    </row>
    <row r="223" spans="2:17" x14ac:dyDescent="0.25">
      <c r="B223" s="109">
        <v>219</v>
      </c>
      <c r="C223" s="146" t="s">
        <v>6462</v>
      </c>
      <c r="D223" s="109">
        <v>1200012590</v>
      </c>
      <c r="E223" s="108" t="s">
        <v>213</v>
      </c>
      <c r="F223" s="109">
        <v>2007</v>
      </c>
      <c r="G223" s="110">
        <v>44389</v>
      </c>
      <c r="H223" s="109">
        <f t="shared" si="20"/>
        <v>14</v>
      </c>
      <c r="I223" s="109">
        <v>8</v>
      </c>
      <c r="J223" s="111">
        <f t="shared" si="21"/>
        <v>0.11874999999999999</v>
      </c>
      <c r="K223" s="138">
        <v>658750</v>
      </c>
      <c r="L223" s="138">
        <v>1</v>
      </c>
      <c r="M223" s="121">
        <v>0</v>
      </c>
      <c r="N223" s="112">
        <f t="shared" si="22"/>
        <v>658750</v>
      </c>
      <c r="O223" s="112">
        <f t="shared" si="23"/>
        <v>1095171.875</v>
      </c>
      <c r="P223" s="114">
        <f t="shared" si="24"/>
        <v>32937.5</v>
      </c>
      <c r="Q223" s="115">
        <f t="shared" si="25"/>
        <v>32937.5</v>
      </c>
    </row>
    <row r="224" spans="2:17" x14ac:dyDescent="0.25">
      <c r="B224" s="109">
        <v>220</v>
      </c>
      <c r="C224" s="146" t="s">
        <v>6462</v>
      </c>
      <c r="D224" s="109">
        <v>1200014850</v>
      </c>
      <c r="E224" s="108" t="s">
        <v>189</v>
      </c>
      <c r="F224" s="109">
        <v>2007</v>
      </c>
      <c r="G224" s="110">
        <v>44389</v>
      </c>
      <c r="H224" s="109">
        <f t="shared" si="20"/>
        <v>14</v>
      </c>
      <c r="I224" s="109">
        <v>15</v>
      </c>
      <c r="J224" s="111">
        <f t="shared" si="21"/>
        <v>6.3333333333333325E-2</v>
      </c>
      <c r="K224" s="138">
        <v>620000</v>
      </c>
      <c r="L224" s="138">
        <v>1</v>
      </c>
      <c r="M224" s="121">
        <v>0</v>
      </c>
      <c r="N224" s="112">
        <f t="shared" si="22"/>
        <v>620000</v>
      </c>
      <c r="O224" s="112">
        <f t="shared" si="23"/>
        <v>549733.33333333326</v>
      </c>
      <c r="P224" s="114">
        <f t="shared" si="24"/>
        <v>70266.666666666744</v>
      </c>
      <c r="Q224" s="115">
        <f t="shared" si="25"/>
        <v>63240.000000000073</v>
      </c>
    </row>
    <row r="225" spans="2:17" x14ac:dyDescent="0.25">
      <c r="B225" s="109">
        <v>221</v>
      </c>
      <c r="C225" s="146" t="s">
        <v>6462</v>
      </c>
      <c r="D225" s="109">
        <v>1200013210</v>
      </c>
      <c r="E225" s="108" t="s">
        <v>214</v>
      </c>
      <c r="F225" s="109">
        <v>2007</v>
      </c>
      <c r="G225" s="110">
        <v>44389</v>
      </c>
      <c r="H225" s="109">
        <f t="shared" si="20"/>
        <v>14</v>
      </c>
      <c r="I225" s="109">
        <v>15</v>
      </c>
      <c r="J225" s="111">
        <f t="shared" si="21"/>
        <v>6.3333333333333325E-2</v>
      </c>
      <c r="K225" s="138">
        <v>563024.93000000005</v>
      </c>
      <c r="L225" s="138">
        <v>1</v>
      </c>
      <c r="M225" s="121">
        <v>0</v>
      </c>
      <c r="N225" s="112">
        <f t="shared" si="22"/>
        <v>563024.93000000005</v>
      </c>
      <c r="O225" s="112">
        <f t="shared" si="23"/>
        <v>499215.43793333328</v>
      </c>
      <c r="P225" s="114">
        <f t="shared" si="24"/>
        <v>63809.492066666775</v>
      </c>
      <c r="Q225" s="115">
        <f t="shared" si="25"/>
        <v>57428.542860000096</v>
      </c>
    </row>
    <row r="226" spans="2:17" x14ac:dyDescent="0.25">
      <c r="B226" s="109">
        <v>222</v>
      </c>
      <c r="C226" s="146" t="s">
        <v>6462</v>
      </c>
      <c r="D226" s="109">
        <v>1200013060</v>
      </c>
      <c r="E226" s="108" t="s">
        <v>215</v>
      </c>
      <c r="F226" s="109">
        <v>2007</v>
      </c>
      <c r="G226" s="110">
        <v>44389</v>
      </c>
      <c r="H226" s="109">
        <f t="shared" si="20"/>
        <v>14</v>
      </c>
      <c r="I226" s="109">
        <v>15</v>
      </c>
      <c r="J226" s="111">
        <f t="shared" si="21"/>
        <v>6.3333333333333325E-2</v>
      </c>
      <c r="K226" s="138">
        <v>549427</v>
      </c>
      <c r="L226" s="138">
        <v>1</v>
      </c>
      <c r="M226" s="121">
        <v>0</v>
      </c>
      <c r="N226" s="112">
        <f t="shared" si="22"/>
        <v>549427</v>
      </c>
      <c r="O226" s="112">
        <f t="shared" si="23"/>
        <v>487158.60666666657</v>
      </c>
      <c r="P226" s="114">
        <f t="shared" si="24"/>
        <v>62268.393333333428</v>
      </c>
      <c r="Q226" s="115">
        <f t="shared" si="25"/>
        <v>56041.554000000084</v>
      </c>
    </row>
    <row r="227" spans="2:17" x14ac:dyDescent="0.25">
      <c r="B227" s="109">
        <v>223</v>
      </c>
      <c r="C227" s="146" t="s">
        <v>6462</v>
      </c>
      <c r="D227" s="109">
        <v>1200012641</v>
      </c>
      <c r="E227" s="108" t="s">
        <v>210</v>
      </c>
      <c r="F227" s="109">
        <v>2007</v>
      </c>
      <c r="G227" s="110">
        <v>44389</v>
      </c>
      <c r="H227" s="109">
        <f t="shared" si="20"/>
        <v>14</v>
      </c>
      <c r="I227" s="109">
        <v>10</v>
      </c>
      <c r="J227" s="111">
        <f t="shared" si="21"/>
        <v>9.5000000000000001E-2</v>
      </c>
      <c r="K227" s="138">
        <v>354166</v>
      </c>
      <c r="L227" s="138">
        <v>1</v>
      </c>
      <c r="M227" s="121">
        <v>0</v>
      </c>
      <c r="N227" s="112">
        <f t="shared" si="22"/>
        <v>354166</v>
      </c>
      <c r="O227" s="112">
        <f t="shared" si="23"/>
        <v>471040.78</v>
      </c>
      <c r="P227" s="114">
        <f t="shared" si="24"/>
        <v>17708.3</v>
      </c>
      <c r="Q227" s="115">
        <f t="shared" si="25"/>
        <v>17708.3</v>
      </c>
    </row>
    <row r="228" spans="2:17" x14ac:dyDescent="0.25">
      <c r="B228" s="109">
        <v>224</v>
      </c>
      <c r="C228" s="146" t="s">
        <v>6462</v>
      </c>
      <c r="D228" s="109">
        <v>1200013220</v>
      </c>
      <c r="E228" s="108" t="s">
        <v>216</v>
      </c>
      <c r="F228" s="109">
        <v>2007</v>
      </c>
      <c r="G228" s="110">
        <v>44389</v>
      </c>
      <c r="H228" s="109">
        <f t="shared" si="20"/>
        <v>14</v>
      </c>
      <c r="I228" s="109">
        <v>8</v>
      </c>
      <c r="J228" s="111">
        <f t="shared" si="21"/>
        <v>0.11874999999999999</v>
      </c>
      <c r="K228" s="138">
        <v>351820</v>
      </c>
      <c r="L228" s="138">
        <v>1</v>
      </c>
      <c r="M228" s="121">
        <v>0</v>
      </c>
      <c r="N228" s="112">
        <f t="shared" si="22"/>
        <v>351820</v>
      </c>
      <c r="O228" s="112">
        <f t="shared" si="23"/>
        <v>584900.75</v>
      </c>
      <c r="P228" s="114">
        <f t="shared" si="24"/>
        <v>17591</v>
      </c>
      <c r="Q228" s="115">
        <f t="shared" si="25"/>
        <v>17591</v>
      </c>
    </row>
    <row r="229" spans="2:17" x14ac:dyDescent="0.25">
      <c r="B229" s="109">
        <v>225</v>
      </c>
      <c r="C229" s="146" t="s">
        <v>6462</v>
      </c>
      <c r="D229" s="109">
        <v>1200014800</v>
      </c>
      <c r="E229" s="108" t="s">
        <v>217</v>
      </c>
      <c r="F229" s="109">
        <v>2007</v>
      </c>
      <c r="G229" s="110">
        <v>44389</v>
      </c>
      <c r="H229" s="109">
        <f t="shared" si="20"/>
        <v>14</v>
      </c>
      <c r="I229" s="109">
        <v>8</v>
      </c>
      <c r="J229" s="111">
        <f t="shared" si="21"/>
        <v>0.11874999999999999</v>
      </c>
      <c r="K229" s="138">
        <v>335000</v>
      </c>
      <c r="L229" s="138">
        <v>1</v>
      </c>
      <c r="M229" s="121">
        <v>0</v>
      </c>
      <c r="N229" s="112">
        <f t="shared" si="22"/>
        <v>335000</v>
      </c>
      <c r="O229" s="112">
        <f t="shared" si="23"/>
        <v>556937.5</v>
      </c>
      <c r="P229" s="114">
        <f t="shared" si="24"/>
        <v>16750</v>
      </c>
      <c r="Q229" s="115">
        <f t="shared" si="25"/>
        <v>16750</v>
      </c>
    </row>
    <row r="230" spans="2:17" x14ac:dyDescent="0.25">
      <c r="B230" s="109">
        <v>226</v>
      </c>
      <c r="C230" s="146" t="s">
        <v>6462</v>
      </c>
      <c r="D230" s="109">
        <v>1200013230</v>
      </c>
      <c r="E230" s="108" t="s">
        <v>218</v>
      </c>
      <c r="F230" s="109">
        <v>2007</v>
      </c>
      <c r="G230" s="110">
        <v>44389</v>
      </c>
      <c r="H230" s="109">
        <f t="shared" si="20"/>
        <v>14</v>
      </c>
      <c r="I230" s="109">
        <v>8</v>
      </c>
      <c r="J230" s="111">
        <f t="shared" si="21"/>
        <v>0.11874999999999999</v>
      </c>
      <c r="K230" s="138">
        <v>265568.03000000003</v>
      </c>
      <c r="L230" s="138">
        <v>1</v>
      </c>
      <c r="M230" s="121">
        <v>0</v>
      </c>
      <c r="N230" s="112">
        <f t="shared" si="22"/>
        <v>265568.03000000003</v>
      </c>
      <c r="O230" s="112">
        <f t="shared" si="23"/>
        <v>441506.84987500001</v>
      </c>
      <c r="P230" s="114">
        <f t="shared" si="24"/>
        <v>13278.401500000002</v>
      </c>
      <c r="Q230" s="115">
        <f t="shared" si="25"/>
        <v>13278.401500000002</v>
      </c>
    </row>
    <row r="231" spans="2:17" x14ac:dyDescent="0.25">
      <c r="B231" s="109">
        <v>227</v>
      </c>
      <c r="C231" s="146" t="s">
        <v>6462</v>
      </c>
      <c r="D231" s="109">
        <v>1200013190</v>
      </c>
      <c r="E231" s="108" t="s">
        <v>219</v>
      </c>
      <c r="F231" s="109">
        <v>2007</v>
      </c>
      <c r="G231" s="110">
        <v>44389</v>
      </c>
      <c r="H231" s="109">
        <f t="shared" si="20"/>
        <v>14</v>
      </c>
      <c r="I231" s="109">
        <v>8</v>
      </c>
      <c r="J231" s="111">
        <f t="shared" si="21"/>
        <v>0.11874999999999999</v>
      </c>
      <c r="K231" s="138">
        <v>257876.04</v>
      </c>
      <c r="L231" s="138">
        <v>1</v>
      </c>
      <c r="M231" s="121">
        <v>0</v>
      </c>
      <c r="N231" s="112">
        <f t="shared" si="22"/>
        <v>257876.04</v>
      </c>
      <c r="O231" s="112">
        <f t="shared" si="23"/>
        <v>428718.91649999999</v>
      </c>
      <c r="P231" s="114">
        <f t="shared" si="24"/>
        <v>12893.802000000001</v>
      </c>
      <c r="Q231" s="115">
        <f t="shared" si="25"/>
        <v>12893.802000000001</v>
      </c>
    </row>
    <row r="232" spans="2:17" x14ac:dyDescent="0.25">
      <c r="B232" s="109">
        <v>228</v>
      </c>
      <c r="C232" s="146" t="s">
        <v>6462</v>
      </c>
      <c r="D232" s="109">
        <v>1200013000</v>
      </c>
      <c r="E232" s="108" t="s">
        <v>220</v>
      </c>
      <c r="F232" s="109">
        <v>2007</v>
      </c>
      <c r="G232" s="110">
        <v>44389</v>
      </c>
      <c r="H232" s="109">
        <f t="shared" si="20"/>
        <v>14</v>
      </c>
      <c r="I232" s="109">
        <v>8</v>
      </c>
      <c r="J232" s="111">
        <f t="shared" si="21"/>
        <v>0.11874999999999999</v>
      </c>
      <c r="K232" s="138">
        <v>232500</v>
      </c>
      <c r="L232" s="138">
        <v>1</v>
      </c>
      <c r="M232" s="121">
        <v>0</v>
      </c>
      <c r="N232" s="112">
        <f t="shared" si="22"/>
        <v>232500</v>
      </c>
      <c r="O232" s="112">
        <f t="shared" si="23"/>
        <v>386531.24999999994</v>
      </c>
      <c r="P232" s="114">
        <f t="shared" si="24"/>
        <v>11625</v>
      </c>
      <c r="Q232" s="115">
        <f t="shared" si="25"/>
        <v>11625</v>
      </c>
    </row>
    <row r="233" spans="2:17" x14ac:dyDescent="0.25">
      <c r="B233" s="109">
        <v>229</v>
      </c>
      <c r="C233" s="146" t="s">
        <v>6462</v>
      </c>
      <c r="D233" s="109">
        <v>1200014240</v>
      </c>
      <c r="E233" s="108" t="s">
        <v>221</v>
      </c>
      <c r="F233" s="109">
        <v>2007</v>
      </c>
      <c r="G233" s="110">
        <v>44389</v>
      </c>
      <c r="H233" s="109">
        <f t="shared" si="20"/>
        <v>14</v>
      </c>
      <c r="I233" s="109">
        <v>15</v>
      </c>
      <c r="J233" s="111">
        <f t="shared" si="21"/>
        <v>6.3333333333333325E-2</v>
      </c>
      <c r="K233" s="138">
        <v>195500</v>
      </c>
      <c r="L233" s="138">
        <v>1</v>
      </c>
      <c r="M233" s="121">
        <v>0</v>
      </c>
      <c r="N233" s="112">
        <f t="shared" si="22"/>
        <v>195500</v>
      </c>
      <c r="O233" s="112">
        <f t="shared" si="23"/>
        <v>173343.33333333328</v>
      </c>
      <c r="P233" s="114">
        <f t="shared" si="24"/>
        <v>22156.666666666715</v>
      </c>
      <c r="Q233" s="115">
        <f t="shared" si="25"/>
        <v>19941.000000000044</v>
      </c>
    </row>
    <row r="234" spans="2:17" x14ac:dyDescent="0.25">
      <c r="B234" s="109">
        <v>230</v>
      </c>
      <c r="C234" s="146" t="s">
        <v>6462</v>
      </c>
      <c r="D234" s="109">
        <v>1200014040</v>
      </c>
      <c r="E234" s="108" t="s">
        <v>222</v>
      </c>
      <c r="F234" s="109">
        <v>2007</v>
      </c>
      <c r="G234" s="110">
        <v>44389</v>
      </c>
      <c r="H234" s="109">
        <f t="shared" si="20"/>
        <v>14</v>
      </c>
      <c r="I234" s="109">
        <v>10</v>
      </c>
      <c r="J234" s="111">
        <f t="shared" si="21"/>
        <v>9.5000000000000001E-2</v>
      </c>
      <c r="K234" s="138">
        <v>176400</v>
      </c>
      <c r="L234" s="138">
        <v>1</v>
      </c>
      <c r="M234" s="121">
        <v>0</v>
      </c>
      <c r="N234" s="112">
        <f t="shared" si="22"/>
        <v>176400</v>
      </c>
      <c r="O234" s="112">
        <f t="shared" si="23"/>
        <v>234612</v>
      </c>
      <c r="P234" s="114">
        <f t="shared" si="24"/>
        <v>8820</v>
      </c>
      <c r="Q234" s="115">
        <f t="shared" si="25"/>
        <v>8820</v>
      </c>
    </row>
    <row r="235" spans="2:17" x14ac:dyDescent="0.25">
      <c r="B235" s="109">
        <v>231</v>
      </c>
      <c r="C235" s="146" t="s">
        <v>6462</v>
      </c>
      <c r="D235" s="109">
        <v>1200013040</v>
      </c>
      <c r="E235" s="108" t="s">
        <v>223</v>
      </c>
      <c r="F235" s="109">
        <v>2007</v>
      </c>
      <c r="G235" s="110">
        <v>44389</v>
      </c>
      <c r="H235" s="109">
        <f t="shared" si="20"/>
        <v>14</v>
      </c>
      <c r="I235" s="109">
        <v>8</v>
      </c>
      <c r="J235" s="111">
        <f t="shared" si="21"/>
        <v>0.11874999999999999</v>
      </c>
      <c r="K235" s="138">
        <v>120500</v>
      </c>
      <c r="L235" s="138">
        <v>1</v>
      </c>
      <c r="M235" s="121">
        <v>0</v>
      </c>
      <c r="N235" s="112">
        <f t="shared" si="22"/>
        <v>120500</v>
      </c>
      <c r="O235" s="112">
        <f t="shared" si="23"/>
        <v>200331.24999999997</v>
      </c>
      <c r="P235" s="114">
        <f t="shared" si="24"/>
        <v>6025</v>
      </c>
      <c r="Q235" s="115">
        <f t="shared" si="25"/>
        <v>6025</v>
      </c>
    </row>
    <row r="236" spans="2:17" x14ac:dyDescent="0.25">
      <c r="B236" s="109">
        <v>232</v>
      </c>
      <c r="C236" s="146" t="s">
        <v>6462</v>
      </c>
      <c r="D236" s="109">
        <v>1200014210</v>
      </c>
      <c r="E236" s="108" t="s">
        <v>224</v>
      </c>
      <c r="F236" s="109">
        <v>2007</v>
      </c>
      <c r="G236" s="110">
        <v>44389</v>
      </c>
      <c r="H236" s="109">
        <f t="shared" si="20"/>
        <v>14</v>
      </c>
      <c r="I236" s="109">
        <v>8</v>
      </c>
      <c r="J236" s="111">
        <f t="shared" si="21"/>
        <v>0.11874999999999999</v>
      </c>
      <c r="K236" s="138">
        <v>104500</v>
      </c>
      <c r="L236" s="138">
        <v>1</v>
      </c>
      <c r="M236" s="121">
        <v>0</v>
      </c>
      <c r="N236" s="112">
        <f t="shared" si="22"/>
        <v>104500</v>
      </c>
      <c r="O236" s="112">
        <f t="shared" si="23"/>
        <v>173731.25</v>
      </c>
      <c r="P236" s="114">
        <f t="shared" si="24"/>
        <v>5225</v>
      </c>
      <c r="Q236" s="115">
        <f t="shared" si="25"/>
        <v>5225</v>
      </c>
    </row>
    <row r="237" spans="2:17" x14ac:dyDescent="0.25">
      <c r="B237" s="109">
        <v>233</v>
      </c>
      <c r="C237" s="146" t="s">
        <v>6462</v>
      </c>
      <c r="D237" s="109">
        <v>1200014200</v>
      </c>
      <c r="E237" s="108" t="s">
        <v>225</v>
      </c>
      <c r="F237" s="109">
        <v>2007</v>
      </c>
      <c r="G237" s="110">
        <v>44389</v>
      </c>
      <c r="H237" s="109">
        <f t="shared" si="20"/>
        <v>14</v>
      </c>
      <c r="I237" s="109">
        <v>8</v>
      </c>
      <c r="J237" s="111">
        <f t="shared" si="21"/>
        <v>0.11874999999999999</v>
      </c>
      <c r="K237" s="138">
        <v>95000</v>
      </c>
      <c r="L237" s="138">
        <v>1</v>
      </c>
      <c r="M237" s="121">
        <v>0</v>
      </c>
      <c r="N237" s="112">
        <f t="shared" si="22"/>
        <v>95000</v>
      </c>
      <c r="O237" s="112">
        <f t="shared" si="23"/>
        <v>157937.5</v>
      </c>
      <c r="P237" s="114">
        <f t="shared" si="24"/>
        <v>4750</v>
      </c>
      <c r="Q237" s="115">
        <f t="shared" si="25"/>
        <v>4750</v>
      </c>
    </row>
    <row r="238" spans="2:17" x14ac:dyDescent="0.25">
      <c r="B238" s="109">
        <v>234</v>
      </c>
      <c r="C238" s="146" t="s">
        <v>6462</v>
      </c>
      <c r="D238" s="109">
        <v>1200013700</v>
      </c>
      <c r="E238" s="108" t="s">
        <v>226</v>
      </c>
      <c r="F238" s="109">
        <v>2007</v>
      </c>
      <c r="G238" s="110">
        <v>44389</v>
      </c>
      <c r="H238" s="109">
        <f t="shared" si="20"/>
        <v>14</v>
      </c>
      <c r="I238" s="109">
        <v>8</v>
      </c>
      <c r="J238" s="111">
        <f t="shared" si="21"/>
        <v>0.11874999999999999</v>
      </c>
      <c r="K238" s="138">
        <v>85990</v>
      </c>
      <c r="L238" s="138">
        <v>1</v>
      </c>
      <c r="M238" s="121">
        <v>0</v>
      </c>
      <c r="N238" s="112">
        <f t="shared" si="22"/>
        <v>85990</v>
      </c>
      <c r="O238" s="112">
        <f t="shared" si="23"/>
        <v>142958.375</v>
      </c>
      <c r="P238" s="114">
        <f t="shared" si="24"/>
        <v>4299.5</v>
      </c>
      <c r="Q238" s="115">
        <f t="shared" si="25"/>
        <v>4299.5</v>
      </c>
    </row>
    <row r="239" spans="2:17" x14ac:dyDescent="0.25">
      <c r="B239" s="109">
        <v>235</v>
      </c>
      <c r="C239" s="146" t="s">
        <v>6462</v>
      </c>
      <c r="D239" s="109">
        <v>1200014260</v>
      </c>
      <c r="E239" s="108" t="s">
        <v>227</v>
      </c>
      <c r="F239" s="109">
        <v>2007</v>
      </c>
      <c r="G239" s="110">
        <v>44389</v>
      </c>
      <c r="H239" s="109">
        <f t="shared" si="20"/>
        <v>14</v>
      </c>
      <c r="I239" s="109">
        <v>6</v>
      </c>
      <c r="J239" s="111">
        <f t="shared" si="21"/>
        <v>0.15833333333333333</v>
      </c>
      <c r="K239" s="138">
        <v>76500</v>
      </c>
      <c r="L239" s="138">
        <v>1</v>
      </c>
      <c r="M239" s="121">
        <v>0</v>
      </c>
      <c r="N239" s="112">
        <f t="shared" si="22"/>
        <v>76500</v>
      </c>
      <c r="O239" s="112">
        <f t="shared" si="23"/>
        <v>169575</v>
      </c>
      <c r="P239" s="114">
        <f t="shared" si="24"/>
        <v>3825</v>
      </c>
      <c r="Q239" s="115">
        <f t="shared" si="25"/>
        <v>3825</v>
      </c>
    </row>
    <row r="240" spans="2:17" x14ac:dyDescent="0.25">
      <c r="B240" s="109">
        <v>236</v>
      </c>
      <c r="C240" s="146" t="s">
        <v>6462</v>
      </c>
      <c r="D240" s="109">
        <v>1200014190</v>
      </c>
      <c r="E240" s="108" t="s">
        <v>228</v>
      </c>
      <c r="F240" s="109">
        <v>2007</v>
      </c>
      <c r="G240" s="110">
        <v>44389</v>
      </c>
      <c r="H240" s="109">
        <f t="shared" si="20"/>
        <v>14</v>
      </c>
      <c r="I240" s="109">
        <v>15</v>
      </c>
      <c r="J240" s="111">
        <f t="shared" si="21"/>
        <v>6.3333333333333325E-2</v>
      </c>
      <c r="K240" s="138">
        <v>71250</v>
      </c>
      <c r="L240" s="138">
        <v>1</v>
      </c>
      <c r="M240" s="121">
        <v>0</v>
      </c>
      <c r="N240" s="112">
        <f t="shared" si="22"/>
        <v>71250</v>
      </c>
      <c r="O240" s="112">
        <f t="shared" si="23"/>
        <v>63174.999999999985</v>
      </c>
      <c r="P240" s="114">
        <f t="shared" si="24"/>
        <v>8075.0000000000146</v>
      </c>
      <c r="Q240" s="115">
        <f t="shared" si="25"/>
        <v>7267.5000000000136</v>
      </c>
    </row>
    <row r="241" spans="2:17" x14ac:dyDescent="0.25">
      <c r="B241" s="109">
        <v>237</v>
      </c>
      <c r="C241" s="146" t="s">
        <v>6462</v>
      </c>
      <c r="D241" s="109">
        <v>1200013510</v>
      </c>
      <c r="E241" s="108" t="s">
        <v>229</v>
      </c>
      <c r="F241" s="109">
        <v>2007</v>
      </c>
      <c r="G241" s="110">
        <v>44389</v>
      </c>
      <c r="H241" s="109">
        <f t="shared" si="20"/>
        <v>14</v>
      </c>
      <c r="I241" s="109">
        <v>10</v>
      </c>
      <c r="J241" s="111">
        <f t="shared" si="21"/>
        <v>9.5000000000000001E-2</v>
      </c>
      <c r="K241" s="138">
        <v>19000</v>
      </c>
      <c r="L241" s="138">
        <v>2270.0700000000002</v>
      </c>
      <c r="M241" s="121">
        <v>0.56000000000000005</v>
      </c>
      <c r="N241" s="112">
        <f t="shared" si="22"/>
        <v>29640</v>
      </c>
      <c r="O241" s="112">
        <f t="shared" si="23"/>
        <v>39421.200000000004</v>
      </c>
      <c r="P241" s="114">
        <f t="shared" si="24"/>
        <v>1482</v>
      </c>
      <c r="Q241" s="115">
        <f t="shared" si="25"/>
        <v>1482</v>
      </c>
    </row>
    <row r="242" spans="2:17" x14ac:dyDescent="0.25">
      <c r="B242" s="109">
        <v>238</v>
      </c>
      <c r="C242" s="146" t="s">
        <v>6462</v>
      </c>
      <c r="D242" s="109">
        <v>1200013170</v>
      </c>
      <c r="E242" s="108" t="s">
        <v>230</v>
      </c>
      <c r="F242" s="109">
        <v>2008</v>
      </c>
      <c r="G242" s="110">
        <v>44389</v>
      </c>
      <c r="H242" s="109">
        <f t="shared" si="20"/>
        <v>13</v>
      </c>
      <c r="I242" s="109">
        <v>15</v>
      </c>
      <c r="J242" s="111">
        <f t="shared" si="21"/>
        <v>6.3333333333333325E-2</v>
      </c>
      <c r="K242" s="138">
        <v>12676184.789999999</v>
      </c>
      <c r="L242" s="138">
        <v>1</v>
      </c>
      <c r="M242" s="121">
        <v>0</v>
      </c>
      <c r="N242" s="112">
        <f t="shared" si="22"/>
        <v>12676184.789999999</v>
      </c>
      <c r="O242" s="112">
        <f t="shared" si="23"/>
        <v>10436725.477099998</v>
      </c>
      <c r="P242" s="114">
        <f t="shared" si="24"/>
        <v>2239459.3129000012</v>
      </c>
      <c r="Q242" s="115">
        <f t="shared" si="25"/>
        <v>2015513.3816100012</v>
      </c>
    </row>
    <row r="243" spans="2:17" x14ac:dyDescent="0.25">
      <c r="B243" s="109">
        <v>239</v>
      </c>
      <c r="C243" s="146" t="s">
        <v>6462</v>
      </c>
      <c r="D243" s="109">
        <v>1200003280</v>
      </c>
      <c r="E243" s="108" t="s">
        <v>231</v>
      </c>
      <c r="F243" s="109">
        <v>2008</v>
      </c>
      <c r="G243" s="110">
        <v>44389</v>
      </c>
      <c r="H243" s="109">
        <f t="shared" si="20"/>
        <v>13</v>
      </c>
      <c r="I243" s="109">
        <v>15</v>
      </c>
      <c r="J243" s="111">
        <f t="shared" si="21"/>
        <v>6.3333333333333325E-2</v>
      </c>
      <c r="K243" s="138">
        <v>2692473.92</v>
      </c>
      <c r="L243" s="138">
        <v>1</v>
      </c>
      <c r="M243" s="121">
        <v>0</v>
      </c>
      <c r="N243" s="112">
        <f t="shared" si="22"/>
        <v>2692473.92</v>
      </c>
      <c r="O243" s="112">
        <f t="shared" si="23"/>
        <v>2216803.5274666664</v>
      </c>
      <c r="P243" s="114">
        <f t="shared" si="24"/>
        <v>475670.39253333351</v>
      </c>
      <c r="Q243" s="115">
        <f t="shared" si="25"/>
        <v>428103.35328000016</v>
      </c>
    </row>
    <row r="244" spans="2:17" x14ac:dyDescent="0.25">
      <c r="B244" s="109">
        <v>240</v>
      </c>
      <c r="C244" s="146" t="s">
        <v>6462</v>
      </c>
      <c r="D244" s="109">
        <v>1200034390</v>
      </c>
      <c r="E244" s="108" t="s">
        <v>232</v>
      </c>
      <c r="F244" s="109">
        <v>2008</v>
      </c>
      <c r="G244" s="110">
        <v>44389</v>
      </c>
      <c r="H244" s="109">
        <f t="shared" si="20"/>
        <v>13</v>
      </c>
      <c r="I244" s="109">
        <v>8</v>
      </c>
      <c r="J244" s="111">
        <f t="shared" si="21"/>
        <v>0.11874999999999999</v>
      </c>
      <c r="K244" s="138">
        <v>2563467</v>
      </c>
      <c r="L244" s="138">
        <v>1</v>
      </c>
      <c r="M244" s="121">
        <v>0</v>
      </c>
      <c r="N244" s="112">
        <f t="shared" si="22"/>
        <v>2563467</v>
      </c>
      <c r="O244" s="112">
        <f t="shared" si="23"/>
        <v>3957352.1812499999</v>
      </c>
      <c r="P244" s="114">
        <f t="shared" si="24"/>
        <v>128173.35</v>
      </c>
      <c r="Q244" s="115">
        <f t="shared" si="25"/>
        <v>128173.35</v>
      </c>
    </row>
    <row r="245" spans="2:17" x14ac:dyDescent="0.25">
      <c r="B245" s="109">
        <v>241</v>
      </c>
      <c r="C245" s="146" t="s">
        <v>6462</v>
      </c>
      <c r="D245" s="109">
        <v>1200014150</v>
      </c>
      <c r="E245" s="108" t="s">
        <v>233</v>
      </c>
      <c r="F245" s="109">
        <v>2008</v>
      </c>
      <c r="G245" s="110">
        <v>44389</v>
      </c>
      <c r="H245" s="109">
        <f t="shared" si="20"/>
        <v>13</v>
      </c>
      <c r="I245" s="109">
        <v>15</v>
      </c>
      <c r="J245" s="111">
        <f t="shared" si="21"/>
        <v>6.3333333333333325E-2</v>
      </c>
      <c r="K245" s="138">
        <v>1834380</v>
      </c>
      <c r="L245" s="138">
        <v>1</v>
      </c>
      <c r="M245" s="121">
        <v>0</v>
      </c>
      <c r="N245" s="112">
        <f t="shared" si="22"/>
        <v>1834380</v>
      </c>
      <c r="O245" s="112">
        <f t="shared" si="23"/>
        <v>1510306.2</v>
      </c>
      <c r="P245" s="114">
        <f t="shared" si="24"/>
        <v>324073.80000000005</v>
      </c>
      <c r="Q245" s="115">
        <f t="shared" si="25"/>
        <v>291666.42000000004</v>
      </c>
    </row>
    <row r="246" spans="2:17" x14ac:dyDescent="0.25">
      <c r="B246" s="109">
        <v>242</v>
      </c>
      <c r="C246" s="146" t="s">
        <v>6462</v>
      </c>
      <c r="D246" s="109">
        <v>1200032460</v>
      </c>
      <c r="E246" s="108" t="s">
        <v>234</v>
      </c>
      <c r="F246" s="109">
        <v>2008</v>
      </c>
      <c r="G246" s="110">
        <v>44389</v>
      </c>
      <c r="H246" s="109">
        <f t="shared" si="20"/>
        <v>13</v>
      </c>
      <c r="I246" s="109">
        <v>15</v>
      </c>
      <c r="J246" s="111">
        <f t="shared" si="21"/>
        <v>6.3333333333333325E-2</v>
      </c>
      <c r="K246" s="138">
        <v>1212218.56</v>
      </c>
      <c r="L246" s="138">
        <v>1</v>
      </c>
      <c r="M246" s="121">
        <v>0</v>
      </c>
      <c r="N246" s="112">
        <f t="shared" si="22"/>
        <v>1212218.56</v>
      </c>
      <c r="O246" s="112">
        <f t="shared" si="23"/>
        <v>998059.94773333333</v>
      </c>
      <c r="P246" s="114">
        <f t="shared" si="24"/>
        <v>214158.61226666672</v>
      </c>
      <c r="Q246" s="115">
        <f t="shared" si="25"/>
        <v>192742.75104000006</v>
      </c>
    </row>
    <row r="247" spans="2:17" x14ac:dyDescent="0.25">
      <c r="B247" s="109">
        <v>243</v>
      </c>
      <c r="C247" s="146" t="s">
        <v>6462</v>
      </c>
      <c r="D247" s="109">
        <v>1200003230</v>
      </c>
      <c r="E247" s="108" t="s">
        <v>235</v>
      </c>
      <c r="F247" s="109">
        <v>2008</v>
      </c>
      <c r="G247" s="110">
        <v>44389</v>
      </c>
      <c r="H247" s="109">
        <f t="shared" si="20"/>
        <v>13</v>
      </c>
      <c r="I247" s="109">
        <v>15</v>
      </c>
      <c r="J247" s="111">
        <f t="shared" si="21"/>
        <v>6.3333333333333325E-2</v>
      </c>
      <c r="K247" s="138">
        <v>1120289.46</v>
      </c>
      <c r="L247" s="138">
        <v>1</v>
      </c>
      <c r="M247" s="121">
        <v>0</v>
      </c>
      <c r="N247" s="112">
        <f t="shared" si="22"/>
        <v>1120289.46</v>
      </c>
      <c r="O247" s="112">
        <f t="shared" si="23"/>
        <v>922371.65539999993</v>
      </c>
      <c r="P247" s="114">
        <f t="shared" si="24"/>
        <v>197917.80460000003</v>
      </c>
      <c r="Q247" s="115">
        <f t="shared" si="25"/>
        <v>178126.02414000002</v>
      </c>
    </row>
    <row r="248" spans="2:17" x14ac:dyDescent="0.25">
      <c r="B248" s="109">
        <v>244</v>
      </c>
      <c r="C248" s="146" t="s">
        <v>6462</v>
      </c>
      <c r="D248" s="109">
        <v>1200013800</v>
      </c>
      <c r="E248" s="108" t="s">
        <v>236</v>
      </c>
      <c r="F248" s="109">
        <v>2008</v>
      </c>
      <c r="G248" s="110">
        <v>44389</v>
      </c>
      <c r="H248" s="109">
        <f t="shared" si="20"/>
        <v>13</v>
      </c>
      <c r="I248" s="109">
        <v>15</v>
      </c>
      <c r="J248" s="111">
        <f t="shared" si="21"/>
        <v>6.3333333333333325E-2</v>
      </c>
      <c r="K248" s="138">
        <v>896138.56</v>
      </c>
      <c r="L248" s="138">
        <v>1</v>
      </c>
      <c r="M248" s="121">
        <v>0</v>
      </c>
      <c r="N248" s="112">
        <f t="shared" si="22"/>
        <v>896138.56</v>
      </c>
      <c r="O248" s="112">
        <f t="shared" si="23"/>
        <v>737820.74773333326</v>
      </c>
      <c r="P248" s="114">
        <f t="shared" si="24"/>
        <v>158317.81226666679</v>
      </c>
      <c r="Q248" s="115">
        <f t="shared" si="25"/>
        <v>142486.03104000012</v>
      </c>
    </row>
    <row r="249" spans="2:17" x14ac:dyDescent="0.25">
      <c r="B249" s="109">
        <v>245</v>
      </c>
      <c r="C249" s="146" t="s">
        <v>6462</v>
      </c>
      <c r="D249" s="109">
        <v>1200003370</v>
      </c>
      <c r="E249" s="108" t="s">
        <v>237</v>
      </c>
      <c r="F249" s="109">
        <v>2008</v>
      </c>
      <c r="G249" s="110">
        <v>44389</v>
      </c>
      <c r="H249" s="109">
        <f t="shared" si="20"/>
        <v>13</v>
      </c>
      <c r="I249" s="109">
        <v>15</v>
      </c>
      <c r="J249" s="111">
        <f t="shared" si="21"/>
        <v>6.3333333333333325E-2</v>
      </c>
      <c r="K249" s="138">
        <v>849982.92</v>
      </c>
      <c r="L249" s="138">
        <v>45315.74</v>
      </c>
      <c r="M249" s="121">
        <v>0</v>
      </c>
      <c r="N249" s="112">
        <f t="shared" si="22"/>
        <v>849982.92</v>
      </c>
      <c r="O249" s="112">
        <f t="shared" si="23"/>
        <v>699819.27079999994</v>
      </c>
      <c r="P249" s="114">
        <f t="shared" si="24"/>
        <v>150163.6492000001</v>
      </c>
      <c r="Q249" s="115">
        <f t="shared" si="25"/>
        <v>135147.28428000011</v>
      </c>
    </row>
    <row r="250" spans="2:17" x14ac:dyDescent="0.25">
      <c r="B250" s="109">
        <v>246</v>
      </c>
      <c r="C250" s="146" t="s">
        <v>6462</v>
      </c>
      <c r="D250" s="109">
        <v>1200003240</v>
      </c>
      <c r="E250" s="108" t="s">
        <v>238</v>
      </c>
      <c r="F250" s="109">
        <v>2008</v>
      </c>
      <c r="G250" s="110">
        <v>44389</v>
      </c>
      <c r="H250" s="109">
        <f t="shared" si="20"/>
        <v>13</v>
      </c>
      <c r="I250" s="109">
        <v>15</v>
      </c>
      <c r="J250" s="111">
        <f t="shared" si="21"/>
        <v>6.3333333333333325E-2</v>
      </c>
      <c r="K250" s="138">
        <v>815036.55</v>
      </c>
      <c r="L250" s="138">
        <v>1</v>
      </c>
      <c r="M250" s="121">
        <v>0</v>
      </c>
      <c r="N250" s="112">
        <f t="shared" si="22"/>
        <v>815036.55</v>
      </c>
      <c r="O250" s="112">
        <f t="shared" si="23"/>
        <v>671046.75949999993</v>
      </c>
      <c r="P250" s="114">
        <f t="shared" si="24"/>
        <v>143989.79050000012</v>
      </c>
      <c r="Q250" s="115">
        <f t="shared" si="25"/>
        <v>129590.81145000011</v>
      </c>
    </row>
    <row r="251" spans="2:17" x14ac:dyDescent="0.25">
      <c r="B251" s="109">
        <v>247</v>
      </c>
      <c r="C251" s="146" t="s">
        <v>6462</v>
      </c>
      <c r="D251" s="109">
        <v>1200003200</v>
      </c>
      <c r="E251" s="108" t="s">
        <v>239</v>
      </c>
      <c r="F251" s="109">
        <v>2008</v>
      </c>
      <c r="G251" s="110">
        <v>44389</v>
      </c>
      <c r="H251" s="109">
        <f t="shared" si="20"/>
        <v>13</v>
      </c>
      <c r="I251" s="109">
        <v>15</v>
      </c>
      <c r="J251" s="111">
        <f t="shared" si="21"/>
        <v>6.3333333333333325E-2</v>
      </c>
      <c r="K251" s="138">
        <v>589080.39</v>
      </c>
      <c r="L251" s="138">
        <v>1</v>
      </c>
      <c r="M251" s="121">
        <v>0</v>
      </c>
      <c r="N251" s="112">
        <f t="shared" si="22"/>
        <v>589080.39</v>
      </c>
      <c r="O251" s="112">
        <f t="shared" si="23"/>
        <v>485009.52109999995</v>
      </c>
      <c r="P251" s="114">
        <f t="shared" si="24"/>
        <v>104070.86890000006</v>
      </c>
      <c r="Q251" s="115">
        <f t="shared" si="25"/>
        <v>93663.782010000054</v>
      </c>
    </row>
    <row r="252" spans="2:17" x14ac:dyDescent="0.25">
      <c r="B252" s="109">
        <v>248</v>
      </c>
      <c r="C252" s="146" t="s">
        <v>6462</v>
      </c>
      <c r="D252" s="109">
        <v>1200003270</v>
      </c>
      <c r="E252" s="108" t="s">
        <v>240</v>
      </c>
      <c r="F252" s="109">
        <v>2008</v>
      </c>
      <c r="G252" s="110">
        <v>44389</v>
      </c>
      <c r="H252" s="109">
        <f t="shared" si="20"/>
        <v>13</v>
      </c>
      <c r="I252" s="109">
        <v>15</v>
      </c>
      <c r="J252" s="111">
        <f t="shared" si="21"/>
        <v>6.3333333333333325E-2</v>
      </c>
      <c r="K252" s="138">
        <v>421606.42</v>
      </c>
      <c r="L252" s="138">
        <v>21909.86</v>
      </c>
      <c r="M252" s="121">
        <v>0.47</v>
      </c>
      <c r="N252" s="112">
        <f t="shared" si="22"/>
        <v>619761.43739999994</v>
      </c>
      <c r="O252" s="112">
        <f t="shared" si="23"/>
        <v>510270.25012599991</v>
      </c>
      <c r="P252" s="114">
        <f t="shared" si="24"/>
        <v>109491.18727400003</v>
      </c>
      <c r="Q252" s="115">
        <f t="shared" si="25"/>
        <v>98542.068546600029</v>
      </c>
    </row>
    <row r="253" spans="2:17" s="14" customFormat="1" x14ac:dyDescent="0.25">
      <c r="B253" s="109">
        <v>249</v>
      </c>
      <c r="C253" s="146" t="s">
        <v>6462</v>
      </c>
      <c r="D253" s="109">
        <v>1200033920</v>
      </c>
      <c r="E253" s="108" t="s">
        <v>241</v>
      </c>
      <c r="F253" s="109">
        <v>2008</v>
      </c>
      <c r="G253" s="110">
        <v>44389</v>
      </c>
      <c r="H253" s="109">
        <f t="shared" si="20"/>
        <v>13</v>
      </c>
      <c r="I253" s="109">
        <v>8</v>
      </c>
      <c r="J253" s="111">
        <f t="shared" si="21"/>
        <v>0.11874999999999999</v>
      </c>
      <c r="K253" s="138">
        <v>350000</v>
      </c>
      <c r="L253" s="138">
        <v>1</v>
      </c>
      <c r="M253" s="121">
        <v>0</v>
      </c>
      <c r="N253" s="112">
        <f t="shared" si="22"/>
        <v>350000</v>
      </c>
      <c r="O253" s="112">
        <f t="shared" si="23"/>
        <v>540312.5</v>
      </c>
      <c r="P253" s="114">
        <f t="shared" si="24"/>
        <v>17500</v>
      </c>
      <c r="Q253" s="115">
        <f t="shared" si="25"/>
        <v>17500</v>
      </c>
    </row>
    <row r="254" spans="2:17" x14ac:dyDescent="0.25">
      <c r="B254" s="109">
        <v>250</v>
      </c>
      <c r="C254" s="146" t="s">
        <v>6462</v>
      </c>
      <c r="D254" s="109">
        <v>1200033440</v>
      </c>
      <c r="E254" s="108" t="s">
        <v>216</v>
      </c>
      <c r="F254" s="109">
        <v>2008</v>
      </c>
      <c r="G254" s="110">
        <v>44389</v>
      </c>
      <c r="H254" s="109">
        <f t="shared" si="20"/>
        <v>13</v>
      </c>
      <c r="I254" s="109">
        <v>8</v>
      </c>
      <c r="J254" s="111">
        <f t="shared" si="21"/>
        <v>0.11874999999999999</v>
      </c>
      <c r="K254" s="138">
        <v>344133</v>
      </c>
      <c r="L254" s="138">
        <v>1</v>
      </c>
      <c r="M254" s="121">
        <v>0</v>
      </c>
      <c r="N254" s="112">
        <f t="shared" si="22"/>
        <v>344133</v>
      </c>
      <c r="O254" s="112">
        <f t="shared" si="23"/>
        <v>531255.31874999998</v>
      </c>
      <c r="P254" s="114">
        <f t="shared" si="24"/>
        <v>17206.650000000001</v>
      </c>
      <c r="Q254" s="115">
        <f t="shared" si="25"/>
        <v>17206.650000000001</v>
      </c>
    </row>
    <row r="255" spans="2:17" x14ac:dyDescent="0.25">
      <c r="B255" s="109">
        <v>251</v>
      </c>
      <c r="C255" s="146" t="s">
        <v>6462</v>
      </c>
      <c r="D255" s="109">
        <v>1200033950</v>
      </c>
      <c r="E255" s="108" t="s">
        <v>242</v>
      </c>
      <c r="F255" s="109">
        <v>2008</v>
      </c>
      <c r="G255" s="110">
        <v>44389</v>
      </c>
      <c r="H255" s="109">
        <f t="shared" si="20"/>
        <v>13</v>
      </c>
      <c r="I255" s="109">
        <v>8</v>
      </c>
      <c r="J255" s="111">
        <f t="shared" si="21"/>
        <v>0.11874999999999999</v>
      </c>
      <c r="K255" s="138">
        <v>296000</v>
      </c>
      <c r="L255" s="138">
        <v>1</v>
      </c>
      <c r="M255" s="121">
        <v>0</v>
      </c>
      <c r="N255" s="112">
        <f t="shared" si="22"/>
        <v>296000</v>
      </c>
      <c r="O255" s="112">
        <f t="shared" si="23"/>
        <v>456950</v>
      </c>
      <c r="P255" s="114">
        <f t="shared" si="24"/>
        <v>14800</v>
      </c>
      <c r="Q255" s="115">
        <f t="shared" si="25"/>
        <v>14800</v>
      </c>
    </row>
    <row r="256" spans="2:17" x14ac:dyDescent="0.25">
      <c r="B256" s="109">
        <v>252</v>
      </c>
      <c r="C256" s="146" t="s">
        <v>6462</v>
      </c>
      <c r="D256" s="109">
        <v>1200032450</v>
      </c>
      <c r="E256" s="108" t="s">
        <v>243</v>
      </c>
      <c r="F256" s="109">
        <v>2008</v>
      </c>
      <c r="G256" s="110">
        <v>44389</v>
      </c>
      <c r="H256" s="109">
        <f t="shared" si="20"/>
        <v>13</v>
      </c>
      <c r="I256" s="109">
        <v>8</v>
      </c>
      <c r="J256" s="111">
        <f t="shared" si="21"/>
        <v>0.11874999999999999</v>
      </c>
      <c r="K256" s="138">
        <v>291862.12</v>
      </c>
      <c r="L256" s="138">
        <v>1</v>
      </c>
      <c r="M256" s="121">
        <v>0</v>
      </c>
      <c r="N256" s="112">
        <f t="shared" si="22"/>
        <v>291862.12</v>
      </c>
      <c r="O256" s="112">
        <f t="shared" si="23"/>
        <v>450562.14775</v>
      </c>
      <c r="P256" s="114">
        <f t="shared" si="24"/>
        <v>14593.106</v>
      </c>
      <c r="Q256" s="115">
        <f t="shared" si="25"/>
        <v>14593.106</v>
      </c>
    </row>
    <row r="257" spans="2:17" x14ac:dyDescent="0.25">
      <c r="B257" s="109">
        <v>253</v>
      </c>
      <c r="C257" s="146" t="s">
        <v>6462</v>
      </c>
      <c r="D257" s="109">
        <v>1200003410</v>
      </c>
      <c r="E257" s="108" t="s">
        <v>244</v>
      </c>
      <c r="F257" s="109">
        <v>2008</v>
      </c>
      <c r="G257" s="110">
        <v>44389</v>
      </c>
      <c r="H257" s="109">
        <f t="shared" si="20"/>
        <v>13</v>
      </c>
      <c r="I257" s="109">
        <v>8</v>
      </c>
      <c r="J257" s="111">
        <f t="shared" si="21"/>
        <v>0.11874999999999999</v>
      </c>
      <c r="K257" s="138">
        <v>285218.39</v>
      </c>
      <c r="L257" s="138">
        <v>1</v>
      </c>
      <c r="M257" s="121">
        <v>0</v>
      </c>
      <c r="N257" s="112">
        <f t="shared" si="22"/>
        <v>285218.39</v>
      </c>
      <c r="O257" s="112">
        <f t="shared" si="23"/>
        <v>440305.8895625</v>
      </c>
      <c r="P257" s="114">
        <f t="shared" si="24"/>
        <v>14260.919500000002</v>
      </c>
      <c r="Q257" s="115">
        <f t="shared" si="25"/>
        <v>14260.919500000002</v>
      </c>
    </row>
    <row r="258" spans="2:17" x14ac:dyDescent="0.25">
      <c r="B258" s="109">
        <v>254</v>
      </c>
      <c r="C258" s="146" t="s">
        <v>6462</v>
      </c>
      <c r="D258" s="109">
        <v>1200003340</v>
      </c>
      <c r="E258" s="108" t="s">
        <v>245</v>
      </c>
      <c r="F258" s="109">
        <v>2008</v>
      </c>
      <c r="G258" s="110">
        <v>44389</v>
      </c>
      <c r="H258" s="109">
        <f t="shared" si="20"/>
        <v>13</v>
      </c>
      <c r="I258" s="109">
        <v>12</v>
      </c>
      <c r="J258" s="111">
        <f t="shared" si="21"/>
        <v>7.9166666666666663E-2</v>
      </c>
      <c r="K258" s="138">
        <v>278680.26</v>
      </c>
      <c r="L258" s="138">
        <v>1</v>
      </c>
      <c r="M258" s="121">
        <v>0</v>
      </c>
      <c r="N258" s="112">
        <f t="shared" si="22"/>
        <v>278680.26</v>
      </c>
      <c r="O258" s="112">
        <f t="shared" si="23"/>
        <v>286808.43424999999</v>
      </c>
      <c r="P258" s="114">
        <f t="shared" si="24"/>
        <v>13934.013000000001</v>
      </c>
      <c r="Q258" s="115">
        <f t="shared" si="25"/>
        <v>13934.013000000001</v>
      </c>
    </row>
    <row r="259" spans="2:17" x14ac:dyDescent="0.25">
      <c r="B259" s="109">
        <v>255</v>
      </c>
      <c r="C259" s="146" t="s">
        <v>6462</v>
      </c>
      <c r="D259" s="109">
        <v>1200034250</v>
      </c>
      <c r="E259" s="108" t="s">
        <v>86</v>
      </c>
      <c r="F259" s="109">
        <v>2008</v>
      </c>
      <c r="G259" s="110">
        <v>44389</v>
      </c>
      <c r="H259" s="109">
        <f t="shared" si="20"/>
        <v>13</v>
      </c>
      <c r="I259" s="109">
        <v>8</v>
      </c>
      <c r="J259" s="111">
        <f t="shared" si="21"/>
        <v>0.11874999999999999</v>
      </c>
      <c r="K259" s="138">
        <v>266900</v>
      </c>
      <c r="L259" s="138">
        <v>1</v>
      </c>
      <c r="M259" s="121">
        <v>0</v>
      </c>
      <c r="N259" s="112">
        <f t="shared" si="22"/>
        <v>266900</v>
      </c>
      <c r="O259" s="112">
        <f t="shared" si="23"/>
        <v>412026.875</v>
      </c>
      <c r="P259" s="114">
        <f t="shared" si="24"/>
        <v>13345</v>
      </c>
      <c r="Q259" s="115">
        <f t="shared" si="25"/>
        <v>13345</v>
      </c>
    </row>
    <row r="260" spans="2:17" x14ac:dyDescent="0.25">
      <c r="B260" s="109">
        <v>256</v>
      </c>
      <c r="C260" s="146" t="s">
        <v>6462</v>
      </c>
      <c r="D260" s="109">
        <v>1200034140</v>
      </c>
      <c r="E260" s="108" t="s">
        <v>246</v>
      </c>
      <c r="F260" s="109">
        <v>2008</v>
      </c>
      <c r="G260" s="110">
        <v>44389</v>
      </c>
      <c r="H260" s="109">
        <f t="shared" si="20"/>
        <v>13</v>
      </c>
      <c r="I260" s="109">
        <v>8</v>
      </c>
      <c r="J260" s="111">
        <f t="shared" si="21"/>
        <v>0.11874999999999999</v>
      </c>
      <c r="K260" s="138">
        <v>261000</v>
      </c>
      <c r="L260" s="138">
        <v>1</v>
      </c>
      <c r="M260" s="121">
        <v>0</v>
      </c>
      <c r="N260" s="112">
        <f t="shared" si="22"/>
        <v>261000</v>
      </c>
      <c r="O260" s="112">
        <f t="shared" si="23"/>
        <v>402918.75</v>
      </c>
      <c r="P260" s="114">
        <f t="shared" si="24"/>
        <v>13050</v>
      </c>
      <c r="Q260" s="115">
        <f t="shared" si="25"/>
        <v>13050</v>
      </c>
    </row>
    <row r="261" spans="2:17" x14ac:dyDescent="0.25">
      <c r="B261" s="109">
        <v>257</v>
      </c>
      <c r="C261" s="146" t="s">
        <v>6462</v>
      </c>
      <c r="D261" s="109">
        <v>1200034190</v>
      </c>
      <c r="E261" s="108" t="s">
        <v>247</v>
      </c>
      <c r="F261" s="109">
        <v>2008</v>
      </c>
      <c r="G261" s="110">
        <v>44389</v>
      </c>
      <c r="H261" s="109">
        <f t="shared" ref="H261:H324" si="26">YEAR(G261)-F261</f>
        <v>13</v>
      </c>
      <c r="I261" s="109">
        <v>8</v>
      </c>
      <c r="J261" s="111">
        <f t="shared" ref="J261:J324" si="27">(95/I261/100)</f>
        <v>0.11874999999999999</v>
      </c>
      <c r="K261" s="138">
        <v>260000</v>
      </c>
      <c r="L261" s="138">
        <v>1</v>
      </c>
      <c r="M261" s="121">
        <v>0</v>
      </c>
      <c r="N261" s="112">
        <f t="shared" ref="N261:N324" si="28">K261*(1+M261)</f>
        <v>260000</v>
      </c>
      <c r="O261" s="112">
        <f t="shared" ref="O261:O324" si="29">H261*J261*N261</f>
        <v>401375</v>
      </c>
      <c r="P261" s="114">
        <f t="shared" si="24"/>
        <v>13000</v>
      </c>
      <c r="Q261" s="115">
        <f t="shared" si="25"/>
        <v>13000</v>
      </c>
    </row>
    <row r="262" spans="2:17" x14ac:dyDescent="0.25">
      <c r="B262" s="109">
        <v>258</v>
      </c>
      <c r="C262" s="146" t="s">
        <v>6462</v>
      </c>
      <c r="D262" s="109">
        <v>1200003330</v>
      </c>
      <c r="E262" s="108" t="s">
        <v>248</v>
      </c>
      <c r="F262" s="109">
        <v>2008</v>
      </c>
      <c r="G262" s="110">
        <v>44389</v>
      </c>
      <c r="H262" s="109">
        <f t="shared" si="26"/>
        <v>13</v>
      </c>
      <c r="I262" s="109">
        <v>8</v>
      </c>
      <c r="J262" s="111">
        <f t="shared" si="27"/>
        <v>0.11874999999999999</v>
      </c>
      <c r="K262" s="138">
        <v>259746.21</v>
      </c>
      <c r="L262" s="138">
        <v>1</v>
      </c>
      <c r="M262" s="121">
        <v>0</v>
      </c>
      <c r="N262" s="112">
        <f t="shared" si="28"/>
        <v>259746.21</v>
      </c>
      <c r="O262" s="112">
        <f t="shared" si="29"/>
        <v>400983.21168749995</v>
      </c>
      <c r="P262" s="114">
        <f t="shared" ref="P262:P325" si="30">IF(N262-O262&lt;=0,5%*N262,N262-O262)</f>
        <v>12987.3105</v>
      </c>
      <c r="Q262" s="115">
        <f t="shared" ref="Q262:Q325" si="31">IF(P262=N262*5%,P262,P262*0.9)</f>
        <v>12987.3105</v>
      </c>
    </row>
    <row r="263" spans="2:17" x14ac:dyDescent="0.25">
      <c r="B263" s="109">
        <v>259</v>
      </c>
      <c r="C263" s="146" t="s">
        <v>6462</v>
      </c>
      <c r="D263" s="109">
        <v>1200034490</v>
      </c>
      <c r="E263" s="108" t="s">
        <v>249</v>
      </c>
      <c r="F263" s="109">
        <v>2008</v>
      </c>
      <c r="G263" s="110">
        <v>44389</v>
      </c>
      <c r="H263" s="109">
        <f t="shared" si="26"/>
        <v>13</v>
      </c>
      <c r="I263" s="109">
        <v>8</v>
      </c>
      <c r="J263" s="111">
        <f t="shared" si="27"/>
        <v>0.11874999999999999</v>
      </c>
      <c r="K263" s="138">
        <v>252000</v>
      </c>
      <c r="L263" s="138">
        <v>1</v>
      </c>
      <c r="M263" s="121">
        <v>0</v>
      </c>
      <c r="N263" s="112">
        <f t="shared" si="28"/>
        <v>252000</v>
      </c>
      <c r="O263" s="112">
        <f t="shared" si="29"/>
        <v>389025</v>
      </c>
      <c r="P263" s="114">
        <f t="shared" si="30"/>
        <v>12600</v>
      </c>
      <c r="Q263" s="115">
        <f t="shared" si="31"/>
        <v>12600</v>
      </c>
    </row>
    <row r="264" spans="2:17" x14ac:dyDescent="0.25">
      <c r="B264" s="109">
        <v>260</v>
      </c>
      <c r="C264" s="146" t="s">
        <v>6462</v>
      </c>
      <c r="D264" s="109">
        <v>1200033940</v>
      </c>
      <c r="E264" s="108" t="s">
        <v>250</v>
      </c>
      <c r="F264" s="109">
        <v>2008</v>
      </c>
      <c r="G264" s="110">
        <v>44389</v>
      </c>
      <c r="H264" s="109">
        <f t="shared" si="26"/>
        <v>13</v>
      </c>
      <c r="I264" s="109">
        <v>8</v>
      </c>
      <c r="J264" s="111">
        <f t="shared" si="27"/>
        <v>0.11874999999999999</v>
      </c>
      <c r="K264" s="138">
        <v>237000</v>
      </c>
      <c r="L264" s="138">
        <v>1</v>
      </c>
      <c r="M264" s="121">
        <v>0</v>
      </c>
      <c r="N264" s="112">
        <f t="shared" si="28"/>
        <v>237000</v>
      </c>
      <c r="O264" s="112">
        <f t="shared" si="29"/>
        <v>365868.75</v>
      </c>
      <c r="P264" s="114">
        <f t="shared" si="30"/>
        <v>11850</v>
      </c>
      <c r="Q264" s="115">
        <f t="shared" si="31"/>
        <v>11850</v>
      </c>
    </row>
    <row r="265" spans="2:17" x14ac:dyDescent="0.25">
      <c r="B265" s="109">
        <v>261</v>
      </c>
      <c r="C265" s="146" t="s">
        <v>6462</v>
      </c>
      <c r="D265" s="109">
        <v>1200003290</v>
      </c>
      <c r="E265" s="108" t="s">
        <v>251</v>
      </c>
      <c r="F265" s="109">
        <v>2008</v>
      </c>
      <c r="G265" s="110">
        <v>44389</v>
      </c>
      <c r="H265" s="109">
        <f t="shared" si="26"/>
        <v>13</v>
      </c>
      <c r="I265" s="109">
        <v>8</v>
      </c>
      <c r="J265" s="111">
        <f t="shared" si="27"/>
        <v>0.11874999999999999</v>
      </c>
      <c r="K265" s="138">
        <v>226559.5</v>
      </c>
      <c r="L265" s="138">
        <v>1</v>
      </c>
      <c r="M265" s="121">
        <v>0</v>
      </c>
      <c r="N265" s="112">
        <f t="shared" si="28"/>
        <v>226559.5</v>
      </c>
      <c r="O265" s="112">
        <f t="shared" si="29"/>
        <v>349751.22812499997</v>
      </c>
      <c r="P265" s="114">
        <f t="shared" si="30"/>
        <v>11327.975</v>
      </c>
      <c r="Q265" s="115">
        <f t="shared" si="31"/>
        <v>11327.975</v>
      </c>
    </row>
    <row r="266" spans="2:17" x14ac:dyDescent="0.25">
      <c r="B266" s="109">
        <v>262</v>
      </c>
      <c r="C266" s="146" t="s">
        <v>6462</v>
      </c>
      <c r="D266" s="109">
        <v>1200013171</v>
      </c>
      <c r="E266" s="108" t="s">
        <v>252</v>
      </c>
      <c r="F266" s="109">
        <v>2008</v>
      </c>
      <c r="G266" s="110">
        <v>44389</v>
      </c>
      <c r="H266" s="109">
        <f t="shared" si="26"/>
        <v>13</v>
      </c>
      <c r="I266" s="109">
        <v>15</v>
      </c>
      <c r="J266" s="111">
        <f t="shared" si="27"/>
        <v>6.3333333333333325E-2</v>
      </c>
      <c r="K266" s="138">
        <v>200000</v>
      </c>
      <c r="L266" s="138">
        <v>1</v>
      </c>
      <c r="M266" s="121">
        <v>0</v>
      </c>
      <c r="N266" s="112">
        <f t="shared" si="28"/>
        <v>200000</v>
      </c>
      <c r="O266" s="112">
        <f t="shared" si="29"/>
        <v>164666.66666666666</v>
      </c>
      <c r="P266" s="114">
        <f t="shared" si="30"/>
        <v>35333.333333333343</v>
      </c>
      <c r="Q266" s="115">
        <f t="shared" si="31"/>
        <v>31800.000000000011</v>
      </c>
    </row>
    <row r="267" spans="2:17" x14ac:dyDescent="0.25">
      <c r="B267" s="109">
        <v>263</v>
      </c>
      <c r="C267" s="146" t="s">
        <v>6462</v>
      </c>
      <c r="D267" s="109">
        <v>1200029750</v>
      </c>
      <c r="E267" s="108" t="s">
        <v>253</v>
      </c>
      <c r="F267" s="109">
        <v>2008</v>
      </c>
      <c r="G267" s="110">
        <v>44389</v>
      </c>
      <c r="H267" s="109">
        <f t="shared" si="26"/>
        <v>13</v>
      </c>
      <c r="I267" s="109">
        <v>8</v>
      </c>
      <c r="J267" s="111">
        <f t="shared" si="27"/>
        <v>0.11874999999999999</v>
      </c>
      <c r="K267" s="138">
        <v>195888.49</v>
      </c>
      <c r="L267" s="138">
        <v>1</v>
      </c>
      <c r="M267" s="121">
        <v>0</v>
      </c>
      <c r="N267" s="112">
        <f t="shared" si="28"/>
        <v>195888.49</v>
      </c>
      <c r="O267" s="112">
        <f t="shared" si="29"/>
        <v>302402.85643749998</v>
      </c>
      <c r="P267" s="114">
        <f t="shared" si="30"/>
        <v>9794.4244999999992</v>
      </c>
      <c r="Q267" s="115">
        <f t="shared" si="31"/>
        <v>9794.4244999999992</v>
      </c>
    </row>
    <row r="268" spans="2:17" x14ac:dyDescent="0.25">
      <c r="B268" s="109">
        <v>264</v>
      </c>
      <c r="C268" s="146" t="s">
        <v>6462</v>
      </c>
      <c r="D268" s="109">
        <v>1200013440</v>
      </c>
      <c r="E268" s="108" t="s">
        <v>254</v>
      </c>
      <c r="F268" s="109">
        <v>2008</v>
      </c>
      <c r="G268" s="110">
        <v>44389</v>
      </c>
      <c r="H268" s="109">
        <f t="shared" si="26"/>
        <v>13</v>
      </c>
      <c r="I268" s="109">
        <v>8</v>
      </c>
      <c r="J268" s="111">
        <f t="shared" si="27"/>
        <v>0.11874999999999999</v>
      </c>
      <c r="K268" s="138">
        <v>190050</v>
      </c>
      <c r="L268" s="138">
        <v>1</v>
      </c>
      <c r="M268" s="121">
        <v>0</v>
      </c>
      <c r="N268" s="112">
        <f t="shared" si="28"/>
        <v>190050</v>
      </c>
      <c r="O268" s="112">
        <f t="shared" si="29"/>
        <v>293389.6875</v>
      </c>
      <c r="P268" s="114">
        <f t="shared" si="30"/>
        <v>9502.5</v>
      </c>
      <c r="Q268" s="115">
        <f t="shared" si="31"/>
        <v>9502.5</v>
      </c>
    </row>
    <row r="269" spans="2:17" x14ac:dyDescent="0.25">
      <c r="B269" s="109">
        <v>265</v>
      </c>
      <c r="C269" s="146" t="s">
        <v>6462</v>
      </c>
      <c r="D269" s="109">
        <v>1200003260</v>
      </c>
      <c r="E269" s="108" t="s">
        <v>255</v>
      </c>
      <c r="F269" s="109">
        <v>2008</v>
      </c>
      <c r="G269" s="110">
        <v>44389</v>
      </c>
      <c r="H269" s="109">
        <f t="shared" si="26"/>
        <v>13</v>
      </c>
      <c r="I269" s="109">
        <v>12</v>
      </c>
      <c r="J269" s="111">
        <f t="shared" si="27"/>
        <v>7.9166666666666663E-2</v>
      </c>
      <c r="K269" s="138">
        <v>161129.76999999999</v>
      </c>
      <c r="L269" s="138">
        <v>1</v>
      </c>
      <c r="M269" s="121">
        <v>0</v>
      </c>
      <c r="N269" s="112">
        <f t="shared" si="28"/>
        <v>161129.76999999999</v>
      </c>
      <c r="O269" s="112">
        <f t="shared" si="29"/>
        <v>165829.38829166663</v>
      </c>
      <c r="P269" s="114">
        <f t="shared" si="30"/>
        <v>8056.4884999999995</v>
      </c>
      <c r="Q269" s="115">
        <f t="shared" si="31"/>
        <v>8056.4884999999995</v>
      </c>
    </row>
    <row r="270" spans="2:17" x14ac:dyDescent="0.25">
      <c r="B270" s="109">
        <v>266</v>
      </c>
      <c r="C270" s="146" t="s">
        <v>6462</v>
      </c>
      <c r="D270" s="109">
        <v>1200003210</v>
      </c>
      <c r="E270" s="108" t="s">
        <v>256</v>
      </c>
      <c r="F270" s="109">
        <v>2008</v>
      </c>
      <c r="G270" s="110">
        <v>44389</v>
      </c>
      <c r="H270" s="109">
        <f t="shared" si="26"/>
        <v>13</v>
      </c>
      <c r="I270" s="109">
        <v>6</v>
      </c>
      <c r="J270" s="111">
        <f t="shared" si="27"/>
        <v>0.15833333333333333</v>
      </c>
      <c r="K270" s="138">
        <v>155852.64000000001</v>
      </c>
      <c r="L270" s="138">
        <v>832.6</v>
      </c>
      <c r="M270" s="121">
        <v>0.47</v>
      </c>
      <c r="N270" s="112">
        <f t="shared" si="28"/>
        <v>229103.38080000001</v>
      </c>
      <c r="O270" s="112">
        <f t="shared" si="29"/>
        <v>471571.12547999999</v>
      </c>
      <c r="P270" s="114">
        <f t="shared" si="30"/>
        <v>11455.169040000001</v>
      </c>
      <c r="Q270" s="115">
        <f t="shared" si="31"/>
        <v>11455.169040000001</v>
      </c>
    </row>
    <row r="271" spans="2:17" x14ac:dyDescent="0.25">
      <c r="B271" s="109">
        <v>267</v>
      </c>
      <c r="C271" s="146" t="s">
        <v>6462</v>
      </c>
      <c r="D271" s="109">
        <v>1200003390</v>
      </c>
      <c r="E271" s="108" t="s">
        <v>257</v>
      </c>
      <c r="F271" s="109">
        <v>2008</v>
      </c>
      <c r="G271" s="110">
        <v>44389</v>
      </c>
      <c r="H271" s="109">
        <f t="shared" si="26"/>
        <v>13</v>
      </c>
      <c r="I271" s="109">
        <v>3</v>
      </c>
      <c r="J271" s="111">
        <f t="shared" si="27"/>
        <v>0.31666666666666665</v>
      </c>
      <c r="K271" s="138">
        <v>154293.71</v>
      </c>
      <c r="L271" s="138">
        <v>1</v>
      </c>
      <c r="M271" s="121">
        <v>0</v>
      </c>
      <c r="N271" s="112">
        <f t="shared" si="28"/>
        <v>154293.71</v>
      </c>
      <c r="O271" s="112">
        <f t="shared" si="29"/>
        <v>635175.77283333323</v>
      </c>
      <c r="P271" s="114">
        <f t="shared" si="30"/>
        <v>7714.6854999999996</v>
      </c>
      <c r="Q271" s="115">
        <f t="shared" si="31"/>
        <v>7714.6854999999996</v>
      </c>
    </row>
    <row r="272" spans="2:17" x14ac:dyDescent="0.25">
      <c r="B272" s="109">
        <v>268</v>
      </c>
      <c r="C272" s="146" t="s">
        <v>6462</v>
      </c>
      <c r="D272" s="109">
        <v>1200032420</v>
      </c>
      <c r="E272" s="108" t="s">
        <v>258</v>
      </c>
      <c r="F272" s="109">
        <v>2008</v>
      </c>
      <c r="G272" s="110">
        <v>44389</v>
      </c>
      <c r="H272" s="109">
        <f t="shared" si="26"/>
        <v>13</v>
      </c>
      <c r="I272" s="109">
        <v>10</v>
      </c>
      <c r="J272" s="111">
        <f t="shared" si="27"/>
        <v>9.5000000000000001E-2</v>
      </c>
      <c r="K272" s="138">
        <v>142710</v>
      </c>
      <c r="L272" s="138">
        <v>1</v>
      </c>
      <c r="M272" s="121">
        <v>0</v>
      </c>
      <c r="N272" s="112">
        <f t="shared" si="28"/>
        <v>142710</v>
      </c>
      <c r="O272" s="112">
        <f t="shared" si="29"/>
        <v>176246.85</v>
      </c>
      <c r="P272" s="114">
        <f t="shared" si="30"/>
        <v>7135.5</v>
      </c>
      <c r="Q272" s="115">
        <f t="shared" si="31"/>
        <v>7135.5</v>
      </c>
    </row>
    <row r="273" spans="2:17" x14ac:dyDescent="0.25">
      <c r="B273" s="109">
        <v>269</v>
      </c>
      <c r="C273" s="146" t="s">
        <v>6462</v>
      </c>
      <c r="D273" s="109">
        <v>1200003400</v>
      </c>
      <c r="E273" s="108" t="s">
        <v>259</v>
      </c>
      <c r="F273" s="109">
        <v>2008</v>
      </c>
      <c r="G273" s="110">
        <v>44389</v>
      </c>
      <c r="H273" s="109">
        <f t="shared" si="26"/>
        <v>13</v>
      </c>
      <c r="I273" s="109">
        <v>8</v>
      </c>
      <c r="J273" s="111">
        <f t="shared" si="27"/>
        <v>0.11874999999999999</v>
      </c>
      <c r="K273" s="138">
        <v>120108.6</v>
      </c>
      <c r="L273" s="138">
        <v>1</v>
      </c>
      <c r="M273" s="121">
        <v>0</v>
      </c>
      <c r="N273" s="112">
        <f t="shared" si="28"/>
        <v>120108.6</v>
      </c>
      <c r="O273" s="112">
        <f t="shared" si="29"/>
        <v>185417.65125</v>
      </c>
      <c r="P273" s="114">
        <f t="shared" si="30"/>
        <v>6005.43</v>
      </c>
      <c r="Q273" s="115">
        <f t="shared" si="31"/>
        <v>6005.43</v>
      </c>
    </row>
    <row r="274" spans="2:17" x14ac:dyDescent="0.25">
      <c r="B274" s="109">
        <v>270</v>
      </c>
      <c r="C274" s="146" t="s">
        <v>6462</v>
      </c>
      <c r="D274" s="109">
        <v>1200003250</v>
      </c>
      <c r="E274" s="108" t="s">
        <v>260</v>
      </c>
      <c r="F274" s="109">
        <v>2008</v>
      </c>
      <c r="G274" s="110">
        <v>44389</v>
      </c>
      <c r="H274" s="109">
        <f t="shared" si="26"/>
        <v>13</v>
      </c>
      <c r="I274" s="109">
        <v>12</v>
      </c>
      <c r="J274" s="111">
        <f t="shared" si="27"/>
        <v>7.9166666666666663E-2</v>
      </c>
      <c r="K274" s="138">
        <v>100829.67</v>
      </c>
      <c r="L274" s="138">
        <v>1</v>
      </c>
      <c r="M274" s="121">
        <v>0</v>
      </c>
      <c r="N274" s="112">
        <f t="shared" si="28"/>
        <v>100829.67</v>
      </c>
      <c r="O274" s="112">
        <f t="shared" si="29"/>
        <v>103770.53537499999</v>
      </c>
      <c r="P274" s="114">
        <f t="shared" si="30"/>
        <v>5041.4835000000003</v>
      </c>
      <c r="Q274" s="115">
        <f t="shared" si="31"/>
        <v>5041.4835000000003</v>
      </c>
    </row>
    <row r="275" spans="2:17" x14ac:dyDescent="0.25">
      <c r="B275" s="109">
        <v>271</v>
      </c>
      <c r="C275" s="146" t="s">
        <v>6462</v>
      </c>
      <c r="D275" s="109">
        <v>1200029740</v>
      </c>
      <c r="E275" s="108" t="s">
        <v>261</v>
      </c>
      <c r="F275" s="109">
        <v>2008</v>
      </c>
      <c r="G275" s="110">
        <v>44389</v>
      </c>
      <c r="H275" s="109">
        <f t="shared" si="26"/>
        <v>13</v>
      </c>
      <c r="I275" s="109">
        <v>10</v>
      </c>
      <c r="J275" s="111">
        <f t="shared" si="27"/>
        <v>9.5000000000000001E-2</v>
      </c>
      <c r="K275" s="138">
        <v>100348.77</v>
      </c>
      <c r="L275" s="138">
        <v>1</v>
      </c>
      <c r="M275" s="121">
        <v>0</v>
      </c>
      <c r="N275" s="112">
        <f t="shared" si="28"/>
        <v>100348.77</v>
      </c>
      <c r="O275" s="112">
        <f t="shared" si="29"/>
        <v>123930.73095000001</v>
      </c>
      <c r="P275" s="114">
        <f t="shared" si="30"/>
        <v>5017.4385000000002</v>
      </c>
      <c r="Q275" s="115">
        <f t="shared" si="31"/>
        <v>5017.4385000000002</v>
      </c>
    </row>
    <row r="276" spans="2:17" x14ac:dyDescent="0.25">
      <c r="B276" s="109">
        <v>272</v>
      </c>
      <c r="C276" s="146" t="s">
        <v>6462</v>
      </c>
      <c r="D276" s="109">
        <v>1200032480</v>
      </c>
      <c r="E276" s="108" t="s">
        <v>226</v>
      </c>
      <c r="F276" s="109">
        <v>2008</v>
      </c>
      <c r="G276" s="110">
        <v>44389</v>
      </c>
      <c r="H276" s="109">
        <f t="shared" si="26"/>
        <v>13</v>
      </c>
      <c r="I276" s="109">
        <v>8</v>
      </c>
      <c r="J276" s="111">
        <f t="shared" si="27"/>
        <v>0.11874999999999999</v>
      </c>
      <c r="K276" s="138">
        <v>85990</v>
      </c>
      <c r="L276" s="138">
        <v>1</v>
      </c>
      <c r="M276" s="121">
        <v>0</v>
      </c>
      <c r="N276" s="112">
        <f t="shared" si="28"/>
        <v>85990</v>
      </c>
      <c r="O276" s="112">
        <f t="shared" si="29"/>
        <v>132747.0625</v>
      </c>
      <c r="P276" s="114">
        <f t="shared" si="30"/>
        <v>4299.5</v>
      </c>
      <c r="Q276" s="115">
        <f t="shared" si="31"/>
        <v>4299.5</v>
      </c>
    </row>
    <row r="277" spans="2:17" x14ac:dyDescent="0.25">
      <c r="B277" s="109">
        <v>273</v>
      </c>
      <c r="C277" s="146" t="s">
        <v>6462</v>
      </c>
      <c r="D277" s="109">
        <v>1200032440</v>
      </c>
      <c r="E277" s="108" t="s">
        <v>262</v>
      </c>
      <c r="F277" s="109">
        <v>2008</v>
      </c>
      <c r="G277" s="110">
        <v>44389</v>
      </c>
      <c r="H277" s="109">
        <f t="shared" si="26"/>
        <v>13</v>
      </c>
      <c r="I277" s="109">
        <v>5</v>
      </c>
      <c r="J277" s="111">
        <f t="shared" si="27"/>
        <v>0.19</v>
      </c>
      <c r="K277" s="138">
        <v>80000</v>
      </c>
      <c r="L277" s="138">
        <v>1</v>
      </c>
      <c r="M277" s="121">
        <v>0</v>
      </c>
      <c r="N277" s="112">
        <f t="shared" si="28"/>
        <v>80000</v>
      </c>
      <c r="O277" s="112">
        <f t="shared" si="29"/>
        <v>197600.00000000003</v>
      </c>
      <c r="P277" s="114">
        <f t="shared" si="30"/>
        <v>4000</v>
      </c>
      <c r="Q277" s="115">
        <f t="shared" si="31"/>
        <v>4000</v>
      </c>
    </row>
    <row r="278" spans="2:17" x14ac:dyDescent="0.25">
      <c r="B278" s="109">
        <v>274</v>
      </c>
      <c r="C278" s="146" t="s">
        <v>6462</v>
      </c>
      <c r="D278" s="109">
        <v>1200034220</v>
      </c>
      <c r="E278" s="108" t="s">
        <v>263</v>
      </c>
      <c r="F278" s="109">
        <v>2008</v>
      </c>
      <c r="G278" s="110">
        <v>44389</v>
      </c>
      <c r="H278" s="109">
        <f t="shared" si="26"/>
        <v>13</v>
      </c>
      <c r="I278" s="109">
        <v>15</v>
      </c>
      <c r="J278" s="111">
        <f t="shared" si="27"/>
        <v>6.3333333333333325E-2</v>
      </c>
      <c r="K278" s="138">
        <v>78250</v>
      </c>
      <c r="L278" s="138">
        <v>14620.36</v>
      </c>
      <c r="M278" s="121">
        <v>0.47</v>
      </c>
      <c r="N278" s="112">
        <f t="shared" si="28"/>
        <v>115027.5</v>
      </c>
      <c r="O278" s="112">
        <f t="shared" si="29"/>
        <v>94705.974999999991</v>
      </c>
      <c r="P278" s="114">
        <f t="shared" si="30"/>
        <v>20321.525000000009</v>
      </c>
      <c r="Q278" s="115">
        <f t="shared" si="31"/>
        <v>18289.372500000009</v>
      </c>
    </row>
    <row r="279" spans="2:17" x14ac:dyDescent="0.25">
      <c r="B279" s="109">
        <v>275</v>
      </c>
      <c r="C279" s="146" t="s">
        <v>6462</v>
      </c>
      <c r="D279" s="109">
        <v>1200029730</v>
      </c>
      <c r="E279" s="108" t="s">
        <v>264</v>
      </c>
      <c r="F279" s="109">
        <v>2008</v>
      </c>
      <c r="G279" s="110">
        <v>44389</v>
      </c>
      <c r="H279" s="109">
        <f t="shared" si="26"/>
        <v>13</v>
      </c>
      <c r="I279" s="109">
        <v>5</v>
      </c>
      <c r="J279" s="111">
        <f t="shared" si="27"/>
        <v>0.19</v>
      </c>
      <c r="K279" s="138">
        <v>54197.27</v>
      </c>
      <c r="L279" s="138">
        <v>1</v>
      </c>
      <c r="M279" s="121">
        <v>0</v>
      </c>
      <c r="N279" s="112">
        <f t="shared" si="28"/>
        <v>54197.27</v>
      </c>
      <c r="O279" s="112">
        <f t="shared" si="29"/>
        <v>133867.25690000001</v>
      </c>
      <c r="P279" s="114">
        <f t="shared" si="30"/>
        <v>2709.8634999999999</v>
      </c>
      <c r="Q279" s="115">
        <f t="shared" si="31"/>
        <v>2709.8634999999999</v>
      </c>
    </row>
    <row r="280" spans="2:17" x14ac:dyDescent="0.25">
      <c r="B280" s="109">
        <v>276</v>
      </c>
      <c r="C280" s="146" t="s">
        <v>6462</v>
      </c>
      <c r="D280" s="109">
        <v>1200003310</v>
      </c>
      <c r="E280" s="108" t="s">
        <v>265</v>
      </c>
      <c r="F280" s="109">
        <v>2008</v>
      </c>
      <c r="G280" s="110">
        <v>44389</v>
      </c>
      <c r="H280" s="109">
        <f t="shared" si="26"/>
        <v>13</v>
      </c>
      <c r="I280" s="109">
        <v>3</v>
      </c>
      <c r="J280" s="111">
        <f t="shared" si="27"/>
        <v>0.31666666666666665</v>
      </c>
      <c r="K280" s="138">
        <v>53166.68</v>
      </c>
      <c r="L280" s="138">
        <v>1</v>
      </c>
      <c r="M280" s="121">
        <v>0</v>
      </c>
      <c r="N280" s="112">
        <f t="shared" si="28"/>
        <v>53166.68</v>
      </c>
      <c r="O280" s="112">
        <f t="shared" si="29"/>
        <v>218869.49933333331</v>
      </c>
      <c r="P280" s="114">
        <f t="shared" si="30"/>
        <v>2658.3340000000003</v>
      </c>
      <c r="Q280" s="115">
        <f t="shared" si="31"/>
        <v>2658.3340000000003</v>
      </c>
    </row>
    <row r="281" spans="2:17" x14ac:dyDescent="0.25">
      <c r="B281" s="109">
        <v>277</v>
      </c>
      <c r="C281" s="146" t="s">
        <v>6462</v>
      </c>
      <c r="D281" s="109">
        <v>1200034100</v>
      </c>
      <c r="E281" s="108" t="s">
        <v>266</v>
      </c>
      <c r="F281" s="109">
        <v>2008</v>
      </c>
      <c r="G281" s="110">
        <v>44389</v>
      </c>
      <c r="H281" s="109">
        <f t="shared" si="26"/>
        <v>13</v>
      </c>
      <c r="I281" s="109">
        <v>12</v>
      </c>
      <c r="J281" s="111">
        <f t="shared" si="27"/>
        <v>7.9166666666666663E-2</v>
      </c>
      <c r="K281" s="138">
        <v>41500</v>
      </c>
      <c r="L281" s="138">
        <v>1</v>
      </c>
      <c r="M281" s="121">
        <v>0</v>
      </c>
      <c r="N281" s="112">
        <f t="shared" si="28"/>
        <v>41500</v>
      </c>
      <c r="O281" s="112">
        <f t="shared" si="29"/>
        <v>42710.416666666664</v>
      </c>
      <c r="P281" s="114">
        <f t="shared" si="30"/>
        <v>2075</v>
      </c>
      <c r="Q281" s="115">
        <f t="shared" si="31"/>
        <v>2075</v>
      </c>
    </row>
    <row r="282" spans="2:17" x14ac:dyDescent="0.25">
      <c r="B282" s="109">
        <v>278</v>
      </c>
      <c r="C282" s="146" t="s">
        <v>6462</v>
      </c>
      <c r="D282" s="109">
        <v>1200014510</v>
      </c>
      <c r="E282" s="108" t="s">
        <v>267</v>
      </c>
      <c r="F282" s="109">
        <v>2008</v>
      </c>
      <c r="G282" s="110">
        <v>44389</v>
      </c>
      <c r="H282" s="109">
        <f t="shared" si="26"/>
        <v>13</v>
      </c>
      <c r="I282" s="109">
        <v>5</v>
      </c>
      <c r="J282" s="111">
        <f t="shared" si="27"/>
        <v>0.19</v>
      </c>
      <c r="K282" s="138">
        <v>31020</v>
      </c>
      <c r="L282" s="138">
        <v>1</v>
      </c>
      <c r="M282" s="121">
        <v>0</v>
      </c>
      <c r="N282" s="112">
        <f t="shared" si="28"/>
        <v>31020</v>
      </c>
      <c r="O282" s="112">
        <f t="shared" si="29"/>
        <v>76619.400000000009</v>
      </c>
      <c r="P282" s="114">
        <f t="shared" si="30"/>
        <v>1551</v>
      </c>
      <c r="Q282" s="115">
        <f t="shared" si="31"/>
        <v>1551</v>
      </c>
    </row>
    <row r="283" spans="2:17" x14ac:dyDescent="0.25">
      <c r="B283" s="109">
        <v>279</v>
      </c>
      <c r="C283" s="146" t="s">
        <v>6462</v>
      </c>
      <c r="D283" s="109">
        <v>1200003420</v>
      </c>
      <c r="E283" s="108" t="s">
        <v>268</v>
      </c>
      <c r="F283" s="109">
        <v>2008</v>
      </c>
      <c r="G283" s="110">
        <v>44389</v>
      </c>
      <c r="H283" s="109">
        <f t="shared" si="26"/>
        <v>13</v>
      </c>
      <c r="I283" s="109">
        <v>5</v>
      </c>
      <c r="J283" s="111">
        <f t="shared" si="27"/>
        <v>0.19</v>
      </c>
      <c r="K283" s="138">
        <v>30921.1</v>
      </c>
      <c r="L283" s="138">
        <v>1</v>
      </c>
      <c r="M283" s="121">
        <v>0</v>
      </c>
      <c r="N283" s="112">
        <f t="shared" si="28"/>
        <v>30921.1</v>
      </c>
      <c r="O283" s="112">
        <f t="shared" si="29"/>
        <v>76375.116999999998</v>
      </c>
      <c r="P283" s="114">
        <f t="shared" si="30"/>
        <v>1546.0550000000001</v>
      </c>
      <c r="Q283" s="115">
        <f t="shared" si="31"/>
        <v>1546.0550000000001</v>
      </c>
    </row>
    <row r="284" spans="2:17" x14ac:dyDescent="0.25">
      <c r="B284" s="109">
        <v>280</v>
      </c>
      <c r="C284" s="146" t="s">
        <v>6462</v>
      </c>
      <c r="D284" s="109">
        <v>1200003300</v>
      </c>
      <c r="E284" s="108" t="s">
        <v>269</v>
      </c>
      <c r="F284" s="109">
        <v>2008</v>
      </c>
      <c r="G284" s="110">
        <v>44389</v>
      </c>
      <c r="H284" s="109">
        <f t="shared" si="26"/>
        <v>13</v>
      </c>
      <c r="I284" s="109">
        <v>5</v>
      </c>
      <c r="J284" s="111">
        <f t="shared" si="27"/>
        <v>0.19</v>
      </c>
      <c r="K284" s="138">
        <v>19236.189999999999</v>
      </c>
      <c r="L284" s="138">
        <v>1</v>
      </c>
      <c r="M284" s="121">
        <v>0</v>
      </c>
      <c r="N284" s="112">
        <f t="shared" si="28"/>
        <v>19236.189999999999</v>
      </c>
      <c r="O284" s="112">
        <f t="shared" si="29"/>
        <v>47513.389300000003</v>
      </c>
      <c r="P284" s="114">
        <f t="shared" si="30"/>
        <v>961.80949999999996</v>
      </c>
      <c r="Q284" s="115">
        <f t="shared" si="31"/>
        <v>961.80949999999996</v>
      </c>
    </row>
    <row r="285" spans="2:17" x14ac:dyDescent="0.25">
      <c r="B285" s="109">
        <v>281</v>
      </c>
      <c r="C285" s="146" t="s">
        <v>6462</v>
      </c>
      <c r="D285" s="109">
        <v>1200003320</v>
      </c>
      <c r="E285" s="108" t="s">
        <v>270</v>
      </c>
      <c r="F285" s="109">
        <v>2008</v>
      </c>
      <c r="G285" s="110">
        <v>44389</v>
      </c>
      <c r="H285" s="109">
        <f t="shared" si="26"/>
        <v>13</v>
      </c>
      <c r="I285" s="109">
        <v>5</v>
      </c>
      <c r="J285" s="111">
        <f t="shared" si="27"/>
        <v>0.19</v>
      </c>
      <c r="K285" s="138">
        <v>12824.12</v>
      </c>
      <c r="L285" s="138">
        <v>1</v>
      </c>
      <c r="M285" s="121">
        <v>0</v>
      </c>
      <c r="N285" s="112">
        <f t="shared" si="28"/>
        <v>12824.12</v>
      </c>
      <c r="O285" s="112">
        <f t="shared" si="29"/>
        <v>31675.576400000005</v>
      </c>
      <c r="P285" s="114">
        <f t="shared" si="30"/>
        <v>641.20600000000013</v>
      </c>
      <c r="Q285" s="115">
        <f t="shared" si="31"/>
        <v>641.20600000000013</v>
      </c>
    </row>
    <row r="286" spans="2:17" x14ac:dyDescent="0.25">
      <c r="B286" s="109">
        <v>282</v>
      </c>
      <c r="C286" s="146" t="s">
        <v>6462</v>
      </c>
      <c r="D286" s="109">
        <v>1200039090</v>
      </c>
      <c r="E286" s="108" t="s">
        <v>271</v>
      </c>
      <c r="F286" s="109">
        <v>2009</v>
      </c>
      <c r="G286" s="110">
        <v>44389</v>
      </c>
      <c r="H286" s="109">
        <f t="shared" si="26"/>
        <v>12</v>
      </c>
      <c r="I286" s="109">
        <v>15</v>
      </c>
      <c r="J286" s="111">
        <f t="shared" si="27"/>
        <v>6.3333333333333325E-2</v>
      </c>
      <c r="K286" s="138">
        <v>22997805.379999999</v>
      </c>
      <c r="L286" s="138">
        <v>1</v>
      </c>
      <c r="M286" s="121">
        <v>0</v>
      </c>
      <c r="N286" s="112">
        <f t="shared" si="28"/>
        <v>22997805.379999999</v>
      </c>
      <c r="O286" s="112">
        <f t="shared" si="29"/>
        <v>17478332.088799998</v>
      </c>
      <c r="P286" s="114">
        <f t="shared" si="30"/>
        <v>5519473.2912000008</v>
      </c>
      <c r="Q286" s="115">
        <f t="shared" si="31"/>
        <v>4967525.9620800009</v>
      </c>
    </row>
    <row r="287" spans="2:17" x14ac:dyDescent="0.25">
      <c r="B287" s="109">
        <v>283</v>
      </c>
      <c r="C287" s="146" t="s">
        <v>6462</v>
      </c>
      <c r="D287" s="109">
        <v>1200038030</v>
      </c>
      <c r="E287" s="108" t="s">
        <v>272</v>
      </c>
      <c r="F287" s="109">
        <v>2009</v>
      </c>
      <c r="G287" s="110">
        <v>44389</v>
      </c>
      <c r="H287" s="109">
        <f t="shared" si="26"/>
        <v>12</v>
      </c>
      <c r="I287" s="109">
        <v>10</v>
      </c>
      <c r="J287" s="111">
        <f t="shared" si="27"/>
        <v>9.5000000000000001E-2</v>
      </c>
      <c r="K287" s="138">
        <v>15673472.439999999</v>
      </c>
      <c r="L287" s="138">
        <v>1155698.07</v>
      </c>
      <c r="M287" s="121">
        <v>0</v>
      </c>
      <c r="N287" s="112">
        <f t="shared" si="28"/>
        <v>15673472.439999999</v>
      </c>
      <c r="O287" s="112">
        <f t="shared" si="29"/>
        <v>17867758.581600003</v>
      </c>
      <c r="P287" s="114">
        <f t="shared" si="30"/>
        <v>783673.62199999997</v>
      </c>
      <c r="Q287" s="115">
        <f t="shared" si="31"/>
        <v>783673.62199999997</v>
      </c>
    </row>
    <row r="288" spans="2:17" x14ac:dyDescent="0.25">
      <c r="B288" s="109">
        <v>284</v>
      </c>
      <c r="C288" s="146" t="s">
        <v>6462</v>
      </c>
      <c r="D288" s="109">
        <v>1200034840</v>
      </c>
      <c r="E288" s="108" t="s">
        <v>273</v>
      </c>
      <c r="F288" s="109">
        <v>2009</v>
      </c>
      <c r="G288" s="110">
        <v>44389</v>
      </c>
      <c r="H288" s="109">
        <f t="shared" si="26"/>
        <v>12</v>
      </c>
      <c r="I288" s="109">
        <v>15</v>
      </c>
      <c r="J288" s="111">
        <f t="shared" si="27"/>
        <v>6.3333333333333325E-2</v>
      </c>
      <c r="K288" s="138">
        <v>9763282</v>
      </c>
      <c r="L288" s="138">
        <v>1</v>
      </c>
      <c r="M288" s="121">
        <v>0</v>
      </c>
      <c r="N288" s="112">
        <f t="shared" si="28"/>
        <v>9763282</v>
      </c>
      <c r="O288" s="112">
        <f t="shared" si="29"/>
        <v>7420094.3199999994</v>
      </c>
      <c r="P288" s="114">
        <f t="shared" si="30"/>
        <v>2343187.6800000006</v>
      </c>
      <c r="Q288" s="115">
        <f t="shared" si="31"/>
        <v>2108868.9120000005</v>
      </c>
    </row>
    <row r="289" spans="2:17" x14ac:dyDescent="0.25">
      <c r="B289" s="109">
        <v>285</v>
      </c>
      <c r="C289" s="146" t="s">
        <v>6462</v>
      </c>
      <c r="D289" s="109">
        <v>1200039200</v>
      </c>
      <c r="E289" s="108" t="s">
        <v>274</v>
      </c>
      <c r="F289" s="109">
        <v>2009</v>
      </c>
      <c r="G289" s="110">
        <v>44389</v>
      </c>
      <c r="H289" s="109">
        <f t="shared" si="26"/>
        <v>12</v>
      </c>
      <c r="I289" s="109">
        <v>15</v>
      </c>
      <c r="J289" s="111">
        <f t="shared" si="27"/>
        <v>6.3333333333333325E-2</v>
      </c>
      <c r="K289" s="138">
        <v>5007523</v>
      </c>
      <c r="L289" s="138">
        <v>1</v>
      </c>
      <c r="M289" s="121">
        <v>0</v>
      </c>
      <c r="N289" s="112">
        <f t="shared" si="28"/>
        <v>5007523</v>
      </c>
      <c r="O289" s="112">
        <f t="shared" si="29"/>
        <v>3805717.4799999995</v>
      </c>
      <c r="P289" s="114">
        <f t="shared" si="30"/>
        <v>1201805.5200000005</v>
      </c>
      <c r="Q289" s="115">
        <f t="shared" si="31"/>
        <v>1081624.9680000006</v>
      </c>
    </row>
    <row r="290" spans="2:17" x14ac:dyDescent="0.25">
      <c r="B290" s="109">
        <v>286</v>
      </c>
      <c r="C290" s="146" t="s">
        <v>6462</v>
      </c>
      <c r="D290" s="109">
        <v>1200037340</v>
      </c>
      <c r="E290" s="108" t="s">
        <v>275</v>
      </c>
      <c r="F290" s="109">
        <v>2009</v>
      </c>
      <c r="G290" s="110">
        <v>44389</v>
      </c>
      <c r="H290" s="109">
        <f t="shared" si="26"/>
        <v>12</v>
      </c>
      <c r="I290" s="109">
        <v>15</v>
      </c>
      <c r="J290" s="111">
        <f t="shared" si="27"/>
        <v>6.3333333333333325E-2</v>
      </c>
      <c r="K290" s="138">
        <v>4887775.3</v>
      </c>
      <c r="L290" s="138">
        <v>1</v>
      </c>
      <c r="M290" s="121">
        <v>0</v>
      </c>
      <c r="N290" s="112">
        <f t="shared" si="28"/>
        <v>4887775.3</v>
      </c>
      <c r="O290" s="112">
        <f t="shared" si="29"/>
        <v>3714709.2279999992</v>
      </c>
      <c r="P290" s="114">
        <f t="shared" si="30"/>
        <v>1173066.0720000006</v>
      </c>
      <c r="Q290" s="115">
        <f t="shared" si="31"/>
        <v>1055759.4648000007</v>
      </c>
    </row>
    <row r="291" spans="2:17" x14ac:dyDescent="0.25">
      <c r="B291" s="109">
        <v>287</v>
      </c>
      <c r="C291" s="146" t="s">
        <v>6462</v>
      </c>
      <c r="D291" s="109">
        <v>1200034720</v>
      </c>
      <c r="E291" s="108" t="s">
        <v>276</v>
      </c>
      <c r="F291" s="109">
        <v>2009</v>
      </c>
      <c r="G291" s="110">
        <v>44389</v>
      </c>
      <c r="H291" s="109">
        <f t="shared" si="26"/>
        <v>12</v>
      </c>
      <c r="I291" s="109">
        <v>15</v>
      </c>
      <c r="J291" s="111">
        <f t="shared" si="27"/>
        <v>6.3333333333333325E-2</v>
      </c>
      <c r="K291" s="138">
        <v>4867651.88</v>
      </c>
      <c r="L291" s="138">
        <v>1</v>
      </c>
      <c r="M291" s="121">
        <v>0</v>
      </c>
      <c r="N291" s="112">
        <f t="shared" si="28"/>
        <v>4867651.88</v>
      </c>
      <c r="O291" s="112">
        <f t="shared" si="29"/>
        <v>3699415.4287999994</v>
      </c>
      <c r="P291" s="114">
        <f t="shared" si="30"/>
        <v>1168236.4512000005</v>
      </c>
      <c r="Q291" s="115">
        <f t="shared" si="31"/>
        <v>1051412.8060800005</v>
      </c>
    </row>
    <row r="292" spans="2:17" x14ac:dyDescent="0.25">
      <c r="B292" s="109">
        <v>288</v>
      </c>
      <c r="C292" s="146" t="s">
        <v>6462</v>
      </c>
      <c r="D292" s="109">
        <v>1200038230</v>
      </c>
      <c r="E292" s="108" t="s">
        <v>277</v>
      </c>
      <c r="F292" s="109">
        <v>2009</v>
      </c>
      <c r="G292" s="110">
        <v>44389</v>
      </c>
      <c r="H292" s="109">
        <f t="shared" si="26"/>
        <v>12</v>
      </c>
      <c r="I292" s="109">
        <v>15</v>
      </c>
      <c r="J292" s="111">
        <f t="shared" si="27"/>
        <v>6.3333333333333325E-2</v>
      </c>
      <c r="K292" s="138">
        <v>4175350</v>
      </c>
      <c r="L292" s="138">
        <v>1</v>
      </c>
      <c r="M292" s="121">
        <v>0</v>
      </c>
      <c r="N292" s="112">
        <f t="shared" si="28"/>
        <v>4175350</v>
      </c>
      <c r="O292" s="112">
        <f t="shared" si="29"/>
        <v>3173265.9999999995</v>
      </c>
      <c r="P292" s="114">
        <f t="shared" si="30"/>
        <v>1002084.0000000005</v>
      </c>
      <c r="Q292" s="115">
        <f t="shared" si="31"/>
        <v>901875.60000000044</v>
      </c>
    </row>
    <row r="293" spans="2:17" x14ac:dyDescent="0.25">
      <c r="B293" s="109">
        <v>289</v>
      </c>
      <c r="C293" s="146" t="s">
        <v>6462</v>
      </c>
      <c r="D293" s="109">
        <v>1200037400</v>
      </c>
      <c r="E293" s="108" t="s">
        <v>278</v>
      </c>
      <c r="F293" s="109">
        <v>2009</v>
      </c>
      <c r="G293" s="110">
        <v>44389</v>
      </c>
      <c r="H293" s="109">
        <f t="shared" si="26"/>
        <v>12</v>
      </c>
      <c r="I293" s="109">
        <v>15</v>
      </c>
      <c r="J293" s="111">
        <f t="shared" si="27"/>
        <v>6.3333333333333325E-2</v>
      </c>
      <c r="K293" s="138">
        <v>3191930.12</v>
      </c>
      <c r="L293" s="138">
        <v>1</v>
      </c>
      <c r="M293" s="121">
        <v>0</v>
      </c>
      <c r="N293" s="112">
        <f t="shared" si="28"/>
        <v>3191930.12</v>
      </c>
      <c r="O293" s="112">
        <f t="shared" si="29"/>
        <v>2425866.8912</v>
      </c>
      <c r="P293" s="114">
        <f t="shared" si="30"/>
        <v>766063.22880000016</v>
      </c>
      <c r="Q293" s="115">
        <f t="shared" si="31"/>
        <v>689456.90592000016</v>
      </c>
    </row>
    <row r="294" spans="2:17" x14ac:dyDescent="0.25">
      <c r="B294" s="109">
        <v>290</v>
      </c>
      <c r="C294" s="146" t="s">
        <v>6462</v>
      </c>
      <c r="D294" s="109">
        <v>1200037390</v>
      </c>
      <c r="E294" s="108" t="s">
        <v>279</v>
      </c>
      <c r="F294" s="109">
        <v>2009</v>
      </c>
      <c r="G294" s="110">
        <v>44389</v>
      </c>
      <c r="H294" s="109">
        <f t="shared" si="26"/>
        <v>12</v>
      </c>
      <c r="I294" s="109">
        <v>15</v>
      </c>
      <c r="J294" s="111">
        <f t="shared" si="27"/>
        <v>6.3333333333333325E-2</v>
      </c>
      <c r="K294" s="138">
        <v>2949082.06</v>
      </c>
      <c r="L294" s="138">
        <v>1</v>
      </c>
      <c r="M294" s="121">
        <v>0</v>
      </c>
      <c r="N294" s="112">
        <f t="shared" si="28"/>
        <v>2949082.06</v>
      </c>
      <c r="O294" s="112">
        <f t="shared" si="29"/>
        <v>2241302.3655999997</v>
      </c>
      <c r="P294" s="114">
        <f t="shared" si="30"/>
        <v>707779.69440000039</v>
      </c>
      <c r="Q294" s="115">
        <f t="shared" si="31"/>
        <v>637001.72496000037</v>
      </c>
    </row>
    <row r="295" spans="2:17" x14ac:dyDescent="0.25">
      <c r="B295" s="109">
        <v>291</v>
      </c>
      <c r="C295" s="146" t="s">
        <v>6462</v>
      </c>
      <c r="D295" s="109">
        <v>1200039070</v>
      </c>
      <c r="E295" s="108" t="s">
        <v>280</v>
      </c>
      <c r="F295" s="109">
        <v>2009</v>
      </c>
      <c r="G295" s="110">
        <v>44389</v>
      </c>
      <c r="H295" s="109">
        <f t="shared" si="26"/>
        <v>12</v>
      </c>
      <c r="I295" s="109">
        <v>15</v>
      </c>
      <c r="J295" s="111">
        <f t="shared" si="27"/>
        <v>6.3333333333333325E-2</v>
      </c>
      <c r="K295" s="138">
        <v>2680796</v>
      </c>
      <c r="L295" s="138">
        <v>1</v>
      </c>
      <c r="M295" s="121">
        <v>0</v>
      </c>
      <c r="N295" s="112">
        <f t="shared" si="28"/>
        <v>2680796</v>
      </c>
      <c r="O295" s="112">
        <f t="shared" si="29"/>
        <v>2037404.9599999997</v>
      </c>
      <c r="P295" s="114">
        <f t="shared" si="30"/>
        <v>643391.04000000027</v>
      </c>
      <c r="Q295" s="115">
        <f t="shared" si="31"/>
        <v>579051.93600000022</v>
      </c>
    </row>
    <row r="296" spans="2:17" x14ac:dyDescent="0.25">
      <c r="B296" s="109">
        <v>292</v>
      </c>
      <c r="C296" s="146" t="s">
        <v>6462</v>
      </c>
      <c r="D296" s="109">
        <v>1200038950</v>
      </c>
      <c r="E296" s="108" t="s">
        <v>281</v>
      </c>
      <c r="F296" s="109">
        <v>2009</v>
      </c>
      <c r="G296" s="110">
        <v>44389</v>
      </c>
      <c r="H296" s="109">
        <f t="shared" si="26"/>
        <v>12</v>
      </c>
      <c r="I296" s="109">
        <v>15</v>
      </c>
      <c r="J296" s="111">
        <f t="shared" si="27"/>
        <v>6.3333333333333325E-2</v>
      </c>
      <c r="K296" s="138">
        <v>2052389</v>
      </c>
      <c r="L296" s="138">
        <v>1</v>
      </c>
      <c r="M296" s="121">
        <v>0</v>
      </c>
      <c r="N296" s="112">
        <f t="shared" si="28"/>
        <v>2052389</v>
      </c>
      <c r="O296" s="112">
        <f t="shared" si="29"/>
        <v>1559815.64</v>
      </c>
      <c r="P296" s="114">
        <f t="shared" si="30"/>
        <v>492573.3600000001</v>
      </c>
      <c r="Q296" s="115">
        <f t="shared" si="31"/>
        <v>443316.02400000009</v>
      </c>
    </row>
    <row r="297" spans="2:17" x14ac:dyDescent="0.25">
      <c r="B297" s="109">
        <v>293</v>
      </c>
      <c r="C297" s="146" t="s">
        <v>6462</v>
      </c>
      <c r="D297" s="109">
        <v>1200037360</v>
      </c>
      <c r="E297" s="108" t="s">
        <v>282</v>
      </c>
      <c r="F297" s="109">
        <v>2009</v>
      </c>
      <c r="G297" s="110">
        <v>44389</v>
      </c>
      <c r="H297" s="109">
        <f t="shared" si="26"/>
        <v>12</v>
      </c>
      <c r="I297" s="109">
        <v>15</v>
      </c>
      <c r="J297" s="111">
        <f t="shared" si="27"/>
        <v>6.3333333333333325E-2</v>
      </c>
      <c r="K297" s="138">
        <v>1995152.39</v>
      </c>
      <c r="L297" s="138">
        <v>1</v>
      </c>
      <c r="M297" s="121">
        <v>0</v>
      </c>
      <c r="N297" s="112">
        <f t="shared" si="28"/>
        <v>1995152.39</v>
      </c>
      <c r="O297" s="112">
        <f t="shared" si="29"/>
        <v>1516315.8163999997</v>
      </c>
      <c r="P297" s="114">
        <f t="shared" si="30"/>
        <v>478836.57360000024</v>
      </c>
      <c r="Q297" s="115">
        <f t="shared" si="31"/>
        <v>430952.91624000022</v>
      </c>
    </row>
    <row r="298" spans="2:17" x14ac:dyDescent="0.25">
      <c r="B298" s="109">
        <v>294</v>
      </c>
      <c r="C298" s="146" t="s">
        <v>6462</v>
      </c>
      <c r="D298" s="109">
        <v>1200042670</v>
      </c>
      <c r="E298" s="108" t="s">
        <v>283</v>
      </c>
      <c r="F298" s="109">
        <v>2009</v>
      </c>
      <c r="G298" s="110">
        <v>44389</v>
      </c>
      <c r="H298" s="109">
        <f t="shared" si="26"/>
        <v>12</v>
      </c>
      <c r="I298" s="109">
        <v>15</v>
      </c>
      <c r="J298" s="111">
        <f t="shared" si="27"/>
        <v>6.3333333333333325E-2</v>
      </c>
      <c r="K298" s="138">
        <v>1942500</v>
      </c>
      <c r="L298" s="138">
        <v>1</v>
      </c>
      <c r="M298" s="121">
        <v>0</v>
      </c>
      <c r="N298" s="112">
        <f t="shared" si="28"/>
        <v>1942500</v>
      </c>
      <c r="O298" s="112">
        <f t="shared" si="29"/>
        <v>1476299.9999999998</v>
      </c>
      <c r="P298" s="114">
        <f t="shared" si="30"/>
        <v>466200.00000000023</v>
      </c>
      <c r="Q298" s="115">
        <f t="shared" si="31"/>
        <v>419580.00000000023</v>
      </c>
    </row>
    <row r="299" spans="2:17" x14ac:dyDescent="0.25">
      <c r="B299" s="109">
        <v>295</v>
      </c>
      <c r="C299" s="146" t="s">
        <v>6462</v>
      </c>
      <c r="D299" s="109">
        <v>1200039080</v>
      </c>
      <c r="E299" s="108" t="s">
        <v>284</v>
      </c>
      <c r="F299" s="109">
        <v>2009</v>
      </c>
      <c r="G299" s="110">
        <v>44389</v>
      </c>
      <c r="H299" s="109">
        <f t="shared" si="26"/>
        <v>12</v>
      </c>
      <c r="I299" s="109">
        <v>15</v>
      </c>
      <c r="J299" s="111">
        <f t="shared" si="27"/>
        <v>6.3333333333333325E-2</v>
      </c>
      <c r="K299" s="138">
        <v>1903745.87</v>
      </c>
      <c r="L299" s="138">
        <v>1</v>
      </c>
      <c r="M299" s="121">
        <v>0</v>
      </c>
      <c r="N299" s="112">
        <f t="shared" si="28"/>
        <v>1903745.87</v>
      </c>
      <c r="O299" s="112">
        <f t="shared" si="29"/>
        <v>1446846.8611999999</v>
      </c>
      <c r="P299" s="114">
        <f t="shared" si="30"/>
        <v>456899.00880000019</v>
      </c>
      <c r="Q299" s="115">
        <f t="shared" si="31"/>
        <v>411209.10792000015</v>
      </c>
    </row>
    <row r="300" spans="2:17" x14ac:dyDescent="0.25">
      <c r="B300" s="109">
        <v>296</v>
      </c>
      <c r="C300" s="146" t="s">
        <v>6462</v>
      </c>
      <c r="D300" s="109">
        <v>1200038940</v>
      </c>
      <c r="E300" s="108" t="s">
        <v>285</v>
      </c>
      <c r="F300" s="109">
        <v>2009</v>
      </c>
      <c r="G300" s="110">
        <v>44389</v>
      </c>
      <c r="H300" s="109">
        <f t="shared" si="26"/>
        <v>12</v>
      </c>
      <c r="I300" s="109">
        <v>15</v>
      </c>
      <c r="J300" s="111">
        <f t="shared" si="27"/>
        <v>6.3333333333333325E-2</v>
      </c>
      <c r="K300" s="138">
        <v>1659878.1</v>
      </c>
      <c r="L300" s="138">
        <v>1</v>
      </c>
      <c r="M300" s="121">
        <v>0</v>
      </c>
      <c r="N300" s="112">
        <f t="shared" si="28"/>
        <v>1659878.1</v>
      </c>
      <c r="O300" s="112">
        <f t="shared" si="29"/>
        <v>1261507.3559999999</v>
      </c>
      <c r="P300" s="114">
        <f t="shared" si="30"/>
        <v>398370.74400000018</v>
      </c>
      <c r="Q300" s="115">
        <f t="shared" si="31"/>
        <v>358533.6696000002</v>
      </c>
    </row>
    <row r="301" spans="2:17" x14ac:dyDescent="0.25">
      <c r="B301" s="109">
        <v>297</v>
      </c>
      <c r="C301" s="146" t="s">
        <v>6462</v>
      </c>
      <c r="D301" s="109">
        <v>1200037750</v>
      </c>
      <c r="E301" s="108" t="s">
        <v>286</v>
      </c>
      <c r="F301" s="109">
        <v>2009</v>
      </c>
      <c r="G301" s="110">
        <v>44389</v>
      </c>
      <c r="H301" s="109">
        <f t="shared" si="26"/>
        <v>12</v>
      </c>
      <c r="I301" s="109">
        <v>15</v>
      </c>
      <c r="J301" s="111">
        <f t="shared" si="27"/>
        <v>6.3333333333333325E-2</v>
      </c>
      <c r="K301" s="138">
        <v>1293318.92</v>
      </c>
      <c r="L301" s="138">
        <v>1</v>
      </c>
      <c r="M301" s="121">
        <v>0</v>
      </c>
      <c r="N301" s="112">
        <f t="shared" si="28"/>
        <v>1293318.92</v>
      </c>
      <c r="O301" s="112">
        <f t="shared" si="29"/>
        <v>982922.37919999985</v>
      </c>
      <c r="P301" s="114">
        <f t="shared" si="30"/>
        <v>310396.54080000008</v>
      </c>
      <c r="Q301" s="115">
        <f t="shared" si="31"/>
        <v>279356.88672000007</v>
      </c>
    </row>
    <row r="302" spans="2:17" x14ac:dyDescent="0.25">
      <c r="B302" s="109">
        <v>298</v>
      </c>
      <c r="C302" s="146" t="s">
        <v>6462</v>
      </c>
      <c r="D302" s="109">
        <v>1200037780</v>
      </c>
      <c r="E302" s="108" t="s">
        <v>286</v>
      </c>
      <c r="F302" s="109">
        <v>2009</v>
      </c>
      <c r="G302" s="110">
        <v>44389</v>
      </c>
      <c r="H302" s="109">
        <f t="shared" si="26"/>
        <v>12</v>
      </c>
      <c r="I302" s="109">
        <v>15</v>
      </c>
      <c r="J302" s="111">
        <f t="shared" si="27"/>
        <v>6.3333333333333325E-2</v>
      </c>
      <c r="K302" s="138">
        <v>1277098.02</v>
      </c>
      <c r="L302" s="138">
        <v>1</v>
      </c>
      <c r="M302" s="121">
        <v>0</v>
      </c>
      <c r="N302" s="112">
        <f t="shared" si="28"/>
        <v>1277098.02</v>
      </c>
      <c r="O302" s="112">
        <f t="shared" si="29"/>
        <v>970594.49519999989</v>
      </c>
      <c r="P302" s="114">
        <f t="shared" si="30"/>
        <v>306503.52480000013</v>
      </c>
      <c r="Q302" s="115">
        <f t="shared" si="31"/>
        <v>275853.17232000013</v>
      </c>
    </row>
    <row r="303" spans="2:17" x14ac:dyDescent="0.25">
      <c r="B303" s="109">
        <v>299</v>
      </c>
      <c r="C303" s="146" t="s">
        <v>6462</v>
      </c>
      <c r="D303" s="109">
        <v>1200039550</v>
      </c>
      <c r="E303" s="108" t="s">
        <v>287</v>
      </c>
      <c r="F303" s="109">
        <v>2009</v>
      </c>
      <c r="G303" s="110">
        <v>44389</v>
      </c>
      <c r="H303" s="109">
        <f t="shared" si="26"/>
        <v>12</v>
      </c>
      <c r="I303" s="109">
        <v>15</v>
      </c>
      <c r="J303" s="111">
        <f t="shared" si="27"/>
        <v>6.3333333333333325E-2</v>
      </c>
      <c r="K303" s="138">
        <v>1275208.56</v>
      </c>
      <c r="L303" s="138">
        <v>1</v>
      </c>
      <c r="M303" s="121">
        <v>0</v>
      </c>
      <c r="N303" s="112">
        <f t="shared" si="28"/>
        <v>1275208.56</v>
      </c>
      <c r="O303" s="112">
        <f t="shared" si="29"/>
        <v>969158.50559999992</v>
      </c>
      <c r="P303" s="114">
        <f t="shared" si="30"/>
        <v>306050.05440000014</v>
      </c>
      <c r="Q303" s="115">
        <f t="shared" si="31"/>
        <v>275445.04896000016</v>
      </c>
    </row>
    <row r="304" spans="2:17" x14ac:dyDescent="0.25">
      <c r="B304" s="109">
        <v>300</v>
      </c>
      <c r="C304" s="146" t="s">
        <v>6462</v>
      </c>
      <c r="D304" s="109">
        <v>1200037270</v>
      </c>
      <c r="E304" s="108" t="s">
        <v>288</v>
      </c>
      <c r="F304" s="109">
        <v>2009</v>
      </c>
      <c r="G304" s="110">
        <v>44389</v>
      </c>
      <c r="H304" s="109">
        <f t="shared" si="26"/>
        <v>12</v>
      </c>
      <c r="I304" s="109">
        <v>15</v>
      </c>
      <c r="J304" s="111">
        <f t="shared" si="27"/>
        <v>6.3333333333333325E-2</v>
      </c>
      <c r="K304" s="138">
        <v>1176387.02</v>
      </c>
      <c r="L304" s="138">
        <v>1</v>
      </c>
      <c r="M304" s="121">
        <v>0</v>
      </c>
      <c r="N304" s="112">
        <f t="shared" si="28"/>
        <v>1176387.02</v>
      </c>
      <c r="O304" s="112">
        <f t="shared" si="29"/>
        <v>894054.1351999999</v>
      </c>
      <c r="P304" s="114">
        <f t="shared" si="30"/>
        <v>282332.88480000012</v>
      </c>
      <c r="Q304" s="115">
        <f t="shared" si="31"/>
        <v>254099.5963200001</v>
      </c>
    </row>
    <row r="305" spans="2:17" x14ac:dyDescent="0.25">
      <c r="B305" s="109">
        <v>301</v>
      </c>
      <c r="C305" s="146" t="s">
        <v>6462</v>
      </c>
      <c r="D305" s="109">
        <v>1200037561</v>
      </c>
      <c r="E305" s="108" t="s">
        <v>289</v>
      </c>
      <c r="F305" s="109">
        <v>2009</v>
      </c>
      <c r="G305" s="110">
        <v>44389</v>
      </c>
      <c r="H305" s="109">
        <f t="shared" si="26"/>
        <v>12</v>
      </c>
      <c r="I305" s="109">
        <v>15</v>
      </c>
      <c r="J305" s="111">
        <f t="shared" si="27"/>
        <v>6.3333333333333325E-2</v>
      </c>
      <c r="K305" s="138">
        <v>1063190</v>
      </c>
      <c r="L305" s="138">
        <v>1</v>
      </c>
      <c r="M305" s="121">
        <v>0</v>
      </c>
      <c r="N305" s="112">
        <f t="shared" si="28"/>
        <v>1063190</v>
      </c>
      <c r="O305" s="112">
        <f t="shared" si="29"/>
        <v>808024.39999999991</v>
      </c>
      <c r="P305" s="114">
        <f t="shared" si="30"/>
        <v>255165.60000000009</v>
      </c>
      <c r="Q305" s="115">
        <f t="shared" si="31"/>
        <v>229649.0400000001</v>
      </c>
    </row>
    <row r="306" spans="2:17" x14ac:dyDescent="0.25">
      <c r="B306" s="109">
        <v>302</v>
      </c>
      <c r="C306" s="146" t="s">
        <v>6462</v>
      </c>
      <c r="D306" s="109">
        <v>1200037380</v>
      </c>
      <c r="E306" s="108" t="s">
        <v>290</v>
      </c>
      <c r="F306" s="109">
        <v>2009</v>
      </c>
      <c r="G306" s="110">
        <v>44389</v>
      </c>
      <c r="H306" s="109">
        <f t="shared" si="26"/>
        <v>12</v>
      </c>
      <c r="I306" s="109">
        <v>15</v>
      </c>
      <c r="J306" s="111">
        <f t="shared" si="27"/>
        <v>6.3333333333333325E-2</v>
      </c>
      <c r="K306" s="138">
        <v>1026985.87</v>
      </c>
      <c r="L306" s="138">
        <v>1</v>
      </c>
      <c r="M306" s="121">
        <v>0</v>
      </c>
      <c r="N306" s="112">
        <f t="shared" si="28"/>
        <v>1026985.87</v>
      </c>
      <c r="O306" s="112">
        <f t="shared" si="29"/>
        <v>780509.26119999983</v>
      </c>
      <c r="P306" s="114">
        <f t="shared" si="30"/>
        <v>246476.60880000016</v>
      </c>
      <c r="Q306" s="115">
        <f t="shared" si="31"/>
        <v>221828.94792000015</v>
      </c>
    </row>
    <row r="307" spans="2:17" x14ac:dyDescent="0.25">
      <c r="B307" s="109">
        <v>303</v>
      </c>
      <c r="C307" s="146" t="s">
        <v>6462</v>
      </c>
      <c r="D307" s="109">
        <v>1200037430</v>
      </c>
      <c r="E307" s="108" t="s">
        <v>291</v>
      </c>
      <c r="F307" s="109">
        <v>2009</v>
      </c>
      <c r="G307" s="110">
        <v>44389</v>
      </c>
      <c r="H307" s="109">
        <f t="shared" si="26"/>
        <v>12</v>
      </c>
      <c r="I307" s="109">
        <v>15</v>
      </c>
      <c r="J307" s="111">
        <f t="shared" si="27"/>
        <v>6.3333333333333325E-2</v>
      </c>
      <c r="K307" s="138">
        <v>976368</v>
      </c>
      <c r="L307" s="138">
        <v>1</v>
      </c>
      <c r="M307" s="121">
        <v>0</v>
      </c>
      <c r="N307" s="112">
        <f t="shared" si="28"/>
        <v>976368</v>
      </c>
      <c r="O307" s="112">
        <f t="shared" si="29"/>
        <v>742039.67999999993</v>
      </c>
      <c r="P307" s="114">
        <f t="shared" si="30"/>
        <v>234328.32000000007</v>
      </c>
      <c r="Q307" s="115">
        <f t="shared" si="31"/>
        <v>210895.48800000007</v>
      </c>
    </row>
    <row r="308" spans="2:17" x14ac:dyDescent="0.25">
      <c r="B308" s="109">
        <v>304</v>
      </c>
      <c r="C308" s="146" t="s">
        <v>6462</v>
      </c>
      <c r="D308" s="109">
        <v>1200038020</v>
      </c>
      <c r="E308" s="108" t="s">
        <v>272</v>
      </c>
      <c r="F308" s="109">
        <v>2009</v>
      </c>
      <c r="G308" s="110">
        <v>44389</v>
      </c>
      <c r="H308" s="109">
        <f t="shared" si="26"/>
        <v>12</v>
      </c>
      <c r="I308" s="109">
        <v>10</v>
      </c>
      <c r="J308" s="111">
        <f t="shared" si="27"/>
        <v>9.5000000000000001E-2</v>
      </c>
      <c r="K308" s="138">
        <v>862190.4</v>
      </c>
      <c r="L308" s="138">
        <v>36031.08</v>
      </c>
      <c r="M308" s="121">
        <v>0</v>
      </c>
      <c r="N308" s="112">
        <f t="shared" si="28"/>
        <v>862190.4</v>
      </c>
      <c r="O308" s="112">
        <f t="shared" si="29"/>
        <v>982897.0560000001</v>
      </c>
      <c r="P308" s="114">
        <f t="shared" si="30"/>
        <v>43109.520000000004</v>
      </c>
      <c r="Q308" s="115">
        <f t="shared" si="31"/>
        <v>43109.520000000004</v>
      </c>
    </row>
    <row r="309" spans="2:17" x14ac:dyDescent="0.25">
      <c r="B309" s="109">
        <v>305</v>
      </c>
      <c r="C309" s="146" t="s">
        <v>6462</v>
      </c>
      <c r="D309" s="109">
        <v>1200041690</v>
      </c>
      <c r="E309" s="108" t="s">
        <v>292</v>
      </c>
      <c r="F309" s="109">
        <v>2009</v>
      </c>
      <c r="G309" s="110">
        <v>44389</v>
      </c>
      <c r="H309" s="109">
        <f t="shared" si="26"/>
        <v>12</v>
      </c>
      <c r="I309" s="109">
        <v>15</v>
      </c>
      <c r="J309" s="111">
        <f t="shared" si="27"/>
        <v>6.3333333333333325E-2</v>
      </c>
      <c r="K309" s="138">
        <v>726875</v>
      </c>
      <c r="L309" s="138">
        <v>1</v>
      </c>
      <c r="M309" s="121">
        <v>0</v>
      </c>
      <c r="N309" s="112">
        <f t="shared" si="28"/>
        <v>726875</v>
      </c>
      <c r="O309" s="112">
        <f t="shared" si="29"/>
        <v>552424.99999999988</v>
      </c>
      <c r="P309" s="114">
        <f t="shared" si="30"/>
        <v>174450.00000000012</v>
      </c>
      <c r="Q309" s="115">
        <f t="shared" si="31"/>
        <v>157005.00000000012</v>
      </c>
    </row>
    <row r="310" spans="2:17" x14ac:dyDescent="0.25">
      <c r="B310" s="109">
        <v>306</v>
      </c>
      <c r="C310" s="146" t="s">
        <v>6462</v>
      </c>
      <c r="D310" s="109">
        <v>1200039280</v>
      </c>
      <c r="E310" s="108" t="s">
        <v>293</v>
      </c>
      <c r="F310" s="109">
        <v>2009</v>
      </c>
      <c r="G310" s="110">
        <v>44389</v>
      </c>
      <c r="H310" s="109">
        <f t="shared" si="26"/>
        <v>12</v>
      </c>
      <c r="I310" s="109">
        <v>15</v>
      </c>
      <c r="J310" s="111">
        <f t="shared" si="27"/>
        <v>6.3333333333333325E-2</v>
      </c>
      <c r="K310" s="138">
        <v>693750</v>
      </c>
      <c r="L310" s="138">
        <v>1</v>
      </c>
      <c r="M310" s="121">
        <v>0</v>
      </c>
      <c r="N310" s="112">
        <f t="shared" si="28"/>
        <v>693750</v>
      </c>
      <c r="O310" s="112">
        <f t="shared" si="29"/>
        <v>527249.99999999988</v>
      </c>
      <c r="P310" s="114">
        <f t="shared" si="30"/>
        <v>166500.00000000012</v>
      </c>
      <c r="Q310" s="115">
        <f t="shared" si="31"/>
        <v>149850.00000000012</v>
      </c>
    </row>
    <row r="311" spans="2:17" x14ac:dyDescent="0.25">
      <c r="B311" s="109">
        <v>307</v>
      </c>
      <c r="C311" s="146" t="s">
        <v>6462</v>
      </c>
      <c r="D311" s="109">
        <v>1200037790</v>
      </c>
      <c r="E311" s="108" t="s">
        <v>294</v>
      </c>
      <c r="F311" s="109">
        <v>2009</v>
      </c>
      <c r="G311" s="110">
        <v>44389</v>
      </c>
      <c r="H311" s="109">
        <f t="shared" si="26"/>
        <v>12</v>
      </c>
      <c r="I311" s="109">
        <v>15</v>
      </c>
      <c r="J311" s="111">
        <f t="shared" si="27"/>
        <v>6.3333333333333325E-2</v>
      </c>
      <c r="K311" s="138">
        <v>660450</v>
      </c>
      <c r="L311" s="138">
        <v>1</v>
      </c>
      <c r="M311" s="121">
        <v>0</v>
      </c>
      <c r="N311" s="112">
        <f t="shared" si="28"/>
        <v>660450</v>
      </c>
      <c r="O311" s="112">
        <f t="shared" si="29"/>
        <v>501941.99999999994</v>
      </c>
      <c r="P311" s="114">
        <f t="shared" si="30"/>
        <v>158508.00000000006</v>
      </c>
      <c r="Q311" s="115">
        <f t="shared" si="31"/>
        <v>142657.20000000007</v>
      </c>
    </row>
    <row r="312" spans="2:17" x14ac:dyDescent="0.25">
      <c r="B312" s="109">
        <v>308</v>
      </c>
      <c r="C312" s="146" t="s">
        <v>6462</v>
      </c>
      <c r="D312" s="109">
        <v>1200042250</v>
      </c>
      <c r="E312" s="108" t="s">
        <v>295</v>
      </c>
      <c r="F312" s="109">
        <v>2009</v>
      </c>
      <c r="G312" s="110">
        <v>44389</v>
      </c>
      <c r="H312" s="109">
        <f t="shared" si="26"/>
        <v>12</v>
      </c>
      <c r="I312" s="109">
        <v>15</v>
      </c>
      <c r="J312" s="111">
        <f t="shared" si="27"/>
        <v>6.3333333333333325E-2</v>
      </c>
      <c r="K312" s="138">
        <v>643090</v>
      </c>
      <c r="L312" s="138">
        <v>1</v>
      </c>
      <c r="M312" s="121">
        <v>0</v>
      </c>
      <c r="N312" s="112">
        <f t="shared" si="28"/>
        <v>643090</v>
      </c>
      <c r="O312" s="112">
        <f t="shared" si="29"/>
        <v>488748.39999999991</v>
      </c>
      <c r="P312" s="114">
        <f t="shared" si="30"/>
        <v>154341.60000000009</v>
      </c>
      <c r="Q312" s="115">
        <f t="shared" si="31"/>
        <v>138907.44000000009</v>
      </c>
    </row>
    <row r="313" spans="2:17" x14ac:dyDescent="0.25">
      <c r="B313" s="109">
        <v>309</v>
      </c>
      <c r="C313" s="146" t="s">
        <v>6462</v>
      </c>
      <c r="D313" s="109">
        <v>1200037370</v>
      </c>
      <c r="E313" s="108" t="s">
        <v>296</v>
      </c>
      <c r="F313" s="109">
        <v>2009</v>
      </c>
      <c r="G313" s="110">
        <v>44389</v>
      </c>
      <c r="H313" s="109">
        <f t="shared" si="26"/>
        <v>12</v>
      </c>
      <c r="I313" s="109">
        <v>15</v>
      </c>
      <c r="J313" s="111">
        <f t="shared" si="27"/>
        <v>6.3333333333333325E-2</v>
      </c>
      <c r="K313" s="138">
        <v>615276.55000000005</v>
      </c>
      <c r="L313" s="138">
        <v>1</v>
      </c>
      <c r="M313" s="121">
        <v>0</v>
      </c>
      <c r="N313" s="112">
        <f t="shared" si="28"/>
        <v>615276.55000000005</v>
      </c>
      <c r="O313" s="112">
        <f t="shared" si="29"/>
        <v>467610.17799999996</v>
      </c>
      <c r="P313" s="114">
        <f t="shared" si="30"/>
        <v>147666.37200000009</v>
      </c>
      <c r="Q313" s="115">
        <f t="shared" si="31"/>
        <v>132899.73480000009</v>
      </c>
    </row>
    <row r="314" spans="2:17" x14ac:dyDescent="0.25">
      <c r="B314" s="109">
        <v>310</v>
      </c>
      <c r="C314" s="146" t="s">
        <v>6462</v>
      </c>
      <c r="D314" s="109">
        <v>1200043420</v>
      </c>
      <c r="E314" s="108" t="s">
        <v>297</v>
      </c>
      <c r="F314" s="109">
        <v>2009</v>
      </c>
      <c r="G314" s="110">
        <v>44389</v>
      </c>
      <c r="H314" s="109">
        <f t="shared" si="26"/>
        <v>12</v>
      </c>
      <c r="I314" s="109">
        <v>15</v>
      </c>
      <c r="J314" s="111">
        <f t="shared" si="27"/>
        <v>6.3333333333333325E-2</v>
      </c>
      <c r="K314" s="138">
        <v>586273.14</v>
      </c>
      <c r="L314" s="138">
        <v>145431.98000000001</v>
      </c>
      <c r="M314" s="121">
        <v>0.38</v>
      </c>
      <c r="N314" s="112">
        <f t="shared" si="28"/>
        <v>809056.93319999997</v>
      </c>
      <c r="O314" s="112">
        <f t="shared" si="29"/>
        <v>614883.26923199988</v>
      </c>
      <c r="P314" s="114">
        <f t="shared" si="30"/>
        <v>194173.6639680001</v>
      </c>
      <c r="Q314" s="115">
        <f t="shared" si="31"/>
        <v>174756.29757120009</v>
      </c>
    </row>
    <row r="315" spans="2:17" x14ac:dyDescent="0.25">
      <c r="B315" s="109">
        <v>311</v>
      </c>
      <c r="C315" s="146" t="s">
        <v>6462</v>
      </c>
      <c r="D315" s="109">
        <v>1200037760</v>
      </c>
      <c r="E315" s="108" t="s">
        <v>286</v>
      </c>
      <c r="F315" s="109">
        <v>2009</v>
      </c>
      <c r="G315" s="110">
        <v>44389</v>
      </c>
      <c r="H315" s="109">
        <f t="shared" si="26"/>
        <v>12</v>
      </c>
      <c r="I315" s="109">
        <v>15</v>
      </c>
      <c r="J315" s="111">
        <f t="shared" si="27"/>
        <v>6.3333333333333325E-2</v>
      </c>
      <c r="K315" s="138">
        <v>511607.6</v>
      </c>
      <c r="L315" s="138">
        <v>1</v>
      </c>
      <c r="M315" s="121">
        <v>0</v>
      </c>
      <c r="N315" s="112">
        <f t="shared" si="28"/>
        <v>511607.6</v>
      </c>
      <c r="O315" s="112">
        <f t="shared" si="29"/>
        <v>388821.77599999995</v>
      </c>
      <c r="P315" s="114">
        <f t="shared" si="30"/>
        <v>122785.82400000002</v>
      </c>
      <c r="Q315" s="115">
        <f t="shared" si="31"/>
        <v>110507.24160000002</v>
      </c>
    </row>
    <row r="316" spans="2:17" x14ac:dyDescent="0.25">
      <c r="B316" s="109">
        <v>312</v>
      </c>
      <c r="C316" s="146" t="s">
        <v>6462</v>
      </c>
      <c r="D316" s="109">
        <v>1200039040</v>
      </c>
      <c r="E316" s="108" t="s">
        <v>298</v>
      </c>
      <c r="F316" s="109">
        <v>2009</v>
      </c>
      <c r="G316" s="110">
        <v>44389</v>
      </c>
      <c r="H316" s="109">
        <f t="shared" si="26"/>
        <v>12</v>
      </c>
      <c r="I316" s="109">
        <v>8</v>
      </c>
      <c r="J316" s="111">
        <f t="shared" si="27"/>
        <v>0.11874999999999999</v>
      </c>
      <c r="K316" s="138">
        <v>434700</v>
      </c>
      <c r="L316" s="138">
        <v>1</v>
      </c>
      <c r="M316" s="121">
        <v>0</v>
      </c>
      <c r="N316" s="112">
        <f t="shared" si="28"/>
        <v>434700</v>
      </c>
      <c r="O316" s="112">
        <f t="shared" si="29"/>
        <v>619447.49999999988</v>
      </c>
      <c r="P316" s="114">
        <f t="shared" si="30"/>
        <v>21735</v>
      </c>
      <c r="Q316" s="115">
        <f t="shared" si="31"/>
        <v>21735</v>
      </c>
    </row>
    <row r="317" spans="2:17" x14ac:dyDescent="0.25">
      <c r="B317" s="109">
        <v>313</v>
      </c>
      <c r="C317" s="146" t="s">
        <v>6462</v>
      </c>
      <c r="D317" s="109">
        <v>1200034841</v>
      </c>
      <c r="E317" s="108" t="s">
        <v>299</v>
      </c>
      <c r="F317" s="109">
        <v>2009</v>
      </c>
      <c r="G317" s="110">
        <v>44389</v>
      </c>
      <c r="H317" s="109">
        <f t="shared" si="26"/>
        <v>12</v>
      </c>
      <c r="I317" s="109">
        <v>8</v>
      </c>
      <c r="J317" s="111">
        <f t="shared" si="27"/>
        <v>0.11874999999999999</v>
      </c>
      <c r="K317" s="138">
        <v>427780.98</v>
      </c>
      <c r="L317" s="138">
        <v>1</v>
      </c>
      <c r="M317" s="121">
        <v>0</v>
      </c>
      <c r="N317" s="112">
        <f t="shared" si="28"/>
        <v>427780.98</v>
      </c>
      <c r="O317" s="112">
        <f t="shared" si="29"/>
        <v>609587.89649999992</v>
      </c>
      <c r="P317" s="114">
        <f t="shared" si="30"/>
        <v>21389.048999999999</v>
      </c>
      <c r="Q317" s="115">
        <f t="shared" si="31"/>
        <v>21389.048999999999</v>
      </c>
    </row>
    <row r="318" spans="2:17" x14ac:dyDescent="0.25">
      <c r="B318" s="109">
        <v>314</v>
      </c>
      <c r="C318" s="146" t="s">
        <v>6462</v>
      </c>
      <c r="D318" s="109">
        <v>1200037640</v>
      </c>
      <c r="E318" s="108" t="s">
        <v>300</v>
      </c>
      <c r="F318" s="109">
        <v>2009</v>
      </c>
      <c r="G318" s="110">
        <v>44389</v>
      </c>
      <c r="H318" s="109">
        <f t="shared" si="26"/>
        <v>12</v>
      </c>
      <c r="I318" s="109">
        <v>10</v>
      </c>
      <c r="J318" s="111">
        <f t="shared" si="27"/>
        <v>9.5000000000000001E-2</v>
      </c>
      <c r="K318" s="138">
        <v>423925</v>
      </c>
      <c r="L318" s="138">
        <v>1</v>
      </c>
      <c r="M318" s="121">
        <v>0</v>
      </c>
      <c r="N318" s="112">
        <f t="shared" si="28"/>
        <v>423925</v>
      </c>
      <c r="O318" s="112">
        <f t="shared" si="29"/>
        <v>483274.50000000006</v>
      </c>
      <c r="P318" s="114">
        <f t="shared" si="30"/>
        <v>21196.25</v>
      </c>
      <c r="Q318" s="115">
        <f t="shared" si="31"/>
        <v>21196.25</v>
      </c>
    </row>
    <row r="319" spans="2:17" x14ac:dyDescent="0.25">
      <c r="B319" s="109">
        <v>315</v>
      </c>
      <c r="C319" s="146" t="s">
        <v>6462</v>
      </c>
      <c r="D319" s="109">
        <v>1200037310</v>
      </c>
      <c r="E319" s="108" t="s">
        <v>218</v>
      </c>
      <c r="F319" s="109">
        <v>2009</v>
      </c>
      <c r="G319" s="110">
        <v>44389</v>
      </c>
      <c r="H319" s="109">
        <f t="shared" si="26"/>
        <v>12</v>
      </c>
      <c r="I319" s="109">
        <v>8</v>
      </c>
      <c r="J319" s="111">
        <f t="shared" si="27"/>
        <v>0.11874999999999999</v>
      </c>
      <c r="K319" s="138">
        <v>410077.01</v>
      </c>
      <c r="L319" s="138">
        <v>1</v>
      </c>
      <c r="M319" s="121">
        <v>0</v>
      </c>
      <c r="N319" s="112">
        <f t="shared" si="28"/>
        <v>410077.01</v>
      </c>
      <c r="O319" s="112">
        <f t="shared" si="29"/>
        <v>584359.73924999998</v>
      </c>
      <c r="P319" s="114">
        <f t="shared" si="30"/>
        <v>20503.8505</v>
      </c>
      <c r="Q319" s="115">
        <f t="shared" si="31"/>
        <v>20503.8505</v>
      </c>
    </row>
    <row r="320" spans="2:17" x14ac:dyDescent="0.25">
      <c r="B320" s="109">
        <v>316</v>
      </c>
      <c r="C320" s="146" t="s">
        <v>6462</v>
      </c>
      <c r="D320" s="109">
        <v>1200039440</v>
      </c>
      <c r="E320" s="108" t="s">
        <v>301</v>
      </c>
      <c r="F320" s="109">
        <v>2009</v>
      </c>
      <c r="G320" s="110">
        <v>44389</v>
      </c>
      <c r="H320" s="109">
        <f t="shared" si="26"/>
        <v>12</v>
      </c>
      <c r="I320" s="109">
        <v>8</v>
      </c>
      <c r="J320" s="111">
        <f t="shared" si="27"/>
        <v>0.11874999999999999</v>
      </c>
      <c r="K320" s="138">
        <v>386442.5</v>
      </c>
      <c r="L320" s="138">
        <v>1</v>
      </c>
      <c r="M320" s="121">
        <v>0</v>
      </c>
      <c r="N320" s="112">
        <f t="shared" si="28"/>
        <v>386442.5</v>
      </c>
      <c r="O320" s="112">
        <f t="shared" si="29"/>
        <v>550680.56249999988</v>
      </c>
      <c r="P320" s="114">
        <f t="shared" si="30"/>
        <v>19322.125</v>
      </c>
      <c r="Q320" s="115">
        <f t="shared" si="31"/>
        <v>19322.125</v>
      </c>
    </row>
    <row r="321" spans="2:17" x14ac:dyDescent="0.25">
      <c r="B321" s="109">
        <v>317</v>
      </c>
      <c r="C321" s="146" t="s">
        <v>6462</v>
      </c>
      <c r="D321" s="109">
        <v>1200038790</v>
      </c>
      <c r="E321" s="108" t="s">
        <v>302</v>
      </c>
      <c r="F321" s="109">
        <v>2009</v>
      </c>
      <c r="G321" s="110">
        <v>44389</v>
      </c>
      <c r="H321" s="109">
        <f t="shared" si="26"/>
        <v>12</v>
      </c>
      <c r="I321" s="109">
        <v>8</v>
      </c>
      <c r="J321" s="111">
        <f t="shared" si="27"/>
        <v>0.11874999999999999</v>
      </c>
      <c r="K321" s="138">
        <v>376200</v>
      </c>
      <c r="L321" s="138">
        <v>1</v>
      </c>
      <c r="M321" s="121">
        <v>0</v>
      </c>
      <c r="N321" s="112">
        <f t="shared" si="28"/>
        <v>376200</v>
      </c>
      <c r="O321" s="112">
        <f t="shared" si="29"/>
        <v>536084.99999999988</v>
      </c>
      <c r="P321" s="114">
        <f t="shared" si="30"/>
        <v>18810</v>
      </c>
      <c r="Q321" s="115">
        <f t="shared" si="31"/>
        <v>18810</v>
      </c>
    </row>
    <row r="322" spans="2:17" x14ac:dyDescent="0.25">
      <c r="B322" s="109">
        <v>318</v>
      </c>
      <c r="C322" s="146" t="s">
        <v>6462</v>
      </c>
      <c r="D322" s="109">
        <v>1200037341</v>
      </c>
      <c r="E322" s="108" t="s">
        <v>303</v>
      </c>
      <c r="F322" s="109">
        <v>2009</v>
      </c>
      <c r="G322" s="110">
        <v>44389</v>
      </c>
      <c r="H322" s="109">
        <f t="shared" si="26"/>
        <v>12</v>
      </c>
      <c r="I322" s="109">
        <v>8</v>
      </c>
      <c r="J322" s="111">
        <f t="shared" si="27"/>
        <v>0.11874999999999999</v>
      </c>
      <c r="K322" s="138">
        <v>360400</v>
      </c>
      <c r="L322" s="138">
        <v>117056.66</v>
      </c>
      <c r="M322" s="121">
        <v>0.38</v>
      </c>
      <c r="N322" s="112">
        <f t="shared" si="28"/>
        <v>497351.99999999994</v>
      </c>
      <c r="O322" s="112">
        <f t="shared" si="29"/>
        <v>708726.59999999986</v>
      </c>
      <c r="P322" s="114">
        <f t="shared" si="30"/>
        <v>24867.599999999999</v>
      </c>
      <c r="Q322" s="115">
        <f t="shared" si="31"/>
        <v>24867.599999999999</v>
      </c>
    </row>
    <row r="323" spans="2:17" x14ac:dyDescent="0.25">
      <c r="B323" s="109">
        <v>319</v>
      </c>
      <c r="C323" s="146" t="s">
        <v>6462</v>
      </c>
      <c r="D323" s="109">
        <v>1200037280</v>
      </c>
      <c r="E323" s="108" t="s">
        <v>304</v>
      </c>
      <c r="F323" s="109">
        <v>2009</v>
      </c>
      <c r="G323" s="110">
        <v>44389</v>
      </c>
      <c r="H323" s="109">
        <f t="shared" si="26"/>
        <v>12</v>
      </c>
      <c r="I323" s="109">
        <v>8</v>
      </c>
      <c r="J323" s="111">
        <f t="shared" si="27"/>
        <v>0.11874999999999999</v>
      </c>
      <c r="K323" s="138">
        <v>341413.66</v>
      </c>
      <c r="L323" s="138">
        <v>22539.72</v>
      </c>
      <c r="M323" s="121">
        <v>0.38</v>
      </c>
      <c r="N323" s="112">
        <f t="shared" si="28"/>
        <v>471150.85079999996</v>
      </c>
      <c r="O323" s="112">
        <f t="shared" si="29"/>
        <v>671389.96238999988</v>
      </c>
      <c r="P323" s="114">
        <f t="shared" si="30"/>
        <v>23557.542539999999</v>
      </c>
      <c r="Q323" s="115">
        <f t="shared" si="31"/>
        <v>23557.542539999999</v>
      </c>
    </row>
    <row r="324" spans="2:17" x14ac:dyDescent="0.25">
      <c r="B324" s="109">
        <v>320</v>
      </c>
      <c r="C324" s="146" t="s">
        <v>6462</v>
      </c>
      <c r="D324" s="109">
        <v>1200037450</v>
      </c>
      <c r="E324" s="108" t="s">
        <v>305</v>
      </c>
      <c r="F324" s="109">
        <v>2009</v>
      </c>
      <c r="G324" s="110">
        <v>44389</v>
      </c>
      <c r="H324" s="109">
        <f t="shared" si="26"/>
        <v>12</v>
      </c>
      <c r="I324" s="109">
        <v>8</v>
      </c>
      <c r="J324" s="111">
        <f t="shared" si="27"/>
        <v>0.11874999999999999</v>
      </c>
      <c r="K324" s="138">
        <v>339845.14</v>
      </c>
      <c r="L324" s="138">
        <v>1</v>
      </c>
      <c r="M324" s="121">
        <v>0</v>
      </c>
      <c r="N324" s="112">
        <f t="shared" si="28"/>
        <v>339845.14</v>
      </c>
      <c r="O324" s="112">
        <f t="shared" si="29"/>
        <v>484279.32449999999</v>
      </c>
      <c r="P324" s="114">
        <f t="shared" si="30"/>
        <v>16992.257000000001</v>
      </c>
      <c r="Q324" s="115">
        <f t="shared" si="31"/>
        <v>16992.257000000001</v>
      </c>
    </row>
    <row r="325" spans="2:17" x14ac:dyDescent="0.25">
      <c r="B325" s="109">
        <v>321</v>
      </c>
      <c r="C325" s="146" t="s">
        <v>6462</v>
      </c>
      <c r="D325" s="109">
        <v>1200039620</v>
      </c>
      <c r="E325" s="108" t="s">
        <v>306</v>
      </c>
      <c r="F325" s="109">
        <v>2009</v>
      </c>
      <c r="G325" s="110">
        <v>44389</v>
      </c>
      <c r="H325" s="109">
        <f t="shared" ref="H325:H388" si="32">YEAR(G325)-F325</f>
        <v>12</v>
      </c>
      <c r="I325" s="109">
        <v>8</v>
      </c>
      <c r="J325" s="111">
        <f t="shared" ref="J325:J388" si="33">(95/I325/100)</f>
        <v>0.11874999999999999</v>
      </c>
      <c r="K325" s="138">
        <v>324000</v>
      </c>
      <c r="L325" s="138">
        <v>1</v>
      </c>
      <c r="M325" s="121">
        <v>0</v>
      </c>
      <c r="N325" s="112">
        <f t="shared" ref="N325:N388" si="34">K325*(1+M325)</f>
        <v>324000</v>
      </c>
      <c r="O325" s="112">
        <f t="shared" ref="O325:O388" si="35">H325*J325*N325</f>
        <v>461699.99999999994</v>
      </c>
      <c r="P325" s="114">
        <f t="shared" si="30"/>
        <v>16200</v>
      </c>
      <c r="Q325" s="115">
        <f t="shared" si="31"/>
        <v>16200</v>
      </c>
    </row>
    <row r="326" spans="2:17" x14ac:dyDescent="0.25">
      <c r="B326" s="109">
        <v>322</v>
      </c>
      <c r="C326" s="146" t="s">
        <v>6462</v>
      </c>
      <c r="D326" s="109">
        <v>1200037410</v>
      </c>
      <c r="E326" s="108" t="s">
        <v>307</v>
      </c>
      <c r="F326" s="109">
        <v>2009</v>
      </c>
      <c r="G326" s="110">
        <v>44389</v>
      </c>
      <c r="H326" s="109">
        <f t="shared" si="32"/>
        <v>12</v>
      </c>
      <c r="I326" s="109">
        <v>8</v>
      </c>
      <c r="J326" s="111">
        <f t="shared" si="33"/>
        <v>0.11874999999999999</v>
      </c>
      <c r="K326" s="138">
        <v>279091.28999999998</v>
      </c>
      <c r="L326" s="138">
        <v>1</v>
      </c>
      <c r="M326" s="121">
        <v>0</v>
      </c>
      <c r="N326" s="112">
        <f t="shared" si="34"/>
        <v>279091.28999999998</v>
      </c>
      <c r="O326" s="112">
        <f t="shared" si="35"/>
        <v>397705.08824999991</v>
      </c>
      <c r="P326" s="114">
        <f t="shared" ref="P326:P389" si="36">IF(N326-O326&lt;=0,5%*N326,N326-O326)</f>
        <v>13954.5645</v>
      </c>
      <c r="Q326" s="115">
        <f t="shared" ref="Q326:Q389" si="37">IF(P326=N326*5%,P326,P326*0.9)</f>
        <v>13954.5645</v>
      </c>
    </row>
    <row r="327" spans="2:17" x14ac:dyDescent="0.25">
      <c r="B327" s="109">
        <v>323</v>
      </c>
      <c r="C327" s="146" t="s">
        <v>6462</v>
      </c>
      <c r="D327" s="109">
        <v>1200038231</v>
      </c>
      <c r="E327" s="108" t="s">
        <v>308</v>
      </c>
      <c r="F327" s="109">
        <v>2009</v>
      </c>
      <c r="G327" s="110">
        <v>44389</v>
      </c>
      <c r="H327" s="109">
        <f t="shared" si="32"/>
        <v>12</v>
      </c>
      <c r="I327" s="109">
        <v>8</v>
      </c>
      <c r="J327" s="111">
        <f t="shared" si="33"/>
        <v>0.11874999999999999</v>
      </c>
      <c r="K327" s="138">
        <v>270858.14</v>
      </c>
      <c r="L327" s="138">
        <v>80142.8</v>
      </c>
      <c r="M327" s="121">
        <v>0.38</v>
      </c>
      <c r="N327" s="112">
        <f t="shared" si="34"/>
        <v>373784.23320000002</v>
      </c>
      <c r="O327" s="112">
        <f t="shared" si="35"/>
        <v>532642.53230999992</v>
      </c>
      <c r="P327" s="114">
        <f t="shared" si="36"/>
        <v>18689.211660000001</v>
      </c>
      <c r="Q327" s="115">
        <f t="shared" si="37"/>
        <v>18689.211660000001</v>
      </c>
    </row>
    <row r="328" spans="2:17" x14ac:dyDescent="0.25">
      <c r="B328" s="109">
        <v>324</v>
      </c>
      <c r="C328" s="146" t="s">
        <v>6462</v>
      </c>
      <c r="D328" s="109">
        <v>1200037290</v>
      </c>
      <c r="E328" s="108" t="s">
        <v>309</v>
      </c>
      <c r="F328" s="109">
        <v>2009</v>
      </c>
      <c r="G328" s="110">
        <v>44389</v>
      </c>
      <c r="H328" s="109">
        <f t="shared" si="32"/>
        <v>12</v>
      </c>
      <c r="I328" s="109">
        <v>8</v>
      </c>
      <c r="J328" s="111">
        <f t="shared" si="33"/>
        <v>0.11874999999999999</v>
      </c>
      <c r="K328" s="138">
        <v>260696.78</v>
      </c>
      <c r="L328" s="138">
        <v>1</v>
      </c>
      <c r="M328" s="121">
        <v>0</v>
      </c>
      <c r="N328" s="112">
        <f t="shared" si="34"/>
        <v>260696.78</v>
      </c>
      <c r="O328" s="112">
        <f t="shared" si="35"/>
        <v>371492.91149999993</v>
      </c>
      <c r="P328" s="114">
        <f t="shared" si="36"/>
        <v>13034.839</v>
      </c>
      <c r="Q328" s="115">
        <f t="shared" si="37"/>
        <v>13034.839</v>
      </c>
    </row>
    <row r="329" spans="2:17" x14ac:dyDescent="0.25">
      <c r="B329" s="109">
        <v>325</v>
      </c>
      <c r="C329" s="146" t="s">
        <v>6462</v>
      </c>
      <c r="D329" s="109">
        <v>1200038780</v>
      </c>
      <c r="E329" s="108" t="s">
        <v>302</v>
      </c>
      <c r="F329" s="109">
        <v>2009</v>
      </c>
      <c r="G329" s="110">
        <v>44389</v>
      </c>
      <c r="H329" s="109">
        <f t="shared" si="32"/>
        <v>12</v>
      </c>
      <c r="I329" s="109">
        <v>8</v>
      </c>
      <c r="J329" s="111">
        <f t="shared" si="33"/>
        <v>0.11874999999999999</v>
      </c>
      <c r="K329" s="138">
        <v>225225</v>
      </c>
      <c r="L329" s="138">
        <v>1</v>
      </c>
      <c r="M329" s="121">
        <v>0</v>
      </c>
      <c r="N329" s="112">
        <f t="shared" si="34"/>
        <v>225225</v>
      </c>
      <c r="O329" s="112">
        <f t="shared" si="35"/>
        <v>320945.62499999994</v>
      </c>
      <c r="P329" s="114">
        <f t="shared" si="36"/>
        <v>11261.25</v>
      </c>
      <c r="Q329" s="115">
        <f t="shared" si="37"/>
        <v>11261.25</v>
      </c>
    </row>
    <row r="330" spans="2:17" x14ac:dyDescent="0.25">
      <c r="B330" s="109">
        <v>326</v>
      </c>
      <c r="C330" s="146" t="s">
        <v>6462</v>
      </c>
      <c r="D330" s="109">
        <v>1200034550</v>
      </c>
      <c r="E330" s="108" t="s">
        <v>310</v>
      </c>
      <c r="F330" s="109">
        <v>2009</v>
      </c>
      <c r="G330" s="110">
        <v>44389</v>
      </c>
      <c r="H330" s="109">
        <f t="shared" si="32"/>
        <v>12</v>
      </c>
      <c r="I330" s="109">
        <v>8</v>
      </c>
      <c r="J330" s="111">
        <f t="shared" si="33"/>
        <v>0.11874999999999999</v>
      </c>
      <c r="K330" s="138">
        <v>208000</v>
      </c>
      <c r="L330" s="138">
        <v>1</v>
      </c>
      <c r="M330" s="121">
        <v>0</v>
      </c>
      <c r="N330" s="112">
        <f t="shared" si="34"/>
        <v>208000</v>
      </c>
      <c r="O330" s="112">
        <f t="shared" si="35"/>
        <v>296399.99999999994</v>
      </c>
      <c r="P330" s="114">
        <f t="shared" si="36"/>
        <v>10400</v>
      </c>
      <c r="Q330" s="115">
        <f t="shared" si="37"/>
        <v>10400</v>
      </c>
    </row>
    <row r="331" spans="2:17" x14ac:dyDescent="0.25">
      <c r="B331" s="109">
        <v>327</v>
      </c>
      <c r="C331" s="146" t="s">
        <v>6462</v>
      </c>
      <c r="D331" s="109">
        <v>1200041980</v>
      </c>
      <c r="E331" s="108" t="s">
        <v>311</v>
      </c>
      <c r="F331" s="109">
        <v>2009</v>
      </c>
      <c r="G331" s="110">
        <v>44389</v>
      </c>
      <c r="H331" s="109">
        <f t="shared" si="32"/>
        <v>12</v>
      </c>
      <c r="I331" s="109">
        <v>15</v>
      </c>
      <c r="J331" s="111">
        <f t="shared" si="33"/>
        <v>6.3333333333333325E-2</v>
      </c>
      <c r="K331" s="138">
        <v>200000</v>
      </c>
      <c r="L331" s="138">
        <v>1</v>
      </c>
      <c r="M331" s="121">
        <v>0</v>
      </c>
      <c r="N331" s="112">
        <f t="shared" si="34"/>
        <v>200000</v>
      </c>
      <c r="O331" s="112">
        <f t="shared" si="35"/>
        <v>151999.99999999997</v>
      </c>
      <c r="P331" s="114">
        <f t="shared" si="36"/>
        <v>48000.000000000029</v>
      </c>
      <c r="Q331" s="115">
        <f t="shared" si="37"/>
        <v>43200.000000000029</v>
      </c>
    </row>
    <row r="332" spans="2:17" x14ac:dyDescent="0.25">
      <c r="B332" s="109">
        <v>328</v>
      </c>
      <c r="C332" s="146" t="s">
        <v>6462</v>
      </c>
      <c r="D332" s="109">
        <v>1200043350</v>
      </c>
      <c r="E332" s="108" t="s">
        <v>312</v>
      </c>
      <c r="F332" s="109">
        <v>2009</v>
      </c>
      <c r="G332" s="110">
        <v>44389</v>
      </c>
      <c r="H332" s="109">
        <f t="shared" si="32"/>
        <v>12</v>
      </c>
      <c r="I332" s="109">
        <v>8</v>
      </c>
      <c r="J332" s="111">
        <f t="shared" si="33"/>
        <v>0.11874999999999999</v>
      </c>
      <c r="K332" s="138">
        <v>175000</v>
      </c>
      <c r="L332" s="138">
        <v>1</v>
      </c>
      <c r="M332" s="121">
        <v>0</v>
      </c>
      <c r="N332" s="112">
        <f t="shared" si="34"/>
        <v>175000</v>
      </c>
      <c r="O332" s="112">
        <f t="shared" si="35"/>
        <v>249374.99999999997</v>
      </c>
      <c r="P332" s="114">
        <f t="shared" si="36"/>
        <v>8750</v>
      </c>
      <c r="Q332" s="115">
        <f t="shared" si="37"/>
        <v>8750</v>
      </c>
    </row>
    <row r="333" spans="2:17" x14ac:dyDescent="0.25">
      <c r="B333" s="109">
        <v>329</v>
      </c>
      <c r="C333" s="146" t="s">
        <v>6462</v>
      </c>
      <c r="D333" s="109">
        <v>1200043360</v>
      </c>
      <c r="E333" s="108" t="s">
        <v>312</v>
      </c>
      <c r="F333" s="109">
        <v>2009</v>
      </c>
      <c r="G333" s="110">
        <v>44389</v>
      </c>
      <c r="H333" s="109">
        <f t="shared" si="32"/>
        <v>12</v>
      </c>
      <c r="I333" s="109">
        <v>8</v>
      </c>
      <c r="J333" s="111">
        <f t="shared" si="33"/>
        <v>0.11874999999999999</v>
      </c>
      <c r="K333" s="138">
        <v>175000</v>
      </c>
      <c r="L333" s="138">
        <v>1</v>
      </c>
      <c r="M333" s="121">
        <v>0</v>
      </c>
      <c r="N333" s="112">
        <f t="shared" si="34"/>
        <v>175000</v>
      </c>
      <c r="O333" s="112">
        <f t="shared" si="35"/>
        <v>249374.99999999997</v>
      </c>
      <c r="P333" s="114">
        <f t="shared" si="36"/>
        <v>8750</v>
      </c>
      <c r="Q333" s="115">
        <f t="shared" si="37"/>
        <v>8750</v>
      </c>
    </row>
    <row r="334" spans="2:17" x14ac:dyDescent="0.25">
      <c r="B334" s="109">
        <v>330</v>
      </c>
      <c r="C334" s="146" t="s">
        <v>6462</v>
      </c>
      <c r="D334" s="109">
        <v>1200043140</v>
      </c>
      <c r="E334" s="108" t="s">
        <v>58</v>
      </c>
      <c r="F334" s="109">
        <v>2009</v>
      </c>
      <c r="G334" s="110">
        <v>44389</v>
      </c>
      <c r="H334" s="109">
        <f t="shared" si="32"/>
        <v>12</v>
      </c>
      <c r="I334" s="109">
        <v>10</v>
      </c>
      <c r="J334" s="111">
        <f t="shared" si="33"/>
        <v>9.5000000000000001E-2</v>
      </c>
      <c r="K334" s="138">
        <v>163250</v>
      </c>
      <c r="L334" s="138">
        <v>1</v>
      </c>
      <c r="M334" s="121">
        <v>0</v>
      </c>
      <c r="N334" s="112">
        <f t="shared" si="34"/>
        <v>163250</v>
      </c>
      <c r="O334" s="112">
        <f t="shared" si="35"/>
        <v>186105.00000000003</v>
      </c>
      <c r="P334" s="114">
        <f t="shared" si="36"/>
        <v>8162.5</v>
      </c>
      <c r="Q334" s="115">
        <f t="shared" si="37"/>
        <v>8162.5</v>
      </c>
    </row>
    <row r="335" spans="2:17" x14ac:dyDescent="0.25">
      <c r="B335" s="109">
        <v>331</v>
      </c>
      <c r="C335" s="146" t="s">
        <v>6462</v>
      </c>
      <c r="D335" s="109">
        <v>1200043070</v>
      </c>
      <c r="E335" s="108" t="s">
        <v>313</v>
      </c>
      <c r="F335" s="109">
        <v>2009</v>
      </c>
      <c r="G335" s="110">
        <v>44389</v>
      </c>
      <c r="H335" s="109">
        <f t="shared" si="32"/>
        <v>12</v>
      </c>
      <c r="I335" s="109">
        <v>5</v>
      </c>
      <c r="J335" s="111">
        <f t="shared" si="33"/>
        <v>0.19</v>
      </c>
      <c r="K335" s="138">
        <v>161500</v>
      </c>
      <c r="L335" s="138">
        <v>1</v>
      </c>
      <c r="M335" s="121">
        <v>0</v>
      </c>
      <c r="N335" s="112">
        <f t="shared" si="34"/>
        <v>161500</v>
      </c>
      <c r="O335" s="112">
        <f t="shared" si="35"/>
        <v>368220.00000000006</v>
      </c>
      <c r="P335" s="114">
        <f t="shared" si="36"/>
        <v>8075</v>
      </c>
      <c r="Q335" s="115">
        <f t="shared" si="37"/>
        <v>8075</v>
      </c>
    </row>
    <row r="336" spans="2:17" x14ac:dyDescent="0.25">
      <c r="B336" s="109">
        <v>332</v>
      </c>
      <c r="C336" s="146" t="s">
        <v>6462</v>
      </c>
      <c r="D336" s="109">
        <v>1200043060</v>
      </c>
      <c r="E336" s="108" t="s">
        <v>314</v>
      </c>
      <c r="F336" s="109">
        <v>2009</v>
      </c>
      <c r="G336" s="110">
        <v>44389</v>
      </c>
      <c r="H336" s="109">
        <f t="shared" si="32"/>
        <v>12</v>
      </c>
      <c r="I336" s="109">
        <v>10</v>
      </c>
      <c r="J336" s="111">
        <f t="shared" si="33"/>
        <v>9.5000000000000001E-2</v>
      </c>
      <c r="K336" s="138">
        <v>150000</v>
      </c>
      <c r="L336" s="138">
        <v>1</v>
      </c>
      <c r="M336" s="121">
        <v>0</v>
      </c>
      <c r="N336" s="112">
        <f t="shared" si="34"/>
        <v>150000</v>
      </c>
      <c r="O336" s="112">
        <f t="shared" si="35"/>
        <v>171000.00000000003</v>
      </c>
      <c r="P336" s="114">
        <f t="shared" si="36"/>
        <v>7500</v>
      </c>
      <c r="Q336" s="115">
        <f t="shared" si="37"/>
        <v>7500</v>
      </c>
    </row>
    <row r="337" spans="2:17" x14ac:dyDescent="0.25">
      <c r="B337" s="109">
        <v>333</v>
      </c>
      <c r="C337" s="146" t="s">
        <v>6462</v>
      </c>
      <c r="D337" s="109">
        <v>1200034710</v>
      </c>
      <c r="E337" s="108" t="s">
        <v>292</v>
      </c>
      <c r="F337" s="109">
        <v>2009</v>
      </c>
      <c r="G337" s="110">
        <v>44389</v>
      </c>
      <c r="H337" s="109">
        <f t="shared" si="32"/>
        <v>12</v>
      </c>
      <c r="I337" s="109">
        <v>8</v>
      </c>
      <c r="J337" s="111">
        <f t="shared" si="33"/>
        <v>0.11874999999999999</v>
      </c>
      <c r="K337" s="138">
        <v>150000</v>
      </c>
      <c r="L337" s="138">
        <v>1</v>
      </c>
      <c r="M337" s="121">
        <v>0</v>
      </c>
      <c r="N337" s="112">
        <f t="shared" si="34"/>
        <v>150000</v>
      </c>
      <c r="O337" s="112">
        <f t="shared" si="35"/>
        <v>213749.99999999997</v>
      </c>
      <c r="P337" s="114">
        <f t="shared" si="36"/>
        <v>7500</v>
      </c>
      <c r="Q337" s="115">
        <f t="shared" si="37"/>
        <v>7500</v>
      </c>
    </row>
    <row r="338" spans="2:17" x14ac:dyDescent="0.25">
      <c r="B338" s="109">
        <v>334</v>
      </c>
      <c r="C338" s="146" t="s">
        <v>6462</v>
      </c>
      <c r="D338" s="109">
        <v>1200037391</v>
      </c>
      <c r="E338" s="108" t="s">
        <v>279</v>
      </c>
      <c r="F338" s="109">
        <v>2009</v>
      </c>
      <c r="G338" s="110">
        <v>44389</v>
      </c>
      <c r="H338" s="109">
        <f t="shared" si="32"/>
        <v>12</v>
      </c>
      <c r="I338" s="109">
        <v>6</v>
      </c>
      <c r="J338" s="111">
        <f t="shared" si="33"/>
        <v>0.15833333333333333</v>
      </c>
      <c r="K338" s="138">
        <v>143755.81</v>
      </c>
      <c r="L338" s="138">
        <v>1</v>
      </c>
      <c r="M338" s="121">
        <v>0</v>
      </c>
      <c r="N338" s="112">
        <f t="shared" si="34"/>
        <v>143755.81</v>
      </c>
      <c r="O338" s="112">
        <f t="shared" si="35"/>
        <v>273136.03899999999</v>
      </c>
      <c r="P338" s="114">
        <f t="shared" si="36"/>
        <v>7187.7905000000001</v>
      </c>
      <c r="Q338" s="115">
        <f t="shared" si="37"/>
        <v>7187.7905000000001</v>
      </c>
    </row>
    <row r="339" spans="2:17" x14ac:dyDescent="0.25">
      <c r="B339" s="109">
        <v>335</v>
      </c>
      <c r="C339" s="146" t="s">
        <v>6462</v>
      </c>
      <c r="D339" s="109">
        <v>1200041950</v>
      </c>
      <c r="E339" s="108" t="s">
        <v>315</v>
      </c>
      <c r="F339" s="109">
        <v>2009</v>
      </c>
      <c r="G339" s="110">
        <v>44389</v>
      </c>
      <c r="H339" s="109">
        <f t="shared" si="32"/>
        <v>12</v>
      </c>
      <c r="I339" s="109">
        <v>15</v>
      </c>
      <c r="J339" s="111">
        <f t="shared" si="33"/>
        <v>6.3333333333333325E-2</v>
      </c>
      <c r="K339" s="138">
        <v>139825</v>
      </c>
      <c r="L339" s="138">
        <v>1</v>
      </c>
      <c r="M339" s="121">
        <v>0</v>
      </c>
      <c r="N339" s="112">
        <f t="shared" si="34"/>
        <v>139825</v>
      </c>
      <c r="O339" s="112">
        <f t="shared" si="35"/>
        <v>106266.99999999999</v>
      </c>
      <c r="P339" s="114">
        <f t="shared" si="36"/>
        <v>33558.000000000015</v>
      </c>
      <c r="Q339" s="115">
        <f t="shared" si="37"/>
        <v>30202.200000000015</v>
      </c>
    </row>
    <row r="340" spans="2:17" s="14" customFormat="1" x14ac:dyDescent="0.25">
      <c r="B340" s="109">
        <v>336</v>
      </c>
      <c r="C340" s="146" t="s">
        <v>6462</v>
      </c>
      <c r="D340" s="109">
        <v>1200039160</v>
      </c>
      <c r="E340" s="108" t="s">
        <v>316</v>
      </c>
      <c r="F340" s="109">
        <v>2009</v>
      </c>
      <c r="G340" s="110">
        <v>44389</v>
      </c>
      <c r="H340" s="109">
        <f t="shared" si="32"/>
        <v>12</v>
      </c>
      <c r="I340" s="109">
        <v>12</v>
      </c>
      <c r="J340" s="111">
        <f t="shared" si="33"/>
        <v>7.9166666666666663E-2</v>
      </c>
      <c r="K340" s="138">
        <v>114642.92</v>
      </c>
      <c r="L340" s="138">
        <v>1</v>
      </c>
      <c r="M340" s="121">
        <v>0</v>
      </c>
      <c r="N340" s="112">
        <f t="shared" si="34"/>
        <v>114642.92</v>
      </c>
      <c r="O340" s="112">
        <f t="shared" si="35"/>
        <v>108910.77399999999</v>
      </c>
      <c r="P340" s="114">
        <f t="shared" si="36"/>
        <v>5732.1460000000079</v>
      </c>
      <c r="Q340" s="115">
        <f t="shared" si="37"/>
        <v>5158.9314000000077</v>
      </c>
    </row>
    <row r="341" spans="2:17" x14ac:dyDescent="0.25">
      <c r="B341" s="109">
        <v>337</v>
      </c>
      <c r="C341" s="146" t="s">
        <v>6462</v>
      </c>
      <c r="D341" s="109">
        <v>1200037351</v>
      </c>
      <c r="E341" s="108" t="s">
        <v>317</v>
      </c>
      <c r="F341" s="109">
        <v>2009</v>
      </c>
      <c r="G341" s="110">
        <v>44389</v>
      </c>
      <c r="H341" s="109">
        <f t="shared" si="32"/>
        <v>12</v>
      </c>
      <c r="I341" s="109">
        <v>8</v>
      </c>
      <c r="J341" s="111">
        <f t="shared" si="33"/>
        <v>0.11874999999999999</v>
      </c>
      <c r="K341" s="138">
        <v>108000</v>
      </c>
      <c r="L341" s="138">
        <v>1</v>
      </c>
      <c r="M341" s="121">
        <v>0</v>
      </c>
      <c r="N341" s="112">
        <f t="shared" si="34"/>
        <v>108000</v>
      </c>
      <c r="O341" s="112">
        <f t="shared" si="35"/>
        <v>153899.99999999997</v>
      </c>
      <c r="P341" s="114">
        <f t="shared" si="36"/>
        <v>5400</v>
      </c>
      <c r="Q341" s="115">
        <f t="shared" si="37"/>
        <v>5400</v>
      </c>
    </row>
    <row r="342" spans="2:17" x14ac:dyDescent="0.25">
      <c r="B342" s="109">
        <v>338</v>
      </c>
      <c r="C342" s="146" t="s">
        <v>6462</v>
      </c>
      <c r="D342" s="109">
        <v>1200043230</v>
      </c>
      <c r="E342" s="108" t="s">
        <v>266</v>
      </c>
      <c r="F342" s="109">
        <v>2009</v>
      </c>
      <c r="G342" s="110">
        <v>44389</v>
      </c>
      <c r="H342" s="109">
        <f t="shared" si="32"/>
        <v>12</v>
      </c>
      <c r="I342" s="109">
        <v>12</v>
      </c>
      <c r="J342" s="111">
        <f t="shared" si="33"/>
        <v>7.9166666666666663E-2</v>
      </c>
      <c r="K342" s="138">
        <v>107900</v>
      </c>
      <c r="L342" s="138">
        <v>1</v>
      </c>
      <c r="M342" s="121">
        <v>0</v>
      </c>
      <c r="N342" s="112">
        <f t="shared" si="34"/>
        <v>107900</v>
      </c>
      <c r="O342" s="112">
        <f t="shared" si="35"/>
        <v>102505</v>
      </c>
      <c r="P342" s="114">
        <f t="shared" si="36"/>
        <v>5395</v>
      </c>
      <c r="Q342" s="115">
        <f t="shared" si="37"/>
        <v>5395</v>
      </c>
    </row>
    <row r="343" spans="2:17" x14ac:dyDescent="0.25">
      <c r="B343" s="109">
        <v>339</v>
      </c>
      <c r="C343" s="146" t="s">
        <v>6462</v>
      </c>
      <c r="D343" s="109">
        <v>1200038960</v>
      </c>
      <c r="E343" s="108" t="s">
        <v>318</v>
      </c>
      <c r="F343" s="109">
        <v>2009</v>
      </c>
      <c r="G343" s="110">
        <v>44389</v>
      </c>
      <c r="H343" s="109">
        <f t="shared" si="32"/>
        <v>12</v>
      </c>
      <c r="I343" s="109">
        <v>6</v>
      </c>
      <c r="J343" s="111">
        <f t="shared" si="33"/>
        <v>0.15833333333333333</v>
      </c>
      <c r="K343" s="138">
        <v>104000</v>
      </c>
      <c r="L343" s="138">
        <v>1</v>
      </c>
      <c r="M343" s="121">
        <v>0</v>
      </c>
      <c r="N343" s="112">
        <f t="shared" si="34"/>
        <v>104000</v>
      </c>
      <c r="O343" s="112">
        <f t="shared" si="35"/>
        <v>197600</v>
      </c>
      <c r="P343" s="114">
        <f t="shared" si="36"/>
        <v>5200</v>
      </c>
      <c r="Q343" s="115">
        <f t="shared" si="37"/>
        <v>5200</v>
      </c>
    </row>
    <row r="344" spans="2:17" x14ac:dyDescent="0.25">
      <c r="B344" s="109">
        <v>340</v>
      </c>
      <c r="C344" s="146" t="s">
        <v>6462</v>
      </c>
      <c r="D344" s="109">
        <v>1200042420</v>
      </c>
      <c r="E344" s="108" t="s">
        <v>319</v>
      </c>
      <c r="F344" s="109">
        <v>2009</v>
      </c>
      <c r="G344" s="110">
        <v>44389</v>
      </c>
      <c r="H344" s="109">
        <f t="shared" si="32"/>
        <v>12</v>
      </c>
      <c r="I344" s="109">
        <v>15</v>
      </c>
      <c r="J344" s="111">
        <f t="shared" si="33"/>
        <v>6.3333333333333325E-2</v>
      </c>
      <c r="K344" s="138">
        <v>101750</v>
      </c>
      <c r="L344" s="138">
        <v>1</v>
      </c>
      <c r="M344" s="121">
        <v>0</v>
      </c>
      <c r="N344" s="112">
        <f t="shared" si="34"/>
        <v>101750</v>
      </c>
      <c r="O344" s="112">
        <f t="shared" si="35"/>
        <v>77329.999999999985</v>
      </c>
      <c r="P344" s="114">
        <f t="shared" si="36"/>
        <v>24420.000000000015</v>
      </c>
      <c r="Q344" s="115">
        <f t="shared" si="37"/>
        <v>21978.000000000015</v>
      </c>
    </row>
    <row r="345" spans="2:17" x14ac:dyDescent="0.25">
      <c r="B345" s="109">
        <v>341</v>
      </c>
      <c r="C345" s="146" t="s">
        <v>6462</v>
      </c>
      <c r="D345" s="109">
        <v>1200042640</v>
      </c>
      <c r="E345" s="108" t="s">
        <v>320</v>
      </c>
      <c r="F345" s="109">
        <v>2009</v>
      </c>
      <c r="G345" s="110">
        <v>44389</v>
      </c>
      <c r="H345" s="109">
        <f t="shared" si="32"/>
        <v>12</v>
      </c>
      <c r="I345" s="109">
        <v>5</v>
      </c>
      <c r="J345" s="111">
        <f t="shared" si="33"/>
        <v>0.19</v>
      </c>
      <c r="K345" s="138">
        <v>99000</v>
      </c>
      <c r="L345" s="138">
        <v>1</v>
      </c>
      <c r="M345" s="121">
        <v>0</v>
      </c>
      <c r="N345" s="112">
        <f t="shared" si="34"/>
        <v>99000</v>
      </c>
      <c r="O345" s="112">
        <f t="shared" si="35"/>
        <v>225720.00000000003</v>
      </c>
      <c r="P345" s="114">
        <f t="shared" si="36"/>
        <v>4950</v>
      </c>
      <c r="Q345" s="115">
        <f t="shared" si="37"/>
        <v>4950</v>
      </c>
    </row>
    <row r="346" spans="2:17" x14ac:dyDescent="0.25">
      <c r="B346" s="109">
        <v>342</v>
      </c>
      <c r="C346" s="146" t="s">
        <v>6462</v>
      </c>
      <c r="D346" s="109">
        <v>1200037440</v>
      </c>
      <c r="E346" s="108" t="s">
        <v>321</v>
      </c>
      <c r="F346" s="109">
        <v>2009</v>
      </c>
      <c r="G346" s="110">
        <v>44389</v>
      </c>
      <c r="H346" s="109">
        <f t="shared" si="32"/>
        <v>12</v>
      </c>
      <c r="I346" s="109">
        <v>12</v>
      </c>
      <c r="J346" s="111">
        <f t="shared" si="33"/>
        <v>7.9166666666666663E-2</v>
      </c>
      <c r="K346" s="138">
        <v>98921.08</v>
      </c>
      <c r="L346" s="138">
        <v>1</v>
      </c>
      <c r="M346" s="121">
        <v>0</v>
      </c>
      <c r="N346" s="112">
        <f t="shared" si="34"/>
        <v>98921.08</v>
      </c>
      <c r="O346" s="112">
        <f t="shared" si="35"/>
        <v>93975.025999999998</v>
      </c>
      <c r="P346" s="114">
        <f t="shared" si="36"/>
        <v>4946.0540000000037</v>
      </c>
      <c r="Q346" s="115">
        <f t="shared" si="37"/>
        <v>4946.0540000000037</v>
      </c>
    </row>
    <row r="347" spans="2:17" x14ac:dyDescent="0.25">
      <c r="B347" s="109">
        <v>343</v>
      </c>
      <c r="C347" s="146" t="s">
        <v>6462</v>
      </c>
      <c r="D347" s="109">
        <v>1200037431</v>
      </c>
      <c r="E347" s="108" t="s">
        <v>322</v>
      </c>
      <c r="F347" s="109">
        <v>2009</v>
      </c>
      <c r="G347" s="110">
        <v>44389</v>
      </c>
      <c r="H347" s="109">
        <f t="shared" si="32"/>
        <v>12</v>
      </c>
      <c r="I347" s="109">
        <v>10</v>
      </c>
      <c r="J347" s="111">
        <f t="shared" si="33"/>
        <v>9.5000000000000001E-2</v>
      </c>
      <c r="K347" s="138">
        <v>93964</v>
      </c>
      <c r="L347" s="138">
        <v>1</v>
      </c>
      <c r="M347" s="121">
        <v>0</v>
      </c>
      <c r="N347" s="112">
        <f t="shared" si="34"/>
        <v>93964</v>
      </c>
      <c r="O347" s="112">
        <f t="shared" si="35"/>
        <v>107118.96</v>
      </c>
      <c r="P347" s="114">
        <f t="shared" si="36"/>
        <v>4698.2</v>
      </c>
      <c r="Q347" s="115">
        <f t="shared" si="37"/>
        <v>4698.2</v>
      </c>
    </row>
    <row r="348" spans="2:17" x14ac:dyDescent="0.25">
      <c r="B348" s="109">
        <v>344</v>
      </c>
      <c r="C348" s="146" t="s">
        <v>6462</v>
      </c>
      <c r="D348" s="109">
        <v>1200043430</v>
      </c>
      <c r="E348" s="108" t="s">
        <v>323</v>
      </c>
      <c r="F348" s="109">
        <v>2009</v>
      </c>
      <c r="G348" s="110">
        <v>44389</v>
      </c>
      <c r="H348" s="109">
        <f t="shared" si="32"/>
        <v>12</v>
      </c>
      <c r="I348" s="109">
        <v>8</v>
      </c>
      <c r="J348" s="111">
        <f t="shared" si="33"/>
        <v>0.11874999999999999</v>
      </c>
      <c r="K348" s="138">
        <v>93473.06</v>
      </c>
      <c r="L348" s="138">
        <v>1</v>
      </c>
      <c r="M348" s="121">
        <v>0</v>
      </c>
      <c r="N348" s="112">
        <f t="shared" si="34"/>
        <v>93473.06</v>
      </c>
      <c r="O348" s="112">
        <f t="shared" si="35"/>
        <v>133199.11049999998</v>
      </c>
      <c r="P348" s="114">
        <f t="shared" si="36"/>
        <v>4673.6530000000002</v>
      </c>
      <c r="Q348" s="115">
        <f t="shared" si="37"/>
        <v>4673.6530000000002</v>
      </c>
    </row>
    <row r="349" spans="2:17" x14ac:dyDescent="0.25">
      <c r="B349" s="109">
        <v>345</v>
      </c>
      <c r="C349" s="146" t="s">
        <v>6462</v>
      </c>
      <c r="D349" s="109">
        <v>1200038880</v>
      </c>
      <c r="E349" s="108" t="s">
        <v>324</v>
      </c>
      <c r="F349" s="109">
        <v>2009</v>
      </c>
      <c r="G349" s="110">
        <v>44389</v>
      </c>
      <c r="H349" s="109">
        <f t="shared" si="32"/>
        <v>12</v>
      </c>
      <c r="I349" s="109">
        <v>5</v>
      </c>
      <c r="J349" s="111">
        <f t="shared" si="33"/>
        <v>0.19</v>
      </c>
      <c r="K349" s="138">
        <v>85000</v>
      </c>
      <c r="L349" s="138">
        <v>1</v>
      </c>
      <c r="M349" s="121">
        <v>0</v>
      </c>
      <c r="N349" s="112">
        <f t="shared" si="34"/>
        <v>85000</v>
      </c>
      <c r="O349" s="112">
        <f t="shared" si="35"/>
        <v>193800.00000000003</v>
      </c>
      <c r="P349" s="114">
        <f t="shared" si="36"/>
        <v>4250</v>
      </c>
      <c r="Q349" s="115">
        <f t="shared" si="37"/>
        <v>4250</v>
      </c>
    </row>
    <row r="350" spans="2:17" x14ac:dyDescent="0.25">
      <c r="B350" s="109">
        <v>346</v>
      </c>
      <c r="C350" s="146" t="s">
        <v>6462</v>
      </c>
      <c r="D350" s="109">
        <v>1200037300</v>
      </c>
      <c r="E350" s="108" t="s">
        <v>325</v>
      </c>
      <c r="F350" s="109">
        <v>2009</v>
      </c>
      <c r="G350" s="110">
        <v>44389</v>
      </c>
      <c r="H350" s="109">
        <f t="shared" si="32"/>
        <v>12</v>
      </c>
      <c r="I350" s="109">
        <v>6</v>
      </c>
      <c r="J350" s="111">
        <f t="shared" si="33"/>
        <v>0.15833333333333333</v>
      </c>
      <c r="K350" s="138">
        <v>79549.899999999994</v>
      </c>
      <c r="L350" s="138">
        <v>4197.96</v>
      </c>
      <c r="M350" s="121">
        <v>0.38</v>
      </c>
      <c r="N350" s="112">
        <f t="shared" si="34"/>
        <v>109778.86199999998</v>
      </c>
      <c r="O350" s="112">
        <f t="shared" si="35"/>
        <v>208579.83779999995</v>
      </c>
      <c r="P350" s="114">
        <f t="shared" si="36"/>
        <v>5488.9430999999995</v>
      </c>
      <c r="Q350" s="115">
        <f t="shared" si="37"/>
        <v>5488.9430999999995</v>
      </c>
    </row>
    <row r="351" spans="2:17" x14ac:dyDescent="0.25">
      <c r="B351" s="109">
        <v>347</v>
      </c>
      <c r="C351" s="146" t="s">
        <v>6462</v>
      </c>
      <c r="D351" s="109">
        <v>1200037620</v>
      </c>
      <c r="E351" s="108" t="s">
        <v>326</v>
      </c>
      <c r="F351" s="109">
        <v>2009</v>
      </c>
      <c r="G351" s="110">
        <v>44389</v>
      </c>
      <c r="H351" s="109">
        <f t="shared" si="32"/>
        <v>12</v>
      </c>
      <c r="I351" s="109">
        <v>8</v>
      </c>
      <c r="J351" s="111">
        <f t="shared" si="33"/>
        <v>0.11874999999999999</v>
      </c>
      <c r="K351" s="138">
        <v>76075</v>
      </c>
      <c r="L351" s="138">
        <v>1</v>
      </c>
      <c r="M351" s="121">
        <v>0</v>
      </c>
      <c r="N351" s="112">
        <f t="shared" si="34"/>
        <v>76075</v>
      </c>
      <c r="O351" s="112">
        <f t="shared" si="35"/>
        <v>108406.87499999999</v>
      </c>
      <c r="P351" s="114">
        <f t="shared" si="36"/>
        <v>3803.75</v>
      </c>
      <c r="Q351" s="115">
        <f t="shared" si="37"/>
        <v>3803.75</v>
      </c>
    </row>
    <row r="352" spans="2:17" x14ac:dyDescent="0.25">
      <c r="B352" s="109">
        <v>348</v>
      </c>
      <c r="C352" s="146" t="s">
        <v>6462</v>
      </c>
      <c r="D352" s="109">
        <v>1200042430</v>
      </c>
      <c r="E352" s="108" t="s">
        <v>327</v>
      </c>
      <c r="F352" s="109">
        <v>2009</v>
      </c>
      <c r="G352" s="110">
        <v>44389</v>
      </c>
      <c r="H352" s="109">
        <f t="shared" si="32"/>
        <v>12</v>
      </c>
      <c r="I352" s="109">
        <v>5</v>
      </c>
      <c r="J352" s="111">
        <f t="shared" si="33"/>
        <v>0.19</v>
      </c>
      <c r="K352" s="138">
        <v>72000</v>
      </c>
      <c r="L352" s="138">
        <v>1</v>
      </c>
      <c r="M352" s="121">
        <v>0</v>
      </c>
      <c r="N352" s="112">
        <f t="shared" si="34"/>
        <v>72000</v>
      </c>
      <c r="O352" s="112">
        <f t="shared" si="35"/>
        <v>164160.00000000003</v>
      </c>
      <c r="P352" s="114">
        <f t="shared" si="36"/>
        <v>3600</v>
      </c>
      <c r="Q352" s="115">
        <f t="shared" si="37"/>
        <v>3600</v>
      </c>
    </row>
    <row r="353" spans="2:17" x14ac:dyDescent="0.25">
      <c r="B353" s="109">
        <v>349</v>
      </c>
      <c r="C353" s="146" t="s">
        <v>6462</v>
      </c>
      <c r="D353" s="109">
        <v>1200038570</v>
      </c>
      <c r="E353" s="108" t="s">
        <v>328</v>
      </c>
      <c r="F353" s="109">
        <v>2009</v>
      </c>
      <c r="G353" s="110">
        <v>44389</v>
      </c>
      <c r="H353" s="109">
        <f t="shared" si="32"/>
        <v>12</v>
      </c>
      <c r="I353" s="109">
        <v>10</v>
      </c>
      <c r="J353" s="111">
        <f t="shared" si="33"/>
        <v>9.5000000000000001E-2</v>
      </c>
      <c r="K353" s="138">
        <v>70000</v>
      </c>
      <c r="L353" s="138">
        <v>1</v>
      </c>
      <c r="M353" s="121">
        <v>0</v>
      </c>
      <c r="N353" s="112">
        <f t="shared" si="34"/>
        <v>70000</v>
      </c>
      <c r="O353" s="112">
        <f t="shared" si="35"/>
        <v>79800.000000000015</v>
      </c>
      <c r="P353" s="114">
        <f t="shared" si="36"/>
        <v>3500</v>
      </c>
      <c r="Q353" s="115">
        <f t="shared" si="37"/>
        <v>3500</v>
      </c>
    </row>
    <row r="354" spans="2:17" x14ac:dyDescent="0.25">
      <c r="B354" s="109">
        <v>350</v>
      </c>
      <c r="C354" s="146" t="s">
        <v>6462</v>
      </c>
      <c r="D354" s="109">
        <v>1200038520</v>
      </c>
      <c r="E354" s="108" t="s">
        <v>328</v>
      </c>
      <c r="F354" s="109">
        <v>2009</v>
      </c>
      <c r="G354" s="110">
        <v>44389</v>
      </c>
      <c r="H354" s="109">
        <f t="shared" si="32"/>
        <v>12</v>
      </c>
      <c r="I354" s="109">
        <v>10</v>
      </c>
      <c r="J354" s="111">
        <f t="shared" si="33"/>
        <v>9.5000000000000001E-2</v>
      </c>
      <c r="K354" s="138">
        <v>70000</v>
      </c>
      <c r="L354" s="138">
        <v>1</v>
      </c>
      <c r="M354" s="121">
        <v>0</v>
      </c>
      <c r="N354" s="112">
        <f t="shared" si="34"/>
        <v>70000</v>
      </c>
      <c r="O354" s="112">
        <f t="shared" si="35"/>
        <v>79800.000000000015</v>
      </c>
      <c r="P354" s="114">
        <f t="shared" si="36"/>
        <v>3500</v>
      </c>
      <c r="Q354" s="115">
        <f t="shared" si="37"/>
        <v>3500</v>
      </c>
    </row>
    <row r="355" spans="2:17" x14ac:dyDescent="0.25">
      <c r="B355" s="109">
        <v>351</v>
      </c>
      <c r="C355" s="146" t="s">
        <v>6462</v>
      </c>
      <c r="D355" s="109">
        <v>1200038800</v>
      </c>
      <c r="E355" s="108" t="s">
        <v>329</v>
      </c>
      <c r="F355" s="109">
        <v>2009</v>
      </c>
      <c r="G355" s="110">
        <v>44389</v>
      </c>
      <c r="H355" s="109">
        <f t="shared" si="32"/>
        <v>12</v>
      </c>
      <c r="I355" s="109">
        <v>3</v>
      </c>
      <c r="J355" s="111">
        <f t="shared" si="33"/>
        <v>0.31666666666666665</v>
      </c>
      <c r="K355" s="138">
        <v>61650</v>
      </c>
      <c r="L355" s="138">
        <v>1</v>
      </c>
      <c r="M355" s="121">
        <v>0</v>
      </c>
      <c r="N355" s="112">
        <f t="shared" si="34"/>
        <v>61650</v>
      </c>
      <c r="O355" s="112">
        <f t="shared" si="35"/>
        <v>234270</v>
      </c>
      <c r="P355" s="114">
        <f t="shared" si="36"/>
        <v>3082.5</v>
      </c>
      <c r="Q355" s="115">
        <f t="shared" si="37"/>
        <v>3082.5</v>
      </c>
    </row>
    <row r="356" spans="2:17" x14ac:dyDescent="0.25">
      <c r="B356" s="109">
        <v>352</v>
      </c>
      <c r="C356" s="146" t="s">
        <v>6462</v>
      </c>
      <c r="D356" s="109">
        <v>1200041820</v>
      </c>
      <c r="E356" s="108" t="s">
        <v>330</v>
      </c>
      <c r="F356" s="109">
        <v>2009</v>
      </c>
      <c r="G356" s="110">
        <v>44389</v>
      </c>
      <c r="H356" s="109">
        <f t="shared" si="32"/>
        <v>12</v>
      </c>
      <c r="I356" s="109">
        <v>3</v>
      </c>
      <c r="J356" s="111">
        <f t="shared" si="33"/>
        <v>0.31666666666666665</v>
      </c>
      <c r="K356" s="138">
        <v>61650</v>
      </c>
      <c r="L356" s="138">
        <v>1</v>
      </c>
      <c r="M356" s="121">
        <v>0</v>
      </c>
      <c r="N356" s="112">
        <f t="shared" si="34"/>
        <v>61650</v>
      </c>
      <c r="O356" s="112">
        <f t="shared" si="35"/>
        <v>234270</v>
      </c>
      <c r="P356" s="114">
        <f t="shared" si="36"/>
        <v>3082.5</v>
      </c>
      <c r="Q356" s="115">
        <f t="shared" si="37"/>
        <v>3082.5</v>
      </c>
    </row>
    <row r="357" spans="2:17" x14ac:dyDescent="0.25">
      <c r="B357" s="109">
        <v>353</v>
      </c>
      <c r="C357" s="146" t="s">
        <v>6462</v>
      </c>
      <c r="D357" s="109">
        <v>1200043330</v>
      </c>
      <c r="E357" s="108" t="s">
        <v>331</v>
      </c>
      <c r="F357" s="109">
        <v>2009</v>
      </c>
      <c r="G357" s="110">
        <v>44389</v>
      </c>
      <c r="H357" s="109">
        <f t="shared" si="32"/>
        <v>12</v>
      </c>
      <c r="I357" s="109">
        <v>8</v>
      </c>
      <c r="J357" s="111">
        <f t="shared" si="33"/>
        <v>0.11874999999999999</v>
      </c>
      <c r="K357" s="138">
        <v>48360</v>
      </c>
      <c r="L357" s="138">
        <v>1</v>
      </c>
      <c r="M357" s="121">
        <v>0</v>
      </c>
      <c r="N357" s="112">
        <f t="shared" si="34"/>
        <v>48360</v>
      </c>
      <c r="O357" s="112">
        <f t="shared" si="35"/>
        <v>68912.999999999985</v>
      </c>
      <c r="P357" s="114">
        <f t="shared" si="36"/>
        <v>2418</v>
      </c>
      <c r="Q357" s="115">
        <f t="shared" si="37"/>
        <v>2418</v>
      </c>
    </row>
    <row r="358" spans="2:17" x14ac:dyDescent="0.25">
      <c r="B358" s="109">
        <v>354</v>
      </c>
      <c r="C358" s="146" t="s">
        <v>6462</v>
      </c>
      <c r="D358" s="109">
        <v>1200038290</v>
      </c>
      <c r="E358" s="108" t="s">
        <v>332</v>
      </c>
      <c r="F358" s="109">
        <v>2009</v>
      </c>
      <c r="G358" s="110">
        <v>44389</v>
      </c>
      <c r="H358" s="109">
        <f t="shared" si="32"/>
        <v>12</v>
      </c>
      <c r="I358" s="109">
        <v>3</v>
      </c>
      <c r="J358" s="111">
        <f t="shared" si="33"/>
        <v>0.31666666666666665</v>
      </c>
      <c r="K358" s="138">
        <v>43800</v>
      </c>
      <c r="L358" s="138">
        <v>1</v>
      </c>
      <c r="M358" s="121">
        <v>0</v>
      </c>
      <c r="N358" s="112">
        <f t="shared" si="34"/>
        <v>43800</v>
      </c>
      <c r="O358" s="112">
        <f t="shared" si="35"/>
        <v>166440</v>
      </c>
      <c r="P358" s="114">
        <f t="shared" si="36"/>
        <v>2190</v>
      </c>
      <c r="Q358" s="115">
        <f t="shared" si="37"/>
        <v>2190</v>
      </c>
    </row>
    <row r="359" spans="2:17" x14ac:dyDescent="0.25">
      <c r="B359" s="109">
        <v>355</v>
      </c>
      <c r="C359" s="146" t="s">
        <v>6462</v>
      </c>
      <c r="D359" s="109">
        <v>1200038280</v>
      </c>
      <c r="E359" s="108" t="s">
        <v>332</v>
      </c>
      <c r="F359" s="109">
        <v>2009</v>
      </c>
      <c r="G359" s="110">
        <v>44389</v>
      </c>
      <c r="H359" s="109">
        <f t="shared" si="32"/>
        <v>12</v>
      </c>
      <c r="I359" s="109">
        <v>3</v>
      </c>
      <c r="J359" s="111">
        <f t="shared" si="33"/>
        <v>0.31666666666666665</v>
      </c>
      <c r="K359" s="138">
        <v>43800</v>
      </c>
      <c r="L359" s="138">
        <v>1</v>
      </c>
      <c r="M359" s="121">
        <v>0</v>
      </c>
      <c r="N359" s="112">
        <f t="shared" si="34"/>
        <v>43800</v>
      </c>
      <c r="O359" s="112">
        <f t="shared" si="35"/>
        <v>166440</v>
      </c>
      <c r="P359" s="114">
        <f t="shared" si="36"/>
        <v>2190</v>
      </c>
      <c r="Q359" s="115">
        <f t="shared" si="37"/>
        <v>2190</v>
      </c>
    </row>
    <row r="360" spans="2:17" x14ac:dyDescent="0.25">
      <c r="B360" s="109">
        <v>356</v>
      </c>
      <c r="C360" s="146" t="s">
        <v>6462</v>
      </c>
      <c r="D360" s="109">
        <v>1200037350</v>
      </c>
      <c r="E360" s="108" t="s">
        <v>317</v>
      </c>
      <c r="F360" s="109">
        <v>2009</v>
      </c>
      <c r="G360" s="110">
        <v>44389</v>
      </c>
      <c r="H360" s="109">
        <f t="shared" si="32"/>
        <v>12</v>
      </c>
      <c r="I360" s="109">
        <v>8</v>
      </c>
      <c r="J360" s="111">
        <f t="shared" si="33"/>
        <v>0.11874999999999999</v>
      </c>
      <c r="K360" s="138">
        <v>26141.93</v>
      </c>
      <c r="L360" s="138">
        <v>1</v>
      </c>
      <c r="M360" s="121">
        <v>0</v>
      </c>
      <c r="N360" s="112">
        <f t="shared" si="34"/>
        <v>26141.93</v>
      </c>
      <c r="O360" s="112">
        <f t="shared" si="35"/>
        <v>37252.250249999997</v>
      </c>
      <c r="P360" s="114">
        <f t="shared" si="36"/>
        <v>1307.0965000000001</v>
      </c>
      <c r="Q360" s="115">
        <f t="shared" si="37"/>
        <v>1307.0965000000001</v>
      </c>
    </row>
    <row r="361" spans="2:17" x14ac:dyDescent="0.25">
      <c r="B361" s="109">
        <v>357</v>
      </c>
      <c r="C361" s="146" t="s">
        <v>6462</v>
      </c>
      <c r="D361" s="109">
        <v>1200037320</v>
      </c>
      <c r="E361" s="108" t="s">
        <v>333</v>
      </c>
      <c r="F361" s="109">
        <v>2009</v>
      </c>
      <c r="G361" s="110">
        <v>44389</v>
      </c>
      <c r="H361" s="109">
        <f t="shared" si="32"/>
        <v>12</v>
      </c>
      <c r="I361" s="109">
        <v>5</v>
      </c>
      <c r="J361" s="111">
        <f t="shared" si="33"/>
        <v>0.19</v>
      </c>
      <c r="K361" s="138">
        <v>23376.12</v>
      </c>
      <c r="L361" s="138">
        <v>1233.95</v>
      </c>
      <c r="M361" s="121">
        <v>0.38</v>
      </c>
      <c r="N361" s="112">
        <f t="shared" si="34"/>
        <v>32259.045599999998</v>
      </c>
      <c r="O361" s="112">
        <f t="shared" si="35"/>
        <v>73550.623968</v>
      </c>
      <c r="P361" s="114">
        <f t="shared" si="36"/>
        <v>1612.95228</v>
      </c>
      <c r="Q361" s="115">
        <f t="shared" si="37"/>
        <v>1612.95228</v>
      </c>
    </row>
    <row r="362" spans="2:17" x14ac:dyDescent="0.25">
      <c r="B362" s="109">
        <v>358</v>
      </c>
      <c r="C362" s="146" t="s">
        <v>6462</v>
      </c>
      <c r="D362" s="109">
        <v>1200037330</v>
      </c>
      <c r="E362" s="108" t="s">
        <v>334</v>
      </c>
      <c r="F362" s="109">
        <v>2009</v>
      </c>
      <c r="G362" s="110">
        <v>44389</v>
      </c>
      <c r="H362" s="109">
        <f t="shared" si="32"/>
        <v>12</v>
      </c>
      <c r="I362" s="109">
        <v>6</v>
      </c>
      <c r="J362" s="111">
        <f t="shared" si="33"/>
        <v>0.15833333333333333</v>
      </c>
      <c r="K362" s="138">
        <v>19319.93</v>
      </c>
      <c r="L362" s="138">
        <v>1</v>
      </c>
      <c r="M362" s="121">
        <v>0</v>
      </c>
      <c r="N362" s="112">
        <f t="shared" si="34"/>
        <v>19319.93</v>
      </c>
      <c r="O362" s="112">
        <f t="shared" si="35"/>
        <v>36707.866999999998</v>
      </c>
      <c r="P362" s="114">
        <f t="shared" si="36"/>
        <v>965.99650000000008</v>
      </c>
      <c r="Q362" s="115">
        <f t="shared" si="37"/>
        <v>965.99650000000008</v>
      </c>
    </row>
    <row r="363" spans="2:17" x14ac:dyDescent="0.25">
      <c r="B363" s="109">
        <v>359</v>
      </c>
      <c r="C363" s="146" t="s">
        <v>6462</v>
      </c>
      <c r="D363" s="109">
        <v>1200037240</v>
      </c>
      <c r="E363" s="108" t="s">
        <v>335</v>
      </c>
      <c r="F363" s="109">
        <v>2009</v>
      </c>
      <c r="G363" s="110">
        <v>44389</v>
      </c>
      <c r="H363" s="109">
        <f t="shared" si="32"/>
        <v>12</v>
      </c>
      <c r="I363" s="109">
        <v>5</v>
      </c>
      <c r="J363" s="111">
        <f t="shared" si="33"/>
        <v>0.19</v>
      </c>
      <c r="K363" s="138">
        <v>13080.9</v>
      </c>
      <c r="L363" s="138">
        <v>1</v>
      </c>
      <c r="M363" s="121">
        <v>0</v>
      </c>
      <c r="N363" s="112">
        <f t="shared" si="34"/>
        <v>13080.9</v>
      </c>
      <c r="O363" s="112">
        <f t="shared" si="35"/>
        <v>29824.452000000001</v>
      </c>
      <c r="P363" s="114">
        <f t="shared" si="36"/>
        <v>654.04500000000007</v>
      </c>
      <c r="Q363" s="115">
        <f t="shared" si="37"/>
        <v>654.04500000000007</v>
      </c>
    </row>
    <row r="364" spans="2:17" x14ac:dyDescent="0.25">
      <c r="B364" s="109">
        <v>360</v>
      </c>
      <c r="C364" s="146" t="s">
        <v>6462</v>
      </c>
      <c r="D364" s="109">
        <v>1200038340</v>
      </c>
      <c r="E364" s="108" t="s">
        <v>336</v>
      </c>
      <c r="F364" s="109">
        <v>2009</v>
      </c>
      <c r="G364" s="110">
        <v>44389</v>
      </c>
      <c r="H364" s="109">
        <f t="shared" si="32"/>
        <v>12</v>
      </c>
      <c r="I364" s="109">
        <v>3</v>
      </c>
      <c r="J364" s="111">
        <f t="shared" si="33"/>
        <v>0.31666666666666665</v>
      </c>
      <c r="K364" s="138">
        <v>9300</v>
      </c>
      <c r="L364" s="138">
        <v>1</v>
      </c>
      <c r="M364" s="121">
        <v>0</v>
      </c>
      <c r="N364" s="112">
        <f t="shared" si="34"/>
        <v>9300</v>
      </c>
      <c r="O364" s="112">
        <f t="shared" si="35"/>
        <v>35340</v>
      </c>
      <c r="P364" s="114">
        <f t="shared" si="36"/>
        <v>465</v>
      </c>
      <c r="Q364" s="115">
        <f t="shared" si="37"/>
        <v>465</v>
      </c>
    </row>
    <row r="365" spans="2:17" x14ac:dyDescent="0.25">
      <c r="B365" s="109">
        <v>361</v>
      </c>
      <c r="C365" s="146" t="s">
        <v>6462</v>
      </c>
      <c r="D365" s="109">
        <v>1200038360</v>
      </c>
      <c r="E365" s="108" t="s">
        <v>336</v>
      </c>
      <c r="F365" s="109">
        <v>2009</v>
      </c>
      <c r="G365" s="110">
        <v>44389</v>
      </c>
      <c r="H365" s="109">
        <f t="shared" si="32"/>
        <v>12</v>
      </c>
      <c r="I365" s="109">
        <v>3</v>
      </c>
      <c r="J365" s="111">
        <f t="shared" si="33"/>
        <v>0.31666666666666665</v>
      </c>
      <c r="K365" s="138">
        <v>9300</v>
      </c>
      <c r="L365" s="138">
        <v>1</v>
      </c>
      <c r="M365" s="121">
        <v>0</v>
      </c>
      <c r="N365" s="112">
        <f t="shared" si="34"/>
        <v>9300</v>
      </c>
      <c r="O365" s="112">
        <f t="shared" si="35"/>
        <v>35340</v>
      </c>
      <c r="P365" s="114">
        <f t="shared" si="36"/>
        <v>465</v>
      </c>
      <c r="Q365" s="115">
        <f t="shared" si="37"/>
        <v>465</v>
      </c>
    </row>
    <row r="366" spans="2:17" x14ac:dyDescent="0.25">
      <c r="B366" s="109">
        <v>362</v>
      </c>
      <c r="C366" s="146" t="s">
        <v>6462</v>
      </c>
      <c r="D366" s="109">
        <v>1200038370</v>
      </c>
      <c r="E366" s="108" t="s">
        <v>336</v>
      </c>
      <c r="F366" s="109">
        <v>2009</v>
      </c>
      <c r="G366" s="110">
        <v>44389</v>
      </c>
      <c r="H366" s="109">
        <f t="shared" si="32"/>
        <v>12</v>
      </c>
      <c r="I366" s="109">
        <v>3</v>
      </c>
      <c r="J366" s="111">
        <f t="shared" si="33"/>
        <v>0.31666666666666665</v>
      </c>
      <c r="K366" s="138">
        <v>9300</v>
      </c>
      <c r="L366" s="138">
        <v>1</v>
      </c>
      <c r="M366" s="121">
        <v>0</v>
      </c>
      <c r="N366" s="112">
        <f t="shared" si="34"/>
        <v>9300</v>
      </c>
      <c r="O366" s="112">
        <f t="shared" si="35"/>
        <v>35340</v>
      </c>
      <c r="P366" s="114">
        <f t="shared" si="36"/>
        <v>465</v>
      </c>
      <c r="Q366" s="115">
        <f t="shared" si="37"/>
        <v>465</v>
      </c>
    </row>
    <row r="367" spans="2:17" x14ac:dyDescent="0.25">
      <c r="B367" s="109">
        <v>363</v>
      </c>
      <c r="C367" s="146" t="s">
        <v>6462</v>
      </c>
      <c r="D367" s="109">
        <v>1200037250</v>
      </c>
      <c r="E367" s="108" t="s">
        <v>337</v>
      </c>
      <c r="F367" s="109">
        <v>2009</v>
      </c>
      <c r="G367" s="110">
        <v>44389</v>
      </c>
      <c r="H367" s="109">
        <f t="shared" si="32"/>
        <v>12</v>
      </c>
      <c r="I367" s="109">
        <v>5</v>
      </c>
      <c r="J367" s="111">
        <f t="shared" si="33"/>
        <v>0.19</v>
      </c>
      <c r="K367" s="138">
        <v>3848.92</v>
      </c>
      <c r="L367" s="138">
        <v>1</v>
      </c>
      <c r="M367" s="121">
        <v>0</v>
      </c>
      <c r="N367" s="112">
        <f t="shared" si="34"/>
        <v>3848.92</v>
      </c>
      <c r="O367" s="112">
        <f t="shared" si="35"/>
        <v>8775.5376000000015</v>
      </c>
      <c r="P367" s="114">
        <f t="shared" si="36"/>
        <v>192.44600000000003</v>
      </c>
      <c r="Q367" s="115">
        <f t="shared" si="37"/>
        <v>192.44600000000003</v>
      </c>
    </row>
    <row r="368" spans="2:17" x14ac:dyDescent="0.25">
      <c r="B368" s="109">
        <v>364</v>
      </c>
      <c r="C368" s="146" t="s">
        <v>6462</v>
      </c>
      <c r="D368" s="109">
        <v>1200046510</v>
      </c>
      <c r="E368" s="108" t="s">
        <v>338</v>
      </c>
      <c r="F368" s="109">
        <v>2010</v>
      </c>
      <c r="G368" s="110">
        <v>44389</v>
      </c>
      <c r="H368" s="109">
        <f t="shared" si="32"/>
        <v>11</v>
      </c>
      <c r="I368" s="109">
        <v>15</v>
      </c>
      <c r="J368" s="111">
        <f t="shared" si="33"/>
        <v>6.3333333333333325E-2</v>
      </c>
      <c r="K368" s="138">
        <v>21843255.75</v>
      </c>
      <c r="L368" s="138">
        <v>298785.62</v>
      </c>
      <c r="M368" s="121">
        <v>0.38</v>
      </c>
      <c r="N368" s="112">
        <f t="shared" si="34"/>
        <v>30143692.934999999</v>
      </c>
      <c r="O368" s="112">
        <f t="shared" si="35"/>
        <v>21000106.078049995</v>
      </c>
      <c r="P368" s="114">
        <f t="shared" si="36"/>
        <v>9143586.8569500037</v>
      </c>
      <c r="Q368" s="115">
        <f t="shared" si="37"/>
        <v>8229228.1712550037</v>
      </c>
    </row>
    <row r="369" spans="2:17" x14ac:dyDescent="0.25">
      <c r="B369" s="109">
        <v>365</v>
      </c>
      <c r="C369" s="146" t="s">
        <v>6462</v>
      </c>
      <c r="D369" s="109">
        <v>1200045700</v>
      </c>
      <c r="E369" s="108" t="s">
        <v>339</v>
      </c>
      <c r="F369" s="109">
        <v>2010</v>
      </c>
      <c r="G369" s="110">
        <v>44389</v>
      </c>
      <c r="H369" s="109">
        <f t="shared" si="32"/>
        <v>11</v>
      </c>
      <c r="I369" s="109">
        <v>15</v>
      </c>
      <c r="J369" s="111">
        <f t="shared" si="33"/>
        <v>6.3333333333333325E-2</v>
      </c>
      <c r="K369" s="138">
        <v>20812163.199999999</v>
      </c>
      <c r="L369" s="138">
        <v>1</v>
      </c>
      <c r="M369" s="121">
        <v>0</v>
      </c>
      <c r="N369" s="112">
        <f t="shared" si="34"/>
        <v>20812163.199999999</v>
      </c>
      <c r="O369" s="112">
        <f t="shared" si="35"/>
        <v>14499140.362666663</v>
      </c>
      <c r="P369" s="114">
        <f t="shared" si="36"/>
        <v>6313022.8373333365</v>
      </c>
      <c r="Q369" s="115">
        <f t="shared" si="37"/>
        <v>5681720.553600003</v>
      </c>
    </row>
    <row r="370" spans="2:17" x14ac:dyDescent="0.25">
      <c r="B370" s="109">
        <v>366</v>
      </c>
      <c r="C370" s="146" t="s">
        <v>6462</v>
      </c>
      <c r="D370" s="109">
        <v>1200047240</v>
      </c>
      <c r="E370" s="108" t="s">
        <v>340</v>
      </c>
      <c r="F370" s="109">
        <v>2010</v>
      </c>
      <c r="G370" s="110">
        <v>44389</v>
      </c>
      <c r="H370" s="109">
        <f t="shared" si="32"/>
        <v>11</v>
      </c>
      <c r="I370" s="109">
        <v>15</v>
      </c>
      <c r="J370" s="111">
        <f t="shared" si="33"/>
        <v>6.3333333333333325E-2</v>
      </c>
      <c r="K370" s="138">
        <v>11813300</v>
      </c>
      <c r="L370" s="138">
        <v>286064.65000000002</v>
      </c>
      <c r="M370" s="121">
        <v>0.38</v>
      </c>
      <c r="N370" s="112">
        <f t="shared" si="34"/>
        <v>16302353.999999998</v>
      </c>
      <c r="O370" s="112">
        <f t="shared" si="35"/>
        <v>11357306.619999997</v>
      </c>
      <c r="P370" s="114">
        <f t="shared" si="36"/>
        <v>4945047.3800000008</v>
      </c>
      <c r="Q370" s="115">
        <f t="shared" si="37"/>
        <v>4450542.6420000009</v>
      </c>
    </row>
    <row r="371" spans="2:17" x14ac:dyDescent="0.25">
      <c r="B371" s="109">
        <v>367</v>
      </c>
      <c r="C371" s="146" t="s">
        <v>6462</v>
      </c>
      <c r="D371" s="109">
        <v>1200044930</v>
      </c>
      <c r="E371" s="108" t="s">
        <v>341</v>
      </c>
      <c r="F371" s="109">
        <v>2010</v>
      </c>
      <c r="G371" s="110">
        <v>44389</v>
      </c>
      <c r="H371" s="109">
        <f t="shared" si="32"/>
        <v>11</v>
      </c>
      <c r="I371" s="109">
        <v>15</v>
      </c>
      <c r="J371" s="111">
        <f t="shared" si="33"/>
        <v>6.3333333333333325E-2</v>
      </c>
      <c r="K371" s="138">
        <v>10244639.789999999</v>
      </c>
      <c r="L371" s="138">
        <v>1</v>
      </c>
      <c r="M371" s="121">
        <v>0</v>
      </c>
      <c r="N371" s="112">
        <f t="shared" si="34"/>
        <v>10244639.789999999</v>
      </c>
      <c r="O371" s="112">
        <f t="shared" si="35"/>
        <v>7137099.0536999982</v>
      </c>
      <c r="P371" s="114">
        <f t="shared" si="36"/>
        <v>3107540.7363000009</v>
      </c>
      <c r="Q371" s="115">
        <f t="shared" si="37"/>
        <v>2796786.6626700009</v>
      </c>
    </row>
    <row r="372" spans="2:17" x14ac:dyDescent="0.25">
      <c r="B372" s="109">
        <v>368</v>
      </c>
      <c r="C372" s="146" t="s">
        <v>6462</v>
      </c>
      <c r="D372" s="109">
        <v>1200047380</v>
      </c>
      <c r="E372" s="108" t="s">
        <v>342</v>
      </c>
      <c r="F372" s="109">
        <v>2010</v>
      </c>
      <c r="G372" s="110">
        <v>44389</v>
      </c>
      <c r="H372" s="109">
        <f t="shared" si="32"/>
        <v>11</v>
      </c>
      <c r="I372" s="109">
        <v>15</v>
      </c>
      <c r="J372" s="111">
        <f t="shared" si="33"/>
        <v>6.3333333333333325E-2</v>
      </c>
      <c r="K372" s="138">
        <v>9517841</v>
      </c>
      <c r="L372" s="138">
        <v>1</v>
      </c>
      <c r="M372" s="121">
        <v>0</v>
      </c>
      <c r="N372" s="112">
        <f t="shared" si="34"/>
        <v>9517841</v>
      </c>
      <c r="O372" s="112">
        <f t="shared" si="35"/>
        <v>6630762.5633333325</v>
      </c>
      <c r="P372" s="114">
        <f t="shared" si="36"/>
        <v>2887078.4366666675</v>
      </c>
      <c r="Q372" s="115">
        <f t="shared" si="37"/>
        <v>2598370.5930000008</v>
      </c>
    </row>
    <row r="373" spans="2:17" x14ac:dyDescent="0.25">
      <c r="B373" s="109">
        <v>369</v>
      </c>
      <c r="C373" s="146" t="s">
        <v>6462</v>
      </c>
      <c r="D373" s="109">
        <v>1200045640</v>
      </c>
      <c r="E373" s="108" t="s">
        <v>343</v>
      </c>
      <c r="F373" s="109">
        <v>2010</v>
      </c>
      <c r="G373" s="110">
        <v>44389</v>
      </c>
      <c r="H373" s="109">
        <f t="shared" si="32"/>
        <v>11</v>
      </c>
      <c r="I373" s="109">
        <v>15</v>
      </c>
      <c r="J373" s="111">
        <f t="shared" si="33"/>
        <v>6.3333333333333325E-2</v>
      </c>
      <c r="K373" s="138">
        <v>4547569</v>
      </c>
      <c r="L373" s="138">
        <v>1</v>
      </c>
      <c r="M373" s="121">
        <v>0</v>
      </c>
      <c r="N373" s="112">
        <f t="shared" si="34"/>
        <v>4547569</v>
      </c>
      <c r="O373" s="112">
        <f t="shared" si="35"/>
        <v>3168139.7366666663</v>
      </c>
      <c r="P373" s="114">
        <f t="shared" si="36"/>
        <v>1379429.2633333337</v>
      </c>
      <c r="Q373" s="115">
        <f t="shared" si="37"/>
        <v>1241486.3370000003</v>
      </c>
    </row>
    <row r="374" spans="2:17" x14ac:dyDescent="0.25">
      <c r="B374" s="109">
        <v>370</v>
      </c>
      <c r="C374" s="146" t="s">
        <v>6462</v>
      </c>
      <c r="D374" s="109">
        <v>1200046160</v>
      </c>
      <c r="E374" s="108" t="s">
        <v>285</v>
      </c>
      <c r="F374" s="109">
        <v>2010</v>
      </c>
      <c r="G374" s="110">
        <v>44389</v>
      </c>
      <c r="H374" s="109">
        <f t="shared" si="32"/>
        <v>11</v>
      </c>
      <c r="I374" s="109">
        <v>15</v>
      </c>
      <c r="J374" s="111">
        <f t="shared" si="33"/>
        <v>6.3333333333333325E-2</v>
      </c>
      <c r="K374" s="138">
        <v>4358791</v>
      </c>
      <c r="L374" s="138">
        <v>711303.36</v>
      </c>
      <c r="M374" s="121">
        <v>0.38</v>
      </c>
      <c r="N374" s="112">
        <f t="shared" si="34"/>
        <v>6015131.5799999991</v>
      </c>
      <c r="O374" s="112">
        <f t="shared" si="35"/>
        <v>4190541.6673999988</v>
      </c>
      <c r="P374" s="114">
        <f t="shared" si="36"/>
        <v>1824589.9126000004</v>
      </c>
      <c r="Q374" s="115">
        <f t="shared" si="37"/>
        <v>1642130.9213400004</v>
      </c>
    </row>
    <row r="375" spans="2:17" x14ac:dyDescent="0.25">
      <c r="B375" s="109">
        <v>371</v>
      </c>
      <c r="C375" s="146" t="s">
        <v>6462</v>
      </c>
      <c r="D375" s="109">
        <v>1200047810</v>
      </c>
      <c r="E375" s="108" t="s">
        <v>344</v>
      </c>
      <c r="F375" s="109">
        <v>2010</v>
      </c>
      <c r="G375" s="110">
        <v>44389</v>
      </c>
      <c r="H375" s="109">
        <f t="shared" si="32"/>
        <v>11</v>
      </c>
      <c r="I375" s="109">
        <v>15</v>
      </c>
      <c r="J375" s="111">
        <f t="shared" si="33"/>
        <v>6.3333333333333325E-2</v>
      </c>
      <c r="K375" s="138">
        <v>3250000</v>
      </c>
      <c r="L375" s="138">
        <v>106179.33</v>
      </c>
      <c r="M375" s="121">
        <v>0.38</v>
      </c>
      <c r="N375" s="112">
        <f t="shared" si="34"/>
        <v>4485000</v>
      </c>
      <c r="O375" s="112">
        <f t="shared" si="35"/>
        <v>3124549.9999999995</v>
      </c>
      <c r="P375" s="114">
        <f t="shared" si="36"/>
        <v>1360450.0000000005</v>
      </c>
      <c r="Q375" s="115">
        <f t="shared" si="37"/>
        <v>1224405.0000000005</v>
      </c>
    </row>
    <row r="376" spans="2:17" x14ac:dyDescent="0.25">
      <c r="B376" s="109">
        <v>372</v>
      </c>
      <c r="C376" s="146" t="s">
        <v>6462</v>
      </c>
      <c r="D376" s="109">
        <v>1200045010</v>
      </c>
      <c r="E376" s="108" t="s">
        <v>345</v>
      </c>
      <c r="F376" s="109">
        <v>2010</v>
      </c>
      <c r="G376" s="110">
        <v>44389</v>
      </c>
      <c r="H376" s="109">
        <f t="shared" si="32"/>
        <v>11</v>
      </c>
      <c r="I376" s="109">
        <v>15</v>
      </c>
      <c r="J376" s="111">
        <f t="shared" si="33"/>
        <v>6.3333333333333325E-2</v>
      </c>
      <c r="K376" s="138">
        <v>2495761.6</v>
      </c>
      <c r="L376" s="138">
        <v>1</v>
      </c>
      <c r="M376" s="121">
        <v>0</v>
      </c>
      <c r="N376" s="112">
        <f t="shared" si="34"/>
        <v>2495761.6</v>
      </c>
      <c r="O376" s="112">
        <f t="shared" si="35"/>
        <v>1738713.9146666664</v>
      </c>
      <c r="P376" s="114">
        <f t="shared" si="36"/>
        <v>757047.68533333368</v>
      </c>
      <c r="Q376" s="115">
        <f t="shared" si="37"/>
        <v>681342.91680000036</v>
      </c>
    </row>
    <row r="377" spans="2:17" x14ac:dyDescent="0.25">
      <c r="B377" s="109">
        <v>373</v>
      </c>
      <c r="C377" s="146" t="s">
        <v>6462</v>
      </c>
      <c r="D377" s="109">
        <v>1200045080</v>
      </c>
      <c r="E377" s="108" t="s">
        <v>346</v>
      </c>
      <c r="F377" s="109">
        <v>2010</v>
      </c>
      <c r="G377" s="110">
        <v>44389</v>
      </c>
      <c r="H377" s="109">
        <f t="shared" si="32"/>
        <v>11</v>
      </c>
      <c r="I377" s="109">
        <v>15</v>
      </c>
      <c r="J377" s="111">
        <f t="shared" si="33"/>
        <v>6.3333333333333325E-2</v>
      </c>
      <c r="K377" s="138">
        <v>2047635</v>
      </c>
      <c r="L377" s="138">
        <v>1</v>
      </c>
      <c r="M377" s="121">
        <v>0</v>
      </c>
      <c r="N377" s="112">
        <f t="shared" si="34"/>
        <v>2047635</v>
      </c>
      <c r="O377" s="112">
        <f t="shared" si="35"/>
        <v>1426519.0499999998</v>
      </c>
      <c r="P377" s="114">
        <f t="shared" si="36"/>
        <v>621115.95000000019</v>
      </c>
      <c r="Q377" s="115">
        <f t="shared" si="37"/>
        <v>559004.35500000021</v>
      </c>
    </row>
    <row r="378" spans="2:17" x14ac:dyDescent="0.25">
      <c r="B378" s="109">
        <v>374</v>
      </c>
      <c r="C378" s="146" t="s">
        <v>6462</v>
      </c>
      <c r="D378" s="109">
        <v>1200045020</v>
      </c>
      <c r="E378" s="108" t="s">
        <v>345</v>
      </c>
      <c r="F378" s="109">
        <v>2010</v>
      </c>
      <c r="G378" s="110">
        <v>44389</v>
      </c>
      <c r="H378" s="109">
        <f t="shared" si="32"/>
        <v>11</v>
      </c>
      <c r="I378" s="109">
        <v>15</v>
      </c>
      <c r="J378" s="111">
        <f t="shared" si="33"/>
        <v>6.3333333333333325E-2</v>
      </c>
      <c r="K378" s="138">
        <v>1990185</v>
      </c>
      <c r="L378" s="138">
        <v>1</v>
      </c>
      <c r="M378" s="121">
        <v>0</v>
      </c>
      <c r="N378" s="112">
        <f t="shared" si="34"/>
        <v>1990185</v>
      </c>
      <c r="O378" s="112">
        <f t="shared" si="35"/>
        <v>1386495.5499999998</v>
      </c>
      <c r="P378" s="114">
        <f t="shared" si="36"/>
        <v>603689.45000000019</v>
      </c>
      <c r="Q378" s="115">
        <f t="shared" si="37"/>
        <v>543320.50500000024</v>
      </c>
    </row>
    <row r="379" spans="2:17" x14ac:dyDescent="0.25">
      <c r="B379" s="109">
        <v>375</v>
      </c>
      <c r="C379" s="146" t="s">
        <v>6462</v>
      </c>
      <c r="D379" s="109">
        <v>1200047241</v>
      </c>
      <c r="E379" s="108" t="s">
        <v>340</v>
      </c>
      <c r="F379" s="109">
        <v>2010</v>
      </c>
      <c r="G379" s="110">
        <v>44389</v>
      </c>
      <c r="H379" s="109">
        <f t="shared" si="32"/>
        <v>11</v>
      </c>
      <c r="I379" s="109">
        <v>15</v>
      </c>
      <c r="J379" s="111">
        <f t="shared" si="33"/>
        <v>6.3333333333333325E-2</v>
      </c>
      <c r="K379" s="138">
        <v>1428257</v>
      </c>
      <c r="L379" s="138">
        <v>688158.48</v>
      </c>
      <c r="M379" s="121">
        <v>0.38</v>
      </c>
      <c r="N379" s="112">
        <f t="shared" si="34"/>
        <v>1970994.66</v>
      </c>
      <c r="O379" s="112">
        <f t="shared" si="35"/>
        <v>1373126.2797999997</v>
      </c>
      <c r="P379" s="114">
        <f t="shared" si="36"/>
        <v>597868.38020000025</v>
      </c>
      <c r="Q379" s="115">
        <f t="shared" si="37"/>
        <v>538081.54218000022</v>
      </c>
    </row>
    <row r="380" spans="2:17" x14ac:dyDescent="0.25">
      <c r="B380" s="109">
        <v>376</v>
      </c>
      <c r="C380" s="146" t="s">
        <v>6462</v>
      </c>
      <c r="D380" s="109">
        <v>1200048150</v>
      </c>
      <c r="E380" s="108" t="s">
        <v>347</v>
      </c>
      <c r="F380" s="109">
        <v>2010</v>
      </c>
      <c r="G380" s="110">
        <v>44389</v>
      </c>
      <c r="H380" s="109">
        <f t="shared" si="32"/>
        <v>11</v>
      </c>
      <c r="I380" s="109">
        <v>15</v>
      </c>
      <c r="J380" s="111">
        <f t="shared" si="33"/>
        <v>6.3333333333333325E-2</v>
      </c>
      <c r="K380" s="138">
        <v>1388680</v>
      </c>
      <c r="L380" s="138">
        <v>442548.92</v>
      </c>
      <c r="M380" s="121">
        <v>0.38</v>
      </c>
      <c r="N380" s="112">
        <f t="shared" si="34"/>
        <v>1916378.4</v>
      </c>
      <c r="O380" s="112">
        <f t="shared" si="35"/>
        <v>1335076.9519999998</v>
      </c>
      <c r="P380" s="114">
        <f t="shared" si="36"/>
        <v>581301.44800000009</v>
      </c>
      <c r="Q380" s="115">
        <f t="shared" si="37"/>
        <v>523171.30320000008</v>
      </c>
    </row>
    <row r="381" spans="2:17" x14ac:dyDescent="0.25">
      <c r="B381" s="109">
        <v>377</v>
      </c>
      <c r="C381" s="146" t="s">
        <v>6462</v>
      </c>
      <c r="D381" s="109">
        <v>1200046060</v>
      </c>
      <c r="E381" s="108" t="s">
        <v>348</v>
      </c>
      <c r="F381" s="109">
        <v>2010</v>
      </c>
      <c r="G381" s="110">
        <v>44389</v>
      </c>
      <c r="H381" s="109">
        <f t="shared" si="32"/>
        <v>11</v>
      </c>
      <c r="I381" s="109">
        <v>15</v>
      </c>
      <c r="J381" s="111">
        <f t="shared" si="33"/>
        <v>6.3333333333333325E-2</v>
      </c>
      <c r="K381" s="138">
        <v>1272773.43</v>
      </c>
      <c r="L381" s="138">
        <v>1</v>
      </c>
      <c r="M381" s="121">
        <v>0</v>
      </c>
      <c r="N381" s="112">
        <f t="shared" si="34"/>
        <v>1272773.43</v>
      </c>
      <c r="O381" s="112">
        <f t="shared" si="35"/>
        <v>886698.8228999998</v>
      </c>
      <c r="P381" s="114">
        <f t="shared" si="36"/>
        <v>386074.60710000014</v>
      </c>
      <c r="Q381" s="115">
        <f t="shared" si="37"/>
        <v>347467.14639000013</v>
      </c>
    </row>
    <row r="382" spans="2:17" x14ac:dyDescent="0.25">
      <c r="B382" s="109">
        <v>378</v>
      </c>
      <c r="C382" s="146" t="s">
        <v>6462</v>
      </c>
      <c r="D382" s="109">
        <v>1200046240</v>
      </c>
      <c r="E382" s="108" t="s">
        <v>283</v>
      </c>
      <c r="F382" s="109">
        <v>2010</v>
      </c>
      <c r="G382" s="110">
        <v>44389</v>
      </c>
      <c r="H382" s="109">
        <f t="shared" si="32"/>
        <v>11</v>
      </c>
      <c r="I382" s="109">
        <v>15</v>
      </c>
      <c r="J382" s="111">
        <f t="shared" si="33"/>
        <v>6.3333333333333325E-2</v>
      </c>
      <c r="K382" s="138">
        <v>971250</v>
      </c>
      <c r="L382" s="138">
        <v>1</v>
      </c>
      <c r="M382" s="121">
        <v>0</v>
      </c>
      <c r="N382" s="112">
        <f t="shared" si="34"/>
        <v>971250</v>
      </c>
      <c r="O382" s="112">
        <f t="shared" si="35"/>
        <v>676637.49999999988</v>
      </c>
      <c r="P382" s="114">
        <f t="shared" si="36"/>
        <v>294612.50000000012</v>
      </c>
      <c r="Q382" s="115">
        <f t="shared" si="37"/>
        <v>265151.25000000012</v>
      </c>
    </row>
    <row r="383" spans="2:17" x14ac:dyDescent="0.25">
      <c r="B383" s="109">
        <v>379</v>
      </c>
      <c r="C383" s="146" t="s">
        <v>6462</v>
      </c>
      <c r="D383" s="109">
        <v>1200046200</v>
      </c>
      <c r="E383" s="108" t="s">
        <v>349</v>
      </c>
      <c r="F383" s="109">
        <v>2010</v>
      </c>
      <c r="G383" s="110">
        <v>44389</v>
      </c>
      <c r="H383" s="109">
        <f t="shared" si="32"/>
        <v>11</v>
      </c>
      <c r="I383" s="109">
        <v>15</v>
      </c>
      <c r="J383" s="111">
        <f t="shared" si="33"/>
        <v>6.3333333333333325E-2</v>
      </c>
      <c r="K383" s="138">
        <v>965000</v>
      </c>
      <c r="L383" s="138">
        <v>1</v>
      </c>
      <c r="M383" s="121">
        <v>0</v>
      </c>
      <c r="N383" s="112">
        <f t="shared" si="34"/>
        <v>965000</v>
      </c>
      <c r="O383" s="112">
        <f t="shared" si="35"/>
        <v>672283.33333333326</v>
      </c>
      <c r="P383" s="114">
        <f t="shared" si="36"/>
        <v>292716.66666666674</v>
      </c>
      <c r="Q383" s="115">
        <f t="shared" si="37"/>
        <v>263445.00000000006</v>
      </c>
    </row>
    <row r="384" spans="2:17" x14ac:dyDescent="0.25">
      <c r="B384" s="109">
        <v>380</v>
      </c>
      <c r="C384" s="146" t="s">
        <v>6462</v>
      </c>
      <c r="D384" s="109">
        <v>1200046630</v>
      </c>
      <c r="E384" s="108" t="s">
        <v>350</v>
      </c>
      <c r="F384" s="109">
        <v>2010</v>
      </c>
      <c r="G384" s="110">
        <v>44389</v>
      </c>
      <c r="H384" s="109">
        <f t="shared" si="32"/>
        <v>11</v>
      </c>
      <c r="I384" s="109">
        <v>10</v>
      </c>
      <c r="J384" s="111">
        <f t="shared" si="33"/>
        <v>9.5000000000000001E-2</v>
      </c>
      <c r="K384" s="138">
        <v>962965</v>
      </c>
      <c r="L384" s="138">
        <v>58468.49</v>
      </c>
      <c r="M384" s="121">
        <v>0.38</v>
      </c>
      <c r="N384" s="112">
        <f t="shared" si="34"/>
        <v>1328891.7</v>
      </c>
      <c r="O384" s="112">
        <f t="shared" si="35"/>
        <v>1388691.8265</v>
      </c>
      <c r="P384" s="114">
        <f t="shared" si="36"/>
        <v>66444.585000000006</v>
      </c>
      <c r="Q384" s="115">
        <f t="shared" si="37"/>
        <v>66444.585000000006</v>
      </c>
    </row>
    <row r="385" spans="2:17" x14ac:dyDescent="0.25">
      <c r="B385" s="109">
        <v>381</v>
      </c>
      <c r="C385" s="146" t="s">
        <v>6462</v>
      </c>
      <c r="D385" s="109">
        <v>1200049220</v>
      </c>
      <c r="E385" s="108" t="s">
        <v>292</v>
      </c>
      <c r="F385" s="109">
        <v>2010</v>
      </c>
      <c r="G385" s="110">
        <v>44389</v>
      </c>
      <c r="H385" s="109">
        <f t="shared" si="32"/>
        <v>11</v>
      </c>
      <c r="I385" s="109">
        <v>15</v>
      </c>
      <c r="J385" s="111">
        <f t="shared" si="33"/>
        <v>6.3333333333333325E-2</v>
      </c>
      <c r="K385" s="138">
        <v>856400</v>
      </c>
      <c r="L385" s="138">
        <v>1</v>
      </c>
      <c r="M385" s="121">
        <v>0</v>
      </c>
      <c r="N385" s="112">
        <f t="shared" si="34"/>
        <v>856400</v>
      </c>
      <c r="O385" s="112">
        <f t="shared" si="35"/>
        <v>596625.33333333326</v>
      </c>
      <c r="P385" s="114">
        <f t="shared" si="36"/>
        <v>259774.66666666674</v>
      </c>
      <c r="Q385" s="115">
        <f t="shared" si="37"/>
        <v>233797.20000000007</v>
      </c>
    </row>
    <row r="386" spans="2:17" x14ac:dyDescent="0.25">
      <c r="B386" s="109">
        <v>382</v>
      </c>
      <c r="C386" s="146" t="s">
        <v>6462</v>
      </c>
      <c r="D386" s="109">
        <v>1200046511</v>
      </c>
      <c r="E386" s="108" t="s">
        <v>351</v>
      </c>
      <c r="F386" s="109">
        <v>2010</v>
      </c>
      <c r="G386" s="110">
        <v>44389</v>
      </c>
      <c r="H386" s="109">
        <f t="shared" si="32"/>
        <v>11</v>
      </c>
      <c r="I386" s="109">
        <v>5</v>
      </c>
      <c r="J386" s="111">
        <f t="shared" si="33"/>
        <v>0.19</v>
      </c>
      <c r="K386" s="138">
        <v>849243.9</v>
      </c>
      <c r="L386" s="138">
        <v>1</v>
      </c>
      <c r="M386" s="121">
        <v>0</v>
      </c>
      <c r="N386" s="112">
        <f t="shared" si="34"/>
        <v>849243.9</v>
      </c>
      <c r="O386" s="112">
        <f t="shared" si="35"/>
        <v>1774919.7509999999</v>
      </c>
      <c r="P386" s="114">
        <f t="shared" si="36"/>
        <v>42462.195000000007</v>
      </c>
      <c r="Q386" s="115">
        <f t="shared" si="37"/>
        <v>42462.195000000007</v>
      </c>
    </row>
    <row r="387" spans="2:17" x14ac:dyDescent="0.25">
      <c r="B387" s="109">
        <v>383</v>
      </c>
      <c r="C387" s="146" t="s">
        <v>6462</v>
      </c>
      <c r="D387" s="109">
        <v>1200047460</v>
      </c>
      <c r="E387" s="108" t="s">
        <v>352</v>
      </c>
      <c r="F387" s="109">
        <v>2010</v>
      </c>
      <c r="G387" s="110">
        <v>44389</v>
      </c>
      <c r="H387" s="109">
        <f t="shared" si="32"/>
        <v>11</v>
      </c>
      <c r="I387" s="109">
        <v>15</v>
      </c>
      <c r="J387" s="111">
        <f t="shared" si="33"/>
        <v>6.3333333333333325E-2</v>
      </c>
      <c r="K387" s="138">
        <v>800000</v>
      </c>
      <c r="L387" s="138">
        <v>1</v>
      </c>
      <c r="M387" s="121">
        <v>0</v>
      </c>
      <c r="N387" s="112">
        <f t="shared" si="34"/>
        <v>800000</v>
      </c>
      <c r="O387" s="112">
        <f t="shared" si="35"/>
        <v>557333.33333333326</v>
      </c>
      <c r="P387" s="114">
        <f t="shared" si="36"/>
        <v>242666.66666666674</v>
      </c>
      <c r="Q387" s="115">
        <f t="shared" si="37"/>
        <v>218400.00000000009</v>
      </c>
    </row>
    <row r="388" spans="2:17" x14ac:dyDescent="0.25">
      <c r="B388" s="109">
        <v>384</v>
      </c>
      <c r="C388" s="146" t="s">
        <v>6462</v>
      </c>
      <c r="D388" s="109">
        <v>1200046520</v>
      </c>
      <c r="E388" s="108" t="s">
        <v>353</v>
      </c>
      <c r="F388" s="109">
        <v>2010</v>
      </c>
      <c r="G388" s="110">
        <v>44389</v>
      </c>
      <c r="H388" s="109">
        <f t="shared" si="32"/>
        <v>11</v>
      </c>
      <c r="I388" s="109">
        <v>15</v>
      </c>
      <c r="J388" s="111">
        <f t="shared" si="33"/>
        <v>6.3333333333333325E-2</v>
      </c>
      <c r="K388" s="138">
        <v>762131.14</v>
      </c>
      <c r="L388" s="138">
        <v>1</v>
      </c>
      <c r="M388" s="121">
        <v>0</v>
      </c>
      <c r="N388" s="112">
        <f t="shared" si="34"/>
        <v>762131.14</v>
      </c>
      <c r="O388" s="112">
        <f t="shared" si="35"/>
        <v>530951.36086666654</v>
      </c>
      <c r="P388" s="114">
        <f t="shared" si="36"/>
        <v>231179.77913333348</v>
      </c>
      <c r="Q388" s="115">
        <f t="shared" si="37"/>
        <v>208061.80122000014</v>
      </c>
    </row>
    <row r="389" spans="2:17" x14ac:dyDescent="0.25">
      <c r="B389" s="109">
        <v>385</v>
      </c>
      <c r="C389" s="146" t="s">
        <v>6462</v>
      </c>
      <c r="D389" s="109">
        <v>1200044570</v>
      </c>
      <c r="E389" s="108" t="s">
        <v>354</v>
      </c>
      <c r="F389" s="109">
        <v>2010</v>
      </c>
      <c r="G389" s="110">
        <v>44389</v>
      </c>
      <c r="H389" s="109">
        <f t="shared" ref="H389:H452" si="38">YEAR(G389)-F389</f>
        <v>11</v>
      </c>
      <c r="I389" s="109">
        <v>15</v>
      </c>
      <c r="J389" s="111">
        <f t="shared" ref="J389:J452" si="39">(95/I389/100)</f>
        <v>6.3333333333333325E-2</v>
      </c>
      <c r="K389" s="138">
        <v>653867.62</v>
      </c>
      <c r="L389" s="138">
        <v>1</v>
      </c>
      <c r="M389" s="121">
        <v>0</v>
      </c>
      <c r="N389" s="112">
        <f t="shared" ref="N389:N452" si="40">K389*(1+M389)</f>
        <v>653867.62</v>
      </c>
      <c r="O389" s="112">
        <f t="shared" ref="O389:O452" si="41">H389*J389*N389</f>
        <v>455527.77526666661</v>
      </c>
      <c r="P389" s="114">
        <f t="shared" si="36"/>
        <v>198339.84473333339</v>
      </c>
      <c r="Q389" s="115">
        <f t="shared" si="37"/>
        <v>178505.86026000004</v>
      </c>
    </row>
    <row r="390" spans="2:17" x14ac:dyDescent="0.25">
      <c r="B390" s="109">
        <v>386</v>
      </c>
      <c r="C390" s="146" t="s">
        <v>6462</v>
      </c>
      <c r="D390" s="109">
        <v>1200047710</v>
      </c>
      <c r="E390" s="108" t="s">
        <v>295</v>
      </c>
      <c r="F390" s="109">
        <v>2010</v>
      </c>
      <c r="G390" s="110">
        <v>44389</v>
      </c>
      <c r="H390" s="109">
        <f t="shared" si="38"/>
        <v>11</v>
      </c>
      <c r="I390" s="109">
        <v>15</v>
      </c>
      <c r="J390" s="111">
        <f t="shared" si="39"/>
        <v>6.3333333333333325E-2</v>
      </c>
      <c r="K390" s="138">
        <v>640000</v>
      </c>
      <c r="L390" s="138">
        <v>1</v>
      </c>
      <c r="M390" s="121">
        <v>0</v>
      </c>
      <c r="N390" s="112">
        <f t="shared" si="40"/>
        <v>640000</v>
      </c>
      <c r="O390" s="112">
        <f t="shared" si="41"/>
        <v>445866.66666666657</v>
      </c>
      <c r="P390" s="114">
        <f t="shared" ref="P390:P453" si="42">IF(N390-O390&lt;=0,5%*N390,N390-O390)</f>
        <v>194133.33333333343</v>
      </c>
      <c r="Q390" s="115">
        <f t="shared" ref="Q390:Q453" si="43">IF(P390=N390*5%,P390,P390*0.9)</f>
        <v>174720.00000000009</v>
      </c>
    </row>
    <row r="391" spans="2:17" x14ac:dyDescent="0.25">
      <c r="B391" s="109">
        <v>387</v>
      </c>
      <c r="C391" s="146" t="s">
        <v>6462</v>
      </c>
      <c r="D391" s="109">
        <v>1200046400</v>
      </c>
      <c r="E391" s="108" t="s">
        <v>355</v>
      </c>
      <c r="F391" s="109">
        <v>2010</v>
      </c>
      <c r="G391" s="110">
        <v>44389</v>
      </c>
      <c r="H391" s="109">
        <f t="shared" si="38"/>
        <v>11</v>
      </c>
      <c r="I391" s="109">
        <v>15</v>
      </c>
      <c r="J391" s="111">
        <f t="shared" si="39"/>
        <v>6.3333333333333325E-2</v>
      </c>
      <c r="K391" s="138">
        <v>524150</v>
      </c>
      <c r="L391" s="138">
        <v>1</v>
      </c>
      <c r="M391" s="121">
        <v>0</v>
      </c>
      <c r="N391" s="112">
        <f t="shared" si="40"/>
        <v>524150</v>
      </c>
      <c r="O391" s="112">
        <f t="shared" si="41"/>
        <v>365157.83333333326</v>
      </c>
      <c r="P391" s="114">
        <f t="shared" si="42"/>
        <v>158992.16666666674</v>
      </c>
      <c r="Q391" s="115">
        <f t="shared" si="43"/>
        <v>143092.95000000007</v>
      </c>
    </row>
    <row r="392" spans="2:17" x14ac:dyDescent="0.25">
      <c r="B392" s="109">
        <v>388</v>
      </c>
      <c r="C392" s="146" t="s">
        <v>6462</v>
      </c>
      <c r="D392" s="109">
        <v>1200054930</v>
      </c>
      <c r="E392" s="108" t="s">
        <v>356</v>
      </c>
      <c r="F392" s="109">
        <v>2010</v>
      </c>
      <c r="G392" s="110">
        <v>44389</v>
      </c>
      <c r="H392" s="109">
        <f t="shared" si="38"/>
        <v>11</v>
      </c>
      <c r="I392" s="109">
        <v>15</v>
      </c>
      <c r="J392" s="111">
        <f t="shared" si="39"/>
        <v>6.3333333333333325E-2</v>
      </c>
      <c r="K392" s="138">
        <v>516290</v>
      </c>
      <c r="L392" s="138">
        <v>1</v>
      </c>
      <c r="M392" s="121">
        <v>0</v>
      </c>
      <c r="N392" s="112">
        <f t="shared" si="40"/>
        <v>516290</v>
      </c>
      <c r="O392" s="112">
        <f t="shared" si="41"/>
        <v>359682.03333333327</v>
      </c>
      <c r="P392" s="114">
        <f t="shared" si="42"/>
        <v>156607.96666666673</v>
      </c>
      <c r="Q392" s="115">
        <f t="shared" si="43"/>
        <v>140947.17000000007</v>
      </c>
    </row>
    <row r="393" spans="2:17" x14ac:dyDescent="0.25">
      <c r="B393" s="109">
        <v>389</v>
      </c>
      <c r="C393" s="146" t="s">
        <v>6462</v>
      </c>
      <c r="D393" s="109">
        <v>1200046190</v>
      </c>
      <c r="E393" s="108" t="s">
        <v>357</v>
      </c>
      <c r="F393" s="109">
        <v>2010</v>
      </c>
      <c r="G393" s="110">
        <v>44389</v>
      </c>
      <c r="H393" s="109">
        <f t="shared" si="38"/>
        <v>11</v>
      </c>
      <c r="I393" s="109">
        <v>15</v>
      </c>
      <c r="J393" s="111">
        <f t="shared" si="39"/>
        <v>6.3333333333333325E-2</v>
      </c>
      <c r="K393" s="138">
        <v>483100</v>
      </c>
      <c r="L393" s="138">
        <v>1</v>
      </c>
      <c r="M393" s="121">
        <v>0</v>
      </c>
      <c r="N393" s="112">
        <f t="shared" si="40"/>
        <v>483100</v>
      </c>
      <c r="O393" s="112">
        <f t="shared" si="41"/>
        <v>336559.66666666663</v>
      </c>
      <c r="P393" s="114">
        <f t="shared" si="42"/>
        <v>146540.33333333337</v>
      </c>
      <c r="Q393" s="115">
        <f t="shared" si="43"/>
        <v>131886.30000000005</v>
      </c>
    </row>
    <row r="394" spans="2:17" x14ac:dyDescent="0.25">
      <c r="B394" s="109">
        <v>390</v>
      </c>
      <c r="C394" s="146" t="s">
        <v>6462</v>
      </c>
      <c r="D394" s="109">
        <v>1200048100</v>
      </c>
      <c r="E394" s="108" t="s">
        <v>358</v>
      </c>
      <c r="F394" s="109">
        <v>2010</v>
      </c>
      <c r="G394" s="110">
        <v>44389</v>
      </c>
      <c r="H394" s="109">
        <f t="shared" si="38"/>
        <v>11</v>
      </c>
      <c r="I394" s="109">
        <v>15</v>
      </c>
      <c r="J394" s="111">
        <f t="shared" si="39"/>
        <v>6.3333333333333325E-2</v>
      </c>
      <c r="K394" s="138">
        <v>453850</v>
      </c>
      <c r="L394" s="138">
        <v>9205.8700000000008</v>
      </c>
      <c r="M394" s="121">
        <v>0.38</v>
      </c>
      <c r="N394" s="112">
        <f t="shared" si="40"/>
        <v>626313</v>
      </c>
      <c r="O394" s="112">
        <f t="shared" si="41"/>
        <v>436331.3899999999</v>
      </c>
      <c r="P394" s="114">
        <f t="shared" si="42"/>
        <v>189981.6100000001</v>
      </c>
      <c r="Q394" s="115">
        <f t="shared" si="43"/>
        <v>170983.44900000011</v>
      </c>
    </row>
    <row r="395" spans="2:17" x14ac:dyDescent="0.25">
      <c r="B395" s="109">
        <v>391</v>
      </c>
      <c r="C395" s="146" t="s">
        <v>6462</v>
      </c>
      <c r="D395" s="109">
        <v>1200043290</v>
      </c>
      <c r="E395" s="108" t="s">
        <v>359</v>
      </c>
      <c r="F395" s="109">
        <v>2010</v>
      </c>
      <c r="G395" s="110">
        <v>44389</v>
      </c>
      <c r="H395" s="109">
        <f t="shared" si="38"/>
        <v>11</v>
      </c>
      <c r="I395" s="109">
        <v>8</v>
      </c>
      <c r="J395" s="111">
        <f t="shared" si="39"/>
        <v>0.11874999999999999</v>
      </c>
      <c r="K395" s="138">
        <v>400000</v>
      </c>
      <c r="L395" s="138">
        <v>1</v>
      </c>
      <c r="M395" s="121">
        <v>0</v>
      </c>
      <c r="N395" s="112">
        <f t="shared" si="40"/>
        <v>400000</v>
      </c>
      <c r="O395" s="112">
        <f t="shared" si="41"/>
        <v>522499.99999999994</v>
      </c>
      <c r="P395" s="114">
        <f t="shared" si="42"/>
        <v>20000</v>
      </c>
      <c r="Q395" s="115">
        <f t="shared" si="43"/>
        <v>20000</v>
      </c>
    </row>
    <row r="396" spans="2:17" x14ac:dyDescent="0.25">
      <c r="B396" s="109">
        <v>392</v>
      </c>
      <c r="C396" s="146" t="s">
        <v>6462</v>
      </c>
      <c r="D396" s="109">
        <v>1200046210</v>
      </c>
      <c r="E396" s="108" t="s">
        <v>360</v>
      </c>
      <c r="F396" s="109">
        <v>2010</v>
      </c>
      <c r="G396" s="110">
        <v>44389</v>
      </c>
      <c r="H396" s="109">
        <f t="shared" si="38"/>
        <v>11</v>
      </c>
      <c r="I396" s="109">
        <v>8</v>
      </c>
      <c r="J396" s="111">
        <f t="shared" si="39"/>
        <v>0.11874999999999999</v>
      </c>
      <c r="K396" s="138">
        <v>341250</v>
      </c>
      <c r="L396" s="138">
        <v>1</v>
      </c>
      <c r="M396" s="121">
        <v>0</v>
      </c>
      <c r="N396" s="112">
        <f t="shared" si="40"/>
        <v>341250</v>
      </c>
      <c r="O396" s="112">
        <f t="shared" si="41"/>
        <v>445757.81249999994</v>
      </c>
      <c r="P396" s="114">
        <f t="shared" si="42"/>
        <v>17062.5</v>
      </c>
      <c r="Q396" s="115">
        <f t="shared" si="43"/>
        <v>17062.5</v>
      </c>
    </row>
    <row r="397" spans="2:17" x14ac:dyDescent="0.25">
      <c r="B397" s="109">
        <v>393</v>
      </c>
      <c r="C397" s="146" t="s">
        <v>6462</v>
      </c>
      <c r="D397" s="109">
        <v>1200052930</v>
      </c>
      <c r="E397" s="108" t="s">
        <v>361</v>
      </c>
      <c r="F397" s="109">
        <v>2010</v>
      </c>
      <c r="G397" s="110">
        <v>44389</v>
      </c>
      <c r="H397" s="109">
        <f t="shared" si="38"/>
        <v>11</v>
      </c>
      <c r="I397" s="109">
        <v>5</v>
      </c>
      <c r="J397" s="111">
        <f t="shared" si="39"/>
        <v>0.19</v>
      </c>
      <c r="K397" s="138">
        <v>305568</v>
      </c>
      <c r="L397" s="138">
        <v>1</v>
      </c>
      <c r="M397" s="121">
        <v>0</v>
      </c>
      <c r="N397" s="112">
        <f t="shared" si="40"/>
        <v>305568</v>
      </c>
      <c r="O397" s="112">
        <f t="shared" si="41"/>
        <v>638637.12</v>
      </c>
      <c r="P397" s="114">
        <f t="shared" si="42"/>
        <v>15278.400000000001</v>
      </c>
      <c r="Q397" s="115">
        <f t="shared" si="43"/>
        <v>15278.400000000001</v>
      </c>
    </row>
    <row r="398" spans="2:17" x14ac:dyDescent="0.25">
      <c r="B398" s="109">
        <v>394</v>
      </c>
      <c r="C398" s="146" t="s">
        <v>6462</v>
      </c>
      <c r="D398" s="109">
        <v>1200046180</v>
      </c>
      <c r="E398" s="108" t="s">
        <v>362</v>
      </c>
      <c r="F398" s="109">
        <v>2010</v>
      </c>
      <c r="G398" s="110">
        <v>44389</v>
      </c>
      <c r="H398" s="109">
        <f t="shared" si="38"/>
        <v>11</v>
      </c>
      <c r="I398" s="109">
        <v>8</v>
      </c>
      <c r="J398" s="111">
        <f t="shared" si="39"/>
        <v>0.11874999999999999</v>
      </c>
      <c r="K398" s="138">
        <v>292180</v>
      </c>
      <c r="L398" s="138">
        <v>1</v>
      </c>
      <c r="M398" s="121">
        <v>0</v>
      </c>
      <c r="N398" s="112">
        <f t="shared" si="40"/>
        <v>292180</v>
      </c>
      <c r="O398" s="112">
        <f t="shared" si="41"/>
        <v>381660.125</v>
      </c>
      <c r="P398" s="114">
        <f t="shared" si="42"/>
        <v>14609</v>
      </c>
      <c r="Q398" s="115">
        <f t="shared" si="43"/>
        <v>14609</v>
      </c>
    </row>
    <row r="399" spans="2:17" x14ac:dyDescent="0.25">
      <c r="B399" s="109">
        <v>395</v>
      </c>
      <c r="C399" s="146" t="s">
        <v>6462</v>
      </c>
      <c r="D399" s="109">
        <v>1200054960</v>
      </c>
      <c r="E399" s="108" t="s">
        <v>363</v>
      </c>
      <c r="F399" s="109">
        <v>2010</v>
      </c>
      <c r="G399" s="110">
        <v>44389</v>
      </c>
      <c r="H399" s="109">
        <f t="shared" si="38"/>
        <v>11</v>
      </c>
      <c r="I399" s="109">
        <v>8</v>
      </c>
      <c r="J399" s="111">
        <f t="shared" si="39"/>
        <v>0.11874999999999999</v>
      </c>
      <c r="K399" s="138">
        <v>274400</v>
      </c>
      <c r="L399" s="138">
        <v>1</v>
      </c>
      <c r="M399" s="121">
        <v>0</v>
      </c>
      <c r="N399" s="112">
        <f t="shared" si="40"/>
        <v>274400</v>
      </c>
      <c r="O399" s="112">
        <f t="shared" si="41"/>
        <v>358435</v>
      </c>
      <c r="P399" s="114">
        <f t="shared" si="42"/>
        <v>13720</v>
      </c>
      <c r="Q399" s="115">
        <f t="shared" si="43"/>
        <v>13720</v>
      </c>
    </row>
    <row r="400" spans="2:17" x14ac:dyDescent="0.25">
      <c r="B400" s="109">
        <v>396</v>
      </c>
      <c r="C400" s="146" t="s">
        <v>6462</v>
      </c>
      <c r="D400" s="109">
        <v>1200046170</v>
      </c>
      <c r="E400" s="108" t="s">
        <v>364</v>
      </c>
      <c r="F400" s="109">
        <v>2010</v>
      </c>
      <c r="G400" s="110">
        <v>44389</v>
      </c>
      <c r="H400" s="109">
        <f t="shared" si="38"/>
        <v>11</v>
      </c>
      <c r="I400" s="109">
        <v>8</v>
      </c>
      <c r="J400" s="111">
        <f t="shared" si="39"/>
        <v>0.11874999999999999</v>
      </c>
      <c r="K400" s="138">
        <v>252300</v>
      </c>
      <c r="L400" s="138">
        <v>76532.53</v>
      </c>
      <c r="M400" s="121">
        <v>0.38</v>
      </c>
      <c r="N400" s="112">
        <f t="shared" si="40"/>
        <v>348174</v>
      </c>
      <c r="O400" s="112">
        <f t="shared" si="41"/>
        <v>454802.28749999998</v>
      </c>
      <c r="P400" s="114">
        <f t="shared" si="42"/>
        <v>17408.7</v>
      </c>
      <c r="Q400" s="115">
        <f t="shared" si="43"/>
        <v>17408.7</v>
      </c>
    </row>
    <row r="401" spans="2:17" x14ac:dyDescent="0.25">
      <c r="B401" s="109">
        <v>397</v>
      </c>
      <c r="C401" s="146" t="s">
        <v>6462</v>
      </c>
      <c r="D401" s="109">
        <v>1200045610</v>
      </c>
      <c r="E401" s="108" t="s">
        <v>365</v>
      </c>
      <c r="F401" s="109">
        <v>2010</v>
      </c>
      <c r="G401" s="110">
        <v>44389</v>
      </c>
      <c r="H401" s="109">
        <f t="shared" si="38"/>
        <v>11</v>
      </c>
      <c r="I401" s="109">
        <v>8</v>
      </c>
      <c r="J401" s="111">
        <f t="shared" si="39"/>
        <v>0.11874999999999999</v>
      </c>
      <c r="K401" s="138">
        <v>245000</v>
      </c>
      <c r="L401" s="138">
        <v>1</v>
      </c>
      <c r="M401" s="121">
        <v>0</v>
      </c>
      <c r="N401" s="112">
        <f t="shared" si="40"/>
        <v>245000</v>
      </c>
      <c r="O401" s="112">
        <f t="shared" si="41"/>
        <v>320031.25</v>
      </c>
      <c r="P401" s="114">
        <f t="shared" si="42"/>
        <v>12250</v>
      </c>
      <c r="Q401" s="115">
        <f t="shared" si="43"/>
        <v>12250</v>
      </c>
    </row>
    <row r="402" spans="2:17" x14ac:dyDescent="0.25">
      <c r="B402" s="109">
        <v>398</v>
      </c>
      <c r="C402" s="146" t="s">
        <v>6462</v>
      </c>
      <c r="D402" s="109">
        <v>1200045170</v>
      </c>
      <c r="E402" s="108" t="s">
        <v>366</v>
      </c>
      <c r="F402" s="109">
        <v>2010</v>
      </c>
      <c r="G402" s="110">
        <v>44389</v>
      </c>
      <c r="H402" s="109">
        <f t="shared" si="38"/>
        <v>11</v>
      </c>
      <c r="I402" s="109">
        <v>8</v>
      </c>
      <c r="J402" s="111">
        <f t="shared" si="39"/>
        <v>0.11874999999999999</v>
      </c>
      <c r="K402" s="138">
        <v>235480</v>
      </c>
      <c r="L402" s="138">
        <v>4500.6899999999996</v>
      </c>
      <c r="M402" s="121">
        <v>0.38</v>
      </c>
      <c r="N402" s="112">
        <f t="shared" si="40"/>
        <v>324962.39999999997</v>
      </c>
      <c r="O402" s="112">
        <f t="shared" si="41"/>
        <v>424482.13499999995</v>
      </c>
      <c r="P402" s="114">
        <f t="shared" si="42"/>
        <v>16248.119999999999</v>
      </c>
      <c r="Q402" s="115">
        <f t="shared" si="43"/>
        <v>16248.119999999999</v>
      </c>
    </row>
    <row r="403" spans="2:17" x14ac:dyDescent="0.25">
      <c r="B403" s="109">
        <v>399</v>
      </c>
      <c r="C403" s="146" t="s">
        <v>6462</v>
      </c>
      <c r="D403" s="109">
        <v>1200045680</v>
      </c>
      <c r="E403" s="108" t="s">
        <v>334</v>
      </c>
      <c r="F403" s="109">
        <v>2010</v>
      </c>
      <c r="G403" s="110">
        <v>44389</v>
      </c>
      <c r="H403" s="109">
        <f t="shared" si="38"/>
        <v>11</v>
      </c>
      <c r="I403" s="109">
        <v>8</v>
      </c>
      <c r="J403" s="111">
        <f t="shared" si="39"/>
        <v>0.11874999999999999</v>
      </c>
      <c r="K403" s="138">
        <v>226800</v>
      </c>
      <c r="L403" s="138">
        <v>1</v>
      </c>
      <c r="M403" s="121">
        <v>0</v>
      </c>
      <c r="N403" s="112">
        <f t="shared" si="40"/>
        <v>226800</v>
      </c>
      <c r="O403" s="112">
        <f t="shared" si="41"/>
        <v>296257.5</v>
      </c>
      <c r="P403" s="114">
        <f t="shared" si="42"/>
        <v>11340</v>
      </c>
      <c r="Q403" s="115">
        <f t="shared" si="43"/>
        <v>11340</v>
      </c>
    </row>
    <row r="404" spans="2:17" x14ac:dyDescent="0.25">
      <c r="B404" s="109">
        <v>400</v>
      </c>
      <c r="C404" s="146" t="s">
        <v>6462</v>
      </c>
      <c r="D404" s="109">
        <v>1200044190</v>
      </c>
      <c r="E404" s="108" t="s">
        <v>367</v>
      </c>
      <c r="F404" s="109">
        <v>2010</v>
      </c>
      <c r="G404" s="110">
        <v>44389</v>
      </c>
      <c r="H404" s="109">
        <f t="shared" si="38"/>
        <v>11</v>
      </c>
      <c r="I404" s="109">
        <v>15</v>
      </c>
      <c r="J404" s="111">
        <f t="shared" si="39"/>
        <v>6.3333333333333325E-2</v>
      </c>
      <c r="K404" s="138">
        <v>200000</v>
      </c>
      <c r="L404" s="138">
        <v>1</v>
      </c>
      <c r="M404" s="121">
        <v>0</v>
      </c>
      <c r="N404" s="112">
        <f t="shared" si="40"/>
        <v>200000</v>
      </c>
      <c r="O404" s="112">
        <f t="shared" si="41"/>
        <v>139333.33333333331</v>
      </c>
      <c r="P404" s="114">
        <f t="shared" si="42"/>
        <v>60666.666666666686</v>
      </c>
      <c r="Q404" s="115">
        <f t="shared" si="43"/>
        <v>54600.000000000022</v>
      </c>
    </row>
    <row r="405" spans="2:17" x14ac:dyDescent="0.25">
      <c r="B405" s="109">
        <v>401</v>
      </c>
      <c r="C405" s="146" t="s">
        <v>6462</v>
      </c>
      <c r="D405" s="109">
        <v>1200044200</v>
      </c>
      <c r="E405" s="108" t="s">
        <v>367</v>
      </c>
      <c r="F405" s="109">
        <v>2010</v>
      </c>
      <c r="G405" s="110">
        <v>44389</v>
      </c>
      <c r="H405" s="109">
        <f t="shared" si="38"/>
        <v>11</v>
      </c>
      <c r="I405" s="109">
        <v>15</v>
      </c>
      <c r="J405" s="111">
        <f t="shared" si="39"/>
        <v>6.3333333333333325E-2</v>
      </c>
      <c r="K405" s="138">
        <v>200000</v>
      </c>
      <c r="L405" s="138">
        <v>1</v>
      </c>
      <c r="M405" s="121">
        <v>0</v>
      </c>
      <c r="N405" s="112">
        <f t="shared" si="40"/>
        <v>200000</v>
      </c>
      <c r="O405" s="112">
        <f t="shared" si="41"/>
        <v>139333.33333333331</v>
      </c>
      <c r="P405" s="114">
        <f t="shared" si="42"/>
        <v>60666.666666666686</v>
      </c>
      <c r="Q405" s="115">
        <f t="shared" si="43"/>
        <v>54600.000000000022</v>
      </c>
    </row>
    <row r="406" spans="2:17" x14ac:dyDescent="0.25">
      <c r="B406" s="109">
        <v>402</v>
      </c>
      <c r="C406" s="146" t="s">
        <v>6462</v>
      </c>
      <c r="D406" s="109">
        <v>1200048780</v>
      </c>
      <c r="E406" s="108" t="s">
        <v>359</v>
      </c>
      <c r="F406" s="109">
        <v>2010</v>
      </c>
      <c r="G406" s="110">
        <v>44389</v>
      </c>
      <c r="H406" s="109">
        <f t="shared" si="38"/>
        <v>11</v>
      </c>
      <c r="I406" s="109">
        <v>15</v>
      </c>
      <c r="J406" s="111">
        <f t="shared" si="39"/>
        <v>6.3333333333333325E-2</v>
      </c>
      <c r="K406" s="138">
        <v>200000</v>
      </c>
      <c r="L406" s="138">
        <v>1</v>
      </c>
      <c r="M406" s="121">
        <v>0</v>
      </c>
      <c r="N406" s="112">
        <f t="shared" si="40"/>
        <v>200000</v>
      </c>
      <c r="O406" s="112">
        <f t="shared" si="41"/>
        <v>139333.33333333331</v>
      </c>
      <c r="P406" s="114">
        <f t="shared" si="42"/>
        <v>60666.666666666686</v>
      </c>
      <c r="Q406" s="115">
        <f t="shared" si="43"/>
        <v>54600.000000000022</v>
      </c>
    </row>
    <row r="407" spans="2:17" x14ac:dyDescent="0.25">
      <c r="B407" s="109">
        <v>403</v>
      </c>
      <c r="C407" s="146" t="s">
        <v>6462</v>
      </c>
      <c r="D407" s="109">
        <v>1200048790</v>
      </c>
      <c r="E407" s="108" t="s">
        <v>359</v>
      </c>
      <c r="F407" s="109">
        <v>2010</v>
      </c>
      <c r="G407" s="110">
        <v>44389</v>
      </c>
      <c r="H407" s="109">
        <f t="shared" si="38"/>
        <v>11</v>
      </c>
      <c r="I407" s="109">
        <v>15</v>
      </c>
      <c r="J407" s="111">
        <f t="shared" si="39"/>
        <v>6.3333333333333325E-2</v>
      </c>
      <c r="K407" s="138">
        <v>200000</v>
      </c>
      <c r="L407" s="138">
        <v>1</v>
      </c>
      <c r="M407" s="121">
        <v>0</v>
      </c>
      <c r="N407" s="112">
        <f t="shared" si="40"/>
        <v>200000</v>
      </c>
      <c r="O407" s="112">
        <f t="shared" si="41"/>
        <v>139333.33333333331</v>
      </c>
      <c r="P407" s="114">
        <f t="shared" si="42"/>
        <v>60666.666666666686</v>
      </c>
      <c r="Q407" s="115">
        <f t="shared" si="43"/>
        <v>54600.000000000022</v>
      </c>
    </row>
    <row r="408" spans="2:17" x14ac:dyDescent="0.25">
      <c r="B408" s="109">
        <v>404</v>
      </c>
      <c r="C408" s="146" t="s">
        <v>6462</v>
      </c>
      <c r="D408" s="109">
        <v>1200044950</v>
      </c>
      <c r="E408" s="108" t="s">
        <v>367</v>
      </c>
      <c r="F408" s="109">
        <v>2010</v>
      </c>
      <c r="G408" s="110">
        <v>44389</v>
      </c>
      <c r="H408" s="109">
        <f t="shared" si="38"/>
        <v>11</v>
      </c>
      <c r="I408" s="109">
        <v>15</v>
      </c>
      <c r="J408" s="111">
        <f t="shared" si="39"/>
        <v>6.3333333333333325E-2</v>
      </c>
      <c r="K408" s="138">
        <v>200000</v>
      </c>
      <c r="L408" s="138">
        <v>1</v>
      </c>
      <c r="M408" s="121">
        <v>0</v>
      </c>
      <c r="N408" s="112">
        <f t="shared" si="40"/>
        <v>200000</v>
      </c>
      <c r="O408" s="112">
        <f t="shared" si="41"/>
        <v>139333.33333333331</v>
      </c>
      <c r="P408" s="114">
        <f t="shared" si="42"/>
        <v>60666.666666666686</v>
      </c>
      <c r="Q408" s="115">
        <f t="shared" si="43"/>
        <v>54600.000000000022</v>
      </c>
    </row>
    <row r="409" spans="2:17" x14ac:dyDescent="0.25">
      <c r="B409" s="109">
        <v>405</v>
      </c>
      <c r="C409" s="146" t="s">
        <v>6462</v>
      </c>
      <c r="D409" s="109">
        <v>1200043550</v>
      </c>
      <c r="E409" s="108" t="s">
        <v>368</v>
      </c>
      <c r="F409" s="109">
        <v>2010</v>
      </c>
      <c r="G409" s="110">
        <v>44389</v>
      </c>
      <c r="H409" s="109">
        <f t="shared" si="38"/>
        <v>11</v>
      </c>
      <c r="I409" s="109">
        <v>5</v>
      </c>
      <c r="J409" s="111">
        <f t="shared" si="39"/>
        <v>0.19</v>
      </c>
      <c r="K409" s="138">
        <v>195690</v>
      </c>
      <c r="L409" s="138">
        <v>26381.08</v>
      </c>
      <c r="M409" s="121">
        <v>0.38</v>
      </c>
      <c r="N409" s="112">
        <f t="shared" si="40"/>
        <v>270052.19999999995</v>
      </c>
      <c r="O409" s="112">
        <f t="shared" si="41"/>
        <v>564409.09799999988</v>
      </c>
      <c r="P409" s="114">
        <f t="shared" si="42"/>
        <v>13502.609999999999</v>
      </c>
      <c r="Q409" s="115">
        <f t="shared" si="43"/>
        <v>13502.609999999999</v>
      </c>
    </row>
    <row r="410" spans="2:17" x14ac:dyDescent="0.25">
      <c r="B410" s="109">
        <v>406</v>
      </c>
      <c r="C410" s="146" t="s">
        <v>6462</v>
      </c>
      <c r="D410" s="109">
        <v>1200043560</v>
      </c>
      <c r="E410" s="108" t="s">
        <v>368</v>
      </c>
      <c r="F410" s="109">
        <v>2010</v>
      </c>
      <c r="G410" s="110">
        <v>44389</v>
      </c>
      <c r="H410" s="109">
        <f t="shared" si="38"/>
        <v>11</v>
      </c>
      <c r="I410" s="109">
        <v>5</v>
      </c>
      <c r="J410" s="111">
        <f t="shared" si="39"/>
        <v>0.19</v>
      </c>
      <c r="K410" s="138">
        <v>182750</v>
      </c>
      <c r="L410" s="138">
        <v>1</v>
      </c>
      <c r="M410" s="121">
        <v>0</v>
      </c>
      <c r="N410" s="112">
        <f t="shared" si="40"/>
        <v>182750</v>
      </c>
      <c r="O410" s="112">
        <f t="shared" si="41"/>
        <v>381947.5</v>
      </c>
      <c r="P410" s="114">
        <f t="shared" si="42"/>
        <v>9137.5</v>
      </c>
      <c r="Q410" s="115">
        <f t="shared" si="43"/>
        <v>9137.5</v>
      </c>
    </row>
    <row r="411" spans="2:17" x14ac:dyDescent="0.25">
      <c r="B411" s="109">
        <v>407</v>
      </c>
      <c r="C411" s="146" t="s">
        <v>6462</v>
      </c>
      <c r="D411" s="109">
        <v>1200046150</v>
      </c>
      <c r="E411" s="108" t="s">
        <v>369</v>
      </c>
      <c r="F411" s="109">
        <v>2010</v>
      </c>
      <c r="G411" s="110">
        <v>44389</v>
      </c>
      <c r="H411" s="109">
        <f t="shared" si="38"/>
        <v>11</v>
      </c>
      <c r="I411" s="109">
        <v>5</v>
      </c>
      <c r="J411" s="111">
        <f t="shared" si="39"/>
        <v>0.19</v>
      </c>
      <c r="K411" s="138">
        <v>169575</v>
      </c>
      <c r="L411" s="138">
        <v>1</v>
      </c>
      <c r="M411" s="121">
        <v>0</v>
      </c>
      <c r="N411" s="112">
        <f t="shared" si="40"/>
        <v>169575</v>
      </c>
      <c r="O411" s="112">
        <f t="shared" si="41"/>
        <v>354411.75</v>
      </c>
      <c r="P411" s="114">
        <f t="shared" si="42"/>
        <v>8478.75</v>
      </c>
      <c r="Q411" s="115">
        <f t="shared" si="43"/>
        <v>8478.75</v>
      </c>
    </row>
    <row r="412" spans="2:17" x14ac:dyDescent="0.25">
      <c r="B412" s="109">
        <v>408</v>
      </c>
      <c r="C412" s="146" t="s">
        <v>6462</v>
      </c>
      <c r="D412" s="109">
        <v>1200045740</v>
      </c>
      <c r="E412" s="108" t="s">
        <v>370</v>
      </c>
      <c r="F412" s="109">
        <v>2010</v>
      </c>
      <c r="G412" s="110">
        <v>44389</v>
      </c>
      <c r="H412" s="109">
        <f t="shared" si="38"/>
        <v>11</v>
      </c>
      <c r="I412" s="109">
        <v>10</v>
      </c>
      <c r="J412" s="111">
        <f t="shared" si="39"/>
        <v>9.5000000000000001E-2</v>
      </c>
      <c r="K412" s="138">
        <v>163250</v>
      </c>
      <c r="L412" s="138">
        <v>1</v>
      </c>
      <c r="M412" s="121">
        <v>0</v>
      </c>
      <c r="N412" s="112">
        <f t="shared" si="40"/>
        <v>163250</v>
      </c>
      <c r="O412" s="112">
        <f t="shared" si="41"/>
        <v>170596.25</v>
      </c>
      <c r="P412" s="114">
        <f t="shared" si="42"/>
        <v>8162.5</v>
      </c>
      <c r="Q412" s="115">
        <f t="shared" si="43"/>
        <v>8162.5</v>
      </c>
    </row>
    <row r="413" spans="2:17" x14ac:dyDescent="0.25">
      <c r="B413" s="109">
        <v>409</v>
      </c>
      <c r="C413" s="146" t="s">
        <v>6462</v>
      </c>
      <c r="D413" s="109">
        <v>1200052520</v>
      </c>
      <c r="E413" s="108" t="s">
        <v>371</v>
      </c>
      <c r="F413" s="109">
        <v>2010</v>
      </c>
      <c r="G413" s="110">
        <v>44389</v>
      </c>
      <c r="H413" s="109">
        <f t="shared" si="38"/>
        <v>11</v>
      </c>
      <c r="I413" s="109">
        <v>8</v>
      </c>
      <c r="J413" s="111">
        <f t="shared" si="39"/>
        <v>0.11874999999999999</v>
      </c>
      <c r="K413" s="138">
        <v>162900</v>
      </c>
      <c r="L413" s="138">
        <v>1</v>
      </c>
      <c r="M413" s="121">
        <v>0</v>
      </c>
      <c r="N413" s="112">
        <f t="shared" si="40"/>
        <v>162900</v>
      </c>
      <c r="O413" s="112">
        <f t="shared" si="41"/>
        <v>212788.125</v>
      </c>
      <c r="P413" s="114">
        <f t="shared" si="42"/>
        <v>8145</v>
      </c>
      <c r="Q413" s="115">
        <f t="shared" si="43"/>
        <v>8145</v>
      </c>
    </row>
    <row r="414" spans="2:17" x14ac:dyDescent="0.25">
      <c r="B414" s="109">
        <v>410</v>
      </c>
      <c r="C414" s="146" t="s">
        <v>6462</v>
      </c>
      <c r="D414" s="109">
        <v>1200047730</v>
      </c>
      <c r="E414" s="108" t="s">
        <v>372</v>
      </c>
      <c r="F414" s="109">
        <v>2010</v>
      </c>
      <c r="G414" s="110">
        <v>44389</v>
      </c>
      <c r="H414" s="109">
        <f t="shared" si="38"/>
        <v>11</v>
      </c>
      <c r="I414" s="109">
        <v>5</v>
      </c>
      <c r="J414" s="111">
        <f t="shared" si="39"/>
        <v>0.19</v>
      </c>
      <c r="K414" s="138">
        <v>161500</v>
      </c>
      <c r="L414" s="138">
        <v>2077.3000000000002</v>
      </c>
      <c r="M414" s="121">
        <v>0.38</v>
      </c>
      <c r="N414" s="112">
        <f t="shared" si="40"/>
        <v>222869.99999999997</v>
      </c>
      <c r="O414" s="112">
        <f t="shared" si="41"/>
        <v>465798.29999999993</v>
      </c>
      <c r="P414" s="114">
        <f t="shared" si="42"/>
        <v>11143.5</v>
      </c>
      <c r="Q414" s="115">
        <f t="shared" si="43"/>
        <v>11143.5</v>
      </c>
    </row>
    <row r="415" spans="2:17" x14ac:dyDescent="0.25">
      <c r="B415" s="109">
        <v>411</v>
      </c>
      <c r="C415" s="146" t="s">
        <v>6462</v>
      </c>
      <c r="D415" s="109">
        <v>1200046250</v>
      </c>
      <c r="E415" s="108" t="s">
        <v>373</v>
      </c>
      <c r="F415" s="109">
        <v>2010</v>
      </c>
      <c r="G415" s="110">
        <v>44389</v>
      </c>
      <c r="H415" s="109">
        <f t="shared" si="38"/>
        <v>11</v>
      </c>
      <c r="I415" s="109">
        <v>15</v>
      </c>
      <c r="J415" s="111">
        <f t="shared" si="39"/>
        <v>6.3333333333333325E-2</v>
      </c>
      <c r="K415" s="138">
        <v>155875</v>
      </c>
      <c r="L415" s="138">
        <v>1</v>
      </c>
      <c r="M415" s="121">
        <v>0</v>
      </c>
      <c r="N415" s="112">
        <f t="shared" si="40"/>
        <v>155875</v>
      </c>
      <c r="O415" s="112">
        <f t="shared" si="41"/>
        <v>108592.91666666664</v>
      </c>
      <c r="P415" s="114">
        <f t="shared" si="42"/>
        <v>47282.083333333358</v>
      </c>
      <c r="Q415" s="115">
        <f t="shared" si="43"/>
        <v>42553.875000000022</v>
      </c>
    </row>
    <row r="416" spans="2:17" x14ac:dyDescent="0.25">
      <c r="B416" s="109">
        <v>412</v>
      </c>
      <c r="C416" s="146" t="s">
        <v>6462</v>
      </c>
      <c r="D416" s="109">
        <v>1200046560</v>
      </c>
      <c r="E416" s="108" t="s">
        <v>374</v>
      </c>
      <c r="F416" s="109">
        <v>2010</v>
      </c>
      <c r="G416" s="110">
        <v>44389</v>
      </c>
      <c r="H416" s="109">
        <f t="shared" si="38"/>
        <v>11</v>
      </c>
      <c r="I416" s="109">
        <v>10</v>
      </c>
      <c r="J416" s="111">
        <f t="shared" si="39"/>
        <v>9.5000000000000001E-2</v>
      </c>
      <c r="K416" s="138">
        <v>138000</v>
      </c>
      <c r="L416" s="138">
        <v>1</v>
      </c>
      <c r="M416" s="121">
        <v>0</v>
      </c>
      <c r="N416" s="112">
        <f t="shared" si="40"/>
        <v>138000</v>
      </c>
      <c r="O416" s="112">
        <f t="shared" si="41"/>
        <v>144210</v>
      </c>
      <c r="P416" s="114">
        <f t="shared" si="42"/>
        <v>6900</v>
      </c>
      <c r="Q416" s="115">
        <f t="shared" si="43"/>
        <v>6900</v>
      </c>
    </row>
    <row r="417" spans="2:17" x14ac:dyDescent="0.25">
      <c r="B417" s="109">
        <v>413</v>
      </c>
      <c r="C417" s="146" t="s">
        <v>6462</v>
      </c>
      <c r="D417" s="109">
        <v>1200047720</v>
      </c>
      <c r="E417" s="108" t="s">
        <v>372</v>
      </c>
      <c r="F417" s="109">
        <v>2010</v>
      </c>
      <c r="G417" s="110">
        <v>44389</v>
      </c>
      <c r="H417" s="109">
        <f t="shared" si="38"/>
        <v>11</v>
      </c>
      <c r="I417" s="109">
        <v>5</v>
      </c>
      <c r="J417" s="111">
        <f t="shared" si="39"/>
        <v>0.19</v>
      </c>
      <c r="K417" s="138">
        <v>134000</v>
      </c>
      <c r="L417" s="138">
        <v>1950.83</v>
      </c>
      <c r="M417" s="121">
        <v>0.38</v>
      </c>
      <c r="N417" s="112">
        <f t="shared" si="40"/>
        <v>184920</v>
      </c>
      <c r="O417" s="112">
        <f t="shared" si="41"/>
        <v>386482.8</v>
      </c>
      <c r="P417" s="114">
        <f t="shared" si="42"/>
        <v>9246</v>
      </c>
      <c r="Q417" s="115">
        <f t="shared" si="43"/>
        <v>9246</v>
      </c>
    </row>
    <row r="418" spans="2:17" x14ac:dyDescent="0.25">
      <c r="B418" s="109">
        <v>414</v>
      </c>
      <c r="C418" s="146" t="s">
        <v>6462</v>
      </c>
      <c r="D418" s="109">
        <v>1200046050</v>
      </c>
      <c r="E418" s="108" t="s">
        <v>375</v>
      </c>
      <c r="F418" s="109">
        <v>2010</v>
      </c>
      <c r="G418" s="110">
        <v>44389</v>
      </c>
      <c r="H418" s="109">
        <f t="shared" si="38"/>
        <v>11</v>
      </c>
      <c r="I418" s="109">
        <v>10</v>
      </c>
      <c r="J418" s="111">
        <f t="shared" si="39"/>
        <v>9.5000000000000001E-2</v>
      </c>
      <c r="K418" s="138">
        <v>130000</v>
      </c>
      <c r="L418" s="138">
        <v>1</v>
      </c>
      <c r="M418" s="121">
        <v>0</v>
      </c>
      <c r="N418" s="112">
        <f t="shared" si="40"/>
        <v>130000</v>
      </c>
      <c r="O418" s="112">
        <f t="shared" si="41"/>
        <v>135850</v>
      </c>
      <c r="P418" s="114">
        <f t="shared" si="42"/>
        <v>6500</v>
      </c>
      <c r="Q418" s="115">
        <f t="shared" si="43"/>
        <v>6500</v>
      </c>
    </row>
    <row r="419" spans="2:17" x14ac:dyDescent="0.25">
      <c r="B419" s="109">
        <v>415</v>
      </c>
      <c r="C419" s="146" t="s">
        <v>6462</v>
      </c>
      <c r="D419" s="109">
        <v>1200045750</v>
      </c>
      <c r="E419" s="108" t="s">
        <v>376</v>
      </c>
      <c r="F419" s="109">
        <v>2010</v>
      </c>
      <c r="G419" s="110">
        <v>44389</v>
      </c>
      <c r="H419" s="109">
        <f t="shared" si="38"/>
        <v>11</v>
      </c>
      <c r="I419" s="109">
        <v>8</v>
      </c>
      <c r="J419" s="111">
        <f t="shared" si="39"/>
        <v>0.11874999999999999</v>
      </c>
      <c r="K419" s="138">
        <v>118750</v>
      </c>
      <c r="L419" s="138">
        <v>1</v>
      </c>
      <c r="M419" s="121">
        <v>0</v>
      </c>
      <c r="N419" s="112">
        <f t="shared" si="40"/>
        <v>118750</v>
      </c>
      <c r="O419" s="112">
        <f t="shared" si="41"/>
        <v>155117.1875</v>
      </c>
      <c r="P419" s="114">
        <f t="shared" si="42"/>
        <v>5937.5</v>
      </c>
      <c r="Q419" s="115">
        <f t="shared" si="43"/>
        <v>5937.5</v>
      </c>
    </row>
    <row r="420" spans="2:17" x14ac:dyDescent="0.25">
      <c r="B420" s="109">
        <v>416</v>
      </c>
      <c r="C420" s="146" t="s">
        <v>6462</v>
      </c>
      <c r="D420" s="109">
        <v>1200043960</v>
      </c>
      <c r="E420" s="108" t="s">
        <v>377</v>
      </c>
      <c r="F420" s="109">
        <v>2010</v>
      </c>
      <c r="G420" s="110">
        <v>44389</v>
      </c>
      <c r="H420" s="109">
        <f t="shared" si="38"/>
        <v>11</v>
      </c>
      <c r="I420" s="109">
        <v>6</v>
      </c>
      <c r="J420" s="111">
        <f t="shared" si="39"/>
        <v>0.15833333333333333</v>
      </c>
      <c r="K420" s="138">
        <v>113400</v>
      </c>
      <c r="L420" s="138">
        <v>1</v>
      </c>
      <c r="M420" s="121">
        <v>0</v>
      </c>
      <c r="N420" s="112">
        <f t="shared" si="40"/>
        <v>113400</v>
      </c>
      <c r="O420" s="112">
        <f t="shared" si="41"/>
        <v>197505</v>
      </c>
      <c r="P420" s="114">
        <f t="shared" si="42"/>
        <v>5670</v>
      </c>
      <c r="Q420" s="115">
        <f t="shared" si="43"/>
        <v>5670</v>
      </c>
    </row>
    <row r="421" spans="2:17" x14ac:dyDescent="0.25">
      <c r="B421" s="109">
        <v>417</v>
      </c>
      <c r="C421" s="146" t="s">
        <v>6462</v>
      </c>
      <c r="D421" s="109">
        <v>1200043970</v>
      </c>
      <c r="E421" s="108" t="s">
        <v>377</v>
      </c>
      <c r="F421" s="109">
        <v>2010</v>
      </c>
      <c r="G421" s="110">
        <v>44389</v>
      </c>
      <c r="H421" s="109">
        <f t="shared" si="38"/>
        <v>11</v>
      </c>
      <c r="I421" s="109">
        <v>6</v>
      </c>
      <c r="J421" s="111">
        <f t="shared" si="39"/>
        <v>0.15833333333333333</v>
      </c>
      <c r="K421" s="138">
        <v>113400</v>
      </c>
      <c r="L421" s="138">
        <v>1</v>
      </c>
      <c r="M421" s="121">
        <v>0</v>
      </c>
      <c r="N421" s="112">
        <f t="shared" si="40"/>
        <v>113400</v>
      </c>
      <c r="O421" s="112">
        <f t="shared" si="41"/>
        <v>197505</v>
      </c>
      <c r="P421" s="114">
        <f t="shared" si="42"/>
        <v>5670</v>
      </c>
      <c r="Q421" s="115">
        <f t="shared" si="43"/>
        <v>5670</v>
      </c>
    </row>
    <row r="422" spans="2:17" x14ac:dyDescent="0.25">
      <c r="B422" s="109">
        <v>418</v>
      </c>
      <c r="C422" s="146" t="s">
        <v>6462</v>
      </c>
      <c r="D422" s="109">
        <v>1200046260</v>
      </c>
      <c r="E422" s="108" t="s">
        <v>378</v>
      </c>
      <c r="F422" s="109">
        <v>2010</v>
      </c>
      <c r="G422" s="110">
        <v>44389</v>
      </c>
      <c r="H422" s="109">
        <f t="shared" si="38"/>
        <v>11</v>
      </c>
      <c r="I422" s="109">
        <v>15</v>
      </c>
      <c r="J422" s="111">
        <f t="shared" si="39"/>
        <v>6.3333333333333325E-2</v>
      </c>
      <c r="K422" s="138">
        <v>111450</v>
      </c>
      <c r="L422" s="138">
        <v>1</v>
      </c>
      <c r="M422" s="121">
        <v>0</v>
      </c>
      <c r="N422" s="112">
        <f t="shared" si="40"/>
        <v>111450</v>
      </c>
      <c r="O422" s="112">
        <f t="shared" si="41"/>
        <v>77643.499999999985</v>
      </c>
      <c r="P422" s="114">
        <f t="shared" si="42"/>
        <v>33806.500000000015</v>
      </c>
      <c r="Q422" s="115">
        <f t="shared" si="43"/>
        <v>30425.850000000013</v>
      </c>
    </row>
    <row r="423" spans="2:17" x14ac:dyDescent="0.25">
      <c r="B423" s="109">
        <v>419</v>
      </c>
      <c r="C423" s="146" t="s">
        <v>6462</v>
      </c>
      <c r="D423" s="109">
        <v>1200047461</v>
      </c>
      <c r="E423" s="108" t="s">
        <v>379</v>
      </c>
      <c r="F423" s="109">
        <v>2010</v>
      </c>
      <c r="G423" s="110">
        <v>44389</v>
      </c>
      <c r="H423" s="109">
        <f t="shared" si="38"/>
        <v>11</v>
      </c>
      <c r="I423" s="109">
        <v>10</v>
      </c>
      <c r="J423" s="111">
        <f t="shared" si="39"/>
        <v>9.5000000000000001E-2</v>
      </c>
      <c r="K423" s="138">
        <v>81000</v>
      </c>
      <c r="L423" s="138">
        <v>1</v>
      </c>
      <c r="M423" s="121">
        <v>0</v>
      </c>
      <c r="N423" s="112">
        <f t="shared" si="40"/>
        <v>81000</v>
      </c>
      <c r="O423" s="112">
        <f t="shared" si="41"/>
        <v>84645</v>
      </c>
      <c r="P423" s="114">
        <f t="shared" si="42"/>
        <v>4050</v>
      </c>
      <c r="Q423" s="115">
        <f t="shared" si="43"/>
        <v>4050</v>
      </c>
    </row>
    <row r="424" spans="2:17" x14ac:dyDescent="0.25">
      <c r="B424" s="109">
        <v>420</v>
      </c>
      <c r="C424" s="146" t="s">
        <v>6462</v>
      </c>
      <c r="D424" s="109">
        <v>1200043700</v>
      </c>
      <c r="E424" s="108" t="s">
        <v>380</v>
      </c>
      <c r="F424" s="109">
        <v>2010</v>
      </c>
      <c r="G424" s="110">
        <v>44389</v>
      </c>
      <c r="H424" s="109">
        <f t="shared" si="38"/>
        <v>11</v>
      </c>
      <c r="I424" s="109">
        <v>3</v>
      </c>
      <c r="J424" s="111">
        <f t="shared" si="39"/>
        <v>0.31666666666666665</v>
      </c>
      <c r="K424" s="138">
        <v>81000</v>
      </c>
      <c r="L424" s="138">
        <v>1</v>
      </c>
      <c r="M424" s="121">
        <v>0</v>
      </c>
      <c r="N424" s="112">
        <f t="shared" si="40"/>
        <v>81000</v>
      </c>
      <c r="O424" s="112">
        <f t="shared" si="41"/>
        <v>282150</v>
      </c>
      <c r="P424" s="114">
        <f t="shared" si="42"/>
        <v>4050</v>
      </c>
      <c r="Q424" s="115">
        <f t="shared" si="43"/>
        <v>4050</v>
      </c>
    </row>
    <row r="425" spans="2:17" x14ac:dyDescent="0.25">
      <c r="B425" s="109">
        <v>421</v>
      </c>
      <c r="C425" s="146" t="s">
        <v>6462</v>
      </c>
      <c r="D425" s="109">
        <v>1200047770</v>
      </c>
      <c r="E425" s="108" t="s">
        <v>381</v>
      </c>
      <c r="F425" s="109">
        <v>2010</v>
      </c>
      <c r="G425" s="110">
        <v>44389</v>
      </c>
      <c r="H425" s="109">
        <f t="shared" si="38"/>
        <v>11</v>
      </c>
      <c r="I425" s="109">
        <v>3</v>
      </c>
      <c r="J425" s="111">
        <f t="shared" si="39"/>
        <v>0.31666666666666665</v>
      </c>
      <c r="K425" s="138">
        <v>81000</v>
      </c>
      <c r="L425" s="138">
        <v>1</v>
      </c>
      <c r="M425" s="121">
        <v>0</v>
      </c>
      <c r="N425" s="112">
        <f t="shared" si="40"/>
        <v>81000</v>
      </c>
      <c r="O425" s="112">
        <f t="shared" si="41"/>
        <v>282150</v>
      </c>
      <c r="P425" s="114">
        <f t="shared" si="42"/>
        <v>4050</v>
      </c>
      <c r="Q425" s="115">
        <f t="shared" si="43"/>
        <v>4050</v>
      </c>
    </row>
    <row r="426" spans="2:17" x14ac:dyDescent="0.25">
      <c r="B426" s="109">
        <v>422</v>
      </c>
      <c r="C426" s="146" t="s">
        <v>6462</v>
      </c>
      <c r="D426" s="109">
        <v>1200043950</v>
      </c>
      <c r="E426" s="108" t="s">
        <v>382</v>
      </c>
      <c r="F426" s="109">
        <v>2010</v>
      </c>
      <c r="G426" s="110">
        <v>44389</v>
      </c>
      <c r="H426" s="109">
        <f t="shared" si="38"/>
        <v>11</v>
      </c>
      <c r="I426" s="109">
        <v>5</v>
      </c>
      <c r="J426" s="111">
        <f t="shared" si="39"/>
        <v>0.19</v>
      </c>
      <c r="K426" s="138">
        <v>80750</v>
      </c>
      <c r="L426" s="138">
        <v>1</v>
      </c>
      <c r="M426" s="121">
        <v>0</v>
      </c>
      <c r="N426" s="112">
        <f t="shared" si="40"/>
        <v>80750</v>
      </c>
      <c r="O426" s="112">
        <f t="shared" si="41"/>
        <v>168767.5</v>
      </c>
      <c r="P426" s="114">
        <f t="shared" si="42"/>
        <v>4037.5</v>
      </c>
      <c r="Q426" s="115">
        <f t="shared" si="43"/>
        <v>4037.5</v>
      </c>
    </row>
    <row r="427" spans="2:17" x14ac:dyDescent="0.25">
      <c r="B427" s="109">
        <v>423</v>
      </c>
      <c r="C427" s="146" t="s">
        <v>6462</v>
      </c>
      <c r="D427" s="109">
        <v>1200046760</v>
      </c>
      <c r="E427" s="108" t="s">
        <v>383</v>
      </c>
      <c r="F427" s="109">
        <v>2010</v>
      </c>
      <c r="G427" s="110">
        <v>44389</v>
      </c>
      <c r="H427" s="109">
        <f t="shared" si="38"/>
        <v>11</v>
      </c>
      <c r="I427" s="109">
        <v>10</v>
      </c>
      <c r="J427" s="111">
        <f t="shared" si="39"/>
        <v>9.5000000000000001E-2</v>
      </c>
      <c r="K427" s="138">
        <v>69700</v>
      </c>
      <c r="L427" s="138">
        <v>1</v>
      </c>
      <c r="M427" s="121">
        <v>0</v>
      </c>
      <c r="N427" s="112">
        <f t="shared" si="40"/>
        <v>69700</v>
      </c>
      <c r="O427" s="112">
        <f t="shared" si="41"/>
        <v>72836.5</v>
      </c>
      <c r="P427" s="114">
        <f t="shared" si="42"/>
        <v>3485</v>
      </c>
      <c r="Q427" s="115">
        <f t="shared" si="43"/>
        <v>3485</v>
      </c>
    </row>
    <row r="428" spans="2:17" x14ac:dyDescent="0.25">
      <c r="B428" s="109">
        <v>424</v>
      </c>
      <c r="C428" s="146" t="s">
        <v>6462</v>
      </c>
      <c r="D428" s="109">
        <v>1200048160</v>
      </c>
      <c r="E428" s="108" t="s">
        <v>384</v>
      </c>
      <c r="F428" s="109">
        <v>2010</v>
      </c>
      <c r="G428" s="110">
        <v>44389</v>
      </c>
      <c r="H428" s="109">
        <f t="shared" si="38"/>
        <v>11</v>
      </c>
      <c r="I428" s="109">
        <v>5</v>
      </c>
      <c r="J428" s="111">
        <f t="shared" si="39"/>
        <v>0.19</v>
      </c>
      <c r="K428" s="138">
        <v>69000</v>
      </c>
      <c r="L428" s="138">
        <v>1</v>
      </c>
      <c r="M428" s="121">
        <v>0</v>
      </c>
      <c r="N428" s="112">
        <f t="shared" si="40"/>
        <v>69000</v>
      </c>
      <c r="O428" s="112">
        <f t="shared" si="41"/>
        <v>144210</v>
      </c>
      <c r="P428" s="114">
        <f t="shared" si="42"/>
        <v>3450</v>
      </c>
      <c r="Q428" s="115">
        <f t="shared" si="43"/>
        <v>3450</v>
      </c>
    </row>
    <row r="429" spans="2:17" x14ac:dyDescent="0.25">
      <c r="B429" s="109">
        <v>425</v>
      </c>
      <c r="C429" s="146" t="s">
        <v>6462</v>
      </c>
      <c r="D429" s="109">
        <v>1200046320</v>
      </c>
      <c r="E429" s="108" t="s">
        <v>385</v>
      </c>
      <c r="F429" s="109">
        <v>2010</v>
      </c>
      <c r="G429" s="110">
        <v>44389</v>
      </c>
      <c r="H429" s="109">
        <f t="shared" si="38"/>
        <v>11</v>
      </c>
      <c r="I429" s="109">
        <v>3</v>
      </c>
      <c r="J429" s="111">
        <f t="shared" si="39"/>
        <v>0.31666666666666665</v>
      </c>
      <c r="K429" s="138">
        <v>56052</v>
      </c>
      <c r="L429" s="138">
        <v>1</v>
      </c>
      <c r="M429" s="121">
        <v>0</v>
      </c>
      <c r="N429" s="112">
        <f t="shared" si="40"/>
        <v>56052</v>
      </c>
      <c r="O429" s="112">
        <f t="shared" si="41"/>
        <v>195247.80000000002</v>
      </c>
      <c r="P429" s="114">
        <f t="shared" si="42"/>
        <v>2802.6000000000004</v>
      </c>
      <c r="Q429" s="115">
        <f t="shared" si="43"/>
        <v>2802.6000000000004</v>
      </c>
    </row>
    <row r="430" spans="2:17" x14ac:dyDescent="0.25">
      <c r="B430" s="109">
        <v>426</v>
      </c>
      <c r="C430" s="146" t="s">
        <v>6462</v>
      </c>
      <c r="D430" s="109">
        <v>1200046550</v>
      </c>
      <c r="E430" s="108" t="s">
        <v>386</v>
      </c>
      <c r="F430" s="109">
        <v>2010</v>
      </c>
      <c r="G430" s="110">
        <v>44389</v>
      </c>
      <c r="H430" s="109">
        <f t="shared" si="38"/>
        <v>11</v>
      </c>
      <c r="I430" s="109">
        <v>3</v>
      </c>
      <c r="J430" s="111">
        <f t="shared" si="39"/>
        <v>0.31666666666666665</v>
      </c>
      <c r="K430" s="138">
        <v>56052</v>
      </c>
      <c r="L430" s="138">
        <v>859.4</v>
      </c>
      <c r="M430" s="121">
        <v>0.45</v>
      </c>
      <c r="N430" s="112">
        <f t="shared" si="40"/>
        <v>81275.399999999994</v>
      </c>
      <c r="O430" s="112">
        <f t="shared" si="41"/>
        <v>283109.31</v>
      </c>
      <c r="P430" s="114">
        <f t="shared" si="42"/>
        <v>4063.77</v>
      </c>
      <c r="Q430" s="115">
        <f t="shared" si="43"/>
        <v>4063.77</v>
      </c>
    </row>
    <row r="431" spans="2:17" x14ac:dyDescent="0.25">
      <c r="B431" s="109">
        <v>427</v>
      </c>
      <c r="C431" s="146" t="s">
        <v>6462</v>
      </c>
      <c r="D431" s="109">
        <v>1200043770</v>
      </c>
      <c r="E431" s="108" t="s">
        <v>387</v>
      </c>
      <c r="F431" s="109">
        <v>2010</v>
      </c>
      <c r="G431" s="110">
        <v>44389</v>
      </c>
      <c r="H431" s="109">
        <f t="shared" si="38"/>
        <v>11</v>
      </c>
      <c r="I431" s="109">
        <v>3</v>
      </c>
      <c r="J431" s="111">
        <f t="shared" si="39"/>
        <v>0.31666666666666665</v>
      </c>
      <c r="K431" s="138">
        <v>52745</v>
      </c>
      <c r="L431" s="138">
        <v>1</v>
      </c>
      <c r="M431" s="121">
        <v>0</v>
      </c>
      <c r="N431" s="112">
        <f t="shared" si="40"/>
        <v>52745</v>
      </c>
      <c r="O431" s="112">
        <f t="shared" si="41"/>
        <v>183728.41666666666</v>
      </c>
      <c r="P431" s="114">
        <f t="shared" si="42"/>
        <v>2637.25</v>
      </c>
      <c r="Q431" s="115">
        <f t="shared" si="43"/>
        <v>2637.25</v>
      </c>
    </row>
    <row r="432" spans="2:17" x14ac:dyDescent="0.25">
      <c r="B432" s="109">
        <v>428</v>
      </c>
      <c r="C432" s="146" t="s">
        <v>6462</v>
      </c>
      <c r="D432" s="109">
        <v>1200043780</v>
      </c>
      <c r="E432" s="108" t="s">
        <v>387</v>
      </c>
      <c r="F432" s="109">
        <v>2010</v>
      </c>
      <c r="G432" s="110">
        <v>44389</v>
      </c>
      <c r="H432" s="109">
        <f t="shared" si="38"/>
        <v>11</v>
      </c>
      <c r="I432" s="109">
        <v>3</v>
      </c>
      <c r="J432" s="111">
        <f t="shared" si="39"/>
        <v>0.31666666666666665</v>
      </c>
      <c r="K432" s="138">
        <v>52745</v>
      </c>
      <c r="L432" s="138">
        <v>1</v>
      </c>
      <c r="M432" s="121">
        <v>0</v>
      </c>
      <c r="N432" s="112">
        <f t="shared" si="40"/>
        <v>52745</v>
      </c>
      <c r="O432" s="112">
        <f t="shared" si="41"/>
        <v>183728.41666666666</v>
      </c>
      <c r="P432" s="114">
        <f t="shared" si="42"/>
        <v>2637.25</v>
      </c>
      <c r="Q432" s="115">
        <f t="shared" si="43"/>
        <v>2637.25</v>
      </c>
    </row>
    <row r="433" spans="2:17" x14ac:dyDescent="0.25">
      <c r="B433" s="109">
        <v>429</v>
      </c>
      <c r="C433" s="146" t="s">
        <v>6462</v>
      </c>
      <c r="D433" s="109">
        <v>1200043760</v>
      </c>
      <c r="E433" s="108" t="s">
        <v>387</v>
      </c>
      <c r="F433" s="109">
        <v>2010</v>
      </c>
      <c r="G433" s="110">
        <v>44389</v>
      </c>
      <c r="H433" s="109">
        <f t="shared" si="38"/>
        <v>11</v>
      </c>
      <c r="I433" s="109">
        <v>3</v>
      </c>
      <c r="J433" s="111">
        <f t="shared" si="39"/>
        <v>0.31666666666666665</v>
      </c>
      <c r="K433" s="138">
        <v>52745</v>
      </c>
      <c r="L433" s="138">
        <v>1</v>
      </c>
      <c r="M433" s="121">
        <v>0</v>
      </c>
      <c r="N433" s="112">
        <f t="shared" si="40"/>
        <v>52745</v>
      </c>
      <c r="O433" s="112">
        <f t="shared" si="41"/>
        <v>183728.41666666666</v>
      </c>
      <c r="P433" s="114">
        <f t="shared" si="42"/>
        <v>2637.25</v>
      </c>
      <c r="Q433" s="115">
        <f t="shared" si="43"/>
        <v>2637.25</v>
      </c>
    </row>
    <row r="434" spans="2:17" x14ac:dyDescent="0.25">
      <c r="B434" s="109">
        <v>430</v>
      </c>
      <c r="C434" s="146" t="s">
        <v>6462</v>
      </c>
      <c r="D434" s="109">
        <v>1200043800</v>
      </c>
      <c r="E434" s="108" t="s">
        <v>387</v>
      </c>
      <c r="F434" s="109">
        <v>2010</v>
      </c>
      <c r="G434" s="110">
        <v>44389</v>
      </c>
      <c r="H434" s="109">
        <f t="shared" si="38"/>
        <v>11</v>
      </c>
      <c r="I434" s="109">
        <v>3</v>
      </c>
      <c r="J434" s="111">
        <f t="shared" si="39"/>
        <v>0.31666666666666665</v>
      </c>
      <c r="K434" s="138">
        <v>52745</v>
      </c>
      <c r="L434" s="138">
        <v>1</v>
      </c>
      <c r="M434" s="121">
        <v>0</v>
      </c>
      <c r="N434" s="112">
        <f t="shared" si="40"/>
        <v>52745</v>
      </c>
      <c r="O434" s="112">
        <f t="shared" si="41"/>
        <v>183728.41666666666</v>
      </c>
      <c r="P434" s="114">
        <f t="shared" si="42"/>
        <v>2637.25</v>
      </c>
      <c r="Q434" s="115">
        <f t="shared" si="43"/>
        <v>2637.25</v>
      </c>
    </row>
    <row r="435" spans="2:17" x14ac:dyDescent="0.25">
      <c r="B435" s="109">
        <v>431</v>
      </c>
      <c r="C435" s="146" t="s">
        <v>6462</v>
      </c>
      <c r="D435" s="109">
        <v>1200043750</v>
      </c>
      <c r="E435" s="108" t="s">
        <v>387</v>
      </c>
      <c r="F435" s="109">
        <v>2010</v>
      </c>
      <c r="G435" s="110">
        <v>44389</v>
      </c>
      <c r="H435" s="109">
        <f t="shared" si="38"/>
        <v>11</v>
      </c>
      <c r="I435" s="109">
        <v>3</v>
      </c>
      <c r="J435" s="111">
        <f t="shared" si="39"/>
        <v>0.31666666666666665</v>
      </c>
      <c r="K435" s="138">
        <v>52745</v>
      </c>
      <c r="L435" s="138">
        <v>1</v>
      </c>
      <c r="M435" s="121">
        <v>0</v>
      </c>
      <c r="N435" s="112">
        <f t="shared" si="40"/>
        <v>52745</v>
      </c>
      <c r="O435" s="112">
        <f t="shared" si="41"/>
        <v>183728.41666666666</v>
      </c>
      <c r="P435" s="114">
        <f t="shared" si="42"/>
        <v>2637.25</v>
      </c>
      <c r="Q435" s="115">
        <f t="shared" si="43"/>
        <v>2637.25</v>
      </c>
    </row>
    <row r="436" spans="2:17" x14ac:dyDescent="0.25">
      <c r="B436" s="109">
        <v>432</v>
      </c>
      <c r="C436" s="146" t="s">
        <v>6462</v>
      </c>
      <c r="D436" s="109">
        <v>1200043820</v>
      </c>
      <c r="E436" s="108" t="s">
        <v>387</v>
      </c>
      <c r="F436" s="109">
        <v>2010</v>
      </c>
      <c r="G436" s="110">
        <v>44389</v>
      </c>
      <c r="H436" s="109">
        <f t="shared" si="38"/>
        <v>11</v>
      </c>
      <c r="I436" s="109">
        <v>3</v>
      </c>
      <c r="J436" s="111">
        <f t="shared" si="39"/>
        <v>0.31666666666666665</v>
      </c>
      <c r="K436" s="138">
        <v>52745</v>
      </c>
      <c r="L436" s="138">
        <v>1</v>
      </c>
      <c r="M436" s="121">
        <v>0</v>
      </c>
      <c r="N436" s="112">
        <f t="shared" si="40"/>
        <v>52745</v>
      </c>
      <c r="O436" s="112">
        <f t="shared" si="41"/>
        <v>183728.41666666666</v>
      </c>
      <c r="P436" s="114">
        <f t="shared" si="42"/>
        <v>2637.25</v>
      </c>
      <c r="Q436" s="115">
        <f t="shared" si="43"/>
        <v>2637.25</v>
      </c>
    </row>
    <row r="437" spans="2:17" x14ac:dyDescent="0.25">
      <c r="B437" s="109">
        <v>433</v>
      </c>
      <c r="C437" s="146" t="s">
        <v>6462</v>
      </c>
      <c r="D437" s="109">
        <v>1200043790</v>
      </c>
      <c r="E437" s="108" t="s">
        <v>387</v>
      </c>
      <c r="F437" s="109">
        <v>2010</v>
      </c>
      <c r="G437" s="110">
        <v>44389</v>
      </c>
      <c r="H437" s="109">
        <f t="shared" si="38"/>
        <v>11</v>
      </c>
      <c r="I437" s="109">
        <v>3</v>
      </c>
      <c r="J437" s="111">
        <f t="shared" si="39"/>
        <v>0.31666666666666665</v>
      </c>
      <c r="K437" s="138">
        <v>52745</v>
      </c>
      <c r="L437" s="138">
        <v>1</v>
      </c>
      <c r="M437" s="121">
        <v>0</v>
      </c>
      <c r="N437" s="112">
        <f t="shared" si="40"/>
        <v>52745</v>
      </c>
      <c r="O437" s="112">
        <f t="shared" si="41"/>
        <v>183728.41666666666</v>
      </c>
      <c r="P437" s="114">
        <f t="shared" si="42"/>
        <v>2637.25</v>
      </c>
      <c r="Q437" s="115">
        <f t="shared" si="43"/>
        <v>2637.25</v>
      </c>
    </row>
    <row r="438" spans="2:17" x14ac:dyDescent="0.25">
      <c r="B438" s="109">
        <v>434</v>
      </c>
      <c r="C438" s="146" t="s">
        <v>6462</v>
      </c>
      <c r="D438" s="109">
        <v>1200043810</v>
      </c>
      <c r="E438" s="108" t="s">
        <v>387</v>
      </c>
      <c r="F438" s="109">
        <v>2010</v>
      </c>
      <c r="G438" s="110">
        <v>44389</v>
      </c>
      <c r="H438" s="109">
        <f t="shared" si="38"/>
        <v>11</v>
      </c>
      <c r="I438" s="109">
        <v>3</v>
      </c>
      <c r="J438" s="111">
        <f t="shared" si="39"/>
        <v>0.31666666666666665</v>
      </c>
      <c r="K438" s="138">
        <v>52745</v>
      </c>
      <c r="L438" s="138">
        <v>1</v>
      </c>
      <c r="M438" s="121">
        <v>0</v>
      </c>
      <c r="N438" s="112">
        <f t="shared" si="40"/>
        <v>52745</v>
      </c>
      <c r="O438" s="112">
        <f t="shared" si="41"/>
        <v>183728.41666666666</v>
      </c>
      <c r="P438" s="114">
        <f t="shared" si="42"/>
        <v>2637.25</v>
      </c>
      <c r="Q438" s="115">
        <f t="shared" si="43"/>
        <v>2637.25</v>
      </c>
    </row>
    <row r="439" spans="2:17" x14ac:dyDescent="0.25">
      <c r="B439" s="109">
        <v>435</v>
      </c>
      <c r="C439" s="146" t="s">
        <v>6462</v>
      </c>
      <c r="D439" s="109">
        <v>1200047650</v>
      </c>
      <c r="E439" s="108" t="s">
        <v>388</v>
      </c>
      <c r="F439" s="109">
        <v>2010</v>
      </c>
      <c r="G439" s="110">
        <v>44389</v>
      </c>
      <c r="H439" s="109">
        <f t="shared" si="38"/>
        <v>11</v>
      </c>
      <c r="I439" s="109">
        <v>3</v>
      </c>
      <c r="J439" s="111">
        <f t="shared" si="39"/>
        <v>0.31666666666666665</v>
      </c>
      <c r="K439" s="138">
        <v>46000</v>
      </c>
      <c r="L439" s="138">
        <v>1</v>
      </c>
      <c r="M439" s="121">
        <v>0</v>
      </c>
      <c r="N439" s="112">
        <f t="shared" si="40"/>
        <v>46000</v>
      </c>
      <c r="O439" s="112">
        <f t="shared" si="41"/>
        <v>160233.33333333334</v>
      </c>
      <c r="P439" s="114">
        <f t="shared" si="42"/>
        <v>2300</v>
      </c>
      <c r="Q439" s="115">
        <f t="shared" si="43"/>
        <v>2300</v>
      </c>
    </row>
    <row r="440" spans="2:17" x14ac:dyDescent="0.25">
      <c r="B440" s="109">
        <v>436</v>
      </c>
      <c r="C440" s="146" t="s">
        <v>6462</v>
      </c>
      <c r="D440" s="109">
        <v>1200046930</v>
      </c>
      <c r="E440" s="108" t="s">
        <v>389</v>
      </c>
      <c r="F440" s="109">
        <v>2010</v>
      </c>
      <c r="G440" s="110">
        <v>44389</v>
      </c>
      <c r="H440" s="109">
        <f t="shared" si="38"/>
        <v>11</v>
      </c>
      <c r="I440" s="109">
        <v>3</v>
      </c>
      <c r="J440" s="111">
        <f t="shared" si="39"/>
        <v>0.31666666666666665</v>
      </c>
      <c r="K440" s="138">
        <v>43800</v>
      </c>
      <c r="L440" s="138">
        <v>939.62</v>
      </c>
      <c r="M440" s="121">
        <v>0.45</v>
      </c>
      <c r="N440" s="112">
        <f t="shared" si="40"/>
        <v>63510</v>
      </c>
      <c r="O440" s="112">
        <f t="shared" si="41"/>
        <v>221226.5</v>
      </c>
      <c r="P440" s="114">
        <f t="shared" si="42"/>
        <v>3175.5</v>
      </c>
      <c r="Q440" s="115">
        <f t="shared" si="43"/>
        <v>3175.5</v>
      </c>
    </row>
    <row r="441" spans="2:17" x14ac:dyDescent="0.25">
      <c r="B441" s="109">
        <v>437</v>
      </c>
      <c r="C441" s="146" t="s">
        <v>6462</v>
      </c>
      <c r="D441" s="109">
        <v>1200056970</v>
      </c>
      <c r="E441" s="108" t="s">
        <v>390</v>
      </c>
      <c r="F441" s="109">
        <v>2010</v>
      </c>
      <c r="G441" s="110">
        <v>44389</v>
      </c>
      <c r="H441" s="109">
        <f t="shared" si="38"/>
        <v>11</v>
      </c>
      <c r="I441" s="109">
        <v>3</v>
      </c>
      <c r="J441" s="111">
        <f t="shared" si="39"/>
        <v>0.31666666666666665</v>
      </c>
      <c r="K441" s="138">
        <v>40551</v>
      </c>
      <c r="L441" s="138">
        <v>1</v>
      </c>
      <c r="M441" s="121">
        <v>0</v>
      </c>
      <c r="N441" s="112">
        <f t="shared" si="40"/>
        <v>40551</v>
      </c>
      <c r="O441" s="112">
        <f t="shared" si="41"/>
        <v>141252.65</v>
      </c>
      <c r="P441" s="114">
        <f t="shared" si="42"/>
        <v>2027.5500000000002</v>
      </c>
      <c r="Q441" s="115">
        <f t="shared" si="43"/>
        <v>2027.5500000000002</v>
      </c>
    </row>
    <row r="442" spans="2:17" x14ac:dyDescent="0.25">
      <c r="B442" s="109">
        <v>438</v>
      </c>
      <c r="C442" s="146" t="s">
        <v>6462</v>
      </c>
      <c r="D442" s="109">
        <v>1200048120</v>
      </c>
      <c r="E442" s="108" t="s">
        <v>391</v>
      </c>
      <c r="F442" s="109">
        <v>2010</v>
      </c>
      <c r="G442" s="110">
        <v>44389</v>
      </c>
      <c r="H442" s="109">
        <f t="shared" si="38"/>
        <v>11</v>
      </c>
      <c r="I442" s="109">
        <v>8</v>
      </c>
      <c r="J442" s="111">
        <f t="shared" si="39"/>
        <v>0.11874999999999999</v>
      </c>
      <c r="K442" s="138">
        <v>40500</v>
      </c>
      <c r="L442" s="138">
        <v>542.27</v>
      </c>
      <c r="M442" s="121">
        <v>0.38</v>
      </c>
      <c r="N442" s="112">
        <f t="shared" si="40"/>
        <v>55889.999999999993</v>
      </c>
      <c r="O442" s="112">
        <f t="shared" si="41"/>
        <v>73006.312499999985</v>
      </c>
      <c r="P442" s="114">
        <f t="shared" si="42"/>
        <v>2794.5</v>
      </c>
      <c r="Q442" s="115">
        <f t="shared" si="43"/>
        <v>2794.5</v>
      </c>
    </row>
    <row r="443" spans="2:17" x14ac:dyDescent="0.25">
      <c r="B443" s="109">
        <v>439</v>
      </c>
      <c r="C443" s="146" t="s">
        <v>6462</v>
      </c>
      <c r="D443" s="109">
        <v>1200041840</v>
      </c>
      <c r="E443" s="108" t="s">
        <v>392</v>
      </c>
      <c r="F443" s="109">
        <v>2010</v>
      </c>
      <c r="G443" s="110">
        <v>44389</v>
      </c>
      <c r="H443" s="109">
        <f t="shared" si="38"/>
        <v>11</v>
      </c>
      <c r="I443" s="109">
        <v>5</v>
      </c>
      <c r="J443" s="111">
        <f t="shared" si="39"/>
        <v>0.19</v>
      </c>
      <c r="K443" s="138">
        <v>36935</v>
      </c>
      <c r="L443" s="138">
        <v>1</v>
      </c>
      <c r="M443" s="121">
        <v>0</v>
      </c>
      <c r="N443" s="112">
        <f t="shared" si="40"/>
        <v>36935</v>
      </c>
      <c r="O443" s="112">
        <f t="shared" si="41"/>
        <v>77194.149999999994</v>
      </c>
      <c r="P443" s="114">
        <f t="shared" si="42"/>
        <v>1846.75</v>
      </c>
      <c r="Q443" s="115">
        <f t="shared" si="43"/>
        <v>1846.75</v>
      </c>
    </row>
    <row r="444" spans="2:17" x14ac:dyDescent="0.25">
      <c r="B444" s="109">
        <v>440</v>
      </c>
      <c r="C444" s="146" t="s">
        <v>6462</v>
      </c>
      <c r="D444" s="109">
        <v>1200041850</v>
      </c>
      <c r="E444" s="108" t="s">
        <v>393</v>
      </c>
      <c r="F444" s="109">
        <v>2010</v>
      </c>
      <c r="G444" s="110">
        <v>44389</v>
      </c>
      <c r="H444" s="109">
        <f t="shared" si="38"/>
        <v>11</v>
      </c>
      <c r="I444" s="109">
        <v>5</v>
      </c>
      <c r="J444" s="111">
        <f t="shared" si="39"/>
        <v>0.19</v>
      </c>
      <c r="K444" s="138">
        <v>23655</v>
      </c>
      <c r="L444" s="138">
        <v>1</v>
      </c>
      <c r="M444" s="121">
        <v>0</v>
      </c>
      <c r="N444" s="112">
        <f t="shared" si="40"/>
        <v>23655</v>
      </c>
      <c r="O444" s="112">
        <f t="shared" si="41"/>
        <v>49438.95</v>
      </c>
      <c r="P444" s="114">
        <f t="shared" si="42"/>
        <v>1182.75</v>
      </c>
      <c r="Q444" s="115">
        <f t="shared" si="43"/>
        <v>1182.75</v>
      </c>
    </row>
    <row r="445" spans="2:17" x14ac:dyDescent="0.25">
      <c r="B445" s="109">
        <v>441</v>
      </c>
      <c r="C445" s="146" t="s">
        <v>6462</v>
      </c>
      <c r="D445" s="109">
        <v>1200048151</v>
      </c>
      <c r="E445" s="108" t="s">
        <v>394</v>
      </c>
      <c r="F445" s="109">
        <v>2010</v>
      </c>
      <c r="G445" s="110">
        <v>44389</v>
      </c>
      <c r="H445" s="109">
        <f t="shared" si="38"/>
        <v>11</v>
      </c>
      <c r="I445" s="109">
        <v>5</v>
      </c>
      <c r="J445" s="111">
        <f t="shared" si="39"/>
        <v>0.19</v>
      </c>
      <c r="K445" s="138">
        <v>19620</v>
      </c>
      <c r="L445" s="138">
        <v>1</v>
      </c>
      <c r="M445" s="121">
        <v>0</v>
      </c>
      <c r="N445" s="112">
        <f t="shared" si="40"/>
        <v>19620</v>
      </c>
      <c r="O445" s="112">
        <f t="shared" si="41"/>
        <v>41005.799999999996</v>
      </c>
      <c r="P445" s="114">
        <f t="shared" si="42"/>
        <v>981</v>
      </c>
      <c r="Q445" s="115">
        <f t="shared" si="43"/>
        <v>981</v>
      </c>
    </row>
    <row r="446" spans="2:17" x14ac:dyDescent="0.25">
      <c r="B446" s="109">
        <v>442</v>
      </c>
      <c r="C446" s="146" t="s">
        <v>6462</v>
      </c>
      <c r="D446" s="109">
        <v>1200048590</v>
      </c>
      <c r="E446" s="108" t="s">
        <v>395</v>
      </c>
      <c r="F446" s="109">
        <v>2010</v>
      </c>
      <c r="G446" s="110">
        <v>44389</v>
      </c>
      <c r="H446" s="109">
        <f t="shared" si="38"/>
        <v>11</v>
      </c>
      <c r="I446" s="109">
        <v>3</v>
      </c>
      <c r="J446" s="111">
        <f t="shared" si="39"/>
        <v>0.31666666666666665</v>
      </c>
      <c r="K446" s="138">
        <v>16500</v>
      </c>
      <c r="L446" s="138">
        <v>1</v>
      </c>
      <c r="M446" s="121">
        <v>0</v>
      </c>
      <c r="N446" s="112">
        <f t="shared" si="40"/>
        <v>16500</v>
      </c>
      <c r="O446" s="112">
        <f t="shared" si="41"/>
        <v>57475</v>
      </c>
      <c r="P446" s="114">
        <f t="shared" si="42"/>
        <v>825</v>
      </c>
      <c r="Q446" s="115">
        <f t="shared" si="43"/>
        <v>825</v>
      </c>
    </row>
    <row r="447" spans="2:17" x14ac:dyDescent="0.25">
      <c r="B447" s="109">
        <v>443</v>
      </c>
      <c r="C447" s="146" t="s">
        <v>6462</v>
      </c>
      <c r="D447" s="109">
        <v>1200046890</v>
      </c>
      <c r="E447" s="108" t="s">
        <v>396</v>
      </c>
      <c r="F447" s="109">
        <v>2010</v>
      </c>
      <c r="G447" s="110">
        <v>44389</v>
      </c>
      <c r="H447" s="109">
        <f t="shared" si="38"/>
        <v>11</v>
      </c>
      <c r="I447" s="109">
        <v>3</v>
      </c>
      <c r="J447" s="111">
        <f t="shared" si="39"/>
        <v>0.31666666666666665</v>
      </c>
      <c r="K447" s="138">
        <v>12666</v>
      </c>
      <c r="L447" s="138">
        <v>1</v>
      </c>
      <c r="M447" s="121">
        <v>0</v>
      </c>
      <c r="N447" s="112">
        <f t="shared" si="40"/>
        <v>12666</v>
      </c>
      <c r="O447" s="112">
        <f t="shared" si="41"/>
        <v>44119.9</v>
      </c>
      <c r="P447" s="114">
        <f t="shared" si="42"/>
        <v>633.30000000000007</v>
      </c>
      <c r="Q447" s="115">
        <f t="shared" si="43"/>
        <v>633.30000000000007</v>
      </c>
    </row>
    <row r="448" spans="2:17" x14ac:dyDescent="0.25">
      <c r="B448" s="109">
        <v>444</v>
      </c>
      <c r="C448" s="146" t="s">
        <v>6462</v>
      </c>
      <c r="D448" s="109">
        <v>1200043880</v>
      </c>
      <c r="E448" s="108" t="s">
        <v>397</v>
      </c>
      <c r="F448" s="109">
        <v>2010</v>
      </c>
      <c r="G448" s="110">
        <v>44389</v>
      </c>
      <c r="H448" s="109">
        <f t="shared" si="38"/>
        <v>11</v>
      </c>
      <c r="I448" s="109">
        <v>3</v>
      </c>
      <c r="J448" s="111">
        <f t="shared" si="39"/>
        <v>0.31666666666666665</v>
      </c>
      <c r="K448" s="138">
        <v>9300</v>
      </c>
      <c r="L448" s="138">
        <v>1</v>
      </c>
      <c r="M448" s="121">
        <v>0</v>
      </c>
      <c r="N448" s="112">
        <f t="shared" si="40"/>
        <v>9300</v>
      </c>
      <c r="O448" s="112">
        <f t="shared" si="41"/>
        <v>32395</v>
      </c>
      <c r="P448" s="114">
        <f t="shared" si="42"/>
        <v>465</v>
      </c>
      <c r="Q448" s="115">
        <f t="shared" si="43"/>
        <v>465</v>
      </c>
    </row>
    <row r="449" spans="2:17" x14ac:dyDescent="0.25">
      <c r="B449" s="109">
        <v>445</v>
      </c>
      <c r="C449" s="146" t="s">
        <v>6462</v>
      </c>
      <c r="D449" s="109">
        <v>1200043870</v>
      </c>
      <c r="E449" s="108" t="s">
        <v>397</v>
      </c>
      <c r="F449" s="109">
        <v>2010</v>
      </c>
      <c r="G449" s="110">
        <v>44389</v>
      </c>
      <c r="H449" s="109">
        <f t="shared" si="38"/>
        <v>11</v>
      </c>
      <c r="I449" s="109">
        <v>3</v>
      </c>
      <c r="J449" s="111">
        <f t="shared" si="39"/>
        <v>0.31666666666666665</v>
      </c>
      <c r="K449" s="138">
        <v>9300</v>
      </c>
      <c r="L449" s="138">
        <v>1</v>
      </c>
      <c r="M449" s="121">
        <v>0</v>
      </c>
      <c r="N449" s="112">
        <f t="shared" si="40"/>
        <v>9300</v>
      </c>
      <c r="O449" s="112">
        <f t="shared" si="41"/>
        <v>32395</v>
      </c>
      <c r="P449" s="114">
        <f t="shared" si="42"/>
        <v>465</v>
      </c>
      <c r="Q449" s="115">
        <f t="shared" si="43"/>
        <v>465</v>
      </c>
    </row>
    <row r="450" spans="2:17" x14ac:dyDescent="0.25">
      <c r="B450" s="109">
        <v>446</v>
      </c>
      <c r="C450" s="146" t="s">
        <v>6462</v>
      </c>
      <c r="D450" s="109">
        <v>1200043860</v>
      </c>
      <c r="E450" s="108" t="s">
        <v>397</v>
      </c>
      <c r="F450" s="109">
        <v>2010</v>
      </c>
      <c r="G450" s="110">
        <v>44389</v>
      </c>
      <c r="H450" s="109">
        <f t="shared" si="38"/>
        <v>11</v>
      </c>
      <c r="I450" s="109">
        <v>3</v>
      </c>
      <c r="J450" s="111">
        <f t="shared" si="39"/>
        <v>0.31666666666666665</v>
      </c>
      <c r="K450" s="138">
        <v>9300</v>
      </c>
      <c r="L450" s="138">
        <v>1</v>
      </c>
      <c r="M450" s="121">
        <v>0</v>
      </c>
      <c r="N450" s="112">
        <f t="shared" si="40"/>
        <v>9300</v>
      </c>
      <c r="O450" s="112">
        <f t="shared" si="41"/>
        <v>32395</v>
      </c>
      <c r="P450" s="114">
        <f t="shared" si="42"/>
        <v>465</v>
      </c>
      <c r="Q450" s="115">
        <f t="shared" si="43"/>
        <v>465</v>
      </c>
    </row>
    <row r="451" spans="2:17" x14ac:dyDescent="0.25">
      <c r="B451" s="109">
        <v>447</v>
      </c>
      <c r="C451" s="146" t="s">
        <v>6462</v>
      </c>
      <c r="D451" s="109">
        <v>1200043890</v>
      </c>
      <c r="E451" s="108" t="s">
        <v>397</v>
      </c>
      <c r="F451" s="109">
        <v>2010</v>
      </c>
      <c r="G451" s="110">
        <v>44389</v>
      </c>
      <c r="H451" s="109">
        <f t="shared" si="38"/>
        <v>11</v>
      </c>
      <c r="I451" s="109">
        <v>3</v>
      </c>
      <c r="J451" s="111">
        <f t="shared" si="39"/>
        <v>0.31666666666666665</v>
      </c>
      <c r="K451" s="138">
        <v>9300</v>
      </c>
      <c r="L451" s="138">
        <v>1</v>
      </c>
      <c r="M451" s="121">
        <v>0</v>
      </c>
      <c r="N451" s="112">
        <f t="shared" si="40"/>
        <v>9300</v>
      </c>
      <c r="O451" s="112">
        <f t="shared" si="41"/>
        <v>32395</v>
      </c>
      <c r="P451" s="114">
        <f t="shared" si="42"/>
        <v>465</v>
      </c>
      <c r="Q451" s="115">
        <f t="shared" si="43"/>
        <v>465</v>
      </c>
    </row>
    <row r="452" spans="2:17" x14ac:dyDescent="0.25">
      <c r="B452" s="109">
        <v>448</v>
      </c>
      <c r="C452" s="146" t="s">
        <v>6462</v>
      </c>
      <c r="D452" s="109">
        <v>1200043830</v>
      </c>
      <c r="E452" s="108" t="s">
        <v>397</v>
      </c>
      <c r="F452" s="109">
        <v>2010</v>
      </c>
      <c r="G452" s="110">
        <v>44389</v>
      </c>
      <c r="H452" s="109">
        <f t="shared" si="38"/>
        <v>11</v>
      </c>
      <c r="I452" s="109">
        <v>3</v>
      </c>
      <c r="J452" s="111">
        <f t="shared" si="39"/>
        <v>0.31666666666666665</v>
      </c>
      <c r="K452" s="138">
        <v>9300</v>
      </c>
      <c r="L452" s="138">
        <v>1</v>
      </c>
      <c r="M452" s="121">
        <v>0</v>
      </c>
      <c r="N452" s="112">
        <f t="shared" si="40"/>
        <v>9300</v>
      </c>
      <c r="O452" s="112">
        <f t="shared" si="41"/>
        <v>32395</v>
      </c>
      <c r="P452" s="114">
        <f t="shared" si="42"/>
        <v>465</v>
      </c>
      <c r="Q452" s="115">
        <f t="shared" si="43"/>
        <v>465</v>
      </c>
    </row>
    <row r="453" spans="2:17" x14ac:dyDescent="0.25">
      <c r="B453" s="109">
        <v>449</v>
      </c>
      <c r="C453" s="146" t="s">
        <v>6462</v>
      </c>
      <c r="D453" s="109">
        <v>1200043850</v>
      </c>
      <c r="E453" s="108" t="s">
        <v>397</v>
      </c>
      <c r="F453" s="109">
        <v>2010</v>
      </c>
      <c r="G453" s="110">
        <v>44389</v>
      </c>
      <c r="H453" s="109">
        <f t="shared" ref="H453:H516" si="44">YEAR(G453)-F453</f>
        <v>11</v>
      </c>
      <c r="I453" s="109">
        <v>3</v>
      </c>
      <c r="J453" s="111">
        <f t="shared" ref="J453:J516" si="45">(95/I453/100)</f>
        <v>0.31666666666666665</v>
      </c>
      <c r="K453" s="138">
        <v>9300</v>
      </c>
      <c r="L453" s="138">
        <v>1</v>
      </c>
      <c r="M453" s="121">
        <v>0</v>
      </c>
      <c r="N453" s="112">
        <f t="shared" ref="N453:N516" si="46">K453*(1+M453)</f>
        <v>9300</v>
      </c>
      <c r="O453" s="112">
        <f t="shared" ref="O453:O516" si="47">H453*J453*N453</f>
        <v>32395</v>
      </c>
      <c r="P453" s="114">
        <f t="shared" si="42"/>
        <v>465</v>
      </c>
      <c r="Q453" s="115">
        <f t="shared" si="43"/>
        <v>465</v>
      </c>
    </row>
    <row r="454" spans="2:17" x14ac:dyDescent="0.25">
      <c r="B454" s="109">
        <v>450</v>
      </c>
      <c r="C454" s="146" t="s">
        <v>6462</v>
      </c>
      <c r="D454" s="109">
        <v>1200043840</v>
      </c>
      <c r="E454" s="108" t="s">
        <v>397</v>
      </c>
      <c r="F454" s="109">
        <v>2010</v>
      </c>
      <c r="G454" s="110">
        <v>44389</v>
      </c>
      <c r="H454" s="109">
        <f t="shared" si="44"/>
        <v>11</v>
      </c>
      <c r="I454" s="109">
        <v>3</v>
      </c>
      <c r="J454" s="111">
        <f t="shared" si="45"/>
        <v>0.31666666666666665</v>
      </c>
      <c r="K454" s="138">
        <v>9300</v>
      </c>
      <c r="L454" s="138">
        <v>1</v>
      </c>
      <c r="M454" s="121">
        <v>0</v>
      </c>
      <c r="N454" s="112">
        <f t="shared" si="46"/>
        <v>9300</v>
      </c>
      <c r="O454" s="112">
        <f t="shared" si="47"/>
        <v>32395</v>
      </c>
      <c r="P454" s="114">
        <f t="shared" ref="P454:P517" si="48">IF(N454-O454&lt;=0,5%*N454,N454-O454)</f>
        <v>465</v>
      </c>
      <c r="Q454" s="115">
        <f t="shared" ref="Q454:Q517" si="49">IF(P454=N454*5%,P454,P454*0.9)</f>
        <v>465</v>
      </c>
    </row>
    <row r="455" spans="2:17" x14ac:dyDescent="0.25">
      <c r="B455" s="109">
        <v>451</v>
      </c>
      <c r="C455" s="146" t="s">
        <v>6462</v>
      </c>
      <c r="D455" s="109">
        <v>1200043900</v>
      </c>
      <c r="E455" s="108" t="s">
        <v>397</v>
      </c>
      <c r="F455" s="109">
        <v>2010</v>
      </c>
      <c r="G455" s="110">
        <v>44389</v>
      </c>
      <c r="H455" s="109">
        <f t="shared" si="44"/>
        <v>11</v>
      </c>
      <c r="I455" s="109">
        <v>3</v>
      </c>
      <c r="J455" s="111">
        <f t="shared" si="45"/>
        <v>0.31666666666666665</v>
      </c>
      <c r="K455" s="138">
        <v>9300</v>
      </c>
      <c r="L455" s="138">
        <v>1</v>
      </c>
      <c r="M455" s="121">
        <v>0</v>
      </c>
      <c r="N455" s="112">
        <f t="shared" si="46"/>
        <v>9300</v>
      </c>
      <c r="O455" s="112">
        <f t="shared" si="47"/>
        <v>32395</v>
      </c>
      <c r="P455" s="114">
        <f t="shared" si="48"/>
        <v>465</v>
      </c>
      <c r="Q455" s="115">
        <f t="shared" si="49"/>
        <v>465</v>
      </c>
    </row>
    <row r="456" spans="2:17" x14ac:dyDescent="0.25">
      <c r="B456" s="109">
        <v>452</v>
      </c>
      <c r="C456" s="146" t="s">
        <v>6462</v>
      </c>
      <c r="D456" s="109">
        <v>1200048570</v>
      </c>
      <c r="E456" s="108" t="s">
        <v>398</v>
      </c>
      <c r="F456" s="109">
        <v>2010</v>
      </c>
      <c r="G456" s="110">
        <v>44389</v>
      </c>
      <c r="H456" s="109">
        <f t="shared" si="44"/>
        <v>11</v>
      </c>
      <c r="I456" s="109">
        <v>3</v>
      </c>
      <c r="J456" s="111">
        <f t="shared" si="45"/>
        <v>0.31666666666666665</v>
      </c>
      <c r="K456" s="138">
        <v>7200</v>
      </c>
      <c r="L456" s="138">
        <v>1</v>
      </c>
      <c r="M456" s="121">
        <v>0</v>
      </c>
      <c r="N456" s="112">
        <f t="shared" si="46"/>
        <v>7200</v>
      </c>
      <c r="O456" s="112">
        <f t="shared" si="47"/>
        <v>25080</v>
      </c>
      <c r="P456" s="114">
        <f t="shared" si="48"/>
        <v>360</v>
      </c>
      <c r="Q456" s="115">
        <f t="shared" si="49"/>
        <v>360</v>
      </c>
    </row>
    <row r="457" spans="2:17" x14ac:dyDescent="0.25">
      <c r="B457" s="109">
        <v>453</v>
      </c>
      <c r="C457" s="146" t="s">
        <v>6462</v>
      </c>
      <c r="D457" s="109">
        <v>1200048580</v>
      </c>
      <c r="E457" s="108" t="s">
        <v>398</v>
      </c>
      <c r="F457" s="109">
        <v>2010</v>
      </c>
      <c r="G457" s="110">
        <v>44389</v>
      </c>
      <c r="H457" s="109">
        <f t="shared" si="44"/>
        <v>11</v>
      </c>
      <c r="I457" s="109">
        <v>3</v>
      </c>
      <c r="J457" s="111">
        <f t="shared" si="45"/>
        <v>0.31666666666666665</v>
      </c>
      <c r="K457" s="138">
        <v>7200</v>
      </c>
      <c r="L457" s="138">
        <v>1</v>
      </c>
      <c r="M457" s="121">
        <v>0</v>
      </c>
      <c r="N457" s="112">
        <f t="shared" si="46"/>
        <v>7200</v>
      </c>
      <c r="O457" s="112">
        <f t="shared" si="47"/>
        <v>25080</v>
      </c>
      <c r="P457" s="114">
        <f t="shared" si="48"/>
        <v>360</v>
      </c>
      <c r="Q457" s="115">
        <f t="shared" si="49"/>
        <v>360</v>
      </c>
    </row>
    <row r="458" spans="2:17" x14ac:dyDescent="0.25">
      <c r="B458" s="109">
        <v>454</v>
      </c>
      <c r="C458" s="146" t="s">
        <v>6462</v>
      </c>
      <c r="D458" s="109">
        <v>1200047950</v>
      </c>
      <c r="E458" s="108" t="s">
        <v>399</v>
      </c>
      <c r="F458" s="109">
        <v>2010</v>
      </c>
      <c r="G458" s="110">
        <v>44389</v>
      </c>
      <c r="H458" s="109">
        <f t="shared" si="44"/>
        <v>11</v>
      </c>
      <c r="I458" s="109">
        <v>3</v>
      </c>
      <c r="J458" s="111">
        <f t="shared" si="45"/>
        <v>0.31666666666666665</v>
      </c>
      <c r="K458" s="138">
        <v>6952</v>
      </c>
      <c r="L458" s="138">
        <v>1</v>
      </c>
      <c r="M458" s="121">
        <v>0</v>
      </c>
      <c r="N458" s="112">
        <f t="shared" si="46"/>
        <v>6952</v>
      </c>
      <c r="O458" s="112">
        <f t="shared" si="47"/>
        <v>24216.133333333335</v>
      </c>
      <c r="P458" s="114">
        <f t="shared" si="48"/>
        <v>347.6</v>
      </c>
      <c r="Q458" s="115">
        <f t="shared" si="49"/>
        <v>347.6</v>
      </c>
    </row>
    <row r="459" spans="2:17" x14ac:dyDescent="0.25">
      <c r="B459" s="109">
        <v>455</v>
      </c>
      <c r="C459" s="146" t="s">
        <v>6462</v>
      </c>
      <c r="D459" s="109">
        <v>1200047970</v>
      </c>
      <c r="E459" s="108" t="s">
        <v>399</v>
      </c>
      <c r="F459" s="109">
        <v>2010</v>
      </c>
      <c r="G459" s="110">
        <v>44389</v>
      </c>
      <c r="H459" s="109">
        <f t="shared" si="44"/>
        <v>11</v>
      </c>
      <c r="I459" s="109">
        <v>3</v>
      </c>
      <c r="J459" s="111">
        <f t="shared" si="45"/>
        <v>0.31666666666666665</v>
      </c>
      <c r="K459" s="138">
        <v>6952</v>
      </c>
      <c r="L459" s="138">
        <v>1</v>
      </c>
      <c r="M459" s="121">
        <v>0</v>
      </c>
      <c r="N459" s="112">
        <f t="shared" si="46"/>
        <v>6952</v>
      </c>
      <c r="O459" s="112">
        <f t="shared" si="47"/>
        <v>24216.133333333335</v>
      </c>
      <c r="P459" s="114">
        <f t="shared" si="48"/>
        <v>347.6</v>
      </c>
      <c r="Q459" s="115">
        <f t="shared" si="49"/>
        <v>347.6</v>
      </c>
    </row>
    <row r="460" spans="2:17" x14ac:dyDescent="0.25">
      <c r="B460" s="109">
        <v>456</v>
      </c>
      <c r="C460" s="146" t="s">
        <v>6462</v>
      </c>
      <c r="D460" s="109">
        <v>1200047990</v>
      </c>
      <c r="E460" s="108" t="s">
        <v>399</v>
      </c>
      <c r="F460" s="109">
        <v>2010</v>
      </c>
      <c r="G460" s="110">
        <v>44389</v>
      </c>
      <c r="H460" s="109">
        <f t="shared" si="44"/>
        <v>11</v>
      </c>
      <c r="I460" s="109">
        <v>3</v>
      </c>
      <c r="J460" s="111">
        <f t="shared" si="45"/>
        <v>0.31666666666666665</v>
      </c>
      <c r="K460" s="138">
        <v>6952</v>
      </c>
      <c r="L460" s="138">
        <v>1</v>
      </c>
      <c r="M460" s="121">
        <v>0</v>
      </c>
      <c r="N460" s="112">
        <f t="shared" si="46"/>
        <v>6952</v>
      </c>
      <c r="O460" s="112">
        <f t="shared" si="47"/>
        <v>24216.133333333335</v>
      </c>
      <c r="P460" s="114">
        <f t="shared" si="48"/>
        <v>347.6</v>
      </c>
      <c r="Q460" s="115">
        <f t="shared" si="49"/>
        <v>347.6</v>
      </c>
    </row>
    <row r="461" spans="2:17" x14ac:dyDescent="0.25">
      <c r="B461" s="109">
        <v>457</v>
      </c>
      <c r="C461" s="146" t="s">
        <v>6462</v>
      </c>
      <c r="D461" s="109">
        <v>1200047960</v>
      </c>
      <c r="E461" s="108" t="s">
        <v>399</v>
      </c>
      <c r="F461" s="109">
        <v>2010</v>
      </c>
      <c r="G461" s="110">
        <v>44389</v>
      </c>
      <c r="H461" s="109">
        <f t="shared" si="44"/>
        <v>11</v>
      </c>
      <c r="I461" s="109">
        <v>3</v>
      </c>
      <c r="J461" s="111">
        <f t="shared" si="45"/>
        <v>0.31666666666666665</v>
      </c>
      <c r="K461" s="138">
        <v>6952</v>
      </c>
      <c r="L461" s="138">
        <v>1</v>
      </c>
      <c r="M461" s="121">
        <v>0</v>
      </c>
      <c r="N461" s="112">
        <f t="shared" si="46"/>
        <v>6952</v>
      </c>
      <c r="O461" s="112">
        <f t="shared" si="47"/>
        <v>24216.133333333335</v>
      </c>
      <c r="P461" s="114">
        <f t="shared" si="48"/>
        <v>347.6</v>
      </c>
      <c r="Q461" s="115">
        <f t="shared" si="49"/>
        <v>347.6</v>
      </c>
    </row>
    <row r="462" spans="2:17" x14ac:dyDescent="0.25">
      <c r="B462" s="109">
        <v>458</v>
      </c>
      <c r="C462" s="146" t="s">
        <v>6462</v>
      </c>
      <c r="D462" s="109">
        <v>1200048000</v>
      </c>
      <c r="E462" s="108" t="s">
        <v>399</v>
      </c>
      <c r="F462" s="109">
        <v>2010</v>
      </c>
      <c r="G462" s="110">
        <v>44389</v>
      </c>
      <c r="H462" s="109">
        <f t="shared" si="44"/>
        <v>11</v>
      </c>
      <c r="I462" s="109">
        <v>3</v>
      </c>
      <c r="J462" s="111">
        <f t="shared" si="45"/>
        <v>0.31666666666666665</v>
      </c>
      <c r="K462" s="138">
        <v>6952</v>
      </c>
      <c r="L462" s="138">
        <v>1</v>
      </c>
      <c r="M462" s="121">
        <v>0</v>
      </c>
      <c r="N462" s="112">
        <f t="shared" si="46"/>
        <v>6952</v>
      </c>
      <c r="O462" s="112">
        <f t="shared" si="47"/>
        <v>24216.133333333335</v>
      </c>
      <c r="P462" s="114">
        <f t="shared" si="48"/>
        <v>347.6</v>
      </c>
      <c r="Q462" s="115">
        <f t="shared" si="49"/>
        <v>347.6</v>
      </c>
    </row>
    <row r="463" spans="2:17" x14ac:dyDescent="0.25">
      <c r="B463" s="109">
        <v>459</v>
      </c>
      <c r="C463" s="146" t="s">
        <v>6462</v>
      </c>
      <c r="D463" s="109">
        <v>1200047980</v>
      </c>
      <c r="E463" s="108" t="s">
        <v>399</v>
      </c>
      <c r="F463" s="109">
        <v>2010</v>
      </c>
      <c r="G463" s="110">
        <v>44389</v>
      </c>
      <c r="H463" s="109">
        <f t="shared" si="44"/>
        <v>11</v>
      </c>
      <c r="I463" s="109">
        <v>3</v>
      </c>
      <c r="J463" s="111">
        <f t="shared" si="45"/>
        <v>0.31666666666666665</v>
      </c>
      <c r="K463" s="138">
        <v>6952</v>
      </c>
      <c r="L463" s="138">
        <v>1</v>
      </c>
      <c r="M463" s="121">
        <v>0</v>
      </c>
      <c r="N463" s="112">
        <f t="shared" si="46"/>
        <v>6952</v>
      </c>
      <c r="O463" s="112">
        <f t="shared" si="47"/>
        <v>24216.133333333335</v>
      </c>
      <c r="P463" s="114">
        <f t="shared" si="48"/>
        <v>347.6</v>
      </c>
      <c r="Q463" s="115">
        <f t="shared" si="49"/>
        <v>347.6</v>
      </c>
    </row>
    <row r="464" spans="2:17" x14ac:dyDescent="0.25">
      <c r="B464" s="109">
        <v>460</v>
      </c>
      <c r="C464" s="146" t="s">
        <v>6462</v>
      </c>
      <c r="D464" s="109">
        <v>1200046940</v>
      </c>
      <c r="E464" s="108" t="s">
        <v>400</v>
      </c>
      <c r="F464" s="109">
        <v>2010</v>
      </c>
      <c r="G464" s="110">
        <v>44389</v>
      </c>
      <c r="H464" s="109">
        <f t="shared" si="44"/>
        <v>11</v>
      </c>
      <c r="I464" s="109">
        <v>3</v>
      </c>
      <c r="J464" s="111">
        <f t="shared" si="45"/>
        <v>0.31666666666666665</v>
      </c>
      <c r="K464" s="138">
        <v>5600</v>
      </c>
      <c r="L464" s="138">
        <v>8.5399999999999991</v>
      </c>
      <c r="M464" s="121">
        <v>0.38</v>
      </c>
      <c r="N464" s="112">
        <f t="shared" si="46"/>
        <v>7727.9999999999991</v>
      </c>
      <c r="O464" s="112">
        <f t="shared" si="47"/>
        <v>26919.199999999997</v>
      </c>
      <c r="P464" s="114">
        <f t="shared" si="48"/>
        <v>386.4</v>
      </c>
      <c r="Q464" s="115">
        <f t="shared" si="49"/>
        <v>386.4</v>
      </c>
    </row>
    <row r="465" spans="2:17" x14ac:dyDescent="0.25">
      <c r="B465" s="109">
        <v>461</v>
      </c>
      <c r="C465" s="146" t="s">
        <v>6462</v>
      </c>
      <c r="D465" s="109">
        <v>1200068820</v>
      </c>
      <c r="E465" s="108" t="s">
        <v>272</v>
      </c>
      <c r="F465" s="109">
        <v>2011</v>
      </c>
      <c r="G465" s="110">
        <v>44389</v>
      </c>
      <c r="H465" s="109">
        <f t="shared" si="44"/>
        <v>10</v>
      </c>
      <c r="I465" s="109">
        <v>10</v>
      </c>
      <c r="J465" s="111">
        <f t="shared" si="45"/>
        <v>9.5000000000000001E-2</v>
      </c>
      <c r="K465" s="138">
        <v>303193532.27999997</v>
      </c>
      <c r="L465" s="138">
        <v>124812925.3</v>
      </c>
      <c r="M465" s="121">
        <v>0</v>
      </c>
      <c r="N465" s="112">
        <f t="shared" si="46"/>
        <v>303193532.27999997</v>
      </c>
      <c r="O465" s="112">
        <f t="shared" si="47"/>
        <v>288033855.66599995</v>
      </c>
      <c r="P465" s="114">
        <f t="shared" si="48"/>
        <v>15159676.614000022</v>
      </c>
      <c r="Q465" s="115">
        <f t="shared" si="49"/>
        <v>15159676.614000022</v>
      </c>
    </row>
    <row r="466" spans="2:17" x14ac:dyDescent="0.25">
      <c r="B466" s="109">
        <v>462</v>
      </c>
      <c r="C466" s="146" t="s">
        <v>6462</v>
      </c>
      <c r="D466" s="109">
        <v>1200058300</v>
      </c>
      <c r="E466" s="108" t="s">
        <v>401</v>
      </c>
      <c r="F466" s="109">
        <v>2011</v>
      </c>
      <c r="G466" s="110">
        <v>44389</v>
      </c>
      <c r="H466" s="109">
        <f t="shared" si="44"/>
        <v>10</v>
      </c>
      <c r="I466" s="109">
        <v>15</v>
      </c>
      <c r="J466" s="111">
        <f t="shared" si="45"/>
        <v>6.3333333333333325E-2</v>
      </c>
      <c r="K466" s="138">
        <v>26326777.399999999</v>
      </c>
      <c r="L466" s="138">
        <v>911610.61</v>
      </c>
      <c r="M466" s="121">
        <v>0.34</v>
      </c>
      <c r="N466" s="112">
        <f t="shared" si="46"/>
        <v>35277881.715999998</v>
      </c>
      <c r="O466" s="112">
        <f t="shared" si="47"/>
        <v>22342658.42013333</v>
      </c>
      <c r="P466" s="114">
        <f t="shared" si="48"/>
        <v>12935223.295866668</v>
      </c>
      <c r="Q466" s="115">
        <f t="shared" si="49"/>
        <v>11641700.966280002</v>
      </c>
    </row>
    <row r="467" spans="2:17" x14ac:dyDescent="0.25">
      <c r="B467" s="109">
        <v>463</v>
      </c>
      <c r="C467" s="146" t="s">
        <v>6462</v>
      </c>
      <c r="D467" s="109">
        <v>1200062430</v>
      </c>
      <c r="E467" s="108" t="s">
        <v>402</v>
      </c>
      <c r="F467" s="109">
        <v>2011</v>
      </c>
      <c r="G467" s="110">
        <v>44389</v>
      </c>
      <c r="H467" s="109">
        <f t="shared" si="44"/>
        <v>10</v>
      </c>
      <c r="I467" s="109">
        <v>15</v>
      </c>
      <c r="J467" s="111">
        <f t="shared" si="45"/>
        <v>6.3333333333333325E-2</v>
      </c>
      <c r="K467" s="138">
        <v>11589833</v>
      </c>
      <c r="L467" s="138">
        <v>2799525.66</v>
      </c>
      <c r="M467" s="121">
        <v>0.34</v>
      </c>
      <c r="N467" s="112">
        <f t="shared" si="46"/>
        <v>15530376.220000001</v>
      </c>
      <c r="O467" s="112">
        <f t="shared" si="47"/>
        <v>9835904.9393333327</v>
      </c>
      <c r="P467" s="114">
        <f t="shared" si="48"/>
        <v>5694471.280666668</v>
      </c>
      <c r="Q467" s="115">
        <f t="shared" si="49"/>
        <v>5125024.1526000015</v>
      </c>
    </row>
    <row r="468" spans="2:17" x14ac:dyDescent="0.25">
      <c r="B468" s="109">
        <v>464</v>
      </c>
      <c r="C468" s="146" t="s">
        <v>6462</v>
      </c>
      <c r="D468" s="109">
        <v>1200052480</v>
      </c>
      <c r="E468" s="108" t="s">
        <v>403</v>
      </c>
      <c r="F468" s="109">
        <v>2011</v>
      </c>
      <c r="G468" s="110">
        <v>44389</v>
      </c>
      <c r="H468" s="109">
        <f t="shared" si="44"/>
        <v>10</v>
      </c>
      <c r="I468" s="109">
        <v>15</v>
      </c>
      <c r="J468" s="111">
        <f t="shared" si="45"/>
        <v>6.3333333333333325E-2</v>
      </c>
      <c r="K468" s="138">
        <v>9674274.9800000004</v>
      </c>
      <c r="L468" s="138">
        <v>1</v>
      </c>
      <c r="M468" s="121">
        <v>0</v>
      </c>
      <c r="N468" s="112">
        <f t="shared" si="46"/>
        <v>9674274.9800000004</v>
      </c>
      <c r="O468" s="112">
        <f t="shared" si="47"/>
        <v>6127040.8206666671</v>
      </c>
      <c r="P468" s="114">
        <f t="shared" si="48"/>
        <v>3547234.1593333334</v>
      </c>
      <c r="Q468" s="115">
        <f t="shared" si="49"/>
        <v>3192510.7434</v>
      </c>
    </row>
    <row r="469" spans="2:17" x14ac:dyDescent="0.25">
      <c r="B469" s="109">
        <v>465</v>
      </c>
      <c r="C469" s="146" t="s">
        <v>6462</v>
      </c>
      <c r="D469" s="109">
        <v>1200052730</v>
      </c>
      <c r="E469" s="108" t="s">
        <v>404</v>
      </c>
      <c r="F469" s="109">
        <v>2011</v>
      </c>
      <c r="G469" s="110">
        <v>44389</v>
      </c>
      <c r="H469" s="109">
        <f t="shared" si="44"/>
        <v>10</v>
      </c>
      <c r="I469" s="109">
        <v>15</v>
      </c>
      <c r="J469" s="111">
        <f t="shared" si="45"/>
        <v>6.3333333333333325E-2</v>
      </c>
      <c r="K469" s="138">
        <v>5228699.42</v>
      </c>
      <c r="L469" s="138">
        <v>48250.07</v>
      </c>
      <c r="M469" s="121">
        <v>0.34</v>
      </c>
      <c r="N469" s="112">
        <f t="shared" si="46"/>
        <v>7006457.2228000006</v>
      </c>
      <c r="O469" s="112">
        <f t="shared" si="47"/>
        <v>4437422.9077733336</v>
      </c>
      <c r="P469" s="114">
        <f t="shared" si="48"/>
        <v>2569034.315026667</v>
      </c>
      <c r="Q469" s="115">
        <f t="shared" si="49"/>
        <v>2312130.8835240002</v>
      </c>
    </row>
    <row r="470" spans="2:17" x14ac:dyDescent="0.25">
      <c r="B470" s="109">
        <v>466</v>
      </c>
      <c r="C470" s="146" t="s">
        <v>6462</v>
      </c>
      <c r="D470" s="109">
        <v>1200046220</v>
      </c>
      <c r="E470" s="108" t="s">
        <v>346</v>
      </c>
      <c r="F470" s="109">
        <v>2011</v>
      </c>
      <c r="G470" s="110">
        <v>44389</v>
      </c>
      <c r="H470" s="109">
        <f t="shared" si="44"/>
        <v>10</v>
      </c>
      <c r="I470" s="109">
        <v>15</v>
      </c>
      <c r="J470" s="111">
        <f t="shared" si="45"/>
        <v>6.3333333333333325E-2</v>
      </c>
      <c r="K470" s="138">
        <v>4179388</v>
      </c>
      <c r="L470" s="138">
        <v>16267.97</v>
      </c>
      <c r="M470" s="121">
        <v>0.34</v>
      </c>
      <c r="N470" s="112">
        <f t="shared" si="46"/>
        <v>5600379.9199999999</v>
      </c>
      <c r="O470" s="112">
        <f t="shared" si="47"/>
        <v>3546907.2826666664</v>
      </c>
      <c r="P470" s="114">
        <f t="shared" si="48"/>
        <v>2053472.6373333335</v>
      </c>
      <c r="Q470" s="115">
        <f t="shared" si="49"/>
        <v>1848125.3736000003</v>
      </c>
    </row>
    <row r="471" spans="2:17" x14ac:dyDescent="0.25">
      <c r="B471" s="109">
        <v>467</v>
      </c>
      <c r="C471" s="146" t="s">
        <v>6462</v>
      </c>
      <c r="D471" s="109">
        <v>1200057810</v>
      </c>
      <c r="E471" s="108" t="s">
        <v>279</v>
      </c>
      <c r="F471" s="109">
        <v>2011</v>
      </c>
      <c r="G471" s="110">
        <v>44389</v>
      </c>
      <c r="H471" s="109">
        <f t="shared" si="44"/>
        <v>10</v>
      </c>
      <c r="I471" s="109">
        <v>15</v>
      </c>
      <c r="J471" s="111">
        <f t="shared" si="45"/>
        <v>6.3333333333333325E-2</v>
      </c>
      <c r="K471" s="138">
        <v>2557207</v>
      </c>
      <c r="L471" s="138">
        <v>89909.02</v>
      </c>
      <c r="M471" s="121">
        <v>0.34</v>
      </c>
      <c r="N471" s="112">
        <f t="shared" si="46"/>
        <v>3426657.3800000004</v>
      </c>
      <c r="O471" s="112">
        <f t="shared" si="47"/>
        <v>2170216.3406666666</v>
      </c>
      <c r="P471" s="114">
        <f t="shared" si="48"/>
        <v>1256441.0393333337</v>
      </c>
      <c r="Q471" s="115">
        <f t="shared" si="49"/>
        <v>1130796.9354000003</v>
      </c>
    </row>
    <row r="472" spans="2:17" x14ac:dyDescent="0.25">
      <c r="B472" s="109">
        <v>468</v>
      </c>
      <c r="C472" s="146" t="s">
        <v>6462</v>
      </c>
      <c r="D472" s="109">
        <v>1200062720</v>
      </c>
      <c r="E472" s="108" t="s">
        <v>405</v>
      </c>
      <c r="F472" s="109">
        <v>2011</v>
      </c>
      <c r="G472" s="110">
        <v>44389</v>
      </c>
      <c r="H472" s="109">
        <f t="shared" si="44"/>
        <v>10</v>
      </c>
      <c r="I472" s="109">
        <v>15</v>
      </c>
      <c r="J472" s="111">
        <f t="shared" si="45"/>
        <v>6.3333333333333325E-2</v>
      </c>
      <c r="K472" s="138">
        <v>2416730</v>
      </c>
      <c r="L472" s="138">
        <v>583761.67000000004</v>
      </c>
      <c r="M472" s="121">
        <v>0.34</v>
      </c>
      <c r="N472" s="112">
        <f t="shared" si="46"/>
        <v>3238418.2</v>
      </c>
      <c r="O472" s="112">
        <f t="shared" si="47"/>
        <v>2050998.1933333334</v>
      </c>
      <c r="P472" s="114">
        <f t="shared" si="48"/>
        <v>1187420.0066666668</v>
      </c>
      <c r="Q472" s="115">
        <f t="shared" si="49"/>
        <v>1068678.0060000003</v>
      </c>
    </row>
    <row r="473" spans="2:17" x14ac:dyDescent="0.25">
      <c r="B473" s="109">
        <v>469</v>
      </c>
      <c r="C473" s="146" t="s">
        <v>6462</v>
      </c>
      <c r="D473" s="109">
        <v>1200064030</v>
      </c>
      <c r="E473" s="108" t="s">
        <v>406</v>
      </c>
      <c r="F473" s="109">
        <v>2011</v>
      </c>
      <c r="G473" s="110">
        <v>44389</v>
      </c>
      <c r="H473" s="109">
        <f t="shared" si="44"/>
        <v>10</v>
      </c>
      <c r="I473" s="109">
        <v>15</v>
      </c>
      <c r="J473" s="111">
        <f t="shared" si="45"/>
        <v>6.3333333333333325E-2</v>
      </c>
      <c r="K473" s="138">
        <v>1903745.88</v>
      </c>
      <c r="L473" s="138">
        <v>24878.959999999999</v>
      </c>
      <c r="M473" s="121">
        <v>0.34</v>
      </c>
      <c r="N473" s="112">
        <f t="shared" si="46"/>
        <v>2551019.4791999999</v>
      </c>
      <c r="O473" s="112">
        <f t="shared" si="47"/>
        <v>1615645.67016</v>
      </c>
      <c r="P473" s="114">
        <f t="shared" si="48"/>
        <v>935373.80903999996</v>
      </c>
      <c r="Q473" s="115">
        <f t="shared" si="49"/>
        <v>841836.42813599994</v>
      </c>
    </row>
    <row r="474" spans="2:17" x14ac:dyDescent="0.25">
      <c r="B474" s="109">
        <v>470</v>
      </c>
      <c r="C474" s="146" t="s">
        <v>6462</v>
      </c>
      <c r="D474" s="109">
        <v>1200057800</v>
      </c>
      <c r="E474" s="108" t="s">
        <v>407</v>
      </c>
      <c r="F474" s="109">
        <v>2011</v>
      </c>
      <c r="G474" s="110">
        <v>44389</v>
      </c>
      <c r="H474" s="109">
        <f t="shared" si="44"/>
        <v>10</v>
      </c>
      <c r="I474" s="109">
        <v>15</v>
      </c>
      <c r="J474" s="111">
        <f t="shared" si="45"/>
        <v>6.3333333333333325E-2</v>
      </c>
      <c r="K474" s="138">
        <v>1709912</v>
      </c>
      <c r="L474" s="138">
        <v>60118.7</v>
      </c>
      <c r="M474" s="121">
        <v>0.34</v>
      </c>
      <c r="N474" s="112">
        <f t="shared" si="46"/>
        <v>2291282.08</v>
      </c>
      <c r="O474" s="112">
        <f t="shared" si="47"/>
        <v>1451145.3173333334</v>
      </c>
      <c r="P474" s="114">
        <f t="shared" si="48"/>
        <v>840136.76266666665</v>
      </c>
      <c r="Q474" s="115">
        <f t="shared" si="49"/>
        <v>756123.08640000003</v>
      </c>
    </row>
    <row r="475" spans="2:17" x14ac:dyDescent="0.25">
      <c r="B475" s="109">
        <v>471</v>
      </c>
      <c r="C475" s="146" t="s">
        <v>6462</v>
      </c>
      <c r="D475" s="109">
        <v>1200064200</v>
      </c>
      <c r="E475" s="108" t="s">
        <v>408</v>
      </c>
      <c r="F475" s="109">
        <v>2011</v>
      </c>
      <c r="G475" s="110">
        <v>44389</v>
      </c>
      <c r="H475" s="109">
        <f t="shared" si="44"/>
        <v>10</v>
      </c>
      <c r="I475" s="109">
        <v>15</v>
      </c>
      <c r="J475" s="111">
        <f t="shared" si="45"/>
        <v>6.3333333333333325E-2</v>
      </c>
      <c r="K475" s="138">
        <v>1586088.61</v>
      </c>
      <c r="L475" s="138">
        <v>9529.08</v>
      </c>
      <c r="M475" s="121">
        <v>0.34</v>
      </c>
      <c r="N475" s="112">
        <f t="shared" si="46"/>
        <v>2125358.7374000004</v>
      </c>
      <c r="O475" s="112">
        <f t="shared" si="47"/>
        <v>1346060.533686667</v>
      </c>
      <c r="P475" s="114">
        <f t="shared" si="48"/>
        <v>779298.20371333347</v>
      </c>
      <c r="Q475" s="115">
        <f t="shared" si="49"/>
        <v>701368.38334200019</v>
      </c>
    </row>
    <row r="476" spans="2:17" x14ac:dyDescent="0.25">
      <c r="B476" s="109">
        <v>472</v>
      </c>
      <c r="C476" s="146" t="s">
        <v>6462</v>
      </c>
      <c r="D476" s="109">
        <v>1200046970</v>
      </c>
      <c r="E476" s="108" t="s">
        <v>409</v>
      </c>
      <c r="F476" s="109">
        <v>2011</v>
      </c>
      <c r="G476" s="110">
        <v>44389</v>
      </c>
      <c r="H476" s="109">
        <f t="shared" si="44"/>
        <v>10</v>
      </c>
      <c r="I476" s="109">
        <v>15</v>
      </c>
      <c r="J476" s="111">
        <f t="shared" si="45"/>
        <v>6.3333333333333325E-2</v>
      </c>
      <c r="K476" s="138">
        <v>1525000</v>
      </c>
      <c r="L476" s="138">
        <v>1</v>
      </c>
      <c r="M476" s="121">
        <v>0</v>
      </c>
      <c r="N476" s="112">
        <f t="shared" si="46"/>
        <v>1525000</v>
      </c>
      <c r="O476" s="112">
        <f t="shared" si="47"/>
        <v>965833.33333333326</v>
      </c>
      <c r="P476" s="114">
        <f t="shared" si="48"/>
        <v>559166.66666666674</v>
      </c>
      <c r="Q476" s="115">
        <f t="shared" si="49"/>
        <v>503250.00000000006</v>
      </c>
    </row>
    <row r="477" spans="2:17" x14ac:dyDescent="0.25">
      <c r="B477" s="109">
        <v>473</v>
      </c>
      <c r="C477" s="146" t="s">
        <v>6462</v>
      </c>
      <c r="D477" s="109">
        <v>1200046223</v>
      </c>
      <c r="E477" s="108" t="s">
        <v>410</v>
      </c>
      <c r="F477" s="109">
        <v>2011</v>
      </c>
      <c r="G477" s="110">
        <v>44389</v>
      </c>
      <c r="H477" s="109">
        <f t="shared" si="44"/>
        <v>10</v>
      </c>
      <c r="I477" s="109">
        <v>15</v>
      </c>
      <c r="J477" s="111">
        <f t="shared" si="45"/>
        <v>6.3333333333333325E-2</v>
      </c>
      <c r="K477" s="138">
        <v>1102500</v>
      </c>
      <c r="L477" s="138">
        <v>1</v>
      </c>
      <c r="M477" s="121">
        <v>0</v>
      </c>
      <c r="N477" s="112">
        <f t="shared" si="46"/>
        <v>1102500</v>
      </c>
      <c r="O477" s="112">
        <f t="shared" si="47"/>
        <v>698250</v>
      </c>
      <c r="P477" s="114">
        <f t="shared" si="48"/>
        <v>404250</v>
      </c>
      <c r="Q477" s="115">
        <f t="shared" si="49"/>
        <v>363825</v>
      </c>
    </row>
    <row r="478" spans="2:17" x14ac:dyDescent="0.25">
      <c r="B478" s="109">
        <v>474</v>
      </c>
      <c r="C478" s="146" t="s">
        <v>6462</v>
      </c>
      <c r="D478" s="109">
        <v>1200049230</v>
      </c>
      <c r="E478" s="108" t="s">
        <v>411</v>
      </c>
      <c r="F478" s="109">
        <v>2011</v>
      </c>
      <c r="G478" s="110">
        <v>44389</v>
      </c>
      <c r="H478" s="109">
        <f t="shared" si="44"/>
        <v>10</v>
      </c>
      <c r="I478" s="109">
        <v>15</v>
      </c>
      <c r="J478" s="111">
        <f t="shared" si="45"/>
        <v>6.3333333333333325E-2</v>
      </c>
      <c r="K478" s="138">
        <v>940000</v>
      </c>
      <c r="L478" s="138">
        <v>1</v>
      </c>
      <c r="M478" s="121">
        <v>0</v>
      </c>
      <c r="N478" s="112">
        <f t="shared" si="46"/>
        <v>940000</v>
      </c>
      <c r="O478" s="112">
        <f t="shared" si="47"/>
        <v>595333.33333333326</v>
      </c>
      <c r="P478" s="114">
        <f t="shared" si="48"/>
        <v>344666.66666666674</v>
      </c>
      <c r="Q478" s="115">
        <f t="shared" si="49"/>
        <v>310200.00000000006</v>
      </c>
    </row>
    <row r="479" spans="2:17" x14ac:dyDescent="0.25">
      <c r="B479" s="109">
        <v>475</v>
      </c>
      <c r="C479" s="146" t="s">
        <v>6462</v>
      </c>
      <c r="D479" s="109">
        <v>1200057970</v>
      </c>
      <c r="E479" s="108" t="s">
        <v>412</v>
      </c>
      <c r="F479" s="109">
        <v>2011</v>
      </c>
      <c r="G479" s="110">
        <v>44389</v>
      </c>
      <c r="H479" s="109">
        <f t="shared" si="44"/>
        <v>10</v>
      </c>
      <c r="I479" s="109">
        <v>15</v>
      </c>
      <c r="J479" s="111">
        <f t="shared" si="45"/>
        <v>6.3333333333333325E-2</v>
      </c>
      <c r="K479" s="138">
        <v>839500</v>
      </c>
      <c r="L479" s="138">
        <v>30278.07</v>
      </c>
      <c r="M479" s="121">
        <v>0.34</v>
      </c>
      <c r="N479" s="112">
        <f t="shared" si="46"/>
        <v>1124930</v>
      </c>
      <c r="O479" s="112">
        <f t="shared" si="47"/>
        <v>712455.66666666663</v>
      </c>
      <c r="P479" s="114">
        <f t="shared" si="48"/>
        <v>412474.33333333337</v>
      </c>
      <c r="Q479" s="115">
        <f t="shared" si="49"/>
        <v>371226.9</v>
      </c>
    </row>
    <row r="480" spans="2:17" x14ac:dyDescent="0.25">
      <c r="B480" s="109">
        <v>476</v>
      </c>
      <c r="C480" s="146" t="s">
        <v>6462</v>
      </c>
      <c r="D480" s="109">
        <v>1200060160</v>
      </c>
      <c r="E480" s="108" t="s">
        <v>413</v>
      </c>
      <c r="F480" s="109">
        <v>2011</v>
      </c>
      <c r="G480" s="110">
        <v>44389</v>
      </c>
      <c r="H480" s="109">
        <f t="shared" si="44"/>
        <v>10</v>
      </c>
      <c r="I480" s="109">
        <v>15</v>
      </c>
      <c r="J480" s="111">
        <f t="shared" si="45"/>
        <v>6.3333333333333325E-2</v>
      </c>
      <c r="K480" s="138">
        <v>816231</v>
      </c>
      <c r="L480" s="138">
        <v>177365.71</v>
      </c>
      <c r="M480" s="121">
        <v>0.34</v>
      </c>
      <c r="N480" s="112">
        <f t="shared" si="46"/>
        <v>1093749.54</v>
      </c>
      <c r="O480" s="112">
        <f t="shared" si="47"/>
        <v>692708.04200000002</v>
      </c>
      <c r="P480" s="114">
        <f t="shared" si="48"/>
        <v>401041.49800000002</v>
      </c>
      <c r="Q480" s="115">
        <f t="shared" si="49"/>
        <v>360937.34820000001</v>
      </c>
    </row>
    <row r="481" spans="2:17" x14ac:dyDescent="0.25">
      <c r="B481" s="109">
        <v>477</v>
      </c>
      <c r="C481" s="146" t="s">
        <v>6462</v>
      </c>
      <c r="D481" s="109">
        <v>1200069960</v>
      </c>
      <c r="E481" s="108" t="s">
        <v>414</v>
      </c>
      <c r="F481" s="109">
        <v>2011</v>
      </c>
      <c r="G481" s="110">
        <v>44389</v>
      </c>
      <c r="H481" s="109">
        <f t="shared" si="44"/>
        <v>10</v>
      </c>
      <c r="I481" s="109">
        <v>15</v>
      </c>
      <c r="J481" s="111">
        <f t="shared" si="45"/>
        <v>6.3333333333333325E-2</v>
      </c>
      <c r="K481" s="138">
        <v>706500</v>
      </c>
      <c r="L481" s="138">
        <v>19042.169999999998</v>
      </c>
      <c r="M481" s="121">
        <v>0.34</v>
      </c>
      <c r="N481" s="112">
        <f t="shared" si="46"/>
        <v>946710</v>
      </c>
      <c r="O481" s="112">
        <f t="shared" si="47"/>
        <v>599583</v>
      </c>
      <c r="P481" s="114">
        <f t="shared" si="48"/>
        <v>347127</v>
      </c>
      <c r="Q481" s="115">
        <f t="shared" si="49"/>
        <v>312414.3</v>
      </c>
    </row>
    <row r="482" spans="2:17" x14ac:dyDescent="0.25">
      <c r="B482" s="109">
        <v>478</v>
      </c>
      <c r="C482" s="146" t="s">
        <v>6462</v>
      </c>
      <c r="D482" s="109">
        <v>1200057930</v>
      </c>
      <c r="E482" s="108" t="s">
        <v>415</v>
      </c>
      <c r="F482" s="109">
        <v>2011</v>
      </c>
      <c r="G482" s="110">
        <v>44389</v>
      </c>
      <c r="H482" s="109">
        <f t="shared" si="44"/>
        <v>10</v>
      </c>
      <c r="I482" s="109">
        <v>15</v>
      </c>
      <c r="J482" s="111">
        <f t="shared" si="45"/>
        <v>6.3333333333333325E-2</v>
      </c>
      <c r="K482" s="138">
        <v>700000</v>
      </c>
      <c r="L482" s="138">
        <v>25065.81</v>
      </c>
      <c r="M482" s="121">
        <v>0.34</v>
      </c>
      <c r="N482" s="112">
        <f t="shared" si="46"/>
        <v>938000</v>
      </c>
      <c r="O482" s="112">
        <f t="shared" si="47"/>
        <v>594066.66666666663</v>
      </c>
      <c r="P482" s="114">
        <f t="shared" si="48"/>
        <v>343933.33333333337</v>
      </c>
      <c r="Q482" s="115">
        <f t="shared" si="49"/>
        <v>309540.00000000006</v>
      </c>
    </row>
    <row r="483" spans="2:17" x14ac:dyDescent="0.25">
      <c r="B483" s="109">
        <v>479</v>
      </c>
      <c r="C483" s="146" t="s">
        <v>6462</v>
      </c>
      <c r="D483" s="109">
        <v>1200057410</v>
      </c>
      <c r="E483" s="108" t="s">
        <v>416</v>
      </c>
      <c r="F483" s="109">
        <v>2011</v>
      </c>
      <c r="G483" s="110">
        <v>44389</v>
      </c>
      <c r="H483" s="109">
        <f t="shared" si="44"/>
        <v>10</v>
      </c>
      <c r="I483" s="109">
        <v>15</v>
      </c>
      <c r="J483" s="111">
        <f t="shared" si="45"/>
        <v>6.3333333333333325E-2</v>
      </c>
      <c r="K483" s="138">
        <v>665552</v>
      </c>
      <c r="L483" s="138">
        <v>1</v>
      </c>
      <c r="M483" s="121">
        <v>0</v>
      </c>
      <c r="N483" s="112">
        <f t="shared" si="46"/>
        <v>665552</v>
      </c>
      <c r="O483" s="112">
        <f t="shared" si="47"/>
        <v>421516.26666666666</v>
      </c>
      <c r="P483" s="114">
        <f t="shared" si="48"/>
        <v>244035.73333333334</v>
      </c>
      <c r="Q483" s="115">
        <f t="shared" si="49"/>
        <v>219632.16</v>
      </c>
    </row>
    <row r="484" spans="2:17" x14ac:dyDescent="0.25">
      <c r="B484" s="109">
        <v>480</v>
      </c>
      <c r="C484" s="146" t="s">
        <v>6462</v>
      </c>
      <c r="D484" s="109">
        <v>1200064350</v>
      </c>
      <c r="E484" s="108" t="s">
        <v>417</v>
      </c>
      <c r="F484" s="109">
        <v>2011</v>
      </c>
      <c r="G484" s="110">
        <v>44389</v>
      </c>
      <c r="H484" s="109">
        <f t="shared" si="44"/>
        <v>10</v>
      </c>
      <c r="I484" s="109">
        <v>15</v>
      </c>
      <c r="J484" s="111">
        <f t="shared" si="45"/>
        <v>6.3333333333333325E-2</v>
      </c>
      <c r="K484" s="138">
        <v>653867.63</v>
      </c>
      <c r="L484" s="138">
        <v>8976.66</v>
      </c>
      <c r="M484" s="121">
        <v>0.34</v>
      </c>
      <c r="N484" s="112">
        <f t="shared" si="46"/>
        <v>876182.62420000008</v>
      </c>
      <c r="O484" s="112">
        <f t="shared" si="47"/>
        <v>554915.66199333337</v>
      </c>
      <c r="P484" s="114">
        <f t="shared" si="48"/>
        <v>321266.96220666671</v>
      </c>
      <c r="Q484" s="115">
        <f t="shared" si="49"/>
        <v>289140.26598600007</v>
      </c>
    </row>
    <row r="485" spans="2:17" x14ac:dyDescent="0.25">
      <c r="B485" s="109">
        <v>481</v>
      </c>
      <c r="C485" s="146" t="s">
        <v>6462</v>
      </c>
      <c r="D485" s="109">
        <v>1200047081</v>
      </c>
      <c r="E485" s="108" t="s">
        <v>418</v>
      </c>
      <c r="F485" s="109">
        <v>2011</v>
      </c>
      <c r="G485" s="110">
        <v>44389</v>
      </c>
      <c r="H485" s="109">
        <f t="shared" si="44"/>
        <v>10</v>
      </c>
      <c r="I485" s="109">
        <v>15</v>
      </c>
      <c r="J485" s="111">
        <f t="shared" si="45"/>
        <v>6.3333333333333325E-2</v>
      </c>
      <c r="K485" s="138">
        <v>603014</v>
      </c>
      <c r="L485" s="138">
        <v>14236.62</v>
      </c>
      <c r="M485" s="121">
        <v>0.34</v>
      </c>
      <c r="N485" s="112">
        <f t="shared" si="46"/>
        <v>808038.76</v>
      </c>
      <c r="O485" s="112">
        <f t="shared" si="47"/>
        <v>511757.88133333332</v>
      </c>
      <c r="P485" s="114">
        <f t="shared" si="48"/>
        <v>296280.87866666669</v>
      </c>
      <c r="Q485" s="115">
        <f t="shared" si="49"/>
        <v>266652.79080000002</v>
      </c>
    </row>
    <row r="486" spans="2:17" x14ac:dyDescent="0.25">
      <c r="B486" s="109">
        <v>482</v>
      </c>
      <c r="C486" s="146" t="s">
        <v>6462</v>
      </c>
      <c r="D486" s="109">
        <v>1200063530</v>
      </c>
      <c r="E486" s="108" t="s">
        <v>359</v>
      </c>
      <c r="F486" s="109">
        <v>2011</v>
      </c>
      <c r="G486" s="110">
        <v>44389</v>
      </c>
      <c r="H486" s="109">
        <f t="shared" si="44"/>
        <v>10</v>
      </c>
      <c r="I486" s="109">
        <v>15</v>
      </c>
      <c r="J486" s="111">
        <f t="shared" si="45"/>
        <v>6.3333333333333325E-2</v>
      </c>
      <c r="K486" s="138">
        <v>476000</v>
      </c>
      <c r="L486" s="138">
        <v>11084.09</v>
      </c>
      <c r="M486" s="121">
        <v>0.34</v>
      </c>
      <c r="N486" s="112">
        <f t="shared" si="46"/>
        <v>637840</v>
      </c>
      <c r="O486" s="112">
        <f t="shared" si="47"/>
        <v>403965.33333333331</v>
      </c>
      <c r="P486" s="114">
        <f t="shared" si="48"/>
        <v>233874.66666666669</v>
      </c>
      <c r="Q486" s="115">
        <f t="shared" si="49"/>
        <v>210487.2</v>
      </c>
    </row>
    <row r="487" spans="2:17" x14ac:dyDescent="0.25">
      <c r="B487" s="109">
        <v>483</v>
      </c>
      <c r="C487" s="146" t="s">
        <v>6462</v>
      </c>
      <c r="D487" s="109">
        <v>1200064630</v>
      </c>
      <c r="E487" s="108" t="s">
        <v>419</v>
      </c>
      <c r="F487" s="109">
        <v>2011</v>
      </c>
      <c r="G487" s="110">
        <v>44389</v>
      </c>
      <c r="H487" s="109">
        <f t="shared" si="44"/>
        <v>10</v>
      </c>
      <c r="I487" s="109">
        <v>8</v>
      </c>
      <c r="J487" s="111">
        <f t="shared" si="45"/>
        <v>0.11874999999999999</v>
      </c>
      <c r="K487" s="138">
        <v>461945.44</v>
      </c>
      <c r="L487" s="138">
        <v>2733.4</v>
      </c>
      <c r="M487" s="121">
        <v>0.34</v>
      </c>
      <c r="N487" s="112">
        <f t="shared" si="46"/>
        <v>619006.88959999999</v>
      </c>
      <c r="O487" s="112">
        <f t="shared" si="47"/>
        <v>735070.6814</v>
      </c>
      <c r="P487" s="114">
        <f t="shared" si="48"/>
        <v>30950.34448</v>
      </c>
      <c r="Q487" s="115">
        <f t="shared" si="49"/>
        <v>30950.34448</v>
      </c>
    </row>
    <row r="488" spans="2:17" x14ac:dyDescent="0.25">
      <c r="B488" s="109">
        <v>484</v>
      </c>
      <c r="C488" s="146" t="s">
        <v>6462</v>
      </c>
      <c r="D488" s="109">
        <v>1200057950</v>
      </c>
      <c r="E488" s="108" t="s">
        <v>420</v>
      </c>
      <c r="F488" s="109">
        <v>2011</v>
      </c>
      <c r="G488" s="110">
        <v>44389</v>
      </c>
      <c r="H488" s="109">
        <f t="shared" si="44"/>
        <v>10</v>
      </c>
      <c r="I488" s="109">
        <v>8</v>
      </c>
      <c r="J488" s="111">
        <f t="shared" si="45"/>
        <v>0.11874999999999999</v>
      </c>
      <c r="K488" s="138">
        <v>431200</v>
      </c>
      <c r="L488" s="138">
        <v>13324.71</v>
      </c>
      <c r="M488" s="121">
        <v>0.34</v>
      </c>
      <c r="N488" s="112">
        <f t="shared" si="46"/>
        <v>577808</v>
      </c>
      <c r="O488" s="112">
        <f t="shared" si="47"/>
        <v>686147</v>
      </c>
      <c r="P488" s="114">
        <f t="shared" si="48"/>
        <v>28890.400000000001</v>
      </c>
      <c r="Q488" s="115">
        <f t="shared" si="49"/>
        <v>28890.400000000001</v>
      </c>
    </row>
    <row r="489" spans="2:17" x14ac:dyDescent="0.25">
      <c r="B489" s="109">
        <v>485</v>
      </c>
      <c r="C489" s="146" t="s">
        <v>6462</v>
      </c>
      <c r="D489" s="109">
        <v>1200059780</v>
      </c>
      <c r="E489" s="108" t="s">
        <v>421</v>
      </c>
      <c r="F489" s="109">
        <v>2011</v>
      </c>
      <c r="G489" s="110">
        <v>44389</v>
      </c>
      <c r="H489" s="109">
        <f t="shared" si="44"/>
        <v>10</v>
      </c>
      <c r="I489" s="109">
        <v>8</v>
      </c>
      <c r="J489" s="111">
        <f t="shared" si="45"/>
        <v>0.11874999999999999</v>
      </c>
      <c r="K489" s="138">
        <v>425000</v>
      </c>
      <c r="L489" s="138">
        <v>16100.53</v>
      </c>
      <c r="M489" s="121">
        <v>0.34</v>
      </c>
      <c r="N489" s="112">
        <f t="shared" si="46"/>
        <v>569500</v>
      </c>
      <c r="O489" s="112">
        <f t="shared" si="47"/>
        <v>676281.25</v>
      </c>
      <c r="P489" s="114">
        <f t="shared" si="48"/>
        <v>28475</v>
      </c>
      <c r="Q489" s="115">
        <f t="shared" si="49"/>
        <v>28475</v>
      </c>
    </row>
    <row r="490" spans="2:17" x14ac:dyDescent="0.25">
      <c r="B490" s="109">
        <v>486</v>
      </c>
      <c r="C490" s="146" t="s">
        <v>6462</v>
      </c>
      <c r="D490" s="109">
        <v>1200064500</v>
      </c>
      <c r="E490" s="108" t="s">
        <v>422</v>
      </c>
      <c r="F490" s="109">
        <v>2011</v>
      </c>
      <c r="G490" s="110">
        <v>44389</v>
      </c>
      <c r="H490" s="109">
        <f t="shared" si="44"/>
        <v>10</v>
      </c>
      <c r="I490" s="109">
        <v>10</v>
      </c>
      <c r="J490" s="111">
        <f t="shared" si="45"/>
        <v>9.5000000000000001E-2</v>
      </c>
      <c r="K490" s="138">
        <v>423925</v>
      </c>
      <c r="L490" s="138">
        <v>5759.47</v>
      </c>
      <c r="M490" s="121">
        <v>0.34</v>
      </c>
      <c r="N490" s="112">
        <f t="shared" si="46"/>
        <v>568059.5</v>
      </c>
      <c r="O490" s="112">
        <f t="shared" si="47"/>
        <v>539656.52500000002</v>
      </c>
      <c r="P490" s="114">
        <f t="shared" si="48"/>
        <v>28402.974999999977</v>
      </c>
      <c r="Q490" s="115">
        <f t="shared" si="49"/>
        <v>28402.974999999977</v>
      </c>
    </row>
    <row r="491" spans="2:17" x14ac:dyDescent="0.25">
      <c r="B491" s="109">
        <v>487</v>
      </c>
      <c r="C491" s="146" t="s">
        <v>6462</v>
      </c>
      <c r="D491" s="109">
        <v>1200068710</v>
      </c>
      <c r="E491" s="108" t="s">
        <v>423</v>
      </c>
      <c r="F491" s="109">
        <v>2011</v>
      </c>
      <c r="G491" s="110">
        <v>44389</v>
      </c>
      <c r="H491" s="109">
        <f t="shared" si="44"/>
        <v>10</v>
      </c>
      <c r="I491" s="109">
        <v>10</v>
      </c>
      <c r="J491" s="111">
        <f t="shared" si="45"/>
        <v>9.5000000000000001E-2</v>
      </c>
      <c r="K491" s="138">
        <v>382500</v>
      </c>
      <c r="L491" s="138">
        <v>10115.89</v>
      </c>
      <c r="M491" s="121">
        <v>0.34</v>
      </c>
      <c r="N491" s="112">
        <f t="shared" si="46"/>
        <v>512550.00000000006</v>
      </c>
      <c r="O491" s="112">
        <f t="shared" si="47"/>
        <v>486922.50000000006</v>
      </c>
      <c r="P491" s="114">
        <f t="shared" si="48"/>
        <v>25627.5</v>
      </c>
      <c r="Q491" s="115">
        <f t="shared" si="49"/>
        <v>25627.5</v>
      </c>
    </row>
    <row r="492" spans="2:17" x14ac:dyDescent="0.25">
      <c r="B492" s="109">
        <v>488</v>
      </c>
      <c r="C492" s="146" t="s">
        <v>6462</v>
      </c>
      <c r="D492" s="109">
        <v>1200064690</v>
      </c>
      <c r="E492" s="108" t="s">
        <v>424</v>
      </c>
      <c r="F492" s="109">
        <v>2011</v>
      </c>
      <c r="G492" s="110">
        <v>44389</v>
      </c>
      <c r="H492" s="109">
        <f t="shared" si="44"/>
        <v>10</v>
      </c>
      <c r="I492" s="109">
        <v>8</v>
      </c>
      <c r="J492" s="111">
        <f t="shared" si="45"/>
        <v>0.11874999999999999</v>
      </c>
      <c r="K492" s="138">
        <v>381569.73</v>
      </c>
      <c r="L492" s="138">
        <v>2258.0100000000002</v>
      </c>
      <c r="M492" s="121">
        <v>0.34</v>
      </c>
      <c r="N492" s="112">
        <f t="shared" si="46"/>
        <v>511303.43820000003</v>
      </c>
      <c r="O492" s="112">
        <f t="shared" si="47"/>
        <v>607172.83286249998</v>
      </c>
      <c r="P492" s="114">
        <f t="shared" si="48"/>
        <v>25565.171910000005</v>
      </c>
      <c r="Q492" s="115">
        <f t="shared" si="49"/>
        <v>25565.171910000005</v>
      </c>
    </row>
    <row r="493" spans="2:17" x14ac:dyDescent="0.25">
      <c r="B493" s="109">
        <v>489</v>
      </c>
      <c r="C493" s="146" t="s">
        <v>6462</v>
      </c>
      <c r="D493" s="109">
        <v>1200061090</v>
      </c>
      <c r="E493" s="108" t="s">
        <v>425</v>
      </c>
      <c r="F493" s="109">
        <v>2011</v>
      </c>
      <c r="G493" s="110">
        <v>44389</v>
      </c>
      <c r="H493" s="109">
        <f t="shared" si="44"/>
        <v>10</v>
      </c>
      <c r="I493" s="109">
        <v>15</v>
      </c>
      <c r="J493" s="111">
        <f t="shared" si="45"/>
        <v>6.3333333333333325E-2</v>
      </c>
      <c r="K493" s="138">
        <v>381104</v>
      </c>
      <c r="L493" s="138">
        <v>9597.2900000000009</v>
      </c>
      <c r="M493" s="121">
        <v>0.34</v>
      </c>
      <c r="N493" s="112">
        <f t="shared" si="46"/>
        <v>510679.36000000004</v>
      </c>
      <c r="O493" s="112">
        <f t="shared" si="47"/>
        <v>323430.26133333333</v>
      </c>
      <c r="P493" s="114">
        <f t="shared" si="48"/>
        <v>187249.09866666672</v>
      </c>
      <c r="Q493" s="115">
        <f t="shared" si="49"/>
        <v>168524.18880000006</v>
      </c>
    </row>
    <row r="494" spans="2:17" x14ac:dyDescent="0.25">
      <c r="B494" s="109">
        <v>490</v>
      </c>
      <c r="C494" s="146" t="s">
        <v>6462</v>
      </c>
      <c r="D494" s="109">
        <v>1200061150</v>
      </c>
      <c r="E494" s="108" t="s">
        <v>132</v>
      </c>
      <c r="F494" s="109">
        <v>2011</v>
      </c>
      <c r="G494" s="110">
        <v>44389</v>
      </c>
      <c r="H494" s="109">
        <f t="shared" si="44"/>
        <v>10</v>
      </c>
      <c r="I494" s="109">
        <v>8</v>
      </c>
      <c r="J494" s="111">
        <f t="shared" si="45"/>
        <v>0.11874999999999999</v>
      </c>
      <c r="K494" s="138">
        <v>336437</v>
      </c>
      <c r="L494" s="138">
        <v>13313.66</v>
      </c>
      <c r="M494" s="121">
        <v>0.34</v>
      </c>
      <c r="N494" s="112">
        <f t="shared" si="46"/>
        <v>450825.58</v>
      </c>
      <c r="O494" s="112">
        <f t="shared" si="47"/>
        <v>535355.37624999997</v>
      </c>
      <c r="P494" s="114">
        <f t="shared" si="48"/>
        <v>22541.279000000002</v>
      </c>
      <c r="Q494" s="115">
        <f t="shared" si="49"/>
        <v>22541.279000000002</v>
      </c>
    </row>
    <row r="495" spans="2:17" x14ac:dyDescent="0.25">
      <c r="B495" s="109">
        <v>491</v>
      </c>
      <c r="C495" s="146" t="s">
        <v>6462</v>
      </c>
      <c r="D495" s="109">
        <v>1200064660</v>
      </c>
      <c r="E495" s="108" t="s">
        <v>426</v>
      </c>
      <c r="F495" s="109">
        <v>2011</v>
      </c>
      <c r="G495" s="110">
        <v>44389</v>
      </c>
      <c r="H495" s="109">
        <f t="shared" si="44"/>
        <v>10</v>
      </c>
      <c r="I495" s="109">
        <v>8</v>
      </c>
      <c r="J495" s="111">
        <f t="shared" si="45"/>
        <v>0.11874999999999999</v>
      </c>
      <c r="K495" s="138">
        <v>335000</v>
      </c>
      <c r="L495" s="138">
        <v>3294.15</v>
      </c>
      <c r="M495" s="121">
        <v>0.14000000000000001</v>
      </c>
      <c r="N495" s="112">
        <f t="shared" si="46"/>
        <v>381900.00000000006</v>
      </c>
      <c r="O495" s="112">
        <f t="shared" si="47"/>
        <v>453506.25000000006</v>
      </c>
      <c r="P495" s="114">
        <f t="shared" si="48"/>
        <v>19095.000000000004</v>
      </c>
      <c r="Q495" s="115">
        <f t="shared" si="49"/>
        <v>19095.000000000004</v>
      </c>
    </row>
    <row r="496" spans="2:17" x14ac:dyDescent="0.25">
      <c r="B496" s="109">
        <v>492</v>
      </c>
      <c r="C496" s="146" t="s">
        <v>6462</v>
      </c>
      <c r="D496" s="109">
        <v>1200064570</v>
      </c>
      <c r="E496" s="108" t="s">
        <v>427</v>
      </c>
      <c r="F496" s="109">
        <v>2011</v>
      </c>
      <c r="G496" s="110">
        <v>44389</v>
      </c>
      <c r="H496" s="109">
        <f t="shared" si="44"/>
        <v>10</v>
      </c>
      <c r="I496" s="109">
        <v>8</v>
      </c>
      <c r="J496" s="111">
        <f t="shared" si="45"/>
        <v>0.11874999999999999</v>
      </c>
      <c r="K496" s="138">
        <v>330000</v>
      </c>
      <c r="L496" s="138">
        <v>12235.72</v>
      </c>
      <c r="M496" s="121">
        <v>0.34</v>
      </c>
      <c r="N496" s="112">
        <f t="shared" si="46"/>
        <v>442200</v>
      </c>
      <c r="O496" s="112">
        <f t="shared" si="47"/>
        <v>525112.5</v>
      </c>
      <c r="P496" s="114">
        <f t="shared" si="48"/>
        <v>22110</v>
      </c>
      <c r="Q496" s="115">
        <f t="shared" si="49"/>
        <v>22110</v>
      </c>
    </row>
    <row r="497" spans="2:17" x14ac:dyDescent="0.25">
      <c r="B497" s="109">
        <v>493</v>
      </c>
      <c r="C497" s="146" t="s">
        <v>6462</v>
      </c>
      <c r="D497" s="109">
        <v>1200046221</v>
      </c>
      <c r="E497" s="108" t="s">
        <v>428</v>
      </c>
      <c r="F497" s="109">
        <v>2011</v>
      </c>
      <c r="G497" s="110">
        <v>44389</v>
      </c>
      <c r="H497" s="109">
        <f t="shared" si="44"/>
        <v>10</v>
      </c>
      <c r="I497" s="109">
        <v>8</v>
      </c>
      <c r="J497" s="111">
        <f t="shared" si="45"/>
        <v>0.11874999999999999</v>
      </c>
      <c r="K497" s="138">
        <v>326272.3</v>
      </c>
      <c r="L497" s="138">
        <v>1</v>
      </c>
      <c r="M497" s="121">
        <v>0</v>
      </c>
      <c r="N497" s="112">
        <f t="shared" si="46"/>
        <v>326272.3</v>
      </c>
      <c r="O497" s="112">
        <f t="shared" si="47"/>
        <v>387448.35625000001</v>
      </c>
      <c r="P497" s="114">
        <f t="shared" si="48"/>
        <v>16313.615</v>
      </c>
      <c r="Q497" s="115">
        <f t="shared" si="49"/>
        <v>16313.615</v>
      </c>
    </row>
    <row r="498" spans="2:17" s="14" customFormat="1" x14ac:dyDescent="0.25">
      <c r="B498" s="109">
        <v>494</v>
      </c>
      <c r="C498" s="146" t="s">
        <v>6462</v>
      </c>
      <c r="D498" s="109">
        <v>1200066370</v>
      </c>
      <c r="E498" s="108" t="s">
        <v>429</v>
      </c>
      <c r="F498" s="109">
        <v>2011</v>
      </c>
      <c r="G498" s="110">
        <v>44389</v>
      </c>
      <c r="H498" s="109">
        <f t="shared" si="44"/>
        <v>10</v>
      </c>
      <c r="I498" s="109">
        <v>8</v>
      </c>
      <c r="J498" s="111">
        <f t="shared" si="45"/>
        <v>0.11874999999999999</v>
      </c>
      <c r="K498" s="138">
        <v>318656.48</v>
      </c>
      <c r="L498" s="138">
        <v>1906.36</v>
      </c>
      <c r="M498" s="121">
        <v>0.34</v>
      </c>
      <c r="N498" s="112">
        <f t="shared" si="46"/>
        <v>426999.68320000003</v>
      </c>
      <c r="O498" s="112">
        <f t="shared" si="47"/>
        <v>507062.12380000006</v>
      </c>
      <c r="P498" s="114">
        <f t="shared" si="48"/>
        <v>21349.984160000004</v>
      </c>
      <c r="Q498" s="115">
        <f t="shared" si="49"/>
        <v>21349.984160000004</v>
      </c>
    </row>
    <row r="499" spans="2:17" x14ac:dyDescent="0.25">
      <c r="B499" s="109">
        <v>495</v>
      </c>
      <c r="C499" s="146" t="s">
        <v>6462</v>
      </c>
      <c r="D499" s="109">
        <v>1200066340</v>
      </c>
      <c r="E499" s="108" t="s">
        <v>429</v>
      </c>
      <c r="F499" s="109">
        <v>2011</v>
      </c>
      <c r="G499" s="110">
        <v>44389</v>
      </c>
      <c r="H499" s="109">
        <f t="shared" si="44"/>
        <v>10</v>
      </c>
      <c r="I499" s="109">
        <v>8</v>
      </c>
      <c r="J499" s="111">
        <f t="shared" si="45"/>
        <v>0.11874999999999999</v>
      </c>
      <c r="K499" s="138">
        <v>318656.48</v>
      </c>
      <c r="L499" s="138">
        <v>1906.38</v>
      </c>
      <c r="M499" s="121">
        <v>0.34</v>
      </c>
      <c r="N499" s="112">
        <f t="shared" si="46"/>
        <v>426999.68320000003</v>
      </c>
      <c r="O499" s="112">
        <f t="shared" si="47"/>
        <v>507062.12380000006</v>
      </c>
      <c r="P499" s="114">
        <f t="shared" si="48"/>
        <v>21349.984160000004</v>
      </c>
      <c r="Q499" s="115">
        <f t="shared" si="49"/>
        <v>21349.984160000004</v>
      </c>
    </row>
    <row r="500" spans="2:17" x14ac:dyDescent="0.25">
      <c r="B500" s="109">
        <v>496</v>
      </c>
      <c r="C500" s="146" t="s">
        <v>6462</v>
      </c>
      <c r="D500" s="109">
        <v>1200066330</v>
      </c>
      <c r="E500" s="108" t="s">
        <v>429</v>
      </c>
      <c r="F500" s="109">
        <v>2011</v>
      </c>
      <c r="G500" s="110">
        <v>44389</v>
      </c>
      <c r="H500" s="109">
        <f t="shared" si="44"/>
        <v>10</v>
      </c>
      <c r="I500" s="109">
        <v>8</v>
      </c>
      <c r="J500" s="111">
        <f t="shared" si="45"/>
        <v>0.11874999999999999</v>
      </c>
      <c r="K500" s="138">
        <v>318656.48</v>
      </c>
      <c r="L500" s="138">
        <v>1906.37</v>
      </c>
      <c r="M500" s="121">
        <v>0.34</v>
      </c>
      <c r="N500" s="112">
        <f t="shared" si="46"/>
        <v>426999.68320000003</v>
      </c>
      <c r="O500" s="112">
        <f t="shared" si="47"/>
        <v>507062.12380000006</v>
      </c>
      <c r="P500" s="114">
        <f t="shared" si="48"/>
        <v>21349.984160000004</v>
      </c>
      <c r="Q500" s="115">
        <f t="shared" si="49"/>
        <v>21349.984160000004</v>
      </c>
    </row>
    <row r="501" spans="2:17" x14ac:dyDescent="0.25">
      <c r="B501" s="109">
        <v>497</v>
      </c>
      <c r="C501" s="146" t="s">
        <v>6462</v>
      </c>
      <c r="D501" s="109">
        <v>1200066360</v>
      </c>
      <c r="E501" s="108" t="s">
        <v>429</v>
      </c>
      <c r="F501" s="109">
        <v>2011</v>
      </c>
      <c r="G501" s="110">
        <v>44389</v>
      </c>
      <c r="H501" s="109">
        <f t="shared" si="44"/>
        <v>10</v>
      </c>
      <c r="I501" s="109">
        <v>8</v>
      </c>
      <c r="J501" s="111">
        <f t="shared" si="45"/>
        <v>0.11874999999999999</v>
      </c>
      <c r="K501" s="138">
        <v>318656.48</v>
      </c>
      <c r="L501" s="138">
        <v>1906.38</v>
      </c>
      <c r="M501" s="121">
        <v>0.34</v>
      </c>
      <c r="N501" s="112">
        <f t="shared" si="46"/>
        <v>426999.68320000003</v>
      </c>
      <c r="O501" s="112">
        <f t="shared" si="47"/>
        <v>507062.12380000006</v>
      </c>
      <c r="P501" s="114">
        <f t="shared" si="48"/>
        <v>21349.984160000004</v>
      </c>
      <c r="Q501" s="115">
        <f t="shared" si="49"/>
        <v>21349.984160000004</v>
      </c>
    </row>
    <row r="502" spans="2:17" x14ac:dyDescent="0.25">
      <c r="B502" s="109">
        <v>498</v>
      </c>
      <c r="C502" s="146" t="s">
        <v>6462</v>
      </c>
      <c r="D502" s="109">
        <v>1200066350</v>
      </c>
      <c r="E502" s="108" t="s">
        <v>429</v>
      </c>
      <c r="F502" s="109">
        <v>2011</v>
      </c>
      <c r="G502" s="110">
        <v>44389</v>
      </c>
      <c r="H502" s="109">
        <f t="shared" si="44"/>
        <v>10</v>
      </c>
      <c r="I502" s="109">
        <v>8</v>
      </c>
      <c r="J502" s="111">
        <f t="shared" si="45"/>
        <v>0.11874999999999999</v>
      </c>
      <c r="K502" s="138">
        <v>318656.48</v>
      </c>
      <c r="L502" s="138">
        <v>1906.37</v>
      </c>
      <c r="M502" s="121">
        <v>0.34</v>
      </c>
      <c r="N502" s="112">
        <f t="shared" si="46"/>
        <v>426999.68320000003</v>
      </c>
      <c r="O502" s="112">
        <f t="shared" si="47"/>
        <v>507062.12380000006</v>
      </c>
      <c r="P502" s="114">
        <f t="shared" si="48"/>
        <v>21349.984160000004</v>
      </c>
      <c r="Q502" s="115">
        <f t="shared" si="49"/>
        <v>21349.984160000004</v>
      </c>
    </row>
    <row r="503" spans="2:17" x14ac:dyDescent="0.25">
      <c r="B503" s="109">
        <v>499</v>
      </c>
      <c r="C503" s="146" t="s">
        <v>6462</v>
      </c>
      <c r="D503" s="109">
        <v>1200066390</v>
      </c>
      <c r="E503" s="108" t="s">
        <v>429</v>
      </c>
      <c r="F503" s="109">
        <v>2011</v>
      </c>
      <c r="G503" s="110">
        <v>44389</v>
      </c>
      <c r="H503" s="109">
        <f t="shared" si="44"/>
        <v>10</v>
      </c>
      <c r="I503" s="109">
        <v>8</v>
      </c>
      <c r="J503" s="111">
        <f t="shared" si="45"/>
        <v>0.11874999999999999</v>
      </c>
      <c r="K503" s="138">
        <v>318656.48</v>
      </c>
      <c r="L503" s="138">
        <v>1906.36</v>
      </c>
      <c r="M503" s="121">
        <v>0.34</v>
      </c>
      <c r="N503" s="112">
        <f t="shared" si="46"/>
        <v>426999.68320000003</v>
      </c>
      <c r="O503" s="112">
        <f t="shared" si="47"/>
        <v>507062.12380000006</v>
      </c>
      <c r="P503" s="114">
        <f t="shared" si="48"/>
        <v>21349.984160000004</v>
      </c>
      <c r="Q503" s="115">
        <f t="shared" si="49"/>
        <v>21349.984160000004</v>
      </c>
    </row>
    <row r="504" spans="2:17" x14ac:dyDescent="0.25">
      <c r="B504" s="109">
        <v>500</v>
      </c>
      <c r="C504" s="146" t="s">
        <v>6462</v>
      </c>
      <c r="D504" s="109">
        <v>1200066320</v>
      </c>
      <c r="E504" s="108" t="s">
        <v>429</v>
      </c>
      <c r="F504" s="109">
        <v>2011</v>
      </c>
      <c r="G504" s="110">
        <v>44389</v>
      </c>
      <c r="H504" s="109">
        <f t="shared" si="44"/>
        <v>10</v>
      </c>
      <c r="I504" s="109">
        <v>8</v>
      </c>
      <c r="J504" s="111">
        <f t="shared" si="45"/>
        <v>0.11874999999999999</v>
      </c>
      <c r="K504" s="138">
        <v>318656.48</v>
      </c>
      <c r="L504" s="138">
        <v>1906.37</v>
      </c>
      <c r="M504" s="121">
        <v>0.34</v>
      </c>
      <c r="N504" s="112">
        <f t="shared" si="46"/>
        <v>426999.68320000003</v>
      </c>
      <c r="O504" s="112">
        <f t="shared" si="47"/>
        <v>507062.12380000006</v>
      </c>
      <c r="P504" s="114">
        <f t="shared" si="48"/>
        <v>21349.984160000004</v>
      </c>
      <c r="Q504" s="115">
        <f t="shared" si="49"/>
        <v>21349.984160000004</v>
      </c>
    </row>
    <row r="505" spans="2:17" x14ac:dyDescent="0.25">
      <c r="B505" s="109">
        <v>501</v>
      </c>
      <c r="C505" s="146" t="s">
        <v>6462</v>
      </c>
      <c r="D505" s="109">
        <v>1200066380</v>
      </c>
      <c r="E505" s="108" t="s">
        <v>429</v>
      </c>
      <c r="F505" s="109">
        <v>2011</v>
      </c>
      <c r="G505" s="110">
        <v>44389</v>
      </c>
      <c r="H505" s="109">
        <f t="shared" si="44"/>
        <v>10</v>
      </c>
      <c r="I505" s="109">
        <v>8</v>
      </c>
      <c r="J505" s="111">
        <f t="shared" si="45"/>
        <v>0.11874999999999999</v>
      </c>
      <c r="K505" s="138">
        <v>318656.48</v>
      </c>
      <c r="L505" s="138">
        <v>1906.39</v>
      </c>
      <c r="M505" s="121">
        <v>0.34</v>
      </c>
      <c r="N505" s="112">
        <f t="shared" si="46"/>
        <v>426999.68320000003</v>
      </c>
      <c r="O505" s="112">
        <f t="shared" si="47"/>
        <v>507062.12380000006</v>
      </c>
      <c r="P505" s="114">
        <f t="shared" si="48"/>
        <v>21349.984160000004</v>
      </c>
      <c r="Q505" s="115">
        <f t="shared" si="49"/>
        <v>21349.984160000004</v>
      </c>
    </row>
    <row r="506" spans="2:17" x14ac:dyDescent="0.25">
      <c r="B506" s="109">
        <v>502</v>
      </c>
      <c r="C506" s="146" t="s">
        <v>6462</v>
      </c>
      <c r="D506" s="109">
        <v>1200057920</v>
      </c>
      <c r="E506" s="108" t="s">
        <v>430</v>
      </c>
      <c r="F506" s="109">
        <v>2011</v>
      </c>
      <c r="G506" s="110">
        <v>44389</v>
      </c>
      <c r="H506" s="109">
        <f t="shared" si="44"/>
        <v>10</v>
      </c>
      <c r="I506" s="109">
        <v>8</v>
      </c>
      <c r="J506" s="111">
        <f t="shared" si="45"/>
        <v>0.11874999999999999</v>
      </c>
      <c r="K506" s="138">
        <v>286790</v>
      </c>
      <c r="L506" s="138">
        <v>17773.34</v>
      </c>
      <c r="M506" s="121">
        <v>0.34</v>
      </c>
      <c r="N506" s="112">
        <f t="shared" si="46"/>
        <v>384298.60000000003</v>
      </c>
      <c r="O506" s="112">
        <f t="shared" si="47"/>
        <v>456354.58750000002</v>
      </c>
      <c r="P506" s="114">
        <f t="shared" si="48"/>
        <v>19214.930000000004</v>
      </c>
      <c r="Q506" s="115">
        <f t="shared" si="49"/>
        <v>19214.930000000004</v>
      </c>
    </row>
    <row r="507" spans="2:17" x14ac:dyDescent="0.25">
      <c r="B507" s="109">
        <v>503</v>
      </c>
      <c r="C507" s="146" t="s">
        <v>6462</v>
      </c>
      <c r="D507" s="109">
        <v>1200060870</v>
      </c>
      <c r="E507" s="108" t="s">
        <v>362</v>
      </c>
      <c r="F507" s="109">
        <v>2011</v>
      </c>
      <c r="G507" s="110">
        <v>44389</v>
      </c>
      <c r="H507" s="109">
        <f t="shared" si="44"/>
        <v>10</v>
      </c>
      <c r="I507" s="109">
        <v>8</v>
      </c>
      <c r="J507" s="111">
        <f t="shared" si="45"/>
        <v>0.11874999999999999</v>
      </c>
      <c r="K507" s="138">
        <v>258930</v>
      </c>
      <c r="L507" s="138">
        <v>12094.61</v>
      </c>
      <c r="M507" s="121">
        <v>0.34</v>
      </c>
      <c r="N507" s="112">
        <f t="shared" si="46"/>
        <v>346966.2</v>
      </c>
      <c r="O507" s="112">
        <f t="shared" si="47"/>
        <v>412022.36249999999</v>
      </c>
      <c r="P507" s="114">
        <f t="shared" si="48"/>
        <v>17348.310000000001</v>
      </c>
      <c r="Q507" s="115">
        <f t="shared" si="49"/>
        <v>17348.310000000001</v>
      </c>
    </row>
    <row r="508" spans="2:17" x14ac:dyDescent="0.25">
      <c r="B508" s="109">
        <v>504</v>
      </c>
      <c r="C508" s="146" t="s">
        <v>6462</v>
      </c>
      <c r="D508" s="109">
        <v>1200057960</v>
      </c>
      <c r="E508" s="108" t="s">
        <v>431</v>
      </c>
      <c r="F508" s="109">
        <v>2011</v>
      </c>
      <c r="G508" s="110">
        <v>44389</v>
      </c>
      <c r="H508" s="109">
        <f t="shared" si="44"/>
        <v>10</v>
      </c>
      <c r="I508" s="109">
        <v>8</v>
      </c>
      <c r="J508" s="111">
        <f t="shared" si="45"/>
        <v>0.11874999999999999</v>
      </c>
      <c r="K508" s="138">
        <v>257690</v>
      </c>
      <c r="L508" s="138">
        <v>9293.7000000000007</v>
      </c>
      <c r="M508" s="121">
        <v>0.34</v>
      </c>
      <c r="N508" s="112">
        <f t="shared" si="46"/>
        <v>345304.60000000003</v>
      </c>
      <c r="O508" s="112">
        <f t="shared" si="47"/>
        <v>410049.21250000002</v>
      </c>
      <c r="P508" s="114">
        <f t="shared" si="48"/>
        <v>17265.230000000003</v>
      </c>
      <c r="Q508" s="115">
        <f t="shared" si="49"/>
        <v>17265.230000000003</v>
      </c>
    </row>
    <row r="509" spans="2:17" x14ac:dyDescent="0.25">
      <c r="B509" s="109">
        <v>505</v>
      </c>
      <c r="C509" s="146" t="s">
        <v>6462</v>
      </c>
      <c r="D509" s="109">
        <v>1200064830</v>
      </c>
      <c r="E509" s="108" t="s">
        <v>432</v>
      </c>
      <c r="F509" s="109">
        <v>2011</v>
      </c>
      <c r="G509" s="110">
        <v>44389</v>
      </c>
      <c r="H509" s="109">
        <f t="shared" si="44"/>
        <v>10</v>
      </c>
      <c r="I509" s="109">
        <v>5</v>
      </c>
      <c r="J509" s="111">
        <f t="shared" si="45"/>
        <v>0.19</v>
      </c>
      <c r="K509" s="138">
        <v>253883.97</v>
      </c>
      <c r="L509" s="138">
        <v>1502.22</v>
      </c>
      <c r="M509" s="121">
        <v>0.34</v>
      </c>
      <c r="N509" s="112">
        <f t="shared" si="46"/>
        <v>340204.51980000001</v>
      </c>
      <c r="O509" s="112">
        <f t="shared" si="47"/>
        <v>646388.58762000001</v>
      </c>
      <c r="P509" s="114">
        <f t="shared" si="48"/>
        <v>17010.225990000003</v>
      </c>
      <c r="Q509" s="115">
        <f t="shared" si="49"/>
        <v>17010.225990000003</v>
      </c>
    </row>
    <row r="510" spans="2:17" x14ac:dyDescent="0.25">
      <c r="B510" s="109">
        <v>506</v>
      </c>
      <c r="C510" s="146" t="s">
        <v>6462</v>
      </c>
      <c r="D510" s="109">
        <v>1200060670</v>
      </c>
      <c r="E510" s="108" t="s">
        <v>246</v>
      </c>
      <c r="F510" s="109">
        <v>2011</v>
      </c>
      <c r="G510" s="110">
        <v>44389</v>
      </c>
      <c r="H510" s="109">
        <f t="shared" si="44"/>
        <v>10</v>
      </c>
      <c r="I510" s="109">
        <v>8</v>
      </c>
      <c r="J510" s="111">
        <f t="shared" si="45"/>
        <v>0.11874999999999999</v>
      </c>
      <c r="K510" s="138">
        <v>250000</v>
      </c>
      <c r="L510" s="138">
        <v>1</v>
      </c>
      <c r="M510" s="121">
        <v>0</v>
      </c>
      <c r="N510" s="112">
        <f t="shared" si="46"/>
        <v>250000</v>
      </c>
      <c r="O510" s="112">
        <f t="shared" si="47"/>
        <v>296875</v>
      </c>
      <c r="P510" s="114">
        <f t="shared" si="48"/>
        <v>12500</v>
      </c>
      <c r="Q510" s="115">
        <f t="shared" si="49"/>
        <v>12500</v>
      </c>
    </row>
    <row r="511" spans="2:17" x14ac:dyDescent="0.25">
      <c r="B511" s="109">
        <v>507</v>
      </c>
      <c r="C511" s="146" t="s">
        <v>6462</v>
      </c>
      <c r="D511" s="109">
        <v>1200052900</v>
      </c>
      <c r="E511" s="108" t="s">
        <v>433</v>
      </c>
      <c r="F511" s="109">
        <v>2011</v>
      </c>
      <c r="G511" s="110">
        <v>44389</v>
      </c>
      <c r="H511" s="109">
        <f t="shared" si="44"/>
        <v>10</v>
      </c>
      <c r="I511" s="109">
        <v>8</v>
      </c>
      <c r="J511" s="111">
        <f t="shared" si="45"/>
        <v>0.11874999999999999</v>
      </c>
      <c r="K511" s="138">
        <v>224750</v>
      </c>
      <c r="L511" s="138">
        <v>1</v>
      </c>
      <c r="M511" s="121">
        <v>0</v>
      </c>
      <c r="N511" s="112">
        <f t="shared" si="46"/>
        <v>224750</v>
      </c>
      <c r="O511" s="112">
        <f t="shared" si="47"/>
        <v>266890.625</v>
      </c>
      <c r="P511" s="114">
        <f t="shared" si="48"/>
        <v>11237.5</v>
      </c>
      <c r="Q511" s="115">
        <f t="shared" si="49"/>
        <v>11237.5</v>
      </c>
    </row>
    <row r="512" spans="2:17" x14ac:dyDescent="0.25">
      <c r="B512" s="109">
        <v>508</v>
      </c>
      <c r="C512" s="146" t="s">
        <v>6462</v>
      </c>
      <c r="D512" s="109">
        <v>1200057620</v>
      </c>
      <c r="E512" s="108" t="s">
        <v>434</v>
      </c>
      <c r="F512" s="109">
        <v>2011</v>
      </c>
      <c r="G512" s="110">
        <v>44389</v>
      </c>
      <c r="H512" s="109">
        <f t="shared" si="44"/>
        <v>10</v>
      </c>
      <c r="I512" s="109">
        <v>15</v>
      </c>
      <c r="J512" s="111">
        <f t="shared" si="45"/>
        <v>6.3333333333333325E-2</v>
      </c>
      <c r="K512" s="138">
        <v>200000</v>
      </c>
      <c r="L512" s="138">
        <v>3999.64</v>
      </c>
      <c r="M512" s="121">
        <v>0.34</v>
      </c>
      <c r="N512" s="112">
        <f t="shared" si="46"/>
        <v>268000</v>
      </c>
      <c r="O512" s="112">
        <f t="shared" si="47"/>
        <v>169733.33333333331</v>
      </c>
      <c r="P512" s="114">
        <f t="shared" si="48"/>
        <v>98266.666666666686</v>
      </c>
      <c r="Q512" s="115">
        <f t="shared" si="49"/>
        <v>88440.000000000015</v>
      </c>
    </row>
    <row r="513" spans="2:17" x14ac:dyDescent="0.25">
      <c r="B513" s="109">
        <v>509</v>
      </c>
      <c r="C513" s="146" t="s">
        <v>6462</v>
      </c>
      <c r="D513" s="109">
        <v>1200057610</v>
      </c>
      <c r="E513" s="108" t="s">
        <v>434</v>
      </c>
      <c r="F513" s="109">
        <v>2011</v>
      </c>
      <c r="G513" s="110">
        <v>44389</v>
      </c>
      <c r="H513" s="109">
        <f t="shared" si="44"/>
        <v>10</v>
      </c>
      <c r="I513" s="109">
        <v>15</v>
      </c>
      <c r="J513" s="111">
        <f t="shared" si="45"/>
        <v>6.3333333333333325E-2</v>
      </c>
      <c r="K513" s="138">
        <v>200000</v>
      </c>
      <c r="L513" s="138">
        <v>3999.64</v>
      </c>
      <c r="M513" s="121">
        <v>0.34</v>
      </c>
      <c r="N513" s="112">
        <f t="shared" si="46"/>
        <v>268000</v>
      </c>
      <c r="O513" s="112">
        <f t="shared" si="47"/>
        <v>169733.33333333331</v>
      </c>
      <c r="P513" s="114">
        <f t="shared" si="48"/>
        <v>98266.666666666686</v>
      </c>
      <c r="Q513" s="115">
        <f t="shared" si="49"/>
        <v>88440.000000000015</v>
      </c>
    </row>
    <row r="514" spans="2:17" x14ac:dyDescent="0.25">
      <c r="B514" s="109">
        <v>510</v>
      </c>
      <c r="C514" s="146" t="s">
        <v>6462</v>
      </c>
      <c r="D514" s="109">
        <v>1200068650</v>
      </c>
      <c r="E514" s="108" t="s">
        <v>435</v>
      </c>
      <c r="F514" s="109">
        <v>2011</v>
      </c>
      <c r="G514" s="110">
        <v>44389</v>
      </c>
      <c r="H514" s="109">
        <f t="shared" si="44"/>
        <v>10</v>
      </c>
      <c r="I514" s="109">
        <v>8</v>
      </c>
      <c r="J514" s="111">
        <f t="shared" si="45"/>
        <v>0.11874999999999999</v>
      </c>
      <c r="K514" s="138">
        <v>193490</v>
      </c>
      <c r="L514" s="138">
        <v>5484.08</v>
      </c>
      <c r="M514" s="121">
        <v>0.34</v>
      </c>
      <c r="N514" s="112">
        <f t="shared" si="46"/>
        <v>259276.6</v>
      </c>
      <c r="O514" s="112">
        <f t="shared" si="47"/>
        <v>307890.96250000002</v>
      </c>
      <c r="P514" s="114">
        <f t="shared" si="48"/>
        <v>12963.830000000002</v>
      </c>
      <c r="Q514" s="115">
        <f t="shared" si="49"/>
        <v>12963.830000000002</v>
      </c>
    </row>
    <row r="515" spans="2:17" x14ac:dyDescent="0.25">
      <c r="B515" s="109">
        <v>511</v>
      </c>
      <c r="C515" s="146" t="s">
        <v>6462</v>
      </c>
      <c r="D515" s="109">
        <v>1200061160</v>
      </c>
      <c r="E515" s="108" t="s">
        <v>436</v>
      </c>
      <c r="F515" s="109">
        <v>2011</v>
      </c>
      <c r="G515" s="110">
        <v>44389</v>
      </c>
      <c r="H515" s="109">
        <f t="shared" si="44"/>
        <v>10</v>
      </c>
      <c r="I515" s="109">
        <v>15</v>
      </c>
      <c r="J515" s="111">
        <f t="shared" si="45"/>
        <v>6.3333333333333325E-2</v>
      </c>
      <c r="K515" s="138">
        <v>187312</v>
      </c>
      <c r="L515" s="138">
        <v>7290.42</v>
      </c>
      <c r="M515" s="121">
        <v>0.34</v>
      </c>
      <c r="N515" s="112">
        <f t="shared" si="46"/>
        <v>250998.08000000002</v>
      </c>
      <c r="O515" s="112">
        <f t="shared" si="47"/>
        <v>158965.45066666667</v>
      </c>
      <c r="P515" s="114">
        <f t="shared" si="48"/>
        <v>92032.629333333345</v>
      </c>
      <c r="Q515" s="115">
        <f t="shared" si="49"/>
        <v>82829.366400000014</v>
      </c>
    </row>
    <row r="516" spans="2:17" x14ac:dyDescent="0.25">
      <c r="B516" s="109">
        <v>512</v>
      </c>
      <c r="C516" s="146" t="s">
        <v>6462</v>
      </c>
      <c r="D516" s="109">
        <v>1200057790</v>
      </c>
      <c r="E516" s="108" t="s">
        <v>437</v>
      </c>
      <c r="F516" s="109">
        <v>2011</v>
      </c>
      <c r="G516" s="110">
        <v>44389</v>
      </c>
      <c r="H516" s="109">
        <f t="shared" si="44"/>
        <v>10</v>
      </c>
      <c r="I516" s="109">
        <v>5</v>
      </c>
      <c r="J516" s="111">
        <f t="shared" si="45"/>
        <v>0.19</v>
      </c>
      <c r="K516" s="138">
        <v>182903</v>
      </c>
      <c r="L516" s="138">
        <v>6430.22</v>
      </c>
      <c r="M516" s="121">
        <v>0.34</v>
      </c>
      <c r="N516" s="112">
        <f t="shared" si="46"/>
        <v>245090.02000000002</v>
      </c>
      <c r="O516" s="112">
        <f t="shared" si="47"/>
        <v>465671.038</v>
      </c>
      <c r="P516" s="114">
        <f t="shared" si="48"/>
        <v>12254.501000000002</v>
      </c>
      <c r="Q516" s="115">
        <f t="shared" si="49"/>
        <v>12254.501000000002</v>
      </c>
    </row>
    <row r="517" spans="2:17" x14ac:dyDescent="0.25">
      <c r="B517" s="109">
        <v>513</v>
      </c>
      <c r="C517" s="146" t="s">
        <v>6462</v>
      </c>
      <c r="D517" s="109">
        <v>1200057010</v>
      </c>
      <c r="E517" s="108" t="s">
        <v>438</v>
      </c>
      <c r="F517" s="109">
        <v>2011</v>
      </c>
      <c r="G517" s="110">
        <v>44389</v>
      </c>
      <c r="H517" s="109">
        <f t="shared" ref="H517:H580" si="50">YEAR(G517)-F517</f>
        <v>10</v>
      </c>
      <c r="I517" s="109">
        <v>8</v>
      </c>
      <c r="J517" s="111">
        <f t="shared" ref="J517:J580" si="51">(95/I517/100)</f>
        <v>0.11874999999999999</v>
      </c>
      <c r="K517" s="138">
        <v>176000</v>
      </c>
      <c r="L517" s="138">
        <v>1990.42</v>
      </c>
      <c r="M517" s="121">
        <v>0.14000000000000001</v>
      </c>
      <c r="N517" s="112">
        <f t="shared" ref="N517:N580" si="52">K517*(1+M517)</f>
        <v>200640.00000000003</v>
      </c>
      <c r="O517" s="112">
        <f t="shared" ref="O517:O580" si="53">H517*J517*N517</f>
        <v>238260.00000000003</v>
      </c>
      <c r="P517" s="114">
        <f t="shared" si="48"/>
        <v>10032.000000000002</v>
      </c>
      <c r="Q517" s="115">
        <f t="shared" si="49"/>
        <v>10032.000000000002</v>
      </c>
    </row>
    <row r="518" spans="2:17" x14ac:dyDescent="0.25">
      <c r="B518" s="109">
        <v>514</v>
      </c>
      <c r="C518" s="146" t="s">
        <v>6462</v>
      </c>
      <c r="D518" s="109">
        <v>1200064980</v>
      </c>
      <c r="E518" s="108" t="s">
        <v>439</v>
      </c>
      <c r="F518" s="109">
        <v>2011</v>
      </c>
      <c r="G518" s="110">
        <v>44389</v>
      </c>
      <c r="H518" s="109">
        <f t="shared" si="50"/>
        <v>10</v>
      </c>
      <c r="I518" s="109">
        <v>15</v>
      </c>
      <c r="J518" s="111">
        <f t="shared" si="51"/>
        <v>6.3333333333333325E-2</v>
      </c>
      <c r="K518" s="138">
        <v>170000</v>
      </c>
      <c r="L518" s="138">
        <v>1259.53</v>
      </c>
      <c r="M518" s="121">
        <v>0.34</v>
      </c>
      <c r="N518" s="112">
        <f t="shared" si="52"/>
        <v>227800</v>
      </c>
      <c r="O518" s="112">
        <f t="shared" si="53"/>
        <v>144273.33333333331</v>
      </c>
      <c r="P518" s="114">
        <f t="shared" ref="P518:P581" si="54">IF(N518-O518&lt;=0,5%*N518,N518-O518)</f>
        <v>83526.666666666686</v>
      </c>
      <c r="Q518" s="115">
        <f t="shared" ref="Q518:Q581" si="55">IF(P518=N518*5%,P518,P518*0.9)</f>
        <v>75174.000000000015</v>
      </c>
    </row>
    <row r="519" spans="2:17" x14ac:dyDescent="0.25">
      <c r="B519" s="109">
        <v>515</v>
      </c>
      <c r="C519" s="146" t="s">
        <v>6462</v>
      </c>
      <c r="D519" s="109">
        <v>1200062510</v>
      </c>
      <c r="E519" s="108" t="s">
        <v>440</v>
      </c>
      <c r="F519" s="109">
        <v>2011</v>
      </c>
      <c r="G519" s="110">
        <v>44389</v>
      </c>
      <c r="H519" s="109">
        <f t="shared" si="50"/>
        <v>10</v>
      </c>
      <c r="I519" s="109">
        <v>15</v>
      </c>
      <c r="J519" s="111">
        <f t="shared" si="51"/>
        <v>6.3333333333333325E-2</v>
      </c>
      <c r="K519" s="138">
        <v>164250</v>
      </c>
      <c r="L519" s="138">
        <v>57803.18</v>
      </c>
      <c r="M519" s="121">
        <v>0.34</v>
      </c>
      <c r="N519" s="112">
        <f t="shared" si="52"/>
        <v>220095</v>
      </c>
      <c r="O519" s="112">
        <f t="shared" si="53"/>
        <v>139393.5</v>
      </c>
      <c r="P519" s="114">
        <f t="shared" si="54"/>
        <v>80701.5</v>
      </c>
      <c r="Q519" s="115">
        <f t="shared" si="55"/>
        <v>72631.350000000006</v>
      </c>
    </row>
    <row r="520" spans="2:17" x14ac:dyDescent="0.25">
      <c r="B520" s="109">
        <v>516</v>
      </c>
      <c r="C520" s="146" t="s">
        <v>6462</v>
      </c>
      <c r="D520" s="109">
        <v>1200062521</v>
      </c>
      <c r="E520" s="108" t="s">
        <v>441</v>
      </c>
      <c r="F520" s="109">
        <v>2011</v>
      </c>
      <c r="G520" s="110">
        <v>44389</v>
      </c>
      <c r="H520" s="109">
        <f t="shared" si="50"/>
        <v>10</v>
      </c>
      <c r="I520" s="109">
        <v>8</v>
      </c>
      <c r="J520" s="111">
        <f t="shared" si="51"/>
        <v>0.11874999999999999</v>
      </c>
      <c r="K520" s="138">
        <v>158500</v>
      </c>
      <c r="L520" s="138">
        <v>41539.440000000002</v>
      </c>
      <c r="M520" s="121">
        <v>0.34</v>
      </c>
      <c r="N520" s="112">
        <f t="shared" si="52"/>
        <v>212390</v>
      </c>
      <c r="O520" s="112">
        <f t="shared" si="53"/>
        <v>252213.125</v>
      </c>
      <c r="P520" s="114">
        <f t="shared" si="54"/>
        <v>10619.5</v>
      </c>
      <c r="Q520" s="115">
        <f t="shared" si="55"/>
        <v>10619.5</v>
      </c>
    </row>
    <row r="521" spans="2:17" x14ac:dyDescent="0.25">
      <c r="B521" s="109">
        <v>517</v>
      </c>
      <c r="C521" s="146" t="s">
        <v>6462</v>
      </c>
      <c r="D521" s="109">
        <v>1200064810</v>
      </c>
      <c r="E521" s="108" t="s">
        <v>442</v>
      </c>
      <c r="F521" s="109">
        <v>2011</v>
      </c>
      <c r="G521" s="110">
        <v>44389</v>
      </c>
      <c r="H521" s="109">
        <f t="shared" si="50"/>
        <v>10</v>
      </c>
      <c r="I521" s="109">
        <v>15</v>
      </c>
      <c r="J521" s="111">
        <f t="shared" si="51"/>
        <v>6.3333333333333325E-2</v>
      </c>
      <c r="K521" s="138">
        <v>155875</v>
      </c>
      <c r="L521" s="138">
        <v>2005.77</v>
      </c>
      <c r="M521" s="121">
        <v>0.34</v>
      </c>
      <c r="N521" s="112">
        <f t="shared" si="52"/>
        <v>208872.5</v>
      </c>
      <c r="O521" s="112">
        <f t="shared" si="53"/>
        <v>132285.91666666666</v>
      </c>
      <c r="P521" s="114">
        <f t="shared" si="54"/>
        <v>76586.583333333343</v>
      </c>
      <c r="Q521" s="115">
        <f t="shared" si="55"/>
        <v>68927.925000000017</v>
      </c>
    </row>
    <row r="522" spans="2:17" x14ac:dyDescent="0.25">
      <c r="B522" s="109">
        <v>518</v>
      </c>
      <c r="C522" s="146" t="s">
        <v>6462</v>
      </c>
      <c r="D522" s="109">
        <v>1200060880</v>
      </c>
      <c r="E522" s="108" t="s">
        <v>443</v>
      </c>
      <c r="F522" s="109">
        <v>2011</v>
      </c>
      <c r="G522" s="110">
        <v>44389</v>
      </c>
      <c r="H522" s="109">
        <f t="shared" si="50"/>
        <v>10</v>
      </c>
      <c r="I522" s="109">
        <v>3</v>
      </c>
      <c r="J522" s="111">
        <f t="shared" si="51"/>
        <v>0.31666666666666665</v>
      </c>
      <c r="K522" s="138">
        <v>155131.5</v>
      </c>
      <c r="L522" s="138">
        <v>5715.64</v>
      </c>
      <c r="M522" s="121">
        <v>0.14000000000000001</v>
      </c>
      <c r="N522" s="112">
        <f t="shared" si="52"/>
        <v>176849.91000000003</v>
      </c>
      <c r="O522" s="112">
        <f t="shared" si="53"/>
        <v>560024.71500000008</v>
      </c>
      <c r="P522" s="114">
        <f t="shared" si="54"/>
        <v>8842.4955000000027</v>
      </c>
      <c r="Q522" s="115">
        <f t="shared" si="55"/>
        <v>8842.4955000000027</v>
      </c>
    </row>
    <row r="523" spans="2:17" x14ac:dyDescent="0.25">
      <c r="B523" s="109">
        <v>519</v>
      </c>
      <c r="C523" s="146" t="s">
        <v>6462</v>
      </c>
      <c r="D523" s="109">
        <v>1200058000</v>
      </c>
      <c r="E523" s="108" t="s">
        <v>444</v>
      </c>
      <c r="F523" s="109">
        <v>2011</v>
      </c>
      <c r="G523" s="110">
        <v>44389</v>
      </c>
      <c r="H523" s="109">
        <f t="shared" si="50"/>
        <v>10</v>
      </c>
      <c r="I523" s="109">
        <v>3</v>
      </c>
      <c r="J523" s="111">
        <f t="shared" si="51"/>
        <v>0.31666666666666665</v>
      </c>
      <c r="K523" s="138">
        <v>152881.5</v>
      </c>
      <c r="L523" s="138">
        <v>3216.24</v>
      </c>
      <c r="M523" s="121">
        <v>0.14000000000000001</v>
      </c>
      <c r="N523" s="112">
        <f t="shared" si="52"/>
        <v>174284.91000000003</v>
      </c>
      <c r="O523" s="112">
        <f t="shared" si="53"/>
        <v>551902.21500000008</v>
      </c>
      <c r="P523" s="114">
        <f t="shared" si="54"/>
        <v>8714.2455000000027</v>
      </c>
      <c r="Q523" s="115">
        <f t="shared" si="55"/>
        <v>8714.2455000000027</v>
      </c>
    </row>
    <row r="524" spans="2:17" x14ac:dyDescent="0.25">
      <c r="B524" s="109">
        <v>520</v>
      </c>
      <c r="C524" s="146" t="s">
        <v>6462</v>
      </c>
      <c r="D524" s="109">
        <v>1200062750</v>
      </c>
      <c r="E524" s="108" t="s">
        <v>445</v>
      </c>
      <c r="F524" s="109">
        <v>2011</v>
      </c>
      <c r="G524" s="110">
        <v>44389</v>
      </c>
      <c r="H524" s="109">
        <f t="shared" si="50"/>
        <v>10</v>
      </c>
      <c r="I524" s="109">
        <v>15</v>
      </c>
      <c r="J524" s="111">
        <f t="shared" si="51"/>
        <v>6.3333333333333325E-2</v>
      </c>
      <c r="K524" s="138">
        <v>148335.4</v>
      </c>
      <c r="L524" s="138">
        <v>35830.410000000003</v>
      </c>
      <c r="M524" s="121">
        <v>0.34</v>
      </c>
      <c r="N524" s="112">
        <f t="shared" si="52"/>
        <v>198769.43600000002</v>
      </c>
      <c r="O524" s="112">
        <f t="shared" si="53"/>
        <v>125887.30946666667</v>
      </c>
      <c r="P524" s="114">
        <f t="shared" si="54"/>
        <v>72882.126533333343</v>
      </c>
      <c r="Q524" s="115">
        <f t="shared" si="55"/>
        <v>65593.913880000007</v>
      </c>
    </row>
    <row r="525" spans="2:17" x14ac:dyDescent="0.25">
      <c r="B525" s="109">
        <v>521</v>
      </c>
      <c r="C525" s="146" t="s">
        <v>6462</v>
      </c>
      <c r="D525" s="109">
        <v>1200059800</v>
      </c>
      <c r="E525" s="108" t="s">
        <v>446</v>
      </c>
      <c r="F525" s="109">
        <v>2011</v>
      </c>
      <c r="G525" s="110">
        <v>44389</v>
      </c>
      <c r="H525" s="109">
        <f t="shared" si="50"/>
        <v>10</v>
      </c>
      <c r="I525" s="109">
        <v>15</v>
      </c>
      <c r="J525" s="111">
        <f t="shared" si="51"/>
        <v>6.3333333333333325E-2</v>
      </c>
      <c r="K525" s="138">
        <v>148000</v>
      </c>
      <c r="L525" s="138">
        <v>5510.93</v>
      </c>
      <c r="M525" s="121">
        <v>0.34</v>
      </c>
      <c r="N525" s="112">
        <f t="shared" si="52"/>
        <v>198320</v>
      </c>
      <c r="O525" s="112">
        <f t="shared" si="53"/>
        <v>125602.66666666666</v>
      </c>
      <c r="P525" s="114">
        <f t="shared" si="54"/>
        <v>72717.333333333343</v>
      </c>
      <c r="Q525" s="115">
        <f t="shared" si="55"/>
        <v>65445.600000000013</v>
      </c>
    </row>
    <row r="526" spans="2:17" x14ac:dyDescent="0.25">
      <c r="B526" s="109">
        <v>522</v>
      </c>
      <c r="C526" s="146" t="s">
        <v>6462</v>
      </c>
      <c r="D526" s="109">
        <v>1200052890</v>
      </c>
      <c r="E526" s="108" t="s">
        <v>447</v>
      </c>
      <c r="F526" s="109">
        <v>2011</v>
      </c>
      <c r="G526" s="110">
        <v>44389</v>
      </c>
      <c r="H526" s="109">
        <f t="shared" si="50"/>
        <v>10</v>
      </c>
      <c r="I526" s="109">
        <v>8</v>
      </c>
      <c r="J526" s="111">
        <f t="shared" si="51"/>
        <v>0.11874999999999999</v>
      </c>
      <c r="K526" s="138">
        <v>145000</v>
      </c>
      <c r="L526" s="138">
        <v>1</v>
      </c>
      <c r="M526" s="121">
        <v>0</v>
      </c>
      <c r="N526" s="112">
        <f t="shared" si="52"/>
        <v>145000</v>
      </c>
      <c r="O526" s="112">
        <f t="shared" si="53"/>
        <v>172187.5</v>
      </c>
      <c r="P526" s="114">
        <f t="shared" si="54"/>
        <v>7250</v>
      </c>
      <c r="Q526" s="115">
        <f t="shared" si="55"/>
        <v>7250</v>
      </c>
    </row>
    <row r="527" spans="2:17" x14ac:dyDescent="0.25">
      <c r="B527" s="109">
        <v>523</v>
      </c>
      <c r="C527" s="146" t="s">
        <v>6462</v>
      </c>
      <c r="D527" s="109">
        <v>1200062520</v>
      </c>
      <c r="E527" s="108" t="s">
        <v>448</v>
      </c>
      <c r="F527" s="109">
        <v>2011</v>
      </c>
      <c r="G527" s="110">
        <v>44389</v>
      </c>
      <c r="H527" s="109">
        <f t="shared" si="50"/>
        <v>10</v>
      </c>
      <c r="I527" s="109">
        <v>8</v>
      </c>
      <c r="J527" s="111">
        <f t="shared" si="51"/>
        <v>0.11874999999999999</v>
      </c>
      <c r="K527" s="138">
        <v>144873</v>
      </c>
      <c r="L527" s="138">
        <v>34993.99</v>
      </c>
      <c r="M527" s="121">
        <v>0.34</v>
      </c>
      <c r="N527" s="112">
        <f t="shared" si="52"/>
        <v>194129.82</v>
      </c>
      <c r="O527" s="112">
        <f t="shared" si="53"/>
        <v>230529.16125</v>
      </c>
      <c r="P527" s="114">
        <f t="shared" si="54"/>
        <v>9706.491</v>
      </c>
      <c r="Q527" s="115">
        <f t="shared" si="55"/>
        <v>9706.491</v>
      </c>
    </row>
    <row r="528" spans="2:17" x14ac:dyDescent="0.25">
      <c r="B528" s="109">
        <v>524</v>
      </c>
      <c r="C528" s="146" t="s">
        <v>6462</v>
      </c>
      <c r="D528" s="109">
        <v>1200069090</v>
      </c>
      <c r="E528" s="108" t="s">
        <v>58</v>
      </c>
      <c r="F528" s="109">
        <v>2011</v>
      </c>
      <c r="G528" s="110">
        <v>44389</v>
      </c>
      <c r="H528" s="109">
        <f t="shared" si="50"/>
        <v>10</v>
      </c>
      <c r="I528" s="109">
        <v>10</v>
      </c>
      <c r="J528" s="111">
        <f t="shared" si="51"/>
        <v>9.5000000000000001E-2</v>
      </c>
      <c r="K528" s="138">
        <v>144840</v>
      </c>
      <c r="L528" s="138">
        <v>4326.92</v>
      </c>
      <c r="M528" s="121">
        <v>0.34</v>
      </c>
      <c r="N528" s="112">
        <f t="shared" si="52"/>
        <v>194085.6</v>
      </c>
      <c r="O528" s="112">
        <f t="shared" si="53"/>
        <v>184381.32</v>
      </c>
      <c r="P528" s="114">
        <f t="shared" si="54"/>
        <v>9704.2799999999988</v>
      </c>
      <c r="Q528" s="115">
        <f t="shared" si="55"/>
        <v>9704.2799999999988</v>
      </c>
    </row>
    <row r="529" spans="2:17" x14ac:dyDescent="0.25">
      <c r="B529" s="109">
        <v>525</v>
      </c>
      <c r="C529" s="146" t="s">
        <v>6462</v>
      </c>
      <c r="D529" s="109">
        <v>1200057870</v>
      </c>
      <c r="E529" s="108" t="s">
        <v>58</v>
      </c>
      <c r="F529" s="109">
        <v>2011</v>
      </c>
      <c r="G529" s="110">
        <v>44389</v>
      </c>
      <c r="H529" s="109">
        <f t="shared" si="50"/>
        <v>10</v>
      </c>
      <c r="I529" s="109">
        <v>10</v>
      </c>
      <c r="J529" s="111">
        <f t="shared" si="51"/>
        <v>9.5000000000000001E-2</v>
      </c>
      <c r="K529" s="138">
        <v>144840</v>
      </c>
      <c r="L529" s="138">
        <v>3724.12</v>
      </c>
      <c r="M529" s="121">
        <v>0.34</v>
      </c>
      <c r="N529" s="112">
        <f t="shared" si="52"/>
        <v>194085.6</v>
      </c>
      <c r="O529" s="112">
        <f t="shared" si="53"/>
        <v>184381.32</v>
      </c>
      <c r="P529" s="114">
        <f t="shared" si="54"/>
        <v>9704.2799999999988</v>
      </c>
      <c r="Q529" s="115">
        <f t="shared" si="55"/>
        <v>9704.2799999999988</v>
      </c>
    </row>
    <row r="530" spans="2:17" s="14" customFormat="1" x14ac:dyDescent="0.25">
      <c r="B530" s="109">
        <v>526</v>
      </c>
      <c r="C530" s="146" t="s">
        <v>6462</v>
      </c>
      <c r="D530" s="109">
        <v>1200062500</v>
      </c>
      <c r="E530" s="108" t="s">
        <v>449</v>
      </c>
      <c r="F530" s="109">
        <v>2011</v>
      </c>
      <c r="G530" s="110">
        <v>44389</v>
      </c>
      <c r="H530" s="109">
        <f t="shared" si="50"/>
        <v>10</v>
      </c>
      <c r="I530" s="109">
        <v>15</v>
      </c>
      <c r="J530" s="111">
        <f t="shared" si="51"/>
        <v>6.3333333333333325E-2</v>
      </c>
      <c r="K530" s="138">
        <v>139078</v>
      </c>
      <c r="L530" s="138">
        <v>33594.39</v>
      </c>
      <c r="M530" s="121">
        <v>0.34</v>
      </c>
      <c r="N530" s="112">
        <f t="shared" si="52"/>
        <v>186364.52000000002</v>
      </c>
      <c r="O530" s="112">
        <f t="shared" si="53"/>
        <v>118030.86266666667</v>
      </c>
      <c r="P530" s="114">
        <f t="shared" si="54"/>
        <v>68333.657333333351</v>
      </c>
      <c r="Q530" s="115">
        <f t="shared" si="55"/>
        <v>61500.291600000019</v>
      </c>
    </row>
    <row r="531" spans="2:17" x14ac:dyDescent="0.25">
      <c r="B531" s="109">
        <v>527</v>
      </c>
      <c r="C531" s="146" t="s">
        <v>6462</v>
      </c>
      <c r="D531" s="109">
        <v>1200052870</v>
      </c>
      <c r="E531" s="108" t="s">
        <v>450</v>
      </c>
      <c r="F531" s="109">
        <v>2011</v>
      </c>
      <c r="G531" s="110">
        <v>44389</v>
      </c>
      <c r="H531" s="109">
        <f t="shared" si="50"/>
        <v>10</v>
      </c>
      <c r="I531" s="109">
        <v>5</v>
      </c>
      <c r="J531" s="111">
        <f t="shared" si="51"/>
        <v>0.19</v>
      </c>
      <c r="K531" s="138">
        <v>138112</v>
      </c>
      <c r="L531" s="138">
        <v>1</v>
      </c>
      <c r="M531" s="121">
        <v>0</v>
      </c>
      <c r="N531" s="112">
        <f t="shared" si="52"/>
        <v>138112</v>
      </c>
      <c r="O531" s="112">
        <f t="shared" si="53"/>
        <v>262412.79999999999</v>
      </c>
      <c r="P531" s="114">
        <f t="shared" si="54"/>
        <v>6905.6</v>
      </c>
      <c r="Q531" s="115">
        <f t="shared" si="55"/>
        <v>6905.6</v>
      </c>
    </row>
    <row r="532" spans="2:17" x14ac:dyDescent="0.25">
      <c r="B532" s="109">
        <v>528</v>
      </c>
      <c r="C532" s="146" t="s">
        <v>6462</v>
      </c>
      <c r="D532" s="109">
        <v>1200052880</v>
      </c>
      <c r="E532" s="108" t="s">
        <v>450</v>
      </c>
      <c r="F532" s="109">
        <v>2011</v>
      </c>
      <c r="G532" s="110">
        <v>44389</v>
      </c>
      <c r="H532" s="109">
        <f t="shared" si="50"/>
        <v>10</v>
      </c>
      <c r="I532" s="109">
        <v>5</v>
      </c>
      <c r="J532" s="111">
        <f t="shared" si="51"/>
        <v>0.19</v>
      </c>
      <c r="K532" s="138">
        <v>138112</v>
      </c>
      <c r="L532" s="138">
        <v>1</v>
      </c>
      <c r="M532" s="121">
        <v>0</v>
      </c>
      <c r="N532" s="112">
        <f t="shared" si="52"/>
        <v>138112</v>
      </c>
      <c r="O532" s="112">
        <f t="shared" si="53"/>
        <v>262412.79999999999</v>
      </c>
      <c r="P532" s="114">
        <f t="shared" si="54"/>
        <v>6905.6</v>
      </c>
      <c r="Q532" s="115">
        <f t="shared" si="55"/>
        <v>6905.6</v>
      </c>
    </row>
    <row r="533" spans="2:17" x14ac:dyDescent="0.25">
      <c r="B533" s="109">
        <v>529</v>
      </c>
      <c r="C533" s="146" t="s">
        <v>6462</v>
      </c>
      <c r="D533" s="109">
        <v>1200058250</v>
      </c>
      <c r="E533" s="108" t="s">
        <v>451</v>
      </c>
      <c r="F533" s="109">
        <v>2011</v>
      </c>
      <c r="G533" s="110">
        <v>44389</v>
      </c>
      <c r="H533" s="109">
        <f t="shared" si="50"/>
        <v>10</v>
      </c>
      <c r="I533" s="109">
        <v>8</v>
      </c>
      <c r="J533" s="111">
        <f t="shared" si="51"/>
        <v>0.11874999999999999</v>
      </c>
      <c r="K533" s="138">
        <v>125000</v>
      </c>
      <c r="L533" s="138">
        <v>2597.31</v>
      </c>
      <c r="M533" s="121">
        <v>0.34</v>
      </c>
      <c r="N533" s="112">
        <f t="shared" si="52"/>
        <v>167500</v>
      </c>
      <c r="O533" s="112">
        <f t="shared" si="53"/>
        <v>198906.25</v>
      </c>
      <c r="P533" s="114">
        <f t="shared" si="54"/>
        <v>8375</v>
      </c>
      <c r="Q533" s="115">
        <f t="shared" si="55"/>
        <v>8375</v>
      </c>
    </row>
    <row r="534" spans="2:17" x14ac:dyDescent="0.25">
      <c r="B534" s="109">
        <v>530</v>
      </c>
      <c r="C534" s="146" t="s">
        <v>6462</v>
      </c>
      <c r="D534" s="109">
        <v>1200062730</v>
      </c>
      <c r="E534" s="108" t="s">
        <v>452</v>
      </c>
      <c r="F534" s="109">
        <v>2011</v>
      </c>
      <c r="G534" s="110">
        <v>44389</v>
      </c>
      <c r="H534" s="109">
        <f t="shared" si="50"/>
        <v>10</v>
      </c>
      <c r="I534" s="109">
        <v>10</v>
      </c>
      <c r="J534" s="111">
        <f t="shared" si="51"/>
        <v>9.5000000000000001E-2</v>
      </c>
      <c r="K534" s="138">
        <v>114015</v>
      </c>
      <c r="L534" s="138">
        <v>27540.29</v>
      </c>
      <c r="M534" s="121">
        <v>0.34</v>
      </c>
      <c r="N534" s="112">
        <f t="shared" si="52"/>
        <v>152780.1</v>
      </c>
      <c r="O534" s="112">
        <f t="shared" si="53"/>
        <v>145141.095</v>
      </c>
      <c r="P534" s="114">
        <f t="shared" si="54"/>
        <v>7639.0050000000047</v>
      </c>
      <c r="Q534" s="115">
        <f t="shared" si="55"/>
        <v>7639.0050000000047</v>
      </c>
    </row>
    <row r="535" spans="2:17" x14ac:dyDescent="0.25">
      <c r="B535" s="109">
        <v>531</v>
      </c>
      <c r="C535" s="146" t="s">
        <v>6462</v>
      </c>
      <c r="D535" s="109">
        <v>1200052910</v>
      </c>
      <c r="E535" s="108" t="s">
        <v>453</v>
      </c>
      <c r="F535" s="109">
        <v>2011</v>
      </c>
      <c r="G535" s="110">
        <v>44389</v>
      </c>
      <c r="H535" s="109">
        <f t="shared" si="50"/>
        <v>10</v>
      </c>
      <c r="I535" s="109">
        <v>6</v>
      </c>
      <c r="J535" s="111">
        <f t="shared" si="51"/>
        <v>0.15833333333333333</v>
      </c>
      <c r="K535" s="138">
        <v>113100</v>
      </c>
      <c r="L535" s="138">
        <v>1</v>
      </c>
      <c r="M535" s="121">
        <v>0</v>
      </c>
      <c r="N535" s="112">
        <f t="shared" si="52"/>
        <v>113100</v>
      </c>
      <c r="O535" s="112">
        <f t="shared" si="53"/>
        <v>179075</v>
      </c>
      <c r="P535" s="114">
        <f t="shared" si="54"/>
        <v>5655</v>
      </c>
      <c r="Q535" s="115">
        <f t="shared" si="55"/>
        <v>5655</v>
      </c>
    </row>
    <row r="536" spans="2:17" x14ac:dyDescent="0.25">
      <c r="B536" s="109">
        <v>532</v>
      </c>
      <c r="C536" s="146" t="s">
        <v>6462</v>
      </c>
      <c r="D536" s="109">
        <v>1200068950</v>
      </c>
      <c r="E536" s="108" t="s">
        <v>454</v>
      </c>
      <c r="F536" s="109">
        <v>2011</v>
      </c>
      <c r="G536" s="110">
        <v>44389</v>
      </c>
      <c r="H536" s="109">
        <f t="shared" si="50"/>
        <v>10</v>
      </c>
      <c r="I536" s="109">
        <v>12</v>
      </c>
      <c r="J536" s="111">
        <f t="shared" si="51"/>
        <v>7.9166666666666663E-2</v>
      </c>
      <c r="K536" s="138">
        <v>107900</v>
      </c>
      <c r="L536" s="138">
        <v>2839.88</v>
      </c>
      <c r="M536" s="121">
        <v>0</v>
      </c>
      <c r="N536" s="112">
        <f t="shared" si="52"/>
        <v>107900</v>
      </c>
      <c r="O536" s="112">
        <f t="shared" si="53"/>
        <v>85420.833333333328</v>
      </c>
      <c r="P536" s="114">
        <f t="shared" si="54"/>
        <v>22479.166666666672</v>
      </c>
      <c r="Q536" s="115">
        <f t="shared" si="55"/>
        <v>20231.250000000004</v>
      </c>
    </row>
    <row r="537" spans="2:17" x14ac:dyDescent="0.25">
      <c r="B537" s="109">
        <v>533</v>
      </c>
      <c r="C537" s="146" t="s">
        <v>6462</v>
      </c>
      <c r="D537" s="109">
        <v>1200059820</v>
      </c>
      <c r="E537" s="108" t="s">
        <v>455</v>
      </c>
      <c r="F537" s="109">
        <v>2011</v>
      </c>
      <c r="G537" s="110">
        <v>44389</v>
      </c>
      <c r="H537" s="109">
        <f t="shared" si="50"/>
        <v>10</v>
      </c>
      <c r="I537" s="109">
        <v>8</v>
      </c>
      <c r="J537" s="111">
        <f t="shared" si="51"/>
        <v>0.11874999999999999</v>
      </c>
      <c r="K537" s="138">
        <v>98500</v>
      </c>
      <c r="L537" s="138">
        <v>2532.5500000000002</v>
      </c>
      <c r="M537" s="121">
        <v>0.34</v>
      </c>
      <c r="N537" s="112">
        <f t="shared" si="52"/>
        <v>131990</v>
      </c>
      <c r="O537" s="112">
        <f t="shared" si="53"/>
        <v>156738.125</v>
      </c>
      <c r="P537" s="114">
        <f t="shared" si="54"/>
        <v>6599.5</v>
      </c>
      <c r="Q537" s="115">
        <f t="shared" si="55"/>
        <v>6599.5</v>
      </c>
    </row>
    <row r="538" spans="2:17" x14ac:dyDescent="0.25">
      <c r="B538" s="109">
        <v>534</v>
      </c>
      <c r="C538" s="146" t="s">
        <v>6462</v>
      </c>
      <c r="D538" s="109">
        <v>1200037560</v>
      </c>
      <c r="E538" s="108" t="s">
        <v>289</v>
      </c>
      <c r="F538" s="109">
        <v>2011</v>
      </c>
      <c r="G538" s="110">
        <v>44389</v>
      </c>
      <c r="H538" s="109">
        <f t="shared" si="50"/>
        <v>10</v>
      </c>
      <c r="I538" s="109">
        <v>10</v>
      </c>
      <c r="J538" s="111">
        <f t="shared" si="51"/>
        <v>9.5000000000000001E-2</v>
      </c>
      <c r="K538" s="138">
        <v>98208.56</v>
      </c>
      <c r="L538" s="138">
        <v>803.33</v>
      </c>
      <c r="M538" s="121">
        <v>0.34</v>
      </c>
      <c r="N538" s="112">
        <f t="shared" si="52"/>
        <v>131599.47039999999</v>
      </c>
      <c r="O538" s="112">
        <f t="shared" si="53"/>
        <v>125019.49687999999</v>
      </c>
      <c r="P538" s="114">
        <f t="shared" si="54"/>
        <v>6579.9735199999996</v>
      </c>
      <c r="Q538" s="115">
        <f t="shared" si="55"/>
        <v>6579.9735199999996</v>
      </c>
    </row>
    <row r="539" spans="2:17" x14ac:dyDescent="0.25">
      <c r="B539" s="109">
        <v>535</v>
      </c>
      <c r="C539" s="146" t="s">
        <v>6462</v>
      </c>
      <c r="D539" s="109">
        <v>1200046222</v>
      </c>
      <c r="E539" s="108" t="s">
        <v>456</v>
      </c>
      <c r="F539" s="109">
        <v>2011</v>
      </c>
      <c r="G539" s="110">
        <v>44389</v>
      </c>
      <c r="H539" s="109">
        <f t="shared" si="50"/>
        <v>10</v>
      </c>
      <c r="I539" s="109">
        <v>10</v>
      </c>
      <c r="J539" s="111">
        <f t="shared" si="51"/>
        <v>9.5000000000000001E-2</v>
      </c>
      <c r="K539" s="138">
        <v>90502</v>
      </c>
      <c r="L539" s="138">
        <v>1</v>
      </c>
      <c r="M539" s="121">
        <v>0</v>
      </c>
      <c r="N539" s="112">
        <f t="shared" si="52"/>
        <v>90502</v>
      </c>
      <c r="O539" s="112">
        <f t="shared" si="53"/>
        <v>85976.9</v>
      </c>
      <c r="P539" s="114">
        <f t="shared" si="54"/>
        <v>4525.1000000000058</v>
      </c>
      <c r="Q539" s="115">
        <f t="shared" si="55"/>
        <v>4072.5900000000051</v>
      </c>
    </row>
    <row r="540" spans="2:17" x14ac:dyDescent="0.25">
      <c r="B540" s="109">
        <v>536</v>
      </c>
      <c r="C540" s="146" t="s">
        <v>6462</v>
      </c>
      <c r="D540" s="109">
        <v>1200063431</v>
      </c>
      <c r="E540" s="108" t="s">
        <v>456</v>
      </c>
      <c r="F540" s="109">
        <v>2011</v>
      </c>
      <c r="G540" s="110">
        <v>44389</v>
      </c>
      <c r="H540" s="109">
        <f t="shared" si="50"/>
        <v>10</v>
      </c>
      <c r="I540" s="109">
        <v>5</v>
      </c>
      <c r="J540" s="111">
        <f t="shared" si="51"/>
        <v>0.19</v>
      </c>
      <c r="K540" s="138">
        <v>86784.04</v>
      </c>
      <c r="L540" s="138">
        <v>5029.2299999999996</v>
      </c>
      <c r="M540" s="121">
        <v>0.34</v>
      </c>
      <c r="N540" s="112">
        <f t="shared" si="52"/>
        <v>116290.6136</v>
      </c>
      <c r="O540" s="112">
        <f t="shared" si="53"/>
        <v>220952.16583999997</v>
      </c>
      <c r="P540" s="114">
        <f t="shared" si="54"/>
        <v>5814.5306799999998</v>
      </c>
      <c r="Q540" s="115">
        <f t="shared" si="55"/>
        <v>5814.5306799999998</v>
      </c>
    </row>
    <row r="541" spans="2:17" x14ac:dyDescent="0.25">
      <c r="B541" s="109">
        <v>537</v>
      </c>
      <c r="C541" s="146" t="s">
        <v>6462</v>
      </c>
      <c r="D541" s="109">
        <v>1200060910</v>
      </c>
      <c r="E541" s="108" t="s">
        <v>446</v>
      </c>
      <c r="F541" s="109">
        <v>2011</v>
      </c>
      <c r="G541" s="110">
        <v>44389</v>
      </c>
      <c r="H541" s="109">
        <f t="shared" si="50"/>
        <v>10</v>
      </c>
      <c r="I541" s="109">
        <v>10</v>
      </c>
      <c r="J541" s="111">
        <f t="shared" si="51"/>
        <v>9.5000000000000001E-2</v>
      </c>
      <c r="K541" s="138">
        <v>85000</v>
      </c>
      <c r="L541" s="138">
        <v>3165.29</v>
      </c>
      <c r="M541" s="121">
        <v>0.34</v>
      </c>
      <c r="N541" s="112">
        <f t="shared" si="52"/>
        <v>113900</v>
      </c>
      <c r="O541" s="112">
        <f t="shared" si="53"/>
        <v>108205</v>
      </c>
      <c r="P541" s="114">
        <f t="shared" si="54"/>
        <v>5695</v>
      </c>
      <c r="Q541" s="115">
        <f t="shared" si="55"/>
        <v>5695</v>
      </c>
    </row>
    <row r="542" spans="2:17" s="14" customFormat="1" x14ac:dyDescent="0.25">
      <c r="B542" s="109">
        <v>538</v>
      </c>
      <c r="C542" s="146" t="s">
        <v>6462</v>
      </c>
      <c r="D542" s="109">
        <v>1200057971</v>
      </c>
      <c r="E542" s="108" t="s">
        <v>457</v>
      </c>
      <c r="F542" s="109">
        <v>2011</v>
      </c>
      <c r="G542" s="110">
        <v>44389</v>
      </c>
      <c r="H542" s="109">
        <f t="shared" si="50"/>
        <v>10</v>
      </c>
      <c r="I542" s="109">
        <v>8</v>
      </c>
      <c r="J542" s="111">
        <f t="shared" si="51"/>
        <v>0.11874999999999999</v>
      </c>
      <c r="K542" s="138">
        <v>75119.95</v>
      </c>
      <c r="L542" s="138">
        <v>2503.9699999999998</v>
      </c>
      <c r="M542" s="113">
        <v>0.09</v>
      </c>
      <c r="N542" s="112">
        <f t="shared" si="52"/>
        <v>81880.745500000005</v>
      </c>
      <c r="O542" s="112">
        <f t="shared" si="53"/>
        <v>97233.385281250012</v>
      </c>
      <c r="P542" s="114">
        <f t="shared" si="54"/>
        <v>4094.0372750000006</v>
      </c>
      <c r="Q542" s="115">
        <f t="shared" si="55"/>
        <v>4094.0372750000006</v>
      </c>
    </row>
    <row r="543" spans="2:17" x14ac:dyDescent="0.25">
      <c r="B543" s="109">
        <v>539</v>
      </c>
      <c r="C543" s="146" t="s">
        <v>6462</v>
      </c>
      <c r="D543" s="109">
        <v>1200062420</v>
      </c>
      <c r="E543" s="108" t="s">
        <v>458</v>
      </c>
      <c r="F543" s="109">
        <v>2011</v>
      </c>
      <c r="G543" s="110">
        <v>44389</v>
      </c>
      <c r="H543" s="109">
        <f t="shared" si="50"/>
        <v>10</v>
      </c>
      <c r="I543" s="109">
        <v>5</v>
      </c>
      <c r="J543" s="111">
        <f t="shared" si="51"/>
        <v>0.19</v>
      </c>
      <c r="K543" s="138">
        <v>69539</v>
      </c>
      <c r="L543" s="138">
        <v>16796.71</v>
      </c>
      <c r="M543" s="121">
        <v>0.34</v>
      </c>
      <c r="N543" s="112">
        <f t="shared" si="52"/>
        <v>93182.260000000009</v>
      </c>
      <c r="O543" s="112">
        <f t="shared" si="53"/>
        <v>177046.29400000002</v>
      </c>
      <c r="P543" s="114">
        <f t="shared" si="54"/>
        <v>4659.1130000000003</v>
      </c>
      <c r="Q543" s="115">
        <f t="shared" si="55"/>
        <v>4659.1130000000003</v>
      </c>
    </row>
    <row r="544" spans="2:17" x14ac:dyDescent="0.25">
      <c r="B544" s="109">
        <v>540</v>
      </c>
      <c r="C544" s="146" t="s">
        <v>6462</v>
      </c>
      <c r="D544" s="109">
        <v>1200058140</v>
      </c>
      <c r="E544" s="108" t="s">
        <v>459</v>
      </c>
      <c r="F544" s="109">
        <v>2011</v>
      </c>
      <c r="G544" s="110">
        <v>44389</v>
      </c>
      <c r="H544" s="109">
        <f t="shared" si="50"/>
        <v>10</v>
      </c>
      <c r="I544" s="109">
        <v>3</v>
      </c>
      <c r="J544" s="111">
        <f t="shared" si="51"/>
        <v>0.31666666666666665</v>
      </c>
      <c r="K544" s="138">
        <v>60000</v>
      </c>
      <c r="L544" s="138">
        <v>1207.3900000000001</v>
      </c>
      <c r="M544" s="121">
        <v>0</v>
      </c>
      <c r="N544" s="112">
        <f t="shared" si="52"/>
        <v>60000</v>
      </c>
      <c r="O544" s="112">
        <f t="shared" si="53"/>
        <v>190000</v>
      </c>
      <c r="P544" s="114">
        <f t="shared" si="54"/>
        <v>3000</v>
      </c>
      <c r="Q544" s="115">
        <f t="shared" si="55"/>
        <v>3000</v>
      </c>
    </row>
    <row r="545" spans="2:17" x14ac:dyDescent="0.25">
      <c r="B545" s="109">
        <v>541</v>
      </c>
      <c r="C545" s="146" t="s">
        <v>6462</v>
      </c>
      <c r="D545" s="109">
        <v>1200063950</v>
      </c>
      <c r="E545" s="108" t="s">
        <v>460</v>
      </c>
      <c r="F545" s="109">
        <v>2011</v>
      </c>
      <c r="G545" s="110">
        <v>44389</v>
      </c>
      <c r="H545" s="109">
        <f t="shared" si="50"/>
        <v>10</v>
      </c>
      <c r="I545" s="109">
        <v>5</v>
      </c>
      <c r="J545" s="111">
        <f t="shared" si="51"/>
        <v>0.19</v>
      </c>
      <c r="K545" s="138">
        <v>58000</v>
      </c>
      <c r="L545" s="138">
        <v>1160.23</v>
      </c>
      <c r="M545" s="121">
        <v>0.34</v>
      </c>
      <c r="N545" s="112">
        <f t="shared" si="52"/>
        <v>77720</v>
      </c>
      <c r="O545" s="112">
        <f t="shared" si="53"/>
        <v>147668</v>
      </c>
      <c r="P545" s="114">
        <f t="shared" si="54"/>
        <v>3886</v>
      </c>
      <c r="Q545" s="115">
        <f t="shared" si="55"/>
        <v>3886</v>
      </c>
    </row>
    <row r="546" spans="2:17" x14ac:dyDescent="0.25">
      <c r="B546" s="109">
        <v>542</v>
      </c>
      <c r="C546" s="146" t="s">
        <v>6462</v>
      </c>
      <c r="D546" s="109">
        <v>1200062440</v>
      </c>
      <c r="E546" s="108" t="s">
        <v>461</v>
      </c>
      <c r="F546" s="109">
        <v>2011</v>
      </c>
      <c r="G546" s="110">
        <v>44389</v>
      </c>
      <c r="H546" s="109">
        <f t="shared" si="50"/>
        <v>10</v>
      </c>
      <c r="I546" s="109">
        <v>3</v>
      </c>
      <c r="J546" s="111">
        <f t="shared" si="51"/>
        <v>0.31666666666666665</v>
      </c>
      <c r="K546" s="138">
        <v>55295</v>
      </c>
      <c r="L546" s="138">
        <v>13355.93</v>
      </c>
      <c r="M546" s="121">
        <v>0</v>
      </c>
      <c r="N546" s="112">
        <f t="shared" si="52"/>
        <v>55295</v>
      </c>
      <c r="O546" s="112">
        <f t="shared" si="53"/>
        <v>175100.83333333331</v>
      </c>
      <c r="P546" s="114">
        <f t="shared" si="54"/>
        <v>2764.75</v>
      </c>
      <c r="Q546" s="115">
        <f t="shared" si="55"/>
        <v>2764.75</v>
      </c>
    </row>
    <row r="547" spans="2:17" x14ac:dyDescent="0.25">
      <c r="B547" s="109">
        <v>543</v>
      </c>
      <c r="C547" s="146" t="s">
        <v>6462</v>
      </c>
      <c r="D547" s="109">
        <v>1200060900</v>
      </c>
      <c r="E547" s="108" t="s">
        <v>462</v>
      </c>
      <c r="F547" s="109">
        <v>2011</v>
      </c>
      <c r="G547" s="110">
        <v>44389</v>
      </c>
      <c r="H547" s="109">
        <f t="shared" si="50"/>
        <v>10</v>
      </c>
      <c r="I547" s="109">
        <v>5</v>
      </c>
      <c r="J547" s="111">
        <f t="shared" si="51"/>
        <v>0.19</v>
      </c>
      <c r="K547" s="138">
        <v>44925</v>
      </c>
      <c r="L547" s="138">
        <v>1620.46</v>
      </c>
      <c r="M547" s="121">
        <v>0.34</v>
      </c>
      <c r="N547" s="112">
        <f t="shared" si="52"/>
        <v>60199.5</v>
      </c>
      <c r="O547" s="112">
        <f t="shared" si="53"/>
        <v>114379.04999999999</v>
      </c>
      <c r="P547" s="114">
        <f t="shared" si="54"/>
        <v>3009.9750000000004</v>
      </c>
      <c r="Q547" s="115">
        <f t="shared" si="55"/>
        <v>3009.9750000000004</v>
      </c>
    </row>
    <row r="548" spans="2:17" x14ac:dyDescent="0.25">
      <c r="B548" s="109">
        <v>544</v>
      </c>
      <c r="C548" s="146" t="s">
        <v>6462</v>
      </c>
      <c r="D548" s="109">
        <v>1200057900</v>
      </c>
      <c r="E548" s="108" t="s">
        <v>463</v>
      </c>
      <c r="F548" s="109">
        <v>2011</v>
      </c>
      <c r="G548" s="110">
        <v>44389</v>
      </c>
      <c r="H548" s="109">
        <f t="shared" si="50"/>
        <v>10</v>
      </c>
      <c r="I548" s="109">
        <v>8</v>
      </c>
      <c r="J548" s="111">
        <f t="shared" si="51"/>
        <v>0.11874999999999999</v>
      </c>
      <c r="K548" s="138">
        <v>38800</v>
      </c>
      <c r="L548" s="138">
        <v>1</v>
      </c>
      <c r="M548" s="121">
        <v>0</v>
      </c>
      <c r="N548" s="112">
        <f t="shared" si="52"/>
        <v>38800</v>
      </c>
      <c r="O548" s="112">
        <f t="shared" si="53"/>
        <v>46075</v>
      </c>
      <c r="P548" s="114">
        <f t="shared" si="54"/>
        <v>1940</v>
      </c>
      <c r="Q548" s="115">
        <f t="shared" si="55"/>
        <v>1940</v>
      </c>
    </row>
    <row r="549" spans="2:17" x14ac:dyDescent="0.25">
      <c r="B549" s="109">
        <v>545</v>
      </c>
      <c r="C549" s="146" t="s">
        <v>6462</v>
      </c>
      <c r="D549" s="109">
        <v>1200057770</v>
      </c>
      <c r="E549" s="108" t="s">
        <v>464</v>
      </c>
      <c r="F549" s="109">
        <v>2011</v>
      </c>
      <c r="G549" s="110">
        <v>44389</v>
      </c>
      <c r="H549" s="109">
        <f t="shared" si="50"/>
        <v>10</v>
      </c>
      <c r="I549" s="109">
        <v>3</v>
      </c>
      <c r="J549" s="111">
        <f t="shared" si="51"/>
        <v>0.31666666666666665</v>
      </c>
      <c r="K549" s="138">
        <v>37598</v>
      </c>
      <c r="L549" s="138">
        <v>851.39</v>
      </c>
      <c r="M549" s="121">
        <v>0</v>
      </c>
      <c r="N549" s="112">
        <f t="shared" si="52"/>
        <v>37598</v>
      </c>
      <c r="O549" s="112">
        <f t="shared" si="53"/>
        <v>119060.33333333333</v>
      </c>
      <c r="P549" s="114">
        <f t="shared" si="54"/>
        <v>1879.9</v>
      </c>
      <c r="Q549" s="115">
        <f t="shared" si="55"/>
        <v>1879.9</v>
      </c>
    </row>
    <row r="550" spans="2:17" x14ac:dyDescent="0.25">
      <c r="B550" s="109">
        <v>546</v>
      </c>
      <c r="C550" s="146" t="s">
        <v>6462</v>
      </c>
      <c r="D550" s="109">
        <v>1200057760</v>
      </c>
      <c r="E550" s="108" t="s">
        <v>464</v>
      </c>
      <c r="F550" s="109">
        <v>2011</v>
      </c>
      <c r="G550" s="110">
        <v>44389</v>
      </c>
      <c r="H550" s="109">
        <f t="shared" si="50"/>
        <v>10</v>
      </c>
      <c r="I550" s="109">
        <v>3</v>
      </c>
      <c r="J550" s="111">
        <f t="shared" si="51"/>
        <v>0.31666666666666665</v>
      </c>
      <c r="K550" s="138">
        <v>37598</v>
      </c>
      <c r="L550" s="138">
        <v>851.39</v>
      </c>
      <c r="M550" s="121">
        <v>0</v>
      </c>
      <c r="N550" s="112">
        <f t="shared" si="52"/>
        <v>37598</v>
      </c>
      <c r="O550" s="112">
        <f t="shared" si="53"/>
        <v>119060.33333333333</v>
      </c>
      <c r="P550" s="114">
        <f t="shared" si="54"/>
        <v>1879.9</v>
      </c>
      <c r="Q550" s="115">
        <f t="shared" si="55"/>
        <v>1879.9</v>
      </c>
    </row>
    <row r="551" spans="2:17" x14ac:dyDescent="0.25">
      <c r="B551" s="109">
        <v>547</v>
      </c>
      <c r="C551" s="146" t="s">
        <v>6462</v>
      </c>
      <c r="D551" s="109">
        <v>1200062460</v>
      </c>
      <c r="E551" s="108" t="s">
        <v>464</v>
      </c>
      <c r="F551" s="109">
        <v>2011</v>
      </c>
      <c r="G551" s="110">
        <v>44389</v>
      </c>
      <c r="H551" s="109">
        <f t="shared" si="50"/>
        <v>10</v>
      </c>
      <c r="I551" s="109">
        <v>3</v>
      </c>
      <c r="J551" s="111">
        <f t="shared" si="51"/>
        <v>0.31666666666666665</v>
      </c>
      <c r="K551" s="138">
        <v>37598</v>
      </c>
      <c r="L551" s="138">
        <v>9813.3700000000008</v>
      </c>
      <c r="M551" s="121">
        <v>0</v>
      </c>
      <c r="N551" s="112">
        <f t="shared" si="52"/>
        <v>37598</v>
      </c>
      <c r="O551" s="112">
        <f t="shared" si="53"/>
        <v>119060.33333333333</v>
      </c>
      <c r="P551" s="114">
        <f t="shared" si="54"/>
        <v>1879.9</v>
      </c>
      <c r="Q551" s="115">
        <f t="shared" si="55"/>
        <v>1879.9</v>
      </c>
    </row>
    <row r="552" spans="2:17" x14ac:dyDescent="0.25">
      <c r="B552" s="109">
        <v>548</v>
      </c>
      <c r="C552" s="146" t="s">
        <v>6462</v>
      </c>
      <c r="D552" s="109">
        <v>1200062450</v>
      </c>
      <c r="E552" s="108" t="s">
        <v>464</v>
      </c>
      <c r="F552" s="109">
        <v>2011</v>
      </c>
      <c r="G552" s="110">
        <v>44389</v>
      </c>
      <c r="H552" s="109">
        <f t="shared" si="50"/>
        <v>10</v>
      </c>
      <c r="I552" s="109">
        <v>3</v>
      </c>
      <c r="J552" s="111">
        <f t="shared" si="51"/>
        <v>0.31666666666666665</v>
      </c>
      <c r="K552" s="138">
        <v>37598</v>
      </c>
      <c r="L552" s="138">
        <v>9081.64</v>
      </c>
      <c r="M552" s="121">
        <v>0</v>
      </c>
      <c r="N552" s="112">
        <f t="shared" si="52"/>
        <v>37598</v>
      </c>
      <c r="O552" s="112">
        <f t="shared" si="53"/>
        <v>119060.33333333333</v>
      </c>
      <c r="P552" s="114">
        <f t="shared" si="54"/>
        <v>1879.9</v>
      </c>
      <c r="Q552" s="115">
        <f t="shared" si="55"/>
        <v>1879.9</v>
      </c>
    </row>
    <row r="553" spans="2:17" x14ac:dyDescent="0.25">
      <c r="B553" s="109">
        <v>549</v>
      </c>
      <c r="C553" s="146" t="s">
        <v>6462</v>
      </c>
      <c r="D553" s="109">
        <v>1200062480</v>
      </c>
      <c r="E553" s="108" t="s">
        <v>464</v>
      </c>
      <c r="F553" s="109">
        <v>2011</v>
      </c>
      <c r="G553" s="110">
        <v>44389</v>
      </c>
      <c r="H553" s="109">
        <f t="shared" si="50"/>
        <v>10</v>
      </c>
      <c r="I553" s="109">
        <v>3</v>
      </c>
      <c r="J553" s="111">
        <f t="shared" si="51"/>
        <v>0.31666666666666665</v>
      </c>
      <c r="K553" s="138">
        <v>37598</v>
      </c>
      <c r="L553" s="138">
        <v>9813.3700000000008</v>
      </c>
      <c r="M553" s="121">
        <v>0</v>
      </c>
      <c r="N553" s="112">
        <f t="shared" si="52"/>
        <v>37598</v>
      </c>
      <c r="O553" s="112">
        <f t="shared" si="53"/>
        <v>119060.33333333333</v>
      </c>
      <c r="P553" s="114">
        <f t="shared" si="54"/>
        <v>1879.9</v>
      </c>
      <c r="Q553" s="115">
        <f t="shared" si="55"/>
        <v>1879.9</v>
      </c>
    </row>
    <row r="554" spans="2:17" x14ac:dyDescent="0.25">
      <c r="B554" s="109">
        <v>550</v>
      </c>
      <c r="C554" s="146" t="s">
        <v>6462</v>
      </c>
      <c r="D554" s="109">
        <v>1200057540</v>
      </c>
      <c r="E554" s="108" t="s">
        <v>465</v>
      </c>
      <c r="F554" s="109">
        <v>2011</v>
      </c>
      <c r="G554" s="110">
        <v>44389</v>
      </c>
      <c r="H554" s="109">
        <f t="shared" si="50"/>
        <v>10</v>
      </c>
      <c r="I554" s="109">
        <v>5</v>
      </c>
      <c r="J554" s="111">
        <f t="shared" si="51"/>
        <v>0.19</v>
      </c>
      <c r="K554" s="138">
        <v>33174</v>
      </c>
      <c r="L554" s="138">
        <v>1</v>
      </c>
      <c r="M554" s="121">
        <v>0</v>
      </c>
      <c r="N554" s="112">
        <f t="shared" si="52"/>
        <v>33174</v>
      </c>
      <c r="O554" s="112">
        <f t="shared" si="53"/>
        <v>63030.6</v>
      </c>
      <c r="P554" s="114">
        <f t="shared" si="54"/>
        <v>1658.7</v>
      </c>
      <c r="Q554" s="115">
        <f t="shared" si="55"/>
        <v>1658.7</v>
      </c>
    </row>
    <row r="555" spans="2:17" x14ac:dyDescent="0.25">
      <c r="B555" s="109">
        <v>551</v>
      </c>
      <c r="C555" s="146" t="s">
        <v>6462</v>
      </c>
      <c r="D555" s="109">
        <v>1200057860</v>
      </c>
      <c r="E555" s="108" t="s">
        <v>466</v>
      </c>
      <c r="F555" s="109">
        <v>2011</v>
      </c>
      <c r="G555" s="110">
        <v>44389</v>
      </c>
      <c r="H555" s="109">
        <f t="shared" si="50"/>
        <v>10</v>
      </c>
      <c r="I555" s="109">
        <v>5</v>
      </c>
      <c r="J555" s="111">
        <f t="shared" si="51"/>
        <v>0.19</v>
      </c>
      <c r="K555" s="138">
        <v>32622.22</v>
      </c>
      <c r="L555" s="138">
        <v>1206.28</v>
      </c>
      <c r="M555" s="121">
        <v>0.34</v>
      </c>
      <c r="N555" s="112">
        <f t="shared" si="52"/>
        <v>43713.774800000007</v>
      </c>
      <c r="O555" s="112">
        <f t="shared" si="53"/>
        <v>83056.172120000003</v>
      </c>
      <c r="P555" s="114">
        <f t="shared" si="54"/>
        <v>2185.6887400000005</v>
      </c>
      <c r="Q555" s="115">
        <f t="shared" si="55"/>
        <v>2185.6887400000005</v>
      </c>
    </row>
    <row r="556" spans="2:17" x14ac:dyDescent="0.25">
      <c r="B556" s="109">
        <v>552</v>
      </c>
      <c r="C556" s="146" t="s">
        <v>6462</v>
      </c>
      <c r="D556" s="109">
        <v>1200058141</v>
      </c>
      <c r="E556" s="108" t="s">
        <v>467</v>
      </c>
      <c r="F556" s="109">
        <v>2011</v>
      </c>
      <c r="G556" s="110">
        <v>44389</v>
      </c>
      <c r="H556" s="109">
        <f t="shared" si="50"/>
        <v>10</v>
      </c>
      <c r="I556" s="109">
        <v>10</v>
      </c>
      <c r="J556" s="111">
        <f t="shared" si="51"/>
        <v>9.5000000000000001E-2</v>
      </c>
      <c r="K556" s="138">
        <v>21000</v>
      </c>
      <c r="L556" s="138">
        <v>553.12</v>
      </c>
      <c r="M556" s="121">
        <v>0.34</v>
      </c>
      <c r="N556" s="112">
        <f t="shared" si="52"/>
        <v>28140</v>
      </c>
      <c r="O556" s="112">
        <f t="shared" si="53"/>
        <v>26733</v>
      </c>
      <c r="P556" s="114">
        <f t="shared" si="54"/>
        <v>1407</v>
      </c>
      <c r="Q556" s="115">
        <f t="shared" si="55"/>
        <v>1407</v>
      </c>
    </row>
    <row r="557" spans="2:17" x14ac:dyDescent="0.25">
      <c r="B557" s="109">
        <v>553</v>
      </c>
      <c r="C557" s="146" t="s">
        <v>6462</v>
      </c>
      <c r="D557" s="109">
        <v>1200057871</v>
      </c>
      <c r="E557" s="108" t="s">
        <v>468</v>
      </c>
      <c r="F557" s="109">
        <v>2011</v>
      </c>
      <c r="G557" s="110">
        <v>44389</v>
      </c>
      <c r="H557" s="109">
        <f t="shared" si="50"/>
        <v>10</v>
      </c>
      <c r="I557" s="109">
        <v>8</v>
      </c>
      <c r="J557" s="111">
        <f t="shared" si="51"/>
        <v>0.11874999999999999</v>
      </c>
      <c r="K557" s="138">
        <v>20400</v>
      </c>
      <c r="L557" s="138">
        <v>524.20000000000005</v>
      </c>
      <c r="M557" s="121">
        <v>0.34</v>
      </c>
      <c r="N557" s="112">
        <f t="shared" si="52"/>
        <v>27336</v>
      </c>
      <c r="O557" s="112">
        <f t="shared" si="53"/>
        <v>32461.5</v>
      </c>
      <c r="P557" s="114">
        <f t="shared" si="54"/>
        <v>1366.8000000000002</v>
      </c>
      <c r="Q557" s="115">
        <f t="shared" si="55"/>
        <v>1366.8000000000002</v>
      </c>
    </row>
    <row r="558" spans="2:17" x14ac:dyDescent="0.25">
      <c r="B558" s="109">
        <v>554</v>
      </c>
      <c r="C558" s="146" t="s">
        <v>6462</v>
      </c>
      <c r="D558" s="109">
        <v>1200069091</v>
      </c>
      <c r="E558" s="108" t="s">
        <v>469</v>
      </c>
      <c r="F558" s="109">
        <v>2011</v>
      </c>
      <c r="G558" s="110">
        <v>44389</v>
      </c>
      <c r="H558" s="109">
        <f t="shared" si="50"/>
        <v>10</v>
      </c>
      <c r="I558" s="109">
        <v>8</v>
      </c>
      <c r="J558" s="111">
        <f t="shared" si="51"/>
        <v>0.11874999999999999</v>
      </c>
      <c r="K558" s="138">
        <v>20400</v>
      </c>
      <c r="L558" s="138">
        <v>585.67999999999995</v>
      </c>
      <c r="M558" s="121">
        <v>0.34</v>
      </c>
      <c r="N558" s="112">
        <f t="shared" si="52"/>
        <v>27336</v>
      </c>
      <c r="O558" s="112">
        <f t="shared" si="53"/>
        <v>32461.5</v>
      </c>
      <c r="P558" s="114">
        <f t="shared" si="54"/>
        <v>1366.8000000000002</v>
      </c>
      <c r="Q558" s="115">
        <f t="shared" si="55"/>
        <v>1366.8000000000002</v>
      </c>
    </row>
    <row r="559" spans="2:17" x14ac:dyDescent="0.25">
      <c r="B559" s="109">
        <v>555</v>
      </c>
      <c r="C559" s="146" t="s">
        <v>6462</v>
      </c>
      <c r="D559" s="109">
        <v>1200062380</v>
      </c>
      <c r="E559" s="108" t="s">
        <v>465</v>
      </c>
      <c r="F559" s="109">
        <v>2011</v>
      </c>
      <c r="G559" s="110">
        <v>44389</v>
      </c>
      <c r="H559" s="109">
        <f t="shared" si="50"/>
        <v>10</v>
      </c>
      <c r="I559" s="109">
        <v>5</v>
      </c>
      <c r="J559" s="111">
        <f t="shared" si="51"/>
        <v>0.19</v>
      </c>
      <c r="K559" s="138">
        <v>19224</v>
      </c>
      <c r="L559" s="138">
        <v>4643.45</v>
      </c>
      <c r="M559" s="121">
        <v>0.34</v>
      </c>
      <c r="N559" s="112">
        <f t="shared" si="52"/>
        <v>25760.16</v>
      </c>
      <c r="O559" s="112">
        <f t="shared" si="53"/>
        <v>48944.303999999996</v>
      </c>
      <c r="P559" s="114">
        <f t="shared" si="54"/>
        <v>1288.008</v>
      </c>
      <c r="Q559" s="115">
        <f t="shared" si="55"/>
        <v>1288.008</v>
      </c>
    </row>
    <row r="560" spans="2:17" x14ac:dyDescent="0.25">
      <c r="B560" s="109">
        <v>556</v>
      </c>
      <c r="C560" s="146" t="s">
        <v>6462</v>
      </c>
      <c r="D560" s="109">
        <v>1200062390</v>
      </c>
      <c r="E560" s="108" t="s">
        <v>465</v>
      </c>
      <c r="F560" s="109">
        <v>2011</v>
      </c>
      <c r="G560" s="110">
        <v>44389</v>
      </c>
      <c r="H560" s="109">
        <f t="shared" si="50"/>
        <v>10</v>
      </c>
      <c r="I560" s="109">
        <v>5</v>
      </c>
      <c r="J560" s="111">
        <f t="shared" si="51"/>
        <v>0.19</v>
      </c>
      <c r="K560" s="138">
        <v>19224</v>
      </c>
      <c r="L560" s="138">
        <v>4643.45</v>
      </c>
      <c r="M560" s="121">
        <v>0.34</v>
      </c>
      <c r="N560" s="112">
        <f t="shared" si="52"/>
        <v>25760.16</v>
      </c>
      <c r="O560" s="112">
        <f t="shared" si="53"/>
        <v>48944.303999999996</v>
      </c>
      <c r="P560" s="114">
        <f t="shared" si="54"/>
        <v>1288.008</v>
      </c>
      <c r="Q560" s="115">
        <f t="shared" si="55"/>
        <v>1288.008</v>
      </c>
    </row>
    <row r="561" spans="2:17" x14ac:dyDescent="0.25">
      <c r="B561" s="109">
        <v>557</v>
      </c>
      <c r="C561" s="146" t="s">
        <v>6462</v>
      </c>
      <c r="D561" s="109">
        <v>1200062400</v>
      </c>
      <c r="E561" s="108" t="s">
        <v>465</v>
      </c>
      <c r="F561" s="109">
        <v>2011</v>
      </c>
      <c r="G561" s="110">
        <v>44389</v>
      </c>
      <c r="H561" s="109">
        <f t="shared" si="50"/>
        <v>10</v>
      </c>
      <c r="I561" s="109">
        <v>5</v>
      </c>
      <c r="J561" s="111">
        <f t="shared" si="51"/>
        <v>0.19</v>
      </c>
      <c r="K561" s="138">
        <v>19224</v>
      </c>
      <c r="L561" s="138">
        <v>4643.45</v>
      </c>
      <c r="M561" s="121">
        <v>0.34</v>
      </c>
      <c r="N561" s="112">
        <f t="shared" si="52"/>
        <v>25760.16</v>
      </c>
      <c r="O561" s="112">
        <f t="shared" si="53"/>
        <v>48944.303999999996</v>
      </c>
      <c r="P561" s="114">
        <f t="shared" si="54"/>
        <v>1288.008</v>
      </c>
      <c r="Q561" s="115">
        <f t="shared" si="55"/>
        <v>1288.008</v>
      </c>
    </row>
    <row r="562" spans="2:17" x14ac:dyDescent="0.25">
      <c r="B562" s="109">
        <v>558</v>
      </c>
      <c r="C562" s="146" t="s">
        <v>6462</v>
      </c>
      <c r="D562" s="109">
        <v>1200062410</v>
      </c>
      <c r="E562" s="108" t="s">
        <v>465</v>
      </c>
      <c r="F562" s="109">
        <v>2011</v>
      </c>
      <c r="G562" s="110">
        <v>44389</v>
      </c>
      <c r="H562" s="109">
        <f t="shared" si="50"/>
        <v>10</v>
      </c>
      <c r="I562" s="109">
        <v>5</v>
      </c>
      <c r="J562" s="111">
        <f t="shared" si="51"/>
        <v>0.19</v>
      </c>
      <c r="K562" s="138">
        <v>19224</v>
      </c>
      <c r="L562" s="138">
        <v>4643.45</v>
      </c>
      <c r="M562" s="121">
        <v>0.34</v>
      </c>
      <c r="N562" s="112">
        <f t="shared" si="52"/>
        <v>25760.16</v>
      </c>
      <c r="O562" s="112">
        <f t="shared" si="53"/>
        <v>48944.303999999996</v>
      </c>
      <c r="P562" s="114">
        <f t="shared" si="54"/>
        <v>1288.008</v>
      </c>
      <c r="Q562" s="115">
        <f t="shared" si="55"/>
        <v>1288.008</v>
      </c>
    </row>
    <row r="563" spans="2:17" x14ac:dyDescent="0.25">
      <c r="B563" s="109">
        <v>559</v>
      </c>
      <c r="C563" s="146" t="s">
        <v>6462</v>
      </c>
      <c r="D563" s="109">
        <v>1200057520</v>
      </c>
      <c r="E563" s="108" t="s">
        <v>465</v>
      </c>
      <c r="F563" s="109">
        <v>2011</v>
      </c>
      <c r="G563" s="110">
        <v>44389</v>
      </c>
      <c r="H563" s="109">
        <f t="shared" si="50"/>
        <v>10</v>
      </c>
      <c r="I563" s="109">
        <v>5</v>
      </c>
      <c r="J563" s="111">
        <f t="shared" si="51"/>
        <v>0.19</v>
      </c>
      <c r="K563" s="138">
        <v>16587</v>
      </c>
      <c r="L563" s="138">
        <v>1</v>
      </c>
      <c r="M563" s="121">
        <v>0</v>
      </c>
      <c r="N563" s="112">
        <f t="shared" si="52"/>
        <v>16587</v>
      </c>
      <c r="O563" s="112">
        <f t="shared" si="53"/>
        <v>31515.3</v>
      </c>
      <c r="P563" s="114">
        <f t="shared" si="54"/>
        <v>829.35</v>
      </c>
      <c r="Q563" s="115">
        <f t="shared" si="55"/>
        <v>829.35</v>
      </c>
    </row>
    <row r="564" spans="2:17" x14ac:dyDescent="0.25">
      <c r="B564" s="109">
        <v>560</v>
      </c>
      <c r="C564" s="146" t="s">
        <v>6462</v>
      </c>
      <c r="D564" s="109">
        <v>1200057530</v>
      </c>
      <c r="E564" s="108" t="s">
        <v>465</v>
      </c>
      <c r="F564" s="109">
        <v>2011</v>
      </c>
      <c r="G564" s="110">
        <v>44389</v>
      </c>
      <c r="H564" s="109">
        <f t="shared" si="50"/>
        <v>10</v>
      </c>
      <c r="I564" s="109">
        <v>5</v>
      </c>
      <c r="J564" s="111">
        <f t="shared" si="51"/>
        <v>0.19</v>
      </c>
      <c r="K564" s="138">
        <v>16587</v>
      </c>
      <c r="L564" s="138">
        <v>1</v>
      </c>
      <c r="M564" s="121">
        <v>0</v>
      </c>
      <c r="N564" s="112">
        <f t="shared" si="52"/>
        <v>16587</v>
      </c>
      <c r="O564" s="112">
        <f t="shared" si="53"/>
        <v>31515.3</v>
      </c>
      <c r="P564" s="114">
        <f t="shared" si="54"/>
        <v>829.35</v>
      </c>
      <c r="Q564" s="115">
        <f t="shared" si="55"/>
        <v>829.35</v>
      </c>
    </row>
    <row r="565" spans="2:17" x14ac:dyDescent="0.25">
      <c r="B565" s="109">
        <v>561</v>
      </c>
      <c r="C565" s="146" t="s">
        <v>6462</v>
      </c>
      <c r="D565" s="109">
        <v>1200068150</v>
      </c>
      <c r="E565" s="108" t="s">
        <v>470</v>
      </c>
      <c r="F565" s="109">
        <v>2011</v>
      </c>
      <c r="G565" s="110">
        <v>44389</v>
      </c>
      <c r="H565" s="109">
        <f t="shared" si="50"/>
        <v>10</v>
      </c>
      <c r="I565" s="109">
        <v>8</v>
      </c>
      <c r="J565" s="111">
        <f t="shared" si="51"/>
        <v>0.11874999999999999</v>
      </c>
      <c r="K565" s="138">
        <v>15495.82</v>
      </c>
      <c r="L565" s="138">
        <v>433.09</v>
      </c>
      <c r="M565" s="121">
        <v>0.14000000000000001</v>
      </c>
      <c r="N565" s="112">
        <f t="shared" si="52"/>
        <v>17665.234800000002</v>
      </c>
      <c r="O565" s="112">
        <f t="shared" si="53"/>
        <v>20977.466325000001</v>
      </c>
      <c r="P565" s="114">
        <f t="shared" si="54"/>
        <v>883.26174000000015</v>
      </c>
      <c r="Q565" s="115">
        <f t="shared" si="55"/>
        <v>883.26174000000015</v>
      </c>
    </row>
    <row r="566" spans="2:17" x14ac:dyDescent="0.25">
      <c r="B566" s="109">
        <v>562</v>
      </c>
      <c r="C566" s="146" t="s">
        <v>6462</v>
      </c>
      <c r="D566" s="109">
        <v>1200068140</v>
      </c>
      <c r="E566" s="108" t="s">
        <v>470</v>
      </c>
      <c r="F566" s="109">
        <v>2011</v>
      </c>
      <c r="G566" s="110">
        <v>44389</v>
      </c>
      <c r="H566" s="109">
        <f t="shared" si="50"/>
        <v>10</v>
      </c>
      <c r="I566" s="109">
        <v>8</v>
      </c>
      <c r="J566" s="111">
        <f t="shared" si="51"/>
        <v>0.11874999999999999</v>
      </c>
      <c r="K566" s="138">
        <v>15495.82</v>
      </c>
      <c r="L566" s="138">
        <v>433.09</v>
      </c>
      <c r="M566" s="121">
        <v>0.14000000000000001</v>
      </c>
      <c r="N566" s="112">
        <f t="shared" si="52"/>
        <v>17665.234800000002</v>
      </c>
      <c r="O566" s="112">
        <f t="shared" si="53"/>
        <v>20977.466325000001</v>
      </c>
      <c r="P566" s="114">
        <f t="shared" si="54"/>
        <v>883.26174000000015</v>
      </c>
      <c r="Q566" s="115">
        <f t="shared" si="55"/>
        <v>883.26174000000015</v>
      </c>
    </row>
    <row r="567" spans="2:17" x14ac:dyDescent="0.25">
      <c r="B567" s="109">
        <v>563</v>
      </c>
      <c r="C567" s="146" t="s">
        <v>6462</v>
      </c>
      <c r="D567" s="109">
        <v>1200068160</v>
      </c>
      <c r="E567" s="108" t="s">
        <v>470</v>
      </c>
      <c r="F567" s="109">
        <v>2011</v>
      </c>
      <c r="G567" s="110">
        <v>44389</v>
      </c>
      <c r="H567" s="109">
        <f t="shared" si="50"/>
        <v>10</v>
      </c>
      <c r="I567" s="109">
        <v>8</v>
      </c>
      <c r="J567" s="111">
        <f t="shared" si="51"/>
        <v>0.11874999999999999</v>
      </c>
      <c r="K567" s="138">
        <v>15495.82</v>
      </c>
      <c r="L567" s="138">
        <v>433.09</v>
      </c>
      <c r="M567" s="121">
        <v>0.14000000000000001</v>
      </c>
      <c r="N567" s="112">
        <f t="shared" si="52"/>
        <v>17665.234800000002</v>
      </c>
      <c r="O567" s="112">
        <f t="shared" si="53"/>
        <v>20977.466325000001</v>
      </c>
      <c r="P567" s="114">
        <f t="shared" si="54"/>
        <v>883.26174000000015</v>
      </c>
      <c r="Q567" s="115">
        <f t="shared" si="55"/>
        <v>883.26174000000015</v>
      </c>
    </row>
    <row r="568" spans="2:17" x14ac:dyDescent="0.25">
      <c r="B568" s="109">
        <v>564</v>
      </c>
      <c r="C568" s="146" t="s">
        <v>6462</v>
      </c>
      <c r="D568" s="109">
        <v>1200068170</v>
      </c>
      <c r="E568" s="108" t="s">
        <v>470</v>
      </c>
      <c r="F568" s="109">
        <v>2011</v>
      </c>
      <c r="G568" s="110">
        <v>44389</v>
      </c>
      <c r="H568" s="109">
        <f t="shared" si="50"/>
        <v>10</v>
      </c>
      <c r="I568" s="109">
        <v>8</v>
      </c>
      <c r="J568" s="111">
        <f t="shared" si="51"/>
        <v>0.11874999999999999</v>
      </c>
      <c r="K568" s="138">
        <v>15495.82</v>
      </c>
      <c r="L568" s="138">
        <v>433.09</v>
      </c>
      <c r="M568" s="121">
        <v>0.14000000000000001</v>
      </c>
      <c r="N568" s="112">
        <f t="shared" si="52"/>
        <v>17665.234800000002</v>
      </c>
      <c r="O568" s="112">
        <f t="shared" si="53"/>
        <v>20977.466325000001</v>
      </c>
      <c r="P568" s="114">
        <f t="shared" si="54"/>
        <v>883.26174000000015</v>
      </c>
      <c r="Q568" s="115">
        <f t="shared" si="55"/>
        <v>883.26174000000015</v>
      </c>
    </row>
    <row r="569" spans="2:17" x14ac:dyDescent="0.25">
      <c r="B569" s="109">
        <v>565</v>
      </c>
      <c r="C569" s="146" t="s">
        <v>6462</v>
      </c>
      <c r="D569" s="109">
        <v>1200057050</v>
      </c>
      <c r="E569" s="108" t="s">
        <v>471</v>
      </c>
      <c r="F569" s="109">
        <v>2011</v>
      </c>
      <c r="G569" s="110">
        <v>44389</v>
      </c>
      <c r="H569" s="109">
        <f t="shared" si="50"/>
        <v>10</v>
      </c>
      <c r="I569" s="109">
        <v>5</v>
      </c>
      <c r="J569" s="111">
        <f t="shared" si="51"/>
        <v>0.19</v>
      </c>
      <c r="K569" s="138">
        <v>11160</v>
      </c>
      <c r="L569" s="138">
        <v>3655.55</v>
      </c>
      <c r="M569" s="121">
        <v>0.34</v>
      </c>
      <c r="N569" s="112">
        <f t="shared" si="52"/>
        <v>14954.400000000001</v>
      </c>
      <c r="O569" s="112">
        <f t="shared" si="53"/>
        <v>28413.360000000001</v>
      </c>
      <c r="P569" s="114">
        <f t="shared" si="54"/>
        <v>747.72000000000014</v>
      </c>
      <c r="Q569" s="115">
        <f t="shared" si="55"/>
        <v>747.72000000000014</v>
      </c>
    </row>
    <row r="570" spans="2:17" x14ac:dyDescent="0.25">
      <c r="B570" s="109">
        <v>566</v>
      </c>
      <c r="C570" s="146" t="s">
        <v>6462</v>
      </c>
      <c r="D570" s="109">
        <v>1200062920</v>
      </c>
      <c r="E570" s="108" t="s">
        <v>472</v>
      </c>
      <c r="F570" s="109">
        <v>2011</v>
      </c>
      <c r="G570" s="110">
        <v>44389</v>
      </c>
      <c r="H570" s="109">
        <f t="shared" si="50"/>
        <v>10</v>
      </c>
      <c r="I570" s="109">
        <v>5</v>
      </c>
      <c r="J570" s="111">
        <f t="shared" si="51"/>
        <v>0.19</v>
      </c>
      <c r="K570" s="138">
        <v>5200</v>
      </c>
      <c r="L570" s="138">
        <v>108.35</v>
      </c>
      <c r="M570" s="113">
        <v>0.01</v>
      </c>
      <c r="N570" s="112">
        <f t="shared" si="52"/>
        <v>5252</v>
      </c>
      <c r="O570" s="112">
        <f t="shared" si="53"/>
        <v>9978.7999999999993</v>
      </c>
      <c r="P570" s="114">
        <f t="shared" si="54"/>
        <v>262.60000000000002</v>
      </c>
      <c r="Q570" s="115">
        <f t="shared" si="55"/>
        <v>262.60000000000002</v>
      </c>
    </row>
    <row r="571" spans="2:17" x14ac:dyDescent="0.25">
      <c r="B571" s="109">
        <v>567</v>
      </c>
      <c r="C571" s="146" t="s">
        <v>6462</v>
      </c>
      <c r="D571" s="109">
        <v>1200069360</v>
      </c>
      <c r="E571" s="108" t="s">
        <v>473</v>
      </c>
      <c r="F571" s="109">
        <v>2012</v>
      </c>
      <c r="G571" s="110">
        <v>44389</v>
      </c>
      <c r="H571" s="109">
        <f t="shared" si="50"/>
        <v>9</v>
      </c>
      <c r="I571" s="109">
        <v>15</v>
      </c>
      <c r="J571" s="111">
        <f t="shared" si="51"/>
        <v>6.3333333333333325E-2</v>
      </c>
      <c r="K571" s="138">
        <v>23488755</v>
      </c>
      <c r="L571" s="138">
        <v>2253198.54</v>
      </c>
      <c r="M571" s="121">
        <v>0.3</v>
      </c>
      <c r="N571" s="112">
        <f t="shared" si="52"/>
        <v>30535381.5</v>
      </c>
      <c r="O571" s="112">
        <f t="shared" si="53"/>
        <v>17405167.454999998</v>
      </c>
      <c r="P571" s="114">
        <f t="shared" si="54"/>
        <v>13130214.045000002</v>
      </c>
      <c r="Q571" s="115">
        <f t="shared" si="55"/>
        <v>11817192.640500002</v>
      </c>
    </row>
    <row r="572" spans="2:17" x14ac:dyDescent="0.25">
      <c r="B572" s="109">
        <v>568</v>
      </c>
      <c r="C572" s="146" t="s">
        <v>6462</v>
      </c>
      <c r="D572" s="109">
        <v>1200079830</v>
      </c>
      <c r="E572" s="108" t="s">
        <v>272</v>
      </c>
      <c r="F572" s="109">
        <v>2012</v>
      </c>
      <c r="G572" s="110">
        <v>44389</v>
      </c>
      <c r="H572" s="109">
        <f t="shared" si="50"/>
        <v>9</v>
      </c>
      <c r="I572" s="109">
        <v>10</v>
      </c>
      <c r="J572" s="111">
        <f t="shared" si="51"/>
        <v>9.5000000000000001E-2</v>
      </c>
      <c r="K572" s="138">
        <v>6744311</v>
      </c>
      <c r="L572" s="138">
        <v>1859914.3</v>
      </c>
      <c r="M572" s="121">
        <v>0</v>
      </c>
      <c r="N572" s="112">
        <f t="shared" si="52"/>
        <v>6744311</v>
      </c>
      <c r="O572" s="112">
        <f t="shared" si="53"/>
        <v>5766385.9050000003</v>
      </c>
      <c r="P572" s="114">
        <f t="shared" si="54"/>
        <v>977925.09499999974</v>
      </c>
      <c r="Q572" s="115">
        <f t="shared" si="55"/>
        <v>880132.58549999981</v>
      </c>
    </row>
    <row r="573" spans="2:17" x14ac:dyDescent="0.25">
      <c r="B573" s="109">
        <v>569</v>
      </c>
      <c r="C573" s="146" t="s">
        <v>6462</v>
      </c>
      <c r="D573" s="109">
        <v>1200074940</v>
      </c>
      <c r="E573" s="108" t="s">
        <v>474</v>
      </c>
      <c r="F573" s="109">
        <v>2012</v>
      </c>
      <c r="G573" s="110">
        <v>44389</v>
      </c>
      <c r="H573" s="109">
        <f t="shared" si="50"/>
        <v>9</v>
      </c>
      <c r="I573" s="109">
        <v>15</v>
      </c>
      <c r="J573" s="111">
        <f t="shared" si="51"/>
        <v>6.3333333333333325E-2</v>
      </c>
      <c r="K573" s="138">
        <v>4296000</v>
      </c>
      <c r="L573" s="138">
        <v>143411.76</v>
      </c>
      <c r="M573" s="121">
        <v>0.3</v>
      </c>
      <c r="N573" s="112">
        <f t="shared" si="52"/>
        <v>5584800</v>
      </c>
      <c r="O573" s="112">
        <f t="shared" si="53"/>
        <v>3183335.9999999995</v>
      </c>
      <c r="P573" s="114">
        <f t="shared" si="54"/>
        <v>2401464.0000000005</v>
      </c>
      <c r="Q573" s="115">
        <f t="shared" si="55"/>
        <v>2161317.6000000006</v>
      </c>
    </row>
    <row r="574" spans="2:17" x14ac:dyDescent="0.25">
      <c r="B574" s="109">
        <v>570</v>
      </c>
      <c r="C574" s="146" t="s">
        <v>6462</v>
      </c>
      <c r="D574" s="109">
        <v>1200074960</v>
      </c>
      <c r="E574" s="108" t="s">
        <v>475</v>
      </c>
      <c r="F574" s="109">
        <v>2012</v>
      </c>
      <c r="G574" s="110">
        <v>44389</v>
      </c>
      <c r="H574" s="109">
        <f t="shared" si="50"/>
        <v>9</v>
      </c>
      <c r="I574" s="109">
        <v>15</v>
      </c>
      <c r="J574" s="111">
        <f t="shared" si="51"/>
        <v>6.3333333333333325E-2</v>
      </c>
      <c r="K574" s="138">
        <v>3900000</v>
      </c>
      <c r="L574" s="138">
        <v>130192.63</v>
      </c>
      <c r="M574" s="121">
        <v>0.3</v>
      </c>
      <c r="N574" s="112">
        <f t="shared" si="52"/>
        <v>5070000</v>
      </c>
      <c r="O574" s="112">
        <f t="shared" si="53"/>
        <v>2889899.9999999995</v>
      </c>
      <c r="P574" s="114">
        <f t="shared" si="54"/>
        <v>2180100.0000000005</v>
      </c>
      <c r="Q574" s="115">
        <f t="shared" si="55"/>
        <v>1962090.0000000005</v>
      </c>
    </row>
    <row r="575" spans="2:17" x14ac:dyDescent="0.25">
      <c r="B575" s="109">
        <v>571</v>
      </c>
      <c r="C575" s="146" t="s">
        <v>6462</v>
      </c>
      <c r="D575" s="109">
        <v>1200054920</v>
      </c>
      <c r="E575" s="108" t="s">
        <v>476</v>
      </c>
      <c r="F575" s="109">
        <v>2012</v>
      </c>
      <c r="G575" s="110">
        <v>44389</v>
      </c>
      <c r="H575" s="109">
        <f t="shared" si="50"/>
        <v>9</v>
      </c>
      <c r="I575" s="109">
        <v>15</v>
      </c>
      <c r="J575" s="111">
        <f t="shared" si="51"/>
        <v>6.3333333333333325E-2</v>
      </c>
      <c r="K575" s="138">
        <v>2900000</v>
      </c>
      <c r="L575" s="138">
        <v>24853.89</v>
      </c>
      <c r="M575" s="121">
        <v>0.3</v>
      </c>
      <c r="N575" s="112">
        <f t="shared" si="52"/>
        <v>3770000</v>
      </c>
      <c r="O575" s="112">
        <f t="shared" si="53"/>
        <v>2148900</v>
      </c>
      <c r="P575" s="114">
        <f t="shared" si="54"/>
        <v>1621100</v>
      </c>
      <c r="Q575" s="115">
        <f t="shared" si="55"/>
        <v>1458990</v>
      </c>
    </row>
    <row r="576" spans="2:17" x14ac:dyDescent="0.25">
      <c r="B576" s="109">
        <v>572</v>
      </c>
      <c r="C576" s="146" t="s">
        <v>6462</v>
      </c>
      <c r="D576" s="109">
        <v>1200073660</v>
      </c>
      <c r="E576" s="108" t="s">
        <v>477</v>
      </c>
      <c r="F576" s="109">
        <v>2012</v>
      </c>
      <c r="G576" s="110">
        <v>44389</v>
      </c>
      <c r="H576" s="109">
        <f t="shared" si="50"/>
        <v>9</v>
      </c>
      <c r="I576" s="109">
        <v>15</v>
      </c>
      <c r="J576" s="111">
        <f t="shared" si="51"/>
        <v>6.3333333333333325E-2</v>
      </c>
      <c r="K576" s="138">
        <v>2035000</v>
      </c>
      <c r="L576" s="138">
        <v>50394</v>
      </c>
      <c r="M576" s="121">
        <v>0.3</v>
      </c>
      <c r="N576" s="112">
        <f t="shared" si="52"/>
        <v>2645500</v>
      </c>
      <c r="O576" s="112">
        <f t="shared" si="53"/>
        <v>1507934.9999999998</v>
      </c>
      <c r="P576" s="114">
        <f t="shared" si="54"/>
        <v>1137565.0000000002</v>
      </c>
      <c r="Q576" s="115">
        <f t="shared" si="55"/>
        <v>1023808.5000000002</v>
      </c>
    </row>
    <row r="577" spans="2:17" x14ac:dyDescent="0.25">
      <c r="B577" s="109">
        <v>573</v>
      </c>
      <c r="C577" s="146" t="s">
        <v>6462</v>
      </c>
      <c r="D577" s="109">
        <v>1200073250</v>
      </c>
      <c r="E577" s="108" t="s">
        <v>478</v>
      </c>
      <c r="F577" s="109">
        <v>2012</v>
      </c>
      <c r="G577" s="110">
        <v>44389</v>
      </c>
      <c r="H577" s="109">
        <f t="shared" si="50"/>
        <v>9</v>
      </c>
      <c r="I577" s="109">
        <v>10</v>
      </c>
      <c r="J577" s="111">
        <f t="shared" si="51"/>
        <v>9.5000000000000001E-2</v>
      </c>
      <c r="K577" s="138">
        <v>1595853.24</v>
      </c>
      <c r="L577" s="138">
        <v>12463.15</v>
      </c>
      <c r="M577" s="121">
        <v>7.0000000000000007E-2</v>
      </c>
      <c r="N577" s="112">
        <f t="shared" si="52"/>
        <v>1707562.9668000001</v>
      </c>
      <c r="O577" s="112">
        <f t="shared" si="53"/>
        <v>1459966.3366139999</v>
      </c>
      <c r="P577" s="114">
        <f t="shared" si="54"/>
        <v>247596.63018600014</v>
      </c>
      <c r="Q577" s="115">
        <f t="shared" si="55"/>
        <v>222836.96716740014</v>
      </c>
    </row>
    <row r="578" spans="2:17" x14ac:dyDescent="0.25">
      <c r="B578" s="109">
        <v>574</v>
      </c>
      <c r="C578" s="146" t="s">
        <v>6462</v>
      </c>
      <c r="D578" s="109">
        <v>1200069170</v>
      </c>
      <c r="E578" s="108" t="s">
        <v>479</v>
      </c>
      <c r="F578" s="109">
        <v>2012</v>
      </c>
      <c r="G578" s="110">
        <v>44389</v>
      </c>
      <c r="H578" s="109">
        <f t="shared" si="50"/>
        <v>9</v>
      </c>
      <c r="I578" s="109">
        <v>15</v>
      </c>
      <c r="J578" s="111">
        <f t="shared" si="51"/>
        <v>6.3333333333333325E-2</v>
      </c>
      <c r="K578" s="138">
        <v>1203500</v>
      </c>
      <c r="L578" s="138">
        <v>17789.07</v>
      </c>
      <c r="M578" s="121">
        <v>0.3</v>
      </c>
      <c r="N578" s="112">
        <f t="shared" si="52"/>
        <v>1564550</v>
      </c>
      <c r="O578" s="112">
        <f t="shared" si="53"/>
        <v>891793.49999999988</v>
      </c>
      <c r="P578" s="114">
        <f t="shared" si="54"/>
        <v>672756.50000000012</v>
      </c>
      <c r="Q578" s="115">
        <f t="shared" si="55"/>
        <v>605480.85000000009</v>
      </c>
    </row>
    <row r="579" spans="2:17" x14ac:dyDescent="0.25">
      <c r="B579" s="109">
        <v>575</v>
      </c>
      <c r="C579" s="146" t="s">
        <v>6462</v>
      </c>
      <c r="D579" s="109">
        <v>1200074941</v>
      </c>
      <c r="E579" s="108" t="s">
        <v>480</v>
      </c>
      <c r="F579" s="109">
        <v>2012</v>
      </c>
      <c r="G579" s="110">
        <v>44389</v>
      </c>
      <c r="H579" s="109">
        <f t="shared" si="50"/>
        <v>9</v>
      </c>
      <c r="I579" s="109">
        <v>15</v>
      </c>
      <c r="J579" s="111">
        <f t="shared" si="51"/>
        <v>6.3333333333333325E-2</v>
      </c>
      <c r="K579" s="138">
        <v>765000</v>
      </c>
      <c r="L579" s="138">
        <v>27089.31</v>
      </c>
      <c r="M579" s="121">
        <v>0.3</v>
      </c>
      <c r="N579" s="112">
        <f t="shared" si="52"/>
        <v>994500</v>
      </c>
      <c r="O579" s="112">
        <f t="shared" si="53"/>
        <v>566865</v>
      </c>
      <c r="P579" s="114">
        <f t="shared" si="54"/>
        <v>427635</v>
      </c>
      <c r="Q579" s="115">
        <f t="shared" si="55"/>
        <v>384871.5</v>
      </c>
    </row>
    <row r="580" spans="2:17" x14ac:dyDescent="0.25">
      <c r="B580" s="109">
        <v>576</v>
      </c>
      <c r="C580" s="146" t="s">
        <v>6462</v>
      </c>
      <c r="D580" s="109">
        <v>1200069280</v>
      </c>
      <c r="E580" s="108" t="s">
        <v>481</v>
      </c>
      <c r="F580" s="109">
        <v>2012</v>
      </c>
      <c r="G580" s="110">
        <v>44389</v>
      </c>
      <c r="H580" s="109">
        <f t="shared" si="50"/>
        <v>9</v>
      </c>
      <c r="I580" s="109">
        <v>15</v>
      </c>
      <c r="J580" s="111">
        <f t="shared" si="51"/>
        <v>6.3333333333333325E-2</v>
      </c>
      <c r="K580" s="138">
        <v>748000</v>
      </c>
      <c r="L580" s="138">
        <v>54406.239999999998</v>
      </c>
      <c r="M580" s="121">
        <v>0.3</v>
      </c>
      <c r="N580" s="112">
        <f t="shared" si="52"/>
        <v>972400</v>
      </c>
      <c r="O580" s="112">
        <f t="shared" si="53"/>
        <v>554268</v>
      </c>
      <c r="P580" s="114">
        <f t="shared" si="54"/>
        <v>418132</v>
      </c>
      <c r="Q580" s="115">
        <f t="shared" si="55"/>
        <v>376318.8</v>
      </c>
    </row>
    <row r="581" spans="2:17" x14ac:dyDescent="0.25">
      <c r="B581" s="109">
        <v>577</v>
      </c>
      <c r="C581" s="146" t="s">
        <v>6462</v>
      </c>
      <c r="D581" s="109">
        <v>1200074961</v>
      </c>
      <c r="E581" s="108" t="s">
        <v>482</v>
      </c>
      <c r="F581" s="109">
        <v>2012</v>
      </c>
      <c r="G581" s="110">
        <v>44389</v>
      </c>
      <c r="H581" s="109">
        <f t="shared" ref="H581:H644" si="56">YEAR(G581)-F581</f>
        <v>9</v>
      </c>
      <c r="I581" s="109">
        <v>15</v>
      </c>
      <c r="J581" s="111">
        <f t="shared" ref="J581:J644" si="57">(95/I581/100)</f>
        <v>6.3333333333333325E-2</v>
      </c>
      <c r="K581" s="138">
        <v>625000</v>
      </c>
      <c r="L581" s="138">
        <v>22131.14</v>
      </c>
      <c r="M581" s="121">
        <v>0.3</v>
      </c>
      <c r="N581" s="112">
        <f t="shared" ref="N581:N644" si="58">K581*(1+M581)</f>
        <v>812500</v>
      </c>
      <c r="O581" s="112">
        <f t="shared" ref="O581:O644" si="59">H581*J581*N581</f>
        <v>463124.99999999994</v>
      </c>
      <c r="P581" s="114">
        <f t="shared" si="54"/>
        <v>349375.00000000006</v>
      </c>
      <c r="Q581" s="115">
        <f t="shared" si="55"/>
        <v>314437.50000000006</v>
      </c>
    </row>
    <row r="582" spans="2:17" x14ac:dyDescent="0.25">
      <c r="B582" s="109">
        <v>578</v>
      </c>
      <c r="C582" s="146" t="s">
        <v>6462</v>
      </c>
      <c r="D582" s="109">
        <v>1200069130</v>
      </c>
      <c r="E582" s="108" t="s">
        <v>483</v>
      </c>
      <c r="F582" s="109">
        <v>2012</v>
      </c>
      <c r="G582" s="110">
        <v>44389</v>
      </c>
      <c r="H582" s="109">
        <f t="shared" si="56"/>
        <v>9</v>
      </c>
      <c r="I582" s="109">
        <v>15</v>
      </c>
      <c r="J582" s="111">
        <f t="shared" si="57"/>
        <v>6.3333333333333325E-2</v>
      </c>
      <c r="K582" s="138">
        <v>494343.4</v>
      </c>
      <c r="L582" s="138">
        <v>16389.43</v>
      </c>
      <c r="M582" s="121">
        <v>0.3</v>
      </c>
      <c r="N582" s="112">
        <f t="shared" si="58"/>
        <v>642646.42000000004</v>
      </c>
      <c r="O582" s="112">
        <f t="shared" si="59"/>
        <v>366308.45939999999</v>
      </c>
      <c r="P582" s="114">
        <f t="shared" ref="P582:P645" si="60">IF(N582-O582&lt;=0,5%*N582,N582-O582)</f>
        <v>276337.96060000005</v>
      </c>
      <c r="Q582" s="115">
        <f t="shared" ref="Q582:Q645" si="61">IF(P582=N582*5%,P582,P582*0.9)</f>
        <v>248704.16454000006</v>
      </c>
    </row>
    <row r="583" spans="2:17" x14ac:dyDescent="0.25">
      <c r="B583" s="109">
        <v>579</v>
      </c>
      <c r="C583" s="146" t="s">
        <v>6462</v>
      </c>
      <c r="D583" s="109">
        <v>1200070300</v>
      </c>
      <c r="E583" s="108" t="s">
        <v>42</v>
      </c>
      <c r="F583" s="109">
        <v>2012</v>
      </c>
      <c r="G583" s="110">
        <v>44389</v>
      </c>
      <c r="H583" s="109">
        <f t="shared" si="56"/>
        <v>9</v>
      </c>
      <c r="I583" s="109">
        <v>8</v>
      </c>
      <c r="J583" s="111">
        <f t="shared" si="57"/>
        <v>0.11874999999999999</v>
      </c>
      <c r="K583" s="138">
        <v>329812</v>
      </c>
      <c r="L583" s="138">
        <v>2617.0700000000002</v>
      </c>
      <c r="M583" s="121">
        <v>0.3</v>
      </c>
      <c r="N583" s="112">
        <f t="shared" si="58"/>
        <v>428755.60000000003</v>
      </c>
      <c r="O583" s="112">
        <f t="shared" si="59"/>
        <v>458232.54749999999</v>
      </c>
      <c r="P583" s="114">
        <f t="shared" si="60"/>
        <v>21437.780000000002</v>
      </c>
      <c r="Q583" s="115">
        <f t="shared" si="61"/>
        <v>21437.780000000002</v>
      </c>
    </row>
    <row r="584" spans="2:17" x14ac:dyDescent="0.25">
      <c r="B584" s="109">
        <v>580</v>
      </c>
      <c r="C584" s="146" t="s">
        <v>6462</v>
      </c>
      <c r="D584" s="109">
        <v>1200070010</v>
      </c>
      <c r="E584" s="108" t="s">
        <v>484</v>
      </c>
      <c r="F584" s="109">
        <v>2012</v>
      </c>
      <c r="G584" s="110">
        <v>44389</v>
      </c>
      <c r="H584" s="109">
        <f t="shared" si="56"/>
        <v>9</v>
      </c>
      <c r="I584" s="109">
        <v>8</v>
      </c>
      <c r="J584" s="111">
        <f t="shared" si="57"/>
        <v>0.11874999999999999</v>
      </c>
      <c r="K584" s="138">
        <v>318923.5</v>
      </c>
      <c r="L584" s="138">
        <v>22948.04</v>
      </c>
      <c r="M584" s="121">
        <v>0.3</v>
      </c>
      <c r="N584" s="112">
        <f t="shared" si="58"/>
        <v>414600.55</v>
      </c>
      <c r="O584" s="112">
        <f t="shared" si="59"/>
        <v>443104.33781249996</v>
      </c>
      <c r="P584" s="114">
        <f t="shared" si="60"/>
        <v>20730.0275</v>
      </c>
      <c r="Q584" s="115">
        <f t="shared" si="61"/>
        <v>20730.0275</v>
      </c>
    </row>
    <row r="585" spans="2:17" x14ac:dyDescent="0.25">
      <c r="B585" s="109">
        <v>581</v>
      </c>
      <c r="C585" s="146" t="s">
        <v>6462</v>
      </c>
      <c r="D585" s="109">
        <v>1200075100</v>
      </c>
      <c r="E585" s="108" t="s">
        <v>485</v>
      </c>
      <c r="F585" s="109">
        <v>2012</v>
      </c>
      <c r="G585" s="110">
        <v>44389</v>
      </c>
      <c r="H585" s="109">
        <f t="shared" si="56"/>
        <v>9</v>
      </c>
      <c r="I585" s="109">
        <v>10</v>
      </c>
      <c r="J585" s="111">
        <f t="shared" si="57"/>
        <v>9.5000000000000001E-2</v>
      </c>
      <c r="K585" s="138">
        <v>275000</v>
      </c>
      <c r="L585" s="138">
        <v>8518.15</v>
      </c>
      <c r="M585" s="121">
        <v>0.3</v>
      </c>
      <c r="N585" s="112">
        <f t="shared" si="58"/>
        <v>357500</v>
      </c>
      <c r="O585" s="112">
        <f t="shared" si="59"/>
        <v>305662.5</v>
      </c>
      <c r="P585" s="114">
        <f t="shared" si="60"/>
        <v>51837.5</v>
      </c>
      <c r="Q585" s="115">
        <f t="shared" si="61"/>
        <v>46653.75</v>
      </c>
    </row>
    <row r="586" spans="2:17" x14ac:dyDescent="0.25">
      <c r="B586" s="109">
        <v>582</v>
      </c>
      <c r="C586" s="146" t="s">
        <v>6462</v>
      </c>
      <c r="D586" s="109">
        <v>1200075130</v>
      </c>
      <c r="E586" s="108" t="s">
        <v>485</v>
      </c>
      <c r="F586" s="109">
        <v>2012</v>
      </c>
      <c r="G586" s="110">
        <v>44389</v>
      </c>
      <c r="H586" s="109">
        <f t="shared" si="56"/>
        <v>9</v>
      </c>
      <c r="I586" s="109">
        <v>10</v>
      </c>
      <c r="J586" s="111">
        <f t="shared" si="57"/>
        <v>9.5000000000000001E-2</v>
      </c>
      <c r="K586" s="138">
        <v>275000</v>
      </c>
      <c r="L586" s="138">
        <v>8518.15</v>
      </c>
      <c r="M586" s="121">
        <v>0.3</v>
      </c>
      <c r="N586" s="112">
        <f t="shared" si="58"/>
        <v>357500</v>
      </c>
      <c r="O586" s="112">
        <f t="shared" si="59"/>
        <v>305662.5</v>
      </c>
      <c r="P586" s="114">
        <f t="shared" si="60"/>
        <v>51837.5</v>
      </c>
      <c r="Q586" s="115">
        <f t="shared" si="61"/>
        <v>46653.75</v>
      </c>
    </row>
    <row r="587" spans="2:17" x14ac:dyDescent="0.25">
      <c r="B587" s="109">
        <v>583</v>
      </c>
      <c r="C587" s="146" t="s">
        <v>6462</v>
      </c>
      <c r="D587" s="109">
        <v>1200075110</v>
      </c>
      <c r="E587" s="108" t="s">
        <v>485</v>
      </c>
      <c r="F587" s="109">
        <v>2012</v>
      </c>
      <c r="G587" s="110">
        <v>44389</v>
      </c>
      <c r="H587" s="109">
        <f t="shared" si="56"/>
        <v>9</v>
      </c>
      <c r="I587" s="109">
        <v>10</v>
      </c>
      <c r="J587" s="111">
        <f t="shared" si="57"/>
        <v>9.5000000000000001E-2</v>
      </c>
      <c r="K587" s="138">
        <v>275000</v>
      </c>
      <c r="L587" s="138">
        <v>8518.15</v>
      </c>
      <c r="M587" s="121">
        <v>0.3</v>
      </c>
      <c r="N587" s="112">
        <f t="shared" si="58"/>
        <v>357500</v>
      </c>
      <c r="O587" s="112">
        <f t="shared" si="59"/>
        <v>305662.5</v>
      </c>
      <c r="P587" s="114">
        <f t="shared" si="60"/>
        <v>51837.5</v>
      </c>
      <c r="Q587" s="115">
        <f t="shared" si="61"/>
        <v>46653.75</v>
      </c>
    </row>
    <row r="588" spans="2:17" x14ac:dyDescent="0.25">
      <c r="B588" s="109">
        <v>584</v>
      </c>
      <c r="C588" s="146" t="s">
        <v>6462</v>
      </c>
      <c r="D588" s="109">
        <v>1200075120</v>
      </c>
      <c r="E588" s="108" t="s">
        <v>485</v>
      </c>
      <c r="F588" s="109">
        <v>2012</v>
      </c>
      <c r="G588" s="110">
        <v>44389</v>
      </c>
      <c r="H588" s="109">
        <f t="shared" si="56"/>
        <v>9</v>
      </c>
      <c r="I588" s="109">
        <v>10</v>
      </c>
      <c r="J588" s="111">
        <f t="shared" si="57"/>
        <v>9.5000000000000001E-2</v>
      </c>
      <c r="K588" s="138">
        <v>275000</v>
      </c>
      <c r="L588" s="138">
        <v>8518.15</v>
      </c>
      <c r="M588" s="121">
        <v>0.3</v>
      </c>
      <c r="N588" s="112">
        <f t="shared" si="58"/>
        <v>357500</v>
      </c>
      <c r="O588" s="112">
        <f t="shared" si="59"/>
        <v>305662.5</v>
      </c>
      <c r="P588" s="114">
        <f t="shared" si="60"/>
        <v>51837.5</v>
      </c>
      <c r="Q588" s="115">
        <f t="shared" si="61"/>
        <v>46653.75</v>
      </c>
    </row>
    <row r="589" spans="2:17" x14ac:dyDescent="0.25">
      <c r="B589" s="109">
        <v>585</v>
      </c>
      <c r="C589" s="146" t="s">
        <v>6462</v>
      </c>
      <c r="D589" s="109">
        <v>1200075140</v>
      </c>
      <c r="E589" s="108" t="s">
        <v>485</v>
      </c>
      <c r="F589" s="109">
        <v>2012</v>
      </c>
      <c r="G589" s="110">
        <v>44389</v>
      </c>
      <c r="H589" s="109">
        <f t="shared" si="56"/>
        <v>9</v>
      </c>
      <c r="I589" s="109">
        <v>10</v>
      </c>
      <c r="J589" s="111">
        <f t="shared" si="57"/>
        <v>9.5000000000000001E-2</v>
      </c>
      <c r="K589" s="138">
        <v>275000</v>
      </c>
      <c r="L589" s="138">
        <v>8518.15</v>
      </c>
      <c r="M589" s="121">
        <v>0.3</v>
      </c>
      <c r="N589" s="112">
        <f t="shared" si="58"/>
        <v>357500</v>
      </c>
      <c r="O589" s="112">
        <f t="shared" si="59"/>
        <v>305662.5</v>
      </c>
      <c r="P589" s="114">
        <f t="shared" si="60"/>
        <v>51837.5</v>
      </c>
      <c r="Q589" s="115">
        <f t="shared" si="61"/>
        <v>46653.75</v>
      </c>
    </row>
    <row r="590" spans="2:17" x14ac:dyDescent="0.25">
      <c r="B590" s="109">
        <v>586</v>
      </c>
      <c r="C590" s="146" t="s">
        <v>6462</v>
      </c>
      <c r="D590" s="109">
        <v>1200075080</v>
      </c>
      <c r="E590" s="108" t="s">
        <v>485</v>
      </c>
      <c r="F590" s="109">
        <v>2012</v>
      </c>
      <c r="G590" s="110">
        <v>44389</v>
      </c>
      <c r="H590" s="109">
        <f t="shared" si="56"/>
        <v>9</v>
      </c>
      <c r="I590" s="109">
        <v>10</v>
      </c>
      <c r="J590" s="111">
        <f t="shared" si="57"/>
        <v>9.5000000000000001E-2</v>
      </c>
      <c r="K590" s="138">
        <v>275000</v>
      </c>
      <c r="L590" s="138">
        <v>8518.15</v>
      </c>
      <c r="M590" s="121">
        <v>0.3</v>
      </c>
      <c r="N590" s="112">
        <f t="shared" si="58"/>
        <v>357500</v>
      </c>
      <c r="O590" s="112">
        <f t="shared" si="59"/>
        <v>305662.5</v>
      </c>
      <c r="P590" s="114">
        <f t="shared" si="60"/>
        <v>51837.5</v>
      </c>
      <c r="Q590" s="115">
        <f t="shared" si="61"/>
        <v>46653.75</v>
      </c>
    </row>
    <row r="591" spans="2:17" x14ac:dyDescent="0.25">
      <c r="B591" s="109">
        <v>587</v>
      </c>
      <c r="C591" s="146" t="s">
        <v>6462</v>
      </c>
      <c r="D591" s="109">
        <v>1200060680</v>
      </c>
      <c r="E591" s="108" t="s">
        <v>246</v>
      </c>
      <c r="F591" s="109">
        <v>2012</v>
      </c>
      <c r="G591" s="110">
        <v>44389</v>
      </c>
      <c r="H591" s="109">
        <f t="shared" si="56"/>
        <v>9</v>
      </c>
      <c r="I591" s="109">
        <v>8</v>
      </c>
      <c r="J591" s="111">
        <f t="shared" si="57"/>
        <v>0.11874999999999999</v>
      </c>
      <c r="K591" s="138">
        <v>250000</v>
      </c>
      <c r="L591" s="138">
        <v>1</v>
      </c>
      <c r="M591" s="121">
        <v>0</v>
      </c>
      <c r="N591" s="112">
        <f t="shared" si="58"/>
        <v>250000</v>
      </c>
      <c r="O591" s="112">
        <f t="shared" si="59"/>
        <v>267187.49999999994</v>
      </c>
      <c r="P591" s="114">
        <f t="shared" si="60"/>
        <v>12500</v>
      </c>
      <c r="Q591" s="115">
        <f t="shared" si="61"/>
        <v>12500</v>
      </c>
    </row>
    <row r="592" spans="2:17" x14ac:dyDescent="0.25">
      <c r="B592" s="109">
        <v>588</v>
      </c>
      <c r="C592" s="146" t="s">
        <v>6462</v>
      </c>
      <c r="D592" s="109">
        <v>1200070310</v>
      </c>
      <c r="E592" s="108" t="s">
        <v>445</v>
      </c>
      <c r="F592" s="109">
        <v>2012</v>
      </c>
      <c r="G592" s="110">
        <v>44389</v>
      </c>
      <c r="H592" s="109">
        <f t="shared" si="56"/>
        <v>9</v>
      </c>
      <c r="I592" s="109">
        <v>15</v>
      </c>
      <c r="J592" s="111">
        <f t="shared" si="57"/>
        <v>6.3333333333333325E-2</v>
      </c>
      <c r="K592" s="138">
        <v>205996</v>
      </c>
      <c r="L592" s="138">
        <v>1</v>
      </c>
      <c r="M592" s="121">
        <v>0</v>
      </c>
      <c r="N592" s="112">
        <f t="shared" si="58"/>
        <v>205996</v>
      </c>
      <c r="O592" s="112">
        <f t="shared" si="59"/>
        <v>117417.71999999999</v>
      </c>
      <c r="P592" s="114">
        <f t="shared" si="60"/>
        <v>88578.280000000013</v>
      </c>
      <c r="Q592" s="115">
        <f t="shared" si="61"/>
        <v>79720.452000000019</v>
      </c>
    </row>
    <row r="593" spans="2:17" x14ac:dyDescent="0.25">
      <c r="B593" s="109">
        <v>589</v>
      </c>
      <c r="C593" s="146" t="s">
        <v>6462</v>
      </c>
      <c r="D593" s="109">
        <v>1200054922</v>
      </c>
      <c r="E593" s="108" t="s">
        <v>486</v>
      </c>
      <c r="F593" s="109">
        <v>2012</v>
      </c>
      <c r="G593" s="110">
        <v>44389</v>
      </c>
      <c r="H593" s="109">
        <f t="shared" si="56"/>
        <v>9</v>
      </c>
      <c r="I593" s="109">
        <v>8</v>
      </c>
      <c r="J593" s="111">
        <f t="shared" si="57"/>
        <v>0.11874999999999999</v>
      </c>
      <c r="K593" s="138">
        <v>204635.2</v>
      </c>
      <c r="L593" s="138">
        <v>1753.54</v>
      </c>
      <c r="M593" s="121">
        <v>0.3</v>
      </c>
      <c r="N593" s="112">
        <f t="shared" si="58"/>
        <v>266025.76</v>
      </c>
      <c r="O593" s="112">
        <f t="shared" si="59"/>
        <v>284315.03099999996</v>
      </c>
      <c r="P593" s="114">
        <f t="shared" si="60"/>
        <v>13301.288</v>
      </c>
      <c r="Q593" s="115">
        <f t="shared" si="61"/>
        <v>13301.288</v>
      </c>
    </row>
    <row r="594" spans="2:17" x14ac:dyDescent="0.25">
      <c r="B594" s="109">
        <v>590</v>
      </c>
      <c r="C594" s="146" t="s">
        <v>6462</v>
      </c>
      <c r="D594" s="109">
        <v>1200069610</v>
      </c>
      <c r="E594" s="108" t="s">
        <v>487</v>
      </c>
      <c r="F594" s="109">
        <v>2012</v>
      </c>
      <c r="G594" s="110">
        <v>44389</v>
      </c>
      <c r="H594" s="109">
        <f t="shared" si="56"/>
        <v>9</v>
      </c>
      <c r="I594" s="109">
        <v>15</v>
      </c>
      <c r="J594" s="111">
        <f t="shared" si="57"/>
        <v>6.3333333333333325E-2</v>
      </c>
      <c r="K594" s="138">
        <v>200000</v>
      </c>
      <c r="L594" s="138">
        <v>1</v>
      </c>
      <c r="M594" s="121">
        <v>0</v>
      </c>
      <c r="N594" s="112">
        <f t="shared" si="58"/>
        <v>200000</v>
      </c>
      <c r="O594" s="112">
        <f t="shared" si="59"/>
        <v>113999.99999999999</v>
      </c>
      <c r="P594" s="114">
        <f t="shared" si="60"/>
        <v>86000.000000000015</v>
      </c>
      <c r="Q594" s="115">
        <f t="shared" si="61"/>
        <v>77400.000000000015</v>
      </c>
    </row>
    <row r="595" spans="2:17" x14ac:dyDescent="0.25">
      <c r="B595" s="109">
        <v>591</v>
      </c>
      <c r="C595" s="146" t="s">
        <v>6462</v>
      </c>
      <c r="D595" s="109">
        <v>1200070040</v>
      </c>
      <c r="E595" s="108" t="s">
        <v>488</v>
      </c>
      <c r="F595" s="109">
        <v>2012</v>
      </c>
      <c r="G595" s="110">
        <v>44389</v>
      </c>
      <c r="H595" s="109">
        <f t="shared" si="56"/>
        <v>9</v>
      </c>
      <c r="I595" s="109">
        <v>10</v>
      </c>
      <c r="J595" s="111">
        <f t="shared" si="57"/>
        <v>9.5000000000000001E-2</v>
      </c>
      <c r="K595" s="138">
        <v>179200</v>
      </c>
      <c r="L595" s="138">
        <v>6349.08</v>
      </c>
      <c r="M595" s="121">
        <v>0.3</v>
      </c>
      <c r="N595" s="112">
        <f t="shared" si="58"/>
        <v>232960</v>
      </c>
      <c r="O595" s="112">
        <f t="shared" si="59"/>
        <v>199180.79999999999</v>
      </c>
      <c r="P595" s="114">
        <f t="shared" si="60"/>
        <v>33779.200000000012</v>
      </c>
      <c r="Q595" s="115">
        <f t="shared" si="61"/>
        <v>30401.28000000001</v>
      </c>
    </row>
    <row r="596" spans="2:17" x14ac:dyDescent="0.25">
      <c r="B596" s="109">
        <v>592</v>
      </c>
      <c r="C596" s="146" t="s">
        <v>6462</v>
      </c>
      <c r="D596" s="109">
        <v>1200068680</v>
      </c>
      <c r="E596" s="108" t="s">
        <v>489</v>
      </c>
      <c r="F596" s="109">
        <v>2012</v>
      </c>
      <c r="G596" s="110">
        <v>44389</v>
      </c>
      <c r="H596" s="109">
        <f t="shared" si="56"/>
        <v>9</v>
      </c>
      <c r="I596" s="109">
        <v>5</v>
      </c>
      <c r="J596" s="111">
        <f t="shared" si="57"/>
        <v>0.19</v>
      </c>
      <c r="K596" s="138">
        <v>161700</v>
      </c>
      <c r="L596" s="138">
        <v>11299.76</v>
      </c>
      <c r="M596" s="121">
        <v>0.3</v>
      </c>
      <c r="N596" s="112">
        <f t="shared" si="58"/>
        <v>210210</v>
      </c>
      <c r="O596" s="112">
        <f t="shared" si="59"/>
        <v>359459.1</v>
      </c>
      <c r="P596" s="114">
        <f t="shared" si="60"/>
        <v>10510.5</v>
      </c>
      <c r="Q596" s="115">
        <f t="shared" si="61"/>
        <v>10510.5</v>
      </c>
    </row>
    <row r="597" spans="2:17" x14ac:dyDescent="0.25">
      <c r="B597" s="109">
        <v>593</v>
      </c>
      <c r="C597" s="146" t="s">
        <v>6462</v>
      </c>
      <c r="D597" s="109">
        <v>1200074942</v>
      </c>
      <c r="E597" s="108" t="s">
        <v>490</v>
      </c>
      <c r="F597" s="109">
        <v>2012</v>
      </c>
      <c r="G597" s="110">
        <v>44389</v>
      </c>
      <c r="H597" s="109">
        <f t="shared" si="56"/>
        <v>9</v>
      </c>
      <c r="I597" s="109">
        <v>8</v>
      </c>
      <c r="J597" s="111">
        <f t="shared" si="57"/>
        <v>0.11874999999999999</v>
      </c>
      <c r="K597" s="138">
        <v>154800</v>
      </c>
      <c r="L597" s="138">
        <v>5167.83</v>
      </c>
      <c r="M597" s="121">
        <v>0.3</v>
      </c>
      <c r="N597" s="112">
        <f t="shared" si="58"/>
        <v>201240</v>
      </c>
      <c r="O597" s="112">
        <f t="shared" si="59"/>
        <v>215075.24999999997</v>
      </c>
      <c r="P597" s="114">
        <f t="shared" si="60"/>
        <v>10062</v>
      </c>
      <c r="Q597" s="115">
        <f t="shared" si="61"/>
        <v>10062</v>
      </c>
    </row>
    <row r="598" spans="2:17" x14ac:dyDescent="0.25">
      <c r="B598" s="109">
        <v>594</v>
      </c>
      <c r="C598" s="146" t="s">
        <v>6462</v>
      </c>
      <c r="D598" s="109">
        <v>1200069361</v>
      </c>
      <c r="E598" s="108" t="s">
        <v>491</v>
      </c>
      <c r="F598" s="109">
        <v>2012</v>
      </c>
      <c r="G598" s="110">
        <v>44389</v>
      </c>
      <c r="H598" s="109">
        <f t="shared" si="56"/>
        <v>9</v>
      </c>
      <c r="I598" s="109">
        <v>10</v>
      </c>
      <c r="J598" s="111">
        <f t="shared" si="57"/>
        <v>9.5000000000000001E-2</v>
      </c>
      <c r="K598" s="138">
        <v>118000</v>
      </c>
      <c r="L598" s="138">
        <v>11093.09</v>
      </c>
      <c r="M598" s="121">
        <v>0.3</v>
      </c>
      <c r="N598" s="112">
        <f t="shared" si="58"/>
        <v>153400</v>
      </c>
      <c r="O598" s="112">
        <f t="shared" si="59"/>
        <v>131157</v>
      </c>
      <c r="P598" s="114">
        <f t="shared" si="60"/>
        <v>22243</v>
      </c>
      <c r="Q598" s="115">
        <f t="shared" si="61"/>
        <v>20018.7</v>
      </c>
    </row>
    <row r="599" spans="2:17" x14ac:dyDescent="0.25">
      <c r="B599" s="109">
        <v>595</v>
      </c>
      <c r="C599" s="146" t="s">
        <v>6462</v>
      </c>
      <c r="D599" s="109">
        <v>1200069520</v>
      </c>
      <c r="E599" s="108" t="s">
        <v>492</v>
      </c>
      <c r="F599" s="109">
        <v>2012</v>
      </c>
      <c r="G599" s="110">
        <v>44389</v>
      </c>
      <c r="H599" s="109">
        <f t="shared" si="56"/>
        <v>9</v>
      </c>
      <c r="I599" s="109">
        <v>3</v>
      </c>
      <c r="J599" s="111">
        <f t="shared" si="57"/>
        <v>0.31666666666666665</v>
      </c>
      <c r="K599" s="138">
        <v>111065</v>
      </c>
      <c r="L599" s="138">
        <v>6998.25</v>
      </c>
      <c r="M599" s="121">
        <v>0</v>
      </c>
      <c r="N599" s="112">
        <f t="shared" si="58"/>
        <v>111065</v>
      </c>
      <c r="O599" s="112">
        <f t="shared" si="59"/>
        <v>316535.24999999994</v>
      </c>
      <c r="P599" s="114">
        <f t="shared" si="60"/>
        <v>5553.25</v>
      </c>
      <c r="Q599" s="115">
        <f t="shared" si="61"/>
        <v>5553.25</v>
      </c>
    </row>
    <row r="600" spans="2:17" x14ac:dyDescent="0.25">
      <c r="B600" s="109">
        <v>596</v>
      </c>
      <c r="C600" s="146" t="s">
        <v>6462</v>
      </c>
      <c r="D600" s="109">
        <v>1200069540</v>
      </c>
      <c r="E600" s="108" t="s">
        <v>493</v>
      </c>
      <c r="F600" s="109">
        <v>2012</v>
      </c>
      <c r="G600" s="110">
        <v>44389</v>
      </c>
      <c r="H600" s="109">
        <f t="shared" si="56"/>
        <v>9</v>
      </c>
      <c r="I600" s="109">
        <v>3</v>
      </c>
      <c r="J600" s="111">
        <f t="shared" si="57"/>
        <v>0.31666666666666665</v>
      </c>
      <c r="K600" s="138">
        <v>111065</v>
      </c>
      <c r="L600" s="138">
        <v>6998.25</v>
      </c>
      <c r="M600" s="121">
        <v>0</v>
      </c>
      <c r="N600" s="112">
        <f t="shared" si="58"/>
        <v>111065</v>
      </c>
      <c r="O600" s="112">
        <f t="shared" si="59"/>
        <v>316535.24999999994</v>
      </c>
      <c r="P600" s="114">
        <f t="shared" si="60"/>
        <v>5553.25</v>
      </c>
      <c r="Q600" s="115">
        <f t="shared" si="61"/>
        <v>5553.25</v>
      </c>
    </row>
    <row r="601" spans="2:17" x14ac:dyDescent="0.25">
      <c r="B601" s="109">
        <v>597</v>
      </c>
      <c r="C601" s="146" t="s">
        <v>6462</v>
      </c>
      <c r="D601" s="109">
        <v>1200069510</v>
      </c>
      <c r="E601" s="108" t="s">
        <v>492</v>
      </c>
      <c r="F601" s="109">
        <v>2012</v>
      </c>
      <c r="G601" s="110">
        <v>44389</v>
      </c>
      <c r="H601" s="109">
        <f t="shared" si="56"/>
        <v>9</v>
      </c>
      <c r="I601" s="109">
        <v>3</v>
      </c>
      <c r="J601" s="111">
        <f t="shared" si="57"/>
        <v>0.31666666666666665</v>
      </c>
      <c r="K601" s="138">
        <v>94279</v>
      </c>
      <c r="L601" s="138">
        <v>5940.6</v>
      </c>
      <c r="M601" s="121">
        <v>0</v>
      </c>
      <c r="N601" s="112">
        <f t="shared" si="58"/>
        <v>94279</v>
      </c>
      <c r="O601" s="112">
        <f t="shared" si="59"/>
        <v>268695.14999999997</v>
      </c>
      <c r="P601" s="114">
        <f t="shared" si="60"/>
        <v>4713.95</v>
      </c>
      <c r="Q601" s="115">
        <f t="shared" si="61"/>
        <v>4713.95</v>
      </c>
    </row>
    <row r="602" spans="2:17" x14ac:dyDescent="0.25">
      <c r="B602" s="109">
        <v>598</v>
      </c>
      <c r="C602" s="146" t="s">
        <v>6462</v>
      </c>
      <c r="D602" s="109">
        <v>1200069530</v>
      </c>
      <c r="E602" s="108" t="s">
        <v>493</v>
      </c>
      <c r="F602" s="109">
        <v>2012</v>
      </c>
      <c r="G602" s="110">
        <v>44389</v>
      </c>
      <c r="H602" s="109">
        <f t="shared" si="56"/>
        <v>9</v>
      </c>
      <c r="I602" s="109">
        <v>3</v>
      </c>
      <c r="J602" s="111">
        <f t="shared" si="57"/>
        <v>0.31666666666666665</v>
      </c>
      <c r="K602" s="138">
        <v>94279</v>
      </c>
      <c r="L602" s="138">
        <v>5940.6</v>
      </c>
      <c r="M602" s="121">
        <v>0</v>
      </c>
      <c r="N602" s="112">
        <f t="shared" si="58"/>
        <v>94279</v>
      </c>
      <c r="O602" s="112">
        <f t="shared" si="59"/>
        <v>268695.14999999997</v>
      </c>
      <c r="P602" s="114">
        <f t="shared" si="60"/>
        <v>4713.95</v>
      </c>
      <c r="Q602" s="115">
        <f t="shared" si="61"/>
        <v>4713.95</v>
      </c>
    </row>
    <row r="603" spans="2:17" x14ac:dyDescent="0.25">
      <c r="B603" s="109">
        <v>599</v>
      </c>
      <c r="C603" s="146" t="s">
        <v>6462</v>
      </c>
      <c r="D603" s="109">
        <v>1200073810</v>
      </c>
      <c r="E603" s="108" t="s">
        <v>445</v>
      </c>
      <c r="F603" s="109">
        <v>2012</v>
      </c>
      <c r="G603" s="110">
        <v>44389</v>
      </c>
      <c r="H603" s="109">
        <f t="shared" si="56"/>
        <v>9</v>
      </c>
      <c r="I603" s="109">
        <v>5</v>
      </c>
      <c r="J603" s="111">
        <f t="shared" si="57"/>
        <v>0.19</v>
      </c>
      <c r="K603" s="138">
        <v>78850</v>
      </c>
      <c r="L603" s="138">
        <v>8546.74</v>
      </c>
      <c r="M603" s="121">
        <v>0.3</v>
      </c>
      <c r="N603" s="112">
        <f t="shared" si="58"/>
        <v>102505</v>
      </c>
      <c r="O603" s="112">
        <f t="shared" si="59"/>
        <v>175283.55</v>
      </c>
      <c r="P603" s="114">
        <f t="shared" si="60"/>
        <v>5125.25</v>
      </c>
      <c r="Q603" s="115">
        <f t="shared" si="61"/>
        <v>5125.25</v>
      </c>
    </row>
    <row r="604" spans="2:17" x14ac:dyDescent="0.25">
      <c r="B604" s="109">
        <v>600</v>
      </c>
      <c r="C604" s="146" t="s">
        <v>6462</v>
      </c>
      <c r="D604" s="109">
        <v>1200063820</v>
      </c>
      <c r="E604" s="108" t="s">
        <v>494</v>
      </c>
      <c r="F604" s="109">
        <v>2012</v>
      </c>
      <c r="G604" s="110">
        <v>44389</v>
      </c>
      <c r="H604" s="109">
        <f t="shared" si="56"/>
        <v>9</v>
      </c>
      <c r="I604" s="109">
        <v>8</v>
      </c>
      <c r="J604" s="111">
        <f t="shared" si="57"/>
        <v>0.11874999999999999</v>
      </c>
      <c r="K604" s="138">
        <v>72000</v>
      </c>
      <c r="L604" s="138">
        <v>2586.5700000000002</v>
      </c>
      <c r="M604" s="121">
        <v>0.3</v>
      </c>
      <c r="N604" s="112">
        <f t="shared" si="58"/>
        <v>93600</v>
      </c>
      <c r="O604" s="112">
        <f t="shared" si="59"/>
        <v>100034.99999999999</v>
      </c>
      <c r="P604" s="114">
        <f t="shared" si="60"/>
        <v>4680</v>
      </c>
      <c r="Q604" s="115">
        <f t="shared" si="61"/>
        <v>4680</v>
      </c>
    </row>
    <row r="605" spans="2:17" x14ac:dyDescent="0.25">
      <c r="B605" s="109">
        <v>601</v>
      </c>
      <c r="C605" s="146" t="s">
        <v>6462</v>
      </c>
      <c r="D605" s="109">
        <v>1200074840</v>
      </c>
      <c r="E605" s="108" t="s">
        <v>495</v>
      </c>
      <c r="F605" s="109">
        <v>2012</v>
      </c>
      <c r="G605" s="110">
        <v>44389</v>
      </c>
      <c r="H605" s="109">
        <f t="shared" si="56"/>
        <v>9</v>
      </c>
      <c r="I605" s="109">
        <v>3</v>
      </c>
      <c r="J605" s="111">
        <f t="shared" si="57"/>
        <v>0.31666666666666665</v>
      </c>
      <c r="K605" s="138">
        <v>66000</v>
      </c>
      <c r="L605" s="138">
        <v>6853.12</v>
      </c>
      <c r="M605" s="113">
        <v>7.0000000000000007E-2</v>
      </c>
      <c r="N605" s="112">
        <f t="shared" si="58"/>
        <v>70620</v>
      </c>
      <c r="O605" s="112">
        <f t="shared" si="59"/>
        <v>201266.99999999997</v>
      </c>
      <c r="P605" s="114">
        <f t="shared" si="60"/>
        <v>3531</v>
      </c>
      <c r="Q605" s="115">
        <f t="shared" si="61"/>
        <v>3531</v>
      </c>
    </row>
    <row r="606" spans="2:17" x14ac:dyDescent="0.25">
      <c r="B606" s="109">
        <v>602</v>
      </c>
      <c r="C606" s="146" t="s">
        <v>6462</v>
      </c>
      <c r="D606" s="109">
        <v>1200060890</v>
      </c>
      <c r="E606" s="108" t="s">
        <v>496</v>
      </c>
      <c r="F606" s="109">
        <v>2012</v>
      </c>
      <c r="G606" s="110">
        <v>44389</v>
      </c>
      <c r="H606" s="109">
        <f t="shared" si="56"/>
        <v>9</v>
      </c>
      <c r="I606" s="109">
        <v>5</v>
      </c>
      <c r="J606" s="111">
        <f t="shared" si="57"/>
        <v>0.19</v>
      </c>
      <c r="K606" s="138">
        <v>62130</v>
      </c>
      <c r="L606" s="138">
        <v>3947.15</v>
      </c>
      <c r="M606" s="121">
        <v>0.3</v>
      </c>
      <c r="N606" s="112">
        <f t="shared" si="58"/>
        <v>80769</v>
      </c>
      <c r="O606" s="112">
        <f t="shared" si="59"/>
        <v>138114.99</v>
      </c>
      <c r="P606" s="114">
        <f t="shared" si="60"/>
        <v>4038.4500000000003</v>
      </c>
      <c r="Q606" s="115">
        <f t="shared" si="61"/>
        <v>4038.4500000000003</v>
      </c>
    </row>
    <row r="607" spans="2:17" x14ac:dyDescent="0.25">
      <c r="B607" s="109">
        <v>603</v>
      </c>
      <c r="C607" s="146" t="s">
        <v>6462</v>
      </c>
      <c r="D607" s="109">
        <v>1200069580</v>
      </c>
      <c r="E607" s="108" t="s">
        <v>497</v>
      </c>
      <c r="F607" s="109">
        <v>2012</v>
      </c>
      <c r="G607" s="110">
        <v>44389</v>
      </c>
      <c r="H607" s="109">
        <f t="shared" si="56"/>
        <v>9</v>
      </c>
      <c r="I607" s="109">
        <v>5</v>
      </c>
      <c r="J607" s="111">
        <f t="shared" si="57"/>
        <v>0.19</v>
      </c>
      <c r="K607" s="138">
        <v>60324</v>
      </c>
      <c r="L607" s="138">
        <v>1732.75</v>
      </c>
      <c r="M607" s="121">
        <v>0.3</v>
      </c>
      <c r="N607" s="112">
        <f t="shared" si="58"/>
        <v>78421.2</v>
      </c>
      <c r="O607" s="112">
        <f t="shared" si="59"/>
        <v>134100.25199999998</v>
      </c>
      <c r="P607" s="114">
        <f t="shared" si="60"/>
        <v>3921.06</v>
      </c>
      <c r="Q607" s="115">
        <f t="shared" si="61"/>
        <v>3921.06</v>
      </c>
    </row>
    <row r="608" spans="2:17" x14ac:dyDescent="0.25">
      <c r="B608" s="109">
        <v>604</v>
      </c>
      <c r="C608" s="146" t="s">
        <v>6462</v>
      </c>
      <c r="D608" s="109">
        <v>1200070910</v>
      </c>
      <c r="E608" s="108" t="s">
        <v>498</v>
      </c>
      <c r="F608" s="109">
        <v>2012</v>
      </c>
      <c r="G608" s="110">
        <v>44389</v>
      </c>
      <c r="H608" s="109">
        <f t="shared" si="56"/>
        <v>9</v>
      </c>
      <c r="I608" s="109">
        <v>5</v>
      </c>
      <c r="J608" s="111">
        <f t="shared" si="57"/>
        <v>0.19</v>
      </c>
      <c r="K608" s="138">
        <v>40000</v>
      </c>
      <c r="L608" s="138">
        <v>3169.37</v>
      </c>
      <c r="M608" s="121">
        <v>0.3</v>
      </c>
      <c r="N608" s="112">
        <f t="shared" si="58"/>
        <v>52000</v>
      </c>
      <c r="O608" s="112">
        <f t="shared" si="59"/>
        <v>88920</v>
      </c>
      <c r="P608" s="114">
        <f t="shared" si="60"/>
        <v>2600</v>
      </c>
      <c r="Q608" s="115">
        <f t="shared" si="61"/>
        <v>2600</v>
      </c>
    </row>
    <row r="609" spans="2:17" x14ac:dyDescent="0.25">
      <c r="B609" s="109">
        <v>605</v>
      </c>
      <c r="C609" s="146" t="s">
        <v>6462</v>
      </c>
      <c r="D609" s="109">
        <v>1200070301</v>
      </c>
      <c r="E609" s="108" t="s">
        <v>499</v>
      </c>
      <c r="F609" s="109">
        <v>2012</v>
      </c>
      <c r="G609" s="110">
        <v>44389</v>
      </c>
      <c r="H609" s="109">
        <f t="shared" si="56"/>
        <v>9</v>
      </c>
      <c r="I609" s="109">
        <v>10</v>
      </c>
      <c r="J609" s="111">
        <f t="shared" si="57"/>
        <v>9.5000000000000001E-2</v>
      </c>
      <c r="K609" s="138">
        <v>35612</v>
      </c>
      <c r="L609" s="138">
        <v>282.83</v>
      </c>
      <c r="M609" s="121">
        <v>0.3</v>
      </c>
      <c r="N609" s="112">
        <f t="shared" si="58"/>
        <v>46295.6</v>
      </c>
      <c r="O609" s="112">
        <f t="shared" si="59"/>
        <v>39582.737999999998</v>
      </c>
      <c r="P609" s="114">
        <f t="shared" si="60"/>
        <v>6712.862000000001</v>
      </c>
      <c r="Q609" s="115">
        <f t="shared" si="61"/>
        <v>6041.5758000000014</v>
      </c>
    </row>
    <row r="610" spans="2:17" x14ac:dyDescent="0.25">
      <c r="B610" s="109">
        <v>606</v>
      </c>
      <c r="C610" s="146" t="s">
        <v>6462</v>
      </c>
      <c r="D610" s="109">
        <v>1200077950</v>
      </c>
      <c r="E610" s="108" t="s">
        <v>500</v>
      </c>
      <c r="F610" s="109">
        <v>2013</v>
      </c>
      <c r="G610" s="110">
        <v>44389</v>
      </c>
      <c r="H610" s="109">
        <f t="shared" si="56"/>
        <v>8</v>
      </c>
      <c r="I610" s="109">
        <v>15</v>
      </c>
      <c r="J610" s="111">
        <f t="shared" si="57"/>
        <v>6.3333333333333325E-2</v>
      </c>
      <c r="K610" s="138">
        <v>12913476.74</v>
      </c>
      <c r="L610" s="138">
        <v>562317.82999999996</v>
      </c>
      <c r="M610" s="121">
        <v>0.18</v>
      </c>
      <c r="N610" s="112">
        <f t="shared" si="58"/>
        <v>15237902.553199999</v>
      </c>
      <c r="O610" s="112">
        <f t="shared" si="59"/>
        <v>7720537.2936213315</v>
      </c>
      <c r="P610" s="114">
        <f t="shared" si="60"/>
        <v>7517365.2595786676</v>
      </c>
      <c r="Q610" s="115">
        <f t="shared" si="61"/>
        <v>6765628.733620801</v>
      </c>
    </row>
    <row r="611" spans="2:17" x14ac:dyDescent="0.25">
      <c r="B611" s="109">
        <v>607</v>
      </c>
      <c r="C611" s="146" t="s">
        <v>6462</v>
      </c>
      <c r="D611" s="109">
        <v>1200078211</v>
      </c>
      <c r="E611" s="108" t="s">
        <v>501</v>
      </c>
      <c r="F611" s="109">
        <v>2013</v>
      </c>
      <c r="G611" s="110">
        <v>44389</v>
      </c>
      <c r="H611" s="109">
        <f t="shared" si="56"/>
        <v>8</v>
      </c>
      <c r="I611" s="109">
        <v>15</v>
      </c>
      <c r="J611" s="111">
        <f t="shared" si="57"/>
        <v>6.3333333333333325E-2</v>
      </c>
      <c r="K611" s="138">
        <v>2600000</v>
      </c>
      <c r="L611" s="138">
        <v>520662.93</v>
      </c>
      <c r="M611" s="121">
        <v>0.18</v>
      </c>
      <c r="N611" s="112">
        <f t="shared" si="58"/>
        <v>3068000</v>
      </c>
      <c r="O611" s="112">
        <f t="shared" si="59"/>
        <v>1554453.333333333</v>
      </c>
      <c r="P611" s="114">
        <f t="shared" si="60"/>
        <v>1513546.666666667</v>
      </c>
      <c r="Q611" s="115">
        <f t="shared" si="61"/>
        <v>1362192.0000000002</v>
      </c>
    </row>
    <row r="612" spans="2:17" x14ac:dyDescent="0.25">
      <c r="B612" s="109">
        <v>608</v>
      </c>
      <c r="C612" s="146" t="s">
        <v>6462</v>
      </c>
      <c r="D612" s="109">
        <v>1200081080</v>
      </c>
      <c r="E612" s="108" t="s">
        <v>502</v>
      </c>
      <c r="F612" s="109">
        <v>2013</v>
      </c>
      <c r="G612" s="110">
        <v>44389</v>
      </c>
      <c r="H612" s="109">
        <f t="shared" si="56"/>
        <v>8</v>
      </c>
      <c r="I612" s="109">
        <v>15</v>
      </c>
      <c r="J612" s="111">
        <f t="shared" si="57"/>
        <v>6.3333333333333325E-2</v>
      </c>
      <c r="K612" s="138">
        <v>2460701.54</v>
      </c>
      <c r="L612" s="138">
        <v>239175.31</v>
      </c>
      <c r="M612" s="121">
        <v>0.18</v>
      </c>
      <c r="N612" s="112">
        <f t="shared" si="58"/>
        <v>2903627.8171999999</v>
      </c>
      <c r="O612" s="112">
        <f t="shared" si="59"/>
        <v>1471171.4273813332</v>
      </c>
      <c r="P612" s="114">
        <f t="shared" si="60"/>
        <v>1432456.3898186667</v>
      </c>
      <c r="Q612" s="115">
        <f t="shared" si="61"/>
        <v>1289210.7508368001</v>
      </c>
    </row>
    <row r="613" spans="2:17" x14ac:dyDescent="0.25">
      <c r="B613" s="109">
        <v>609</v>
      </c>
      <c r="C613" s="146" t="s">
        <v>6462</v>
      </c>
      <c r="D613" s="109">
        <v>1200075270</v>
      </c>
      <c r="E613" s="108" t="s">
        <v>503</v>
      </c>
      <c r="F613" s="109">
        <v>2013</v>
      </c>
      <c r="G613" s="110">
        <v>44389</v>
      </c>
      <c r="H613" s="109">
        <f t="shared" si="56"/>
        <v>8</v>
      </c>
      <c r="I613" s="109">
        <v>15</v>
      </c>
      <c r="J613" s="111">
        <f t="shared" si="57"/>
        <v>6.3333333333333325E-2</v>
      </c>
      <c r="K613" s="138">
        <v>1275000</v>
      </c>
      <c r="L613" s="138">
        <v>155490.09</v>
      </c>
      <c r="M613" s="121">
        <v>0.18</v>
      </c>
      <c r="N613" s="112">
        <f t="shared" si="58"/>
        <v>1504500</v>
      </c>
      <c r="O613" s="112">
        <f t="shared" si="59"/>
        <v>762279.99999999988</v>
      </c>
      <c r="P613" s="114">
        <f t="shared" si="60"/>
        <v>742220.00000000012</v>
      </c>
      <c r="Q613" s="115">
        <f t="shared" si="61"/>
        <v>667998.00000000012</v>
      </c>
    </row>
    <row r="614" spans="2:17" x14ac:dyDescent="0.25">
      <c r="B614" s="109">
        <v>610</v>
      </c>
      <c r="C614" s="146" t="s">
        <v>6462</v>
      </c>
      <c r="D614" s="109">
        <v>1200076140</v>
      </c>
      <c r="E614" s="108" t="s">
        <v>504</v>
      </c>
      <c r="F614" s="109">
        <v>2013</v>
      </c>
      <c r="G614" s="110">
        <v>44389</v>
      </c>
      <c r="H614" s="109">
        <f t="shared" si="56"/>
        <v>8</v>
      </c>
      <c r="I614" s="109">
        <v>15</v>
      </c>
      <c r="J614" s="111">
        <f t="shared" si="57"/>
        <v>6.3333333333333325E-2</v>
      </c>
      <c r="K614" s="138">
        <v>900000</v>
      </c>
      <c r="L614" s="138">
        <v>46973.66</v>
      </c>
      <c r="M614" s="121">
        <v>0.18</v>
      </c>
      <c r="N614" s="112">
        <f t="shared" si="58"/>
        <v>1062000</v>
      </c>
      <c r="O614" s="112">
        <f t="shared" si="59"/>
        <v>538079.99999999988</v>
      </c>
      <c r="P614" s="114">
        <f t="shared" si="60"/>
        <v>523920.00000000012</v>
      </c>
      <c r="Q614" s="115">
        <f t="shared" si="61"/>
        <v>471528.00000000012</v>
      </c>
    </row>
    <row r="615" spans="2:17" x14ac:dyDescent="0.25">
      <c r="B615" s="109">
        <v>611</v>
      </c>
      <c r="C615" s="146" t="s">
        <v>6462</v>
      </c>
      <c r="D615" s="109">
        <v>1200081260</v>
      </c>
      <c r="E615" s="108" t="s">
        <v>505</v>
      </c>
      <c r="F615" s="109">
        <v>2013</v>
      </c>
      <c r="G615" s="110">
        <v>44389</v>
      </c>
      <c r="H615" s="109">
        <f t="shared" si="56"/>
        <v>8</v>
      </c>
      <c r="I615" s="109">
        <v>15</v>
      </c>
      <c r="J615" s="111">
        <f t="shared" si="57"/>
        <v>6.3333333333333325E-2</v>
      </c>
      <c r="K615" s="138">
        <v>672375</v>
      </c>
      <c r="L615" s="138">
        <v>63563.75</v>
      </c>
      <c r="M615" s="121">
        <v>0.08</v>
      </c>
      <c r="N615" s="112">
        <f t="shared" si="58"/>
        <v>726165</v>
      </c>
      <c r="O615" s="112">
        <f t="shared" si="59"/>
        <v>367923.6</v>
      </c>
      <c r="P615" s="114">
        <f t="shared" si="60"/>
        <v>358241.4</v>
      </c>
      <c r="Q615" s="115">
        <f t="shared" si="61"/>
        <v>322417.26</v>
      </c>
    </row>
    <row r="616" spans="2:17" x14ac:dyDescent="0.25">
      <c r="B616" s="109">
        <v>612</v>
      </c>
      <c r="C616" s="146" t="s">
        <v>6462</v>
      </c>
      <c r="D616" s="109">
        <v>1200076470</v>
      </c>
      <c r="E616" s="108" t="s">
        <v>506</v>
      </c>
      <c r="F616" s="109">
        <v>2013</v>
      </c>
      <c r="G616" s="110">
        <v>44389</v>
      </c>
      <c r="H616" s="109">
        <f t="shared" si="56"/>
        <v>8</v>
      </c>
      <c r="I616" s="109">
        <v>15</v>
      </c>
      <c r="J616" s="111">
        <f t="shared" si="57"/>
        <v>6.3333333333333325E-2</v>
      </c>
      <c r="K616" s="138">
        <v>625000</v>
      </c>
      <c r="L616" s="138">
        <v>30957.03</v>
      </c>
      <c r="M616" s="121">
        <v>0.18</v>
      </c>
      <c r="N616" s="112">
        <f t="shared" si="58"/>
        <v>737500</v>
      </c>
      <c r="O616" s="112">
        <f t="shared" si="59"/>
        <v>373666.66666666663</v>
      </c>
      <c r="P616" s="114">
        <f t="shared" si="60"/>
        <v>363833.33333333337</v>
      </c>
      <c r="Q616" s="115">
        <f t="shared" si="61"/>
        <v>327450.00000000006</v>
      </c>
    </row>
    <row r="617" spans="2:17" x14ac:dyDescent="0.25">
      <c r="B617" s="109">
        <v>613</v>
      </c>
      <c r="C617" s="146" t="s">
        <v>6462</v>
      </c>
      <c r="D617" s="109">
        <v>1200079810</v>
      </c>
      <c r="E617" s="108" t="s">
        <v>507</v>
      </c>
      <c r="F617" s="109">
        <v>2013</v>
      </c>
      <c r="G617" s="110">
        <v>44389</v>
      </c>
      <c r="H617" s="109">
        <f t="shared" si="56"/>
        <v>8</v>
      </c>
      <c r="I617" s="109">
        <v>15</v>
      </c>
      <c r="J617" s="111">
        <f t="shared" si="57"/>
        <v>6.3333333333333325E-2</v>
      </c>
      <c r="K617" s="138">
        <v>474752</v>
      </c>
      <c r="L617" s="138">
        <v>34643.660000000003</v>
      </c>
      <c r="M617" s="121">
        <v>0.18</v>
      </c>
      <c r="N617" s="112">
        <f t="shared" si="58"/>
        <v>560207.35999999999</v>
      </c>
      <c r="O617" s="112">
        <f t="shared" si="59"/>
        <v>283838.39573333331</v>
      </c>
      <c r="P617" s="114">
        <f t="shared" si="60"/>
        <v>276368.96426666668</v>
      </c>
      <c r="Q617" s="115">
        <f t="shared" si="61"/>
        <v>248732.06784</v>
      </c>
    </row>
    <row r="618" spans="2:17" x14ac:dyDescent="0.25">
      <c r="B618" s="109">
        <v>614</v>
      </c>
      <c r="C618" s="146" t="s">
        <v>6462</v>
      </c>
      <c r="D618" s="109">
        <v>1200081100</v>
      </c>
      <c r="E618" s="108" t="s">
        <v>508</v>
      </c>
      <c r="F618" s="109">
        <v>2013</v>
      </c>
      <c r="G618" s="110">
        <v>44389</v>
      </c>
      <c r="H618" s="109">
        <f t="shared" si="56"/>
        <v>8</v>
      </c>
      <c r="I618" s="109">
        <v>8</v>
      </c>
      <c r="J618" s="111">
        <f t="shared" si="57"/>
        <v>0.11874999999999999</v>
      </c>
      <c r="K618" s="138">
        <v>312708.75</v>
      </c>
      <c r="L618" s="138">
        <v>28912.49</v>
      </c>
      <c r="M618" s="121">
        <v>0.08</v>
      </c>
      <c r="N618" s="112">
        <f t="shared" si="58"/>
        <v>337725.45</v>
      </c>
      <c r="O618" s="112">
        <f t="shared" si="59"/>
        <v>320839.17749999999</v>
      </c>
      <c r="P618" s="114">
        <f t="shared" si="60"/>
        <v>16886.272500000021</v>
      </c>
      <c r="Q618" s="115">
        <f t="shared" si="61"/>
        <v>16886.272500000021</v>
      </c>
    </row>
    <row r="619" spans="2:17" x14ac:dyDescent="0.25">
      <c r="B619" s="109">
        <v>615</v>
      </c>
      <c r="C619" s="146" t="s">
        <v>6462</v>
      </c>
      <c r="D619" s="109">
        <v>1200080210</v>
      </c>
      <c r="E619" s="108" t="s">
        <v>509</v>
      </c>
      <c r="F619" s="109">
        <v>2013</v>
      </c>
      <c r="G619" s="110">
        <v>44389</v>
      </c>
      <c r="H619" s="109">
        <f t="shared" si="56"/>
        <v>8</v>
      </c>
      <c r="I619" s="109">
        <v>8</v>
      </c>
      <c r="J619" s="111">
        <f t="shared" si="57"/>
        <v>0.11874999999999999</v>
      </c>
      <c r="K619" s="138">
        <v>300000</v>
      </c>
      <c r="L619" s="138">
        <v>29463.67</v>
      </c>
      <c r="M619" s="121">
        <v>0.18</v>
      </c>
      <c r="N619" s="112">
        <f t="shared" si="58"/>
        <v>354000</v>
      </c>
      <c r="O619" s="112">
        <f t="shared" si="59"/>
        <v>336300</v>
      </c>
      <c r="P619" s="114">
        <f t="shared" si="60"/>
        <v>17700</v>
      </c>
      <c r="Q619" s="115">
        <f t="shared" si="61"/>
        <v>17700</v>
      </c>
    </row>
    <row r="620" spans="2:17" x14ac:dyDescent="0.25">
      <c r="B620" s="109">
        <v>616</v>
      </c>
      <c r="C620" s="146" t="s">
        <v>6462</v>
      </c>
      <c r="D620" s="109">
        <v>1200080050</v>
      </c>
      <c r="E620" s="108" t="s">
        <v>510</v>
      </c>
      <c r="F620" s="109">
        <v>2013</v>
      </c>
      <c r="G620" s="110">
        <v>44389</v>
      </c>
      <c r="H620" s="109">
        <f t="shared" si="56"/>
        <v>8</v>
      </c>
      <c r="I620" s="109">
        <v>8</v>
      </c>
      <c r="J620" s="111">
        <f t="shared" si="57"/>
        <v>0.11874999999999999</v>
      </c>
      <c r="K620" s="138">
        <v>211120</v>
      </c>
      <c r="L620" s="138">
        <v>19075.39</v>
      </c>
      <c r="M620" s="121">
        <v>0.18</v>
      </c>
      <c r="N620" s="112">
        <f t="shared" si="58"/>
        <v>249121.59999999998</v>
      </c>
      <c r="O620" s="112">
        <f t="shared" si="59"/>
        <v>236665.51999999996</v>
      </c>
      <c r="P620" s="114">
        <f t="shared" si="60"/>
        <v>12456.080000000016</v>
      </c>
      <c r="Q620" s="115">
        <f t="shared" si="61"/>
        <v>12456.080000000016</v>
      </c>
    </row>
    <row r="621" spans="2:17" x14ac:dyDescent="0.25">
      <c r="B621" s="109">
        <v>617</v>
      </c>
      <c r="C621" s="146" t="s">
        <v>6462</v>
      </c>
      <c r="D621" s="109">
        <v>1200079490</v>
      </c>
      <c r="E621" s="108" t="s">
        <v>511</v>
      </c>
      <c r="F621" s="109">
        <v>2013</v>
      </c>
      <c r="G621" s="110">
        <v>44389</v>
      </c>
      <c r="H621" s="109">
        <f t="shared" si="56"/>
        <v>8</v>
      </c>
      <c r="I621" s="109">
        <v>3</v>
      </c>
      <c r="J621" s="111">
        <f t="shared" si="57"/>
        <v>0.31666666666666665</v>
      </c>
      <c r="K621" s="138">
        <v>140781.9</v>
      </c>
      <c r="L621" s="138">
        <v>19213.36</v>
      </c>
      <c r="M621" s="121">
        <v>0</v>
      </c>
      <c r="N621" s="112">
        <f t="shared" si="58"/>
        <v>140781.9</v>
      </c>
      <c r="O621" s="112">
        <f t="shared" si="59"/>
        <v>356647.48</v>
      </c>
      <c r="P621" s="114">
        <f t="shared" si="60"/>
        <v>7039.0950000000003</v>
      </c>
      <c r="Q621" s="115">
        <f t="shared" si="61"/>
        <v>7039.0950000000003</v>
      </c>
    </row>
    <row r="622" spans="2:17" x14ac:dyDescent="0.25">
      <c r="B622" s="109">
        <v>618</v>
      </c>
      <c r="C622" s="146" t="s">
        <v>6462</v>
      </c>
      <c r="D622" s="109">
        <v>1200078550</v>
      </c>
      <c r="E622" s="108" t="s">
        <v>512</v>
      </c>
      <c r="F622" s="109">
        <v>2013</v>
      </c>
      <c r="G622" s="110">
        <v>44389</v>
      </c>
      <c r="H622" s="109">
        <f t="shared" si="56"/>
        <v>8</v>
      </c>
      <c r="I622" s="109">
        <v>5</v>
      </c>
      <c r="J622" s="111">
        <f t="shared" si="57"/>
        <v>0.19</v>
      </c>
      <c r="K622" s="138">
        <v>137539.85</v>
      </c>
      <c r="L622" s="138">
        <v>18769.740000000002</v>
      </c>
      <c r="M622" s="121">
        <v>0.08</v>
      </c>
      <c r="N622" s="112">
        <f t="shared" si="58"/>
        <v>148543.03800000003</v>
      </c>
      <c r="O622" s="112">
        <f t="shared" si="59"/>
        <v>225785.41776000004</v>
      </c>
      <c r="P622" s="114">
        <f t="shared" si="60"/>
        <v>7427.1519000000017</v>
      </c>
      <c r="Q622" s="115">
        <f t="shared" si="61"/>
        <v>7427.1519000000017</v>
      </c>
    </row>
    <row r="623" spans="2:17" x14ac:dyDescent="0.25">
      <c r="B623" s="109">
        <v>619</v>
      </c>
      <c r="C623" s="146" t="s">
        <v>6462</v>
      </c>
      <c r="D623" s="109">
        <v>1200079240</v>
      </c>
      <c r="E623" s="108" t="s">
        <v>513</v>
      </c>
      <c r="F623" s="109">
        <v>2013</v>
      </c>
      <c r="G623" s="110">
        <v>44389</v>
      </c>
      <c r="H623" s="109">
        <f t="shared" si="56"/>
        <v>8</v>
      </c>
      <c r="I623" s="109">
        <v>15</v>
      </c>
      <c r="J623" s="111">
        <f t="shared" si="57"/>
        <v>6.3333333333333325E-2</v>
      </c>
      <c r="K623" s="138">
        <v>137539.85</v>
      </c>
      <c r="L623" s="138">
        <v>19370.740000000002</v>
      </c>
      <c r="M623" s="121">
        <v>0.18</v>
      </c>
      <c r="N623" s="112">
        <f t="shared" si="58"/>
        <v>162297.02299999999</v>
      </c>
      <c r="O623" s="112">
        <f t="shared" si="59"/>
        <v>82230.491653333316</v>
      </c>
      <c r="P623" s="114">
        <f t="shared" si="60"/>
        <v>80066.53134666667</v>
      </c>
      <c r="Q623" s="115">
        <f t="shared" si="61"/>
        <v>72059.878212000011</v>
      </c>
    </row>
    <row r="624" spans="2:17" x14ac:dyDescent="0.25">
      <c r="B624" s="109">
        <v>620</v>
      </c>
      <c r="C624" s="146" t="s">
        <v>6462</v>
      </c>
      <c r="D624" s="109">
        <v>1200078750</v>
      </c>
      <c r="E624" s="108" t="s">
        <v>514</v>
      </c>
      <c r="F624" s="109">
        <v>2013</v>
      </c>
      <c r="G624" s="110">
        <v>44389</v>
      </c>
      <c r="H624" s="109">
        <f t="shared" si="56"/>
        <v>8</v>
      </c>
      <c r="I624" s="109">
        <v>10</v>
      </c>
      <c r="J624" s="111">
        <f t="shared" si="57"/>
        <v>9.5000000000000001E-2</v>
      </c>
      <c r="K624" s="138">
        <v>137539.85</v>
      </c>
      <c r="L624" s="138">
        <v>18769.740000000002</v>
      </c>
      <c r="M624" s="121">
        <v>0.18</v>
      </c>
      <c r="N624" s="112">
        <f t="shared" si="58"/>
        <v>162297.02299999999</v>
      </c>
      <c r="O624" s="112">
        <f t="shared" si="59"/>
        <v>123345.73748</v>
      </c>
      <c r="P624" s="114">
        <f t="shared" si="60"/>
        <v>38951.28551999999</v>
      </c>
      <c r="Q624" s="115">
        <f t="shared" si="61"/>
        <v>35056.156967999996</v>
      </c>
    </row>
    <row r="625" spans="2:17" x14ac:dyDescent="0.25">
      <c r="B625" s="109">
        <v>621</v>
      </c>
      <c r="C625" s="146" t="s">
        <v>6462</v>
      </c>
      <c r="D625" s="109">
        <v>1200078250</v>
      </c>
      <c r="E625" s="108" t="s">
        <v>515</v>
      </c>
      <c r="F625" s="109">
        <v>2013</v>
      </c>
      <c r="G625" s="110">
        <v>44389</v>
      </c>
      <c r="H625" s="109">
        <f t="shared" si="56"/>
        <v>8</v>
      </c>
      <c r="I625" s="109">
        <v>15</v>
      </c>
      <c r="J625" s="111">
        <f t="shared" si="57"/>
        <v>6.3333333333333325E-2</v>
      </c>
      <c r="K625" s="138">
        <v>137539.85</v>
      </c>
      <c r="L625" s="138">
        <v>18769.740000000002</v>
      </c>
      <c r="M625" s="121">
        <v>0.18</v>
      </c>
      <c r="N625" s="112">
        <f t="shared" si="58"/>
        <v>162297.02299999999</v>
      </c>
      <c r="O625" s="112">
        <f t="shared" si="59"/>
        <v>82230.491653333316</v>
      </c>
      <c r="P625" s="114">
        <f t="shared" si="60"/>
        <v>80066.53134666667</v>
      </c>
      <c r="Q625" s="115">
        <f t="shared" si="61"/>
        <v>72059.878212000011</v>
      </c>
    </row>
    <row r="626" spans="2:17" x14ac:dyDescent="0.25">
      <c r="B626" s="109">
        <v>622</v>
      </c>
      <c r="C626" s="146" t="s">
        <v>6462</v>
      </c>
      <c r="D626" s="109">
        <v>1200078180</v>
      </c>
      <c r="E626" s="108" t="s">
        <v>516</v>
      </c>
      <c r="F626" s="109">
        <v>2013</v>
      </c>
      <c r="G626" s="110">
        <v>44389</v>
      </c>
      <c r="H626" s="109">
        <f t="shared" si="56"/>
        <v>8</v>
      </c>
      <c r="I626" s="109">
        <v>8</v>
      </c>
      <c r="J626" s="111">
        <f t="shared" si="57"/>
        <v>0.11874999999999999</v>
      </c>
      <c r="K626" s="138">
        <v>137539.85</v>
      </c>
      <c r="L626" s="138">
        <v>18769.740000000002</v>
      </c>
      <c r="M626" s="121">
        <v>0.18</v>
      </c>
      <c r="N626" s="112">
        <f t="shared" si="58"/>
        <v>162297.02299999999</v>
      </c>
      <c r="O626" s="112">
        <f t="shared" si="59"/>
        <v>154182.17184999998</v>
      </c>
      <c r="P626" s="114">
        <f t="shared" si="60"/>
        <v>8114.8511500000022</v>
      </c>
      <c r="Q626" s="115">
        <f t="shared" si="61"/>
        <v>8114.8511500000022</v>
      </c>
    </row>
    <row r="627" spans="2:17" x14ac:dyDescent="0.25">
      <c r="B627" s="109">
        <v>623</v>
      </c>
      <c r="C627" s="146" t="s">
        <v>6462</v>
      </c>
      <c r="D627" s="109">
        <v>1200078260</v>
      </c>
      <c r="E627" s="108" t="s">
        <v>515</v>
      </c>
      <c r="F627" s="109">
        <v>2013</v>
      </c>
      <c r="G627" s="110">
        <v>44389</v>
      </c>
      <c r="H627" s="109">
        <f t="shared" si="56"/>
        <v>8</v>
      </c>
      <c r="I627" s="109">
        <v>15</v>
      </c>
      <c r="J627" s="111">
        <f t="shared" si="57"/>
        <v>6.3333333333333325E-2</v>
      </c>
      <c r="K627" s="138">
        <v>137539.85</v>
      </c>
      <c r="L627" s="138">
        <v>18769.740000000002</v>
      </c>
      <c r="M627" s="121">
        <v>0.18</v>
      </c>
      <c r="N627" s="112">
        <f t="shared" si="58"/>
        <v>162297.02299999999</v>
      </c>
      <c r="O627" s="112">
        <f t="shared" si="59"/>
        <v>82230.491653333316</v>
      </c>
      <c r="P627" s="114">
        <f t="shared" si="60"/>
        <v>80066.53134666667</v>
      </c>
      <c r="Q627" s="115">
        <f t="shared" si="61"/>
        <v>72059.878212000011</v>
      </c>
    </row>
    <row r="628" spans="2:17" x14ac:dyDescent="0.25">
      <c r="B628" s="109">
        <v>624</v>
      </c>
      <c r="C628" s="146" t="s">
        <v>6462</v>
      </c>
      <c r="D628" s="109">
        <v>1200078590</v>
      </c>
      <c r="E628" s="108" t="s">
        <v>512</v>
      </c>
      <c r="F628" s="109">
        <v>2013</v>
      </c>
      <c r="G628" s="110">
        <v>44389</v>
      </c>
      <c r="H628" s="109">
        <f t="shared" si="56"/>
        <v>8</v>
      </c>
      <c r="I628" s="109">
        <v>5</v>
      </c>
      <c r="J628" s="111">
        <f t="shared" si="57"/>
        <v>0.19</v>
      </c>
      <c r="K628" s="138">
        <v>137539.85</v>
      </c>
      <c r="L628" s="138">
        <v>18769.740000000002</v>
      </c>
      <c r="M628" s="121">
        <v>0.08</v>
      </c>
      <c r="N628" s="112">
        <f t="shared" si="58"/>
        <v>148543.03800000003</v>
      </c>
      <c r="O628" s="112">
        <f t="shared" si="59"/>
        <v>225785.41776000004</v>
      </c>
      <c r="P628" s="114">
        <f t="shared" si="60"/>
        <v>7427.1519000000017</v>
      </c>
      <c r="Q628" s="115">
        <f t="shared" si="61"/>
        <v>7427.1519000000017</v>
      </c>
    </row>
    <row r="629" spans="2:17" x14ac:dyDescent="0.25">
      <c r="B629" s="109">
        <v>625</v>
      </c>
      <c r="C629" s="146" t="s">
        <v>6462</v>
      </c>
      <c r="D629" s="109">
        <v>1200078270</v>
      </c>
      <c r="E629" s="108" t="s">
        <v>515</v>
      </c>
      <c r="F629" s="109">
        <v>2013</v>
      </c>
      <c r="G629" s="110">
        <v>44389</v>
      </c>
      <c r="H629" s="109">
        <f t="shared" si="56"/>
        <v>8</v>
      </c>
      <c r="I629" s="109">
        <v>15</v>
      </c>
      <c r="J629" s="111">
        <f t="shared" si="57"/>
        <v>6.3333333333333325E-2</v>
      </c>
      <c r="K629" s="138">
        <v>137539.85</v>
      </c>
      <c r="L629" s="138">
        <v>18769.740000000002</v>
      </c>
      <c r="M629" s="121">
        <v>0.18</v>
      </c>
      <c r="N629" s="112">
        <f t="shared" si="58"/>
        <v>162297.02299999999</v>
      </c>
      <c r="O629" s="112">
        <f t="shared" si="59"/>
        <v>82230.491653333316</v>
      </c>
      <c r="P629" s="114">
        <f t="shared" si="60"/>
        <v>80066.53134666667</v>
      </c>
      <c r="Q629" s="115">
        <f t="shared" si="61"/>
        <v>72059.878212000011</v>
      </c>
    </row>
    <row r="630" spans="2:17" x14ac:dyDescent="0.25">
      <c r="B630" s="109">
        <v>626</v>
      </c>
      <c r="C630" s="146" t="s">
        <v>6462</v>
      </c>
      <c r="D630" s="109">
        <v>1200079130</v>
      </c>
      <c r="E630" s="108" t="s">
        <v>517</v>
      </c>
      <c r="F630" s="109">
        <v>2013</v>
      </c>
      <c r="G630" s="110">
        <v>44389</v>
      </c>
      <c r="H630" s="109">
        <f t="shared" si="56"/>
        <v>8</v>
      </c>
      <c r="I630" s="109">
        <v>15</v>
      </c>
      <c r="J630" s="111">
        <f t="shared" si="57"/>
        <v>6.3333333333333325E-2</v>
      </c>
      <c r="K630" s="138">
        <v>137539.85</v>
      </c>
      <c r="L630" s="138">
        <v>18769.740000000002</v>
      </c>
      <c r="M630" s="121">
        <v>0.18</v>
      </c>
      <c r="N630" s="112">
        <f t="shared" si="58"/>
        <v>162297.02299999999</v>
      </c>
      <c r="O630" s="112">
        <f t="shared" si="59"/>
        <v>82230.491653333316</v>
      </c>
      <c r="P630" s="114">
        <f t="shared" si="60"/>
        <v>80066.53134666667</v>
      </c>
      <c r="Q630" s="115">
        <f t="shared" si="61"/>
        <v>72059.878212000011</v>
      </c>
    </row>
    <row r="631" spans="2:17" x14ac:dyDescent="0.25">
      <c r="B631" s="109">
        <v>627</v>
      </c>
      <c r="C631" s="146" t="s">
        <v>6462</v>
      </c>
      <c r="D631" s="109">
        <v>1200078280</v>
      </c>
      <c r="E631" s="108" t="s">
        <v>515</v>
      </c>
      <c r="F631" s="109">
        <v>2013</v>
      </c>
      <c r="G631" s="110">
        <v>44389</v>
      </c>
      <c r="H631" s="109">
        <f t="shared" si="56"/>
        <v>8</v>
      </c>
      <c r="I631" s="109">
        <v>15</v>
      </c>
      <c r="J631" s="111">
        <f t="shared" si="57"/>
        <v>6.3333333333333325E-2</v>
      </c>
      <c r="K631" s="138">
        <v>137539.85</v>
      </c>
      <c r="L631" s="138">
        <v>18769.740000000002</v>
      </c>
      <c r="M631" s="121">
        <v>0.18</v>
      </c>
      <c r="N631" s="112">
        <f t="shared" si="58"/>
        <v>162297.02299999999</v>
      </c>
      <c r="O631" s="112">
        <f t="shared" si="59"/>
        <v>82230.491653333316</v>
      </c>
      <c r="P631" s="114">
        <f t="shared" si="60"/>
        <v>80066.53134666667</v>
      </c>
      <c r="Q631" s="115">
        <f t="shared" si="61"/>
        <v>72059.878212000011</v>
      </c>
    </row>
    <row r="632" spans="2:17" x14ac:dyDescent="0.25">
      <c r="B632" s="109">
        <v>628</v>
      </c>
      <c r="C632" s="146" t="s">
        <v>6462</v>
      </c>
      <c r="D632" s="109">
        <v>1200079400</v>
      </c>
      <c r="E632" s="108" t="s">
        <v>518</v>
      </c>
      <c r="F632" s="109">
        <v>2013</v>
      </c>
      <c r="G632" s="110">
        <v>44389</v>
      </c>
      <c r="H632" s="109">
        <f t="shared" si="56"/>
        <v>8</v>
      </c>
      <c r="I632" s="109">
        <v>10</v>
      </c>
      <c r="J632" s="111">
        <f t="shared" si="57"/>
        <v>9.5000000000000001E-2</v>
      </c>
      <c r="K632" s="138">
        <v>137539.85</v>
      </c>
      <c r="L632" s="138">
        <v>18769.740000000002</v>
      </c>
      <c r="M632" s="121">
        <v>0.18</v>
      </c>
      <c r="N632" s="112">
        <f t="shared" si="58"/>
        <v>162297.02299999999</v>
      </c>
      <c r="O632" s="112">
        <f t="shared" si="59"/>
        <v>123345.73748</v>
      </c>
      <c r="P632" s="114">
        <f t="shared" si="60"/>
        <v>38951.28551999999</v>
      </c>
      <c r="Q632" s="115">
        <f t="shared" si="61"/>
        <v>35056.156967999996</v>
      </c>
    </row>
    <row r="633" spans="2:17" x14ac:dyDescent="0.25">
      <c r="B633" s="109">
        <v>629</v>
      </c>
      <c r="C633" s="146" t="s">
        <v>6462</v>
      </c>
      <c r="D633" s="109">
        <v>1200078290</v>
      </c>
      <c r="E633" s="108" t="s">
        <v>515</v>
      </c>
      <c r="F633" s="109">
        <v>2013</v>
      </c>
      <c r="G633" s="110">
        <v>44389</v>
      </c>
      <c r="H633" s="109">
        <f t="shared" si="56"/>
        <v>8</v>
      </c>
      <c r="I633" s="109">
        <v>15</v>
      </c>
      <c r="J633" s="111">
        <f t="shared" si="57"/>
        <v>6.3333333333333325E-2</v>
      </c>
      <c r="K633" s="138">
        <v>137539.85</v>
      </c>
      <c r="L633" s="138">
        <v>18769.740000000002</v>
      </c>
      <c r="M633" s="121">
        <v>0.18</v>
      </c>
      <c r="N633" s="112">
        <f t="shared" si="58"/>
        <v>162297.02299999999</v>
      </c>
      <c r="O633" s="112">
        <f t="shared" si="59"/>
        <v>82230.491653333316</v>
      </c>
      <c r="P633" s="114">
        <f t="shared" si="60"/>
        <v>80066.53134666667</v>
      </c>
      <c r="Q633" s="115">
        <f t="shared" si="61"/>
        <v>72059.878212000011</v>
      </c>
    </row>
    <row r="634" spans="2:17" x14ac:dyDescent="0.25">
      <c r="B634" s="109">
        <v>630</v>
      </c>
      <c r="C634" s="146" t="s">
        <v>6462</v>
      </c>
      <c r="D634" s="109">
        <v>1200078530</v>
      </c>
      <c r="E634" s="108" t="s">
        <v>512</v>
      </c>
      <c r="F634" s="109">
        <v>2013</v>
      </c>
      <c r="G634" s="110">
        <v>44389</v>
      </c>
      <c r="H634" s="109">
        <f t="shared" si="56"/>
        <v>8</v>
      </c>
      <c r="I634" s="109">
        <v>5</v>
      </c>
      <c r="J634" s="111">
        <f t="shared" si="57"/>
        <v>0.19</v>
      </c>
      <c r="K634" s="138">
        <v>137539.85</v>
      </c>
      <c r="L634" s="138">
        <v>18769.740000000002</v>
      </c>
      <c r="M634" s="121">
        <v>0.08</v>
      </c>
      <c r="N634" s="112">
        <f t="shared" si="58"/>
        <v>148543.03800000003</v>
      </c>
      <c r="O634" s="112">
        <f t="shared" si="59"/>
        <v>225785.41776000004</v>
      </c>
      <c r="P634" s="114">
        <f t="shared" si="60"/>
        <v>7427.1519000000017</v>
      </c>
      <c r="Q634" s="115">
        <f t="shared" si="61"/>
        <v>7427.1519000000017</v>
      </c>
    </row>
    <row r="635" spans="2:17" x14ac:dyDescent="0.25">
      <c r="B635" s="109">
        <v>631</v>
      </c>
      <c r="C635" s="146" t="s">
        <v>6462</v>
      </c>
      <c r="D635" s="109">
        <v>1200078300</v>
      </c>
      <c r="E635" s="108" t="s">
        <v>515</v>
      </c>
      <c r="F635" s="109">
        <v>2013</v>
      </c>
      <c r="G635" s="110">
        <v>44389</v>
      </c>
      <c r="H635" s="109">
        <f t="shared" si="56"/>
        <v>8</v>
      </c>
      <c r="I635" s="109">
        <v>15</v>
      </c>
      <c r="J635" s="111">
        <f t="shared" si="57"/>
        <v>6.3333333333333325E-2</v>
      </c>
      <c r="K635" s="138">
        <v>137539.85</v>
      </c>
      <c r="L635" s="138">
        <v>18769.740000000002</v>
      </c>
      <c r="M635" s="121">
        <v>0.18</v>
      </c>
      <c r="N635" s="112">
        <f t="shared" si="58"/>
        <v>162297.02299999999</v>
      </c>
      <c r="O635" s="112">
        <f t="shared" si="59"/>
        <v>82230.491653333316</v>
      </c>
      <c r="P635" s="114">
        <f t="shared" si="60"/>
        <v>80066.53134666667</v>
      </c>
      <c r="Q635" s="115">
        <f t="shared" si="61"/>
        <v>72059.878212000011</v>
      </c>
    </row>
    <row r="636" spans="2:17" x14ac:dyDescent="0.25">
      <c r="B636" s="109">
        <v>632</v>
      </c>
      <c r="C636" s="146" t="s">
        <v>6462</v>
      </c>
      <c r="D636" s="109">
        <v>1200078570</v>
      </c>
      <c r="E636" s="108" t="s">
        <v>512</v>
      </c>
      <c r="F636" s="109">
        <v>2013</v>
      </c>
      <c r="G636" s="110">
        <v>44389</v>
      </c>
      <c r="H636" s="109">
        <f t="shared" si="56"/>
        <v>8</v>
      </c>
      <c r="I636" s="109">
        <v>5</v>
      </c>
      <c r="J636" s="111">
        <f t="shared" si="57"/>
        <v>0.19</v>
      </c>
      <c r="K636" s="138">
        <v>137539.85</v>
      </c>
      <c r="L636" s="138">
        <v>18769.740000000002</v>
      </c>
      <c r="M636" s="121">
        <v>0.08</v>
      </c>
      <c r="N636" s="112">
        <f t="shared" si="58"/>
        <v>148543.03800000003</v>
      </c>
      <c r="O636" s="112">
        <f t="shared" si="59"/>
        <v>225785.41776000004</v>
      </c>
      <c r="P636" s="114">
        <f t="shared" si="60"/>
        <v>7427.1519000000017</v>
      </c>
      <c r="Q636" s="115">
        <f t="shared" si="61"/>
        <v>7427.1519000000017</v>
      </c>
    </row>
    <row r="637" spans="2:17" x14ac:dyDescent="0.25">
      <c r="B637" s="109">
        <v>633</v>
      </c>
      <c r="C637" s="146" t="s">
        <v>6462</v>
      </c>
      <c r="D637" s="109">
        <v>1200078310</v>
      </c>
      <c r="E637" s="108" t="s">
        <v>515</v>
      </c>
      <c r="F637" s="109">
        <v>2013</v>
      </c>
      <c r="G637" s="110">
        <v>44389</v>
      </c>
      <c r="H637" s="109">
        <f t="shared" si="56"/>
        <v>8</v>
      </c>
      <c r="I637" s="109">
        <v>15</v>
      </c>
      <c r="J637" s="111">
        <f t="shared" si="57"/>
        <v>6.3333333333333325E-2</v>
      </c>
      <c r="K637" s="138">
        <v>137539.85</v>
      </c>
      <c r="L637" s="138">
        <v>18769.740000000002</v>
      </c>
      <c r="M637" s="121">
        <v>0.18</v>
      </c>
      <c r="N637" s="112">
        <f t="shared" si="58"/>
        <v>162297.02299999999</v>
      </c>
      <c r="O637" s="112">
        <f t="shared" si="59"/>
        <v>82230.491653333316</v>
      </c>
      <c r="P637" s="114">
        <f t="shared" si="60"/>
        <v>80066.53134666667</v>
      </c>
      <c r="Q637" s="115">
        <f t="shared" si="61"/>
        <v>72059.878212000011</v>
      </c>
    </row>
    <row r="638" spans="2:17" x14ac:dyDescent="0.25">
      <c r="B638" s="109">
        <v>634</v>
      </c>
      <c r="C638" s="146" t="s">
        <v>6462</v>
      </c>
      <c r="D638" s="109">
        <v>1200078730</v>
      </c>
      <c r="E638" s="108" t="s">
        <v>514</v>
      </c>
      <c r="F638" s="109">
        <v>2013</v>
      </c>
      <c r="G638" s="110">
        <v>44389</v>
      </c>
      <c r="H638" s="109">
        <f t="shared" si="56"/>
        <v>8</v>
      </c>
      <c r="I638" s="109">
        <v>15</v>
      </c>
      <c r="J638" s="111">
        <f t="shared" si="57"/>
        <v>6.3333333333333325E-2</v>
      </c>
      <c r="K638" s="138">
        <v>137539.85</v>
      </c>
      <c r="L638" s="138">
        <v>18769.740000000002</v>
      </c>
      <c r="M638" s="121">
        <v>0.18</v>
      </c>
      <c r="N638" s="112">
        <f t="shared" si="58"/>
        <v>162297.02299999999</v>
      </c>
      <c r="O638" s="112">
        <f t="shared" si="59"/>
        <v>82230.491653333316</v>
      </c>
      <c r="P638" s="114">
        <f t="shared" si="60"/>
        <v>80066.53134666667</v>
      </c>
      <c r="Q638" s="115">
        <f t="shared" si="61"/>
        <v>72059.878212000011</v>
      </c>
    </row>
    <row r="639" spans="2:17" x14ac:dyDescent="0.25">
      <c r="B639" s="109">
        <v>635</v>
      </c>
      <c r="C639" s="146" t="s">
        <v>6462</v>
      </c>
      <c r="D639" s="109">
        <v>1200078320</v>
      </c>
      <c r="E639" s="108" t="s">
        <v>515</v>
      </c>
      <c r="F639" s="109">
        <v>2013</v>
      </c>
      <c r="G639" s="110">
        <v>44389</v>
      </c>
      <c r="H639" s="109">
        <f t="shared" si="56"/>
        <v>8</v>
      </c>
      <c r="I639" s="109">
        <v>15</v>
      </c>
      <c r="J639" s="111">
        <f t="shared" si="57"/>
        <v>6.3333333333333325E-2</v>
      </c>
      <c r="K639" s="138">
        <v>137539.85</v>
      </c>
      <c r="L639" s="138">
        <v>18769.740000000002</v>
      </c>
      <c r="M639" s="121">
        <v>0.18</v>
      </c>
      <c r="N639" s="112">
        <f t="shared" si="58"/>
        <v>162297.02299999999</v>
      </c>
      <c r="O639" s="112">
        <f t="shared" si="59"/>
        <v>82230.491653333316</v>
      </c>
      <c r="P639" s="114">
        <f t="shared" si="60"/>
        <v>80066.53134666667</v>
      </c>
      <c r="Q639" s="115">
        <f t="shared" si="61"/>
        <v>72059.878212000011</v>
      </c>
    </row>
    <row r="640" spans="2:17" x14ac:dyDescent="0.25">
      <c r="B640" s="109">
        <v>636</v>
      </c>
      <c r="C640" s="146" t="s">
        <v>6462</v>
      </c>
      <c r="D640" s="109">
        <v>1200078770</v>
      </c>
      <c r="E640" s="108" t="s">
        <v>514</v>
      </c>
      <c r="F640" s="109">
        <v>2013</v>
      </c>
      <c r="G640" s="110">
        <v>44389</v>
      </c>
      <c r="H640" s="109">
        <f t="shared" si="56"/>
        <v>8</v>
      </c>
      <c r="I640" s="109">
        <v>15</v>
      </c>
      <c r="J640" s="111">
        <f t="shared" si="57"/>
        <v>6.3333333333333325E-2</v>
      </c>
      <c r="K640" s="138">
        <v>137539.85</v>
      </c>
      <c r="L640" s="138">
        <v>18769.740000000002</v>
      </c>
      <c r="M640" s="121">
        <v>0.18</v>
      </c>
      <c r="N640" s="112">
        <f t="shared" si="58"/>
        <v>162297.02299999999</v>
      </c>
      <c r="O640" s="112">
        <f t="shared" si="59"/>
        <v>82230.491653333316</v>
      </c>
      <c r="P640" s="114">
        <f t="shared" si="60"/>
        <v>80066.53134666667</v>
      </c>
      <c r="Q640" s="115">
        <f t="shared" si="61"/>
        <v>72059.878212000011</v>
      </c>
    </row>
    <row r="641" spans="2:17" x14ac:dyDescent="0.25">
      <c r="B641" s="109">
        <v>637</v>
      </c>
      <c r="C641" s="146" t="s">
        <v>6462</v>
      </c>
      <c r="D641" s="109">
        <v>1200078330</v>
      </c>
      <c r="E641" s="108" t="s">
        <v>515</v>
      </c>
      <c r="F641" s="109">
        <v>2013</v>
      </c>
      <c r="G641" s="110">
        <v>44389</v>
      </c>
      <c r="H641" s="109">
        <f t="shared" si="56"/>
        <v>8</v>
      </c>
      <c r="I641" s="109">
        <v>15</v>
      </c>
      <c r="J641" s="111">
        <f t="shared" si="57"/>
        <v>6.3333333333333325E-2</v>
      </c>
      <c r="K641" s="138">
        <v>137539.85</v>
      </c>
      <c r="L641" s="138">
        <v>18769.740000000002</v>
      </c>
      <c r="M641" s="121">
        <v>0.18</v>
      </c>
      <c r="N641" s="112">
        <f t="shared" si="58"/>
        <v>162297.02299999999</v>
      </c>
      <c r="O641" s="112">
        <f t="shared" si="59"/>
        <v>82230.491653333316</v>
      </c>
      <c r="P641" s="114">
        <f t="shared" si="60"/>
        <v>80066.53134666667</v>
      </c>
      <c r="Q641" s="115">
        <f t="shared" si="61"/>
        <v>72059.878212000011</v>
      </c>
    </row>
    <row r="642" spans="2:17" x14ac:dyDescent="0.25">
      <c r="B642" s="109">
        <v>638</v>
      </c>
      <c r="C642" s="146" t="s">
        <v>6462</v>
      </c>
      <c r="D642" s="109">
        <v>1200079150</v>
      </c>
      <c r="E642" s="108" t="s">
        <v>519</v>
      </c>
      <c r="F642" s="109">
        <v>2013</v>
      </c>
      <c r="G642" s="110">
        <v>44389</v>
      </c>
      <c r="H642" s="109">
        <f t="shared" si="56"/>
        <v>8</v>
      </c>
      <c r="I642" s="109">
        <v>10</v>
      </c>
      <c r="J642" s="111">
        <f t="shared" si="57"/>
        <v>9.5000000000000001E-2</v>
      </c>
      <c r="K642" s="138">
        <v>137539.85</v>
      </c>
      <c r="L642" s="138">
        <v>18769.740000000002</v>
      </c>
      <c r="M642" s="121">
        <v>0.18</v>
      </c>
      <c r="N642" s="112">
        <f t="shared" si="58"/>
        <v>162297.02299999999</v>
      </c>
      <c r="O642" s="112">
        <f t="shared" si="59"/>
        <v>123345.73748</v>
      </c>
      <c r="P642" s="114">
        <f t="shared" si="60"/>
        <v>38951.28551999999</v>
      </c>
      <c r="Q642" s="115">
        <f t="shared" si="61"/>
        <v>35056.156967999996</v>
      </c>
    </row>
    <row r="643" spans="2:17" x14ac:dyDescent="0.25">
      <c r="B643" s="109">
        <v>639</v>
      </c>
      <c r="C643" s="146" t="s">
        <v>6462</v>
      </c>
      <c r="D643" s="109">
        <v>1200078340</v>
      </c>
      <c r="E643" s="108" t="s">
        <v>515</v>
      </c>
      <c r="F643" s="109">
        <v>2013</v>
      </c>
      <c r="G643" s="110">
        <v>44389</v>
      </c>
      <c r="H643" s="109">
        <f t="shared" si="56"/>
        <v>8</v>
      </c>
      <c r="I643" s="109">
        <v>15</v>
      </c>
      <c r="J643" s="111">
        <f t="shared" si="57"/>
        <v>6.3333333333333325E-2</v>
      </c>
      <c r="K643" s="138">
        <v>137539.85</v>
      </c>
      <c r="L643" s="138">
        <v>18769.740000000002</v>
      </c>
      <c r="M643" s="121">
        <v>0.18</v>
      </c>
      <c r="N643" s="112">
        <f t="shared" si="58"/>
        <v>162297.02299999999</v>
      </c>
      <c r="O643" s="112">
        <f t="shared" si="59"/>
        <v>82230.491653333316</v>
      </c>
      <c r="P643" s="114">
        <f t="shared" si="60"/>
        <v>80066.53134666667</v>
      </c>
      <c r="Q643" s="115">
        <f t="shared" si="61"/>
        <v>72059.878212000011</v>
      </c>
    </row>
    <row r="644" spans="2:17" x14ac:dyDescent="0.25">
      <c r="B644" s="109">
        <v>640</v>
      </c>
      <c r="C644" s="146" t="s">
        <v>6462</v>
      </c>
      <c r="D644" s="109">
        <v>1200079320</v>
      </c>
      <c r="E644" s="108" t="s">
        <v>520</v>
      </c>
      <c r="F644" s="109">
        <v>2013</v>
      </c>
      <c r="G644" s="110">
        <v>44389</v>
      </c>
      <c r="H644" s="109">
        <f t="shared" si="56"/>
        <v>8</v>
      </c>
      <c r="I644" s="109">
        <v>15</v>
      </c>
      <c r="J644" s="111">
        <f t="shared" si="57"/>
        <v>6.3333333333333325E-2</v>
      </c>
      <c r="K644" s="138">
        <v>137539.85</v>
      </c>
      <c r="L644" s="138">
        <v>18769.740000000002</v>
      </c>
      <c r="M644" s="121">
        <v>0.18</v>
      </c>
      <c r="N644" s="112">
        <f t="shared" si="58"/>
        <v>162297.02299999999</v>
      </c>
      <c r="O644" s="112">
        <f t="shared" si="59"/>
        <v>82230.491653333316</v>
      </c>
      <c r="P644" s="114">
        <f t="shared" si="60"/>
        <v>80066.53134666667</v>
      </c>
      <c r="Q644" s="115">
        <f t="shared" si="61"/>
        <v>72059.878212000011</v>
      </c>
    </row>
    <row r="645" spans="2:17" x14ac:dyDescent="0.25">
      <c r="B645" s="109">
        <v>641</v>
      </c>
      <c r="C645" s="146" t="s">
        <v>6462</v>
      </c>
      <c r="D645" s="109">
        <v>1200078350</v>
      </c>
      <c r="E645" s="108" t="s">
        <v>515</v>
      </c>
      <c r="F645" s="109">
        <v>2013</v>
      </c>
      <c r="G645" s="110">
        <v>44389</v>
      </c>
      <c r="H645" s="109">
        <f t="shared" ref="H645:H708" si="62">YEAR(G645)-F645</f>
        <v>8</v>
      </c>
      <c r="I645" s="109">
        <v>15</v>
      </c>
      <c r="J645" s="111">
        <f t="shared" ref="J645:J708" si="63">(95/I645/100)</f>
        <v>6.3333333333333325E-2</v>
      </c>
      <c r="K645" s="138">
        <v>137539.85</v>
      </c>
      <c r="L645" s="138">
        <v>18769.740000000002</v>
      </c>
      <c r="M645" s="121">
        <v>0.18</v>
      </c>
      <c r="N645" s="112">
        <f t="shared" ref="N645:N708" si="64">K645*(1+M645)</f>
        <v>162297.02299999999</v>
      </c>
      <c r="O645" s="112">
        <f t="shared" ref="O645:O708" si="65">H645*J645*N645</f>
        <v>82230.491653333316</v>
      </c>
      <c r="P645" s="114">
        <f t="shared" si="60"/>
        <v>80066.53134666667</v>
      </c>
      <c r="Q645" s="115">
        <f t="shared" si="61"/>
        <v>72059.878212000011</v>
      </c>
    </row>
    <row r="646" spans="2:17" x14ac:dyDescent="0.25">
      <c r="B646" s="109">
        <v>642</v>
      </c>
      <c r="C646" s="146" t="s">
        <v>6462</v>
      </c>
      <c r="D646" s="109">
        <v>1200078230</v>
      </c>
      <c r="E646" s="108" t="s">
        <v>515</v>
      </c>
      <c r="F646" s="109">
        <v>2013</v>
      </c>
      <c r="G646" s="110">
        <v>44389</v>
      </c>
      <c r="H646" s="109">
        <f t="shared" si="62"/>
        <v>8</v>
      </c>
      <c r="I646" s="109">
        <v>15</v>
      </c>
      <c r="J646" s="111">
        <f t="shared" si="63"/>
        <v>6.3333333333333325E-2</v>
      </c>
      <c r="K646" s="138">
        <v>137539.85</v>
      </c>
      <c r="L646" s="138">
        <v>18769.740000000002</v>
      </c>
      <c r="M646" s="121">
        <v>0.18</v>
      </c>
      <c r="N646" s="112">
        <f t="shared" si="64"/>
        <v>162297.02299999999</v>
      </c>
      <c r="O646" s="112">
        <f t="shared" si="65"/>
        <v>82230.491653333316</v>
      </c>
      <c r="P646" s="114">
        <f t="shared" ref="P646:P709" si="66">IF(N646-O646&lt;=0,5%*N646,N646-O646)</f>
        <v>80066.53134666667</v>
      </c>
      <c r="Q646" s="115">
        <f t="shared" ref="Q646:Q709" si="67">IF(P646=N646*5%,P646,P646*0.9)</f>
        <v>72059.878212000011</v>
      </c>
    </row>
    <row r="647" spans="2:17" x14ac:dyDescent="0.25">
      <c r="B647" s="109">
        <v>643</v>
      </c>
      <c r="C647" s="146" t="s">
        <v>6462</v>
      </c>
      <c r="D647" s="109">
        <v>1200078360</v>
      </c>
      <c r="E647" s="108" t="s">
        <v>515</v>
      </c>
      <c r="F647" s="109">
        <v>2013</v>
      </c>
      <c r="G647" s="110">
        <v>44389</v>
      </c>
      <c r="H647" s="109">
        <f t="shared" si="62"/>
        <v>8</v>
      </c>
      <c r="I647" s="109">
        <v>15</v>
      </c>
      <c r="J647" s="111">
        <f t="shared" si="63"/>
        <v>6.3333333333333325E-2</v>
      </c>
      <c r="K647" s="138">
        <v>137539.85</v>
      </c>
      <c r="L647" s="138">
        <v>18769.740000000002</v>
      </c>
      <c r="M647" s="121">
        <v>0.18</v>
      </c>
      <c r="N647" s="112">
        <f t="shared" si="64"/>
        <v>162297.02299999999</v>
      </c>
      <c r="O647" s="112">
        <f t="shared" si="65"/>
        <v>82230.491653333316</v>
      </c>
      <c r="P647" s="114">
        <f t="shared" si="66"/>
        <v>80066.53134666667</v>
      </c>
      <c r="Q647" s="115">
        <f t="shared" si="67"/>
        <v>72059.878212000011</v>
      </c>
    </row>
    <row r="648" spans="2:17" x14ac:dyDescent="0.25">
      <c r="B648" s="109">
        <v>644</v>
      </c>
      <c r="C648" s="146" t="s">
        <v>6462</v>
      </c>
      <c r="D648" s="109">
        <v>1200078520</v>
      </c>
      <c r="E648" s="108" t="s">
        <v>512</v>
      </c>
      <c r="F648" s="109">
        <v>2013</v>
      </c>
      <c r="G648" s="110">
        <v>44389</v>
      </c>
      <c r="H648" s="109">
        <f t="shared" si="62"/>
        <v>8</v>
      </c>
      <c r="I648" s="109">
        <v>5</v>
      </c>
      <c r="J648" s="111">
        <f t="shared" si="63"/>
        <v>0.19</v>
      </c>
      <c r="K648" s="138">
        <v>137539.85</v>
      </c>
      <c r="L648" s="138">
        <v>18769.740000000002</v>
      </c>
      <c r="M648" s="121">
        <v>0.08</v>
      </c>
      <c r="N648" s="112">
        <f t="shared" si="64"/>
        <v>148543.03800000003</v>
      </c>
      <c r="O648" s="112">
        <f t="shared" si="65"/>
        <v>225785.41776000004</v>
      </c>
      <c r="P648" s="114">
        <f t="shared" si="66"/>
        <v>7427.1519000000017</v>
      </c>
      <c r="Q648" s="115">
        <f t="shared" si="67"/>
        <v>7427.1519000000017</v>
      </c>
    </row>
    <row r="649" spans="2:17" x14ac:dyDescent="0.25">
      <c r="B649" s="109">
        <v>645</v>
      </c>
      <c r="C649" s="146" t="s">
        <v>6462</v>
      </c>
      <c r="D649" s="109">
        <v>1200078370</v>
      </c>
      <c r="E649" s="108" t="s">
        <v>515</v>
      </c>
      <c r="F649" s="109">
        <v>2013</v>
      </c>
      <c r="G649" s="110">
        <v>44389</v>
      </c>
      <c r="H649" s="109">
        <f t="shared" si="62"/>
        <v>8</v>
      </c>
      <c r="I649" s="109">
        <v>15</v>
      </c>
      <c r="J649" s="111">
        <f t="shared" si="63"/>
        <v>6.3333333333333325E-2</v>
      </c>
      <c r="K649" s="138">
        <v>137539.85</v>
      </c>
      <c r="L649" s="138">
        <v>18769.740000000002</v>
      </c>
      <c r="M649" s="121">
        <v>0.18</v>
      </c>
      <c r="N649" s="112">
        <f t="shared" si="64"/>
        <v>162297.02299999999</v>
      </c>
      <c r="O649" s="112">
        <f t="shared" si="65"/>
        <v>82230.491653333316</v>
      </c>
      <c r="P649" s="114">
        <f t="shared" si="66"/>
        <v>80066.53134666667</v>
      </c>
      <c r="Q649" s="115">
        <f t="shared" si="67"/>
        <v>72059.878212000011</v>
      </c>
    </row>
    <row r="650" spans="2:17" x14ac:dyDescent="0.25">
      <c r="B650" s="109">
        <v>646</v>
      </c>
      <c r="C650" s="146" t="s">
        <v>6462</v>
      </c>
      <c r="D650" s="109">
        <v>1200078540</v>
      </c>
      <c r="E650" s="108" t="s">
        <v>512</v>
      </c>
      <c r="F650" s="109">
        <v>2013</v>
      </c>
      <c r="G650" s="110">
        <v>44389</v>
      </c>
      <c r="H650" s="109">
        <f t="shared" si="62"/>
        <v>8</v>
      </c>
      <c r="I650" s="109">
        <v>5</v>
      </c>
      <c r="J650" s="111">
        <f t="shared" si="63"/>
        <v>0.19</v>
      </c>
      <c r="K650" s="138">
        <v>137539.85</v>
      </c>
      <c r="L650" s="138">
        <v>18769.740000000002</v>
      </c>
      <c r="M650" s="121">
        <v>0.08</v>
      </c>
      <c r="N650" s="112">
        <f t="shared" si="64"/>
        <v>148543.03800000003</v>
      </c>
      <c r="O650" s="112">
        <f t="shared" si="65"/>
        <v>225785.41776000004</v>
      </c>
      <c r="P650" s="114">
        <f t="shared" si="66"/>
        <v>7427.1519000000017</v>
      </c>
      <c r="Q650" s="115">
        <f t="shared" si="67"/>
        <v>7427.1519000000017</v>
      </c>
    </row>
    <row r="651" spans="2:17" x14ac:dyDescent="0.25">
      <c r="B651" s="109">
        <v>647</v>
      </c>
      <c r="C651" s="146" t="s">
        <v>6462</v>
      </c>
      <c r="D651" s="109">
        <v>1200078380</v>
      </c>
      <c r="E651" s="108" t="s">
        <v>515</v>
      </c>
      <c r="F651" s="109">
        <v>2013</v>
      </c>
      <c r="G651" s="110">
        <v>44389</v>
      </c>
      <c r="H651" s="109">
        <f t="shared" si="62"/>
        <v>8</v>
      </c>
      <c r="I651" s="109">
        <v>15</v>
      </c>
      <c r="J651" s="111">
        <f t="shared" si="63"/>
        <v>6.3333333333333325E-2</v>
      </c>
      <c r="K651" s="138">
        <v>137539.85</v>
      </c>
      <c r="L651" s="138">
        <v>18769.740000000002</v>
      </c>
      <c r="M651" s="121">
        <v>0.18</v>
      </c>
      <c r="N651" s="112">
        <f t="shared" si="64"/>
        <v>162297.02299999999</v>
      </c>
      <c r="O651" s="112">
        <f t="shared" si="65"/>
        <v>82230.491653333316</v>
      </c>
      <c r="P651" s="114">
        <f t="shared" si="66"/>
        <v>80066.53134666667</v>
      </c>
      <c r="Q651" s="115">
        <f t="shared" si="67"/>
        <v>72059.878212000011</v>
      </c>
    </row>
    <row r="652" spans="2:17" x14ac:dyDescent="0.25">
      <c r="B652" s="109">
        <v>648</v>
      </c>
      <c r="C652" s="146" t="s">
        <v>6462</v>
      </c>
      <c r="D652" s="109">
        <v>1200078560</v>
      </c>
      <c r="E652" s="108" t="s">
        <v>512</v>
      </c>
      <c r="F652" s="109">
        <v>2013</v>
      </c>
      <c r="G652" s="110">
        <v>44389</v>
      </c>
      <c r="H652" s="109">
        <f t="shared" si="62"/>
        <v>8</v>
      </c>
      <c r="I652" s="109">
        <v>5</v>
      </c>
      <c r="J652" s="111">
        <f t="shared" si="63"/>
        <v>0.19</v>
      </c>
      <c r="K652" s="138">
        <v>137539.85</v>
      </c>
      <c r="L652" s="138">
        <v>18769.740000000002</v>
      </c>
      <c r="M652" s="121">
        <v>0.08</v>
      </c>
      <c r="N652" s="112">
        <f t="shared" si="64"/>
        <v>148543.03800000003</v>
      </c>
      <c r="O652" s="112">
        <f t="shared" si="65"/>
        <v>225785.41776000004</v>
      </c>
      <c r="P652" s="114">
        <f t="shared" si="66"/>
        <v>7427.1519000000017</v>
      </c>
      <c r="Q652" s="115">
        <f t="shared" si="67"/>
        <v>7427.1519000000017</v>
      </c>
    </row>
    <row r="653" spans="2:17" x14ac:dyDescent="0.25">
      <c r="B653" s="109">
        <v>649</v>
      </c>
      <c r="C653" s="146" t="s">
        <v>6462</v>
      </c>
      <c r="D653" s="109">
        <v>1200078390</v>
      </c>
      <c r="E653" s="108" t="s">
        <v>515</v>
      </c>
      <c r="F653" s="109">
        <v>2013</v>
      </c>
      <c r="G653" s="110">
        <v>44389</v>
      </c>
      <c r="H653" s="109">
        <f t="shared" si="62"/>
        <v>8</v>
      </c>
      <c r="I653" s="109">
        <v>15</v>
      </c>
      <c r="J653" s="111">
        <f t="shared" si="63"/>
        <v>6.3333333333333325E-2</v>
      </c>
      <c r="K653" s="138">
        <v>137539.85</v>
      </c>
      <c r="L653" s="138">
        <v>18769.740000000002</v>
      </c>
      <c r="M653" s="121">
        <v>0.18</v>
      </c>
      <c r="N653" s="112">
        <f t="shared" si="64"/>
        <v>162297.02299999999</v>
      </c>
      <c r="O653" s="112">
        <f t="shared" si="65"/>
        <v>82230.491653333316</v>
      </c>
      <c r="P653" s="114">
        <f t="shared" si="66"/>
        <v>80066.53134666667</v>
      </c>
      <c r="Q653" s="115">
        <f t="shared" si="67"/>
        <v>72059.878212000011</v>
      </c>
    </row>
    <row r="654" spans="2:17" x14ac:dyDescent="0.25">
      <c r="B654" s="109">
        <v>650</v>
      </c>
      <c r="C654" s="146" t="s">
        <v>6462</v>
      </c>
      <c r="D654" s="109">
        <v>1200078580</v>
      </c>
      <c r="E654" s="108" t="s">
        <v>512</v>
      </c>
      <c r="F654" s="109">
        <v>2013</v>
      </c>
      <c r="G654" s="110">
        <v>44389</v>
      </c>
      <c r="H654" s="109">
        <f t="shared" si="62"/>
        <v>8</v>
      </c>
      <c r="I654" s="109">
        <v>5</v>
      </c>
      <c r="J654" s="111">
        <f t="shared" si="63"/>
        <v>0.19</v>
      </c>
      <c r="K654" s="138">
        <v>137539.85</v>
      </c>
      <c r="L654" s="138">
        <v>18769.740000000002</v>
      </c>
      <c r="M654" s="121">
        <v>0.08</v>
      </c>
      <c r="N654" s="112">
        <f t="shared" si="64"/>
        <v>148543.03800000003</v>
      </c>
      <c r="O654" s="112">
        <f t="shared" si="65"/>
        <v>225785.41776000004</v>
      </c>
      <c r="P654" s="114">
        <f t="shared" si="66"/>
        <v>7427.1519000000017</v>
      </c>
      <c r="Q654" s="115">
        <f t="shared" si="67"/>
        <v>7427.1519000000017</v>
      </c>
    </row>
    <row r="655" spans="2:17" x14ac:dyDescent="0.25">
      <c r="B655" s="109">
        <v>651</v>
      </c>
      <c r="C655" s="146" t="s">
        <v>6462</v>
      </c>
      <c r="D655" s="109">
        <v>1200078400</v>
      </c>
      <c r="E655" s="108" t="s">
        <v>515</v>
      </c>
      <c r="F655" s="109">
        <v>2013</v>
      </c>
      <c r="G655" s="110">
        <v>44389</v>
      </c>
      <c r="H655" s="109">
        <f t="shared" si="62"/>
        <v>8</v>
      </c>
      <c r="I655" s="109">
        <v>15</v>
      </c>
      <c r="J655" s="111">
        <f t="shared" si="63"/>
        <v>6.3333333333333325E-2</v>
      </c>
      <c r="K655" s="138">
        <v>137539.85</v>
      </c>
      <c r="L655" s="138">
        <v>18769.740000000002</v>
      </c>
      <c r="M655" s="121">
        <v>0.18</v>
      </c>
      <c r="N655" s="112">
        <f t="shared" si="64"/>
        <v>162297.02299999999</v>
      </c>
      <c r="O655" s="112">
        <f t="shared" si="65"/>
        <v>82230.491653333316</v>
      </c>
      <c r="P655" s="114">
        <f t="shared" si="66"/>
        <v>80066.53134666667</v>
      </c>
      <c r="Q655" s="115">
        <f t="shared" si="67"/>
        <v>72059.878212000011</v>
      </c>
    </row>
    <row r="656" spans="2:17" x14ac:dyDescent="0.25">
      <c r="B656" s="109">
        <v>652</v>
      </c>
      <c r="C656" s="146" t="s">
        <v>6462</v>
      </c>
      <c r="D656" s="109">
        <v>1200078690</v>
      </c>
      <c r="E656" s="108" t="s">
        <v>521</v>
      </c>
      <c r="F656" s="109">
        <v>2013</v>
      </c>
      <c r="G656" s="110">
        <v>44389</v>
      </c>
      <c r="H656" s="109">
        <f t="shared" si="62"/>
        <v>8</v>
      </c>
      <c r="I656" s="109">
        <v>5</v>
      </c>
      <c r="J656" s="111">
        <f t="shared" si="63"/>
        <v>0.19</v>
      </c>
      <c r="K656" s="138">
        <v>137539.85</v>
      </c>
      <c r="L656" s="138">
        <v>18769.740000000002</v>
      </c>
      <c r="M656" s="121">
        <v>0.18</v>
      </c>
      <c r="N656" s="112">
        <f t="shared" si="64"/>
        <v>162297.02299999999</v>
      </c>
      <c r="O656" s="112">
        <f t="shared" si="65"/>
        <v>246691.47495999999</v>
      </c>
      <c r="P656" s="114">
        <f t="shared" si="66"/>
        <v>8114.8511499999995</v>
      </c>
      <c r="Q656" s="115">
        <f t="shared" si="67"/>
        <v>8114.8511499999995</v>
      </c>
    </row>
    <row r="657" spans="2:17" x14ac:dyDescent="0.25">
      <c r="B657" s="109">
        <v>653</v>
      </c>
      <c r="C657" s="146" t="s">
        <v>6462</v>
      </c>
      <c r="D657" s="109">
        <v>1200078410</v>
      </c>
      <c r="E657" s="108" t="s">
        <v>515</v>
      </c>
      <c r="F657" s="109">
        <v>2013</v>
      </c>
      <c r="G657" s="110">
        <v>44389</v>
      </c>
      <c r="H657" s="109">
        <f t="shared" si="62"/>
        <v>8</v>
      </c>
      <c r="I657" s="109">
        <v>15</v>
      </c>
      <c r="J657" s="111">
        <f t="shared" si="63"/>
        <v>6.3333333333333325E-2</v>
      </c>
      <c r="K657" s="138">
        <v>137539.85</v>
      </c>
      <c r="L657" s="138">
        <v>18769.740000000002</v>
      </c>
      <c r="M657" s="121">
        <v>0.18</v>
      </c>
      <c r="N657" s="112">
        <f t="shared" si="64"/>
        <v>162297.02299999999</v>
      </c>
      <c r="O657" s="112">
        <f t="shared" si="65"/>
        <v>82230.491653333316</v>
      </c>
      <c r="P657" s="114">
        <f t="shared" si="66"/>
        <v>80066.53134666667</v>
      </c>
      <c r="Q657" s="115">
        <f t="shared" si="67"/>
        <v>72059.878212000011</v>
      </c>
    </row>
    <row r="658" spans="2:17" x14ac:dyDescent="0.25">
      <c r="B658" s="109">
        <v>654</v>
      </c>
      <c r="C658" s="146" t="s">
        <v>6462</v>
      </c>
      <c r="D658" s="109">
        <v>1200078740</v>
      </c>
      <c r="E658" s="108" t="s">
        <v>514</v>
      </c>
      <c r="F658" s="109">
        <v>2013</v>
      </c>
      <c r="G658" s="110">
        <v>44389</v>
      </c>
      <c r="H658" s="109">
        <f t="shared" si="62"/>
        <v>8</v>
      </c>
      <c r="I658" s="109">
        <v>15</v>
      </c>
      <c r="J658" s="111">
        <f t="shared" si="63"/>
        <v>6.3333333333333325E-2</v>
      </c>
      <c r="K658" s="138">
        <v>137539.85</v>
      </c>
      <c r="L658" s="138">
        <v>18769.740000000002</v>
      </c>
      <c r="M658" s="121">
        <v>0.18</v>
      </c>
      <c r="N658" s="112">
        <f t="shared" si="64"/>
        <v>162297.02299999999</v>
      </c>
      <c r="O658" s="112">
        <f t="shared" si="65"/>
        <v>82230.491653333316</v>
      </c>
      <c r="P658" s="114">
        <f t="shared" si="66"/>
        <v>80066.53134666667</v>
      </c>
      <c r="Q658" s="115">
        <f t="shared" si="67"/>
        <v>72059.878212000011</v>
      </c>
    </row>
    <row r="659" spans="2:17" x14ac:dyDescent="0.25">
      <c r="B659" s="109">
        <v>655</v>
      </c>
      <c r="C659" s="146" t="s">
        <v>6462</v>
      </c>
      <c r="D659" s="109">
        <v>1200078420</v>
      </c>
      <c r="E659" s="108" t="s">
        <v>515</v>
      </c>
      <c r="F659" s="109">
        <v>2013</v>
      </c>
      <c r="G659" s="110">
        <v>44389</v>
      </c>
      <c r="H659" s="109">
        <f t="shared" si="62"/>
        <v>8</v>
      </c>
      <c r="I659" s="109">
        <v>15</v>
      </c>
      <c r="J659" s="111">
        <f t="shared" si="63"/>
        <v>6.3333333333333325E-2</v>
      </c>
      <c r="K659" s="138">
        <v>137539.85</v>
      </c>
      <c r="L659" s="138">
        <v>18769.740000000002</v>
      </c>
      <c r="M659" s="121">
        <v>0.18</v>
      </c>
      <c r="N659" s="112">
        <f t="shared" si="64"/>
        <v>162297.02299999999</v>
      </c>
      <c r="O659" s="112">
        <f t="shared" si="65"/>
        <v>82230.491653333316</v>
      </c>
      <c r="P659" s="114">
        <f t="shared" si="66"/>
        <v>80066.53134666667</v>
      </c>
      <c r="Q659" s="115">
        <f t="shared" si="67"/>
        <v>72059.878212000011</v>
      </c>
    </row>
    <row r="660" spans="2:17" x14ac:dyDescent="0.25">
      <c r="B660" s="109">
        <v>656</v>
      </c>
      <c r="C660" s="146" t="s">
        <v>6462</v>
      </c>
      <c r="D660" s="109">
        <v>1200078760</v>
      </c>
      <c r="E660" s="108" t="s">
        <v>514</v>
      </c>
      <c r="F660" s="109">
        <v>2013</v>
      </c>
      <c r="G660" s="110">
        <v>44389</v>
      </c>
      <c r="H660" s="109">
        <f t="shared" si="62"/>
        <v>8</v>
      </c>
      <c r="I660" s="109">
        <v>15</v>
      </c>
      <c r="J660" s="111">
        <f t="shared" si="63"/>
        <v>6.3333333333333325E-2</v>
      </c>
      <c r="K660" s="138">
        <v>137539.85</v>
      </c>
      <c r="L660" s="138">
        <v>18769.740000000002</v>
      </c>
      <c r="M660" s="121">
        <v>0.18</v>
      </c>
      <c r="N660" s="112">
        <f t="shared" si="64"/>
        <v>162297.02299999999</v>
      </c>
      <c r="O660" s="112">
        <f t="shared" si="65"/>
        <v>82230.491653333316</v>
      </c>
      <c r="P660" s="114">
        <f t="shared" si="66"/>
        <v>80066.53134666667</v>
      </c>
      <c r="Q660" s="115">
        <f t="shared" si="67"/>
        <v>72059.878212000011</v>
      </c>
    </row>
    <row r="661" spans="2:17" x14ac:dyDescent="0.25">
      <c r="B661" s="109">
        <v>657</v>
      </c>
      <c r="C661" s="146" t="s">
        <v>6462</v>
      </c>
      <c r="D661" s="109">
        <v>1200078430</v>
      </c>
      <c r="E661" s="108" t="s">
        <v>515</v>
      </c>
      <c r="F661" s="109">
        <v>2013</v>
      </c>
      <c r="G661" s="110">
        <v>44389</v>
      </c>
      <c r="H661" s="109">
        <f t="shared" si="62"/>
        <v>8</v>
      </c>
      <c r="I661" s="109">
        <v>15</v>
      </c>
      <c r="J661" s="111">
        <f t="shared" si="63"/>
        <v>6.3333333333333325E-2</v>
      </c>
      <c r="K661" s="138">
        <v>137539.85</v>
      </c>
      <c r="L661" s="138">
        <v>18769.740000000002</v>
      </c>
      <c r="M661" s="121">
        <v>0.18</v>
      </c>
      <c r="N661" s="112">
        <f t="shared" si="64"/>
        <v>162297.02299999999</v>
      </c>
      <c r="O661" s="112">
        <f t="shared" si="65"/>
        <v>82230.491653333316</v>
      </c>
      <c r="P661" s="114">
        <f t="shared" si="66"/>
        <v>80066.53134666667</v>
      </c>
      <c r="Q661" s="115">
        <f t="shared" si="67"/>
        <v>72059.878212000011</v>
      </c>
    </row>
    <row r="662" spans="2:17" x14ac:dyDescent="0.25">
      <c r="B662" s="109">
        <v>658</v>
      </c>
      <c r="C662" s="146" t="s">
        <v>6462</v>
      </c>
      <c r="D662" s="109">
        <v>1200078980</v>
      </c>
      <c r="E662" s="108" t="s">
        <v>522</v>
      </c>
      <c r="F662" s="109">
        <v>2013</v>
      </c>
      <c r="G662" s="110">
        <v>44389</v>
      </c>
      <c r="H662" s="109">
        <f t="shared" si="62"/>
        <v>8</v>
      </c>
      <c r="I662" s="109">
        <v>8</v>
      </c>
      <c r="J662" s="111">
        <f t="shared" si="63"/>
        <v>0.11874999999999999</v>
      </c>
      <c r="K662" s="138">
        <v>137539.85</v>
      </c>
      <c r="L662" s="138">
        <v>81078.399999999994</v>
      </c>
      <c r="M662" s="121">
        <v>0.18</v>
      </c>
      <c r="N662" s="112">
        <f t="shared" si="64"/>
        <v>162297.02299999999</v>
      </c>
      <c r="O662" s="112">
        <f t="shared" si="65"/>
        <v>154182.17184999998</v>
      </c>
      <c r="P662" s="114">
        <f t="shared" si="66"/>
        <v>8114.8511500000022</v>
      </c>
      <c r="Q662" s="115">
        <f t="shared" si="67"/>
        <v>8114.8511500000022</v>
      </c>
    </row>
    <row r="663" spans="2:17" x14ac:dyDescent="0.25">
      <c r="B663" s="109">
        <v>659</v>
      </c>
      <c r="C663" s="146" t="s">
        <v>6462</v>
      </c>
      <c r="D663" s="109">
        <v>1200078440</v>
      </c>
      <c r="E663" s="108" t="s">
        <v>515</v>
      </c>
      <c r="F663" s="109">
        <v>2013</v>
      </c>
      <c r="G663" s="110">
        <v>44389</v>
      </c>
      <c r="H663" s="109">
        <f t="shared" si="62"/>
        <v>8</v>
      </c>
      <c r="I663" s="109">
        <v>15</v>
      </c>
      <c r="J663" s="111">
        <f t="shared" si="63"/>
        <v>6.3333333333333325E-2</v>
      </c>
      <c r="K663" s="138">
        <v>137539.85</v>
      </c>
      <c r="L663" s="138">
        <v>18769.740000000002</v>
      </c>
      <c r="M663" s="121">
        <v>0.18</v>
      </c>
      <c r="N663" s="112">
        <f t="shared" si="64"/>
        <v>162297.02299999999</v>
      </c>
      <c r="O663" s="112">
        <f t="shared" si="65"/>
        <v>82230.491653333316</v>
      </c>
      <c r="P663" s="114">
        <f t="shared" si="66"/>
        <v>80066.53134666667</v>
      </c>
      <c r="Q663" s="115">
        <f t="shared" si="67"/>
        <v>72059.878212000011</v>
      </c>
    </row>
    <row r="664" spans="2:17" x14ac:dyDescent="0.25">
      <c r="B664" s="109">
        <v>660</v>
      </c>
      <c r="C664" s="146" t="s">
        <v>6462</v>
      </c>
      <c r="D664" s="109">
        <v>1200079140</v>
      </c>
      <c r="E664" s="108" t="s">
        <v>517</v>
      </c>
      <c r="F664" s="109">
        <v>2013</v>
      </c>
      <c r="G664" s="110">
        <v>44389</v>
      </c>
      <c r="H664" s="109">
        <f t="shared" si="62"/>
        <v>8</v>
      </c>
      <c r="I664" s="109">
        <v>15</v>
      </c>
      <c r="J664" s="111">
        <f t="shared" si="63"/>
        <v>6.3333333333333325E-2</v>
      </c>
      <c r="K664" s="138">
        <v>137539.85</v>
      </c>
      <c r="L664" s="138">
        <v>18769.740000000002</v>
      </c>
      <c r="M664" s="121">
        <v>0.18</v>
      </c>
      <c r="N664" s="112">
        <f t="shared" si="64"/>
        <v>162297.02299999999</v>
      </c>
      <c r="O664" s="112">
        <f t="shared" si="65"/>
        <v>82230.491653333316</v>
      </c>
      <c r="P664" s="114">
        <f t="shared" si="66"/>
        <v>80066.53134666667</v>
      </c>
      <c r="Q664" s="115">
        <f t="shared" si="67"/>
        <v>72059.878212000011</v>
      </c>
    </row>
    <row r="665" spans="2:17" x14ac:dyDescent="0.25">
      <c r="B665" s="109">
        <v>661</v>
      </c>
      <c r="C665" s="146" t="s">
        <v>6462</v>
      </c>
      <c r="D665" s="109">
        <v>1200078450</v>
      </c>
      <c r="E665" s="108" t="s">
        <v>515</v>
      </c>
      <c r="F665" s="109">
        <v>2013</v>
      </c>
      <c r="G665" s="110">
        <v>44389</v>
      </c>
      <c r="H665" s="109">
        <f t="shared" si="62"/>
        <v>8</v>
      </c>
      <c r="I665" s="109">
        <v>15</v>
      </c>
      <c r="J665" s="111">
        <f t="shared" si="63"/>
        <v>6.3333333333333325E-2</v>
      </c>
      <c r="K665" s="138">
        <v>137539.85</v>
      </c>
      <c r="L665" s="138">
        <v>18769.740000000002</v>
      </c>
      <c r="M665" s="121">
        <v>0.18</v>
      </c>
      <c r="N665" s="112">
        <f t="shared" si="64"/>
        <v>162297.02299999999</v>
      </c>
      <c r="O665" s="112">
        <f t="shared" si="65"/>
        <v>82230.491653333316</v>
      </c>
      <c r="P665" s="114">
        <f t="shared" si="66"/>
        <v>80066.53134666667</v>
      </c>
      <c r="Q665" s="115">
        <f t="shared" si="67"/>
        <v>72059.878212000011</v>
      </c>
    </row>
    <row r="666" spans="2:17" x14ac:dyDescent="0.25">
      <c r="B666" s="109">
        <v>662</v>
      </c>
      <c r="C666" s="146" t="s">
        <v>6462</v>
      </c>
      <c r="D666" s="109">
        <v>1200079160</v>
      </c>
      <c r="E666" s="108" t="s">
        <v>519</v>
      </c>
      <c r="F666" s="109">
        <v>2013</v>
      </c>
      <c r="G666" s="110">
        <v>44389</v>
      </c>
      <c r="H666" s="109">
        <f t="shared" si="62"/>
        <v>8</v>
      </c>
      <c r="I666" s="109">
        <v>10</v>
      </c>
      <c r="J666" s="111">
        <f t="shared" si="63"/>
        <v>9.5000000000000001E-2</v>
      </c>
      <c r="K666" s="138">
        <v>137539.85</v>
      </c>
      <c r="L666" s="138">
        <v>18769.740000000002</v>
      </c>
      <c r="M666" s="121">
        <v>0.18</v>
      </c>
      <c r="N666" s="112">
        <f t="shared" si="64"/>
        <v>162297.02299999999</v>
      </c>
      <c r="O666" s="112">
        <f t="shared" si="65"/>
        <v>123345.73748</v>
      </c>
      <c r="P666" s="114">
        <f t="shared" si="66"/>
        <v>38951.28551999999</v>
      </c>
      <c r="Q666" s="115">
        <f t="shared" si="67"/>
        <v>35056.156967999996</v>
      </c>
    </row>
    <row r="667" spans="2:17" x14ac:dyDescent="0.25">
      <c r="B667" s="109">
        <v>663</v>
      </c>
      <c r="C667" s="146" t="s">
        <v>6462</v>
      </c>
      <c r="D667" s="109">
        <v>1200078130</v>
      </c>
      <c r="E667" s="108" t="s">
        <v>523</v>
      </c>
      <c r="F667" s="109">
        <v>2013</v>
      </c>
      <c r="G667" s="110">
        <v>44389</v>
      </c>
      <c r="H667" s="109">
        <f t="shared" si="62"/>
        <v>8</v>
      </c>
      <c r="I667" s="109">
        <v>5</v>
      </c>
      <c r="J667" s="111">
        <f t="shared" si="63"/>
        <v>0.19</v>
      </c>
      <c r="K667" s="138">
        <v>137539.85</v>
      </c>
      <c r="L667" s="138">
        <v>18769.740000000002</v>
      </c>
      <c r="M667" s="121">
        <v>0.18</v>
      </c>
      <c r="N667" s="112">
        <f t="shared" si="64"/>
        <v>162297.02299999999</v>
      </c>
      <c r="O667" s="112">
        <f t="shared" si="65"/>
        <v>246691.47495999999</v>
      </c>
      <c r="P667" s="114">
        <f t="shared" si="66"/>
        <v>8114.8511499999995</v>
      </c>
      <c r="Q667" s="115">
        <f t="shared" si="67"/>
        <v>8114.8511499999995</v>
      </c>
    </row>
    <row r="668" spans="2:17" x14ac:dyDescent="0.25">
      <c r="B668" s="109">
        <v>664</v>
      </c>
      <c r="C668" s="146" t="s">
        <v>6462</v>
      </c>
      <c r="D668" s="109">
        <v>1200079270</v>
      </c>
      <c r="E668" s="108" t="s">
        <v>524</v>
      </c>
      <c r="F668" s="109">
        <v>2013</v>
      </c>
      <c r="G668" s="110">
        <v>44389</v>
      </c>
      <c r="H668" s="109">
        <f t="shared" si="62"/>
        <v>8</v>
      </c>
      <c r="I668" s="109">
        <v>10</v>
      </c>
      <c r="J668" s="111">
        <f t="shared" si="63"/>
        <v>9.5000000000000001E-2</v>
      </c>
      <c r="K668" s="138">
        <v>137539.85</v>
      </c>
      <c r="L668" s="138">
        <v>18769.740000000002</v>
      </c>
      <c r="M668" s="121">
        <v>0.18</v>
      </c>
      <c r="N668" s="112">
        <f t="shared" si="64"/>
        <v>162297.02299999999</v>
      </c>
      <c r="O668" s="112">
        <f t="shared" si="65"/>
        <v>123345.73748</v>
      </c>
      <c r="P668" s="114">
        <f t="shared" si="66"/>
        <v>38951.28551999999</v>
      </c>
      <c r="Q668" s="115">
        <f t="shared" si="67"/>
        <v>35056.156967999996</v>
      </c>
    </row>
    <row r="669" spans="2:17" x14ac:dyDescent="0.25">
      <c r="B669" s="109">
        <v>665</v>
      </c>
      <c r="C669" s="146" t="s">
        <v>6462</v>
      </c>
      <c r="D669" s="109">
        <v>1200078170</v>
      </c>
      <c r="E669" s="108" t="s">
        <v>516</v>
      </c>
      <c r="F669" s="109">
        <v>2013</v>
      </c>
      <c r="G669" s="110">
        <v>44389</v>
      </c>
      <c r="H669" s="109">
        <f t="shared" si="62"/>
        <v>8</v>
      </c>
      <c r="I669" s="109">
        <v>8</v>
      </c>
      <c r="J669" s="111">
        <f t="shared" si="63"/>
        <v>0.11874999999999999</v>
      </c>
      <c r="K669" s="138">
        <v>137539.85</v>
      </c>
      <c r="L669" s="138">
        <v>18769.740000000002</v>
      </c>
      <c r="M669" s="121">
        <v>0.18</v>
      </c>
      <c r="N669" s="112">
        <f t="shared" si="64"/>
        <v>162297.02299999999</v>
      </c>
      <c r="O669" s="112">
        <f t="shared" si="65"/>
        <v>154182.17184999998</v>
      </c>
      <c r="P669" s="114">
        <f t="shared" si="66"/>
        <v>8114.8511500000022</v>
      </c>
      <c r="Q669" s="115">
        <f t="shared" si="67"/>
        <v>8114.8511500000022</v>
      </c>
    </row>
    <row r="670" spans="2:17" x14ac:dyDescent="0.25">
      <c r="B670" s="109">
        <v>666</v>
      </c>
      <c r="C670" s="146" t="s">
        <v>6462</v>
      </c>
      <c r="D670" s="109">
        <v>1200079360</v>
      </c>
      <c r="E670" s="108" t="s">
        <v>525</v>
      </c>
      <c r="F670" s="109">
        <v>2013</v>
      </c>
      <c r="G670" s="110">
        <v>44389</v>
      </c>
      <c r="H670" s="109">
        <f t="shared" si="62"/>
        <v>8</v>
      </c>
      <c r="I670" s="109">
        <v>15</v>
      </c>
      <c r="J670" s="111">
        <f t="shared" si="63"/>
        <v>6.3333333333333325E-2</v>
      </c>
      <c r="K670" s="138">
        <v>137539.85</v>
      </c>
      <c r="L670" s="138">
        <v>18769.740000000002</v>
      </c>
      <c r="M670" s="121">
        <v>0.18</v>
      </c>
      <c r="N670" s="112">
        <f t="shared" si="64"/>
        <v>162297.02299999999</v>
      </c>
      <c r="O670" s="112">
        <f t="shared" si="65"/>
        <v>82230.491653333316</v>
      </c>
      <c r="P670" s="114">
        <f t="shared" si="66"/>
        <v>80066.53134666667</v>
      </c>
      <c r="Q670" s="115">
        <f t="shared" si="67"/>
        <v>72059.878212000011</v>
      </c>
    </row>
    <row r="671" spans="2:17" x14ac:dyDescent="0.25">
      <c r="B671" s="109">
        <v>667</v>
      </c>
      <c r="C671" s="146" t="s">
        <v>6462</v>
      </c>
      <c r="D671" s="109">
        <v>1200078480</v>
      </c>
      <c r="E671" s="108" t="s">
        <v>515</v>
      </c>
      <c r="F671" s="109">
        <v>2013</v>
      </c>
      <c r="G671" s="110">
        <v>44389</v>
      </c>
      <c r="H671" s="109">
        <f t="shared" si="62"/>
        <v>8</v>
      </c>
      <c r="I671" s="109">
        <v>15</v>
      </c>
      <c r="J671" s="111">
        <f t="shared" si="63"/>
        <v>6.3333333333333325E-2</v>
      </c>
      <c r="K671" s="138">
        <v>137539.85</v>
      </c>
      <c r="L671" s="138">
        <v>18769.740000000002</v>
      </c>
      <c r="M671" s="121">
        <v>0.18</v>
      </c>
      <c r="N671" s="112">
        <f t="shared" si="64"/>
        <v>162297.02299999999</v>
      </c>
      <c r="O671" s="112">
        <f t="shared" si="65"/>
        <v>82230.491653333316</v>
      </c>
      <c r="P671" s="114">
        <f t="shared" si="66"/>
        <v>80066.53134666667</v>
      </c>
      <c r="Q671" s="115">
        <f t="shared" si="67"/>
        <v>72059.878212000011</v>
      </c>
    </row>
    <row r="672" spans="2:17" x14ac:dyDescent="0.25">
      <c r="B672" s="109">
        <v>668</v>
      </c>
      <c r="C672" s="146" t="s">
        <v>6462</v>
      </c>
      <c r="D672" s="109">
        <v>1200078240</v>
      </c>
      <c r="E672" s="108" t="s">
        <v>515</v>
      </c>
      <c r="F672" s="109">
        <v>2013</v>
      </c>
      <c r="G672" s="110">
        <v>44389</v>
      </c>
      <c r="H672" s="109">
        <f t="shared" si="62"/>
        <v>8</v>
      </c>
      <c r="I672" s="109">
        <v>15</v>
      </c>
      <c r="J672" s="111">
        <f t="shared" si="63"/>
        <v>6.3333333333333325E-2</v>
      </c>
      <c r="K672" s="138">
        <v>137539.85</v>
      </c>
      <c r="L672" s="138">
        <v>18769.740000000002</v>
      </c>
      <c r="M672" s="121">
        <v>0.18</v>
      </c>
      <c r="N672" s="112">
        <f t="shared" si="64"/>
        <v>162297.02299999999</v>
      </c>
      <c r="O672" s="112">
        <f t="shared" si="65"/>
        <v>82230.491653333316</v>
      </c>
      <c r="P672" s="114">
        <f t="shared" si="66"/>
        <v>80066.53134666667</v>
      </c>
      <c r="Q672" s="115">
        <f t="shared" si="67"/>
        <v>72059.878212000011</v>
      </c>
    </row>
    <row r="673" spans="2:17" x14ac:dyDescent="0.25">
      <c r="B673" s="109">
        <v>669</v>
      </c>
      <c r="C673" s="146" t="s">
        <v>6462</v>
      </c>
      <c r="D673" s="109">
        <v>1200079480</v>
      </c>
      <c r="E673" s="108" t="s">
        <v>518</v>
      </c>
      <c r="F673" s="109">
        <v>2013</v>
      </c>
      <c r="G673" s="110">
        <v>44389</v>
      </c>
      <c r="H673" s="109">
        <f t="shared" si="62"/>
        <v>8</v>
      </c>
      <c r="I673" s="109">
        <v>10</v>
      </c>
      <c r="J673" s="111">
        <f t="shared" si="63"/>
        <v>9.5000000000000001E-2</v>
      </c>
      <c r="K673" s="138">
        <v>137539.85</v>
      </c>
      <c r="L673" s="138">
        <v>18769.740000000002</v>
      </c>
      <c r="M673" s="121">
        <v>0.18</v>
      </c>
      <c r="N673" s="112">
        <f t="shared" si="64"/>
        <v>162297.02299999999</v>
      </c>
      <c r="O673" s="112">
        <f t="shared" si="65"/>
        <v>123345.73748</v>
      </c>
      <c r="P673" s="114">
        <f t="shared" si="66"/>
        <v>38951.28551999999</v>
      </c>
      <c r="Q673" s="115">
        <f t="shared" si="67"/>
        <v>35056.156967999996</v>
      </c>
    </row>
    <row r="674" spans="2:17" x14ac:dyDescent="0.25">
      <c r="B674" s="109">
        <v>670</v>
      </c>
      <c r="C674" s="146" t="s">
        <v>6462</v>
      </c>
      <c r="D674" s="109">
        <v>1200078210</v>
      </c>
      <c r="E674" s="108" t="s">
        <v>526</v>
      </c>
      <c r="F674" s="109">
        <v>2013</v>
      </c>
      <c r="G674" s="110">
        <v>44389</v>
      </c>
      <c r="H674" s="109">
        <f t="shared" si="62"/>
        <v>8</v>
      </c>
      <c r="I674" s="109">
        <v>10</v>
      </c>
      <c r="J674" s="111">
        <f t="shared" si="63"/>
        <v>9.5000000000000001E-2</v>
      </c>
      <c r="K674" s="138">
        <v>137539.85</v>
      </c>
      <c r="L674" s="138">
        <v>18769.740000000002</v>
      </c>
      <c r="M674" s="121">
        <v>0.18</v>
      </c>
      <c r="N674" s="112">
        <f t="shared" si="64"/>
        <v>162297.02299999999</v>
      </c>
      <c r="O674" s="112">
        <f t="shared" si="65"/>
        <v>123345.73748</v>
      </c>
      <c r="P674" s="114">
        <f t="shared" si="66"/>
        <v>38951.28551999999</v>
      </c>
      <c r="Q674" s="115">
        <f t="shared" si="67"/>
        <v>35056.156967999996</v>
      </c>
    </row>
    <row r="675" spans="2:17" x14ac:dyDescent="0.25">
      <c r="B675" s="109">
        <v>671</v>
      </c>
      <c r="C675" s="146" t="s">
        <v>6462</v>
      </c>
      <c r="D675" s="109">
        <v>1200078220</v>
      </c>
      <c r="E675" s="108" t="s">
        <v>526</v>
      </c>
      <c r="F675" s="109">
        <v>2013</v>
      </c>
      <c r="G675" s="110">
        <v>44389</v>
      </c>
      <c r="H675" s="109">
        <f t="shared" si="62"/>
        <v>8</v>
      </c>
      <c r="I675" s="109">
        <v>10</v>
      </c>
      <c r="J675" s="111">
        <f t="shared" si="63"/>
        <v>9.5000000000000001E-2</v>
      </c>
      <c r="K675" s="138">
        <v>137539.85</v>
      </c>
      <c r="L675" s="138">
        <v>18769.740000000002</v>
      </c>
      <c r="M675" s="121">
        <v>0.18</v>
      </c>
      <c r="N675" s="112">
        <f t="shared" si="64"/>
        <v>162297.02299999999</v>
      </c>
      <c r="O675" s="112">
        <f t="shared" si="65"/>
        <v>123345.73748</v>
      </c>
      <c r="P675" s="114">
        <f t="shared" si="66"/>
        <v>38951.28551999999</v>
      </c>
      <c r="Q675" s="115">
        <f t="shared" si="67"/>
        <v>35056.156967999996</v>
      </c>
    </row>
    <row r="676" spans="2:17" x14ac:dyDescent="0.25">
      <c r="B676" s="109">
        <v>672</v>
      </c>
      <c r="C676" s="146" t="s">
        <v>6462</v>
      </c>
      <c r="D676" s="109">
        <v>1200078490</v>
      </c>
      <c r="E676" s="108" t="s">
        <v>515</v>
      </c>
      <c r="F676" s="109">
        <v>2013</v>
      </c>
      <c r="G676" s="110">
        <v>44389</v>
      </c>
      <c r="H676" s="109">
        <f t="shared" si="62"/>
        <v>8</v>
      </c>
      <c r="I676" s="109">
        <v>15</v>
      </c>
      <c r="J676" s="111">
        <f t="shared" si="63"/>
        <v>6.3333333333333325E-2</v>
      </c>
      <c r="K676" s="138">
        <v>137539.85</v>
      </c>
      <c r="L676" s="138">
        <v>18769.740000000002</v>
      </c>
      <c r="M676" s="121">
        <v>0.18</v>
      </c>
      <c r="N676" s="112">
        <f t="shared" si="64"/>
        <v>162297.02299999999</v>
      </c>
      <c r="O676" s="112">
        <f t="shared" si="65"/>
        <v>82230.491653333316</v>
      </c>
      <c r="P676" s="114">
        <f t="shared" si="66"/>
        <v>80066.53134666667</v>
      </c>
      <c r="Q676" s="115">
        <f t="shared" si="67"/>
        <v>72059.878212000011</v>
      </c>
    </row>
    <row r="677" spans="2:17" x14ac:dyDescent="0.25">
      <c r="B677" s="109">
        <v>673</v>
      </c>
      <c r="C677" s="146" t="s">
        <v>6462</v>
      </c>
      <c r="D677" s="109">
        <v>1200078120</v>
      </c>
      <c r="E677" s="108" t="s">
        <v>523</v>
      </c>
      <c r="F677" s="109">
        <v>2013</v>
      </c>
      <c r="G677" s="110">
        <v>44389</v>
      </c>
      <c r="H677" s="109">
        <f t="shared" si="62"/>
        <v>8</v>
      </c>
      <c r="I677" s="109">
        <v>5</v>
      </c>
      <c r="J677" s="111">
        <f t="shared" si="63"/>
        <v>0.19</v>
      </c>
      <c r="K677" s="138">
        <v>137539.85</v>
      </c>
      <c r="L677" s="138">
        <v>18769.740000000002</v>
      </c>
      <c r="M677" s="121">
        <v>0.18</v>
      </c>
      <c r="N677" s="112">
        <f t="shared" si="64"/>
        <v>162297.02299999999</v>
      </c>
      <c r="O677" s="112">
        <f t="shared" si="65"/>
        <v>246691.47495999999</v>
      </c>
      <c r="P677" s="114">
        <f t="shared" si="66"/>
        <v>8114.8511499999995</v>
      </c>
      <c r="Q677" s="115">
        <f t="shared" si="67"/>
        <v>8114.8511499999995</v>
      </c>
    </row>
    <row r="678" spans="2:17" x14ac:dyDescent="0.25">
      <c r="B678" s="109">
        <v>674</v>
      </c>
      <c r="C678" s="146" t="s">
        <v>6462</v>
      </c>
      <c r="D678" s="109">
        <v>1200078500</v>
      </c>
      <c r="E678" s="108" t="s">
        <v>515</v>
      </c>
      <c r="F678" s="109">
        <v>2013</v>
      </c>
      <c r="G678" s="110">
        <v>44389</v>
      </c>
      <c r="H678" s="109">
        <f t="shared" si="62"/>
        <v>8</v>
      </c>
      <c r="I678" s="109">
        <v>15</v>
      </c>
      <c r="J678" s="111">
        <f t="shared" si="63"/>
        <v>6.3333333333333325E-2</v>
      </c>
      <c r="K678" s="138">
        <v>137539.85</v>
      </c>
      <c r="L678" s="138">
        <v>19370.740000000002</v>
      </c>
      <c r="M678" s="121">
        <v>0.18</v>
      </c>
      <c r="N678" s="112">
        <f t="shared" si="64"/>
        <v>162297.02299999999</v>
      </c>
      <c r="O678" s="112">
        <f t="shared" si="65"/>
        <v>82230.491653333316</v>
      </c>
      <c r="P678" s="114">
        <f t="shared" si="66"/>
        <v>80066.53134666667</v>
      </c>
      <c r="Q678" s="115">
        <f t="shared" si="67"/>
        <v>72059.878212000011</v>
      </c>
    </row>
    <row r="679" spans="2:17" s="14" customFormat="1" x14ac:dyDescent="0.25">
      <c r="B679" s="109">
        <v>675</v>
      </c>
      <c r="C679" s="146" t="s">
        <v>6462</v>
      </c>
      <c r="D679" s="109">
        <v>1200078460</v>
      </c>
      <c r="E679" s="108" t="s">
        <v>515</v>
      </c>
      <c r="F679" s="109">
        <v>2013</v>
      </c>
      <c r="G679" s="110">
        <v>44389</v>
      </c>
      <c r="H679" s="109">
        <f t="shared" si="62"/>
        <v>8</v>
      </c>
      <c r="I679" s="109">
        <v>15</v>
      </c>
      <c r="J679" s="111">
        <f t="shared" si="63"/>
        <v>6.3333333333333325E-2</v>
      </c>
      <c r="K679" s="138">
        <v>137539.85</v>
      </c>
      <c r="L679" s="138">
        <v>18769.740000000002</v>
      </c>
      <c r="M679" s="121">
        <v>0.18</v>
      </c>
      <c r="N679" s="112">
        <f t="shared" si="64"/>
        <v>162297.02299999999</v>
      </c>
      <c r="O679" s="112">
        <f t="shared" si="65"/>
        <v>82230.491653333316</v>
      </c>
      <c r="P679" s="114">
        <f t="shared" si="66"/>
        <v>80066.53134666667</v>
      </c>
      <c r="Q679" s="115">
        <f t="shared" si="67"/>
        <v>72059.878212000011</v>
      </c>
    </row>
    <row r="680" spans="2:17" x14ac:dyDescent="0.25">
      <c r="B680" s="109">
        <v>676</v>
      </c>
      <c r="C680" s="146" t="s">
        <v>6462</v>
      </c>
      <c r="D680" s="109">
        <v>1200078470</v>
      </c>
      <c r="E680" s="108" t="s">
        <v>515</v>
      </c>
      <c r="F680" s="109">
        <v>2013</v>
      </c>
      <c r="G680" s="110">
        <v>44389</v>
      </c>
      <c r="H680" s="109">
        <f t="shared" si="62"/>
        <v>8</v>
      </c>
      <c r="I680" s="109">
        <v>15</v>
      </c>
      <c r="J680" s="111">
        <f t="shared" si="63"/>
        <v>6.3333333333333325E-2</v>
      </c>
      <c r="K680" s="138">
        <v>137539.85</v>
      </c>
      <c r="L680" s="138">
        <v>18769.740000000002</v>
      </c>
      <c r="M680" s="121">
        <v>0.18</v>
      </c>
      <c r="N680" s="112">
        <f t="shared" si="64"/>
        <v>162297.02299999999</v>
      </c>
      <c r="O680" s="112">
        <f t="shared" si="65"/>
        <v>82230.491653333316</v>
      </c>
      <c r="P680" s="114">
        <f t="shared" si="66"/>
        <v>80066.53134666667</v>
      </c>
      <c r="Q680" s="115">
        <f t="shared" si="67"/>
        <v>72059.878212000011</v>
      </c>
    </row>
    <row r="681" spans="2:17" x14ac:dyDescent="0.25">
      <c r="B681" s="109">
        <v>677</v>
      </c>
      <c r="C681" s="146" t="s">
        <v>6462</v>
      </c>
      <c r="D681" s="109">
        <v>1200078510</v>
      </c>
      <c r="E681" s="108" t="s">
        <v>515</v>
      </c>
      <c r="F681" s="109">
        <v>2013</v>
      </c>
      <c r="G681" s="110">
        <v>44389</v>
      </c>
      <c r="H681" s="109">
        <f t="shared" si="62"/>
        <v>8</v>
      </c>
      <c r="I681" s="109">
        <v>15</v>
      </c>
      <c r="J681" s="111">
        <f t="shared" si="63"/>
        <v>6.3333333333333325E-2</v>
      </c>
      <c r="K681" s="138">
        <v>137539.85</v>
      </c>
      <c r="L681" s="138">
        <v>19370.740000000002</v>
      </c>
      <c r="M681" s="121">
        <v>0.18</v>
      </c>
      <c r="N681" s="112">
        <f t="shared" si="64"/>
        <v>162297.02299999999</v>
      </c>
      <c r="O681" s="112">
        <f t="shared" si="65"/>
        <v>82230.491653333316</v>
      </c>
      <c r="P681" s="114">
        <f t="shared" si="66"/>
        <v>80066.53134666667</v>
      </c>
      <c r="Q681" s="115">
        <f t="shared" si="67"/>
        <v>72059.878212000011</v>
      </c>
    </row>
    <row r="682" spans="2:17" x14ac:dyDescent="0.25">
      <c r="B682" s="109">
        <v>678</v>
      </c>
      <c r="C682" s="146" t="s">
        <v>6462</v>
      </c>
      <c r="D682" s="109">
        <v>1200078601</v>
      </c>
      <c r="E682" s="108" t="s">
        <v>527</v>
      </c>
      <c r="F682" s="109">
        <v>2013</v>
      </c>
      <c r="G682" s="110">
        <v>44389</v>
      </c>
      <c r="H682" s="109">
        <f t="shared" si="62"/>
        <v>8</v>
      </c>
      <c r="I682" s="109">
        <v>5</v>
      </c>
      <c r="J682" s="111">
        <f t="shared" si="63"/>
        <v>0.19</v>
      </c>
      <c r="K682" s="138">
        <v>83807</v>
      </c>
      <c r="L682" s="138">
        <v>11905.68</v>
      </c>
      <c r="M682" s="121">
        <v>0.18</v>
      </c>
      <c r="N682" s="112">
        <f t="shared" si="64"/>
        <v>98892.26</v>
      </c>
      <c r="O682" s="112">
        <f t="shared" si="65"/>
        <v>150316.2352</v>
      </c>
      <c r="P682" s="114">
        <f t="shared" si="66"/>
        <v>4944.6130000000003</v>
      </c>
      <c r="Q682" s="115">
        <f t="shared" si="67"/>
        <v>4944.6130000000003</v>
      </c>
    </row>
    <row r="683" spans="2:17" x14ac:dyDescent="0.25">
      <c r="B683" s="109">
        <v>679</v>
      </c>
      <c r="C683" s="146" t="s">
        <v>6462</v>
      </c>
      <c r="D683" s="109">
        <v>1200080710</v>
      </c>
      <c r="E683" s="108" t="s">
        <v>528</v>
      </c>
      <c r="F683" s="109">
        <v>2013</v>
      </c>
      <c r="G683" s="110">
        <v>44389</v>
      </c>
      <c r="H683" s="109">
        <f t="shared" si="62"/>
        <v>8</v>
      </c>
      <c r="I683" s="109">
        <v>10</v>
      </c>
      <c r="J683" s="111">
        <f t="shared" si="63"/>
        <v>9.5000000000000001E-2</v>
      </c>
      <c r="K683" s="138">
        <v>71687.5</v>
      </c>
      <c r="L683" s="138">
        <v>7612.66</v>
      </c>
      <c r="M683" s="121">
        <v>0.18</v>
      </c>
      <c r="N683" s="112">
        <f t="shared" si="64"/>
        <v>84591.25</v>
      </c>
      <c r="O683" s="112">
        <f t="shared" si="65"/>
        <v>64289.35</v>
      </c>
      <c r="P683" s="114">
        <f t="shared" si="66"/>
        <v>20301.900000000001</v>
      </c>
      <c r="Q683" s="115">
        <f t="shared" si="67"/>
        <v>18271.710000000003</v>
      </c>
    </row>
    <row r="684" spans="2:17" x14ac:dyDescent="0.25">
      <c r="B684" s="109">
        <v>680</v>
      </c>
      <c r="C684" s="146" t="s">
        <v>6462</v>
      </c>
      <c r="D684" s="109">
        <v>1200080700</v>
      </c>
      <c r="E684" s="108" t="s">
        <v>529</v>
      </c>
      <c r="F684" s="109">
        <v>2013</v>
      </c>
      <c r="G684" s="110">
        <v>44389</v>
      </c>
      <c r="H684" s="109">
        <f t="shared" si="62"/>
        <v>8</v>
      </c>
      <c r="I684" s="109">
        <v>10</v>
      </c>
      <c r="J684" s="111">
        <f t="shared" si="63"/>
        <v>9.5000000000000001E-2</v>
      </c>
      <c r="K684" s="138">
        <v>67987.5</v>
      </c>
      <c r="L684" s="138">
        <v>7219.22</v>
      </c>
      <c r="M684" s="121">
        <v>0.18</v>
      </c>
      <c r="N684" s="112">
        <f t="shared" si="64"/>
        <v>80225.25</v>
      </c>
      <c r="O684" s="112">
        <f t="shared" si="65"/>
        <v>60971.19</v>
      </c>
      <c r="P684" s="114">
        <f t="shared" si="66"/>
        <v>19254.059999999998</v>
      </c>
      <c r="Q684" s="115">
        <f t="shared" si="67"/>
        <v>17328.653999999999</v>
      </c>
    </row>
    <row r="685" spans="2:17" x14ac:dyDescent="0.25">
      <c r="B685" s="109">
        <v>681</v>
      </c>
      <c r="C685" s="146" t="s">
        <v>6462</v>
      </c>
      <c r="D685" s="109">
        <v>1200077120</v>
      </c>
      <c r="E685" s="108" t="s">
        <v>530</v>
      </c>
      <c r="F685" s="109">
        <v>2013</v>
      </c>
      <c r="G685" s="110">
        <v>44389</v>
      </c>
      <c r="H685" s="109">
        <f t="shared" si="62"/>
        <v>8</v>
      </c>
      <c r="I685" s="109">
        <v>10</v>
      </c>
      <c r="J685" s="111">
        <f t="shared" si="63"/>
        <v>9.5000000000000001E-2</v>
      </c>
      <c r="K685" s="138">
        <v>47877</v>
      </c>
      <c r="L685" s="138">
        <v>2474.9899999999998</v>
      </c>
      <c r="M685" s="121">
        <v>0.18</v>
      </c>
      <c r="N685" s="112">
        <f t="shared" si="64"/>
        <v>56494.86</v>
      </c>
      <c r="O685" s="112">
        <f t="shared" si="65"/>
        <v>42936.0936</v>
      </c>
      <c r="P685" s="114">
        <f t="shared" si="66"/>
        <v>13558.7664</v>
      </c>
      <c r="Q685" s="115">
        <f t="shared" si="67"/>
        <v>12202.88976</v>
      </c>
    </row>
    <row r="686" spans="2:17" x14ac:dyDescent="0.25">
      <c r="B686" s="109">
        <v>682</v>
      </c>
      <c r="C686" s="146" t="s">
        <v>6462</v>
      </c>
      <c r="D686" s="109">
        <v>1200078611</v>
      </c>
      <c r="E686" s="108" t="s">
        <v>531</v>
      </c>
      <c r="F686" s="109">
        <v>2013</v>
      </c>
      <c r="G686" s="110">
        <v>44389</v>
      </c>
      <c r="H686" s="109">
        <f t="shared" si="62"/>
        <v>8</v>
      </c>
      <c r="I686" s="109">
        <v>10</v>
      </c>
      <c r="J686" s="111">
        <f t="shared" si="63"/>
        <v>9.5000000000000001E-2</v>
      </c>
      <c r="K686" s="138">
        <v>38165</v>
      </c>
      <c r="L686" s="138">
        <v>5236.75</v>
      </c>
      <c r="M686" s="121">
        <v>0.18</v>
      </c>
      <c r="N686" s="112">
        <f t="shared" si="64"/>
        <v>45034.7</v>
      </c>
      <c r="O686" s="112">
        <f t="shared" si="65"/>
        <v>34226.371999999996</v>
      </c>
      <c r="P686" s="114">
        <f t="shared" si="66"/>
        <v>10808.328000000001</v>
      </c>
      <c r="Q686" s="115">
        <f t="shared" si="67"/>
        <v>9727.4952000000012</v>
      </c>
    </row>
    <row r="687" spans="2:17" x14ac:dyDescent="0.25">
      <c r="B687" s="109">
        <v>683</v>
      </c>
      <c r="C687" s="146" t="s">
        <v>6462</v>
      </c>
      <c r="D687" s="109">
        <v>1200080880</v>
      </c>
      <c r="E687" s="108" t="s">
        <v>532</v>
      </c>
      <c r="F687" s="109">
        <v>2013</v>
      </c>
      <c r="G687" s="110">
        <v>44389</v>
      </c>
      <c r="H687" s="109">
        <f t="shared" si="62"/>
        <v>8</v>
      </c>
      <c r="I687" s="109">
        <v>12</v>
      </c>
      <c r="J687" s="111">
        <f t="shared" si="63"/>
        <v>7.9166666666666663E-2</v>
      </c>
      <c r="K687" s="138">
        <v>16624</v>
      </c>
      <c r="L687" s="138">
        <v>1280.9000000000001</v>
      </c>
      <c r="M687" s="121">
        <v>7.0000000000000007E-2</v>
      </c>
      <c r="N687" s="112">
        <f t="shared" si="64"/>
        <v>17787.68</v>
      </c>
      <c r="O687" s="112">
        <f t="shared" si="65"/>
        <v>11265.530666666666</v>
      </c>
      <c r="P687" s="114">
        <f t="shared" si="66"/>
        <v>6522.1493333333347</v>
      </c>
      <c r="Q687" s="115">
        <f t="shared" si="67"/>
        <v>5869.934400000001</v>
      </c>
    </row>
    <row r="688" spans="2:17" x14ac:dyDescent="0.25">
      <c r="B688" s="109">
        <v>684</v>
      </c>
      <c r="C688" s="146" t="s">
        <v>6462</v>
      </c>
      <c r="D688" s="109">
        <v>1200080470</v>
      </c>
      <c r="E688" s="108" t="s">
        <v>533</v>
      </c>
      <c r="F688" s="109">
        <v>2013</v>
      </c>
      <c r="G688" s="110">
        <v>44389</v>
      </c>
      <c r="H688" s="109">
        <f t="shared" si="62"/>
        <v>8</v>
      </c>
      <c r="I688" s="109">
        <v>12</v>
      </c>
      <c r="J688" s="111">
        <f t="shared" si="63"/>
        <v>7.9166666666666663E-2</v>
      </c>
      <c r="K688" s="138">
        <v>13949.3</v>
      </c>
      <c r="L688" s="138">
        <v>1251.1400000000001</v>
      </c>
      <c r="M688" s="121">
        <v>7.0000000000000007E-2</v>
      </c>
      <c r="N688" s="112">
        <f t="shared" si="64"/>
        <v>14925.751</v>
      </c>
      <c r="O688" s="112">
        <f t="shared" si="65"/>
        <v>9452.9756333333335</v>
      </c>
      <c r="P688" s="114">
        <f t="shared" si="66"/>
        <v>5472.7753666666667</v>
      </c>
      <c r="Q688" s="115">
        <f t="shared" si="67"/>
        <v>4925.4978300000002</v>
      </c>
    </row>
    <row r="689" spans="2:17" x14ac:dyDescent="0.25">
      <c r="B689" s="109">
        <v>685</v>
      </c>
      <c r="C689" s="146" t="s">
        <v>6462</v>
      </c>
      <c r="D689" s="109">
        <v>1200080730</v>
      </c>
      <c r="E689" s="108" t="s">
        <v>534</v>
      </c>
      <c r="F689" s="109">
        <v>2013</v>
      </c>
      <c r="G689" s="110">
        <v>44389</v>
      </c>
      <c r="H689" s="109">
        <f t="shared" si="62"/>
        <v>8</v>
      </c>
      <c r="I689" s="109">
        <v>10</v>
      </c>
      <c r="J689" s="111">
        <f t="shared" si="63"/>
        <v>9.5000000000000001E-2</v>
      </c>
      <c r="K689" s="138">
        <v>6290</v>
      </c>
      <c r="L689" s="138">
        <v>707.73</v>
      </c>
      <c r="M689" s="121">
        <v>0.18</v>
      </c>
      <c r="N689" s="112">
        <f t="shared" si="64"/>
        <v>7422.2</v>
      </c>
      <c r="O689" s="112">
        <f t="shared" si="65"/>
        <v>5640.8720000000003</v>
      </c>
      <c r="P689" s="114">
        <f t="shared" si="66"/>
        <v>1781.3279999999995</v>
      </c>
      <c r="Q689" s="115">
        <f t="shared" si="67"/>
        <v>1603.1951999999997</v>
      </c>
    </row>
    <row r="690" spans="2:17" x14ac:dyDescent="0.25">
      <c r="B690" s="109">
        <v>686</v>
      </c>
      <c r="C690" s="146" t="s">
        <v>6462</v>
      </c>
      <c r="D690" s="109">
        <v>1200080740</v>
      </c>
      <c r="E690" s="108" t="s">
        <v>535</v>
      </c>
      <c r="F690" s="109">
        <v>2013</v>
      </c>
      <c r="G690" s="110">
        <v>44389</v>
      </c>
      <c r="H690" s="109">
        <f t="shared" si="62"/>
        <v>8</v>
      </c>
      <c r="I690" s="109">
        <v>10</v>
      </c>
      <c r="J690" s="111">
        <f t="shared" si="63"/>
        <v>9.5000000000000001E-2</v>
      </c>
      <c r="K690" s="138">
        <v>6012.5</v>
      </c>
      <c r="L690" s="138">
        <v>675.68</v>
      </c>
      <c r="M690" s="121">
        <v>0.18</v>
      </c>
      <c r="N690" s="112">
        <f t="shared" si="64"/>
        <v>7094.75</v>
      </c>
      <c r="O690" s="112">
        <f t="shared" si="65"/>
        <v>5392.01</v>
      </c>
      <c r="P690" s="114">
        <f t="shared" si="66"/>
        <v>1702.7399999999998</v>
      </c>
      <c r="Q690" s="115">
        <f t="shared" si="67"/>
        <v>1532.4659999999999</v>
      </c>
    </row>
    <row r="691" spans="2:17" x14ac:dyDescent="0.25">
      <c r="B691" s="109">
        <v>687</v>
      </c>
      <c r="C691" s="146" t="s">
        <v>6462</v>
      </c>
      <c r="D691" s="109">
        <v>1200080720</v>
      </c>
      <c r="E691" s="108" t="s">
        <v>536</v>
      </c>
      <c r="F691" s="109">
        <v>2013</v>
      </c>
      <c r="G691" s="110">
        <v>44389</v>
      </c>
      <c r="H691" s="109">
        <f t="shared" si="62"/>
        <v>8</v>
      </c>
      <c r="I691" s="109">
        <v>10</v>
      </c>
      <c r="J691" s="111">
        <f t="shared" si="63"/>
        <v>9.5000000000000001E-2</v>
      </c>
      <c r="K691" s="138">
        <v>5365</v>
      </c>
      <c r="L691" s="138">
        <v>651.64</v>
      </c>
      <c r="M691" s="121">
        <v>0.18</v>
      </c>
      <c r="N691" s="112">
        <f t="shared" si="64"/>
        <v>6330.7</v>
      </c>
      <c r="O691" s="112">
        <f t="shared" si="65"/>
        <v>4811.3320000000003</v>
      </c>
      <c r="P691" s="114">
        <f t="shared" si="66"/>
        <v>1519.3679999999995</v>
      </c>
      <c r="Q691" s="115">
        <f t="shared" si="67"/>
        <v>1367.4311999999995</v>
      </c>
    </row>
    <row r="692" spans="2:17" x14ac:dyDescent="0.25">
      <c r="B692" s="109">
        <v>688</v>
      </c>
      <c r="C692" s="146" t="s">
        <v>6462</v>
      </c>
      <c r="D692" s="109">
        <v>1200083430</v>
      </c>
      <c r="E692" s="108" t="s">
        <v>537</v>
      </c>
      <c r="F692" s="109">
        <v>2014</v>
      </c>
      <c r="G692" s="110">
        <v>44389</v>
      </c>
      <c r="H692" s="109">
        <f t="shared" si="62"/>
        <v>7</v>
      </c>
      <c r="I692" s="109">
        <v>15</v>
      </c>
      <c r="J692" s="111">
        <f t="shared" si="63"/>
        <v>6.3333333333333325E-2</v>
      </c>
      <c r="K692" s="138">
        <v>36242962</v>
      </c>
      <c r="L692" s="138">
        <v>12434542.98</v>
      </c>
      <c r="M692" s="121">
        <v>0.08</v>
      </c>
      <c r="N692" s="112">
        <f t="shared" si="64"/>
        <v>39142398.960000001</v>
      </c>
      <c r="O692" s="112">
        <f t="shared" si="65"/>
        <v>17353130.205599997</v>
      </c>
      <c r="P692" s="114">
        <f t="shared" si="66"/>
        <v>21789268.754400004</v>
      </c>
      <c r="Q692" s="115">
        <f t="shared" si="67"/>
        <v>19610341.878960002</v>
      </c>
    </row>
    <row r="693" spans="2:17" x14ac:dyDescent="0.25">
      <c r="B693" s="109">
        <v>689</v>
      </c>
      <c r="C693" s="146" t="s">
        <v>6462</v>
      </c>
      <c r="D693" s="109">
        <v>1200084130</v>
      </c>
      <c r="E693" s="108" t="s">
        <v>538</v>
      </c>
      <c r="F693" s="109">
        <v>2014</v>
      </c>
      <c r="G693" s="110">
        <v>44389</v>
      </c>
      <c r="H693" s="109">
        <f t="shared" si="62"/>
        <v>7</v>
      </c>
      <c r="I693" s="109">
        <v>15</v>
      </c>
      <c r="J693" s="111">
        <f t="shared" si="63"/>
        <v>6.3333333333333325E-2</v>
      </c>
      <c r="K693" s="138">
        <v>22555776</v>
      </c>
      <c r="L693" s="138">
        <v>5063034.67</v>
      </c>
      <c r="M693" s="121">
        <v>0.02</v>
      </c>
      <c r="N693" s="112">
        <f t="shared" si="64"/>
        <v>23006891.52</v>
      </c>
      <c r="O693" s="112">
        <f t="shared" si="65"/>
        <v>10199721.907199997</v>
      </c>
      <c r="P693" s="114">
        <f t="shared" si="66"/>
        <v>12807169.612800002</v>
      </c>
      <c r="Q693" s="115">
        <f t="shared" si="67"/>
        <v>11526452.651520003</v>
      </c>
    </row>
    <row r="694" spans="2:17" x14ac:dyDescent="0.25">
      <c r="B694" s="109">
        <v>690</v>
      </c>
      <c r="C694" s="146" t="s">
        <v>6462</v>
      </c>
      <c r="D694" s="109">
        <v>1200086720</v>
      </c>
      <c r="E694" s="108" t="s">
        <v>539</v>
      </c>
      <c r="F694" s="109">
        <v>2014</v>
      </c>
      <c r="G694" s="110">
        <v>44389</v>
      </c>
      <c r="H694" s="109">
        <f t="shared" si="62"/>
        <v>7</v>
      </c>
      <c r="I694" s="109">
        <v>15</v>
      </c>
      <c r="J694" s="111">
        <f t="shared" si="63"/>
        <v>6.3333333333333325E-2</v>
      </c>
      <c r="K694" s="138">
        <v>18357039.670000002</v>
      </c>
      <c r="L694" s="138">
        <v>5434737.1600000001</v>
      </c>
      <c r="M694" s="121">
        <v>0.08</v>
      </c>
      <c r="N694" s="112">
        <f t="shared" si="64"/>
        <v>19825602.843600005</v>
      </c>
      <c r="O694" s="112">
        <f t="shared" si="65"/>
        <v>8789350.5939959995</v>
      </c>
      <c r="P694" s="114">
        <f t="shared" si="66"/>
        <v>11036252.249604005</v>
      </c>
      <c r="Q694" s="115">
        <f t="shared" si="67"/>
        <v>9932627.0246436056</v>
      </c>
    </row>
    <row r="695" spans="2:17" x14ac:dyDescent="0.25">
      <c r="B695" s="109">
        <v>691</v>
      </c>
      <c r="C695" s="146" t="s">
        <v>6462</v>
      </c>
      <c r="D695" s="109">
        <v>1200083431</v>
      </c>
      <c r="E695" s="108" t="s">
        <v>540</v>
      </c>
      <c r="F695" s="109">
        <v>2014</v>
      </c>
      <c r="G695" s="110">
        <v>44389</v>
      </c>
      <c r="H695" s="109">
        <f t="shared" si="62"/>
        <v>7</v>
      </c>
      <c r="I695" s="109">
        <v>15</v>
      </c>
      <c r="J695" s="111">
        <f t="shared" si="63"/>
        <v>6.3333333333333325E-2</v>
      </c>
      <c r="K695" s="138">
        <v>14373667</v>
      </c>
      <c r="L695" s="138">
        <v>10179816.220000001</v>
      </c>
      <c r="M695" s="121">
        <v>0.08</v>
      </c>
      <c r="N695" s="112">
        <f t="shared" si="64"/>
        <v>15523560.360000001</v>
      </c>
      <c r="O695" s="112">
        <f t="shared" si="65"/>
        <v>6882111.7595999995</v>
      </c>
      <c r="P695" s="114">
        <f t="shared" si="66"/>
        <v>8641448.6004000008</v>
      </c>
      <c r="Q695" s="115">
        <f t="shared" si="67"/>
        <v>7777303.7403600011</v>
      </c>
    </row>
    <row r="696" spans="2:17" x14ac:dyDescent="0.25">
      <c r="B696" s="109">
        <v>692</v>
      </c>
      <c r="C696" s="146" t="s">
        <v>6462</v>
      </c>
      <c r="D696" s="109">
        <v>1200083240</v>
      </c>
      <c r="E696" s="108" t="s">
        <v>541</v>
      </c>
      <c r="F696" s="109">
        <v>2014</v>
      </c>
      <c r="G696" s="110">
        <v>44389</v>
      </c>
      <c r="H696" s="109">
        <f t="shared" si="62"/>
        <v>7</v>
      </c>
      <c r="I696" s="109">
        <v>15</v>
      </c>
      <c r="J696" s="111">
        <f t="shared" si="63"/>
        <v>6.3333333333333325E-2</v>
      </c>
      <c r="K696" s="138">
        <v>14220294</v>
      </c>
      <c r="L696" s="138">
        <v>6077714.1900000004</v>
      </c>
      <c r="M696" s="121">
        <v>0.08</v>
      </c>
      <c r="N696" s="112">
        <f t="shared" si="64"/>
        <v>15357917.520000001</v>
      </c>
      <c r="O696" s="112">
        <f t="shared" si="65"/>
        <v>6808676.7671999997</v>
      </c>
      <c r="P696" s="114">
        <f t="shared" si="66"/>
        <v>8549240.7528000027</v>
      </c>
      <c r="Q696" s="115">
        <f t="shared" si="67"/>
        <v>7694316.6775200022</v>
      </c>
    </row>
    <row r="697" spans="2:17" x14ac:dyDescent="0.25">
      <c r="B697" s="109">
        <v>693</v>
      </c>
      <c r="C697" s="146" t="s">
        <v>6462</v>
      </c>
      <c r="D697" s="109">
        <v>1200092000</v>
      </c>
      <c r="E697" s="108" t="s">
        <v>542</v>
      </c>
      <c r="F697" s="109">
        <v>2014</v>
      </c>
      <c r="G697" s="110">
        <v>44389</v>
      </c>
      <c r="H697" s="109">
        <f t="shared" si="62"/>
        <v>7</v>
      </c>
      <c r="I697" s="109">
        <v>15</v>
      </c>
      <c r="J697" s="111">
        <f t="shared" si="63"/>
        <v>6.3333333333333325E-2</v>
      </c>
      <c r="K697" s="138">
        <v>8666884.4399999995</v>
      </c>
      <c r="L697" s="138">
        <v>3074665.05</v>
      </c>
      <c r="M697" s="121">
        <v>0.08</v>
      </c>
      <c r="N697" s="112">
        <f t="shared" si="64"/>
        <v>9360235.1952</v>
      </c>
      <c r="O697" s="112">
        <f t="shared" si="65"/>
        <v>4149704.269871999</v>
      </c>
      <c r="P697" s="114">
        <f t="shared" si="66"/>
        <v>5210530.9253280014</v>
      </c>
      <c r="Q697" s="115">
        <f t="shared" si="67"/>
        <v>4689477.8327952018</v>
      </c>
    </row>
    <row r="698" spans="2:17" x14ac:dyDescent="0.25">
      <c r="B698" s="109">
        <v>694</v>
      </c>
      <c r="C698" s="146" t="s">
        <v>6462</v>
      </c>
      <c r="D698" s="109">
        <v>1200091100</v>
      </c>
      <c r="E698" s="108" t="s">
        <v>543</v>
      </c>
      <c r="F698" s="109">
        <v>2014</v>
      </c>
      <c r="G698" s="110">
        <v>44389</v>
      </c>
      <c r="H698" s="109">
        <f t="shared" si="62"/>
        <v>7</v>
      </c>
      <c r="I698" s="109">
        <v>15</v>
      </c>
      <c r="J698" s="111">
        <f t="shared" si="63"/>
        <v>6.3333333333333325E-2</v>
      </c>
      <c r="K698" s="138">
        <v>3792651</v>
      </c>
      <c r="L698" s="138">
        <v>939161.38</v>
      </c>
      <c r="M698" s="121">
        <v>0.08</v>
      </c>
      <c r="N698" s="112">
        <f t="shared" si="64"/>
        <v>4096063.08</v>
      </c>
      <c r="O698" s="112">
        <f t="shared" si="65"/>
        <v>1815921.2987999998</v>
      </c>
      <c r="P698" s="114">
        <f t="shared" si="66"/>
        <v>2280141.7812000001</v>
      </c>
      <c r="Q698" s="115">
        <f t="shared" si="67"/>
        <v>2052127.60308</v>
      </c>
    </row>
    <row r="699" spans="2:17" x14ac:dyDescent="0.25">
      <c r="B699" s="109">
        <v>695</v>
      </c>
      <c r="C699" s="146" t="s">
        <v>6462</v>
      </c>
      <c r="D699" s="109">
        <v>1200083380</v>
      </c>
      <c r="E699" s="108" t="s">
        <v>544</v>
      </c>
      <c r="F699" s="109">
        <v>2014</v>
      </c>
      <c r="G699" s="110">
        <v>44389</v>
      </c>
      <c r="H699" s="109">
        <f t="shared" si="62"/>
        <v>7</v>
      </c>
      <c r="I699" s="109">
        <v>15</v>
      </c>
      <c r="J699" s="111">
        <f t="shared" si="63"/>
        <v>6.3333333333333325E-2</v>
      </c>
      <c r="K699" s="138">
        <v>3517640</v>
      </c>
      <c r="L699" s="138">
        <v>384409.38</v>
      </c>
      <c r="M699" s="121">
        <v>0.08</v>
      </c>
      <c r="N699" s="112">
        <f t="shared" si="64"/>
        <v>3799051.2</v>
      </c>
      <c r="O699" s="112">
        <f t="shared" si="65"/>
        <v>1684246.0319999997</v>
      </c>
      <c r="P699" s="114">
        <f t="shared" si="66"/>
        <v>2114805.1680000005</v>
      </c>
      <c r="Q699" s="115">
        <f t="shared" si="67"/>
        <v>1903324.6512000004</v>
      </c>
    </row>
    <row r="700" spans="2:17" x14ac:dyDescent="0.25">
      <c r="B700" s="109">
        <v>696</v>
      </c>
      <c r="C700" s="146" t="s">
        <v>6462</v>
      </c>
      <c r="D700" s="109">
        <v>1200091730</v>
      </c>
      <c r="E700" s="108" t="s">
        <v>545</v>
      </c>
      <c r="F700" s="109">
        <v>2014</v>
      </c>
      <c r="G700" s="110">
        <v>44389</v>
      </c>
      <c r="H700" s="109">
        <f t="shared" si="62"/>
        <v>7</v>
      </c>
      <c r="I700" s="109">
        <v>15</v>
      </c>
      <c r="J700" s="111">
        <f t="shared" si="63"/>
        <v>6.3333333333333325E-2</v>
      </c>
      <c r="K700" s="138">
        <v>2462280</v>
      </c>
      <c r="L700" s="138">
        <v>753587.75</v>
      </c>
      <c r="M700" s="121">
        <v>0.08</v>
      </c>
      <c r="N700" s="112">
        <f t="shared" si="64"/>
        <v>2659262.4000000004</v>
      </c>
      <c r="O700" s="112">
        <f t="shared" si="65"/>
        <v>1178939.6639999999</v>
      </c>
      <c r="P700" s="114">
        <f t="shared" si="66"/>
        <v>1480322.7360000005</v>
      </c>
      <c r="Q700" s="115">
        <f t="shared" si="67"/>
        <v>1332290.4624000005</v>
      </c>
    </row>
    <row r="701" spans="2:17" x14ac:dyDescent="0.25">
      <c r="B701" s="109">
        <v>697</v>
      </c>
      <c r="C701" s="146" t="s">
        <v>6462</v>
      </c>
      <c r="D701" s="109">
        <v>1200087710</v>
      </c>
      <c r="E701" s="108" t="s">
        <v>546</v>
      </c>
      <c r="F701" s="109">
        <v>2014</v>
      </c>
      <c r="G701" s="110">
        <v>44389</v>
      </c>
      <c r="H701" s="109">
        <f t="shared" si="62"/>
        <v>7</v>
      </c>
      <c r="I701" s="109">
        <v>15</v>
      </c>
      <c r="J701" s="111">
        <f t="shared" si="63"/>
        <v>6.3333333333333325E-2</v>
      </c>
      <c r="K701" s="138">
        <v>2455503</v>
      </c>
      <c r="L701" s="138">
        <v>564635.41</v>
      </c>
      <c r="M701" s="121">
        <v>0.08</v>
      </c>
      <c r="N701" s="112">
        <f t="shared" si="64"/>
        <v>2651943.2400000002</v>
      </c>
      <c r="O701" s="112">
        <f t="shared" si="65"/>
        <v>1175694.8363999999</v>
      </c>
      <c r="P701" s="114">
        <f t="shared" si="66"/>
        <v>1476248.4036000003</v>
      </c>
      <c r="Q701" s="115">
        <f t="shared" si="67"/>
        <v>1328623.5632400003</v>
      </c>
    </row>
    <row r="702" spans="2:17" x14ac:dyDescent="0.25">
      <c r="B702" s="109">
        <v>698</v>
      </c>
      <c r="C702" s="146" t="s">
        <v>6462</v>
      </c>
      <c r="D702" s="109">
        <v>1200093190</v>
      </c>
      <c r="E702" s="108" t="s">
        <v>547</v>
      </c>
      <c r="F702" s="109">
        <v>2014</v>
      </c>
      <c r="G702" s="110">
        <v>44389</v>
      </c>
      <c r="H702" s="109">
        <f t="shared" si="62"/>
        <v>7</v>
      </c>
      <c r="I702" s="109">
        <v>15</v>
      </c>
      <c r="J702" s="111">
        <f t="shared" si="63"/>
        <v>6.3333333333333325E-2</v>
      </c>
      <c r="K702" s="138">
        <v>2437152</v>
      </c>
      <c r="L702" s="138">
        <v>612940.89</v>
      </c>
      <c r="M702" s="121">
        <v>0.08</v>
      </c>
      <c r="N702" s="112">
        <f t="shared" si="64"/>
        <v>2632124.16</v>
      </c>
      <c r="O702" s="112">
        <f t="shared" si="65"/>
        <v>1166908.3775999998</v>
      </c>
      <c r="P702" s="114">
        <f t="shared" si="66"/>
        <v>1465215.7824000004</v>
      </c>
      <c r="Q702" s="115">
        <f t="shared" si="67"/>
        <v>1318694.2041600004</v>
      </c>
    </row>
    <row r="703" spans="2:17" x14ac:dyDescent="0.25">
      <c r="B703" s="109">
        <v>699</v>
      </c>
      <c r="C703" s="146" t="s">
        <v>6462</v>
      </c>
      <c r="D703" s="109">
        <v>1200090900</v>
      </c>
      <c r="E703" s="108" t="s">
        <v>548</v>
      </c>
      <c r="F703" s="109">
        <v>2014</v>
      </c>
      <c r="G703" s="110">
        <v>44389</v>
      </c>
      <c r="H703" s="109">
        <f t="shared" si="62"/>
        <v>7</v>
      </c>
      <c r="I703" s="109">
        <v>15</v>
      </c>
      <c r="J703" s="111">
        <f t="shared" si="63"/>
        <v>6.3333333333333325E-2</v>
      </c>
      <c r="K703" s="138">
        <v>2382424</v>
      </c>
      <c r="L703" s="138">
        <v>569587.04</v>
      </c>
      <c r="M703" s="121">
        <v>0.08</v>
      </c>
      <c r="N703" s="112">
        <f t="shared" si="64"/>
        <v>2573017.9200000004</v>
      </c>
      <c r="O703" s="112">
        <f t="shared" si="65"/>
        <v>1140704.6111999999</v>
      </c>
      <c r="P703" s="114">
        <f t="shared" si="66"/>
        <v>1432313.3088000005</v>
      </c>
      <c r="Q703" s="115">
        <f t="shared" si="67"/>
        <v>1289081.9779200004</v>
      </c>
    </row>
    <row r="704" spans="2:17" x14ac:dyDescent="0.25">
      <c r="B704" s="109">
        <v>700</v>
      </c>
      <c r="C704" s="146" t="s">
        <v>6462</v>
      </c>
      <c r="D704" s="109">
        <v>1200083400</v>
      </c>
      <c r="E704" s="108" t="s">
        <v>485</v>
      </c>
      <c r="F704" s="109">
        <v>2014</v>
      </c>
      <c r="G704" s="110">
        <v>44389</v>
      </c>
      <c r="H704" s="109">
        <f t="shared" si="62"/>
        <v>7</v>
      </c>
      <c r="I704" s="109">
        <v>15</v>
      </c>
      <c r="J704" s="111">
        <f t="shared" si="63"/>
        <v>6.3333333333333325E-2</v>
      </c>
      <c r="K704" s="138">
        <v>2200000</v>
      </c>
      <c r="L704" s="138">
        <v>469317.65</v>
      </c>
      <c r="M704" s="121">
        <v>0.08</v>
      </c>
      <c r="N704" s="112">
        <f t="shared" si="64"/>
        <v>2376000</v>
      </c>
      <c r="O704" s="112">
        <f t="shared" si="65"/>
        <v>1053359.9999999998</v>
      </c>
      <c r="P704" s="114">
        <f t="shared" si="66"/>
        <v>1322640.0000000002</v>
      </c>
      <c r="Q704" s="115">
        <f t="shared" si="67"/>
        <v>1190376.0000000002</v>
      </c>
    </row>
    <row r="705" spans="2:17" x14ac:dyDescent="0.25">
      <c r="B705" s="109">
        <v>701</v>
      </c>
      <c r="C705" s="146" t="s">
        <v>6462</v>
      </c>
      <c r="D705" s="109">
        <v>1200091340</v>
      </c>
      <c r="E705" s="108" t="s">
        <v>549</v>
      </c>
      <c r="F705" s="109">
        <v>2014</v>
      </c>
      <c r="G705" s="110">
        <v>44389</v>
      </c>
      <c r="H705" s="109">
        <f t="shared" si="62"/>
        <v>7</v>
      </c>
      <c r="I705" s="109">
        <v>15</v>
      </c>
      <c r="J705" s="111">
        <f t="shared" si="63"/>
        <v>6.3333333333333325E-2</v>
      </c>
      <c r="K705" s="138">
        <v>2016260</v>
      </c>
      <c r="L705" s="138">
        <v>487936.79</v>
      </c>
      <c r="M705" s="121">
        <v>0.08</v>
      </c>
      <c r="N705" s="112">
        <f t="shared" si="64"/>
        <v>2177560.8000000003</v>
      </c>
      <c r="O705" s="112">
        <f t="shared" si="65"/>
        <v>965385.28799999994</v>
      </c>
      <c r="P705" s="114">
        <f t="shared" si="66"/>
        <v>1212175.5120000003</v>
      </c>
      <c r="Q705" s="115">
        <f t="shared" si="67"/>
        <v>1090957.9608000002</v>
      </c>
    </row>
    <row r="706" spans="2:17" x14ac:dyDescent="0.25">
      <c r="B706" s="109">
        <v>702</v>
      </c>
      <c r="C706" s="146" t="s">
        <v>6462</v>
      </c>
      <c r="D706" s="109">
        <v>1200086721</v>
      </c>
      <c r="E706" s="108" t="s">
        <v>550</v>
      </c>
      <c r="F706" s="109">
        <v>2014</v>
      </c>
      <c r="G706" s="110">
        <v>44389</v>
      </c>
      <c r="H706" s="109">
        <f t="shared" si="62"/>
        <v>7</v>
      </c>
      <c r="I706" s="109">
        <v>15</v>
      </c>
      <c r="J706" s="111">
        <f t="shared" si="63"/>
        <v>6.3333333333333325E-2</v>
      </c>
      <c r="K706" s="138">
        <v>1707168.76</v>
      </c>
      <c r="L706" s="138">
        <v>384162.07</v>
      </c>
      <c r="M706" s="121">
        <v>0.08</v>
      </c>
      <c r="N706" s="112">
        <f t="shared" si="64"/>
        <v>1843742.2608</v>
      </c>
      <c r="O706" s="112">
        <f t="shared" si="65"/>
        <v>817392.40228799987</v>
      </c>
      <c r="P706" s="114">
        <f t="shared" si="66"/>
        <v>1026349.8585120002</v>
      </c>
      <c r="Q706" s="115">
        <f t="shared" si="67"/>
        <v>923714.87266080023</v>
      </c>
    </row>
    <row r="707" spans="2:17" x14ac:dyDescent="0.25">
      <c r="B707" s="109">
        <v>703</v>
      </c>
      <c r="C707" s="146" t="s">
        <v>6462</v>
      </c>
      <c r="D707" s="109">
        <v>1200090530</v>
      </c>
      <c r="E707" s="108" t="s">
        <v>551</v>
      </c>
      <c r="F707" s="109">
        <v>2014</v>
      </c>
      <c r="G707" s="110">
        <v>44389</v>
      </c>
      <c r="H707" s="109">
        <f t="shared" si="62"/>
        <v>7</v>
      </c>
      <c r="I707" s="109">
        <v>15</v>
      </c>
      <c r="J707" s="111">
        <f t="shared" si="63"/>
        <v>6.3333333333333325E-2</v>
      </c>
      <c r="K707" s="138">
        <v>1524000</v>
      </c>
      <c r="L707" s="138">
        <v>352665.68</v>
      </c>
      <c r="M707" s="121">
        <v>0.08</v>
      </c>
      <c r="N707" s="112">
        <f t="shared" si="64"/>
        <v>1645920</v>
      </c>
      <c r="O707" s="112">
        <f t="shared" si="65"/>
        <v>729691.19999999984</v>
      </c>
      <c r="P707" s="114">
        <f t="shared" si="66"/>
        <v>916228.80000000016</v>
      </c>
      <c r="Q707" s="115">
        <f t="shared" si="67"/>
        <v>824605.92000000016</v>
      </c>
    </row>
    <row r="708" spans="2:17" x14ac:dyDescent="0.25">
      <c r="B708" s="109">
        <v>704</v>
      </c>
      <c r="C708" s="146" t="s">
        <v>6462</v>
      </c>
      <c r="D708" s="109">
        <v>1200086960</v>
      </c>
      <c r="E708" s="108" t="s">
        <v>552</v>
      </c>
      <c r="F708" s="109">
        <v>2014</v>
      </c>
      <c r="G708" s="110">
        <v>44389</v>
      </c>
      <c r="H708" s="109">
        <f t="shared" si="62"/>
        <v>7</v>
      </c>
      <c r="I708" s="109">
        <v>15</v>
      </c>
      <c r="J708" s="111">
        <f t="shared" si="63"/>
        <v>6.3333333333333325E-2</v>
      </c>
      <c r="K708" s="138">
        <v>1480000</v>
      </c>
      <c r="L708" s="138">
        <v>354106.75</v>
      </c>
      <c r="M708" s="121">
        <v>0.08</v>
      </c>
      <c r="N708" s="112">
        <f t="shared" si="64"/>
        <v>1598400</v>
      </c>
      <c r="O708" s="112">
        <f t="shared" si="65"/>
        <v>708623.99999999988</v>
      </c>
      <c r="P708" s="114">
        <f t="shared" si="66"/>
        <v>889776.00000000012</v>
      </c>
      <c r="Q708" s="115">
        <f t="shared" si="67"/>
        <v>800798.40000000014</v>
      </c>
    </row>
    <row r="709" spans="2:17" x14ac:dyDescent="0.25">
      <c r="B709" s="109">
        <v>705</v>
      </c>
      <c r="C709" s="146" t="s">
        <v>6462</v>
      </c>
      <c r="D709" s="109">
        <v>1200090540</v>
      </c>
      <c r="E709" s="108" t="s">
        <v>553</v>
      </c>
      <c r="F709" s="109">
        <v>2014</v>
      </c>
      <c r="G709" s="110">
        <v>44389</v>
      </c>
      <c r="H709" s="109">
        <f t="shared" ref="H709:H772" si="68">YEAR(G709)-F709</f>
        <v>7</v>
      </c>
      <c r="I709" s="109">
        <v>15</v>
      </c>
      <c r="J709" s="111">
        <f t="shared" ref="J709:J772" si="69">(95/I709/100)</f>
        <v>6.3333333333333325E-2</v>
      </c>
      <c r="K709" s="138">
        <v>1332000</v>
      </c>
      <c r="L709" s="138">
        <v>308234.63</v>
      </c>
      <c r="M709" s="121">
        <v>0.08</v>
      </c>
      <c r="N709" s="112">
        <f t="shared" ref="N709:N772" si="70">K709*(1+M709)</f>
        <v>1438560</v>
      </c>
      <c r="O709" s="112">
        <f t="shared" ref="O709:O772" si="71">H709*J709*N709</f>
        <v>637761.59999999986</v>
      </c>
      <c r="P709" s="114">
        <f t="shared" si="66"/>
        <v>800798.40000000014</v>
      </c>
      <c r="Q709" s="115">
        <f t="shared" si="67"/>
        <v>720718.56000000017</v>
      </c>
    </row>
    <row r="710" spans="2:17" x14ac:dyDescent="0.25">
      <c r="B710" s="109">
        <v>706</v>
      </c>
      <c r="C710" s="146" t="s">
        <v>6462</v>
      </c>
      <c r="D710" s="109">
        <v>1200090640</v>
      </c>
      <c r="E710" s="108" t="s">
        <v>554</v>
      </c>
      <c r="F710" s="109">
        <v>2014</v>
      </c>
      <c r="G710" s="110">
        <v>44389</v>
      </c>
      <c r="H710" s="109">
        <f t="shared" si="68"/>
        <v>7</v>
      </c>
      <c r="I710" s="109">
        <v>15</v>
      </c>
      <c r="J710" s="111">
        <f t="shared" si="69"/>
        <v>6.3333333333333325E-2</v>
      </c>
      <c r="K710" s="138">
        <v>1300000</v>
      </c>
      <c r="L710" s="138">
        <v>293469.75</v>
      </c>
      <c r="M710" s="121">
        <v>0.08</v>
      </c>
      <c r="N710" s="112">
        <f t="shared" si="70"/>
        <v>1404000</v>
      </c>
      <c r="O710" s="112">
        <f t="shared" si="71"/>
        <v>622439.99999999988</v>
      </c>
      <c r="P710" s="114">
        <f t="shared" ref="P710:P773" si="72">IF(N710-O710&lt;=0,5%*N710,N710-O710)</f>
        <v>781560.00000000012</v>
      </c>
      <c r="Q710" s="115">
        <f t="shared" ref="Q710:Q773" si="73">IF(P710=N710*5%,P710,P710*0.9)</f>
        <v>703404.00000000012</v>
      </c>
    </row>
    <row r="711" spans="2:17" x14ac:dyDescent="0.25">
      <c r="B711" s="109">
        <v>707</v>
      </c>
      <c r="C711" s="146" t="s">
        <v>6462</v>
      </c>
      <c r="D711" s="109">
        <v>1200092710</v>
      </c>
      <c r="E711" s="108" t="s">
        <v>555</v>
      </c>
      <c r="F711" s="109">
        <v>2014</v>
      </c>
      <c r="G711" s="110">
        <v>44389</v>
      </c>
      <c r="H711" s="109">
        <f t="shared" si="68"/>
        <v>7</v>
      </c>
      <c r="I711" s="109">
        <v>15</v>
      </c>
      <c r="J711" s="111">
        <f t="shared" si="69"/>
        <v>6.3333333333333325E-2</v>
      </c>
      <c r="K711" s="138">
        <v>1076750</v>
      </c>
      <c r="L711" s="138">
        <v>263918.62</v>
      </c>
      <c r="M711" s="121">
        <v>0.08</v>
      </c>
      <c r="N711" s="112">
        <f t="shared" si="70"/>
        <v>1162890</v>
      </c>
      <c r="O711" s="112">
        <f t="shared" si="71"/>
        <v>515547.89999999991</v>
      </c>
      <c r="P711" s="114">
        <f t="shared" si="72"/>
        <v>647342.10000000009</v>
      </c>
      <c r="Q711" s="115">
        <f t="shared" si="73"/>
        <v>582607.89000000013</v>
      </c>
    </row>
    <row r="712" spans="2:17" x14ac:dyDescent="0.25">
      <c r="B712" s="109">
        <v>708</v>
      </c>
      <c r="C712" s="146" t="s">
        <v>6462</v>
      </c>
      <c r="D712" s="109">
        <v>1200091330</v>
      </c>
      <c r="E712" s="108" t="s">
        <v>556</v>
      </c>
      <c r="F712" s="109">
        <v>2014</v>
      </c>
      <c r="G712" s="110">
        <v>44389</v>
      </c>
      <c r="H712" s="109">
        <f t="shared" si="68"/>
        <v>7</v>
      </c>
      <c r="I712" s="109">
        <v>15</v>
      </c>
      <c r="J712" s="111">
        <f t="shared" si="69"/>
        <v>6.3333333333333325E-2</v>
      </c>
      <c r="K712" s="138">
        <v>1008467.97</v>
      </c>
      <c r="L712" s="138">
        <v>244050.64</v>
      </c>
      <c r="M712" s="121">
        <v>0.08</v>
      </c>
      <c r="N712" s="112">
        <f t="shared" si="70"/>
        <v>1089145.4076</v>
      </c>
      <c r="O712" s="112">
        <f t="shared" si="71"/>
        <v>482854.4640359999</v>
      </c>
      <c r="P712" s="114">
        <f t="shared" si="72"/>
        <v>606290.94356400007</v>
      </c>
      <c r="Q712" s="115">
        <f t="shared" si="73"/>
        <v>545661.84920760011</v>
      </c>
    </row>
    <row r="713" spans="2:17" x14ac:dyDescent="0.25">
      <c r="B713" s="109">
        <v>709</v>
      </c>
      <c r="C713" s="146" t="s">
        <v>6462</v>
      </c>
      <c r="D713" s="109">
        <v>1200091520</v>
      </c>
      <c r="E713" s="108" t="s">
        <v>557</v>
      </c>
      <c r="F713" s="109">
        <v>2014</v>
      </c>
      <c r="G713" s="110">
        <v>44389</v>
      </c>
      <c r="H713" s="109">
        <f t="shared" si="68"/>
        <v>7</v>
      </c>
      <c r="I713" s="109">
        <v>15</v>
      </c>
      <c r="J713" s="111">
        <f t="shared" si="69"/>
        <v>6.3333333333333325E-2</v>
      </c>
      <c r="K713" s="138">
        <v>740000</v>
      </c>
      <c r="L713" s="138">
        <v>172052.49</v>
      </c>
      <c r="M713" s="121">
        <v>0.08</v>
      </c>
      <c r="N713" s="112">
        <f t="shared" si="70"/>
        <v>799200</v>
      </c>
      <c r="O713" s="112">
        <f t="shared" si="71"/>
        <v>354311.99999999994</v>
      </c>
      <c r="P713" s="114">
        <f t="shared" si="72"/>
        <v>444888.00000000006</v>
      </c>
      <c r="Q713" s="115">
        <f t="shared" si="73"/>
        <v>400399.20000000007</v>
      </c>
    </row>
    <row r="714" spans="2:17" x14ac:dyDescent="0.25">
      <c r="B714" s="109">
        <v>710</v>
      </c>
      <c r="C714" s="146" t="s">
        <v>6462</v>
      </c>
      <c r="D714" s="109">
        <v>1200083710</v>
      </c>
      <c r="E714" s="108" t="s">
        <v>558</v>
      </c>
      <c r="F714" s="109">
        <v>2014</v>
      </c>
      <c r="G714" s="110">
        <v>44389</v>
      </c>
      <c r="H714" s="109">
        <f t="shared" si="68"/>
        <v>7</v>
      </c>
      <c r="I714" s="109">
        <v>15</v>
      </c>
      <c r="J714" s="111">
        <f t="shared" si="69"/>
        <v>6.3333333333333325E-2</v>
      </c>
      <c r="K714" s="138">
        <v>715644.5</v>
      </c>
      <c r="L714" s="138">
        <v>112995.48</v>
      </c>
      <c r="M714" s="121">
        <v>0.08</v>
      </c>
      <c r="N714" s="112">
        <f t="shared" si="70"/>
        <v>772896.06</v>
      </c>
      <c r="O714" s="112">
        <f t="shared" si="71"/>
        <v>342650.58659999998</v>
      </c>
      <c r="P714" s="114">
        <f t="shared" si="72"/>
        <v>430245.47340000008</v>
      </c>
      <c r="Q714" s="115">
        <f t="shared" si="73"/>
        <v>387220.92606000009</v>
      </c>
    </row>
    <row r="715" spans="2:17" x14ac:dyDescent="0.25">
      <c r="B715" s="109">
        <v>711</v>
      </c>
      <c r="C715" s="146" t="s">
        <v>6462</v>
      </c>
      <c r="D715" s="109">
        <v>1200088720</v>
      </c>
      <c r="E715" s="108" t="s">
        <v>559</v>
      </c>
      <c r="F715" s="109">
        <v>2014</v>
      </c>
      <c r="G715" s="110">
        <v>44389</v>
      </c>
      <c r="H715" s="109">
        <f t="shared" si="68"/>
        <v>7</v>
      </c>
      <c r="I715" s="109">
        <v>15</v>
      </c>
      <c r="J715" s="111">
        <f t="shared" si="69"/>
        <v>6.3333333333333325E-2</v>
      </c>
      <c r="K715" s="138">
        <v>710000</v>
      </c>
      <c r="L715" s="138">
        <v>172080.22</v>
      </c>
      <c r="M715" s="121">
        <v>0.08</v>
      </c>
      <c r="N715" s="112">
        <f t="shared" si="70"/>
        <v>766800</v>
      </c>
      <c r="O715" s="112">
        <f t="shared" si="71"/>
        <v>339947.99999999994</v>
      </c>
      <c r="P715" s="114">
        <f t="shared" si="72"/>
        <v>426852.00000000006</v>
      </c>
      <c r="Q715" s="115">
        <f t="shared" si="73"/>
        <v>384166.80000000005</v>
      </c>
    </row>
    <row r="716" spans="2:17" x14ac:dyDescent="0.25">
      <c r="B716" s="109">
        <v>712</v>
      </c>
      <c r="C716" s="146" t="s">
        <v>6462</v>
      </c>
      <c r="D716" s="109">
        <v>1200083720</v>
      </c>
      <c r="E716" s="108" t="s">
        <v>558</v>
      </c>
      <c r="F716" s="109">
        <v>2014</v>
      </c>
      <c r="G716" s="110">
        <v>44389</v>
      </c>
      <c r="H716" s="109">
        <f t="shared" si="68"/>
        <v>7</v>
      </c>
      <c r="I716" s="109">
        <v>15</v>
      </c>
      <c r="J716" s="111">
        <f t="shared" si="69"/>
        <v>6.3333333333333325E-2</v>
      </c>
      <c r="K716" s="138">
        <v>644000</v>
      </c>
      <c r="L716" s="138">
        <v>81718.509999999995</v>
      </c>
      <c r="M716" s="121">
        <v>0.08</v>
      </c>
      <c r="N716" s="112">
        <f t="shared" si="70"/>
        <v>695520</v>
      </c>
      <c r="O716" s="112">
        <f t="shared" si="71"/>
        <v>308347.19999999995</v>
      </c>
      <c r="P716" s="114">
        <f t="shared" si="72"/>
        <v>387172.80000000005</v>
      </c>
      <c r="Q716" s="115">
        <f t="shared" si="73"/>
        <v>348455.52000000008</v>
      </c>
    </row>
    <row r="717" spans="2:17" x14ac:dyDescent="0.25">
      <c r="B717" s="109">
        <v>713</v>
      </c>
      <c r="C717" s="146" t="s">
        <v>6462</v>
      </c>
      <c r="D717" s="109">
        <v>1200080040</v>
      </c>
      <c r="E717" s="108" t="s">
        <v>560</v>
      </c>
      <c r="F717" s="109">
        <v>2014</v>
      </c>
      <c r="G717" s="110">
        <v>44389</v>
      </c>
      <c r="H717" s="109">
        <f t="shared" si="68"/>
        <v>7</v>
      </c>
      <c r="I717" s="109">
        <v>15</v>
      </c>
      <c r="J717" s="111">
        <f t="shared" si="69"/>
        <v>6.3333333333333325E-2</v>
      </c>
      <c r="K717" s="138">
        <v>625000</v>
      </c>
      <c r="L717" s="138">
        <v>133671.74</v>
      </c>
      <c r="M717" s="121">
        <v>0.08</v>
      </c>
      <c r="N717" s="112">
        <f t="shared" si="70"/>
        <v>675000</v>
      </c>
      <c r="O717" s="112">
        <f t="shared" si="71"/>
        <v>299249.99999999994</v>
      </c>
      <c r="P717" s="114">
        <f t="shared" si="72"/>
        <v>375750.00000000006</v>
      </c>
      <c r="Q717" s="115">
        <f t="shared" si="73"/>
        <v>338175.00000000006</v>
      </c>
    </row>
    <row r="718" spans="2:17" x14ac:dyDescent="0.25">
      <c r="B718" s="109">
        <v>714</v>
      </c>
      <c r="C718" s="146" t="s">
        <v>6462</v>
      </c>
      <c r="D718" s="109">
        <v>1200086370</v>
      </c>
      <c r="E718" s="108" t="s">
        <v>561</v>
      </c>
      <c r="F718" s="109">
        <v>2014</v>
      </c>
      <c r="G718" s="110">
        <v>44389</v>
      </c>
      <c r="H718" s="109">
        <f t="shared" si="68"/>
        <v>7</v>
      </c>
      <c r="I718" s="109">
        <v>15</v>
      </c>
      <c r="J718" s="111">
        <f t="shared" si="69"/>
        <v>6.3333333333333325E-2</v>
      </c>
      <c r="K718" s="138">
        <v>612000</v>
      </c>
      <c r="L718" s="138">
        <v>142514.48000000001</v>
      </c>
      <c r="M718" s="121">
        <v>0.08</v>
      </c>
      <c r="N718" s="112">
        <f t="shared" si="70"/>
        <v>660960</v>
      </c>
      <c r="O718" s="112">
        <f t="shared" si="71"/>
        <v>293025.59999999992</v>
      </c>
      <c r="P718" s="114">
        <f t="shared" si="72"/>
        <v>367934.40000000008</v>
      </c>
      <c r="Q718" s="115">
        <f t="shared" si="73"/>
        <v>331140.96000000008</v>
      </c>
    </row>
    <row r="719" spans="2:17" x14ac:dyDescent="0.25">
      <c r="B719" s="109">
        <v>715</v>
      </c>
      <c r="C719" s="146" t="s">
        <v>6462</v>
      </c>
      <c r="D719" s="109">
        <v>1200082260</v>
      </c>
      <c r="E719" s="108" t="s">
        <v>562</v>
      </c>
      <c r="F719" s="109">
        <v>2014</v>
      </c>
      <c r="G719" s="110">
        <v>44389</v>
      </c>
      <c r="H719" s="109">
        <f t="shared" si="68"/>
        <v>7</v>
      </c>
      <c r="I719" s="109">
        <v>8</v>
      </c>
      <c r="J719" s="111">
        <f t="shared" si="69"/>
        <v>0.11874999999999999</v>
      </c>
      <c r="K719" s="138">
        <v>447756</v>
      </c>
      <c r="L719" s="138">
        <v>48591.05</v>
      </c>
      <c r="M719" s="121">
        <v>0.08</v>
      </c>
      <c r="N719" s="112">
        <f t="shared" si="70"/>
        <v>483576.48000000004</v>
      </c>
      <c r="O719" s="112">
        <f t="shared" si="71"/>
        <v>401972.94900000002</v>
      </c>
      <c r="P719" s="114">
        <f t="shared" si="72"/>
        <v>81603.531000000017</v>
      </c>
      <c r="Q719" s="115">
        <f t="shared" si="73"/>
        <v>73443.177900000024</v>
      </c>
    </row>
    <row r="720" spans="2:17" x14ac:dyDescent="0.25">
      <c r="B720" s="109">
        <v>716</v>
      </c>
      <c r="C720" s="146" t="s">
        <v>6462</v>
      </c>
      <c r="D720" s="109">
        <v>1200082990</v>
      </c>
      <c r="E720" s="108" t="s">
        <v>563</v>
      </c>
      <c r="F720" s="109">
        <v>2014</v>
      </c>
      <c r="G720" s="110">
        <v>44389</v>
      </c>
      <c r="H720" s="109">
        <f t="shared" si="68"/>
        <v>7</v>
      </c>
      <c r="I720" s="109">
        <v>15</v>
      </c>
      <c r="J720" s="111">
        <f t="shared" si="69"/>
        <v>6.3333333333333325E-2</v>
      </c>
      <c r="K720" s="138">
        <v>422750</v>
      </c>
      <c r="L720" s="138">
        <v>44589.4</v>
      </c>
      <c r="M720" s="121">
        <v>0.08</v>
      </c>
      <c r="N720" s="112">
        <f t="shared" si="70"/>
        <v>456570.00000000006</v>
      </c>
      <c r="O720" s="112">
        <f t="shared" si="71"/>
        <v>202412.69999999998</v>
      </c>
      <c r="P720" s="114">
        <f t="shared" si="72"/>
        <v>254157.30000000008</v>
      </c>
      <c r="Q720" s="115">
        <f t="shared" si="73"/>
        <v>228741.57000000007</v>
      </c>
    </row>
    <row r="721" spans="2:17" x14ac:dyDescent="0.25">
      <c r="B721" s="109">
        <v>717</v>
      </c>
      <c r="C721" s="146" t="s">
        <v>6462</v>
      </c>
      <c r="D721" s="109">
        <v>1200091800</v>
      </c>
      <c r="E721" s="108" t="s">
        <v>564</v>
      </c>
      <c r="F721" s="109">
        <v>2014</v>
      </c>
      <c r="G721" s="110">
        <v>44389</v>
      </c>
      <c r="H721" s="109">
        <f t="shared" si="68"/>
        <v>7</v>
      </c>
      <c r="I721" s="109">
        <v>8</v>
      </c>
      <c r="J721" s="111">
        <f t="shared" si="69"/>
        <v>0.11874999999999999</v>
      </c>
      <c r="K721" s="138">
        <v>400000</v>
      </c>
      <c r="L721" s="138">
        <v>95703.84</v>
      </c>
      <c r="M721" s="121">
        <v>0.08</v>
      </c>
      <c r="N721" s="112">
        <f t="shared" si="70"/>
        <v>432000</v>
      </c>
      <c r="O721" s="112">
        <f t="shared" si="71"/>
        <v>359100</v>
      </c>
      <c r="P721" s="114">
        <f t="shared" si="72"/>
        <v>72900</v>
      </c>
      <c r="Q721" s="115">
        <f t="shared" si="73"/>
        <v>65610</v>
      </c>
    </row>
    <row r="722" spans="2:17" x14ac:dyDescent="0.25">
      <c r="B722" s="109">
        <v>718</v>
      </c>
      <c r="C722" s="146" t="s">
        <v>6462</v>
      </c>
      <c r="D722" s="109">
        <v>1200086970</v>
      </c>
      <c r="E722" s="108" t="s">
        <v>565</v>
      </c>
      <c r="F722" s="109">
        <v>2014</v>
      </c>
      <c r="G722" s="110">
        <v>44389</v>
      </c>
      <c r="H722" s="109">
        <f t="shared" si="68"/>
        <v>7</v>
      </c>
      <c r="I722" s="109">
        <v>8</v>
      </c>
      <c r="J722" s="111">
        <f t="shared" si="69"/>
        <v>0.11874999999999999</v>
      </c>
      <c r="K722" s="138">
        <v>400000</v>
      </c>
      <c r="L722" s="138">
        <v>95703.84</v>
      </c>
      <c r="M722" s="121">
        <v>0.08</v>
      </c>
      <c r="N722" s="112">
        <f t="shared" si="70"/>
        <v>432000</v>
      </c>
      <c r="O722" s="112">
        <f t="shared" si="71"/>
        <v>359100</v>
      </c>
      <c r="P722" s="114">
        <f t="shared" si="72"/>
        <v>72900</v>
      </c>
      <c r="Q722" s="115">
        <f t="shared" si="73"/>
        <v>65610</v>
      </c>
    </row>
    <row r="723" spans="2:17" x14ac:dyDescent="0.25">
      <c r="B723" s="109">
        <v>719</v>
      </c>
      <c r="C723" s="146" t="s">
        <v>6462</v>
      </c>
      <c r="D723" s="109">
        <v>1200090740</v>
      </c>
      <c r="E723" s="108" t="s">
        <v>566</v>
      </c>
      <c r="F723" s="109">
        <v>2014</v>
      </c>
      <c r="G723" s="110">
        <v>44389</v>
      </c>
      <c r="H723" s="109">
        <f t="shared" si="68"/>
        <v>7</v>
      </c>
      <c r="I723" s="109">
        <v>8</v>
      </c>
      <c r="J723" s="111">
        <f t="shared" si="69"/>
        <v>0.11874999999999999</v>
      </c>
      <c r="K723" s="138">
        <v>390000</v>
      </c>
      <c r="L723" s="138">
        <v>90676.61</v>
      </c>
      <c r="M723" s="121">
        <v>0.08</v>
      </c>
      <c r="N723" s="112">
        <f t="shared" si="70"/>
        <v>421200</v>
      </c>
      <c r="O723" s="112">
        <f t="shared" si="71"/>
        <v>350122.5</v>
      </c>
      <c r="P723" s="114">
        <f t="shared" si="72"/>
        <v>71077.5</v>
      </c>
      <c r="Q723" s="115">
        <f t="shared" si="73"/>
        <v>63969.75</v>
      </c>
    </row>
    <row r="724" spans="2:17" x14ac:dyDescent="0.25">
      <c r="B724" s="109">
        <v>720</v>
      </c>
      <c r="C724" s="146" t="s">
        <v>6462</v>
      </c>
      <c r="D724" s="109">
        <v>1200091350</v>
      </c>
      <c r="E724" s="108" t="s">
        <v>567</v>
      </c>
      <c r="F724" s="109">
        <v>2014</v>
      </c>
      <c r="G724" s="110">
        <v>44389</v>
      </c>
      <c r="H724" s="109">
        <f t="shared" si="68"/>
        <v>7</v>
      </c>
      <c r="I724" s="109">
        <v>10</v>
      </c>
      <c r="J724" s="111">
        <f t="shared" si="69"/>
        <v>9.5000000000000001E-2</v>
      </c>
      <c r="K724" s="138">
        <v>383250</v>
      </c>
      <c r="L724" s="138">
        <v>92747.4</v>
      </c>
      <c r="M724" s="121">
        <v>7.0000000000000007E-2</v>
      </c>
      <c r="N724" s="112">
        <f t="shared" si="70"/>
        <v>410077.5</v>
      </c>
      <c r="O724" s="112">
        <f t="shared" si="71"/>
        <v>272701.53750000003</v>
      </c>
      <c r="P724" s="114">
        <f t="shared" si="72"/>
        <v>137375.96249999997</v>
      </c>
      <c r="Q724" s="115">
        <f t="shared" si="73"/>
        <v>123638.36624999998</v>
      </c>
    </row>
    <row r="725" spans="2:17" x14ac:dyDescent="0.25">
      <c r="B725" s="109">
        <v>721</v>
      </c>
      <c r="C725" s="146" t="s">
        <v>6462</v>
      </c>
      <c r="D725" s="109">
        <v>1200086950</v>
      </c>
      <c r="E725" s="108" t="s">
        <v>568</v>
      </c>
      <c r="F725" s="109">
        <v>2014</v>
      </c>
      <c r="G725" s="110">
        <v>44389</v>
      </c>
      <c r="H725" s="109">
        <f t="shared" si="68"/>
        <v>7</v>
      </c>
      <c r="I725" s="109">
        <v>8</v>
      </c>
      <c r="J725" s="111">
        <f t="shared" si="69"/>
        <v>0.11874999999999999</v>
      </c>
      <c r="K725" s="138">
        <v>350000</v>
      </c>
      <c r="L725" s="138">
        <v>83740.960000000006</v>
      </c>
      <c r="M725" s="121">
        <v>0.08</v>
      </c>
      <c r="N725" s="112">
        <f t="shared" si="70"/>
        <v>378000</v>
      </c>
      <c r="O725" s="112">
        <f t="shared" si="71"/>
        <v>314212.5</v>
      </c>
      <c r="P725" s="114">
        <f t="shared" si="72"/>
        <v>63787.5</v>
      </c>
      <c r="Q725" s="115">
        <f t="shared" si="73"/>
        <v>57408.75</v>
      </c>
    </row>
    <row r="726" spans="2:17" x14ac:dyDescent="0.25">
      <c r="B726" s="109">
        <v>722</v>
      </c>
      <c r="C726" s="146" t="s">
        <v>6462</v>
      </c>
      <c r="D726" s="109">
        <v>1200091680</v>
      </c>
      <c r="E726" s="108" t="s">
        <v>569</v>
      </c>
      <c r="F726" s="109">
        <v>2014</v>
      </c>
      <c r="G726" s="110">
        <v>44389</v>
      </c>
      <c r="H726" s="109">
        <f t="shared" si="68"/>
        <v>7</v>
      </c>
      <c r="I726" s="109">
        <v>8</v>
      </c>
      <c r="J726" s="111">
        <f t="shared" si="69"/>
        <v>0.11874999999999999</v>
      </c>
      <c r="K726" s="138">
        <v>327675</v>
      </c>
      <c r="L726" s="138">
        <v>80734.94</v>
      </c>
      <c r="M726" s="121">
        <v>0.08</v>
      </c>
      <c r="N726" s="112">
        <f t="shared" si="70"/>
        <v>353889</v>
      </c>
      <c r="O726" s="112">
        <f t="shared" si="71"/>
        <v>294170.23124999995</v>
      </c>
      <c r="P726" s="114">
        <f t="shared" si="72"/>
        <v>59718.768750000047</v>
      </c>
      <c r="Q726" s="115">
        <f t="shared" si="73"/>
        <v>53746.891875000045</v>
      </c>
    </row>
    <row r="727" spans="2:17" x14ac:dyDescent="0.25">
      <c r="B727" s="109">
        <v>723</v>
      </c>
      <c r="C727" s="146" t="s">
        <v>6462</v>
      </c>
      <c r="D727" s="109">
        <v>1200091430</v>
      </c>
      <c r="E727" s="108" t="s">
        <v>570</v>
      </c>
      <c r="F727" s="109">
        <v>2014</v>
      </c>
      <c r="G727" s="110">
        <v>44389</v>
      </c>
      <c r="H727" s="109">
        <f t="shared" si="68"/>
        <v>7</v>
      </c>
      <c r="I727" s="109">
        <v>8</v>
      </c>
      <c r="J727" s="111">
        <f t="shared" si="69"/>
        <v>0.11874999999999999</v>
      </c>
      <c r="K727" s="138">
        <v>323000</v>
      </c>
      <c r="L727" s="138">
        <v>81588.759999999995</v>
      </c>
      <c r="M727" s="121">
        <v>0.08</v>
      </c>
      <c r="N727" s="112">
        <f t="shared" si="70"/>
        <v>348840</v>
      </c>
      <c r="O727" s="112">
        <f t="shared" si="71"/>
        <v>289973.25</v>
      </c>
      <c r="P727" s="114">
        <f t="shared" si="72"/>
        <v>58866.75</v>
      </c>
      <c r="Q727" s="115">
        <f t="shared" si="73"/>
        <v>52980.075000000004</v>
      </c>
    </row>
    <row r="728" spans="2:17" x14ac:dyDescent="0.25">
      <c r="B728" s="109">
        <v>724</v>
      </c>
      <c r="C728" s="146" t="s">
        <v>6462</v>
      </c>
      <c r="D728" s="109">
        <v>1200092610</v>
      </c>
      <c r="E728" s="108" t="s">
        <v>571</v>
      </c>
      <c r="F728" s="109">
        <v>2014</v>
      </c>
      <c r="G728" s="110">
        <v>44389</v>
      </c>
      <c r="H728" s="109">
        <f t="shared" si="68"/>
        <v>7</v>
      </c>
      <c r="I728" s="109">
        <v>15</v>
      </c>
      <c r="J728" s="111">
        <f t="shared" si="69"/>
        <v>6.3333333333333325E-2</v>
      </c>
      <c r="K728" s="138">
        <v>300000</v>
      </c>
      <c r="L728" s="138">
        <v>73148.92</v>
      </c>
      <c r="M728" s="121">
        <v>0.08</v>
      </c>
      <c r="N728" s="112">
        <f t="shared" si="70"/>
        <v>324000</v>
      </c>
      <c r="O728" s="112">
        <f t="shared" si="71"/>
        <v>143639.99999999997</v>
      </c>
      <c r="P728" s="114">
        <f t="shared" si="72"/>
        <v>180360.00000000003</v>
      </c>
      <c r="Q728" s="115">
        <f t="shared" si="73"/>
        <v>162324.00000000003</v>
      </c>
    </row>
    <row r="729" spans="2:17" x14ac:dyDescent="0.25">
      <c r="B729" s="109">
        <v>725</v>
      </c>
      <c r="C729" s="146" t="s">
        <v>6462</v>
      </c>
      <c r="D729" s="109">
        <v>1200090830</v>
      </c>
      <c r="E729" s="108" t="s">
        <v>572</v>
      </c>
      <c r="F729" s="109">
        <v>2014</v>
      </c>
      <c r="G729" s="110">
        <v>44389</v>
      </c>
      <c r="H729" s="109">
        <f t="shared" si="68"/>
        <v>7</v>
      </c>
      <c r="I729" s="109">
        <v>8</v>
      </c>
      <c r="J729" s="111">
        <f t="shared" si="69"/>
        <v>0.11874999999999999</v>
      </c>
      <c r="K729" s="138">
        <v>296019.5</v>
      </c>
      <c r="L729" s="138">
        <v>70772.14</v>
      </c>
      <c r="M729" s="121">
        <v>0.08</v>
      </c>
      <c r="N729" s="112">
        <f t="shared" si="70"/>
        <v>319701.06</v>
      </c>
      <c r="O729" s="112">
        <f t="shared" si="71"/>
        <v>265751.50612499996</v>
      </c>
      <c r="P729" s="114">
        <f t="shared" si="72"/>
        <v>53949.553875000041</v>
      </c>
      <c r="Q729" s="115">
        <f t="shared" si="73"/>
        <v>48554.598487500036</v>
      </c>
    </row>
    <row r="730" spans="2:17" x14ac:dyDescent="0.25">
      <c r="B730" s="109">
        <v>726</v>
      </c>
      <c r="C730" s="146" t="s">
        <v>6462</v>
      </c>
      <c r="D730" s="109">
        <v>1200091300</v>
      </c>
      <c r="E730" s="108" t="s">
        <v>573</v>
      </c>
      <c r="F730" s="109">
        <v>2014</v>
      </c>
      <c r="G730" s="110">
        <v>44389</v>
      </c>
      <c r="H730" s="109">
        <f t="shared" si="68"/>
        <v>7</v>
      </c>
      <c r="I730" s="109">
        <v>8</v>
      </c>
      <c r="J730" s="111">
        <f t="shared" si="69"/>
        <v>0.11874999999999999</v>
      </c>
      <c r="K730" s="138">
        <v>252580</v>
      </c>
      <c r="L730" s="138">
        <v>61125.54</v>
      </c>
      <c r="M730" s="113">
        <v>0.08</v>
      </c>
      <c r="N730" s="112">
        <f t="shared" si="70"/>
        <v>272786.40000000002</v>
      </c>
      <c r="O730" s="112">
        <f t="shared" si="71"/>
        <v>226753.69500000001</v>
      </c>
      <c r="P730" s="114">
        <f t="shared" si="72"/>
        <v>46032.705000000016</v>
      </c>
      <c r="Q730" s="115">
        <f t="shared" si="73"/>
        <v>41429.434500000018</v>
      </c>
    </row>
    <row r="731" spans="2:17" x14ac:dyDescent="0.25">
      <c r="B731" s="109">
        <v>727</v>
      </c>
      <c r="C731" s="146" t="s">
        <v>6462</v>
      </c>
      <c r="D731" s="109">
        <v>1200093970</v>
      </c>
      <c r="E731" s="108" t="s">
        <v>574</v>
      </c>
      <c r="F731" s="109">
        <v>2014</v>
      </c>
      <c r="G731" s="110">
        <v>44389</v>
      </c>
      <c r="H731" s="109">
        <f t="shared" si="68"/>
        <v>7</v>
      </c>
      <c r="I731" s="109">
        <v>15</v>
      </c>
      <c r="J731" s="111">
        <f t="shared" si="69"/>
        <v>6.3333333333333325E-2</v>
      </c>
      <c r="K731" s="138">
        <v>207000</v>
      </c>
      <c r="L731" s="138">
        <v>52855.19</v>
      </c>
      <c r="M731" s="121">
        <v>0.08</v>
      </c>
      <c r="N731" s="112">
        <f t="shared" si="70"/>
        <v>223560.00000000003</v>
      </c>
      <c r="O731" s="112">
        <f t="shared" si="71"/>
        <v>99111.599999999991</v>
      </c>
      <c r="P731" s="114">
        <f t="shared" si="72"/>
        <v>124448.40000000004</v>
      </c>
      <c r="Q731" s="115">
        <f t="shared" si="73"/>
        <v>112003.56000000004</v>
      </c>
    </row>
    <row r="732" spans="2:17" x14ac:dyDescent="0.25">
      <c r="B732" s="109">
        <v>728</v>
      </c>
      <c r="C732" s="146" t="s">
        <v>6462</v>
      </c>
      <c r="D732" s="109">
        <v>1200094010</v>
      </c>
      <c r="E732" s="108" t="s">
        <v>574</v>
      </c>
      <c r="F732" s="109">
        <v>2014</v>
      </c>
      <c r="G732" s="110">
        <v>44389</v>
      </c>
      <c r="H732" s="109">
        <f t="shared" si="68"/>
        <v>7</v>
      </c>
      <c r="I732" s="109">
        <v>15</v>
      </c>
      <c r="J732" s="111">
        <f t="shared" si="69"/>
        <v>6.3333333333333325E-2</v>
      </c>
      <c r="K732" s="138">
        <v>207000</v>
      </c>
      <c r="L732" s="138">
        <v>52855.19</v>
      </c>
      <c r="M732" s="121">
        <v>0.08</v>
      </c>
      <c r="N732" s="112">
        <f t="shared" si="70"/>
        <v>223560.00000000003</v>
      </c>
      <c r="O732" s="112">
        <f t="shared" si="71"/>
        <v>99111.599999999991</v>
      </c>
      <c r="P732" s="114">
        <f t="shared" si="72"/>
        <v>124448.40000000004</v>
      </c>
      <c r="Q732" s="115">
        <f t="shared" si="73"/>
        <v>112003.56000000004</v>
      </c>
    </row>
    <row r="733" spans="2:17" x14ac:dyDescent="0.25">
      <c r="B733" s="109">
        <v>729</v>
      </c>
      <c r="C733" s="146" t="s">
        <v>6462</v>
      </c>
      <c r="D733" s="109">
        <v>1200093980</v>
      </c>
      <c r="E733" s="108" t="s">
        <v>574</v>
      </c>
      <c r="F733" s="109">
        <v>2014</v>
      </c>
      <c r="G733" s="110">
        <v>44389</v>
      </c>
      <c r="H733" s="109">
        <f t="shared" si="68"/>
        <v>7</v>
      </c>
      <c r="I733" s="109">
        <v>15</v>
      </c>
      <c r="J733" s="111">
        <f t="shared" si="69"/>
        <v>6.3333333333333325E-2</v>
      </c>
      <c r="K733" s="138">
        <v>207000</v>
      </c>
      <c r="L733" s="138">
        <v>52855.19</v>
      </c>
      <c r="M733" s="121">
        <v>0.08</v>
      </c>
      <c r="N733" s="112">
        <f t="shared" si="70"/>
        <v>223560.00000000003</v>
      </c>
      <c r="O733" s="112">
        <f t="shared" si="71"/>
        <v>99111.599999999991</v>
      </c>
      <c r="P733" s="114">
        <f t="shared" si="72"/>
        <v>124448.40000000004</v>
      </c>
      <c r="Q733" s="115">
        <f t="shared" si="73"/>
        <v>112003.56000000004</v>
      </c>
    </row>
    <row r="734" spans="2:17" x14ac:dyDescent="0.25">
      <c r="B734" s="109">
        <v>730</v>
      </c>
      <c r="C734" s="146" t="s">
        <v>6462</v>
      </c>
      <c r="D734" s="109">
        <v>1200093990</v>
      </c>
      <c r="E734" s="108" t="s">
        <v>574</v>
      </c>
      <c r="F734" s="109">
        <v>2014</v>
      </c>
      <c r="G734" s="110">
        <v>44389</v>
      </c>
      <c r="H734" s="109">
        <f t="shared" si="68"/>
        <v>7</v>
      </c>
      <c r="I734" s="109">
        <v>15</v>
      </c>
      <c r="J734" s="111">
        <f t="shared" si="69"/>
        <v>6.3333333333333325E-2</v>
      </c>
      <c r="K734" s="138">
        <v>207000</v>
      </c>
      <c r="L734" s="138">
        <v>52855.19</v>
      </c>
      <c r="M734" s="121">
        <v>0.08</v>
      </c>
      <c r="N734" s="112">
        <f t="shared" si="70"/>
        <v>223560.00000000003</v>
      </c>
      <c r="O734" s="112">
        <f t="shared" si="71"/>
        <v>99111.599999999991</v>
      </c>
      <c r="P734" s="114">
        <f t="shared" si="72"/>
        <v>124448.40000000004</v>
      </c>
      <c r="Q734" s="115">
        <f t="shared" si="73"/>
        <v>112003.56000000004</v>
      </c>
    </row>
    <row r="735" spans="2:17" x14ac:dyDescent="0.25">
      <c r="B735" s="109">
        <v>731</v>
      </c>
      <c r="C735" s="146" t="s">
        <v>6462</v>
      </c>
      <c r="D735" s="109">
        <v>1200094000</v>
      </c>
      <c r="E735" s="108" t="s">
        <v>574</v>
      </c>
      <c r="F735" s="109">
        <v>2014</v>
      </c>
      <c r="G735" s="110">
        <v>44389</v>
      </c>
      <c r="H735" s="109">
        <f t="shared" si="68"/>
        <v>7</v>
      </c>
      <c r="I735" s="109">
        <v>15</v>
      </c>
      <c r="J735" s="111">
        <f t="shared" si="69"/>
        <v>6.3333333333333325E-2</v>
      </c>
      <c r="K735" s="138">
        <v>207000</v>
      </c>
      <c r="L735" s="138">
        <v>52855.19</v>
      </c>
      <c r="M735" s="121">
        <v>0.08</v>
      </c>
      <c r="N735" s="112">
        <f t="shared" si="70"/>
        <v>223560.00000000003</v>
      </c>
      <c r="O735" s="112">
        <f t="shared" si="71"/>
        <v>99111.599999999991</v>
      </c>
      <c r="P735" s="114">
        <f t="shared" si="72"/>
        <v>124448.40000000004</v>
      </c>
      <c r="Q735" s="115">
        <f t="shared" si="73"/>
        <v>112003.56000000004</v>
      </c>
    </row>
    <row r="736" spans="2:17" x14ac:dyDescent="0.25">
      <c r="B736" s="109">
        <v>732</v>
      </c>
      <c r="C736" s="146" t="s">
        <v>6462</v>
      </c>
      <c r="D736" s="109">
        <v>1200094020</v>
      </c>
      <c r="E736" s="108" t="s">
        <v>574</v>
      </c>
      <c r="F736" s="109">
        <v>2014</v>
      </c>
      <c r="G736" s="110">
        <v>44389</v>
      </c>
      <c r="H736" s="109">
        <f t="shared" si="68"/>
        <v>7</v>
      </c>
      <c r="I736" s="109">
        <v>15</v>
      </c>
      <c r="J736" s="111">
        <f t="shared" si="69"/>
        <v>6.3333333333333325E-2</v>
      </c>
      <c r="K736" s="138">
        <v>207000</v>
      </c>
      <c r="L736" s="138">
        <v>52855.19</v>
      </c>
      <c r="M736" s="121">
        <v>0.08</v>
      </c>
      <c r="N736" s="112">
        <f t="shared" si="70"/>
        <v>223560.00000000003</v>
      </c>
      <c r="O736" s="112">
        <f t="shared" si="71"/>
        <v>99111.599999999991</v>
      </c>
      <c r="P736" s="114">
        <f t="shared" si="72"/>
        <v>124448.40000000004</v>
      </c>
      <c r="Q736" s="115">
        <f t="shared" si="73"/>
        <v>112003.56000000004</v>
      </c>
    </row>
    <row r="737" spans="2:17" x14ac:dyDescent="0.25">
      <c r="B737" s="109">
        <v>733</v>
      </c>
      <c r="C737" s="146" t="s">
        <v>6462</v>
      </c>
      <c r="D737" s="109">
        <v>1200083000</v>
      </c>
      <c r="E737" s="108" t="s">
        <v>575</v>
      </c>
      <c r="F737" s="109">
        <v>2014</v>
      </c>
      <c r="G737" s="110">
        <v>44389</v>
      </c>
      <c r="H737" s="109">
        <f t="shared" si="68"/>
        <v>7</v>
      </c>
      <c r="I737" s="109">
        <v>15</v>
      </c>
      <c r="J737" s="111">
        <f t="shared" si="69"/>
        <v>6.3333333333333325E-2</v>
      </c>
      <c r="K737" s="138">
        <v>200250</v>
      </c>
      <c r="L737" s="138">
        <v>21121.93</v>
      </c>
      <c r="M737" s="121">
        <v>0.08</v>
      </c>
      <c r="N737" s="112">
        <f t="shared" si="70"/>
        <v>216270</v>
      </c>
      <c r="O737" s="112">
        <f t="shared" si="71"/>
        <v>95879.699999999983</v>
      </c>
      <c r="P737" s="114">
        <f t="shared" si="72"/>
        <v>120390.30000000002</v>
      </c>
      <c r="Q737" s="115">
        <f t="shared" si="73"/>
        <v>108351.27000000002</v>
      </c>
    </row>
    <row r="738" spans="2:17" x14ac:dyDescent="0.25">
      <c r="B738" s="109">
        <v>734</v>
      </c>
      <c r="C738" s="146" t="s">
        <v>6462</v>
      </c>
      <c r="D738" s="109">
        <v>1200092380</v>
      </c>
      <c r="E738" s="108" t="s">
        <v>576</v>
      </c>
      <c r="F738" s="109">
        <v>2014</v>
      </c>
      <c r="G738" s="110">
        <v>44389</v>
      </c>
      <c r="H738" s="109">
        <f t="shared" si="68"/>
        <v>7</v>
      </c>
      <c r="I738" s="109">
        <v>10</v>
      </c>
      <c r="J738" s="111">
        <f t="shared" si="69"/>
        <v>9.5000000000000001E-2</v>
      </c>
      <c r="K738" s="138">
        <v>195000</v>
      </c>
      <c r="L738" s="138">
        <v>47083.06</v>
      </c>
      <c r="M738" s="121">
        <v>0.08</v>
      </c>
      <c r="N738" s="112">
        <f t="shared" si="70"/>
        <v>210600</v>
      </c>
      <c r="O738" s="112">
        <f t="shared" si="71"/>
        <v>140049</v>
      </c>
      <c r="P738" s="114">
        <f t="shared" si="72"/>
        <v>70551</v>
      </c>
      <c r="Q738" s="115">
        <f t="shared" si="73"/>
        <v>63495.9</v>
      </c>
    </row>
    <row r="739" spans="2:17" x14ac:dyDescent="0.25">
      <c r="B739" s="109">
        <v>735</v>
      </c>
      <c r="C739" s="146" t="s">
        <v>6462</v>
      </c>
      <c r="D739" s="109">
        <v>1200092390</v>
      </c>
      <c r="E739" s="108" t="s">
        <v>576</v>
      </c>
      <c r="F739" s="109">
        <v>2014</v>
      </c>
      <c r="G739" s="110">
        <v>44389</v>
      </c>
      <c r="H739" s="109">
        <f t="shared" si="68"/>
        <v>7</v>
      </c>
      <c r="I739" s="109">
        <v>10</v>
      </c>
      <c r="J739" s="111">
        <f t="shared" si="69"/>
        <v>9.5000000000000001E-2</v>
      </c>
      <c r="K739" s="138">
        <v>195000</v>
      </c>
      <c r="L739" s="138">
        <v>47083.06</v>
      </c>
      <c r="M739" s="121">
        <v>0.08</v>
      </c>
      <c r="N739" s="112">
        <f t="shared" si="70"/>
        <v>210600</v>
      </c>
      <c r="O739" s="112">
        <f t="shared" si="71"/>
        <v>140049</v>
      </c>
      <c r="P739" s="114">
        <f t="shared" si="72"/>
        <v>70551</v>
      </c>
      <c r="Q739" s="115">
        <f t="shared" si="73"/>
        <v>63495.9</v>
      </c>
    </row>
    <row r="740" spans="2:17" x14ac:dyDescent="0.25">
      <c r="B740" s="109">
        <v>736</v>
      </c>
      <c r="C740" s="146" t="s">
        <v>6462</v>
      </c>
      <c r="D740" s="109">
        <v>1200091310</v>
      </c>
      <c r="E740" s="108" t="s">
        <v>577</v>
      </c>
      <c r="F740" s="109">
        <v>2014</v>
      </c>
      <c r="G740" s="110">
        <v>44389</v>
      </c>
      <c r="H740" s="109">
        <f t="shared" si="68"/>
        <v>7</v>
      </c>
      <c r="I740" s="109">
        <v>5</v>
      </c>
      <c r="J740" s="111">
        <f t="shared" si="69"/>
        <v>0.19</v>
      </c>
      <c r="K740" s="138">
        <v>160600</v>
      </c>
      <c r="L740" s="138">
        <v>38865.46</v>
      </c>
      <c r="M740" s="121">
        <v>0.08</v>
      </c>
      <c r="N740" s="112">
        <f t="shared" si="70"/>
        <v>173448</v>
      </c>
      <c r="O740" s="112">
        <f t="shared" si="71"/>
        <v>230685.84000000003</v>
      </c>
      <c r="P740" s="114">
        <f t="shared" si="72"/>
        <v>8672.4</v>
      </c>
      <c r="Q740" s="115">
        <f t="shared" si="73"/>
        <v>8672.4</v>
      </c>
    </row>
    <row r="741" spans="2:17" x14ac:dyDescent="0.25">
      <c r="B741" s="109">
        <v>737</v>
      </c>
      <c r="C741" s="146" t="s">
        <v>6462</v>
      </c>
      <c r="D741" s="109">
        <v>1200091720</v>
      </c>
      <c r="E741" s="108" t="s">
        <v>578</v>
      </c>
      <c r="F741" s="109">
        <v>2014</v>
      </c>
      <c r="G741" s="110">
        <v>44389</v>
      </c>
      <c r="H741" s="109">
        <f t="shared" si="68"/>
        <v>7</v>
      </c>
      <c r="I741" s="109">
        <v>15</v>
      </c>
      <c r="J741" s="111">
        <f t="shared" si="69"/>
        <v>6.3333333333333325E-2</v>
      </c>
      <c r="K741" s="138">
        <v>154438</v>
      </c>
      <c r="L741" s="138">
        <v>86090.35</v>
      </c>
      <c r="M741" s="121">
        <v>0.08</v>
      </c>
      <c r="N741" s="112">
        <f t="shared" si="70"/>
        <v>166793.04</v>
      </c>
      <c r="O741" s="112">
        <f t="shared" si="71"/>
        <v>73944.914399999994</v>
      </c>
      <c r="P741" s="114">
        <f t="shared" si="72"/>
        <v>92848.125600000014</v>
      </c>
      <c r="Q741" s="115">
        <f t="shared" si="73"/>
        <v>83563.313040000008</v>
      </c>
    </row>
    <row r="742" spans="2:17" x14ac:dyDescent="0.25">
      <c r="B742" s="109">
        <v>738</v>
      </c>
      <c r="C742" s="146" t="s">
        <v>6462</v>
      </c>
      <c r="D742" s="109">
        <v>1200092990</v>
      </c>
      <c r="E742" s="108" t="s">
        <v>579</v>
      </c>
      <c r="F742" s="109">
        <v>2014</v>
      </c>
      <c r="G742" s="110">
        <v>44389</v>
      </c>
      <c r="H742" s="109">
        <f t="shared" si="68"/>
        <v>7</v>
      </c>
      <c r="I742" s="109">
        <v>5</v>
      </c>
      <c r="J742" s="111">
        <f t="shared" si="69"/>
        <v>0.19</v>
      </c>
      <c r="K742" s="138">
        <v>136725.20000000001</v>
      </c>
      <c r="L742" s="138">
        <v>32712.98</v>
      </c>
      <c r="M742" s="121">
        <v>0.08</v>
      </c>
      <c r="N742" s="112">
        <f t="shared" si="70"/>
        <v>147663.21600000001</v>
      </c>
      <c r="O742" s="112">
        <f t="shared" si="71"/>
        <v>196392.07728000003</v>
      </c>
      <c r="P742" s="114">
        <f t="shared" si="72"/>
        <v>7383.1608000000015</v>
      </c>
      <c r="Q742" s="115">
        <f t="shared" si="73"/>
        <v>7383.1608000000015</v>
      </c>
    </row>
    <row r="743" spans="2:17" x14ac:dyDescent="0.25">
      <c r="B743" s="109">
        <v>739</v>
      </c>
      <c r="C743" s="146" t="s">
        <v>6462</v>
      </c>
      <c r="D743" s="109">
        <v>1200092370</v>
      </c>
      <c r="E743" s="108" t="s">
        <v>580</v>
      </c>
      <c r="F743" s="109">
        <v>2014</v>
      </c>
      <c r="G743" s="110">
        <v>44389</v>
      </c>
      <c r="H743" s="109">
        <f t="shared" si="68"/>
        <v>7</v>
      </c>
      <c r="I743" s="109">
        <v>3</v>
      </c>
      <c r="J743" s="111">
        <f t="shared" si="69"/>
        <v>0.31666666666666665</v>
      </c>
      <c r="K743" s="138">
        <v>123000</v>
      </c>
      <c r="L743" s="138">
        <v>28261.38</v>
      </c>
      <c r="M743" s="121">
        <v>0</v>
      </c>
      <c r="N743" s="112">
        <f t="shared" si="70"/>
        <v>123000</v>
      </c>
      <c r="O743" s="112">
        <f t="shared" si="71"/>
        <v>272650</v>
      </c>
      <c r="P743" s="114">
        <f t="shared" si="72"/>
        <v>6150</v>
      </c>
      <c r="Q743" s="115">
        <f t="shared" si="73"/>
        <v>6150</v>
      </c>
    </row>
    <row r="744" spans="2:17" x14ac:dyDescent="0.25">
      <c r="B744" s="109">
        <v>740</v>
      </c>
      <c r="C744" s="146" t="s">
        <v>6462</v>
      </c>
      <c r="D744" s="109">
        <v>1200092760</v>
      </c>
      <c r="E744" s="108" t="s">
        <v>581</v>
      </c>
      <c r="F744" s="109">
        <v>2014</v>
      </c>
      <c r="G744" s="110">
        <v>44389</v>
      </c>
      <c r="H744" s="109">
        <f t="shared" si="68"/>
        <v>7</v>
      </c>
      <c r="I744" s="109">
        <v>3</v>
      </c>
      <c r="J744" s="111">
        <f t="shared" si="69"/>
        <v>0.31666666666666665</v>
      </c>
      <c r="K744" s="138">
        <v>113879.71</v>
      </c>
      <c r="L744" s="138">
        <v>33785.75</v>
      </c>
      <c r="M744" s="121">
        <v>0.02</v>
      </c>
      <c r="N744" s="112">
        <f t="shared" si="70"/>
        <v>116157.30420000001</v>
      </c>
      <c r="O744" s="112">
        <f t="shared" si="71"/>
        <v>257482.02431000004</v>
      </c>
      <c r="P744" s="114">
        <f t="shared" si="72"/>
        <v>5807.8652100000008</v>
      </c>
      <c r="Q744" s="115">
        <f t="shared" si="73"/>
        <v>5807.8652100000008</v>
      </c>
    </row>
    <row r="745" spans="2:17" x14ac:dyDescent="0.25">
      <c r="B745" s="109">
        <v>741</v>
      </c>
      <c r="C745" s="146" t="s">
        <v>6462</v>
      </c>
      <c r="D745" s="109">
        <v>1200092790</v>
      </c>
      <c r="E745" s="108" t="s">
        <v>581</v>
      </c>
      <c r="F745" s="109">
        <v>2014</v>
      </c>
      <c r="G745" s="110">
        <v>44389</v>
      </c>
      <c r="H745" s="109">
        <f t="shared" si="68"/>
        <v>7</v>
      </c>
      <c r="I745" s="109">
        <v>3</v>
      </c>
      <c r="J745" s="111">
        <f t="shared" si="69"/>
        <v>0.31666666666666665</v>
      </c>
      <c r="K745" s="138">
        <v>113879.71</v>
      </c>
      <c r="L745" s="138">
        <v>33785.75</v>
      </c>
      <c r="M745" s="121">
        <v>0.02</v>
      </c>
      <c r="N745" s="112">
        <f t="shared" si="70"/>
        <v>116157.30420000001</v>
      </c>
      <c r="O745" s="112">
        <f t="shared" si="71"/>
        <v>257482.02431000004</v>
      </c>
      <c r="P745" s="114">
        <f t="shared" si="72"/>
        <v>5807.8652100000008</v>
      </c>
      <c r="Q745" s="115">
        <f t="shared" si="73"/>
        <v>5807.8652100000008</v>
      </c>
    </row>
    <row r="746" spans="2:17" x14ac:dyDescent="0.25">
      <c r="B746" s="109">
        <v>742</v>
      </c>
      <c r="C746" s="146" t="s">
        <v>6462</v>
      </c>
      <c r="D746" s="109">
        <v>1200092750</v>
      </c>
      <c r="E746" s="108" t="s">
        <v>581</v>
      </c>
      <c r="F746" s="109">
        <v>2014</v>
      </c>
      <c r="G746" s="110">
        <v>44389</v>
      </c>
      <c r="H746" s="109">
        <f t="shared" si="68"/>
        <v>7</v>
      </c>
      <c r="I746" s="109">
        <v>3</v>
      </c>
      <c r="J746" s="111">
        <f t="shared" si="69"/>
        <v>0.31666666666666665</v>
      </c>
      <c r="K746" s="138">
        <v>113879.71</v>
      </c>
      <c r="L746" s="138">
        <v>33785.75</v>
      </c>
      <c r="M746" s="121">
        <v>0.02</v>
      </c>
      <c r="N746" s="112">
        <f t="shared" si="70"/>
        <v>116157.30420000001</v>
      </c>
      <c r="O746" s="112">
        <f t="shared" si="71"/>
        <v>257482.02431000004</v>
      </c>
      <c r="P746" s="114">
        <f t="shared" si="72"/>
        <v>5807.8652100000008</v>
      </c>
      <c r="Q746" s="115">
        <f t="shared" si="73"/>
        <v>5807.8652100000008</v>
      </c>
    </row>
    <row r="747" spans="2:17" x14ac:dyDescent="0.25">
      <c r="B747" s="109">
        <v>743</v>
      </c>
      <c r="C747" s="146" t="s">
        <v>6462</v>
      </c>
      <c r="D747" s="109">
        <v>1200092780</v>
      </c>
      <c r="E747" s="108" t="s">
        <v>581</v>
      </c>
      <c r="F747" s="109">
        <v>2014</v>
      </c>
      <c r="G747" s="110">
        <v>44389</v>
      </c>
      <c r="H747" s="109">
        <f t="shared" si="68"/>
        <v>7</v>
      </c>
      <c r="I747" s="109">
        <v>3</v>
      </c>
      <c r="J747" s="111">
        <f t="shared" si="69"/>
        <v>0.31666666666666665</v>
      </c>
      <c r="K747" s="138">
        <v>113879.71</v>
      </c>
      <c r="L747" s="138">
        <v>33785.75</v>
      </c>
      <c r="M747" s="121">
        <v>0.02</v>
      </c>
      <c r="N747" s="112">
        <f t="shared" si="70"/>
        <v>116157.30420000001</v>
      </c>
      <c r="O747" s="112">
        <f t="shared" si="71"/>
        <v>257482.02431000004</v>
      </c>
      <c r="P747" s="114">
        <f t="shared" si="72"/>
        <v>5807.8652100000008</v>
      </c>
      <c r="Q747" s="115">
        <f t="shared" si="73"/>
        <v>5807.8652100000008</v>
      </c>
    </row>
    <row r="748" spans="2:17" x14ac:dyDescent="0.25">
      <c r="B748" s="109">
        <v>744</v>
      </c>
      <c r="C748" s="146" t="s">
        <v>6462</v>
      </c>
      <c r="D748" s="109">
        <v>1200092770</v>
      </c>
      <c r="E748" s="108" t="s">
        <v>581</v>
      </c>
      <c r="F748" s="109">
        <v>2014</v>
      </c>
      <c r="G748" s="110">
        <v>44389</v>
      </c>
      <c r="H748" s="109">
        <f t="shared" si="68"/>
        <v>7</v>
      </c>
      <c r="I748" s="109">
        <v>3</v>
      </c>
      <c r="J748" s="111">
        <f t="shared" si="69"/>
        <v>0.31666666666666665</v>
      </c>
      <c r="K748" s="138">
        <v>113879.71</v>
      </c>
      <c r="L748" s="138">
        <v>33785.75</v>
      </c>
      <c r="M748" s="121">
        <v>0.02</v>
      </c>
      <c r="N748" s="112">
        <f t="shared" si="70"/>
        <v>116157.30420000001</v>
      </c>
      <c r="O748" s="112">
        <f t="shared" si="71"/>
        <v>257482.02431000004</v>
      </c>
      <c r="P748" s="114">
        <f t="shared" si="72"/>
        <v>5807.8652100000008</v>
      </c>
      <c r="Q748" s="115">
        <f t="shared" si="73"/>
        <v>5807.8652100000008</v>
      </c>
    </row>
    <row r="749" spans="2:17" x14ac:dyDescent="0.25">
      <c r="B749" s="109">
        <v>745</v>
      </c>
      <c r="C749" s="146" t="s">
        <v>6462</v>
      </c>
      <c r="D749" s="109">
        <v>1200083711</v>
      </c>
      <c r="E749" s="108" t="s">
        <v>582</v>
      </c>
      <c r="F749" s="109">
        <v>2014</v>
      </c>
      <c r="G749" s="110">
        <v>44389</v>
      </c>
      <c r="H749" s="109">
        <f t="shared" si="68"/>
        <v>7</v>
      </c>
      <c r="I749" s="109">
        <v>5</v>
      </c>
      <c r="J749" s="111">
        <f t="shared" si="69"/>
        <v>0.19</v>
      </c>
      <c r="K749" s="138">
        <v>97580.45</v>
      </c>
      <c r="L749" s="138">
        <v>26887.73</v>
      </c>
      <c r="M749" s="121">
        <v>0.08</v>
      </c>
      <c r="N749" s="112">
        <f t="shared" si="70"/>
        <v>105386.886</v>
      </c>
      <c r="O749" s="112">
        <f t="shared" si="71"/>
        <v>140164.55838</v>
      </c>
      <c r="P749" s="114">
        <f t="shared" si="72"/>
        <v>5269.3443000000007</v>
      </c>
      <c r="Q749" s="115">
        <f t="shared" si="73"/>
        <v>5269.3443000000007</v>
      </c>
    </row>
    <row r="750" spans="2:17" x14ac:dyDescent="0.25">
      <c r="B750" s="109">
        <v>746</v>
      </c>
      <c r="C750" s="146" t="s">
        <v>6462</v>
      </c>
      <c r="D750" s="109">
        <v>1200088050</v>
      </c>
      <c r="E750" s="108" t="s">
        <v>583</v>
      </c>
      <c r="F750" s="109">
        <v>2014</v>
      </c>
      <c r="G750" s="110">
        <v>44389</v>
      </c>
      <c r="H750" s="109">
        <f t="shared" si="68"/>
        <v>7</v>
      </c>
      <c r="I750" s="109">
        <v>5</v>
      </c>
      <c r="J750" s="111">
        <f t="shared" si="69"/>
        <v>0.19</v>
      </c>
      <c r="K750" s="138">
        <v>90000</v>
      </c>
      <c r="L750" s="138">
        <v>20119.28</v>
      </c>
      <c r="M750" s="121">
        <v>0.08</v>
      </c>
      <c r="N750" s="112">
        <f t="shared" si="70"/>
        <v>97200</v>
      </c>
      <c r="O750" s="112">
        <f t="shared" si="71"/>
        <v>129276</v>
      </c>
      <c r="P750" s="114">
        <f t="shared" si="72"/>
        <v>4860</v>
      </c>
      <c r="Q750" s="115">
        <f t="shared" si="73"/>
        <v>4860</v>
      </c>
    </row>
    <row r="751" spans="2:17" x14ac:dyDescent="0.25">
      <c r="B751" s="109">
        <v>747</v>
      </c>
      <c r="C751" s="146" t="s">
        <v>6462</v>
      </c>
      <c r="D751" s="109">
        <v>1200091780</v>
      </c>
      <c r="E751" s="108" t="s">
        <v>584</v>
      </c>
      <c r="F751" s="109">
        <v>2014</v>
      </c>
      <c r="G751" s="110">
        <v>44389</v>
      </c>
      <c r="H751" s="109">
        <f t="shared" si="68"/>
        <v>7</v>
      </c>
      <c r="I751" s="109">
        <v>8</v>
      </c>
      <c r="J751" s="111">
        <f t="shared" si="69"/>
        <v>0.11874999999999999</v>
      </c>
      <c r="K751" s="138">
        <v>76000</v>
      </c>
      <c r="L751" s="138">
        <v>19016.41</v>
      </c>
      <c r="M751" s="121">
        <v>0.08</v>
      </c>
      <c r="N751" s="112">
        <f t="shared" si="70"/>
        <v>82080</v>
      </c>
      <c r="O751" s="112">
        <f t="shared" si="71"/>
        <v>68229</v>
      </c>
      <c r="P751" s="114">
        <f t="shared" si="72"/>
        <v>13851</v>
      </c>
      <c r="Q751" s="115">
        <f t="shared" si="73"/>
        <v>12465.9</v>
      </c>
    </row>
    <row r="752" spans="2:17" x14ac:dyDescent="0.25">
      <c r="B752" s="109">
        <v>748</v>
      </c>
      <c r="C752" s="146" t="s">
        <v>6462</v>
      </c>
      <c r="D752" s="109">
        <v>1200084180</v>
      </c>
      <c r="E752" s="108" t="s">
        <v>585</v>
      </c>
      <c r="F752" s="109">
        <v>2014</v>
      </c>
      <c r="G752" s="110">
        <v>44389</v>
      </c>
      <c r="H752" s="109">
        <f t="shared" si="68"/>
        <v>7</v>
      </c>
      <c r="I752" s="109">
        <v>8</v>
      </c>
      <c r="J752" s="111">
        <f t="shared" si="69"/>
        <v>0.11874999999999999</v>
      </c>
      <c r="K752" s="138">
        <v>59400</v>
      </c>
      <c r="L752" s="138">
        <v>7514.58</v>
      </c>
      <c r="M752" s="121">
        <v>0.08</v>
      </c>
      <c r="N752" s="112">
        <f t="shared" si="70"/>
        <v>64152.000000000007</v>
      </c>
      <c r="O752" s="112">
        <f t="shared" si="71"/>
        <v>53326.35</v>
      </c>
      <c r="P752" s="114">
        <f t="shared" si="72"/>
        <v>10825.650000000009</v>
      </c>
      <c r="Q752" s="115">
        <f t="shared" si="73"/>
        <v>9743.0850000000082</v>
      </c>
    </row>
    <row r="753" spans="2:17" x14ac:dyDescent="0.25">
      <c r="B753" s="109">
        <v>749</v>
      </c>
      <c r="C753" s="146" t="s">
        <v>6462</v>
      </c>
      <c r="D753" s="109">
        <v>1200084400</v>
      </c>
      <c r="E753" s="108" t="s">
        <v>586</v>
      </c>
      <c r="F753" s="109">
        <v>2014</v>
      </c>
      <c r="G753" s="110">
        <v>44389</v>
      </c>
      <c r="H753" s="109">
        <f t="shared" si="68"/>
        <v>7</v>
      </c>
      <c r="I753" s="109">
        <v>8</v>
      </c>
      <c r="J753" s="111">
        <f t="shared" si="69"/>
        <v>0.11874999999999999</v>
      </c>
      <c r="K753" s="138">
        <v>55000</v>
      </c>
      <c r="L753" s="138">
        <v>5934.35</v>
      </c>
      <c r="M753" s="121">
        <v>0.08</v>
      </c>
      <c r="N753" s="112">
        <f t="shared" si="70"/>
        <v>59400.000000000007</v>
      </c>
      <c r="O753" s="112">
        <f t="shared" si="71"/>
        <v>49376.25</v>
      </c>
      <c r="P753" s="114">
        <f t="shared" si="72"/>
        <v>10023.750000000007</v>
      </c>
      <c r="Q753" s="115">
        <f t="shared" si="73"/>
        <v>9021.3750000000073</v>
      </c>
    </row>
    <row r="754" spans="2:17" x14ac:dyDescent="0.25">
      <c r="B754" s="109">
        <v>750</v>
      </c>
      <c r="C754" s="146" t="s">
        <v>6462</v>
      </c>
      <c r="D754" s="109">
        <v>1200084410</v>
      </c>
      <c r="E754" s="108" t="s">
        <v>587</v>
      </c>
      <c r="F754" s="109">
        <v>2014</v>
      </c>
      <c r="G754" s="110">
        <v>44389</v>
      </c>
      <c r="H754" s="109">
        <f t="shared" si="68"/>
        <v>7</v>
      </c>
      <c r="I754" s="109">
        <v>8</v>
      </c>
      <c r="J754" s="111">
        <f t="shared" si="69"/>
        <v>0.11874999999999999</v>
      </c>
      <c r="K754" s="138">
        <v>47500</v>
      </c>
      <c r="L754" s="138">
        <v>5123.91</v>
      </c>
      <c r="M754" s="121">
        <v>0.08</v>
      </c>
      <c r="N754" s="112">
        <f t="shared" si="70"/>
        <v>51300</v>
      </c>
      <c r="O754" s="112">
        <f t="shared" si="71"/>
        <v>42643.125</v>
      </c>
      <c r="P754" s="114">
        <f t="shared" si="72"/>
        <v>8656.875</v>
      </c>
      <c r="Q754" s="115">
        <f t="shared" si="73"/>
        <v>7791.1875</v>
      </c>
    </row>
    <row r="755" spans="2:17" x14ac:dyDescent="0.25">
      <c r="B755" s="109">
        <v>751</v>
      </c>
      <c r="C755" s="146" t="s">
        <v>6462</v>
      </c>
      <c r="D755" s="109">
        <v>1200095970</v>
      </c>
      <c r="E755" s="108" t="s">
        <v>465</v>
      </c>
      <c r="F755" s="109">
        <v>2014</v>
      </c>
      <c r="G755" s="110">
        <v>44389</v>
      </c>
      <c r="H755" s="109">
        <f t="shared" si="68"/>
        <v>7</v>
      </c>
      <c r="I755" s="109">
        <v>5</v>
      </c>
      <c r="J755" s="111">
        <f t="shared" si="69"/>
        <v>0.19</v>
      </c>
      <c r="K755" s="138">
        <v>23471.25</v>
      </c>
      <c r="L755" s="138">
        <v>5976.87</v>
      </c>
      <c r="M755" s="121">
        <v>0.08</v>
      </c>
      <c r="N755" s="112">
        <f t="shared" si="70"/>
        <v>25348.95</v>
      </c>
      <c r="O755" s="112">
        <f t="shared" si="71"/>
        <v>33714.103500000005</v>
      </c>
      <c r="P755" s="114">
        <f t="shared" si="72"/>
        <v>1267.4475000000002</v>
      </c>
      <c r="Q755" s="115">
        <f t="shared" si="73"/>
        <v>1267.4475000000002</v>
      </c>
    </row>
    <row r="756" spans="2:17" x14ac:dyDescent="0.25">
      <c r="B756" s="109">
        <v>752</v>
      </c>
      <c r="C756" s="146" t="s">
        <v>6462</v>
      </c>
      <c r="D756" s="109">
        <v>1200095960</v>
      </c>
      <c r="E756" s="108" t="s">
        <v>465</v>
      </c>
      <c r="F756" s="109">
        <v>2014</v>
      </c>
      <c r="G756" s="110">
        <v>44389</v>
      </c>
      <c r="H756" s="109">
        <f t="shared" si="68"/>
        <v>7</v>
      </c>
      <c r="I756" s="109">
        <v>5</v>
      </c>
      <c r="J756" s="111">
        <f t="shared" si="69"/>
        <v>0.19</v>
      </c>
      <c r="K756" s="138">
        <v>23471.25</v>
      </c>
      <c r="L756" s="138">
        <v>5976.87</v>
      </c>
      <c r="M756" s="121">
        <v>0.08</v>
      </c>
      <c r="N756" s="112">
        <f t="shared" si="70"/>
        <v>25348.95</v>
      </c>
      <c r="O756" s="112">
        <f t="shared" si="71"/>
        <v>33714.103500000005</v>
      </c>
      <c r="P756" s="114">
        <f t="shared" si="72"/>
        <v>1267.4475000000002</v>
      </c>
      <c r="Q756" s="115">
        <f t="shared" si="73"/>
        <v>1267.4475000000002</v>
      </c>
    </row>
    <row r="757" spans="2:17" x14ac:dyDescent="0.25">
      <c r="B757" s="109">
        <v>753</v>
      </c>
      <c r="C757" s="146" t="s">
        <v>6462</v>
      </c>
      <c r="D757" s="109">
        <v>1200095950</v>
      </c>
      <c r="E757" s="108" t="s">
        <v>465</v>
      </c>
      <c r="F757" s="109">
        <v>2014</v>
      </c>
      <c r="G757" s="110">
        <v>44389</v>
      </c>
      <c r="H757" s="109">
        <f t="shared" si="68"/>
        <v>7</v>
      </c>
      <c r="I757" s="109">
        <v>5</v>
      </c>
      <c r="J757" s="111">
        <f t="shared" si="69"/>
        <v>0.19</v>
      </c>
      <c r="K757" s="138">
        <v>23471.25</v>
      </c>
      <c r="L757" s="138">
        <v>5976.87</v>
      </c>
      <c r="M757" s="121">
        <v>0.08</v>
      </c>
      <c r="N757" s="112">
        <f t="shared" si="70"/>
        <v>25348.95</v>
      </c>
      <c r="O757" s="112">
        <f t="shared" si="71"/>
        <v>33714.103500000005</v>
      </c>
      <c r="P757" s="114">
        <f t="shared" si="72"/>
        <v>1267.4475000000002</v>
      </c>
      <c r="Q757" s="115">
        <f t="shared" si="73"/>
        <v>1267.4475000000002</v>
      </c>
    </row>
    <row r="758" spans="2:17" x14ac:dyDescent="0.25">
      <c r="B758" s="109">
        <v>754</v>
      </c>
      <c r="C758" s="146" t="s">
        <v>6462</v>
      </c>
      <c r="D758" s="109">
        <v>1200093191</v>
      </c>
      <c r="E758" s="108" t="s">
        <v>547</v>
      </c>
      <c r="F758" s="109">
        <v>2014</v>
      </c>
      <c r="G758" s="110">
        <v>44389</v>
      </c>
      <c r="H758" s="109">
        <f t="shared" si="68"/>
        <v>7</v>
      </c>
      <c r="I758" s="109">
        <v>8</v>
      </c>
      <c r="J758" s="111">
        <f t="shared" si="69"/>
        <v>0.11874999999999999</v>
      </c>
      <c r="K758" s="138">
        <v>17546</v>
      </c>
      <c r="L758" s="138">
        <v>5919.37</v>
      </c>
      <c r="M758" s="121">
        <v>0.08</v>
      </c>
      <c r="N758" s="112">
        <f t="shared" si="70"/>
        <v>18949.68</v>
      </c>
      <c r="O758" s="112">
        <f t="shared" si="71"/>
        <v>15751.921499999999</v>
      </c>
      <c r="P758" s="114">
        <f t="shared" si="72"/>
        <v>3197.7585000000017</v>
      </c>
      <c r="Q758" s="115">
        <f t="shared" si="73"/>
        <v>2877.9826500000017</v>
      </c>
    </row>
    <row r="759" spans="2:17" x14ac:dyDescent="0.25">
      <c r="B759" s="109">
        <v>755</v>
      </c>
      <c r="C759" s="146" t="s">
        <v>6462</v>
      </c>
      <c r="D759" s="109">
        <v>1200091700</v>
      </c>
      <c r="E759" s="108" t="s">
        <v>588</v>
      </c>
      <c r="F759" s="109">
        <v>2015</v>
      </c>
      <c r="G759" s="110">
        <v>44389</v>
      </c>
      <c r="H759" s="109">
        <f t="shared" si="68"/>
        <v>6</v>
      </c>
      <c r="I759" s="109">
        <v>15</v>
      </c>
      <c r="J759" s="111">
        <f t="shared" si="69"/>
        <v>6.3333333333333325E-2</v>
      </c>
      <c r="K759" s="138">
        <v>24535296.899999999</v>
      </c>
      <c r="L759" s="138">
        <v>7701673.8200000003</v>
      </c>
      <c r="M759" s="121">
        <v>0</v>
      </c>
      <c r="N759" s="112">
        <f t="shared" si="70"/>
        <v>24535296.899999999</v>
      </c>
      <c r="O759" s="112">
        <f t="shared" si="71"/>
        <v>9323412.8219999988</v>
      </c>
      <c r="P759" s="114">
        <f t="shared" si="72"/>
        <v>15211884.078</v>
      </c>
      <c r="Q759" s="115">
        <f t="shared" si="73"/>
        <v>13690695.6702</v>
      </c>
    </row>
    <row r="760" spans="2:17" x14ac:dyDescent="0.25">
      <c r="B760" s="109">
        <v>756</v>
      </c>
      <c r="C760" s="146" t="s">
        <v>6462</v>
      </c>
      <c r="D760" s="109">
        <v>1200101900</v>
      </c>
      <c r="E760" s="108" t="s">
        <v>589</v>
      </c>
      <c r="F760" s="109">
        <v>2015</v>
      </c>
      <c r="G760" s="110">
        <v>44389</v>
      </c>
      <c r="H760" s="109">
        <f t="shared" si="68"/>
        <v>6</v>
      </c>
      <c r="I760" s="109">
        <v>15</v>
      </c>
      <c r="J760" s="111">
        <f t="shared" si="69"/>
        <v>6.3333333333333325E-2</v>
      </c>
      <c r="K760" s="138">
        <v>12234439.57</v>
      </c>
      <c r="L760" s="138">
        <v>5531091.4500000002</v>
      </c>
      <c r="M760" s="121">
        <v>0</v>
      </c>
      <c r="N760" s="112">
        <f t="shared" si="70"/>
        <v>12234439.57</v>
      </c>
      <c r="O760" s="112">
        <f t="shared" si="71"/>
        <v>4649087.0365999993</v>
      </c>
      <c r="P760" s="114">
        <f t="shared" si="72"/>
        <v>7585352.533400001</v>
      </c>
      <c r="Q760" s="115">
        <f t="shared" si="73"/>
        <v>6826817.2800600007</v>
      </c>
    </row>
    <row r="761" spans="2:17" x14ac:dyDescent="0.25">
      <c r="B761" s="109">
        <v>757</v>
      </c>
      <c r="C761" s="146" t="s">
        <v>6462</v>
      </c>
      <c r="D761" s="109">
        <v>1200102480</v>
      </c>
      <c r="E761" s="108" t="s">
        <v>590</v>
      </c>
      <c r="F761" s="109">
        <v>2015</v>
      </c>
      <c r="G761" s="110">
        <v>44389</v>
      </c>
      <c r="H761" s="109">
        <f t="shared" si="68"/>
        <v>6</v>
      </c>
      <c r="I761" s="109">
        <v>15</v>
      </c>
      <c r="J761" s="111">
        <f t="shared" si="69"/>
        <v>6.3333333333333325E-2</v>
      </c>
      <c r="K761" s="138">
        <v>10562201</v>
      </c>
      <c r="L761" s="138">
        <v>4518583.29</v>
      </c>
      <c r="M761" s="121">
        <v>0</v>
      </c>
      <c r="N761" s="112">
        <f t="shared" si="70"/>
        <v>10562201</v>
      </c>
      <c r="O761" s="112">
        <f t="shared" si="71"/>
        <v>4013636.3799999994</v>
      </c>
      <c r="P761" s="114">
        <f t="shared" si="72"/>
        <v>6548564.620000001</v>
      </c>
      <c r="Q761" s="115">
        <f t="shared" si="73"/>
        <v>5893708.1580000008</v>
      </c>
    </row>
    <row r="762" spans="2:17" x14ac:dyDescent="0.25">
      <c r="B762" s="109">
        <v>758</v>
      </c>
      <c r="C762" s="146" t="s">
        <v>6462</v>
      </c>
      <c r="D762" s="109">
        <v>1200102610</v>
      </c>
      <c r="E762" s="108" t="s">
        <v>591</v>
      </c>
      <c r="F762" s="109">
        <v>2015</v>
      </c>
      <c r="G762" s="110">
        <v>44389</v>
      </c>
      <c r="H762" s="109">
        <f t="shared" si="68"/>
        <v>6</v>
      </c>
      <c r="I762" s="109">
        <v>15</v>
      </c>
      <c r="J762" s="111">
        <f t="shared" si="69"/>
        <v>6.3333333333333325E-2</v>
      </c>
      <c r="K762" s="138">
        <v>10562000</v>
      </c>
      <c r="L762" s="138">
        <v>4215585.1500000004</v>
      </c>
      <c r="M762" s="121">
        <v>0</v>
      </c>
      <c r="N762" s="112">
        <f t="shared" si="70"/>
        <v>10562000</v>
      </c>
      <c r="O762" s="112">
        <f t="shared" si="71"/>
        <v>4013559.9999999995</v>
      </c>
      <c r="P762" s="114">
        <f t="shared" si="72"/>
        <v>6548440</v>
      </c>
      <c r="Q762" s="115">
        <f t="shared" si="73"/>
        <v>5893596</v>
      </c>
    </row>
    <row r="763" spans="2:17" x14ac:dyDescent="0.25">
      <c r="B763" s="109">
        <v>759</v>
      </c>
      <c r="C763" s="146" t="s">
        <v>6462</v>
      </c>
      <c r="D763" s="109">
        <v>1200103990</v>
      </c>
      <c r="E763" s="108" t="s">
        <v>592</v>
      </c>
      <c r="F763" s="109">
        <v>2015</v>
      </c>
      <c r="G763" s="110">
        <v>44389</v>
      </c>
      <c r="H763" s="109">
        <f t="shared" si="68"/>
        <v>6</v>
      </c>
      <c r="I763" s="109">
        <v>15</v>
      </c>
      <c r="J763" s="111">
        <f t="shared" si="69"/>
        <v>6.3333333333333325E-2</v>
      </c>
      <c r="K763" s="138">
        <v>6848280</v>
      </c>
      <c r="L763" s="138">
        <v>2463672.0499999998</v>
      </c>
      <c r="M763" s="121">
        <v>0</v>
      </c>
      <c r="N763" s="112">
        <f t="shared" si="70"/>
        <v>6848280</v>
      </c>
      <c r="O763" s="112">
        <f t="shared" si="71"/>
        <v>2602346.3999999994</v>
      </c>
      <c r="P763" s="114">
        <f t="shared" si="72"/>
        <v>4245933.6000000006</v>
      </c>
      <c r="Q763" s="115">
        <f t="shared" si="73"/>
        <v>3821340.2400000007</v>
      </c>
    </row>
    <row r="764" spans="2:17" x14ac:dyDescent="0.25">
      <c r="B764" s="109">
        <v>760</v>
      </c>
      <c r="C764" s="146" t="s">
        <v>6462</v>
      </c>
      <c r="D764" s="109">
        <v>1200098350</v>
      </c>
      <c r="E764" s="108" t="s">
        <v>593</v>
      </c>
      <c r="F764" s="109">
        <v>2015</v>
      </c>
      <c r="G764" s="110">
        <v>44389</v>
      </c>
      <c r="H764" s="109">
        <f t="shared" si="68"/>
        <v>6</v>
      </c>
      <c r="I764" s="109">
        <v>15</v>
      </c>
      <c r="J764" s="111">
        <f t="shared" si="69"/>
        <v>6.3333333333333325E-2</v>
      </c>
      <c r="K764" s="138">
        <v>5500000</v>
      </c>
      <c r="L764" s="138">
        <v>1933544.33</v>
      </c>
      <c r="M764" s="121">
        <v>0</v>
      </c>
      <c r="N764" s="112">
        <f t="shared" si="70"/>
        <v>5500000</v>
      </c>
      <c r="O764" s="112">
        <f t="shared" si="71"/>
        <v>2089999.9999999998</v>
      </c>
      <c r="P764" s="114">
        <f t="shared" si="72"/>
        <v>3410000</v>
      </c>
      <c r="Q764" s="115">
        <f t="shared" si="73"/>
        <v>3069000</v>
      </c>
    </row>
    <row r="765" spans="2:17" x14ac:dyDescent="0.25">
      <c r="B765" s="109">
        <v>761</v>
      </c>
      <c r="C765" s="146" t="s">
        <v>6462</v>
      </c>
      <c r="D765" s="109">
        <v>1200091570</v>
      </c>
      <c r="E765" s="108" t="s">
        <v>594</v>
      </c>
      <c r="F765" s="109">
        <v>2015</v>
      </c>
      <c r="G765" s="110">
        <v>44389</v>
      </c>
      <c r="H765" s="109">
        <f t="shared" si="68"/>
        <v>6</v>
      </c>
      <c r="I765" s="109">
        <v>15</v>
      </c>
      <c r="J765" s="111">
        <f t="shared" si="69"/>
        <v>6.3333333333333325E-2</v>
      </c>
      <c r="K765" s="138">
        <v>5250000</v>
      </c>
      <c r="L765" s="138">
        <v>1431604.59</v>
      </c>
      <c r="M765" s="121">
        <v>0.06</v>
      </c>
      <c r="N765" s="112">
        <f t="shared" si="70"/>
        <v>5565000</v>
      </c>
      <c r="O765" s="112">
        <f t="shared" si="71"/>
        <v>2114699.9999999995</v>
      </c>
      <c r="P765" s="114">
        <f t="shared" si="72"/>
        <v>3450300.0000000005</v>
      </c>
      <c r="Q765" s="115">
        <f t="shared" si="73"/>
        <v>3105270.0000000005</v>
      </c>
    </row>
    <row r="766" spans="2:17" x14ac:dyDescent="0.25">
      <c r="B766" s="109">
        <v>762</v>
      </c>
      <c r="C766" s="146" t="s">
        <v>6462</v>
      </c>
      <c r="D766" s="109">
        <v>1200080060</v>
      </c>
      <c r="E766" s="108" t="s">
        <v>595</v>
      </c>
      <c r="F766" s="109">
        <v>2015</v>
      </c>
      <c r="G766" s="110">
        <v>44389</v>
      </c>
      <c r="H766" s="109">
        <f t="shared" si="68"/>
        <v>6</v>
      </c>
      <c r="I766" s="109">
        <v>15</v>
      </c>
      <c r="J766" s="111">
        <f t="shared" si="69"/>
        <v>6.3333333333333325E-2</v>
      </c>
      <c r="K766" s="138">
        <v>4400000</v>
      </c>
      <c r="L766" s="138">
        <v>1573284.17</v>
      </c>
      <c r="M766" s="121">
        <v>0</v>
      </c>
      <c r="N766" s="112">
        <f t="shared" si="70"/>
        <v>4400000</v>
      </c>
      <c r="O766" s="112">
        <f t="shared" si="71"/>
        <v>1671999.9999999998</v>
      </c>
      <c r="P766" s="114">
        <f t="shared" si="72"/>
        <v>2728000</v>
      </c>
      <c r="Q766" s="115">
        <f t="shared" si="73"/>
        <v>2455200</v>
      </c>
    </row>
    <row r="767" spans="2:17" x14ac:dyDescent="0.25">
      <c r="B767" s="109">
        <v>763</v>
      </c>
      <c r="C767" s="146" t="s">
        <v>6462</v>
      </c>
      <c r="D767" s="109">
        <v>1200094400</v>
      </c>
      <c r="E767" s="108" t="s">
        <v>596</v>
      </c>
      <c r="F767" s="109">
        <v>2015</v>
      </c>
      <c r="G767" s="110">
        <v>44389</v>
      </c>
      <c r="H767" s="109">
        <f t="shared" si="68"/>
        <v>6</v>
      </c>
      <c r="I767" s="109">
        <v>15</v>
      </c>
      <c r="J767" s="111">
        <f t="shared" si="69"/>
        <v>6.3333333333333325E-2</v>
      </c>
      <c r="K767" s="138">
        <v>3037231.21</v>
      </c>
      <c r="L767" s="138">
        <v>992355.96</v>
      </c>
      <c r="M767" s="121">
        <v>0</v>
      </c>
      <c r="N767" s="112">
        <f t="shared" si="70"/>
        <v>3037231.21</v>
      </c>
      <c r="O767" s="112">
        <f t="shared" si="71"/>
        <v>1154147.8597999997</v>
      </c>
      <c r="P767" s="114">
        <f t="shared" si="72"/>
        <v>1883083.3502000002</v>
      </c>
      <c r="Q767" s="115">
        <f t="shared" si="73"/>
        <v>1694775.0151800003</v>
      </c>
    </row>
    <row r="768" spans="2:17" x14ac:dyDescent="0.25">
      <c r="B768" s="109">
        <v>764</v>
      </c>
      <c r="C768" s="146" t="s">
        <v>6462</v>
      </c>
      <c r="D768" s="109">
        <v>1200100940</v>
      </c>
      <c r="E768" s="108" t="s">
        <v>597</v>
      </c>
      <c r="F768" s="109">
        <v>2015</v>
      </c>
      <c r="G768" s="110">
        <v>44389</v>
      </c>
      <c r="H768" s="109">
        <f t="shared" si="68"/>
        <v>6</v>
      </c>
      <c r="I768" s="109">
        <v>15</v>
      </c>
      <c r="J768" s="111">
        <f t="shared" si="69"/>
        <v>6.3333333333333325E-2</v>
      </c>
      <c r="K768" s="138">
        <v>2901445</v>
      </c>
      <c r="L768" s="138">
        <v>1015785.27</v>
      </c>
      <c r="M768" s="121">
        <v>0</v>
      </c>
      <c r="N768" s="112">
        <f t="shared" si="70"/>
        <v>2901445</v>
      </c>
      <c r="O768" s="112">
        <f t="shared" si="71"/>
        <v>1102549.0999999999</v>
      </c>
      <c r="P768" s="114">
        <f t="shared" si="72"/>
        <v>1798895.9000000001</v>
      </c>
      <c r="Q768" s="115">
        <f t="shared" si="73"/>
        <v>1619006.31</v>
      </c>
    </row>
    <row r="769" spans="2:17" x14ac:dyDescent="0.25">
      <c r="B769" s="109">
        <v>765</v>
      </c>
      <c r="C769" s="146" t="s">
        <v>6462</v>
      </c>
      <c r="D769" s="109">
        <v>1200093730</v>
      </c>
      <c r="E769" s="108" t="s">
        <v>598</v>
      </c>
      <c r="F769" s="109">
        <v>2015</v>
      </c>
      <c r="G769" s="110">
        <v>44389</v>
      </c>
      <c r="H769" s="109">
        <f t="shared" si="68"/>
        <v>6</v>
      </c>
      <c r="I769" s="109">
        <v>15</v>
      </c>
      <c r="J769" s="111">
        <f t="shared" si="69"/>
        <v>6.3333333333333325E-2</v>
      </c>
      <c r="K769" s="138">
        <v>2879079.7</v>
      </c>
      <c r="L769" s="138">
        <v>782455.94</v>
      </c>
      <c r="M769" s="121">
        <v>0</v>
      </c>
      <c r="N769" s="112">
        <f t="shared" si="70"/>
        <v>2879079.7</v>
      </c>
      <c r="O769" s="112">
        <f t="shared" si="71"/>
        <v>1094050.2859999998</v>
      </c>
      <c r="P769" s="114">
        <f t="shared" si="72"/>
        <v>1785029.4140000003</v>
      </c>
      <c r="Q769" s="115">
        <f t="shared" si="73"/>
        <v>1606526.4726000004</v>
      </c>
    </row>
    <row r="770" spans="2:17" x14ac:dyDescent="0.25">
      <c r="B770" s="109">
        <v>766</v>
      </c>
      <c r="C770" s="146" t="s">
        <v>6462</v>
      </c>
      <c r="D770" s="109">
        <v>1200094710</v>
      </c>
      <c r="E770" s="108" t="s">
        <v>599</v>
      </c>
      <c r="F770" s="109">
        <v>2015</v>
      </c>
      <c r="G770" s="110">
        <v>44389</v>
      </c>
      <c r="H770" s="109">
        <f t="shared" si="68"/>
        <v>6</v>
      </c>
      <c r="I770" s="109">
        <v>15</v>
      </c>
      <c r="J770" s="111">
        <f t="shared" si="69"/>
        <v>6.3333333333333325E-2</v>
      </c>
      <c r="K770" s="138">
        <v>2500704.4300000002</v>
      </c>
      <c r="L770" s="138">
        <v>826748.34</v>
      </c>
      <c r="M770" s="121">
        <v>0</v>
      </c>
      <c r="N770" s="112">
        <f t="shared" si="70"/>
        <v>2500704.4300000002</v>
      </c>
      <c r="O770" s="112">
        <f t="shared" si="71"/>
        <v>950267.68339999998</v>
      </c>
      <c r="P770" s="114">
        <f t="shared" si="72"/>
        <v>1550436.7466000002</v>
      </c>
      <c r="Q770" s="115">
        <f t="shared" si="73"/>
        <v>1395393.0719400002</v>
      </c>
    </row>
    <row r="771" spans="2:17" x14ac:dyDescent="0.25">
      <c r="B771" s="109">
        <v>767</v>
      </c>
      <c r="C771" s="146" t="s">
        <v>6462</v>
      </c>
      <c r="D771" s="109">
        <v>1200100870</v>
      </c>
      <c r="E771" s="108" t="s">
        <v>600</v>
      </c>
      <c r="F771" s="109">
        <v>2015</v>
      </c>
      <c r="G771" s="110">
        <v>44389</v>
      </c>
      <c r="H771" s="109">
        <f t="shared" si="68"/>
        <v>6</v>
      </c>
      <c r="I771" s="109">
        <v>15</v>
      </c>
      <c r="J771" s="111">
        <f t="shared" si="69"/>
        <v>6.3333333333333325E-2</v>
      </c>
      <c r="K771" s="138">
        <v>2448000</v>
      </c>
      <c r="L771" s="138">
        <v>1037099.63</v>
      </c>
      <c r="M771" s="121">
        <v>0</v>
      </c>
      <c r="N771" s="112">
        <f t="shared" si="70"/>
        <v>2448000</v>
      </c>
      <c r="O771" s="112">
        <f t="shared" si="71"/>
        <v>930239.99999999988</v>
      </c>
      <c r="P771" s="114">
        <f t="shared" si="72"/>
        <v>1517760</v>
      </c>
      <c r="Q771" s="115">
        <f t="shared" si="73"/>
        <v>1365984</v>
      </c>
    </row>
    <row r="772" spans="2:17" x14ac:dyDescent="0.25">
      <c r="B772" s="109">
        <v>768</v>
      </c>
      <c r="C772" s="146" t="s">
        <v>6462</v>
      </c>
      <c r="D772" s="109">
        <v>1200101640</v>
      </c>
      <c r="E772" s="108" t="s">
        <v>601</v>
      </c>
      <c r="F772" s="109">
        <v>2015</v>
      </c>
      <c r="G772" s="110">
        <v>44389</v>
      </c>
      <c r="H772" s="109">
        <f t="shared" si="68"/>
        <v>6</v>
      </c>
      <c r="I772" s="109">
        <v>15</v>
      </c>
      <c r="J772" s="111">
        <f t="shared" si="69"/>
        <v>6.3333333333333325E-2</v>
      </c>
      <c r="K772" s="138">
        <v>2386230</v>
      </c>
      <c r="L772" s="138">
        <v>849753.74</v>
      </c>
      <c r="M772" s="121">
        <v>0</v>
      </c>
      <c r="N772" s="112">
        <f t="shared" si="70"/>
        <v>2386230</v>
      </c>
      <c r="O772" s="112">
        <f t="shared" si="71"/>
        <v>906767.39999999991</v>
      </c>
      <c r="P772" s="114">
        <f t="shared" si="72"/>
        <v>1479462.6</v>
      </c>
      <c r="Q772" s="115">
        <f t="shared" si="73"/>
        <v>1331516.3400000001</v>
      </c>
    </row>
    <row r="773" spans="2:17" x14ac:dyDescent="0.25">
      <c r="B773" s="109">
        <v>769</v>
      </c>
      <c r="C773" s="146" t="s">
        <v>6462</v>
      </c>
      <c r="D773" s="109">
        <v>1200100170</v>
      </c>
      <c r="E773" s="108" t="s">
        <v>602</v>
      </c>
      <c r="F773" s="109">
        <v>2015</v>
      </c>
      <c r="G773" s="110">
        <v>44389</v>
      </c>
      <c r="H773" s="109">
        <f t="shared" ref="H773:H836" si="74">YEAR(G773)-F773</f>
        <v>6</v>
      </c>
      <c r="I773" s="109">
        <v>15</v>
      </c>
      <c r="J773" s="111">
        <f t="shared" ref="J773:J836" si="75">(95/I773/100)</f>
        <v>6.3333333333333325E-2</v>
      </c>
      <c r="K773" s="138">
        <v>1568000</v>
      </c>
      <c r="L773" s="138">
        <v>561233.31999999995</v>
      </c>
      <c r="M773" s="121">
        <v>7.0000000000000007E-2</v>
      </c>
      <c r="N773" s="112">
        <f t="shared" ref="N773:N836" si="76">K773*(1+M773)</f>
        <v>1677760</v>
      </c>
      <c r="O773" s="112">
        <f t="shared" ref="O773:O836" si="77">H773*J773*N773</f>
        <v>637548.79999999993</v>
      </c>
      <c r="P773" s="114">
        <f t="shared" si="72"/>
        <v>1040211.2000000001</v>
      </c>
      <c r="Q773" s="115">
        <f t="shared" si="73"/>
        <v>936190.08000000007</v>
      </c>
    </row>
    <row r="774" spans="2:17" x14ac:dyDescent="0.25">
      <c r="B774" s="109">
        <v>770</v>
      </c>
      <c r="C774" s="146" t="s">
        <v>6462</v>
      </c>
      <c r="D774" s="109">
        <v>1200094720</v>
      </c>
      <c r="E774" s="108" t="s">
        <v>603</v>
      </c>
      <c r="F774" s="109">
        <v>2015</v>
      </c>
      <c r="G774" s="110">
        <v>44389</v>
      </c>
      <c r="H774" s="109">
        <f t="shared" si="74"/>
        <v>6</v>
      </c>
      <c r="I774" s="109">
        <v>15</v>
      </c>
      <c r="J774" s="111">
        <f t="shared" si="75"/>
        <v>6.3333333333333325E-2</v>
      </c>
      <c r="K774" s="138">
        <v>1503219.83</v>
      </c>
      <c r="L774" s="138">
        <v>496974.87</v>
      </c>
      <c r="M774" s="121">
        <v>0</v>
      </c>
      <c r="N774" s="112">
        <f t="shared" si="76"/>
        <v>1503219.83</v>
      </c>
      <c r="O774" s="112">
        <f t="shared" si="77"/>
        <v>571223.53539999994</v>
      </c>
      <c r="P774" s="114">
        <f t="shared" ref="P774:P837" si="78">IF(N774-O774&lt;=0,5%*N774,N774-O774)</f>
        <v>931996.29460000014</v>
      </c>
      <c r="Q774" s="115">
        <f t="shared" ref="Q774:Q837" si="79">IF(P774=N774*5%,P774,P774*0.9)</f>
        <v>838796.66514000017</v>
      </c>
    </row>
    <row r="775" spans="2:17" x14ac:dyDescent="0.25">
      <c r="B775" s="109">
        <v>771</v>
      </c>
      <c r="C775" s="146" t="s">
        <v>6462</v>
      </c>
      <c r="D775" s="109">
        <v>1200102490</v>
      </c>
      <c r="E775" s="108" t="s">
        <v>604</v>
      </c>
      <c r="F775" s="109">
        <v>2015</v>
      </c>
      <c r="G775" s="110">
        <v>44389</v>
      </c>
      <c r="H775" s="109">
        <f t="shared" si="74"/>
        <v>6</v>
      </c>
      <c r="I775" s="109">
        <v>15</v>
      </c>
      <c r="J775" s="111">
        <f t="shared" si="75"/>
        <v>6.3333333333333325E-2</v>
      </c>
      <c r="K775" s="138">
        <v>1350000</v>
      </c>
      <c r="L775" s="138">
        <v>482958.12</v>
      </c>
      <c r="M775" s="121">
        <v>0</v>
      </c>
      <c r="N775" s="112">
        <f t="shared" si="76"/>
        <v>1350000</v>
      </c>
      <c r="O775" s="112">
        <f t="shared" si="77"/>
        <v>512999.99999999994</v>
      </c>
      <c r="P775" s="114">
        <f t="shared" si="78"/>
        <v>837000</v>
      </c>
      <c r="Q775" s="115">
        <f t="shared" si="79"/>
        <v>753300</v>
      </c>
    </row>
    <row r="776" spans="2:17" x14ac:dyDescent="0.25">
      <c r="B776" s="109">
        <v>772</v>
      </c>
      <c r="C776" s="146" t="s">
        <v>6462</v>
      </c>
      <c r="D776" s="109">
        <v>1200091320</v>
      </c>
      <c r="E776" s="108" t="s">
        <v>605</v>
      </c>
      <c r="F776" s="109">
        <v>2015</v>
      </c>
      <c r="G776" s="110">
        <v>44389</v>
      </c>
      <c r="H776" s="109">
        <f t="shared" si="74"/>
        <v>6</v>
      </c>
      <c r="I776" s="109">
        <v>15</v>
      </c>
      <c r="J776" s="111">
        <f t="shared" si="75"/>
        <v>6.3333333333333325E-2</v>
      </c>
      <c r="K776" s="138">
        <v>1303000</v>
      </c>
      <c r="L776" s="138">
        <v>404397.3</v>
      </c>
      <c r="M776" s="121">
        <v>0</v>
      </c>
      <c r="N776" s="112">
        <f t="shared" si="76"/>
        <v>1303000</v>
      </c>
      <c r="O776" s="112">
        <f t="shared" si="77"/>
        <v>495139.99999999994</v>
      </c>
      <c r="P776" s="114">
        <f t="shared" si="78"/>
        <v>807860</v>
      </c>
      <c r="Q776" s="115">
        <f t="shared" si="79"/>
        <v>727074</v>
      </c>
    </row>
    <row r="777" spans="2:17" x14ac:dyDescent="0.25">
      <c r="B777" s="109">
        <v>773</v>
      </c>
      <c r="C777" s="146" t="s">
        <v>6462</v>
      </c>
      <c r="D777" s="109">
        <v>1200100210</v>
      </c>
      <c r="E777" s="108" t="s">
        <v>606</v>
      </c>
      <c r="F777" s="109">
        <v>2015</v>
      </c>
      <c r="G777" s="110">
        <v>44389</v>
      </c>
      <c r="H777" s="109">
        <f t="shared" si="74"/>
        <v>6</v>
      </c>
      <c r="I777" s="109">
        <v>15</v>
      </c>
      <c r="J777" s="111">
        <f t="shared" si="75"/>
        <v>6.3333333333333325E-2</v>
      </c>
      <c r="K777" s="138">
        <v>1116500</v>
      </c>
      <c r="L777" s="138">
        <v>399627.76</v>
      </c>
      <c r="M777" s="121">
        <v>7.0000000000000007E-2</v>
      </c>
      <c r="N777" s="112">
        <f t="shared" si="76"/>
        <v>1194655</v>
      </c>
      <c r="O777" s="112">
        <f t="shared" si="77"/>
        <v>453968.89999999997</v>
      </c>
      <c r="P777" s="114">
        <f t="shared" si="78"/>
        <v>740686.10000000009</v>
      </c>
      <c r="Q777" s="115">
        <f t="shared" si="79"/>
        <v>666617.49000000011</v>
      </c>
    </row>
    <row r="778" spans="2:17" x14ac:dyDescent="0.25">
      <c r="B778" s="109">
        <v>774</v>
      </c>
      <c r="C778" s="146" t="s">
        <v>6462</v>
      </c>
      <c r="D778" s="109">
        <v>1200094730</v>
      </c>
      <c r="E778" s="108" t="s">
        <v>607</v>
      </c>
      <c r="F778" s="109">
        <v>2015</v>
      </c>
      <c r="G778" s="110">
        <v>44389</v>
      </c>
      <c r="H778" s="109">
        <f t="shared" si="74"/>
        <v>6</v>
      </c>
      <c r="I778" s="109">
        <v>15</v>
      </c>
      <c r="J778" s="111">
        <f t="shared" si="75"/>
        <v>6.3333333333333325E-2</v>
      </c>
      <c r="K778" s="138">
        <v>1102664.06</v>
      </c>
      <c r="L778" s="138">
        <v>364548.1</v>
      </c>
      <c r="M778" s="121">
        <v>0</v>
      </c>
      <c r="N778" s="112">
        <f t="shared" si="76"/>
        <v>1102664.06</v>
      </c>
      <c r="O778" s="112">
        <f t="shared" si="77"/>
        <v>419012.34279999998</v>
      </c>
      <c r="P778" s="114">
        <f t="shared" si="78"/>
        <v>683651.71720000007</v>
      </c>
      <c r="Q778" s="115">
        <f t="shared" si="79"/>
        <v>615286.54548000009</v>
      </c>
    </row>
    <row r="779" spans="2:17" x14ac:dyDescent="0.25">
      <c r="B779" s="109">
        <v>775</v>
      </c>
      <c r="C779" s="146" t="s">
        <v>6462</v>
      </c>
      <c r="D779" s="109">
        <v>1200086730</v>
      </c>
      <c r="E779" s="108" t="s">
        <v>608</v>
      </c>
      <c r="F779" s="109">
        <v>2015</v>
      </c>
      <c r="G779" s="110">
        <v>44389</v>
      </c>
      <c r="H779" s="109">
        <f t="shared" si="74"/>
        <v>6</v>
      </c>
      <c r="I779" s="109">
        <v>5</v>
      </c>
      <c r="J779" s="111">
        <f t="shared" si="75"/>
        <v>0.19</v>
      </c>
      <c r="K779" s="138">
        <v>830000</v>
      </c>
      <c r="L779" s="138">
        <v>280451.15999999997</v>
      </c>
      <c r="M779" s="121">
        <v>0</v>
      </c>
      <c r="N779" s="112">
        <f t="shared" si="76"/>
        <v>830000</v>
      </c>
      <c r="O779" s="112">
        <f t="shared" si="77"/>
        <v>946200.00000000012</v>
      </c>
      <c r="P779" s="114">
        <f t="shared" si="78"/>
        <v>41500</v>
      </c>
      <c r="Q779" s="115">
        <f t="shared" si="79"/>
        <v>41500</v>
      </c>
    </row>
    <row r="780" spans="2:17" x14ac:dyDescent="0.25">
      <c r="B780" s="109">
        <v>776</v>
      </c>
      <c r="C780" s="146" t="s">
        <v>6462</v>
      </c>
      <c r="D780" s="109">
        <v>1200103110</v>
      </c>
      <c r="E780" s="108" t="s">
        <v>609</v>
      </c>
      <c r="F780" s="109">
        <v>2015</v>
      </c>
      <c r="G780" s="110">
        <v>44389</v>
      </c>
      <c r="H780" s="109">
        <f t="shared" si="74"/>
        <v>6</v>
      </c>
      <c r="I780" s="109">
        <v>15</v>
      </c>
      <c r="J780" s="111">
        <f t="shared" si="75"/>
        <v>6.3333333333333325E-2</v>
      </c>
      <c r="K780" s="138">
        <v>810545</v>
      </c>
      <c r="L780" s="138">
        <v>300155.93</v>
      </c>
      <c r="M780" s="121">
        <v>0</v>
      </c>
      <c r="N780" s="112">
        <f t="shared" si="76"/>
        <v>810545</v>
      </c>
      <c r="O780" s="112">
        <f t="shared" si="77"/>
        <v>308007.09999999998</v>
      </c>
      <c r="P780" s="114">
        <f t="shared" si="78"/>
        <v>502537.9</v>
      </c>
      <c r="Q780" s="115">
        <f t="shared" si="79"/>
        <v>452284.11000000004</v>
      </c>
    </row>
    <row r="781" spans="2:17" x14ac:dyDescent="0.25">
      <c r="B781" s="109">
        <v>777</v>
      </c>
      <c r="C781" s="146" t="s">
        <v>6462</v>
      </c>
      <c r="D781" s="109">
        <v>1200091750</v>
      </c>
      <c r="E781" s="108" t="s">
        <v>610</v>
      </c>
      <c r="F781" s="109">
        <v>2015</v>
      </c>
      <c r="G781" s="110">
        <v>44389</v>
      </c>
      <c r="H781" s="109">
        <f t="shared" si="74"/>
        <v>6</v>
      </c>
      <c r="I781" s="109">
        <v>15</v>
      </c>
      <c r="J781" s="111">
        <f t="shared" si="75"/>
        <v>6.3333333333333325E-2</v>
      </c>
      <c r="K781" s="138">
        <v>772000</v>
      </c>
      <c r="L781" s="138">
        <v>204450.57</v>
      </c>
      <c r="M781" s="121">
        <v>0</v>
      </c>
      <c r="N781" s="112">
        <f t="shared" si="76"/>
        <v>772000</v>
      </c>
      <c r="O781" s="112">
        <f t="shared" si="77"/>
        <v>293359.99999999994</v>
      </c>
      <c r="P781" s="114">
        <f t="shared" si="78"/>
        <v>478640.00000000006</v>
      </c>
      <c r="Q781" s="115">
        <f t="shared" si="79"/>
        <v>430776.00000000006</v>
      </c>
    </row>
    <row r="782" spans="2:17" x14ac:dyDescent="0.25">
      <c r="B782" s="109">
        <v>778</v>
      </c>
      <c r="C782" s="146" t="s">
        <v>6462</v>
      </c>
      <c r="D782" s="109">
        <v>1200100370</v>
      </c>
      <c r="E782" s="108" t="s">
        <v>611</v>
      </c>
      <c r="F782" s="109">
        <v>2015</v>
      </c>
      <c r="G782" s="110">
        <v>44389</v>
      </c>
      <c r="H782" s="109">
        <f t="shared" si="74"/>
        <v>6</v>
      </c>
      <c r="I782" s="109">
        <v>15</v>
      </c>
      <c r="J782" s="111">
        <f t="shared" si="75"/>
        <v>6.3333333333333325E-2</v>
      </c>
      <c r="K782" s="138">
        <v>622622.16</v>
      </c>
      <c r="L782" s="138">
        <v>225462.63</v>
      </c>
      <c r="M782" s="121">
        <v>0</v>
      </c>
      <c r="N782" s="112">
        <f t="shared" si="76"/>
        <v>622622.16</v>
      </c>
      <c r="O782" s="112">
        <f t="shared" si="77"/>
        <v>236596.42079999999</v>
      </c>
      <c r="P782" s="114">
        <f t="shared" si="78"/>
        <v>386025.73920000007</v>
      </c>
      <c r="Q782" s="115">
        <f t="shared" si="79"/>
        <v>347423.16528000007</v>
      </c>
    </row>
    <row r="783" spans="2:17" x14ac:dyDescent="0.25">
      <c r="B783" s="109">
        <v>779</v>
      </c>
      <c r="C783" s="146" t="s">
        <v>6462</v>
      </c>
      <c r="D783" s="109">
        <v>1200100250</v>
      </c>
      <c r="E783" s="108" t="s">
        <v>612</v>
      </c>
      <c r="F783" s="109">
        <v>2015</v>
      </c>
      <c r="G783" s="110">
        <v>44389</v>
      </c>
      <c r="H783" s="109">
        <f t="shared" si="74"/>
        <v>6</v>
      </c>
      <c r="I783" s="109">
        <v>15</v>
      </c>
      <c r="J783" s="111">
        <f t="shared" si="75"/>
        <v>6.3333333333333325E-2</v>
      </c>
      <c r="K783" s="138">
        <v>591000</v>
      </c>
      <c r="L783" s="138">
        <v>310761.83</v>
      </c>
      <c r="M783" s="121">
        <v>0</v>
      </c>
      <c r="N783" s="112">
        <f t="shared" si="76"/>
        <v>591000</v>
      </c>
      <c r="O783" s="112">
        <f t="shared" si="77"/>
        <v>224579.99999999997</v>
      </c>
      <c r="P783" s="114">
        <f t="shared" si="78"/>
        <v>366420</v>
      </c>
      <c r="Q783" s="115">
        <f t="shared" si="79"/>
        <v>329778</v>
      </c>
    </row>
    <row r="784" spans="2:17" x14ac:dyDescent="0.25">
      <c r="B784" s="109">
        <v>780</v>
      </c>
      <c r="C784" s="146" t="s">
        <v>6462</v>
      </c>
      <c r="D784" s="109">
        <v>1200101110</v>
      </c>
      <c r="E784" s="108" t="s">
        <v>613</v>
      </c>
      <c r="F784" s="109">
        <v>2015</v>
      </c>
      <c r="G784" s="110">
        <v>44389</v>
      </c>
      <c r="H784" s="109">
        <f t="shared" si="74"/>
        <v>6</v>
      </c>
      <c r="I784" s="109">
        <v>15</v>
      </c>
      <c r="J784" s="111">
        <f t="shared" si="75"/>
        <v>6.3333333333333325E-2</v>
      </c>
      <c r="K784" s="138">
        <v>583066.19999999995</v>
      </c>
      <c r="L784" s="138">
        <v>203066.89</v>
      </c>
      <c r="M784" s="121">
        <v>0.06</v>
      </c>
      <c r="N784" s="112">
        <f t="shared" si="76"/>
        <v>618050.17200000002</v>
      </c>
      <c r="O784" s="112">
        <f t="shared" si="77"/>
        <v>234859.06535999998</v>
      </c>
      <c r="P784" s="114">
        <f t="shared" si="78"/>
        <v>383191.10664000001</v>
      </c>
      <c r="Q784" s="115">
        <f t="shared" si="79"/>
        <v>344871.99597600003</v>
      </c>
    </row>
    <row r="785" spans="2:17" x14ac:dyDescent="0.25">
      <c r="B785" s="109">
        <v>781</v>
      </c>
      <c r="C785" s="146" t="s">
        <v>6462</v>
      </c>
      <c r="D785" s="109">
        <v>1200095560</v>
      </c>
      <c r="E785" s="108" t="s">
        <v>614</v>
      </c>
      <c r="F785" s="109">
        <v>2015</v>
      </c>
      <c r="G785" s="110">
        <v>44389</v>
      </c>
      <c r="H785" s="109">
        <f t="shared" si="74"/>
        <v>6</v>
      </c>
      <c r="I785" s="109">
        <v>15</v>
      </c>
      <c r="J785" s="111">
        <f t="shared" si="75"/>
        <v>6.3333333333333325E-2</v>
      </c>
      <c r="K785" s="138">
        <v>575000</v>
      </c>
      <c r="L785" s="138">
        <v>149969.1</v>
      </c>
      <c r="M785" s="121">
        <v>0</v>
      </c>
      <c r="N785" s="112">
        <f t="shared" si="76"/>
        <v>575000</v>
      </c>
      <c r="O785" s="112">
        <f t="shared" si="77"/>
        <v>218499.99999999997</v>
      </c>
      <c r="P785" s="114">
        <f t="shared" si="78"/>
        <v>356500</v>
      </c>
      <c r="Q785" s="115">
        <f t="shared" si="79"/>
        <v>320850</v>
      </c>
    </row>
    <row r="786" spans="2:17" x14ac:dyDescent="0.25">
      <c r="B786" s="109">
        <v>782</v>
      </c>
      <c r="C786" s="146" t="s">
        <v>6462</v>
      </c>
      <c r="D786" s="109">
        <v>1200095570</v>
      </c>
      <c r="E786" s="108" t="s">
        <v>614</v>
      </c>
      <c r="F786" s="109">
        <v>2015</v>
      </c>
      <c r="G786" s="110">
        <v>44389</v>
      </c>
      <c r="H786" s="109">
        <f t="shared" si="74"/>
        <v>6</v>
      </c>
      <c r="I786" s="109">
        <v>15</v>
      </c>
      <c r="J786" s="111">
        <f t="shared" si="75"/>
        <v>6.3333333333333325E-2</v>
      </c>
      <c r="K786" s="138">
        <v>575000</v>
      </c>
      <c r="L786" s="138">
        <v>149969.1</v>
      </c>
      <c r="M786" s="121">
        <v>0</v>
      </c>
      <c r="N786" s="112">
        <f t="shared" si="76"/>
        <v>575000</v>
      </c>
      <c r="O786" s="112">
        <f t="shared" si="77"/>
        <v>218499.99999999997</v>
      </c>
      <c r="P786" s="114">
        <f t="shared" si="78"/>
        <v>356500</v>
      </c>
      <c r="Q786" s="115">
        <f t="shared" si="79"/>
        <v>320850</v>
      </c>
    </row>
    <row r="787" spans="2:17" x14ac:dyDescent="0.25">
      <c r="B787" s="109">
        <v>783</v>
      </c>
      <c r="C787" s="146" t="s">
        <v>6462</v>
      </c>
      <c r="D787" s="109">
        <v>1200101100</v>
      </c>
      <c r="E787" s="108" t="s">
        <v>334</v>
      </c>
      <c r="F787" s="109">
        <v>2015</v>
      </c>
      <c r="G787" s="110">
        <v>44389</v>
      </c>
      <c r="H787" s="109">
        <f t="shared" si="74"/>
        <v>6</v>
      </c>
      <c r="I787" s="109">
        <v>15</v>
      </c>
      <c r="J787" s="111">
        <f t="shared" si="75"/>
        <v>6.3333333333333325E-2</v>
      </c>
      <c r="K787" s="138">
        <v>564800</v>
      </c>
      <c r="L787" s="138">
        <v>193927.11</v>
      </c>
      <c r="M787" s="121">
        <v>0</v>
      </c>
      <c r="N787" s="112">
        <f t="shared" si="76"/>
        <v>564800</v>
      </c>
      <c r="O787" s="112">
        <f t="shared" si="77"/>
        <v>214623.99999999997</v>
      </c>
      <c r="P787" s="114">
        <f t="shared" si="78"/>
        <v>350176</v>
      </c>
      <c r="Q787" s="115">
        <f t="shared" si="79"/>
        <v>315158.40000000002</v>
      </c>
    </row>
    <row r="788" spans="2:17" x14ac:dyDescent="0.25">
      <c r="B788" s="109">
        <v>784</v>
      </c>
      <c r="C788" s="146" t="s">
        <v>6462</v>
      </c>
      <c r="D788" s="109">
        <v>1200093050</v>
      </c>
      <c r="E788" s="108" t="s">
        <v>615</v>
      </c>
      <c r="F788" s="109">
        <v>2015</v>
      </c>
      <c r="G788" s="110">
        <v>44389</v>
      </c>
      <c r="H788" s="109">
        <f t="shared" si="74"/>
        <v>6</v>
      </c>
      <c r="I788" s="109">
        <v>15</v>
      </c>
      <c r="J788" s="111">
        <f t="shared" si="75"/>
        <v>6.3333333333333325E-2</v>
      </c>
      <c r="K788" s="138">
        <v>538900</v>
      </c>
      <c r="L788" s="138">
        <v>175611.54</v>
      </c>
      <c r="M788" s="121">
        <v>0</v>
      </c>
      <c r="N788" s="112">
        <f t="shared" si="76"/>
        <v>538900</v>
      </c>
      <c r="O788" s="112">
        <f t="shared" si="77"/>
        <v>204781.99999999997</v>
      </c>
      <c r="P788" s="114">
        <f t="shared" si="78"/>
        <v>334118</v>
      </c>
      <c r="Q788" s="115">
        <f t="shared" si="79"/>
        <v>300706.2</v>
      </c>
    </row>
    <row r="789" spans="2:17" x14ac:dyDescent="0.25">
      <c r="B789" s="109">
        <v>785</v>
      </c>
      <c r="C789" s="146" t="s">
        <v>6462</v>
      </c>
      <c r="D789" s="109">
        <v>1200100360</v>
      </c>
      <c r="E789" s="108" t="s">
        <v>616</v>
      </c>
      <c r="F789" s="109">
        <v>2015</v>
      </c>
      <c r="G789" s="110">
        <v>44389</v>
      </c>
      <c r="H789" s="109">
        <f t="shared" si="74"/>
        <v>6</v>
      </c>
      <c r="I789" s="109">
        <v>15</v>
      </c>
      <c r="J789" s="111">
        <f t="shared" si="75"/>
        <v>6.3333333333333325E-2</v>
      </c>
      <c r="K789" s="138">
        <v>538069.5</v>
      </c>
      <c r="L789" s="138">
        <v>194845.16</v>
      </c>
      <c r="M789" s="121">
        <v>0</v>
      </c>
      <c r="N789" s="112">
        <f t="shared" si="76"/>
        <v>538069.5</v>
      </c>
      <c r="O789" s="112">
        <f t="shared" si="77"/>
        <v>204466.40999999997</v>
      </c>
      <c r="P789" s="114">
        <f t="shared" si="78"/>
        <v>333603.09000000003</v>
      </c>
      <c r="Q789" s="115">
        <f t="shared" si="79"/>
        <v>300242.78100000002</v>
      </c>
    </row>
    <row r="790" spans="2:17" x14ac:dyDescent="0.25">
      <c r="B790" s="109">
        <v>786</v>
      </c>
      <c r="C790" s="146" t="s">
        <v>6462</v>
      </c>
      <c r="D790" s="109">
        <v>1200101090</v>
      </c>
      <c r="E790" s="108" t="s">
        <v>617</v>
      </c>
      <c r="F790" s="109">
        <v>2015</v>
      </c>
      <c r="G790" s="110">
        <v>44389</v>
      </c>
      <c r="H790" s="109">
        <f t="shared" si="74"/>
        <v>6</v>
      </c>
      <c r="I790" s="109">
        <v>8</v>
      </c>
      <c r="J790" s="111">
        <f t="shared" si="75"/>
        <v>0.11874999999999999</v>
      </c>
      <c r="K790" s="138">
        <v>474600</v>
      </c>
      <c r="L790" s="138">
        <v>165290.87</v>
      </c>
      <c r="M790" s="121">
        <v>0</v>
      </c>
      <c r="N790" s="112">
        <f t="shared" si="76"/>
        <v>474600</v>
      </c>
      <c r="O790" s="112">
        <f t="shared" si="77"/>
        <v>338152.49999999994</v>
      </c>
      <c r="P790" s="114">
        <f t="shared" si="78"/>
        <v>136447.50000000006</v>
      </c>
      <c r="Q790" s="115">
        <f t="shared" si="79"/>
        <v>122802.75000000006</v>
      </c>
    </row>
    <row r="791" spans="2:17" x14ac:dyDescent="0.25">
      <c r="B791" s="109">
        <v>787</v>
      </c>
      <c r="C791" s="146" t="s">
        <v>6462</v>
      </c>
      <c r="D791" s="109">
        <v>1200101320</v>
      </c>
      <c r="E791" s="108" t="s">
        <v>618</v>
      </c>
      <c r="F791" s="109">
        <v>2015</v>
      </c>
      <c r="G791" s="110">
        <v>44389</v>
      </c>
      <c r="H791" s="109">
        <f t="shared" si="74"/>
        <v>6</v>
      </c>
      <c r="I791" s="109">
        <v>8</v>
      </c>
      <c r="J791" s="111">
        <f t="shared" si="75"/>
        <v>0.11874999999999999</v>
      </c>
      <c r="K791" s="138">
        <v>466775</v>
      </c>
      <c r="L791" s="138">
        <v>162481.43</v>
      </c>
      <c r="M791" s="121">
        <v>0</v>
      </c>
      <c r="N791" s="112">
        <f t="shared" si="76"/>
        <v>466775</v>
      </c>
      <c r="O791" s="112">
        <f t="shared" si="77"/>
        <v>332577.18749999994</v>
      </c>
      <c r="P791" s="114">
        <f t="shared" si="78"/>
        <v>134197.81250000006</v>
      </c>
      <c r="Q791" s="115">
        <f t="shared" si="79"/>
        <v>120778.03125000006</v>
      </c>
    </row>
    <row r="792" spans="2:17" x14ac:dyDescent="0.25">
      <c r="B792" s="109">
        <v>788</v>
      </c>
      <c r="C792" s="146" t="s">
        <v>6462</v>
      </c>
      <c r="D792" s="109">
        <v>1200100140</v>
      </c>
      <c r="E792" s="108" t="s">
        <v>619</v>
      </c>
      <c r="F792" s="109">
        <v>2015</v>
      </c>
      <c r="G792" s="110">
        <v>44389</v>
      </c>
      <c r="H792" s="109">
        <f t="shared" si="74"/>
        <v>6</v>
      </c>
      <c r="I792" s="109">
        <v>10</v>
      </c>
      <c r="J792" s="111">
        <f t="shared" si="75"/>
        <v>9.5000000000000001E-2</v>
      </c>
      <c r="K792" s="138">
        <v>459150</v>
      </c>
      <c r="L792" s="138">
        <v>188912.69</v>
      </c>
      <c r="M792" s="121">
        <v>7.0000000000000007E-2</v>
      </c>
      <c r="N792" s="112">
        <f t="shared" si="76"/>
        <v>491290.5</v>
      </c>
      <c r="O792" s="112">
        <f t="shared" si="77"/>
        <v>280035.58500000002</v>
      </c>
      <c r="P792" s="114">
        <f t="shared" si="78"/>
        <v>211254.91499999998</v>
      </c>
      <c r="Q792" s="115">
        <f t="shared" si="79"/>
        <v>190129.42349999998</v>
      </c>
    </row>
    <row r="793" spans="2:17" x14ac:dyDescent="0.25">
      <c r="B793" s="109">
        <v>789</v>
      </c>
      <c r="C793" s="146" t="s">
        <v>6462</v>
      </c>
      <c r="D793" s="109">
        <v>1200100670</v>
      </c>
      <c r="E793" s="108" t="s">
        <v>620</v>
      </c>
      <c r="F793" s="109">
        <v>2015</v>
      </c>
      <c r="G793" s="110">
        <v>44389</v>
      </c>
      <c r="H793" s="109">
        <f t="shared" si="74"/>
        <v>6</v>
      </c>
      <c r="I793" s="109">
        <v>8</v>
      </c>
      <c r="J793" s="111">
        <f t="shared" si="75"/>
        <v>0.11874999999999999</v>
      </c>
      <c r="K793" s="138">
        <v>453840</v>
      </c>
      <c r="L793" s="138">
        <v>156573.37</v>
      </c>
      <c r="M793" s="121">
        <v>0.06</v>
      </c>
      <c r="N793" s="112">
        <f t="shared" si="76"/>
        <v>481070.4</v>
      </c>
      <c r="O793" s="112">
        <f t="shared" si="77"/>
        <v>342762.66</v>
      </c>
      <c r="P793" s="114">
        <f t="shared" si="78"/>
        <v>138307.74000000005</v>
      </c>
      <c r="Q793" s="115">
        <f t="shared" si="79"/>
        <v>124476.96600000004</v>
      </c>
    </row>
    <row r="794" spans="2:17" x14ac:dyDescent="0.25">
      <c r="B794" s="109">
        <v>790</v>
      </c>
      <c r="C794" s="146" t="s">
        <v>6462</v>
      </c>
      <c r="D794" s="109">
        <v>1200105040</v>
      </c>
      <c r="E794" s="108" t="s">
        <v>621</v>
      </c>
      <c r="F794" s="109">
        <v>2015</v>
      </c>
      <c r="G794" s="110">
        <v>44389</v>
      </c>
      <c r="H794" s="109">
        <f t="shared" si="74"/>
        <v>6</v>
      </c>
      <c r="I794" s="109">
        <v>8</v>
      </c>
      <c r="J794" s="111">
        <f t="shared" si="75"/>
        <v>0.11874999999999999</v>
      </c>
      <c r="K794" s="138">
        <v>418500</v>
      </c>
      <c r="L794" s="138">
        <v>155052.63</v>
      </c>
      <c r="M794" s="121">
        <v>0</v>
      </c>
      <c r="N794" s="112">
        <f t="shared" si="76"/>
        <v>418500</v>
      </c>
      <c r="O794" s="112">
        <f t="shared" si="77"/>
        <v>298181.24999999994</v>
      </c>
      <c r="P794" s="114">
        <f t="shared" si="78"/>
        <v>120318.75000000006</v>
      </c>
      <c r="Q794" s="115">
        <f t="shared" si="79"/>
        <v>108286.87500000006</v>
      </c>
    </row>
    <row r="795" spans="2:17" x14ac:dyDescent="0.25">
      <c r="B795" s="109">
        <v>791</v>
      </c>
      <c r="C795" s="146" t="s">
        <v>6462</v>
      </c>
      <c r="D795" s="109">
        <v>1200100570</v>
      </c>
      <c r="E795" s="108" t="s">
        <v>622</v>
      </c>
      <c r="F795" s="109">
        <v>2015</v>
      </c>
      <c r="G795" s="110">
        <v>44389</v>
      </c>
      <c r="H795" s="109">
        <f t="shared" si="74"/>
        <v>6</v>
      </c>
      <c r="I795" s="109">
        <v>8</v>
      </c>
      <c r="J795" s="111">
        <f t="shared" si="75"/>
        <v>0.11874999999999999</v>
      </c>
      <c r="K795" s="138">
        <v>417000</v>
      </c>
      <c r="L795" s="138">
        <v>173154.87</v>
      </c>
      <c r="M795" s="121">
        <v>0</v>
      </c>
      <c r="N795" s="112">
        <f t="shared" si="76"/>
        <v>417000</v>
      </c>
      <c r="O795" s="112">
        <f t="shared" si="77"/>
        <v>297112.49999999994</v>
      </c>
      <c r="P795" s="114">
        <f t="shared" si="78"/>
        <v>119887.50000000006</v>
      </c>
      <c r="Q795" s="115">
        <f t="shared" si="79"/>
        <v>107898.75000000006</v>
      </c>
    </row>
    <row r="796" spans="2:17" x14ac:dyDescent="0.25">
      <c r="B796" s="109">
        <v>792</v>
      </c>
      <c r="C796" s="146" t="s">
        <v>6462</v>
      </c>
      <c r="D796" s="109">
        <v>1200100260</v>
      </c>
      <c r="E796" s="108" t="s">
        <v>623</v>
      </c>
      <c r="F796" s="109">
        <v>2015</v>
      </c>
      <c r="G796" s="110">
        <v>44389</v>
      </c>
      <c r="H796" s="109">
        <f t="shared" si="74"/>
        <v>6</v>
      </c>
      <c r="I796" s="109">
        <v>8</v>
      </c>
      <c r="J796" s="111">
        <f t="shared" si="75"/>
        <v>0.11874999999999999</v>
      </c>
      <c r="K796" s="138">
        <v>410000</v>
      </c>
      <c r="L796" s="138">
        <v>210322.99</v>
      </c>
      <c r="M796" s="121">
        <v>0</v>
      </c>
      <c r="N796" s="112">
        <f t="shared" si="76"/>
        <v>410000</v>
      </c>
      <c r="O796" s="112">
        <f t="shared" si="77"/>
        <v>292124.99999999994</v>
      </c>
      <c r="P796" s="114">
        <f t="shared" si="78"/>
        <v>117875.00000000006</v>
      </c>
      <c r="Q796" s="115">
        <f t="shared" si="79"/>
        <v>106087.50000000006</v>
      </c>
    </row>
    <row r="797" spans="2:17" x14ac:dyDescent="0.25">
      <c r="B797" s="109">
        <v>793</v>
      </c>
      <c r="C797" s="146" t="s">
        <v>6462</v>
      </c>
      <c r="D797" s="109">
        <v>1200100280</v>
      </c>
      <c r="E797" s="108" t="s">
        <v>362</v>
      </c>
      <c r="F797" s="109">
        <v>2015</v>
      </c>
      <c r="G797" s="110">
        <v>44389</v>
      </c>
      <c r="H797" s="109">
        <f t="shared" si="74"/>
        <v>6</v>
      </c>
      <c r="I797" s="109">
        <v>8</v>
      </c>
      <c r="J797" s="111">
        <f t="shared" si="75"/>
        <v>0.11874999999999999</v>
      </c>
      <c r="K797" s="138">
        <v>390000</v>
      </c>
      <c r="L797" s="138">
        <v>134548.73000000001</v>
      </c>
      <c r="M797" s="121">
        <v>0</v>
      </c>
      <c r="N797" s="112">
        <f t="shared" si="76"/>
        <v>390000</v>
      </c>
      <c r="O797" s="112">
        <f t="shared" si="77"/>
        <v>277874.99999999994</v>
      </c>
      <c r="P797" s="114">
        <f t="shared" si="78"/>
        <v>112125.00000000006</v>
      </c>
      <c r="Q797" s="115">
        <f t="shared" si="79"/>
        <v>100912.50000000006</v>
      </c>
    </row>
    <row r="798" spans="2:17" x14ac:dyDescent="0.25">
      <c r="B798" s="109">
        <v>794</v>
      </c>
      <c r="C798" s="146" t="s">
        <v>6462</v>
      </c>
      <c r="D798" s="109">
        <v>1200096120</v>
      </c>
      <c r="E798" s="108" t="s">
        <v>624</v>
      </c>
      <c r="F798" s="109">
        <v>2015</v>
      </c>
      <c r="G798" s="110">
        <v>44389</v>
      </c>
      <c r="H798" s="109">
        <f t="shared" si="74"/>
        <v>6</v>
      </c>
      <c r="I798" s="109">
        <v>8</v>
      </c>
      <c r="J798" s="111">
        <f t="shared" si="75"/>
        <v>0.11874999999999999</v>
      </c>
      <c r="K798" s="138">
        <v>390000</v>
      </c>
      <c r="L798" s="138">
        <v>103640.99</v>
      </c>
      <c r="M798" s="121">
        <v>0</v>
      </c>
      <c r="N798" s="112">
        <f t="shared" si="76"/>
        <v>390000</v>
      </c>
      <c r="O798" s="112">
        <f t="shared" si="77"/>
        <v>277874.99999999994</v>
      </c>
      <c r="P798" s="114">
        <f t="shared" si="78"/>
        <v>112125.00000000006</v>
      </c>
      <c r="Q798" s="115">
        <f t="shared" si="79"/>
        <v>100912.50000000006</v>
      </c>
    </row>
    <row r="799" spans="2:17" x14ac:dyDescent="0.25">
      <c r="B799" s="109">
        <v>795</v>
      </c>
      <c r="C799" s="146" t="s">
        <v>6462</v>
      </c>
      <c r="D799" s="109">
        <v>1200100290</v>
      </c>
      <c r="E799" s="108" t="s">
        <v>362</v>
      </c>
      <c r="F799" s="109">
        <v>2015</v>
      </c>
      <c r="G799" s="110">
        <v>44389</v>
      </c>
      <c r="H799" s="109">
        <f t="shared" si="74"/>
        <v>6</v>
      </c>
      <c r="I799" s="109">
        <v>8</v>
      </c>
      <c r="J799" s="111">
        <f t="shared" si="75"/>
        <v>0.11874999999999999</v>
      </c>
      <c r="K799" s="138">
        <v>390000</v>
      </c>
      <c r="L799" s="138">
        <v>134548.73000000001</v>
      </c>
      <c r="M799" s="121">
        <v>0</v>
      </c>
      <c r="N799" s="112">
        <f t="shared" si="76"/>
        <v>390000</v>
      </c>
      <c r="O799" s="112">
        <f t="shared" si="77"/>
        <v>277874.99999999994</v>
      </c>
      <c r="P799" s="114">
        <f t="shared" si="78"/>
        <v>112125.00000000006</v>
      </c>
      <c r="Q799" s="115">
        <f t="shared" si="79"/>
        <v>100912.50000000006</v>
      </c>
    </row>
    <row r="800" spans="2:17" x14ac:dyDescent="0.25">
      <c r="B800" s="109">
        <v>796</v>
      </c>
      <c r="C800" s="146" t="s">
        <v>6462</v>
      </c>
      <c r="D800" s="109">
        <v>1200102800</v>
      </c>
      <c r="E800" s="108" t="s">
        <v>625</v>
      </c>
      <c r="F800" s="109">
        <v>2015</v>
      </c>
      <c r="G800" s="110">
        <v>44389</v>
      </c>
      <c r="H800" s="109">
        <f t="shared" si="74"/>
        <v>6</v>
      </c>
      <c r="I800" s="109">
        <v>8</v>
      </c>
      <c r="J800" s="111">
        <f t="shared" si="75"/>
        <v>0.11874999999999999</v>
      </c>
      <c r="K800" s="138">
        <v>363375</v>
      </c>
      <c r="L800" s="138">
        <v>131121.20000000001</v>
      </c>
      <c r="M800" s="121">
        <v>0</v>
      </c>
      <c r="N800" s="112">
        <f t="shared" si="76"/>
        <v>363375</v>
      </c>
      <c r="O800" s="112">
        <f t="shared" si="77"/>
        <v>258904.68749999997</v>
      </c>
      <c r="P800" s="114">
        <f t="shared" si="78"/>
        <v>104470.31250000003</v>
      </c>
      <c r="Q800" s="115">
        <f t="shared" si="79"/>
        <v>94023.281250000029</v>
      </c>
    </row>
    <row r="801" spans="2:17" x14ac:dyDescent="0.25">
      <c r="B801" s="109">
        <v>797</v>
      </c>
      <c r="C801" s="146" t="s">
        <v>6462</v>
      </c>
      <c r="D801" s="109">
        <v>1200092420</v>
      </c>
      <c r="E801" s="108" t="s">
        <v>626</v>
      </c>
      <c r="F801" s="109">
        <v>2015</v>
      </c>
      <c r="G801" s="110">
        <v>44389</v>
      </c>
      <c r="H801" s="109">
        <f t="shared" si="74"/>
        <v>6</v>
      </c>
      <c r="I801" s="109">
        <v>8</v>
      </c>
      <c r="J801" s="111">
        <f t="shared" si="75"/>
        <v>0.11874999999999999</v>
      </c>
      <c r="K801" s="138">
        <v>350000</v>
      </c>
      <c r="L801" s="138">
        <v>94288.91</v>
      </c>
      <c r="M801" s="121">
        <v>0.06</v>
      </c>
      <c r="N801" s="112">
        <f t="shared" si="76"/>
        <v>371000</v>
      </c>
      <c r="O801" s="112">
        <f t="shared" si="77"/>
        <v>264337.49999999994</v>
      </c>
      <c r="P801" s="114">
        <f t="shared" si="78"/>
        <v>106662.50000000006</v>
      </c>
      <c r="Q801" s="115">
        <f t="shared" si="79"/>
        <v>95996.250000000058</v>
      </c>
    </row>
    <row r="802" spans="2:17" x14ac:dyDescent="0.25">
      <c r="B802" s="109">
        <v>798</v>
      </c>
      <c r="C802" s="146" t="s">
        <v>6462</v>
      </c>
      <c r="D802" s="109">
        <v>1200096730</v>
      </c>
      <c r="E802" s="108" t="s">
        <v>627</v>
      </c>
      <c r="F802" s="109">
        <v>2015</v>
      </c>
      <c r="G802" s="110">
        <v>44389</v>
      </c>
      <c r="H802" s="109">
        <f t="shared" si="74"/>
        <v>6</v>
      </c>
      <c r="I802" s="109">
        <v>10</v>
      </c>
      <c r="J802" s="111">
        <f t="shared" si="75"/>
        <v>9.5000000000000001E-2</v>
      </c>
      <c r="K802" s="138">
        <v>339575</v>
      </c>
      <c r="L802" s="138">
        <v>110906.1</v>
      </c>
      <c r="M802" s="121">
        <v>0</v>
      </c>
      <c r="N802" s="112">
        <f t="shared" si="76"/>
        <v>339575</v>
      </c>
      <c r="O802" s="112">
        <f t="shared" si="77"/>
        <v>193557.75000000003</v>
      </c>
      <c r="P802" s="114">
        <f t="shared" si="78"/>
        <v>146017.24999999997</v>
      </c>
      <c r="Q802" s="115">
        <f t="shared" si="79"/>
        <v>131415.52499999997</v>
      </c>
    </row>
    <row r="803" spans="2:17" x14ac:dyDescent="0.25">
      <c r="B803" s="109">
        <v>799</v>
      </c>
      <c r="C803" s="146" t="s">
        <v>6462</v>
      </c>
      <c r="D803" s="109">
        <v>1200100270</v>
      </c>
      <c r="E803" s="108" t="s">
        <v>628</v>
      </c>
      <c r="F803" s="109">
        <v>2015</v>
      </c>
      <c r="G803" s="110">
        <v>44389</v>
      </c>
      <c r="H803" s="109">
        <f t="shared" si="74"/>
        <v>6</v>
      </c>
      <c r="I803" s="109">
        <v>8</v>
      </c>
      <c r="J803" s="111">
        <f t="shared" si="75"/>
        <v>0.11874999999999999</v>
      </c>
      <c r="K803" s="138">
        <v>327675</v>
      </c>
      <c r="L803" s="138">
        <v>167599.54</v>
      </c>
      <c r="M803" s="121">
        <v>0</v>
      </c>
      <c r="N803" s="112">
        <f t="shared" si="76"/>
        <v>327675</v>
      </c>
      <c r="O803" s="112">
        <f t="shared" si="77"/>
        <v>233468.43749999997</v>
      </c>
      <c r="P803" s="114">
        <f t="shared" si="78"/>
        <v>94206.562500000029</v>
      </c>
      <c r="Q803" s="115">
        <f t="shared" si="79"/>
        <v>84785.906250000029</v>
      </c>
    </row>
    <row r="804" spans="2:17" x14ac:dyDescent="0.25">
      <c r="B804" s="109">
        <v>800</v>
      </c>
      <c r="C804" s="146" t="s">
        <v>6462</v>
      </c>
      <c r="D804" s="109">
        <v>1200097990</v>
      </c>
      <c r="E804" s="108" t="s">
        <v>629</v>
      </c>
      <c r="F804" s="109">
        <v>2015</v>
      </c>
      <c r="G804" s="110">
        <v>44389</v>
      </c>
      <c r="H804" s="109">
        <f t="shared" si="74"/>
        <v>6</v>
      </c>
      <c r="I804" s="109">
        <v>8</v>
      </c>
      <c r="J804" s="111">
        <f t="shared" si="75"/>
        <v>0.11874999999999999</v>
      </c>
      <c r="K804" s="138">
        <v>300000</v>
      </c>
      <c r="L804" s="138">
        <v>99346.48</v>
      </c>
      <c r="M804" s="121">
        <v>0</v>
      </c>
      <c r="N804" s="112">
        <f t="shared" si="76"/>
        <v>300000</v>
      </c>
      <c r="O804" s="112">
        <f t="shared" si="77"/>
        <v>213749.99999999997</v>
      </c>
      <c r="P804" s="114">
        <f t="shared" si="78"/>
        <v>86250.000000000029</v>
      </c>
      <c r="Q804" s="115">
        <f t="shared" si="79"/>
        <v>77625.000000000029</v>
      </c>
    </row>
    <row r="805" spans="2:17" x14ac:dyDescent="0.25">
      <c r="B805" s="109">
        <v>801</v>
      </c>
      <c r="C805" s="146" t="s">
        <v>6462</v>
      </c>
      <c r="D805" s="109">
        <v>1200104350</v>
      </c>
      <c r="E805" s="108" t="s">
        <v>630</v>
      </c>
      <c r="F805" s="109">
        <v>2015</v>
      </c>
      <c r="G805" s="110">
        <v>44389</v>
      </c>
      <c r="H805" s="109">
        <f t="shared" si="74"/>
        <v>6</v>
      </c>
      <c r="I805" s="109">
        <v>10</v>
      </c>
      <c r="J805" s="111">
        <f t="shared" si="75"/>
        <v>9.5000000000000001E-2</v>
      </c>
      <c r="K805" s="138">
        <v>275000</v>
      </c>
      <c r="L805" s="138">
        <v>167997.11</v>
      </c>
      <c r="M805" s="121">
        <v>0</v>
      </c>
      <c r="N805" s="112">
        <f t="shared" si="76"/>
        <v>275000</v>
      </c>
      <c r="O805" s="112">
        <f t="shared" si="77"/>
        <v>156750.00000000003</v>
      </c>
      <c r="P805" s="114">
        <f t="shared" si="78"/>
        <v>118249.99999999997</v>
      </c>
      <c r="Q805" s="115">
        <f t="shared" si="79"/>
        <v>106424.99999999997</v>
      </c>
    </row>
    <row r="806" spans="2:17" x14ac:dyDescent="0.25">
      <c r="B806" s="109">
        <v>802</v>
      </c>
      <c r="C806" s="146" t="s">
        <v>6462</v>
      </c>
      <c r="D806" s="109">
        <v>1200100400</v>
      </c>
      <c r="E806" s="108" t="s">
        <v>631</v>
      </c>
      <c r="F806" s="109">
        <v>2015</v>
      </c>
      <c r="G806" s="110">
        <v>44389</v>
      </c>
      <c r="H806" s="109">
        <f t="shared" si="74"/>
        <v>6</v>
      </c>
      <c r="I806" s="109">
        <v>15</v>
      </c>
      <c r="J806" s="111">
        <f t="shared" si="75"/>
        <v>6.3333333333333325E-2</v>
      </c>
      <c r="K806" s="138">
        <v>245700</v>
      </c>
      <c r="L806" s="138">
        <v>136010.32</v>
      </c>
      <c r="M806" s="121">
        <v>0</v>
      </c>
      <c r="N806" s="112">
        <f t="shared" si="76"/>
        <v>245700</v>
      </c>
      <c r="O806" s="112">
        <f t="shared" si="77"/>
        <v>93365.999999999985</v>
      </c>
      <c r="P806" s="114">
        <f t="shared" si="78"/>
        <v>152334</v>
      </c>
      <c r="Q806" s="115">
        <f t="shared" si="79"/>
        <v>137100.6</v>
      </c>
    </row>
    <row r="807" spans="2:17" x14ac:dyDescent="0.25">
      <c r="B807" s="109">
        <v>803</v>
      </c>
      <c r="C807" s="146" t="s">
        <v>6462</v>
      </c>
      <c r="D807" s="109">
        <v>1200104360</v>
      </c>
      <c r="E807" s="108" t="s">
        <v>632</v>
      </c>
      <c r="F807" s="109">
        <v>2015</v>
      </c>
      <c r="G807" s="110">
        <v>44389</v>
      </c>
      <c r="H807" s="109">
        <f t="shared" si="74"/>
        <v>6</v>
      </c>
      <c r="I807" s="109">
        <v>8</v>
      </c>
      <c r="J807" s="111">
        <f t="shared" si="75"/>
        <v>0.11874999999999999</v>
      </c>
      <c r="K807" s="138">
        <v>227000</v>
      </c>
      <c r="L807" s="138">
        <v>138673.99</v>
      </c>
      <c r="M807" s="121">
        <v>0</v>
      </c>
      <c r="N807" s="112">
        <f t="shared" si="76"/>
        <v>227000</v>
      </c>
      <c r="O807" s="112">
        <f t="shared" si="77"/>
        <v>161737.49999999997</v>
      </c>
      <c r="P807" s="114">
        <f t="shared" si="78"/>
        <v>65262.500000000029</v>
      </c>
      <c r="Q807" s="115">
        <f t="shared" si="79"/>
        <v>58736.250000000029</v>
      </c>
    </row>
    <row r="808" spans="2:17" x14ac:dyDescent="0.25">
      <c r="B808" s="109">
        <v>804</v>
      </c>
      <c r="C808" s="146" t="s">
        <v>6462</v>
      </c>
      <c r="D808" s="109">
        <v>1200097750</v>
      </c>
      <c r="E808" s="108" t="s">
        <v>633</v>
      </c>
      <c r="F808" s="109">
        <v>2015</v>
      </c>
      <c r="G808" s="110">
        <v>44389</v>
      </c>
      <c r="H808" s="109">
        <f t="shared" si="74"/>
        <v>6</v>
      </c>
      <c r="I808" s="109">
        <v>8</v>
      </c>
      <c r="J808" s="111">
        <f t="shared" si="75"/>
        <v>0.11874999999999999</v>
      </c>
      <c r="K808" s="138">
        <v>225000</v>
      </c>
      <c r="L808" s="138">
        <v>61354.84</v>
      </c>
      <c r="M808" s="121">
        <v>0</v>
      </c>
      <c r="N808" s="112">
        <f t="shared" si="76"/>
        <v>225000</v>
      </c>
      <c r="O808" s="112">
        <f t="shared" si="77"/>
        <v>160312.49999999997</v>
      </c>
      <c r="P808" s="114">
        <f t="shared" si="78"/>
        <v>64687.500000000029</v>
      </c>
      <c r="Q808" s="115">
        <f t="shared" si="79"/>
        <v>58218.750000000029</v>
      </c>
    </row>
    <row r="809" spans="2:17" x14ac:dyDescent="0.25">
      <c r="B809" s="109">
        <v>805</v>
      </c>
      <c r="C809" s="146" t="s">
        <v>6462</v>
      </c>
      <c r="D809" s="109">
        <v>1200092900</v>
      </c>
      <c r="E809" s="108" t="s">
        <v>634</v>
      </c>
      <c r="F809" s="109">
        <v>2015</v>
      </c>
      <c r="G809" s="110">
        <v>44389</v>
      </c>
      <c r="H809" s="109">
        <f t="shared" si="74"/>
        <v>6</v>
      </c>
      <c r="I809" s="109">
        <v>8</v>
      </c>
      <c r="J809" s="111">
        <f t="shared" si="75"/>
        <v>0.11874999999999999</v>
      </c>
      <c r="K809" s="138">
        <v>220000</v>
      </c>
      <c r="L809" s="138">
        <v>126655.69</v>
      </c>
      <c r="M809" s="121">
        <v>7.0000000000000007E-2</v>
      </c>
      <c r="N809" s="112">
        <f t="shared" si="76"/>
        <v>235400</v>
      </c>
      <c r="O809" s="112">
        <f t="shared" si="77"/>
        <v>167722.49999999997</v>
      </c>
      <c r="P809" s="114">
        <f t="shared" si="78"/>
        <v>67677.500000000029</v>
      </c>
      <c r="Q809" s="115">
        <f t="shared" si="79"/>
        <v>60909.750000000029</v>
      </c>
    </row>
    <row r="810" spans="2:17" x14ac:dyDescent="0.25">
      <c r="B810" s="109">
        <v>806</v>
      </c>
      <c r="C810" s="146" t="s">
        <v>6462</v>
      </c>
      <c r="D810" s="109">
        <v>1200100150</v>
      </c>
      <c r="E810" s="108" t="s">
        <v>635</v>
      </c>
      <c r="F810" s="109">
        <v>2015</v>
      </c>
      <c r="G810" s="110">
        <v>44389</v>
      </c>
      <c r="H810" s="109">
        <f t="shared" si="74"/>
        <v>6</v>
      </c>
      <c r="I810" s="109">
        <v>15</v>
      </c>
      <c r="J810" s="111">
        <f t="shared" si="75"/>
        <v>6.3333333333333325E-2</v>
      </c>
      <c r="K810" s="138">
        <v>217000</v>
      </c>
      <c r="L810" s="138">
        <v>154711.29999999999</v>
      </c>
      <c r="M810" s="121">
        <v>7.0000000000000007E-2</v>
      </c>
      <c r="N810" s="112">
        <f t="shared" si="76"/>
        <v>232190</v>
      </c>
      <c r="O810" s="112">
        <f t="shared" si="77"/>
        <v>88232.199999999983</v>
      </c>
      <c r="P810" s="114">
        <f t="shared" si="78"/>
        <v>143957.80000000002</v>
      </c>
      <c r="Q810" s="115">
        <f t="shared" si="79"/>
        <v>129562.02000000002</v>
      </c>
    </row>
    <row r="811" spans="2:17" x14ac:dyDescent="0.25">
      <c r="B811" s="109">
        <v>807</v>
      </c>
      <c r="C811" s="146" t="s">
        <v>6462</v>
      </c>
      <c r="D811" s="109">
        <v>1200097870</v>
      </c>
      <c r="E811" s="108" t="s">
        <v>636</v>
      </c>
      <c r="F811" s="109">
        <v>2015</v>
      </c>
      <c r="G811" s="110">
        <v>44389</v>
      </c>
      <c r="H811" s="109">
        <f t="shared" si="74"/>
        <v>6</v>
      </c>
      <c r="I811" s="109">
        <v>10</v>
      </c>
      <c r="J811" s="111">
        <f t="shared" si="75"/>
        <v>9.5000000000000001E-2</v>
      </c>
      <c r="K811" s="138">
        <v>210203.2</v>
      </c>
      <c r="L811" s="138">
        <v>56705.26</v>
      </c>
      <c r="M811" s="121">
        <v>0</v>
      </c>
      <c r="N811" s="112">
        <f t="shared" si="76"/>
        <v>210203.2</v>
      </c>
      <c r="O811" s="112">
        <f t="shared" si="77"/>
        <v>119815.82400000002</v>
      </c>
      <c r="P811" s="114">
        <f t="shared" si="78"/>
        <v>90387.375999999989</v>
      </c>
      <c r="Q811" s="115">
        <f t="shared" si="79"/>
        <v>81348.638399999996</v>
      </c>
    </row>
    <row r="812" spans="2:17" x14ac:dyDescent="0.25">
      <c r="B812" s="109">
        <v>808</v>
      </c>
      <c r="C812" s="146" t="s">
        <v>6462</v>
      </c>
      <c r="D812" s="109">
        <v>1200103010</v>
      </c>
      <c r="E812" s="108" t="s">
        <v>637</v>
      </c>
      <c r="F812" s="109">
        <v>2015</v>
      </c>
      <c r="G812" s="110">
        <v>44389</v>
      </c>
      <c r="H812" s="109">
        <f t="shared" si="74"/>
        <v>6</v>
      </c>
      <c r="I812" s="109">
        <v>8</v>
      </c>
      <c r="J812" s="111">
        <f t="shared" si="75"/>
        <v>0.11874999999999999</v>
      </c>
      <c r="K812" s="138">
        <v>207928</v>
      </c>
      <c r="L812" s="138">
        <v>73476.960000000006</v>
      </c>
      <c r="M812" s="121">
        <v>0</v>
      </c>
      <c r="N812" s="112">
        <f t="shared" si="76"/>
        <v>207928</v>
      </c>
      <c r="O812" s="112">
        <f t="shared" si="77"/>
        <v>148148.69999999998</v>
      </c>
      <c r="P812" s="114">
        <f t="shared" si="78"/>
        <v>59779.300000000017</v>
      </c>
      <c r="Q812" s="115">
        <f t="shared" si="79"/>
        <v>53801.370000000017</v>
      </c>
    </row>
    <row r="813" spans="2:17" x14ac:dyDescent="0.25">
      <c r="B813" s="109">
        <v>809</v>
      </c>
      <c r="C813" s="146" t="s">
        <v>6462</v>
      </c>
      <c r="D813" s="109">
        <v>1200102910</v>
      </c>
      <c r="E813" s="108" t="s">
        <v>638</v>
      </c>
      <c r="F813" s="109">
        <v>2015</v>
      </c>
      <c r="G813" s="110">
        <v>44389</v>
      </c>
      <c r="H813" s="109">
        <f t="shared" si="74"/>
        <v>6</v>
      </c>
      <c r="I813" s="109">
        <v>15</v>
      </c>
      <c r="J813" s="111">
        <f t="shared" si="75"/>
        <v>6.3333333333333325E-2</v>
      </c>
      <c r="K813" s="138">
        <v>199000</v>
      </c>
      <c r="L813" s="138">
        <v>72424.38</v>
      </c>
      <c r="M813" s="121">
        <v>0</v>
      </c>
      <c r="N813" s="112">
        <f t="shared" si="76"/>
        <v>199000</v>
      </c>
      <c r="O813" s="112">
        <f t="shared" si="77"/>
        <v>75619.999999999985</v>
      </c>
      <c r="P813" s="114">
        <f t="shared" si="78"/>
        <v>123380.00000000001</v>
      </c>
      <c r="Q813" s="115">
        <f t="shared" si="79"/>
        <v>111042.00000000001</v>
      </c>
    </row>
    <row r="814" spans="2:17" x14ac:dyDescent="0.25">
      <c r="B814" s="109">
        <v>810</v>
      </c>
      <c r="C814" s="146" t="s">
        <v>6462</v>
      </c>
      <c r="D814" s="109">
        <v>1200097940</v>
      </c>
      <c r="E814" s="108" t="s">
        <v>639</v>
      </c>
      <c r="F814" s="109">
        <v>2015</v>
      </c>
      <c r="G814" s="110">
        <v>44389</v>
      </c>
      <c r="H814" s="109">
        <f t="shared" si="74"/>
        <v>6</v>
      </c>
      <c r="I814" s="109">
        <v>10</v>
      </c>
      <c r="J814" s="111">
        <f t="shared" si="75"/>
        <v>9.5000000000000001E-2</v>
      </c>
      <c r="K814" s="138">
        <v>195000</v>
      </c>
      <c r="L814" s="138">
        <v>52532.38</v>
      </c>
      <c r="M814" s="121">
        <v>0</v>
      </c>
      <c r="N814" s="112">
        <f t="shared" si="76"/>
        <v>195000</v>
      </c>
      <c r="O814" s="112">
        <f t="shared" si="77"/>
        <v>111150.00000000001</v>
      </c>
      <c r="P814" s="114">
        <f t="shared" si="78"/>
        <v>83849.999999999985</v>
      </c>
      <c r="Q814" s="115">
        <f t="shared" si="79"/>
        <v>75464.999999999985</v>
      </c>
    </row>
    <row r="815" spans="2:17" x14ac:dyDescent="0.25">
      <c r="B815" s="109">
        <v>811</v>
      </c>
      <c r="C815" s="146" t="s">
        <v>6462</v>
      </c>
      <c r="D815" s="109">
        <v>1200101290</v>
      </c>
      <c r="E815" s="108" t="s">
        <v>640</v>
      </c>
      <c r="F815" s="109">
        <v>2015</v>
      </c>
      <c r="G815" s="110">
        <v>44389</v>
      </c>
      <c r="H815" s="109">
        <f t="shared" si="74"/>
        <v>6</v>
      </c>
      <c r="I815" s="109">
        <v>8</v>
      </c>
      <c r="J815" s="111">
        <f t="shared" si="75"/>
        <v>0.11874999999999999</v>
      </c>
      <c r="K815" s="138">
        <v>194250</v>
      </c>
      <c r="L815" s="138">
        <v>67510.75</v>
      </c>
      <c r="M815" s="121">
        <v>0</v>
      </c>
      <c r="N815" s="112">
        <f t="shared" si="76"/>
        <v>194250</v>
      </c>
      <c r="O815" s="112">
        <f t="shared" si="77"/>
        <v>138403.12499999997</v>
      </c>
      <c r="P815" s="114">
        <f t="shared" si="78"/>
        <v>55846.875000000029</v>
      </c>
      <c r="Q815" s="115">
        <f t="shared" si="79"/>
        <v>50262.187500000029</v>
      </c>
    </row>
    <row r="816" spans="2:17" x14ac:dyDescent="0.25">
      <c r="B816" s="109">
        <v>812</v>
      </c>
      <c r="C816" s="146" t="s">
        <v>6462</v>
      </c>
      <c r="D816" s="109">
        <v>1200100160</v>
      </c>
      <c r="E816" s="108" t="s">
        <v>641</v>
      </c>
      <c r="F816" s="109">
        <v>2015</v>
      </c>
      <c r="G816" s="110">
        <v>44389</v>
      </c>
      <c r="H816" s="109">
        <f t="shared" si="74"/>
        <v>6</v>
      </c>
      <c r="I816" s="109">
        <v>15</v>
      </c>
      <c r="J816" s="111">
        <f t="shared" si="75"/>
        <v>6.3333333333333325E-2</v>
      </c>
      <c r="K816" s="138">
        <v>182000</v>
      </c>
      <c r="L816" s="138">
        <v>129757.87</v>
      </c>
      <c r="M816" s="121">
        <v>7.0000000000000007E-2</v>
      </c>
      <c r="N816" s="112">
        <f t="shared" si="76"/>
        <v>194740</v>
      </c>
      <c r="O816" s="112">
        <f t="shared" si="77"/>
        <v>74001.2</v>
      </c>
      <c r="P816" s="114">
        <f t="shared" si="78"/>
        <v>120738.8</v>
      </c>
      <c r="Q816" s="115">
        <f t="shared" si="79"/>
        <v>108664.92</v>
      </c>
    </row>
    <row r="817" spans="2:17" x14ac:dyDescent="0.25">
      <c r="B817" s="109">
        <v>813</v>
      </c>
      <c r="C817" s="146" t="s">
        <v>6462</v>
      </c>
      <c r="D817" s="109">
        <v>1200104420</v>
      </c>
      <c r="E817" s="108" t="s">
        <v>642</v>
      </c>
      <c r="F817" s="109">
        <v>2015</v>
      </c>
      <c r="G817" s="110">
        <v>44389</v>
      </c>
      <c r="H817" s="109">
        <f t="shared" si="74"/>
        <v>6</v>
      </c>
      <c r="I817" s="109">
        <v>10</v>
      </c>
      <c r="J817" s="111">
        <f t="shared" si="75"/>
        <v>9.5000000000000001E-2</v>
      </c>
      <c r="K817" s="138">
        <v>179492.52</v>
      </c>
      <c r="L817" s="138">
        <v>109651.7</v>
      </c>
      <c r="M817" s="121">
        <v>0</v>
      </c>
      <c r="N817" s="112">
        <f t="shared" si="76"/>
        <v>179492.52</v>
      </c>
      <c r="O817" s="112">
        <f t="shared" si="77"/>
        <v>102310.73640000001</v>
      </c>
      <c r="P817" s="114">
        <f t="shared" si="78"/>
        <v>77181.783599999981</v>
      </c>
      <c r="Q817" s="115">
        <f t="shared" si="79"/>
        <v>69463.60523999999</v>
      </c>
    </row>
    <row r="818" spans="2:17" x14ac:dyDescent="0.25">
      <c r="B818" s="109">
        <v>814</v>
      </c>
      <c r="C818" s="146" t="s">
        <v>6462</v>
      </c>
      <c r="D818" s="109">
        <v>1200092910</v>
      </c>
      <c r="E818" s="108" t="s">
        <v>643</v>
      </c>
      <c r="F818" s="109">
        <v>2015</v>
      </c>
      <c r="G818" s="110">
        <v>44389</v>
      </c>
      <c r="H818" s="109">
        <f t="shared" si="74"/>
        <v>6</v>
      </c>
      <c r="I818" s="109">
        <v>8</v>
      </c>
      <c r="J818" s="111">
        <f t="shared" si="75"/>
        <v>0.11874999999999999</v>
      </c>
      <c r="K818" s="138">
        <v>175216</v>
      </c>
      <c r="L818" s="138">
        <v>82823.34</v>
      </c>
      <c r="M818" s="121">
        <v>7.0000000000000007E-2</v>
      </c>
      <c r="N818" s="112">
        <f t="shared" si="76"/>
        <v>187481.12000000002</v>
      </c>
      <c r="O818" s="112">
        <f t="shared" si="77"/>
        <v>133580.29800000001</v>
      </c>
      <c r="P818" s="114">
        <f t="shared" si="78"/>
        <v>53900.822000000015</v>
      </c>
      <c r="Q818" s="115">
        <f t="shared" si="79"/>
        <v>48510.739800000018</v>
      </c>
    </row>
    <row r="819" spans="2:17" x14ac:dyDescent="0.25">
      <c r="B819" s="109">
        <v>815</v>
      </c>
      <c r="C819" s="146" t="s">
        <v>6462</v>
      </c>
      <c r="D819" s="109">
        <v>1200100230</v>
      </c>
      <c r="E819" s="108" t="s">
        <v>644</v>
      </c>
      <c r="F819" s="109">
        <v>2015</v>
      </c>
      <c r="G819" s="110">
        <v>44389</v>
      </c>
      <c r="H819" s="109">
        <f t="shared" si="74"/>
        <v>6</v>
      </c>
      <c r="I819" s="109">
        <v>8</v>
      </c>
      <c r="J819" s="111">
        <f t="shared" si="75"/>
        <v>0.11874999999999999</v>
      </c>
      <c r="K819" s="138">
        <v>172600</v>
      </c>
      <c r="L819" s="138">
        <v>88304.37</v>
      </c>
      <c r="M819" s="121">
        <v>0</v>
      </c>
      <c r="N819" s="112">
        <f t="shared" si="76"/>
        <v>172600</v>
      </c>
      <c r="O819" s="112">
        <f t="shared" si="77"/>
        <v>122977.49999999999</v>
      </c>
      <c r="P819" s="114">
        <f t="shared" si="78"/>
        <v>49622.500000000015</v>
      </c>
      <c r="Q819" s="115">
        <f t="shared" si="79"/>
        <v>44660.250000000015</v>
      </c>
    </row>
    <row r="820" spans="2:17" x14ac:dyDescent="0.25">
      <c r="B820" s="109">
        <v>816</v>
      </c>
      <c r="C820" s="146" t="s">
        <v>6462</v>
      </c>
      <c r="D820" s="109">
        <v>1200101630</v>
      </c>
      <c r="E820" s="108" t="s">
        <v>645</v>
      </c>
      <c r="F820" s="109">
        <v>2015</v>
      </c>
      <c r="G820" s="110">
        <v>44389</v>
      </c>
      <c r="H820" s="109">
        <f t="shared" si="74"/>
        <v>6</v>
      </c>
      <c r="I820" s="109">
        <v>5</v>
      </c>
      <c r="J820" s="111">
        <f t="shared" si="75"/>
        <v>0.19</v>
      </c>
      <c r="K820" s="138">
        <v>171000</v>
      </c>
      <c r="L820" s="138">
        <v>59462.46</v>
      </c>
      <c r="M820" s="121">
        <v>0</v>
      </c>
      <c r="N820" s="112">
        <f t="shared" si="76"/>
        <v>171000</v>
      </c>
      <c r="O820" s="112">
        <f t="shared" si="77"/>
        <v>194940.00000000003</v>
      </c>
      <c r="P820" s="114">
        <f t="shared" si="78"/>
        <v>8550</v>
      </c>
      <c r="Q820" s="115">
        <f t="shared" si="79"/>
        <v>8550</v>
      </c>
    </row>
    <row r="821" spans="2:17" x14ac:dyDescent="0.25">
      <c r="B821" s="109">
        <v>817</v>
      </c>
      <c r="C821" s="146" t="s">
        <v>6462</v>
      </c>
      <c r="D821" s="109">
        <v>1200097020</v>
      </c>
      <c r="E821" s="108" t="s">
        <v>578</v>
      </c>
      <c r="F821" s="109">
        <v>2015</v>
      </c>
      <c r="G821" s="110">
        <v>44389</v>
      </c>
      <c r="H821" s="109">
        <f t="shared" si="74"/>
        <v>6</v>
      </c>
      <c r="I821" s="109">
        <v>15</v>
      </c>
      <c r="J821" s="111">
        <f t="shared" si="75"/>
        <v>6.3333333333333325E-2</v>
      </c>
      <c r="K821" s="138">
        <v>154438</v>
      </c>
      <c r="L821" s="138">
        <v>89362.46</v>
      </c>
      <c r="M821" s="121">
        <v>0</v>
      </c>
      <c r="N821" s="112">
        <f t="shared" si="76"/>
        <v>154438</v>
      </c>
      <c r="O821" s="112">
        <f t="shared" si="77"/>
        <v>58686.439999999995</v>
      </c>
      <c r="P821" s="114">
        <f t="shared" si="78"/>
        <v>95751.56</v>
      </c>
      <c r="Q821" s="115">
        <f t="shared" si="79"/>
        <v>86176.403999999995</v>
      </c>
    </row>
    <row r="822" spans="2:17" x14ac:dyDescent="0.25">
      <c r="B822" s="109">
        <v>818</v>
      </c>
      <c r="C822" s="146" t="s">
        <v>6462</v>
      </c>
      <c r="D822" s="109">
        <v>1200097010</v>
      </c>
      <c r="E822" s="108" t="s">
        <v>578</v>
      </c>
      <c r="F822" s="109">
        <v>2015</v>
      </c>
      <c r="G822" s="110">
        <v>44389</v>
      </c>
      <c r="H822" s="109">
        <f t="shared" si="74"/>
        <v>6</v>
      </c>
      <c r="I822" s="109">
        <v>15</v>
      </c>
      <c r="J822" s="111">
        <f t="shared" si="75"/>
        <v>6.3333333333333325E-2</v>
      </c>
      <c r="K822" s="138">
        <v>154438</v>
      </c>
      <c r="L822" s="138">
        <v>89362.46</v>
      </c>
      <c r="M822" s="121">
        <v>0</v>
      </c>
      <c r="N822" s="112">
        <f t="shared" si="76"/>
        <v>154438</v>
      </c>
      <c r="O822" s="112">
        <f t="shared" si="77"/>
        <v>58686.439999999995</v>
      </c>
      <c r="P822" s="114">
        <f t="shared" si="78"/>
        <v>95751.56</v>
      </c>
      <c r="Q822" s="115">
        <f t="shared" si="79"/>
        <v>86176.403999999995</v>
      </c>
    </row>
    <row r="823" spans="2:17" x14ac:dyDescent="0.25">
      <c r="B823" s="109">
        <v>819</v>
      </c>
      <c r="C823" s="146" t="s">
        <v>6462</v>
      </c>
      <c r="D823" s="109">
        <v>1200095870</v>
      </c>
      <c r="E823" s="108" t="s">
        <v>646</v>
      </c>
      <c r="F823" s="109">
        <v>2015</v>
      </c>
      <c r="G823" s="110">
        <v>44389</v>
      </c>
      <c r="H823" s="109">
        <f t="shared" si="74"/>
        <v>6</v>
      </c>
      <c r="I823" s="109">
        <v>8</v>
      </c>
      <c r="J823" s="111">
        <f t="shared" si="75"/>
        <v>0.11874999999999999</v>
      </c>
      <c r="K823" s="138">
        <v>150195</v>
      </c>
      <c r="L823" s="138">
        <v>40655.15</v>
      </c>
      <c r="M823" s="121">
        <v>0</v>
      </c>
      <c r="N823" s="112">
        <f t="shared" si="76"/>
        <v>150195</v>
      </c>
      <c r="O823" s="112">
        <f t="shared" si="77"/>
        <v>107013.93749999999</v>
      </c>
      <c r="P823" s="114">
        <f t="shared" si="78"/>
        <v>43181.062500000015</v>
      </c>
      <c r="Q823" s="115">
        <f t="shared" si="79"/>
        <v>38862.956250000017</v>
      </c>
    </row>
    <row r="824" spans="2:17" x14ac:dyDescent="0.25">
      <c r="B824" s="109">
        <v>820</v>
      </c>
      <c r="C824" s="146" t="s">
        <v>6462</v>
      </c>
      <c r="D824" s="109">
        <v>1200095860</v>
      </c>
      <c r="E824" s="108" t="s">
        <v>646</v>
      </c>
      <c r="F824" s="109">
        <v>2015</v>
      </c>
      <c r="G824" s="110">
        <v>44389</v>
      </c>
      <c r="H824" s="109">
        <f t="shared" si="74"/>
        <v>6</v>
      </c>
      <c r="I824" s="109">
        <v>8</v>
      </c>
      <c r="J824" s="111">
        <f t="shared" si="75"/>
        <v>0.11874999999999999</v>
      </c>
      <c r="K824" s="138">
        <v>150195</v>
      </c>
      <c r="L824" s="138">
        <v>40655.15</v>
      </c>
      <c r="M824" s="121">
        <v>0</v>
      </c>
      <c r="N824" s="112">
        <f t="shared" si="76"/>
        <v>150195</v>
      </c>
      <c r="O824" s="112">
        <f t="shared" si="77"/>
        <v>107013.93749999999</v>
      </c>
      <c r="P824" s="114">
        <f t="shared" si="78"/>
        <v>43181.062500000015</v>
      </c>
      <c r="Q824" s="115">
        <f t="shared" si="79"/>
        <v>38862.956250000017</v>
      </c>
    </row>
    <row r="825" spans="2:17" x14ac:dyDescent="0.25">
      <c r="B825" s="109">
        <v>821</v>
      </c>
      <c r="C825" s="146" t="s">
        <v>6462</v>
      </c>
      <c r="D825" s="109">
        <v>1200100110</v>
      </c>
      <c r="E825" s="108" t="s">
        <v>647</v>
      </c>
      <c r="F825" s="109">
        <v>2015</v>
      </c>
      <c r="G825" s="110">
        <v>44389</v>
      </c>
      <c r="H825" s="109">
        <f t="shared" si="74"/>
        <v>6</v>
      </c>
      <c r="I825" s="109">
        <v>5</v>
      </c>
      <c r="J825" s="111">
        <f t="shared" si="75"/>
        <v>0.19</v>
      </c>
      <c r="K825" s="138">
        <v>140000</v>
      </c>
      <c r="L825" s="138">
        <v>49369.88</v>
      </c>
      <c r="M825" s="121">
        <v>0</v>
      </c>
      <c r="N825" s="112">
        <f t="shared" si="76"/>
        <v>140000</v>
      </c>
      <c r="O825" s="112">
        <f t="shared" si="77"/>
        <v>159600.00000000003</v>
      </c>
      <c r="P825" s="114">
        <f t="shared" si="78"/>
        <v>7000</v>
      </c>
      <c r="Q825" s="115">
        <f t="shared" si="79"/>
        <v>7000</v>
      </c>
    </row>
    <row r="826" spans="2:17" x14ac:dyDescent="0.25">
      <c r="B826" s="109">
        <v>822</v>
      </c>
      <c r="C826" s="146" t="s">
        <v>6462</v>
      </c>
      <c r="D826" s="109">
        <v>1200100100</v>
      </c>
      <c r="E826" s="108" t="s">
        <v>647</v>
      </c>
      <c r="F826" s="109">
        <v>2015</v>
      </c>
      <c r="G826" s="110">
        <v>44389</v>
      </c>
      <c r="H826" s="109">
        <f t="shared" si="74"/>
        <v>6</v>
      </c>
      <c r="I826" s="109">
        <v>5</v>
      </c>
      <c r="J826" s="111">
        <f t="shared" si="75"/>
        <v>0.19</v>
      </c>
      <c r="K826" s="138">
        <v>140000</v>
      </c>
      <c r="L826" s="138">
        <v>48757.86</v>
      </c>
      <c r="M826" s="121">
        <v>0</v>
      </c>
      <c r="N826" s="112">
        <f t="shared" si="76"/>
        <v>140000</v>
      </c>
      <c r="O826" s="112">
        <f t="shared" si="77"/>
        <v>159600.00000000003</v>
      </c>
      <c r="P826" s="114">
        <f t="shared" si="78"/>
        <v>7000</v>
      </c>
      <c r="Q826" s="115">
        <f t="shared" si="79"/>
        <v>7000</v>
      </c>
    </row>
    <row r="827" spans="2:17" x14ac:dyDescent="0.25">
      <c r="B827" s="109">
        <v>823</v>
      </c>
      <c r="C827" s="146" t="s">
        <v>6462</v>
      </c>
      <c r="D827" s="109">
        <v>1200100130</v>
      </c>
      <c r="E827" s="108" t="s">
        <v>647</v>
      </c>
      <c r="F827" s="109">
        <v>2015</v>
      </c>
      <c r="G827" s="110">
        <v>44389</v>
      </c>
      <c r="H827" s="109">
        <f t="shared" si="74"/>
        <v>6</v>
      </c>
      <c r="I827" s="109">
        <v>5</v>
      </c>
      <c r="J827" s="111">
        <f t="shared" si="75"/>
        <v>0.19</v>
      </c>
      <c r="K827" s="138">
        <v>140000</v>
      </c>
      <c r="L827" s="138">
        <v>49369.88</v>
      </c>
      <c r="M827" s="121">
        <v>0</v>
      </c>
      <c r="N827" s="112">
        <f t="shared" si="76"/>
        <v>140000</v>
      </c>
      <c r="O827" s="112">
        <f t="shared" si="77"/>
        <v>159600.00000000003</v>
      </c>
      <c r="P827" s="114">
        <f t="shared" si="78"/>
        <v>7000</v>
      </c>
      <c r="Q827" s="115">
        <f t="shared" si="79"/>
        <v>7000</v>
      </c>
    </row>
    <row r="828" spans="2:17" x14ac:dyDescent="0.25">
      <c r="B828" s="109">
        <v>824</v>
      </c>
      <c r="C828" s="146" t="s">
        <v>6462</v>
      </c>
      <c r="D828" s="109">
        <v>1200100120</v>
      </c>
      <c r="E828" s="108" t="s">
        <v>647</v>
      </c>
      <c r="F828" s="109">
        <v>2015</v>
      </c>
      <c r="G828" s="110">
        <v>44389</v>
      </c>
      <c r="H828" s="109">
        <f t="shared" si="74"/>
        <v>6</v>
      </c>
      <c r="I828" s="109">
        <v>5</v>
      </c>
      <c r="J828" s="111">
        <f t="shared" si="75"/>
        <v>0.19</v>
      </c>
      <c r="K828" s="138">
        <v>140000</v>
      </c>
      <c r="L828" s="138">
        <v>49369.88</v>
      </c>
      <c r="M828" s="121">
        <v>0</v>
      </c>
      <c r="N828" s="112">
        <f t="shared" si="76"/>
        <v>140000</v>
      </c>
      <c r="O828" s="112">
        <f t="shared" si="77"/>
        <v>159600.00000000003</v>
      </c>
      <c r="P828" s="114">
        <f t="shared" si="78"/>
        <v>7000</v>
      </c>
      <c r="Q828" s="115">
        <f t="shared" si="79"/>
        <v>7000</v>
      </c>
    </row>
    <row r="829" spans="2:17" x14ac:dyDescent="0.25">
      <c r="B829" s="109">
        <v>825</v>
      </c>
      <c r="C829" s="146" t="s">
        <v>6462</v>
      </c>
      <c r="D829" s="109">
        <v>1200097320</v>
      </c>
      <c r="E829" s="108" t="s">
        <v>648</v>
      </c>
      <c r="F829" s="109">
        <v>2015</v>
      </c>
      <c r="G829" s="110">
        <v>44389</v>
      </c>
      <c r="H829" s="109">
        <f t="shared" si="74"/>
        <v>6</v>
      </c>
      <c r="I829" s="109">
        <v>10</v>
      </c>
      <c r="J829" s="111">
        <f t="shared" si="75"/>
        <v>9.5000000000000001E-2</v>
      </c>
      <c r="K829" s="138">
        <v>136500</v>
      </c>
      <c r="L829" s="138">
        <v>46196.2</v>
      </c>
      <c r="M829" s="121">
        <v>7.0000000000000007E-2</v>
      </c>
      <c r="N829" s="112">
        <f t="shared" si="76"/>
        <v>146055</v>
      </c>
      <c r="O829" s="112">
        <f t="shared" si="77"/>
        <v>83251.350000000006</v>
      </c>
      <c r="P829" s="114">
        <f t="shared" si="78"/>
        <v>62803.649999999994</v>
      </c>
      <c r="Q829" s="115">
        <f t="shared" si="79"/>
        <v>56523.284999999996</v>
      </c>
    </row>
    <row r="830" spans="2:17" x14ac:dyDescent="0.25">
      <c r="B830" s="109">
        <v>826</v>
      </c>
      <c r="C830" s="146" t="s">
        <v>6462</v>
      </c>
      <c r="D830" s="109">
        <v>1200098010</v>
      </c>
      <c r="E830" s="108" t="s">
        <v>649</v>
      </c>
      <c r="F830" s="109">
        <v>2015</v>
      </c>
      <c r="G830" s="110">
        <v>44389</v>
      </c>
      <c r="H830" s="109">
        <f t="shared" si="74"/>
        <v>6</v>
      </c>
      <c r="I830" s="109">
        <v>3</v>
      </c>
      <c r="J830" s="111">
        <f t="shared" si="75"/>
        <v>0.31666666666666665</v>
      </c>
      <c r="K830" s="138">
        <v>123000</v>
      </c>
      <c r="L830" s="138">
        <v>33136.449999999997</v>
      </c>
      <c r="M830" s="121">
        <v>0</v>
      </c>
      <c r="N830" s="112">
        <f t="shared" si="76"/>
        <v>123000</v>
      </c>
      <c r="O830" s="112">
        <f t="shared" si="77"/>
        <v>233700</v>
      </c>
      <c r="P830" s="114">
        <f t="shared" si="78"/>
        <v>6150</v>
      </c>
      <c r="Q830" s="115">
        <f t="shared" si="79"/>
        <v>6150</v>
      </c>
    </row>
    <row r="831" spans="2:17" x14ac:dyDescent="0.25">
      <c r="B831" s="109">
        <v>827</v>
      </c>
      <c r="C831" s="146" t="s">
        <v>6462</v>
      </c>
      <c r="D831" s="109">
        <v>1200099360</v>
      </c>
      <c r="E831" s="108" t="s">
        <v>650</v>
      </c>
      <c r="F831" s="109">
        <v>2015</v>
      </c>
      <c r="G831" s="110">
        <v>44389</v>
      </c>
      <c r="H831" s="109">
        <f t="shared" si="74"/>
        <v>6</v>
      </c>
      <c r="I831" s="109">
        <v>6</v>
      </c>
      <c r="J831" s="111">
        <f t="shared" si="75"/>
        <v>0.15833333333333333</v>
      </c>
      <c r="K831" s="138">
        <v>121500</v>
      </c>
      <c r="L831" s="138">
        <v>40123.379999999997</v>
      </c>
      <c r="M831" s="121">
        <v>0</v>
      </c>
      <c r="N831" s="112">
        <f t="shared" si="76"/>
        <v>121500</v>
      </c>
      <c r="O831" s="112">
        <f t="shared" si="77"/>
        <v>115425</v>
      </c>
      <c r="P831" s="114">
        <f t="shared" si="78"/>
        <v>6075</v>
      </c>
      <c r="Q831" s="115">
        <f t="shared" si="79"/>
        <v>6075</v>
      </c>
    </row>
    <row r="832" spans="2:17" x14ac:dyDescent="0.25">
      <c r="B832" s="109">
        <v>828</v>
      </c>
      <c r="C832" s="146" t="s">
        <v>6462</v>
      </c>
      <c r="D832" s="109">
        <v>1200098100</v>
      </c>
      <c r="E832" s="108" t="s">
        <v>651</v>
      </c>
      <c r="F832" s="109">
        <v>2015</v>
      </c>
      <c r="G832" s="110">
        <v>44389</v>
      </c>
      <c r="H832" s="109">
        <f t="shared" si="74"/>
        <v>6</v>
      </c>
      <c r="I832" s="109">
        <v>5</v>
      </c>
      <c r="J832" s="111">
        <f t="shared" si="75"/>
        <v>0.19</v>
      </c>
      <c r="K832" s="138">
        <v>112001</v>
      </c>
      <c r="L832" s="138">
        <v>30520.57</v>
      </c>
      <c r="M832" s="121">
        <v>0</v>
      </c>
      <c r="N832" s="112">
        <f t="shared" si="76"/>
        <v>112001</v>
      </c>
      <c r="O832" s="112">
        <f t="shared" si="77"/>
        <v>127681.14000000001</v>
      </c>
      <c r="P832" s="114">
        <f t="shared" si="78"/>
        <v>5600.05</v>
      </c>
      <c r="Q832" s="115">
        <f t="shared" si="79"/>
        <v>5600.05</v>
      </c>
    </row>
    <row r="833" spans="2:17" x14ac:dyDescent="0.25">
      <c r="B833" s="109">
        <v>829</v>
      </c>
      <c r="C833" s="146" t="s">
        <v>6462</v>
      </c>
      <c r="D833" s="109">
        <v>1200100220</v>
      </c>
      <c r="E833" s="108" t="s">
        <v>652</v>
      </c>
      <c r="F833" s="109">
        <v>2015</v>
      </c>
      <c r="G833" s="110">
        <v>44389</v>
      </c>
      <c r="H833" s="109">
        <f t="shared" si="74"/>
        <v>6</v>
      </c>
      <c r="I833" s="109">
        <v>12</v>
      </c>
      <c r="J833" s="111">
        <f t="shared" si="75"/>
        <v>7.9166666666666663E-2</v>
      </c>
      <c r="K833" s="138">
        <v>102700</v>
      </c>
      <c r="L833" s="138">
        <v>51828.53</v>
      </c>
      <c r="M833" s="121">
        <v>0</v>
      </c>
      <c r="N833" s="112">
        <f t="shared" si="76"/>
        <v>102700</v>
      </c>
      <c r="O833" s="112">
        <f t="shared" si="77"/>
        <v>48782.5</v>
      </c>
      <c r="P833" s="114">
        <f t="shared" si="78"/>
        <v>53917.5</v>
      </c>
      <c r="Q833" s="115">
        <f t="shared" si="79"/>
        <v>48525.75</v>
      </c>
    </row>
    <row r="834" spans="2:17" x14ac:dyDescent="0.25">
      <c r="B834" s="109">
        <v>830</v>
      </c>
      <c r="C834" s="146" t="s">
        <v>6462</v>
      </c>
      <c r="D834" s="109">
        <v>1200097920</v>
      </c>
      <c r="E834" s="108" t="s">
        <v>653</v>
      </c>
      <c r="F834" s="109">
        <v>2015</v>
      </c>
      <c r="G834" s="110">
        <v>44389</v>
      </c>
      <c r="H834" s="109">
        <f t="shared" si="74"/>
        <v>6</v>
      </c>
      <c r="I834" s="109">
        <v>5</v>
      </c>
      <c r="J834" s="111">
        <f t="shared" si="75"/>
        <v>0.19</v>
      </c>
      <c r="K834" s="138">
        <v>98600</v>
      </c>
      <c r="L834" s="138">
        <v>35703.83</v>
      </c>
      <c r="M834" s="121">
        <v>0</v>
      </c>
      <c r="N834" s="112">
        <f t="shared" si="76"/>
        <v>98600</v>
      </c>
      <c r="O834" s="112">
        <f t="shared" si="77"/>
        <v>112404.00000000001</v>
      </c>
      <c r="P834" s="114">
        <f t="shared" si="78"/>
        <v>4930</v>
      </c>
      <c r="Q834" s="115">
        <f t="shared" si="79"/>
        <v>4930</v>
      </c>
    </row>
    <row r="835" spans="2:17" x14ac:dyDescent="0.25">
      <c r="B835" s="109">
        <v>831</v>
      </c>
      <c r="C835" s="146" t="s">
        <v>6462</v>
      </c>
      <c r="D835" s="109">
        <v>1200100090</v>
      </c>
      <c r="E835" s="108" t="s">
        <v>654</v>
      </c>
      <c r="F835" s="109">
        <v>2015</v>
      </c>
      <c r="G835" s="110">
        <v>44389</v>
      </c>
      <c r="H835" s="109">
        <f t="shared" si="74"/>
        <v>6</v>
      </c>
      <c r="I835" s="109">
        <v>8</v>
      </c>
      <c r="J835" s="111">
        <f t="shared" si="75"/>
        <v>0.11874999999999999</v>
      </c>
      <c r="K835" s="138">
        <v>97337</v>
      </c>
      <c r="L835" s="138">
        <v>32606.29</v>
      </c>
      <c r="M835" s="121">
        <v>0</v>
      </c>
      <c r="N835" s="112">
        <f t="shared" si="76"/>
        <v>97337</v>
      </c>
      <c r="O835" s="112">
        <f t="shared" si="77"/>
        <v>69352.612499999988</v>
      </c>
      <c r="P835" s="114">
        <f t="shared" si="78"/>
        <v>27984.387500000012</v>
      </c>
      <c r="Q835" s="115">
        <f t="shared" si="79"/>
        <v>25185.94875000001</v>
      </c>
    </row>
    <row r="836" spans="2:17" x14ac:dyDescent="0.25">
      <c r="B836" s="109">
        <v>832</v>
      </c>
      <c r="C836" s="146" t="s">
        <v>6462</v>
      </c>
      <c r="D836" s="109">
        <v>1200103720</v>
      </c>
      <c r="E836" s="108" t="s">
        <v>655</v>
      </c>
      <c r="F836" s="109">
        <v>2015</v>
      </c>
      <c r="G836" s="110">
        <v>44389</v>
      </c>
      <c r="H836" s="109">
        <f t="shared" si="74"/>
        <v>6</v>
      </c>
      <c r="I836" s="109">
        <v>5</v>
      </c>
      <c r="J836" s="111">
        <f t="shared" si="75"/>
        <v>0.19</v>
      </c>
      <c r="K836" s="138">
        <v>75000</v>
      </c>
      <c r="L836" s="138">
        <v>26597.86</v>
      </c>
      <c r="M836" s="121">
        <v>0</v>
      </c>
      <c r="N836" s="112">
        <f t="shared" si="76"/>
        <v>75000</v>
      </c>
      <c r="O836" s="112">
        <f t="shared" si="77"/>
        <v>85500.000000000015</v>
      </c>
      <c r="P836" s="114">
        <f t="shared" si="78"/>
        <v>3750</v>
      </c>
      <c r="Q836" s="115">
        <f t="shared" si="79"/>
        <v>3750</v>
      </c>
    </row>
    <row r="837" spans="2:17" x14ac:dyDescent="0.25">
      <c r="B837" s="109">
        <v>833</v>
      </c>
      <c r="C837" s="146" t="s">
        <v>6462</v>
      </c>
      <c r="D837" s="109">
        <v>1200098950</v>
      </c>
      <c r="E837" s="108" t="s">
        <v>465</v>
      </c>
      <c r="F837" s="109">
        <v>2015</v>
      </c>
      <c r="G837" s="110">
        <v>44389</v>
      </c>
      <c r="H837" s="109">
        <f t="shared" ref="H837:H900" si="80">YEAR(G837)-F837</f>
        <v>6</v>
      </c>
      <c r="I837" s="109">
        <v>5</v>
      </c>
      <c r="J837" s="111">
        <f t="shared" ref="J837:J900" si="81">(95/I837/100)</f>
        <v>0.19</v>
      </c>
      <c r="K837" s="138">
        <v>61317</v>
      </c>
      <c r="L837" s="138">
        <v>19992.95</v>
      </c>
      <c r="M837" s="121">
        <v>0</v>
      </c>
      <c r="N837" s="112">
        <f t="shared" ref="N837:N900" si="82">K837*(1+M837)</f>
        <v>61317</v>
      </c>
      <c r="O837" s="112">
        <f t="shared" ref="O837:O900" si="83">H837*J837*N837</f>
        <v>69901.38</v>
      </c>
      <c r="P837" s="114">
        <f t="shared" si="78"/>
        <v>3065.8500000000004</v>
      </c>
      <c r="Q837" s="115">
        <f t="shared" si="79"/>
        <v>3065.8500000000004</v>
      </c>
    </row>
    <row r="838" spans="2:17" x14ac:dyDescent="0.25">
      <c r="B838" s="109">
        <v>834</v>
      </c>
      <c r="C838" s="146" t="s">
        <v>6462</v>
      </c>
      <c r="D838" s="109">
        <v>1200100240</v>
      </c>
      <c r="E838" s="108" t="s">
        <v>656</v>
      </c>
      <c r="F838" s="109">
        <v>2015</v>
      </c>
      <c r="G838" s="110">
        <v>44389</v>
      </c>
      <c r="H838" s="109">
        <f t="shared" si="80"/>
        <v>6</v>
      </c>
      <c r="I838" s="109">
        <v>12</v>
      </c>
      <c r="J838" s="111">
        <f t="shared" si="81"/>
        <v>7.9166666666666663E-2</v>
      </c>
      <c r="K838" s="138">
        <v>61200</v>
      </c>
      <c r="L838" s="138">
        <v>20410.82</v>
      </c>
      <c r="M838" s="121">
        <v>0</v>
      </c>
      <c r="N838" s="112">
        <f t="shared" si="82"/>
        <v>61200</v>
      </c>
      <c r="O838" s="112">
        <f t="shared" si="83"/>
        <v>29070</v>
      </c>
      <c r="P838" s="114">
        <f t="shared" ref="P838:P901" si="84">IF(N838-O838&lt;=0,5%*N838,N838-O838)</f>
        <v>32130</v>
      </c>
      <c r="Q838" s="115">
        <f t="shared" ref="Q838:Q901" si="85">IF(P838=N838*5%,P838,P838*0.9)</f>
        <v>28917</v>
      </c>
    </row>
    <row r="839" spans="2:17" x14ac:dyDescent="0.25">
      <c r="B839" s="109">
        <v>835</v>
      </c>
      <c r="C839" s="146" t="s">
        <v>6462</v>
      </c>
      <c r="D839" s="109">
        <v>1200103460</v>
      </c>
      <c r="E839" s="108" t="s">
        <v>657</v>
      </c>
      <c r="F839" s="109">
        <v>2015</v>
      </c>
      <c r="G839" s="110">
        <v>44389</v>
      </c>
      <c r="H839" s="109">
        <f t="shared" si="80"/>
        <v>6</v>
      </c>
      <c r="I839" s="109">
        <v>8</v>
      </c>
      <c r="J839" s="111">
        <f t="shared" si="81"/>
        <v>0.11874999999999999</v>
      </c>
      <c r="K839" s="138">
        <v>58120</v>
      </c>
      <c r="L839" s="138">
        <v>20537.580000000002</v>
      </c>
      <c r="M839" s="121">
        <v>0</v>
      </c>
      <c r="N839" s="112">
        <f t="shared" si="82"/>
        <v>58120</v>
      </c>
      <c r="O839" s="112">
        <f t="shared" si="83"/>
        <v>41410.499999999993</v>
      </c>
      <c r="P839" s="114">
        <f t="shared" si="84"/>
        <v>16709.500000000007</v>
      </c>
      <c r="Q839" s="115">
        <f t="shared" si="85"/>
        <v>15038.550000000007</v>
      </c>
    </row>
    <row r="840" spans="2:17" x14ac:dyDescent="0.25">
      <c r="B840" s="109">
        <v>836</v>
      </c>
      <c r="C840" s="146" t="s">
        <v>6462</v>
      </c>
      <c r="D840" s="109">
        <v>1200103170</v>
      </c>
      <c r="E840" s="108" t="s">
        <v>658</v>
      </c>
      <c r="F840" s="109">
        <v>2015</v>
      </c>
      <c r="G840" s="110">
        <v>44389</v>
      </c>
      <c r="H840" s="109">
        <f t="shared" si="80"/>
        <v>6</v>
      </c>
      <c r="I840" s="109">
        <v>5</v>
      </c>
      <c r="J840" s="111">
        <f t="shared" si="81"/>
        <v>0.19</v>
      </c>
      <c r="K840" s="138">
        <v>54266</v>
      </c>
      <c r="L840" s="138">
        <v>19058.009999999998</v>
      </c>
      <c r="M840" s="121">
        <v>0.06</v>
      </c>
      <c r="N840" s="112">
        <f t="shared" si="82"/>
        <v>57521.960000000006</v>
      </c>
      <c r="O840" s="112">
        <f t="shared" si="83"/>
        <v>65575.034400000019</v>
      </c>
      <c r="P840" s="114">
        <f t="shared" si="84"/>
        <v>2876.0980000000004</v>
      </c>
      <c r="Q840" s="115">
        <f t="shared" si="85"/>
        <v>2876.0980000000004</v>
      </c>
    </row>
    <row r="841" spans="2:17" x14ac:dyDescent="0.25">
      <c r="B841" s="109">
        <v>837</v>
      </c>
      <c r="C841" s="146" t="s">
        <v>6462</v>
      </c>
      <c r="D841" s="109">
        <v>1200096610</v>
      </c>
      <c r="E841" s="108" t="s">
        <v>659</v>
      </c>
      <c r="F841" s="109">
        <v>2015</v>
      </c>
      <c r="G841" s="110">
        <v>44389</v>
      </c>
      <c r="H841" s="109">
        <f t="shared" si="80"/>
        <v>6</v>
      </c>
      <c r="I841" s="109">
        <v>5</v>
      </c>
      <c r="J841" s="111">
        <f t="shared" si="81"/>
        <v>0.19</v>
      </c>
      <c r="K841" s="138">
        <v>51680</v>
      </c>
      <c r="L841" s="138">
        <v>13785.65</v>
      </c>
      <c r="M841" s="121">
        <v>0</v>
      </c>
      <c r="N841" s="112">
        <f t="shared" si="82"/>
        <v>51680</v>
      </c>
      <c r="O841" s="112">
        <f t="shared" si="83"/>
        <v>58915.200000000004</v>
      </c>
      <c r="P841" s="114">
        <f t="shared" si="84"/>
        <v>2584</v>
      </c>
      <c r="Q841" s="115">
        <f t="shared" si="85"/>
        <v>2584</v>
      </c>
    </row>
    <row r="842" spans="2:17" x14ac:dyDescent="0.25">
      <c r="B842" s="109">
        <v>838</v>
      </c>
      <c r="C842" s="146" t="s">
        <v>6462</v>
      </c>
      <c r="D842" s="109">
        <v>1200101700</v>
      </c>
      <c r="E842" s="108" t="s">
        <v>660</v>
      </c>
      <c r="F842" s="109">
        <v>2015</v>
      </c>
      <c r="G842" s="110">
        <v>44389</v>
      </c>
      <c r="H842" s="109">
        <f t="shared" si="80"/>
        <v>6</v>
      </c>
      <c r="I842" s="109">
        <v>12</v>
      </c>
      <c r="J842" s="111">
        <f t="shared" si="81"/>
        <v>7.9166666666666663E-2</v>
      </c>
      <c r="K842" s="138">
        <v>50910</v>
      </c>
      <c r="L842" s="138">
        <v>25886.76</v>
      </c>
      <c r="M842" s="121">
        <v>0</v>
      </c>
      <c r="N842" s="112">
        <f t="shared" si="82"/>
        <v>50910</v>
      </c>
      <c r="O842" s="112">
        <f t="shared" si="83"/>
        <v>24182.25</v>
      </c>
      <c r="P842" s="114">
        <f t="shared" si="84"/>
        <v>26727.75</v>
      </c>
      <c r="Q842" s="115">
        <f t="shared" si="85"/>
        <v>24054.975000000002</v>
      </c>
    </row>
    <row r="843" spans="2:17" x14ac:dyDescent="0.25">
      <c r="B843" s="109">
        <v>839</v>
      </c>
      <c r="C843" s="146" t="s">
        <v>6462</v>
      </c>
      <c r="D843" s="109">
        <v>1200104510</v>
      </c>
      <c r="E843" s="108" t="s">
        <v>661</v>
      </c>
      <c r="F843" s="109">
        <v>2015</v>
      </c>
      <c r="G843" s="110">
        <v>44389</v>
      </c>
      <c r="H843" s="109">
        <f t="shared" si="80"/>
        <v>6</v>
      </c>
      <c r="I843" s="109">
        <v>3</v>
      </c>
      <c r="J843" s="111">
        <f t="shared" si="81"/>
        <v>0.31666666666666665</v>
      </c>
      <c r="K843" s="138">
        <v>45000</v>
      </c>
      <c r="L843" s="138">
        <v>16296.52</v>
      </c>
      <c r="M843" s="121">
        <v>0</v>
      </c>
      <c r="N843" s="112">
        <f t="shared" si="82"/>
        <v>45000</v>
      </c>
      <c r="O843" s="112">
        <f t="shared" si="83"/>
        <v>85500</v>
      </c>
      <c r="P843" s="114">
        <f t="shared" si="84"/>
        <v>2250</v>
      </c>
      <c r="Q843" s="115">
        <f t="shared" si="85"/>
        <v>2250</v>
      </c>
    </row>
    <row r="844" spans="2:17" x14ac:dyDescent="0.25">
      <c r="B844" s="109">
        <v>840</v>
      </c>
      <c r="C844" s="146" t="s">
        <v>6462</v>
      </c>
      <c r="D844" s="109">
        <v>1200103160</v>
      </c>
      <c r="E844" s="108" t="s">
        <v>662</v>
      </c>
      <c r="F844" s="109">
        <v>2015</v>
      </c>
      <c r="G844" s="110">
        <v>44389</v>
      </c>
      <c r="H844" s="109">
        <f t="shared" si="80"/>
        <v>6</v>
      </c>
      <c r="I844" s="109">
        <v>10</v>
      </c>
      <c r="J844" s="111">
        <f t="shared" si="81"/>
        <v>9.5000000000000001E-2</v>
      </c>
      <c r="K844" s="138">
        <v>40525</v>
      </c>
      <c r="L844" s="138">
        <v>20805.59</v>
      </c>
      <c r="M844" s="121">
        <v>0</v>
      </c>
      <c r="N844" s="112">
        <f t="shared" si="82"/>
        <v>40525</v>
      </c>
      <c r="O844" s="112">
        <f t="shared" si="83"/>
        <v>23099.250000000004</v>
      </c>
      <c r="P844" s="114">
        <f t="shared" si="84"/>
        <v>17425.749999999996</v>
      </c>
      <c r="Q844" s="115">
        <f t="shared" si="85"/>
        <v>15683.174999999997</v>
      </c>
    </row>
    <row r="845" spans="2:17" x14ac:dyDescent="0.25">
      <c r="B845" s="109">
        <v>841</v>
      </c>
      <c r="C845" s="146" t="s">
        <v>6462</v>
      </c>
      <c r="D845" s="109">
        <v>1200101420</v>
      </c>
      <c r="E845" s="108" t="s">
        <v>663</v>
      </c>
      <c r="F845" s="109">
        <v>2015</v>
      </c>
      <c r="G845" s="110">
        <v>44389</v>
      </c>
      <c r="H845" s="109">
        <f t="shared" si="80"/>
        <v>6</v>
      </c>
      <c r="I845" s="109">
        <v>8</v>
      </c>
      <c r="J845" s="111">
        <f t="shared" si="81"/>
        <v>0.11874999999999999</v>
      </c>
      <c r="K845" s="138">
        <v>40000</v>
      </c>
      <c r="L845" s="138">
        <v>13617.49</v>
      </c>
      <c r="M845" s="121">
        <v>0</v>
      </c>
      <c r="N845" s="112">
        <f t="shared" si="82"/>
        <v>40000</v>
      </c>
      <c r="O845" s="112">
        <f t="shared" si="83"/>
        <v>28499.999999999996</v>
      </c>
      <c r="P845" s="114">
        <f t="shared" si="84"/>
        <v>11500.000000000004</v>
      </c>
      <c r="Q845" s="115">
        <f t="shared" si="85"/>
        <v>10350.000000000004</v>
      </c>
    </row>
    <row r="846" spans="2:17" x14ac:dyDescent="0.25">
      <c r="B846" s="109">
        <v>842</v>
      </c>
      <c r="C846" s="146" t="s">
        <v>6462</v>
      </c>
      <c r="D846" s="109">
        <v>1200101400</v>
      </c>
      <c r="E846" s="108" t="s">
        <v>663</v>
      </c>
      <c r="F846" s="109">
        <v>2015</v>
      </c>
      <c r="G846" s="110">
        <v>44389</v>
      </c>
      <c r="H846" s="109">
        <f t="shared" si="80"/>
        <v>6</v>
      </c>
      <c r="I846" s="109">
        <v>8</v>
      </c>
      <c r="J846" s="111">
        <f t="shared" si="81"/>
        <v>0.11874999999999999</v>
      </c>
      <c r="K846" s="138">
        <v>40000</v>
      </c>
      <c r="L846" s="138">
        <v>13617.49</v>
      </c>
      <c r="M846" s="121">
        <v>0</v>
      </c>
      <c r="N846" s="112">
        <f t="shared" si="82"/>
        <v>40000</v>
      </c>
      <c r="O846" s="112">
        <f t="shared" si="83"/>
        <v>28499.999999999996</v>
      </c>
      <c r="P846" s="114">
        <f t="shared" si="84"/>
        <v>11500.000000000004</v>
      </c>
      <c r="Q846" s="115">
        <f t="shared" si="85"/>
        <v>10350.000000000004</v>
      </c>
    </row>
    <row r="847" spans="2:17" x14ac:dyDescent="0.25">
      <c r="B847" s="109">
        <v>843</v>
      </c>
      <c r="C847" s="146" t="s">
        <v>6462</v>
      </c>
      <c r="D847" s="109">
        <v>1200101430</v>
      </c>
      <c r="E847" s="108" t="s">
        <v>663</v>
      </c>
      <c r="F847" s="109">
        <v>2015</v>
      </c>
      <c r="G847" s="110">
        <v>44389</v>
      </c>
      <c r="H847" s="109">
        <f t="shared" si="80"/>
        <v>6</v>
      </c>
      <c r="I847" s="109">
        <v>8</v>
      </c>
      <c r="J847" s="111">
        <f t="shared" si="81"/>
        <v>0.11874999999999999</v>
      </c>
      <c r="K847" s="138">
        <v>40000</v>
      </c>
      <c r="L847" s="138">
        <v>13617.49</v>
      </c>
      <c r="M847" s="121">
        <v>0</v>
      </c>
      <c r="N847" s="112">
        <f t="shared" si="82"/>
        <v>40000</v>
      </c>
      <c r="O847" s="112">
        <f t="shared" si="83"/>
        <v>28499.999999999996</v>
      </c>
      <c r="P847" s="114">
        <f t="shared" si="84"/>
        <v>11500.000000000004</v>
      </c>
      <c r="Q847" s="115">
        <f t="shared" si="85"/>
        <v>10350.000000000004</v>
      </c>
    </row>
    <row r="848" spans="2:17" x14ac:dyDescent="0.25">
      <c r="B848" s="109">
        <v>844</v>
      </c>
      <c r="C848" s="146" t="s">
        <v>6462</v>
      </c>
      <c r="D848" s="109">
        <v>1200101410</v>
      </c>
      <c r="E848" s="108" t="s">
        <v>663</v>
      </c>
      <c r="F848" s="109">
        <v>2015</v>
      </c>
      <c r="G848" s="110">
        <v>44389</v>
      </c>
      <c r="H848" s="109">
        <f t="shared" si="80"/>
        <v>6</v>
      </c>
      <c r="I848" s="109">
        <v>8</v>
      </c>
      <c r="J848" s="111">
        <f t="shared" si="81"/>
        <v>0.11874999999999999</v>
      </c>
      <c r="K848" s="138">
        <v>40000</v>
      </c>
      <c r="L848" s="138">
        <v>13617.49</v>
      </c>
      <c r="M848" s="121">
        <v>0</v>
      </c>
      <c r="N848" s="112">
        <f t="shared" si="82"/>
        <v>40000</v>
      </c>
      <c r="O848" s="112">
        <f t="shared" si="83"/>
        <v>28499.999999999996</v>
      </c>
      <c r="P848" s="114">
        <f t="shared" si="84"/>
        <v>11500.000000000004</v>
      </c>
      <c r="Q848" s="115">
        <f t="shared" si="85"/>
        <v>10350.000000000004</v>
      </c>
    </row>
    <row r="849" spans="2:17" x14ac:dyDescent="0.25">
      <c r="B849" s="109">
        <v>845</v>
      </c>
      <c r="C849" s="146" t="s">
        <v>6462</v>
      </c>
      <c r="D849" s="109">
        <v>1200104370</v>
      </c>
      <c r="E849" s="108" t="s">
        <v>664</v>
      </c>
      <c r="F849" s="109">
        <v>2015</v>
      </c>
      <c r="G849" s="110">
        <v>44389</v>
      </c>
      <c r="H849" s="109">
        <f t="shared" si="80"/>
        <v>6</v>
      </c>
      <c r="I849" s="109">
        <v>5</v>
      </c>
      <c r="J849" s="111">
        <f t="shared" si="81"/>
        <v>0.19</v>
      </c>
      <c r="K849" s="138">
        <v>24182.5</v>
      </c>
      <c r="L849" s="138">
        <v>14773.04</v>
      </c>
      <c r="M849" s="121">
        <v>0</v>
      </c>
      <c r="N849" s="112">
        <f t="shared" si="82"/>
        <v>24182.5</v>
      </c>
      <c r="O849" s="112">
        <f t="shared" si="83"/>
        <v>27568.050000000003</v>
      </c>
      <c r="P849" s="114">
        <f t="shared" si="84"/>
        <v>1209.125</v>
      </c>
      <c r="Q849" s="115">
        <f t="shared" si="85"/>
        <v>1209.125</v>
      </c>
    </row>
    <row r="850" spans="2:17" x14ac:dyDescent="0.25">
      <c r="B850" s="109">
        <v>846</v>
      </c>
      <c r="C850" s="146" t="s">
        <v>6462</v>
      </c>
      <c r="D850" s="109">
        <v>1200102460</v>
      </c>
      <c r="E850" s="108" t="s">
        <v>665</v>
      </c>
      <c r="F850" s="109">
        <v>2015</v>
      </c>
      <c r="G850" s="110">
        <v>44389</v>
      </c>
      <c r="H850" s="109">
        <f t="shared" si="80"/>
        <v>6</v>
      </c>
      <c r="I850" s="109">
        <v>12</v>
      </c>
      <c r="J850" s="111">
        <f t="shared" si="81"/>
        <v>7.9166666666666663E-2</v>
      </c>
      <c r="K850" s="138">
        <v>16970</v>
      </c>
      <c r="L850" s="138">
        <v>8675.9599999999991</v>
      </c>
      <c r="M850" s="121">
        <v>0</v>
      </c>
      <c r="N850" s="112">
        <f t="shared" si="82"/>
        <v>16970</v>
      </c>
      <c r="O850" s="112">
        <f t="shared" si="83"/>
        <v>8060.75</v>
      </c>
      <c r="P850" s="114">
        <f t="shared" si="84"/>
        <v>8909.25</v>
      </c>
      <c r="Q850" s="115">
        <f t="shared" si="85"/>
        <v>8018.3249999999998</v>
      </c>
    </row>
    <row r="851" spans="2:17" x14ac:dyDescent="0.25">
      <c r="B851" s="109">
        <v>847</v>
      </c>
      <c r="C851" s="146" t="s">
        <v>6462</v>
      </c>
      <c r="D851" s="109">
        <v>1200086250</v>
      </c>
      <c r="E851" s="108" t="s">
        <v>666</v>
      </c>
      <c r="F851" s="109">
        <v>2015</v>
      </c>
      <c r="G851" s="110">
        <v>44389</v>
      </c>
      <c r="H851" s="109">
        <f t="shared" si="80"/>
        <v>6</v>
      </c>
      <c r="I851" s="109">
        <v>3</v>
      </c>
      <c r="J851" s="111">
        <f t="shared" si="81"/>
        <v>0.31666666666666665</v>
      </c>
      <c r="K851" s="138">
        <v>11035.71</v>
      </c>
      <c r="L851" s="138">
        <v>3469.66</v>
      </c>
      <c r="M851" s="121">
        <v>0</v>
      </c>
      <c r="N851" s="112">
        <f t="shared" si="82"/>
        <v>11035.71</v>
      </c>
      <c r="O851" s="112">
        <f t="shared" si="83"/>
        <v>20967.848999999998</v>
      </c>
      <c r="P851" s="114">
        <f t="shared" si="84"/>
        <v>551.78549999999996</v>
      </c>
      <c r="Q851" s="115">
        <f t="shared" si="85"/>
        <v>551.78549999999996</v>
      </c>
    </row>
    <row r="852" spans="2:17" x14ac:dyDescent="0.25">
      <c r="B852" s="109">
        <v>848</v>
      </c>
      <c r="C852" s="146" t="s">
        <v>6462</v>
      </c>
      <c r="D852" s="109">
        <v>1200102130</v>
      </c>
      <c r="E852" s="108" t="s">
        <v>667</v>
      </c>
      <c r="F852" s="109">
        <v>2015</v>
      </c>
      <c r="G852" s="110">
        <v>44389</v>
      </c>
      <c r="H852" s="109">
        <f t="shared" si="80"/>
        <v>6</v>
      </c>
      <c r="I852" s="109">
        <v>5</v>
      </c>
      <c r="J852" s="111">
        <f t="shared" si="81"/>
        <v>0.19</v>
      </c>
      <c r="K852" s="138">
        <v>3300</v>
      </c>
      <c r="L852" s="138">
        <v>1163.75</v>
      </c>
      <c r="M852" s="113">
        <v>0.16</v>
      </c>
      <c r="N852" s="112">
        <f t="shared" si="82"/>
        <v>3827.9999999999995</v>
      </c>
      <c r="O852" s="112">
        <f t="shared" si="83"/>
        <v>4363.92</v>
      </c>
      <c r="P852" s="114">
        <f t="shared" si="84"/>
        <v>191.39999999999998</v>
      </c>
      <c r="Q852" s="115">
        <f t="shared" si="85"/>
        <v>191.39999999999998</v>
      </c>
    </row>
    <row r="853" spans="2:17" x14ac:dyDescent="0.25">
      <c r="B853" s="109">
        <v>849</v>
      </c>
      <c r="C853" s="146" t="s">
        <v>6462</v>
      </c>
      <c r="D853" s="109">
        <v>1200121660</v>
      </c>
      <c r="E853" s="108" t="s">
        <v>668</v>
      </c>
      <c r="F853" s="109">
        <v>2016</v>
      </c>
      <c r="G853" s="110">
        <v>44389</v>
      </c>
      <c r="H853" s="109">
        <f t="shared" si="80"/>
        <v>5</v>
      </c>
      <c r="I853" s="109">
        <v>15</v>
      </c>
      <c r="J853" s="111">
        <f t="shared" si="81"/>
        <v>6.3333333333333325E-2</v>
      </c>
      <c r="K853" s="138">
        <v>46501806.789999999</v>
      </c>
      <c r="L853" s="138">
        <v>22890219.760000002</v>
      </c>
      <c r="M853" s="121">
        <v>0.01</v>
      </c>
      <c r="N853" s="112">
        <f t="shared" si="82"/>
        <v>46966824.857900001</v>
      </c>
      <c r="O853" s="112">
        <f t="shared" si="83"/>
        <v>14872827.871668333</v>
      </c>
      <c r="P853" s="114">
        <f t="shared" si="84"/>
        <v>32093996.98623167</v>
      </c>
      <c r="Q853" s="115">
        <f t="shared" si="85"/>
        <v>28884597.287608504</v>
      </c>
    </row>
    <row r="854" spans="2:17" x14ac:dyDescent="0.25">
      <c r="B854" s="109">
        <v>850</v>
      </c>
      <c r="C854" s="146" t="s">
        <v>6462</v>
      </c>
      <c r="D854" s="109">
        <v>1200095600</v>
      </c>
      <c r="E854" s="108" t="s">
        <v>669</v>
      </c>
      <c r="F854" s="109">
        <v>2016</v>
      </c>
      <c r="G854" s="110">
        <v>44389</v>
      </c>
      <c r="H854" s="109">
        <f t="shared" si="80"/>
        <v>5</v>
      </c>
      <c r="I854" s="109">
        <v>15</v>
      </c>
      <c r="J854" s="111">
        <f t="shared" si="81"/>
        <v>6.3333333333333325E-2</v>
      </c>
      <c r="K854" s="138">
        <v>42835747.899999999</v>
      </c>
      <c r="L854" s="138">
        <v>20411696.649999999</v>
      </c>
      <c r="M854" s="121">
        <v>0.01</v>
      </c>
      <c r="N854" s="112">
        <f t="shared" si="82"/>
        <v>43264105.379000001</v>
      </c>
      <c r="O854" s="112">
        <f t="shared" si="83"/>
        <v>13700300.036683332</v>
      </c>
      <c r="P854" s="114">
        <f t="shared" si="84"/>
        <v>29563805.342316668</v>
      </c>
      <c r="Q854" s="115">
        <f t="shared" si="85"/>
        <v>26607424.808085002</v>
      </c>
    </row>
    <row r="855" spans="2:17" x14ac:dyDescent="0.25">
      <c r="B855" s="109">
        <v>851</v>
      </c>
      <c r="C855" s="146" t="s">
        <v>6462</v>
      </c>
      <c r="D855" s="109">
        <v>1200122620</v>
      </c>
      <c r="E855" s="108" t="s">
        <v>670</v>
      </c>
      <c r="F855" s="109">
        <v>2016</v>
      </c>
      <c r="G855" s="110">
        <v>44389</v>
      </c>
      <c r="H855" s="109">
        <f t="shared" si="80"/>
        <v>5</v>
      </c>
      <c r="I855" s="109">
        <v>15</v>
      </c>
      <c r="J855" s="111">
        <f t="shared" si="81"/>
        <v>6.3333333333333325E-2</v>
      </c>
      <c r="K855" s="138">
        <v>8254456.4400000004</v>
      </c>
      <c r="L855" s="138">
        <v>4085329.72</v>
      </c>
      <c r="M855" s="121">
        <v>0.01</v>
      </c>
      <c r="N855" s="112">
        <f t="shared" si="82"/>
        <v>8337001.0044000009</v>
      </c>
      <c r="O855" s="112">
        <f t="shared" si="83"/>
        <v>2640050.31806</v>
      </c>
      <c r="P855" s="114">
        <f t="shared" si="84"/>
        <v>5696950.6863400005</v>
      </c>
      <c r="Q855" s="115">
        <f t="shared" si="85"/>
        <v>5127255.6177060008</v>
      </c>
    </row>
    <row r="856" spans="2:17" x14ac:dyDescent="0.25">
      <c r="B856" s="109">
        <v>852</v>
      </c>
      <c r="C856" s="146" t="s">
        <v>6462</v>
      </c>
      <c r="D856" s="109">
        <v>1200120980</v>
      </c>
      <c r="E856" s="108" t="s">
        <v>671</v>
      </c>
      <c r="F856" s="109">
        <v>2016</v>
      </c>
      <c r="G856" s="110">
        <v>44389</v>
      </c>
      <c r="H856" s="109">
        <f t="shared" si="80"/>
        <v>5</v>
      </c>
      <c r="I856" s="109">
        <v>15</v>
      </c>
      <c r="J856" s="111">
        <f t="shared" si="81"/>
        <v>6.3333333333333325E-2</v>
      </c>
      <c r="K856" s="138">
        <v>6176439.9199999999</v>
      </c>
      <c r="L856" s="138">
        <v>2850938.6</v>
      </c>
      <c r="M856" s="121">
        <v>0.01</v>
      </c>
      <c r="N856" s="112">
        <f t="shared" si="82"/>
        <v>6238204.3191999998</v>
      </c>
      <c r="O856" s="112">
        <f t="shared" si="83"/>
        <v>1975431.3677466665</v>
      </c>
      <c r="P856" s="114">
        <f t="shared" si="84"/>
        <v>4262772.9514533337</v>
      </c>
      <c r="Q856" s="115">
        <f t="shared" si="85"/>
        <v>3836495.6563080004</v>
      </c>
    </row>
    <row r="857" spans="2:17" x14ac:dyDescent="0.25">
      <c r="B857" s="109">
        <v>853</v>
      </c>
      <c r="C857" s="146" t="s">
        <v>6462</v>
      </c>
      <c r="D857" s="109">
        <v>1200095601</v>
      </c>
      <c r="E857" s="108" t="s">
        <v>672</v>
      </c>
      <c r="F857" s="109">
        <v>2016</v>
      </c>
      <c r="G857" s="110">
        <v>44389</v>
      </c>
      <c r="H857" s="109">
        <f t="shared" si="80"/>
        <v>5</v>
      </c>
      <c r="I857" s="109">
        <v>15</v>
      </c>
      <c r="J857" s="111">
        <f t="shared" si="81"/>
        <v>6.3333333333333325E-2</v>
      </c>
      <c r="K857" s="138">
        <v>5190485.2699999996</v>
      </c>
      <c r="L857" s="138">
        <v>4109938.19</v>
      </c>
      <c r="M857" s="121">
        <v>0.01</v>
      </c>
      <c r="N857" s="112">
        <f t="shared" si="82"/>
        <v>5242390.1226999993</v>
      </c>
      <c r="O857" s="112">
        <f t="shared" si="83"/>
        <v>1660090.2055216664</v>
      </c>
      <c r="P857" s="114">
        <f t="shared" si="84"/>
        <v>3582299.9171783328</v>
      </c>
      <c r="Q857" s="115">
        <f t="shared" si="85"/>
        <v>3224069.9254604997</v>
      </c>
    </row>
    <row r="858" spans="2:17" x14ac:dyDescent="0.25">
      <c r="B858" s="109">
        <v>854</v>
      </c>
      <c r="C858" s="146" t="s">
        <v>6462</v>
      </c>
      <c r="D858" s="109">
        <v>1200106040</v>
      </c>
      <c r="E858" s="108" t="s">
        <v>673</v>
      </c>
      <c r="F858" s="109">
        <v>2016</v>
      </c>
      <c r="G858" s="110">
        <v>44389</v>
      </c>
      <c r="H858" s="109">
        <f t="shared" si="80"/>
        <v>5</v>
      </c>
      <c r="I858" s="109">
        <v>15</v>
      </c>
      <c r="J858" s="111">
        <f t="shared" si="81"/>
        <v>6.3333333333333325E-2</v>
      </c>
      <c r="K858" s="138">
        <v>3188550</v>
      </c>
      <c r="L858" s="138">
        <v>1231879.3899999999</v>
      </c>
      <c r="M858" s="121">
        <v>0.01</v>
      </c>
      <c r="N858" s="112">
        <f t="shared" si="82"/>
        <v>3220435.5</v>
      </c>
      <c r="O858" s="112">
        <f t="shared" si="83"/>
        <v>1019804.575</v>
      </c>
      <c r="P858" s="114">
        <f t="shared" si="84"/>
        <v>2200630.9249999998</v>
      </c>
      <c r="Q858" s="115">
        <f t="shared" si="85"/>
        <v>1980567.8324999998</v>
      </c>
    </row>
    <row r="859" spans="2:17" x14ac:dyDescent="0.25">
      <c r="B859" s="109">
        <v>855</v>
      </c>
      <c r="C859" s="146" t="s">
        <v>6462</v>
      </c>
      <c r="D859" s="109">
        <v>1200123530</v>
      </c>
      <c r="E859" s="108" t="s">
        <v>674</v>
      </c>
      <c r="F859" s="109">
        <v>2016</v>
      </c>
      <c r="G859" s="110">
        <v>44389</v>
      </c>
      <c r="H859" s="109">
        <f t="shared" si="80"/>
        <v>5</v>
      </c>
      <c r="I859" s="109">
        <v>15</v>
      </c>
      <c r="J859" s="111">
        <f t="shared" si="81"/>
        <v>6.3333333333333325E-2</v>
      </c>
      <c r="K859" s="138">
        <v>2670660</v>
      </c>
      <c r="L859" s="138">
        <v>1309802.82</v>
      </c>
      <c r="M859" s="121">
        <v>0.01</v>
      </c>
      <c r="N859" s="112">
        <f t="shared" si="82"/>
        <v>2697366.6</v>
      </c>
      <c r="O859" s="112">
        <f t="shared" si="83"/>
        <v>854166.09</v>
      </c>
      <c r="P859" s="114">
        <f t="shared" si="84"/>
        <v>1843200.5100000002</v>
      </c>
      <c r="Q859" s="115">
        <f t="shared" si="85"/>
        <v>1658880.4590000003</v>
      </c>
    </row>
    <row r="860" spans="2:17" x14ac:dyDescent="0.25">
      <c r="B860" s="109">
        <v>856</v>
      </c>
      <c r="C860" s="146" t="s">
        <v>6462</v>
      </c>
      <c r="D860" s="109">
        <v>1200121500</v>
      </c>
      <c r="E860" s="108" t="s">
        <v>675</v>
      </c>
      <c r="F860" s="109">
        <v>2016</v>
      </c>
      <c r="G860" s="110">
        <v>44389</v>
      </c>
      <c r="H860" s="109">
        <f t="shared" si="80"/>
        <v>5</v>
      </c>
      <c r="I860" s="109">
        <v>15</v>
      </c>
      <c r="J860" s="111">
        <f t="shared" si="81"/>
        <v>6.3333333333333325E-2</v>
      </c>
      <c r="K860" s="138">
        <v>1481298</v>
      </c>
      <c r="L860" s="138">
        <v>669401.36</v>
      </c>
      <c r="M860" s="121">
        <v>0.01</v>
      </c>
      <c r="N860" s="112">
        <f t="shared" si="82"/>
        <v>1496110.98</v>
      </c>
      <c r="O860" s="112">
        <f t="shared" si="83"/>
        <v>473768.47699999996</v>
      </c>
      <c r="P860" s="114">
        <f t="shared" si="84"/>
        <v>1022342.503</v>
      </c>
      <c r="Q860" s="115">
        <f t="shared" si="85"/>
        <v>920108.25270000007</v>
      </c>
    </row>
    <row r="861" spans="2:17" x14ac:dyDescent="0.25">
      <c r="B861" s="109">
        <v>857</v>
      </c>
      <c r="C861" s="146" t="s">
        <v>6462</v>
      </c>
      <c r="D861" s="109">
        <v>1200116730</v>
      </c>
      <c r="E861" s="108" t="s">
        <v>676</v>
      </c>
      <c r="F861" s="109">
        <v>2016</v>
      </c>
      <c r="G861" s="110">
        <v>44389</v>
      </c>
      <c r="H861" s="109">
        <f t="shared" si="80"/>
        <v>5</v>
      </c>
      <c r="I861" s="109">
        <v>15</v>
      </c>
      <c r="J861" s="111">
        <f t="shared" si="81"/>
        <v>6.3333333333333325E-2</v>
      </c>
      <c r="K861" s="138">
        <v>1289750</v>
      </c>
      <c r="L861" s="138">
        <v>595562.65</v>
      </c>
      <c r="M861" s="121">
        <v>0.01</v>
      </c>
      <c r="N861" s="112">
        <f t="shared" si="82"/>
        <v>1302647.5</v>
      </c>
      <c r="O861" s="112">
        <f t="shared" si="83"/>
        <v>412505.04166666663</v>
      </c>
      <c r="P861" s="114">
        <f t="shared" si="84"/>
        <v>890142.45833333337</v>
      </c>
      <c r="Q861" s="115">
        <f t="shared" si="85"/>
        <v>801128.21250000002</v>
      </c>
    </row>
    <row r="862" spans="2:17" x14ac:dyDescent="0.25">
      <c r="B862" s="109">
        <v>858</v>
      </c>
      <c r="C862" s="146" t="s">
        <v>6462</v>
      </c>
      <c r="D862" s="109">
        <v>1200124910</v>
      </c>
      <c r="E862" s="108" t="s">
        <v>677</v>
      </c>
      <c r="F862" s="109">
        <v>2016</v>
      </c>
      <c r="G862" s="110">
        <v>44389</v>
      </c>
      <c r="H862" s="109">
        <f t="shared" si="80"/>
        <v>5</v>
      </c>
      <c r="I862" s="109">
        <v>15</v>
      </c>
      <c r="J862" s="111">
        <f t="shared" si="81"/>
        <v>6.3333333333333325E-2</v>
      </c>
      <c r="K862" s="138">
        <v>1218173.27</v>
      </c>
      <c r="L862" s="138">
        <v>848945.17</v>
      </c>
      <c r="M862" s="121">
        <v>0.01</v>
      </c>
      <c r="N862" s="112">
        <f t="shared" si="82"/>
        <v>1230355.0027000001</v>
      </c>
      <c r="O862" s="112">
        <f t="shared" si="83"/>
        <v>389612.41752166668</v>
      </c>
      <c r="P862" s="114">
        <f t="shared" si="84"/>
        <v>840742.58517833333</v>
      </c>
      <c r="Q862" s="115">
        <f t="shared" si="85"/>
        <v>756668.32666050002</v>
      </c>
    </row>
    <row r="863" spans="2:17" x14ac:dyDescent="0.25">
      <c r="B863" s="109">
        <v>859</v>
      </c>
      <c r="C863" s="146" t="s">
        <v>6462</v>
      </c>
      <c r="D863" s="109">
        <v>1200124900</v>
      </c>
      <c r="E863" s="108" t="s">
        <v>677</v>
      </c>
      <c r="F863" s="109">
        <v>2016</v>
      </c>
      <c r="G863" s="110">
        <v>44389</v>
      </c>
      <c r="H863" s="109">
        <f t="shared" si="80"/>
        <v>5</v>
      </c>
      <c r="I863" s="109">
        <v>15</v>
      </c>
      <c r="J863" s="111">
        <f t="shared" si="81"/>
        <v>6.3333333333333325E-2</v>
      </c>
      <c r="K863" s="138">
        <v>1218173.27</v>
      </c>
      <c r="L863" s="138">
        <v>848945.17</v>
      </c>
      <c r="M863" s="121">
        <v>0.01</v>
      </c>
      <c r="N863" s="112">
        <f t="shared" si="82"/>
        <v>1230355.0027000001</v>
      </c>
      <c r="O863" s="112">
        <f t="shared" si="83"/>
        <v>389612.41752166668</v>
      </c>
      <c r="P863" s="114">
        <f t="shared" si="84"/>
        <v>840742.58517833333</v>
      </c>
      <c r="Q863" s="115">
        <f t="shared" si="85"/>
        <v>756668.32666050002</v>
      </c>
    </row>
    <row r="864" spans="2:17" x14ac:dyDescent="0.25">
      <c r="B864" s="109">
        <v>860</v>
      </c>
      <c r="C864" s="146" t="s">
        <v>6462</v>
      </c>
      <c r="D864" s="109">
        <v>1200124920</v>
      </c>
      <c r="E864" s="108" t="s">
        <v>677</v>
      </c>
      <c r="F864" s="109">
        <v>2016</v>
      </c>
      <c r="G864" s="110">
        <v>44389</v>
      </c>
      <c r="H864" s="109">
        <f t="shared" si="80"/>
        <v>5</v>
      </c>
      <c r="I864" s="109">
        <v>15</v>
      </c>
      <c r="J864" s="111">
        <f t="shared" si="81"/>
        <v>6.3333333333333325E-2</v>
      </c>
      <c r="K864" s="138">
        <v>1165506.33</v>
      </c>
      <c r="L864" s="138">
        <v>562458.43000000005</v>
      </c>
      <c r="M864" s="121">
        <v>0.01</v>
      </c>
      <c r="N864" s="112">
        <f t="shared" si="82"/>
        <v>1177161.3933000001</v>
      </c>
      <c r="O864" s="112">
        <f t="shared" si="83"/>
        <v>372767.77454499999</v>
      </c>
      <c r="P864" s="114">
        <f t="shared" si="84"/>
        <v>804393.61875500018</v>
      </c>
      <c r="Q864" s="115">
        <f t="shared" si="85"/>
        <v>723954.25687950023</v>
      </c>
    </row>
    <row r="865" spans="2:17" x14ac:dyDescent="0.25">
      <c r="B865" s="109">
        <v>861</v>
      </c>
      <c r="C865" s="146" t="s">
        <v>6462</v>
      </c>
      <c r="D865" s="109">
        <v>1200122630</v>
      </c>
      <c r="E865" s="108" t="s">
        <v>678</v>
      </c>
      <c r="F865" s="109">
        <v>2016</v>
      </c>
      <c r="G865" s="110">
        <v>44389</v>
      </c>
      <c r="H865" s="109">
        <f t="shared" si="80"/>
        <v>5</v>
      </c>
      <c r="I865" s="109">
        <v>15</v>
      </c>
      <c r="J865" s="111">
        <f t="shared" si="81"/>
        <v>6.3333333333333325E-2</v>
      </c>
      <c r="K865" s="138">
        <v>1160000</v>
      </c>
      <c r="L865" s="138">
        <v>548149.44999999995</v>
      </c>
      <c r="M865" s="121">
        <v>0.01</v>
      </c>
      <c r="N865" s="112">
        <f t="shared" si="82"/>
        <v>1171600</v>
      </c>
      <c r="O865" s="112">
        <f t="shared" si="83"/>
        <v>371006.66666666663</v>
      </c>
      <c r="P865" s="114">
        <f t="shared" si="84"/>
        <v>800593.33333333337</v>
      </c>
      <c r="Q865" s="115">
        <f t="shared" si="85"/>
        <v>720534</v>
      </c>
    </row>
    <row r="866" spans="2:17" x14ac:dyDescent="0.25">
      <c r="B866" s="109">
        <v>862</v>
      </c>
      <c r="C866" s="146" t="s">
        <v>6462</v>
      </c>
      <c r="D866" s="109">
        <v>1200124930</v>
      </c>
      <c r="E866" s="108" t="s">
        <v>679</v>
      </c>
      <c r="F866" s="109">
        <v>2016</v>
      </c>
      <c r="G866" s="110">
        <v>44389</v>
      </c>
      <c r="H866" s="109">
        <f t="shared" si="80"/>
        <v>5</v>
      </c>
      <c r="I866" s="109">
        <v>15</v>
      </c>
      <c r="J866" s="111">
        <f t="shared" si="81"/>
        <v>6.3333333333333325E-2</v>
      </c>
      <c r="K866" s="138">
        <v>1128500</v>
      </c>
      <c r="L866" s="138">
        <v>534911.93000000005</v>
      </c>
      <c r="M866" s="121">
        <v>0.01</v>
      </c>
      <c r="N866" s="112">
        <f t="shared" si="82"/>
        <v>1139785</v>
      </c>
      <c r="O866" s="112">
        <f t="shared" si="83"/>
        <v>360931.91666666663</v>
      </c>
      <c r="P866" s="114">
        <f t="shared" si="84"/>
        <v>778853.08333333337</v>
      </c>
      <c r="Q866" s="115">
        <f t="shared" si="85"/>
        <v>700967.77500000002</v>
      </c>
    </row>
    <row r="867" spans="2:17" x14ac:dyDescent="0.25">
      <c r="B867" s="109">
        <v>863</v>
      </c>
      <c r="C867" s="146" t="s">
        <v>6462</v>
      </c>
      <c r="D867" s="109">
        <v>1200106460</v>
      </c>
      <c r="E867" s="108" t="s">
        <v>680</v>
      </c>
      <c r="F867" s="109">
        <v>2016</v>
      </c>
      <c r="G867" s="110">
        <v>44389</v>
      </c>
      <c r="H867" s="109">
        <f t="shared" si="80"/>
        <v>5</v>
      </c>
      <c r="I867" s="109">
        <v>15</v>
      </c>
      <c r="J867" s="111">
        <f t="shared" si="81"/>
        <v>6.3333333333333325E-2</v>
      </c>
      <c r="K867" s="138">
        <v>1024567</v>
      </c>
      <c r="L867" s="138">
        <v>389677.05</v>
      </c>
      <c r="M867" s="121">
        <v>0.01</v>
      </c>
      <c r="N867" s="112">
        <f t="shared" si="82"/>
        <v>1034812.67</v>
      </c>
      <c r="O867" s="112">
        <f t="shared" si="83"/>
        <v>327690.67883333331</v>
      </c>
      <c r="P867" s="114">
        <f t="shared" si="84"/>
        <v>707121.99116666673</v>
      </c>
      <c r="Q867" s="115">
        <f t="shared" si="85"/>
        <v>636409.79205000005</v>
      </c>
    </row>
    <row r="868" spans="2:17" x14ac:dyDescent="0.25">
      <c r="B868" s="109">
        <v>864</v>
      </c>
      <c r="C868" s="146" t="s">
        <v>6462</v>
      </c>
      <c r="D868" s="109">
        <v>1200123360</v>
      </c>
      <c r="E868" s="108" t="s">
        <v>681</v>
      </c>
      <c r="F868" s="109">
        <v>2016</v>
      </c>
      <c r="G868" s="110">
        <v>44389</v>
      </c>
      <c r="H868" s="109">
        <f t="shared" si="80"/>
        <v>5</v>
      </c>
      <c r="I868" s="109">
        <v>15</v>
      </c>
      <c r="J868" s="111">
        <f t="shared" si="81"/>
        <v>6.3333333333333325E-2</v>
      </c>
      <c r="K868" s="138">
        <v>984464</v>
      </c>
      <c r="L868" s="138">
        <v>464120.82</v>
      </c>
      <c r="M868" s="121">
        <v>0.01</v>
      </c>
      <c r="N868" s="112">
        <f t="shared" si="82"/>
        <v>994308.64</v>
      </c>
      <c r="O868" s="112">
        <f t="shared" si="83"/>
        <v>314864.40266666666</v>
      </c>
      <c r="P868" s="114">
        <f t="shared" si="84"/>
        <v>679444.23733333335</v>
      </c>
      <c r="Q868" s="115">
        <f t="shared" si="85"/>
        <v>611499.81359999999</v>
      </c>
    </row>
    <row r="869" spans="2:17" x14ac:dyDescent="0.25">
      <c r="B869" s="109">
        <v>865</v>
      </c>
      <c r="C869" s="146" t="s">
        <v>6462</v>
      </c>
      <c r="D869" s="109">
        <v>1200127070</v>
      </c>
      <c r="E869" s="108" t="s">
        <v>682</v>
      </c>
      <c r="F869" s="109">
        <v>2016</v>
      </c>
      <c r="G869" s="110">
        <v>44389</v>
      </c>
      <c r="H869" s="109">
        <f t="shared" si="80"/>
        <v>5</v>
      </c>
      <c r="I869" s="109">
        <v>15</v>
      </c>
      <c r="J869" s="111">
        <f t="shared" si="81"/>
        <v>6.3333333333333325E-2</v>
      </c>
      <c r="K869" s="138">
        <v>609250</v>
      </c>
      <c r="L869" s="138">
        <v>298467.15000000002</v>
      </c>
      <c r="M869" s="121">
        <v>0.01</v>
      </c>
      <c r="N869" s="112">
        <f t="shared" si="82"/>
        <v>615342.5</v>
      </c>
      <c r="O869" s="112">
        <f t="shared" si="83"/>
        <v>194858.45833333331</v>
      </c>
      <c r="P869" s="114">
        <f t="shared" si="84"/>
        <v>420484.04166666669</v>
      </c>
      <c r="Q869" s="115">
        <f t="shared" si="85"/>
        <v>378435.63750000001</v>
      </c>
    </row>
    <row r="870" spans="2:17" x14ac:dyDescent="0.25">
      <c r="B870" s="109">
        <v>866</v>
      </c>
      <c r="C870" s="146" t="s">
        <v>6462</v>
      </c>
      <c r="D870" s="109">
        <v>1200125130</v>
      </c>
      <c r="E870" s="108" t="s">
        <v>683</v>
      </c>
      <c r="F870" s="109">
        <v>2016</v>
      </c>
      <c r="G870" s="110">
        <v>44389</v>
      </c>
      <c r="H870" s="109">
        <f t="shared" si="80"/>
        <v>5</v>
      </c>
      <c r="I870" s="109">
        <v>15</v>
      </c>
      <c r="J870" s="111">
        <f t="shared" si="81"/>
        <v>6.3333333333333325E-2</v>
      </c>
      <c r="K870" s="138">
        <v>572118.47</v>
      </c>
      <c r="L870" s="138">
        <v>291795.26</v>
      </c>
      <c r="M870" s="121">
        <v>0.01</v>
      </c>
      <c r="N870" s="112">
        <f t="shared" si="82"/>
        <v>577839.65469999996</v>
      </c>
      <c r="O870" s="112">
        <f t="shared" si="83"/>
        <v>182982.55732166665</v>
      </c>
      <c r="P870" s="114">
        <f t="shared" si="84"/>
        <v>394857.09737833333</v>
      </c>
      <c r="Q870" s="115">
        <f t="shared" si="85"/>
        <v>355371.38764050003</v>
      </c>
    </row>
    <row r="871" spans="2:17" x14ac:dyDescent="0.25">
      <c r="B871" s="109">
        <v>867</v>
      </c>
      <c r="C871" s="146" t="s">
        <v>6462</v>
      </c>
      <c r="D871" s="109">
        <v>1200109140</v>
      </c>
      <c r="E871" s="108" t="s">
        <v>684</v>
      </c>
      <c r="F871" s="109">
        <v>2016</v>
      </c>
      <c r="G871" s="110">
        <v>44389</v>
      </c>
      <c r="H871" s="109">
        <f t="shared" si="80"/>
        <v>5</v>
      </c>
      <c r="I871" s="109">
        <v>8</v>
      </c>
      <c r="J871" s="111">
        <f t="shared" si="81"/>
        <v>0.11874999999999999</v>
      </c>
      <c r="K871" s="138">
        <v>363636</v>
      </c>
      <c r="L871" s="138">
        <v>174158.3</v>
      </c>
      <c r="M871" s="121">
        <v>0.01</v>
      </c>
      <c r="N871" s="112">
        <f t="shared" si="82"/>
        <v>367272.36</v>
      </c>
      <c r="O871" s="112">
        <f t="shared" si="83"/>
        <v>218067.96375</v>
      </c>
      <c r="P871" s="114">
        <f t="shared" si="84"/>
        <v>149204.39624999999</v>
      </c>
      <c r="Q871" s="115">
        <f t="shared" si="85"/>
        <v>134283.95662499999</v>
      </c>
    </row>
    <row r="872" spans="2:17" x14ac:dyDescent="0.25">
      <c r="B872" s="109">
        <v>868</v>
      </c>
      <c r="C872" s="146" t="s">
        <v>6462</v>
      </c>
      <c r="D872" s="109">
        <v>1200122181</v>
      </c>
      <c r="E872" s="108" t="s">
        <v>685</v>
      </c>
      <c r="F872" s="109">
        <v>2016</v>
      </c>
      <c r="G872" s="110">
        <v>44389</v>
      </c>
      <c r="H872" s="109">
        <f t="shared" si="80"/>
        <v>5</v>
      </c>
      <c r="I872" s="109">
        <v>8</v>
      </c>
      <c r="J872" s="111">
        <f t="shared" si="81"/>
        <v>0.11874999999999999</v>
      </c>
      <c r="K872" s="138">
        <v>277498.78000000003</v>
      </c>
      <c r="L872" s="138">
        <v>129051.15</v>
      </c>
      <c r="M872" s="121">
        <v>0.01</v>
      </c>
      <c r="N872" s="112">
        <f t="shared" si="82"/>
        <v>280273.76780000003</v>
      </c>
      <c r="O872" s="112">
        <f t="shared" si="83"/>
        <v>166412.54963125003</v>
      </c>
      <c r="P872" s="114">
        <f t="shared" si="84"/>
        <v>113861.21816875</v>
      </c>
      <c r="Q872" s="115">
        <f t="shared" si="85"/>
        <v>102475.09635187501</v>
      </c>
    </row>
    <row r="873" spans="2:17" x14ac:dyDescent="0.25">
      <c r="B873" s="109">
        <v>869</v>
      </c>
      <c r="C873" s="146" t="s">
        <v>6462</v>
      </c>
      <c r="D873" s="109">
        <v>1200125060</v>
      </c>
      <c r="E873" s="108" t="s">
        <v>686</v>
      </c>
      <c r="F873" s="109">
        <v>2016</v>
      </c>
      <c r="G873" s="110">
        <v>44389</v>
      </c>
      <c r="H873" s="109">
        <f t="shared" si="80"/>
        <v>5</v>
      </c>
      <c r="I873" s="109">
        <v>8</v>
      </c>
      <c r="J873" s="111">
        <f t="shared" si="81"/>
        <v>0.11874999999999999</v>
      </c>
      <c r="K873" s="138">
        <v>274220</v>
      </c>
      <c r="L873" s="138">
        <v>133236.42000000001</v>
      </c>
      <c r="M873" s="121">
        <v>0.01</v>
      </c>
      <c r="N873" s="112">
        <f t="shared" si="82"/>
        <v>276962.2</v>
      </c>
      <c r="O873" s="112">
        <f t="shared" si="83"/>
        <v>164446.30624999999</v>
      </c>
      <c r="P873" s="114">
        <f t="shared" si="84"/>
        <v>112515.89375000002</v>
      </c>
      <c r="Q873" s="115">
        <f t="shared" si="85"/>
        <v>101264.30437500002</v>
      </c>
    </row>
    <row r="874" spans="2:17" x14ac:dyDescent="0.25">
      <c r="B874" s="109">
        <v>870</v>
      </c>
      <c r="C874" s="146" t="s">
        <v>6462</v>
      </c>
      <c r="D874" s="109">
        <v>1200104040</v>
      </c>
      <c r="E874" s="108" t="s">
        <v>687</v>
      </c>
      <c r="F874" s="109">
        <v>2016</v>
      </c>
      <c r="G874" s="110">
        <v>44389</v>
      </c>
      <c r="H874" s="109">
        <f t="shared" si="80"/>
        <v>5</v>
      </c>
      <c r="I874" s="109">
        <v>8</v>
      </c>
      <c r="J874" s="111">
        <f t="shared" si="81"/>
        <v>0.11874999999999999</v>
      </c>
      <c r="K874" s="138">
        <v>237000</v>
      </c>
      <c r="L874" s="138">
        <v>89835.56</v>
      </c>
      <c r="M874" s="121">
        <v>0.01</v>
      </c>
      <c r="N874" s="112">
        <f t="shared" si="82"/>
        <v>239370</v>
      </c>
      <c r="O874" s="112">
        <f t="shared" si="83"/>
        <v>142125.9375</v>
      </c>
      <c r="P874" s="114">
        <f t="shared" si="84"/>
        <v>97244.0625</v>
      </c>
      <c r="Q874" s="115">
        <f t="shared" si="85"/>
        <v>87519.65625</v>
      </c>
    </row>
    <row r="875" spans="2:17" x14ac:dyDescent="0.25">
      <c r="B875" s="109">
        <v>871</v>
      </c>
      <c r="C875" s="146" t="s">
        <v>6462</v>
      </c>
      <c r="D875" s="109">
        <v>1200121680</v>
      </c>
      <c r="E875" s="108" t="s">
        <v>688</v>
      </c>
      <c r="F875" s="109">
        <v>2016</v>
      </c>
      <c r="G875" s="110">
        <v>44389</v>
      </c>
      <c r="H875" s="109">
        <f t="shared" si="80"/>
        <v>5</v>
      </c>
      <c r="I875" s="109">
        <v>8</v>
      </c>
      <c r="J875" s="111">
        <f t="shared" si="81"/>
        <v>0.11874999999999999</v>
      </c>
      <c r="K875" s="138">
        <v>232233.57</v>
      </c>
      <c r="L875" s="138">
        <v>106856.02</v>
      </c>
      <c r="M875" s="121">
        <v>0.01</v>
      </c>
      <c r="N875" s="112">
        <f t="shared" si="82"/>
        <v>234555.9057</v>
      </c>
      <c r="O875" s="112">
        <f t="shared" si="83"/>
        <v>139267.569009375</v>
      </c>
      <c r="P875" s="114">
        <f t="shared" si="84"/>
        <v>95288.336690625001</v>
      </c>
      <c r="Q875" s="115">
        <f t="shared" si="85"/>
        <v>85759.503021562501</v>
      </c>
    </row>
    <row r="876" spans="2:17" x14ac:dyDescent="0.25">
      <c r="B876" s="109">
        <v>872</v>
      </c>
      <c r="C876" s="146" t="s">
        <v>6462</v>
      </c>
      <c r="D876" s="109">
        <v>1200125920</v>
      </c>
      <c r="E876" s="108" t="s">
        <v>689</v>
      </c>
      <c r="F876" s="109">
        <v>2016</v>
      </c>
      <c r="G876" s="110">
        <v>44389</v>
      </c>
      <c r="H876" s="109">
        <f t="shared" si="80"/>
        <v>5</v>
      </c>
      <c r="I876" s="109">
        <v>10</v>
      </c>
      <c r="J876" s="111">
        <f t="shared" si="81"/>
        <v>9.5000000000000001E-2</v>
      </c>
      <c r="K876" s="138">
        <v>140000</v>
      </c>
      <c r="L876" s="138">
        <v>68891.360000000001</v>
      </c>
      <c r="M876" s="121">
        <v>0.01</v>
      </c>
      <c r="N876" s="112">
        <f t="shared" si="82"/>
        <v>141400</v>
      </c>
      <c r="O876" s="112">
        <f t="shared" si="83"/>
        <v>67165</v>
      </c>
      <c r="P876" s="114">
        <f t="shared" si="84"/>
        <v>74235</v>
      </c>
      <c r="Q876" s="115">
        <f t="shared" si="85"/>
        <v>66811.5</v>
      </c>
    </row>
    <row r="877" spans="2:17" x14ac:dyDescent="0.25">
      <c r="B877" s="109">
        <v>873</v>
      </c>
      <c r="C877" s="146" t="s">
        <v>6462</v>
      </c>
      <c r="D877" s="109">
        <v>1200116750</v>
      </c>
      <c r="E877" s="108" t="s">
        <v>690</v>
      </c>
      <c r="F877" s="109">
        <v>2016</v>
      </c>
      <c r="G877" s="110">
        <v>44389</v>
      </c>
      <c r="H877" s="109">
        <f t="shared" si="80"/>
        <v>5</v>
      </c>
      <c r="I877" s="109">
        <v>10</v>
      </c>
      <c r="J877" s="111">
        <f t="shared" si="81"/>
        <v>9.5000000000000001E-2</v>
      </c>
      <c r="K877" s="138">
        <v>138600</v>
      </c>
      <c r="L877" s="138">
        <v>64000.51</v>
      </c>
      <c r="M877" s="121">
        <v>0.01</v>
      </c>
      <c r="N877" s="112">
        <f t="shared" si="82"/>
        <v>139986</v>
      </c>
      <c r="O877" s="112">
        <f t="shared" si="83"/>
        <v>66493.349999999991</v>
      </c>
      <c r="P877" s="114">
        <f t="shared" si="84"/>
        <v>73492.650000000009</v>
      </c>
      <c r="Q877" s="115">
        <f t="shared" si="85"/>
        <v>66143.385000000009</v>
      </c>
    </row>
    <row r="878" spans="2:17" x14ac:dyDescent="0.25">
      <c r="B878" s="109">
        <v>874</v>
      </c>
      <c r="C878" s="146" t="s">
        <v>6462</v>
      </c>
      <c r="D878" s="109">
        <v>1200116500</v>
      </c>
      <c r="E878" s="108" t="s">
        <v>691</v>
      </c>
      <c r="F878" s="109">
        <v>2016</v>
      </c>
      <c r="G878" s="110">
        <v>44389</v>
      </c>
      <c r="H878" s="109">
        <f t="shared" si="80"/>
        <v>5</v>
      </c>
      <c r="I878" s="109">
        <v>15</v>
      </c>
      <c r="J878" s="111">
        <f t="shared" si="81"/>
        <v>6.3333333333333325E-2</v>
      </c>
      <c r="K878" s="138">
        <v>137614</v>
      </c>
      <c r="L878" s="138">
        <v>65178.14</v>
      </c>
      <c r="M878" s="121">
        <v>0.01</v>
      </c>
      <c r="N878" s="112">
        <f t="shared" si="82"/>
        <v>138990.14000000001</v>
      </c>
      <c r="O878" s="112">
        <f t="shared" si="83"/>
        <v>44013.544333333339</v>
      </c>
      <c r="P878" s="114">
        <f t="shared" si="84"/>
        <v>94976.595666666675</v>
      </c>
      <c r="Q878" s="115">
        <f t="shared" si="85"/>
        <v>85478.936100000006</v>
      </c>
    </row>
    <row r="879" spans="2:17" x14ac:dyDescent="0.25">
      <c r="B879" s="109">
        <v>875</v>
      </c>
      <c r="C879" s="146" t="s">
        <v>6462</v>
      </c>
      <c r="D879" s="109">
        <v>1200105840</v>
      </c>
      <c r="E879" s="108" t="s">
        <v>692</v>
      </c>
      <c r="F879" s="109">
        <v>2016</v>
      </c>
      <c r="G879" s="110">
        <v>44389</v>
      </c>
      <c r="H879" s="109">
        <f t="shared" si="80"/>
        <v>5</v>
      </c>
      <c r="I879" s="109">
        <v>10</v>
      </c>
      <c r="J879" s="111">
        <f t="shared" si="81"/>
        <v>9.5000000000000001E-2</v>
      </c>
      <c r="K879" s="138">
        <v>110500</v>
      </c>
      <c r="L879" s="138">
        <v>42207.25</v>
      </c>
      <c r="M879" s="121">
        <v>0.01</v>
      </c>
      <c r="N879" s="112">
        <f t="shared" si="82"/>
        <v>111605</v>
      </c>
      <c r="O879" s="112">
        <f t="shared" si="83"/>
        <v>53012.375</v>
      </c>
      <c r="P879" s="114">
        <f t="shared" si="84"/>
        <v>58592.625</v>
      </c>
      <c r="Q879" s="115">
        <f t="shared" si="85"/>
        <v>52733.362500000003</v>
      </c>
    </row>
    <row r="880" spans="2:17" x14ac:dyDescent="0.25">
      <c r="B880" s="109">
        <v>876</v>
      </c>
      <c r="C880" s="146" t="s">
        <v>6462</v>
      </c>
      <c r="D880" s="109">
        <v>1200116540</v>
      </c>
      <c r="E880" s="108" t="s">
        <v>693</v>
      </c>
      <c r="F880" s="109">
        <v>2016</v>
      </c>
      <c r="G880" s="110">
        <v>44389</v>
      </c>
      <c r="H880" s="109">
        <f t="shared" si="80"/>
        <v>5</v>
      </c>
      <c r="I880" s="109">
        <v>10</v>
      </c>
      <c r="J880" s="111">
        <f t="shared" si="81"/>
        <v>9.5000000000000001E-2</v>
      </c>
      <c r="K880" s="138">
        <v>108000</v>
      </c>
      <c r="L880" s="138">
        <v>72572.05</v>
      </c>
      <c r="M880" s="121">
        <v>0.01</v>
      </c>
      <c r="N880" s="112">
        <f t="shared" si="82"/>
        <v>109080</v>
      </c>
      <c r="O880" s="112">
        <f t="shared" si="83"/>
        <v>51813</v>
      </c>
      <c r="P880" s="114">
        <f t="shared" si="84"/>
        <v>57267</v>
      </c>
      <c r="Q880" s="115">
        <f t="shared" si="85"/>
        <v>51540.3</v>
      </c>
    </row>
    <row r="881" spans="2:17" x14ac:dyDescent="0.25">
      <c r="B881" s="109">
        <v>877</v>
      </c>
      <c r="C881" s="146" t="s">
        <v>6462</v>
      </c>
      <c r="D881" s="109">
        <v>1200123870</v>
      </c>
      <c r="E881" s="108" t="s">
        <v>694</v>
      </c>
      <c r="F881" s="109">
        <v>2016</v>
      </c>
      <c r="G881" s="110">
        <v>44389</v>
      </c>
      <c r="H881" s="109">
        <f t="shared" si="80"/>
        <v>5</v>
      </c>
      <c r="I881" s="109">
        <v>10</v>
      </c>
      <c r="J881" s="111">
        <f t="shared" si="81"/>
        <v>9.5000000000000001E-2</v>
      </c>
      <c r="K881" s="138">
        <v>88104.86</v>
      </c>
      <c r="L881" s="138">
        <v>1</v>
      </c>
      <c r="M881" s="121">
        <v>0</v>
      </c>
      <c r="N881" s="112">
        <f t="shared" si="82"/>
        <v>88104.86</v>
      </c>
      <c r="O881" s="112">
        <f t="shared" si="83"/>
        <v>41849.808499999999</v>
      </c>
      <c r="P881" s="114">
        <f t="shared" si="84"/>
        <v>46255.051500000001</v>
      </c>
      <c r="Q881" s="115">
        <f t="shared" si="85"/>
        <v>41629.546350000004</v>
      </c>
    </row>
    <row r="882" spans="2:17" x14ac:dyDescent="0.25">
      <c r="B882" s="109">
        <v>878</v>
      </c>
      <c r="C882" s="146" t="s">
        <v>6462</v>
      </c>
      <c r="D882" s="109">
        <v>1200116560</v>
      </c>
      <c r="E882" s="108" t="s">
        <v>695</v>
      </c>
      <c r="F882" s="109">
        <v>2016</v>
      </c>
      <c r="G882" s="110">
        <v>44389</v>
      </c>
      <c r="H882" s="109">
        <f t="shared" si="80"/>
        <v>5</v>
      </c>
      <c r="I882" s="109">
        <v>15</v>
      </c>
      <c r="J882" s="111">
        <f t="shared" si="81"/>
        <v>6.3333333333333325E-2</v>
      </c>
      <c r="K882" s="138">
        <v>82325</v>
      </c>
      <c r="L882" s="138">
        <v>37052.959999999999</v>
      </c>
      <c r="M882" s="121">
        <v>0.01</v>
      </c>
      <c r="N882" s="112">
        <f t="shared" si="82"/>
        <v>83148.25</v>
      </c>
      <c r="O882" s="112">
        <f t="shared" si="83"/>
        <v>26330.279166666667</v>
      </c>
      <c r="P882" s="114">
        <f t="shared" si="84"/>
        <v>56817.970833333333</v>
      </c>
      <c r="Q882" s="115">
        <f t="shared" si="85"/>
        <v>51136.173750000002</v>
      </c>
    </row>
    <row r="883" spans="2:17" x14ac:dyDescent="0.25">
      <c r="B883" s="109">
        <v>879</v>
      </c>
      <c r="C883" s="146" t="s">
        <v>6462</v>
      </c>
      <c r="D883" s="109">
        <v>1200105910</v>
      </c>
      <c r="E883" s="108" t="s">
        <v>696</v>
      </c>
      <c r="F883" s="109">
        <v>2016</v>
      </c>
      <c r="G883" s="110">
        <v>44389</v>
      </c>
      <c r="H883" s="109">
        <f t="shared" si="80"/>
        <v>5</v>
      </c>
      <c r="I883" s="109">
        <v>6</v>
      </c>
      <c r="J883" s="111">
        <f t="shared" si="81"/>
        <v>0.15833333333333333</v>
      </c>
      <c r="K883" s="138">
        <v>81000</v>
      </c>
      <c r="L883" s="138">
        <v>31118.06</v>
      </c>
      <c r="M883" s="121">
        <v>0.01</v>
      </c>
      <c r="N883" s="112">
        <f t="shared" si="82"/>
        <v>81810</v>
      </c>
      <c r="O883" s="112">
        <f t="shared" si="83"/>
        <v>64766.25</v>
      </c>
      <c r="P883" s="114">
        <f t="shared" si="84"/>
        <v>17043.75</v>
      </c>
      <c r="Q883" s="115">
        <f t="shared" si="85"/>
        <v>15339.375</v>
      </c>
    </row>
    <row r="884" spans="2:17" x14ac:dyDescent="0.25">
      <c r="B884" s="109">
        <v>880</v>
      </c>
      <c r="C884" s="146" t="s">
        <v>6462</v>
      </c>
      <c r="D884" s="109">
        <v>1200116260</v>
      </c>
      <c r="E884" s="108" t="s">
        <v>697</v>
      </c>
      <c r="F884" s="109">
        <v>2016</v>
      </c>
      <c r="G884" s="110">
        <v>44389</v>
      </c>
      <c r="H884" s="109">
        <f t="shared" si="80"/>
        <v>5</v>
      </c>
      <c r="I884" s="109">
        <v>8</v>
      </c>
      <c r="J884" s="111">
        <f t="shared" si="81"/>
        <v>0.11874999999999999</v>
      </c>
      <c r="K884" s="138">
        <v>65000</v>
      </c>
      <c r="L884" s="138">
        <v>25396.71</v>
      </c>
      <c r="M884" s="121">
        <v>0.01</v>
      </c>
      <c r="N884" s="112">
        <f t="shared" si="82"/>
        <v>65650</v>
      </c>
      <c r="O884" s="112">
        <f t="shared" si="83"/>
        <v>38979.6875</v>
      </c>
      <c r="P884" s="114">
        <f t="shared" si="84"/>
        <v>26670.3125</v>
      </c>
      <c r="Q884" s="115">
        <f t="shared" si="85"/>
        <v>24003.28125</v>
      </c>
    </row>
    <row r="885" spans="2:17" x14ac:dyDescent="0.25">
      <c r="B885" s="109">
        <v>881</v>
      </c>
      <c r="C885" s="146" t="s">
        <v>6462</v>
      </c>
      <c r="D885" s="109">
        <v>1200123860</v>
      </c>
      <c r="E885" s="108" t="s">
        <v>698</v>
      </c>
      <c r="F885" s="109">
        <v>2016</v>
      </c>
      <c r="G885" s="110">
        <v>44389</v>
      </c>
      <c r="H885" s="109">
        <f t="shared" si="80"/>
        <v>5</v>
      </c>
      <c r="I885" s="109">
        <v>15</v>
      </c>
      <c r="J885" s="111">
        <f t="shared" si="81"/>
        <v>6.3333333333333325E-2</v>
      </c>
      <c r="K885" s="138">
        <v>60217.11</v>
      </c>
      <c r="L885" s="138">
        <v>3830.59</v>
      </c>
      <c r="M885" s="121">
        <v>0.01</v>
      </c>
      <c r="N885" s="112">
        <f t="shared" si="82"/>
        <v>60819.2811</v>
      </c>
      <c r="O885" s="112">
        <f t="shared" si="83"/>
        <v>19259.439015</v>
      </c>
      <c r="P885" s="114">
        <f t="shared" si="84"/>
        <v>41559.842084999997</v>
      </c>
      <c r="Q885" s="115">
        <f t="shared" si="85"/>
        <v>37403.857876499998</v>
      </c>
    </row>
    <row r="886" spans="2:17" x14ac:dyDescent="0.25">
      <c r="B886" s="109">
        <v>882</v>
      </c>
      <c r="C886" s="146" t="s">
        <v>6462</v>
      </c>
      <c r="D886" s="109">
        <v>1200095940</v>
      </c>
      <c r="E886" s="108" t="s">
        <v>699</v>
      </c>
      <c r="F886" s="109">
        <v>2016</v>
      </c>
      <c r="G886" s="110">
        <v>44389</v>
      </c>
      <c r="H886" s="109">
        <f t="shared" si="80"/>
        <v>5</v>
      </c>
      <c r="I886" s="109">
        <v>6</v>
      </c>
      <c r="J886" s="111">
        <f t="shared" si="81"/>
        <v>0.15833333333333333</v>
      </c>
      <c r="K886" s="138">
        <v>40500</v>
      </c>
      <c r="L886" s="138">
        <v>15802.43</v>
      </c>
      <c r="M886" s="121">
        <v>0.01</v>
      </c>
      <c r="N886" s="112">
        <f t="shared" si="82"/>
        <v>40905</v>
      </c>
      <c r="O886" s="112">
        <f t="shared" si="83"/>
        <v>32383.125</v>
      </c>
      <c r="P886" s="114">
        <f t="shared" si="84"/>
        <v>8521.875</v>
      </c>
      <c r="Q886" s="115">
        <f t="shared" si="85"/>
        <v>7669.6875</v>
      </c>
    </row>
    <row r="887" spans="2:17" x14ac:dyDescent="0.25">
      <c r="B887" s="109">
        <v>883</v>
      </c>
      <c r="C887" s="146" t="s">
        <v>6462</v>
      </c>
      <c r="D887" s="109">
        <v>1200095930</v>
      </c>
      <c r="E887" s="108" t="s">
        <v>699</v>
      </c>
      <c r="F887" s="109">
        <v>2016</v>
      </c>
      <c r="G887" s="110">
        <v>44389</v>
      </c>
      <c r="H887" s="109">
        <f t="shared" si="80"/>
        <v>5</v>
      </c>
      <c r="I887" s="109">
        <v>6</v>
      </c>
      <c r="J887" s="111">
        <f t="shared" si="81"/>
        <v>0.15833333333333333</v>
      </c>
      <c r="K887" s="138">
        <v>40500</v>
      </c>
      <c r="L887" s="138">
        <v>15802.43</v>
      </c>
      <c r="M887" s="121">
        <v>0.01</v>
      </c>
      <c r="N887" s="112">
        <f t="shared" si="82"/>
        <v>40905</v>
      </c>
      <c r="O887" s="112">
        <f t="shared" si="83"/>
        <v>32383.125</v>
      </c>
      <c r="P887" s="114">
        <f t="shared" si="84"/>
        <v>8521.875</v>
      </c>
      <c r="Q887" s="115">
        <f t="shared" si="85"/>
        <v>7669.6875</v>
      </c>
    </row>
    <row r="888" spans="2:17" x14ac:dyDescent="0.25">
      <c r="B888" s="109">
        <v>884</v>
      </c>
      <c r="C888" s="146" t="s">
        <v>6462</v>
      </c>
      <c r="D888" s="109">
        <v>1200095920</v>
      </c>
      <c r="E888" s="108" t="s">
        <v>699</v>
      </c>
      <c r="F888" s="109">
        <v>2016</v>
      </c>
      <c r="G888" s="110">
        <v>44389</v>
      </c>
      <c r="H888" s="109">
        <f t="shared" si="80"/>
        <v>5</v>
      </c>
      <c r="I888" s="109">
        <v>6</v>
      </c>
      <c r="J888" s="111">
        <f t="shared" si="81"/>
        <v>0.15833333333333333</v>
      </c>
      <c r="K888" s="138">
        <v>40500</v>
      </c>
      <c r="L888" s="138">
        <v>15802.43</v>
      </c>
      <c r="M888" s="121">
        <v>0.01</v>
      </c>
      <c r="N888" s="112">
        <f t="shared" si="82"/>
        <v>40905</v>
      </c>
      <c r="O888" s="112">
        <f t="shared" si="83"/>
        <v>32383.125</v>
      </c>
      <c r="P888" s="114">
        <f t="shared" si="84"/>
        <v>8521.875</v>
      </c>
      <c r="Q888" s="115">
        <f t="shared" si="85"/>
        <v>7669.6875</v>
      </c>
    </row>
    <row r="889" spans="2:17" x14ac:dyDescent="0.25">
      <c r="B889" s="109">
        <v>885</v>
      </c>
      <c r="C889" s="146" t="s">
        <v>6462</v>
      </c>
      <c r="D889" s="109">
        <v>1200123850</v>
      </c>
      <c r="E889" s="108" t="s">
        <v>700</v>
      </c>
      <c r="F889" s="109">
        <v>2016</v>
      </c>
      <c r="G889" s="110">
        <v>44389</v>
      </c>
      <c r="H889" s="109">
        <f t="shared" si="80"/>
        <v>5</v>
      </c>
      <c r="I889" s="109">
        <v>5</v>
      </c>
      <c r="J889" s="111">
        <f t="shared" si="81"/>
        <v>0.19</v>
      </c>
      <c r="K889" s="138">
        <v>35207</v>
      </c>
      <c r="L889" s="138">
        <v>1</v>
      </c>
      <c r="M889" s="121">
        <v>0</v>
      </c>
      <c r="N889" s="112">
        <f t="shared" si="82"/>
        <v>35207</v>
      </c>
      <c r="O889" s="112">
        <f t="shared" si="83"/>
        <v>33446.65</v>
      </c>
      <c r="P889" s="114">
        <f t="shared" si="84"/>
        <v>1760.3499999999985</v>
      </c>
      <c r="Q889" s="115">
        <f t="shared" si="85"/>
        <v>1760.3499999999985</v>
      </c>
    </row>
    <row r="890" spans="2:17" x14ac:dyDescent="0.25">
      <c r="B890" s="109">
        <v>886</v>
      </c>
      <c r="C890" s="146" t="s">
        <v>6462</v>
      </c>
      <c r="D890" s="109">
        <v>1200134130</v>
      </c>
      <c r="E890" s="108" t="s">
        <v>701</v>
      </c>
      <c r="F890" s="109">
        <v>2017</v>
      </c>
      <c r="G890" s="110">
        <v>44389</v>
      </c>
      <c r="H890" s="109">
        <f t="shared" si="80"/>
        <v>4</v>
      </c>
      <c r="I890" s="109">
        <v>15</v>
      </c>
      <c r="J890" s="111">
        <f t="shared" si="81"/>
        <v>6.3333333333333325E-2</v>
      </c>
      <c r="K890" s="138">
        <v>15168707.42</v>
      </c>
      <c r="L890" s="138">
        <v>8763164.0199999996</v>
      </c>
      <c r="M890" s="121">
        <v>0.04</v>
      </c>
      <c r="N890" s="112">
        <f t="shared" si="82"/>
        <v>15775455.716800001</v>
      </c>
      <c r="O890" s="112">
        <f t="shared" si="83"/>
        <v>3996448.781589333</v>
      </c>
      <c r="P890" s="114">
        <f t="shared" si="84"/>
        <v>11779006.935210668</v>
      </c>
      <c r="Q890" s="115">
        <f t="shared" si="85"/>
        <v>10601106.241689602</v>
      </c>
    </row>
    <row r="891" spans="2:17" x14ac:dyDescent="0.25">
      <c r="B891" s="109">
        <v>887</v>
      </c>
      <c r="C891" s="146" t="s">
        <v>6462</v>
      </c>
      <c r="D891" s="109">
        <v>1200134120</v>
      </c>
      <c r="E891" s="108" t="s">
        <v>702</v>
      </c>
      <c r="F891" s="109">
        <v>2017</v>
      </c>
      <c r="G891" s="110">
        <v>44389</v>
      </c>
      <c r="H891" s="109">
        <f t="shared" si="80"/>
        <v>4</v>
      </c>
      <c r="I891" s="109">
        <v>15</v>
      </c>
      <c r="J891" s="111">
        <f t="shared" si="81"/>
        <v>6.3333333333333325E-2</v>
      </c>
      <c r="K891" s="138">
        <v>4765100</v>
      </c>
      <c r="L891" s="138">
        <v>2752862.13</v>
      </c>
      <c r="M891" s="121">
        <v>0.04</v>
      </c>
      <c r="N891" s="112">
        <f t="shared" si="82"/>
        <v>4955704</v>
      </c>
      <c r="O891" s="112">
        <f t="shared" si="83"/>
        <v>1255445.0133333332</v>
      </c>
      <c r="P891" s="114">
        <f t="shared" si="84"/>
        <v>3700258.9866666668</v>
      </c>
      <c r="Q891" s="115">
        <f t="shared" si="85"/>
        <v>3330233.088</v>
      </c>
    </row>
    <row r="892" spans="2:17" x14ac:dyDescent="0.25">
      <c r="B892" s="109">
        <v>888</v>
      </c>
      <c r="C892" s="146" t="s">
        <v>6462</v>
      </c>
      <c r="D892" s="109">
        <v>1200132700</v>
      </c>
      <c r="E892" s="108" t="s">
        <v>703</v>
      </c>
      <c r="F892" s="109">
        <v>2017</v>
      </c>
      <c r="G892" s="110">
        <v>44389</v>
      </c>
      <c r="H892" s="109">
        <f t="shared" si="80"/>
        <v>4</v>
      </c>
      <c r="I892" s="109">
        <v>15</v>
      </c>
      <c r="J892" s="111">
        <f t="shared" si="81"/>
        <v>6.3333333333333325E-2</v>
      </c>
      <c r="K892" s="138">
        <v>1629000</v>
      </c>
      <c r="L892" s="138">
        <v>957369</v>
      </c>
      <c r="M892" s="121">
        <v>0.04</v>
      </c>
      <c r="N892" s="112">
        <f t="shared" si="82"/>
        <v>1694160</v>
      </c>
      <c r="O892" s="112">
        <f t="shared" si="83"/>
        <v>429187.19999999995</v>
      </c>
      <c r="P892" s="114">
        <f t="shared" si="84"/>
        <v>1264972.8</v>
      </c>
      <c r="Q892" s="115">
        <f t="shared" si="85"/>
        <v>1138475.52</v>
      </c>
    </row>
    <row r="893" spans="2:17" x14ac:dyDescent="0.25">
      <c r="B893" s="109">
        <v>889</v>
      </c>
      <c r="C893" s="146" t="s">
        <v>6462</v>
      </c>
      <c r="D893" s="109">
        <v>1200130400</v>
      </c>
      <c r="E893" s="108" t="s">
        <v>704</v>
      </c>
      <c r="F893" s="109">
        <v>2017</v>
      </c>
      <c r="G893" s="110">
        <v>44389</v>
      </c>
      <c r="H893" s="109">
        <f t="shared" si="80"/>
        <v>4</v>
      </c>
      <c r="I893" s="109">
        <v>15</v>
      </c>
      <c r="J893" s="111">
        <f t="shared" si="81"/>
        <v>6.3333333333333325E-2</v>
      </c>
      <c r="K893" s="138">
        <v>1377500</v>
      </c>
      <c r="L893" s="138">
        <v>786443.6</v>
      </c>
      <c r="M893" s="121">
        <v>0.04</v>
      </c>
      <c r="N893" s="112">
        <f t="shared" si="82"/>
        <v>1432600</v>
      </c>
      <c r="O893" s="112">
        <f t="shared" si="83"/>
        <v>362925.33333333326</v>
      </c>
      <c r="P893" s="114">
        <f t="shared" si="84"/>
        <v>1069674.6666666667</v>
      </c>
      <c r="Q893" s="115">
        <f t="shared" si="85"/>
        <v>962707.20000000007</v>
      </c>
    </row>
    <row r="894" spans="2:17" x14ac:dyDescent="0.25">
      <c r="B894" s="109">
        <v>890</v>
      </c>
      <c r="C894" s="146" t="s">
        <v>6462</v>
      </c>
      <c r="D894" s="109">
        <v>1200135850</v>
      </c>
      <c r="E894" s="108" t="s">
        <v>705</v>
      </c>
      <c r="F894" s="109">
        <v>2017</v>
      </c>
      <c r="G894" s="110">
        <v>44389</v>
      </c>
      <c r="H894" s="109">
        <f t="shared" si="80"/>
        <v>4</v>
      </c>
      <c r="I894" s="109">
        <v>15</v>
      </c>
      <c r="J894" s="111">
        <f t="shared" si="81"/>
        <v>6.3333333333333325E-2</v>
      </c>
      <c r="K894" s="138">
        <v>1067108</v>
      </c>
      <c r="L894" s="138">
        <v>431800.35</v>
      </c>
      <c r="M894" s="121">
        <v>0.04</v>
      </c>
      <c r="N894" s="112">
        <f t="shared" si="82"/>
        <v>1109792.32</v>
      </c>
      <c r="O894" s="112">
        <f t="shared" si="83"/>
        <v>281147.38773333334</v>
      </c>
      <c r="P894" s="114">
        <f t="shared" si="84"/>
        <v>828644.93226666679</v>
      </c>
      <c r="Q894" s="115">
        <f t="shared" si="85"/>
        <v>745780.43904000008</v>
      </c>
    </row>
    <row r="895" spans="2:17" x14ac:dyDescent="0.25">
      <c r="B895" s="109">
        <v>891</v>
      </c>
      <c r="C895" s="146" t="s">
        <v>6462</v>
      </c>
      <c r="D895" s="109">
        <v>1200135860</v>
      </c>
      <c r="E895" s="108" t="s">
        <v>706</v>
      </c>
      <c r="F895" s="109">
        <v>2017</v>
      </c>
      <c r="G895" s="110">
        <v>44389</v>
      </c>
      <c r="H895" s="109">
        <f t="shared" si="80"/>
        <v>4</v>
      </c>
      <c r="I895" s="109">
        <v>15</v>
      </c>
      <c r="J895" s="111">
        <f t="shared" si="81"/>
        <v>6.3333333333333325E-2</v>
      </c>
      <c r="K895" s="138">
        <v>1067108</v>
      </c>
      <c r="L895" s="138">
        <v>431800.35</v>
      </c>
      <c r="M895" s="121">
        <v>0.04</v>
      </c>
      <c r="N895" s="112">
        <f t="shared" si="82"/>
        <v>1109792.32</v>
      </c>
      <c r="O895" s="112">
        <f t="shared" si="83"/>
        <v>281147.38773333334</v>
      </c>
      <c r="P895" s="114">
        <f t="shared" si="84"/>
        <v>828644.93226666679</v>
      </c>
      <c r="Q895" s="115">
        <f t="shared" si="85"/>
        <v>745780.43904000008</v>
      </c>
    </row>
    <row r="896" spans="2:17" x14ac:dyDescent="0.25">
      <c r="B896" s="109">
        <v>892</v>
      </c>
      <c r="C896" s="146" t="s">
        <v>6462</v>
      </c>
      <c r="D896" s="109">
        <v>1200128090</v>
      </c>
      <c r="E896" s="108" t="s">
        <v>707</v>
      </c>
      <c r="F896" s="109">
        <v>2017</v>
      </c>
      <c r="G896" s="110">
        <v>44389</v>
      </c>
      <c r="H896" s="109">
        <f t="shared" si="80"/>
        <v>4</v>
      </c>
      <c r="I896" s="109">
        <v>15</v>
      </c>
      <c r="J896" s="111">
        <f t="shared" si="81"/>
        <v>6.3333333333333325E-2</v>
      </c>
      <c r="K896" s="138">
        <v>889646</v>
      </c>
      <c r="L896" s="138">
        <v>460634.27</v>
      </c>
      <c r="M896" s="121">
        <v>0.04</v>
      </c>
      <c r="N896" s="112">
        <f t="shared" si="82"/>
        <v>925231.84000000008</v>
      </c>
      <c r="O896" s="112">
        <f t="shared" si="83"/>
        <v>234392.06613333331</v>
      </c>
      <c r="P896" s="114">
        <f t="shared" si="84"/>
        <v>690839.77386666671</v>
      </c>
      <c r="Q896" s="115">
        <f t="shared" si="85"/>
        <v>621755.79648000002</v>
      </c>
    </row>
    <row r="897" spans="2:17" x14ac:dyDescent="0.25">
      <c r="B897" s="109">
        <v>893</v>
      </c>
      <c r="C897" s="146" t="s">
        <v>6462</v>
      </c>
      <c r="D897" s="109">
        <v>1200126660</v>
      </c>
      <c r="E897" s="108" t="s">
        <v>708</v>
      </c>
      <c r="F897" s="109">
        <v>2017</v>
      </c>
      <c r="G897" s="110">
        <v>44389</v>
      </c>
      <c r="H897" s="109">
        <f t="shared" si="80"/>
        <v>4</v>
      </c>
      <c r="I897" s="109">
        <v>15</v>
      </c>
      <c r="J897" s="111">
        <f t="shared" si="81"/>
        <v>6.3333333333333325E-2</v>
      </c>
      <c r="K897" s="138">
        <v>886490</v>
      </c>
      <c r="L897" s="138">
        <v>442219.06</v>
      </c>
      <c r="M897" s="121">
        <v>0.04</v>
      </c>
      <c r="N897" s="112">
        <f t="shared" si="82"/>
        <v>921949.6</v>
      </c>
      <c r="O897" s="112">
        <f t="shared" si="83"/>
        <v>233560.5653333333</v>
      </c>
      <c r="P897" s="114">
        <f t="shared" si="84"/>
        <v>688389.03466666664</v>
      </c>
      <c r="Q897" s="115">
        <f t="shared" si="85"/>
        <v>619550.13119999995</v>
      </c>
    </row>
    <row r="898" spans="2:17" x14ac:dyDescent="0.25">
      <c r="B898" s="109">
        <v>894</v>
      </c>
      <c r="C898" s="146" t="s">
        <v>6462</v>
      </c>
      <c r="D898" s="109">
        <v>1200134140</v>
      </c>
      <c r="E898" s="108" t="s">
        <v>709</v>
      </c>
      <c r="F898" s="109">
        <v>2017</v>
      </c>
      <c r="G898" s="110">
        <v>44389</v>
      </c>
      <c r="H898" s="109">
        <f t="shared" si="80"/>
        <v>4</v>
      </c>
      <c r="I898" s="109">
        <v>15</v>
      </c>
      <c r="J898" s="111">
        <f t="shared" si="81"/>
        <v>6.3333333333333325E-2</v>
      </c>
      <c r="K898" s="138">
        <v>851508</v>
      </c>
      <c r="L898" s="138">
        <v>496538.54</v>
      </c>
      <c r="M898" s="121">
        <v>0.04</v>
      </c>
      <c r="N898" s="112">
        <f t="shared" si="82"/>
        <v>885568.32000000007</v>
      </c>
      <c r="O898" s="112">
        <f t="shared" si="83"/>
        <v>224343.97439999998</v>
      </c>
      <c r="P898" s="114">
        <f t="shared" si="84"/>
        <v>661224.34560000012</v>
      </c>
      <c r="Q898" s="115">
        <f t="shared" si="85"/>
        <v>595101.91104000015</v>
      </c>
    </row>
    <row r="899" spans="2:17" x14ac:dyDescent="0.25">
      <c r="B899" s="109">
        <v>895</v>
      </c>
      <c r="C899" s="146" t="s">
        <v>6462</v>
      </c>
      <c r="D899" s="109">
        <v>1200130380</v>
      </c>
      <c r="E899" s="108" t="s">
        <v>710</v>
      </c>
      <c r="F899" s="109">
        <v>2017</v>
      </c>
      <c r="G899" s="110">
        <v>44389</v>
      </c>
      <c r="H899" s="109">
        <f t="shared" si="80"/>
        <v>4</v>
      </c>
      <c r="I899" s="109">
        <v>15</v>
      </c>
      <c r="J899" s="111">
        <f t="shared" si="81"/>
        <v>6.3333333333333325E-2</v>
      </c>
      <c r="K899" s="138">
        <v>767851.64</v>
      </c>
      <c r="L899" s="138">
        <v>411182.65</v>
      </c>
      <c r="M899" s="121">
        <v>0.04</v>
      </c>
      <c r="N899" s="112">
        <f t="shared" si="82"/>
        <v>798565.70559999999</v>
      </c>
      <c r="O899" s="112">
        <f t="shared" si="83"/>
        <v>202303.31208533331</v>
      </c>
      <c r="P899" s="114">
        <f t="shared" si="84"/>
        <v>596262.39351466671</v>
      </c>
      <c r="Q899" s="115">
        <f t="shared" si="85"/>
        <v>536636.15416320006</v>
      </c>
    </row>
    <row r="900" spans="2:17" x14ac:dyDescent="0.25">
      <c r="B900" s="109">
        <v>896</v>
      </c>
      <c r="C900" s="146" t="s">
        <v>6462</v>
      </c>
      <c r="D900" s="109">
        <v>1200130440</v>
      </c>
      <c r="E900" s="108" t="s">
        <v>711</v>
      </c>
      <c r="F900" s="109">
        <v>2017</v>
      </c>
      <c r="G900" s="110">
        <v>44389</v>
      </c>
      <c r="H900" s="109">
        <f t="shared" si="80"/>
        <v>4</v>
      </c>
      <c r="I900" s="109">
        <v>15</v>
      </c>
      <c r="J900" s="111">
        <f t="shared" si="81"/>
        <v>6.3333333333333325E-2</v>
      </c>
      <c r="K900" s="138">
        <v>759600</v>
      </c>
      <c r="L900" s="138">
        <v>451315.12</v>
      </c>
      <c r="M900" s="121">
        <v>0.04</v>
      </c>
      <c r="N900" s="112">
        <f t="shared" si="82"/>
        <v>789984</v>
      </c>
      <c r="O900" s="112">
        <f t="shared" si="83"/>
        <v>200129.27999999997</v>
      </c>
      <c r="P900" s="114">
        <f t="shared" si="84"/>
        <v>589854.71999999997</v>
      </c>
      <c r="Q900" s="115">
        <f t="shared" si="85"/>
        <v>530869.24800000002</v>
      </c>
    </row>
    <row r="901" spans="2:17" x14ac:dyDescent="0.25">
      <c r="B901" s="109">
        <v>897</v>
      </c>
      <c r="C901" s="146" t="s">
        <v>6462</v>
      </c>
      <c r="D901" s="109">
        <v>1200127710</v>
      </c>
      <c r="E901" s="108" t="s">
        <v>712</v>
      </c>
      <c r="F901" s="109">
        <v>2017</v>
      </c>
      <c r="G901" s="110">
        <v>44389</v>
      </c>
      <c r="H901" s="109">
        <f t="shared" ref="H901:H964" si="86">YEAR(G901)-F901</f>
        <v>4</v>
      </c>
      <c r="I901" s="109">
        <v>15</v>
      </c>
      <c r="J901" s="111">
        <f t="shared" ref="J901:J964" si="87">(95/I901/100)</f>
        <v>6.3333333333333325E-2</v>
      </c>
      <c r="K901" s="138">
        <v>685000</v>
      </c>
      <c r="L901" s="138">
        <v>348087.91</v>
      </c>
      <c r="M901" s="121">
        <v>0.04</v>
      </c>
      <c r="N901" s="112">
        <f t="shared" ref="N901:N964" si="88">K901*(1+M901)</f>
        <v>712400</v>
      </c>
      <c r="O901" s="112">
        <f t="shared" ref="O901:O964" si="89">H901*J901*N901</f>
        <v>180474.66666666663</v>
      </c>
      <c r="P901" s="114">
        <f t="shared" si="84"/>
        <v>531925.33333333337</v>
      </c>
      <c r="Q901" s="115">
        <f t="shared" si="85"/>
        <v>478732.80000000005</v>
      </c>
    </row>
    <row r="902" spans="2:17" x14ac:dyDescent="0.25">
      <c r="B902" s="109">
        <v>898</v>
      </c>
      <c r="C902" s="146" t="s">
        <v>6462</v>
      </c>
      <c r="D902" s="109">
        <v>1200135730</v>
      </c>
      <c r="E902" s="108" t="s">
        <v>713</v>
      </c>
      <c r="F902" s="109">
        <v>2017</v>
      </c>
      <c r="G902" s="110">
        <v>44389</v>
      </c>
      <c r="H902" s="109">
        <f t="shared" si="86"/>
        <v>4</v>
      </c>
      <c r="I902" s="109">
        <v>15</v>
      </c>
      <c r="J902" s="111">
        <f t="shared" si="87"/>
        <v>6.3333333333333325E-2</v>
      </c>
      <c r="K902" s="138">
        <v>565000</v>
      </c>
      <c r="L902" s="138">
        <v>253201.32</v>
      </c>
      <c r="M902" s="121">
        <v>0.05</v>
      </c>
      <c r="N902" s="112">
        <f t="shared" si="88"/>
        <v>593250</v>
      </c>
      <c r="O902" s="112">
        <f t="shared" si="89"/>
        <v>150289.99999999997</v>
      </c>
      <c r="P902" s="114">
        <f t="shared" ref="P902:P965" si="90">IF(N902-O902&lt;=0,5%*N902,N902-O902)</f>
        <v>442960</v>
      </c>
      <c r="Q902" s="115">
        <f t="shared" ref="Q902:Q965" si="91">IF(P902=N902*5%,P902,P902*0.9)</f>
        <v>398664</v>
      </c>
    </row>
    <row r="903" spans="2:17" x14ac:dyDescent="0.25">
      <c r="B903" s="109">
        <v>899</v>
      </c>
      <c r="C903" s="146" t="s">
        <v>6462</v>
      </c>
      <c r="D903" s="109">
        <v>1200130430</v>
      </c>
      <c r="E903" s="108" t="s">
        <v>714</v>
      </c>
      <c r="F903" s="109">
        <v>2017</v>
      </c>
      <c r="G903" s="110">
        <v>44389</v>
      </c>
      <c r="H903" s="109">
        <f t="shared" si="86"/>
        <v>4</v>
      </c>
      <c r="I903" s="109">
        <v>15</v>
      </c>
      <c r="J903" s="111">
        <f t="shared" si="87"/>
        <v>6.3333333333333325E-2</v>
      </c>
      <c r="K903" s="138">
        <v>522350</v>
      </c>
      <c r="L903" s="138">
        <v>279380.14</v>
      </c>
      <c r="M903" s="121">
        <v>0.04</v>
      </c>
      <c r="N903" s="112">
        <f t="shared" si="88"/>
        <v>543244</v>
      </c>
      <c r="O903" s="112">
        <f t="shared" si="89"/>
        <v>137621.81333333332</v>
      </c>
      <c r="P903" s="114">
        <f t="shared" si="90"/>
        <v>405622.18666666665</v>
      </c>
      <c r="Q903" s="115">
        <f t="shared" si="91"/>
        <v>365059.96799999999</v>
      </c>
    </row>
    <row r="904" spans="2:17" x14ac:dyDescent="0.25">
      <c r="B904" s="109">
        <v>900</v>
      </c>
      <c r="C904" s="146" t="s">
        <v>6462</v>
      </c>
      <c r="D904" s="109">
        <v>1200130320</v>
      </c>
      <c r="E904" s="108" t="s">
        <v>715</v>
      </c>
      <c r="F904" s="109">
        <v>2017</v>
      </c>
      <c r="G904" s="110">
        <v>44389</v>
      </c>
      <c r="H904" s="109">
        <f t="shared" si="86"/>
        <v>4</v>
      </c>
      <c r="I904" s="109">
        <v>8</v>
      </c>
      <c r="J904" s="111">
        <f t="shared" si="87"/>
        <v>0.11874999999999999</v>
      </c>
      <c r="K904" s="138">
        <v>396000</v>
      </c>
      <c r="L904" s="138">
        <v>212949.62</v>
      </c>
      <c r="M904" s="121">
        <v>0.04</v>
      </c>
      <c r="N904" s="112">
        <f t="shared" si="88"/>
        <v>411840</v>
      </c>
      <c r="O904" s="112">
        <f t="shared" si="89"/>
        <v>195624</v>
      </c>
      <c r="P904" s="114">
        <f t="shared" si="90"/>
        <v>216216</v>
      </c>
      <c r="Q904" s="115">
        <f t="shared" si="91"/>
        <v>194594.4</v>
      </c>
    </row>
    <row r="905" spans="2:17" x14ac:dyDescent="0.25">
      <c r="B905" s="109">
        <v>901</v>
      </c>
      <c r="C905" s="146" t="s">
        <v>6462</v>
      </c>
      <c r="D905" s="109">
        <v>1200133780</v>
      </c>
      <c r="E905" s="108" t="s">
        <v>716</v>
      </c>
      <c r="F905" s="109">
        <v>2017</v>
      </c>
      <c r="G905" s="110">
        <v>44389</v>
      </c>
      <c r="H905" s="109">
        <f t="shared" si="86"/>
        <v>4</v>
      </c>
      <c r="I905" s="109">
        <v>8</v>
      </c>
      <c r="J905" s="111">
        <f t="shared" si="87"/>
        <v>0.11874999999999999</v>
      </c>
      <c r="K905" s="138">
        <v>364596.64</v>
      </c>
      <c r="L905" s="138">
        <v>211808.16</v>
      </c>
      <c r="M905" s="121">
        <v>0.04</v>
      </c>
      <c r="N905" s="112">
        <f t="shared" si="88"/>
        <v>379180.50560000003</v>
      </c>
      <c r="O905" s="112">
        <f t="shared" si="89"/>
        <v>180110.74016000002</v>
      </c>
      <c r="P905" s="114">
        <f t="shared" si="90"/>
        <v>199069.76544000002</v>
      </c>
      <c r="Q905" s="115">
        <f t="shared" si="91"/>
        <v>179162.78889600001</v>
      </c>
    </row>
    <row r="906" spans="2:17" x14ac:dyDescent="0.25">
      <c r="B906" s="109">
        <v>902</v>
      </c>
      <c r="C906" s="146" t="s">
        <v>6462</v>
      </c>
      <c r="D906" s="109">
        <v>1200130420</v>
      </c>
      <c r="E906" s="108" t="s">
        <v>717</v>
      </c>
      <c r="F906" s="109">
        <v>2017</v>
      </c>
      <c r="G906" s="110">
        <v>44389</v>
      </c>
      <c r="H906" s="109">
        <f t="shared" si="86"/>
        <v>4</v>
      </c>
      <c r="I906" s="109">
        <v>10</v>
      </c>
      <c r="J906" s="111">
        <f t="shared" si="87"/>
        <v>9.5000000000000001E-2</v>
      </c>
      <c r="K906" s="138">
        <v>356887.5</v>
      </c>
      <c r="L906" s="138">
        <v>191687.9</v>
      </c>
      <c r="M906" s="121">
        <v>0.04</v>
      </c>
      <c r="N906" s="112">
        <f t="shared" si="88"/>
        <v>371163</v>
      </c>
      <c r="O906" s="112">
        <f t="shared" si="89"/>
        <v>141041.94</v>
      </c>
      <c r="P906" s="114">
        <f t="shared" si="90"/>
        <v>230121.06</v>
      </c>
      <c r="Q906" s="115">
        <f t="shared" si="91"/>
        <v>207108.954</v>
      </c>
    </row>
    <row r="907" spans="2:17" x14ac:dyDescent="0.25">
      <c r="B907" s="109">
        <v>903</v>
      </c>
      <c r="C907" s="146" t="s">
        <v>6462</v>
      </c>
      <c r="D907" s="109">
        <v>1200132900</v>
      </c>
      <c r="E907" s="108" t="s">
        <v>718</v>
      </c>
      <c r="F907" s="109">
        <v>2017</v>
      </c>
      <c r="G907" s="110">
        <v>44389</v>
      </c>
      <c r="H907" s="109">
        <f t="shared" si="86"/>
        <v>4</v>
      </c>
      <c r="I907" s="109">
        <v>8</v>
      </c>
      <c r="J907" s="111">
        <f t="shared" si="87"/>
        <v>0.11874999999999999</v>
      </c>
      <c r="K907" s="138">
        <v>330014.3</v>
      </c>
      <c r="L907" s="138">
        <v>190867.77</v>
      </c>
      <c r="M907" s="121">
        <v>0.04</v>
      </c>
      <c r="N907" s="112">
        <f t="shared" si="88"/>
        <v>343214.87199999997</v>
      </c>
      <c r="O907" s="112">
        <f t="shared" si="89"/>
        <v>163027.06419999999</v>
      </c>
      <c r="P907" s="114">
        <f t="shared" si="90"/>
        <v>180187.80779999998</v>
      </c>
      <c r="Q907" s="115">
        <f t="shared" si="91"/>
        <v>162169.02701999998</v>
      </c>
    </row>
    <row r="908" spans="2:17" x14ac:dyDescent="0.25">
      <c r="B908" s="109">
        <v>904</v>
      </c>
      <c r="C908" s="146" t="s">
        <v>6462</v>
      </c>
      <c r="D908" s="109">
        <v>1200127020</v>
      </c>
      <c r="E908" s="108" t="s">
        <v>719</v>
      </c>
      <c r="F908" s="109">
        <v>2017</v>
      </c>
      <c r="G908" s="110">
        <v>44389</v>
      </c>
      <c r="H908" s="109">
        <f t="shared" si="86"/>
        <v>4</v>
      </c>
      <c r="I908" s="109">
        <v>8</v>
      </c>
      <c r="J908" s="111">
        <f t="shared" si="87"/>
        <v>0.11874999999999999</v>
      </c>
      <c r="K908" s="138">
        <v>310325.62</v>
      </c>
      <c r="L908" s="138">
        <v>154747.32999999999</v>
      </c>
      <c r="M908" s="121">
        <v>0.04</v>
      </c>
      <c r="N908" s="112">
        <f t="shared" si="88"/>
        <v>322738.64480000001</v>
      </c>
      <c r="O908" s="112">
        <f t="shared" si="89"/>
        <v>153300.85628000001</v>
      </c>
      <c r="P908" s="114">
        <f t="shared" si="90"/>
        <v>169437.78852</v>
      </c>
      <c r="Q908" s="115">
        <f t="shared" si="91"/>
        <v>152494.00966800001</v>
      </c>
    </row>
    <row r="909" spans="2:17" x14ac:dyDescent="0.25">
      <c r="B909" s="109">
        <v>905</v>
      </c>
      <c r="C909" s="146" t="s">
        <v>6462</v>
      </c>
      <c r="D909" s="109">
        <v>1200126010</v>
      </c>
      <c r="E909" s="108" t="s">
        <v>720</v>
      </c>
      <c r="F909" s="109">
        <v>2017</v>
      </c>
      <c r="G909" s="110">
        <v>44389</v>
      </c>
      <c r="H909" s="109">
        <f t="shared" si="86"/>
        <v>4</v>
      </c>
      <c r="I909" s="109">
        <v>8</v>
      </c>
      <c r="J909" s="111">
        <f t="shared" si="87"/>
        <v>0.11874999999999999</v>
      </c>
      <c r="K909" s="138">
        <v>246883</v>
      </c>
      <c r="L909" s="138">
        <v>175997.13</v>
      </c>
      <c r="M909" s="121">
        <v>0.04</v>
      </c>
      <c r="N909" s="112">
        <f t="shared" si="88"/>
        <v>256758.32</v>
      </c>
      <c r="O909" s="112">
        <f t="shared" si="89"/>
        <v>121960.202</v>
      </c>
      <c r="P909" s="114">
        <f t="shared" si="90"/>
        <v>134798.11800000002</v>
      </c>
      <c r="Q909" s="115">
        <f t="shared" si="91"/>
        <v>121318.30620000002</v>
      </c>
    </row>
    <row r="910" spans="2:17" x14ac:dyDescent="0.25">
      <c r="B910" s="109">
        <v>906</v>
      </c>
      <c r="C910" s="146" t="s">
        <v>6462</v>
      </c>
      <c r="D910" s="109">
        <v>1200126000</v>
      </c>
      <c r="E910" s="108" t="s">
        <v>720</v>
      </c>
      <c r="F910" s="109">
        <v>2017</v>
      </c>
      <c r="G910" s="110">
        <v>44389</v>
      </c>
      <c r="H910" s="109">
        <f t="shared" si="86"/>
        <v>4</v>
      </c>
      <c r="I910" s="109">
        <v>8</v>
      </c>
      <c r="J910" s="111">
        <f t="shared" si="87"/>
        <v>0.11874999999999999</v>
      </c>
      <c r="K910" s="138">
        <v>246883</v>
      </c>
      <c r="L910" s="138">
        <v>175997.13</v>
      </c>
      <c r="M910" s="121">
        <v>0.04</v>
      </c>
      <c r="N910" s="112">
        <f t="shared" si="88"/>
        <v>256758.32</v>
      </c>
      <c r="O910" s="112">
        <f t="shared" si="89"/>
        <v>121960.202</v>
      </c>
      <c r="P910" s="114">
        <f t="shared" si="90"/>
        <v>134798.11800000002</v>
      </c>
      <c r="Q910" s="115">
        <f t="shared" si="91"/>
        <v>121318.30620000002</v>
      </c>
    </row>
    <row r="911" spans="2:17" x14ac:dyDescent="0.25">
      <c r="B911" s="109">
        <v>907</v>
      </c>
      <c r="C911" s="146" t="s">
        <v>6462</v>
      </c>
      <c r="D911" s="109">
        <v>1200133820</v>
      </c>
      <c r="E911" s="108" t="s">
        <v>708</v>
      </c>
      <c r="F911" s="109">
        <v>2017</v>
      </c>
      <c r="G911" s="110">
        <v>44389</v>
      </c>
      <c r="H911" s="109">
        <f t="shared" si="86"/>
        <v>4</v>
      </c>
      <c r="I911" s="109">
        <v>8</v>
      </c>
      <c r="J911" s="111">
        <f t="shared" si="87"/>
        <v>0.11874999999999999</v>
      </c>
      <c r="K911" s="138">
        <v>241770</v>
      </c>
      <c r="L911" s="138">
        <v>186262.25</v>
      </c>
      <c r="M911" s="121">
        <v>0.04</v>
      </c>
      <c r="N911" s="112">
        <f t="shared" si="88"/>
        <v>251440.80000000002</v>
      </c>
      <c r="O911" s="112">
        <f t="shared" si="89"/>
        <v>119434.38</v>
      </c>
      <c r="P911" s="114">
        <f t="shared" si="90"/>
        <v>132006.42000000001</v>
      </c>
      <c r="Q911" s="115">
        <f t="shared" si="91"/>
        <v>118805.77800000002</v>
      </c>
    </row>
    <row r="912" spans="2:17" x14ac:dyDescent="0.25">
      <c r="B912" s="109">
        <v>908</v>
      </c>
      <c r="C912" s="146" t="s">
        <v>6462</v>
      </c>
      <c r="D912" s="109">
        <v>1200130410</v>
      </c>
      <c r="E912" s="108" t="s">
        <v>721</v>
      </c>
      <c r="F912" s="109">
        <v>2017</v>
      </c>
      <c r="G912" s="110">
        <v>44389</v>
      </c>
      <c r="H912" s="109">
        <f t="shared" si="86"/>
        <v>4</v>
      </c>
      <c r="I912" s="109">
        <v>10</v>
      </c>
      <c r="J912" s="111">
        <f t="shared" si="87"/>
        <v>9.5000000000000001E-2</v>
      </c>
      <c r="K912" s="138">
        <v>230175</v>
      </c>
      <c r="L912" s="138">
        <v>123629.4</v>
      </c>
      <c r="M912" s="121">
        <v>0.04</v>
      </c>
      <c r="N912" s="112">
        <f t="shared" si="88"/>
        <v>239382</v>
      </c>
      <c r="O912" s="112">
        <f t="shared" si="89"/>
        <v>90965.16</v>
      </c>
      <c r="P912" s="114">
        <f t="shared" si="90"/>
        <v>148416.84</v>
      </c>
      <c r="Q912" s="115">
        <f t="shared" si="91"/>
        <v>133575.15599999999</v>
      </c>
    </row>
    <row r="913" spans="2:17" x14ac:dyDescent="0.25">
      <c r="B913" s="109">
        <v>909</v>
      </c>
      <c r="C913" s="146" t="s">
        <v>6462</v>
      </c>
      <c r="D913" s="109">
        <v>1200130180</v>
      </c>
      <c r="E913" s="108" t="s">
        <v>688</v>
      </c>
      <c r="F913" s="109">
        <v>2017</v>
      </c>
      <c r="G913" s="110">
        <v>44389</v>
      </c>
      <c r="H913" s="109">
        <f t="shared" si="86"/>
        <v>4</v>
      </c>
      <c r="I913" s="109">
        <v>8</v>
      </c>
      <c r="J913" s="111">
        <f t="shared" si="87"/>
        <v>0.11874999999999999</v>
      </c>
      <c r="K913" s="138">
        <v>227130.2</v>
      </c>
      <c r="L913" s="138">
        <v>165856.93</v>
      </c>
      <c r="M913" s="121">
        <v>0.04</v>
      </c>
      <c r="N913" s="112">
        <f t="shared" si="88"/>
        <v>236215.40800000002</v>
      </c>
      <c r="O913" s="112">
        <f t="shared" si="89"/>
        <v>112202.31880000001</v>
      </c>
      <c r="P913" s="114">
        <f t="shared" si="90"/>
        <v>124013.08920000002</v>
      </c>
      <c r="Q913" s="115">
        <f t="shared" si="91"/>
        <v>111611.78028000002</v>
      </c>
    </row>
    <row r="914" spans="2:17" x14ac:dyDescent="0.25">
      <c r="B914" s="109">
        <v>910</v>
      </c>
      <c r="C914" s="146" t="s">
        <v>6462</v>
      </c>
      <c r="D914" s="109">
        <v>1200129110</v>
      </c>
      <c r="E914" s="108" t="s">
        <v>722</v>
      </c>
      <c r="F914" s="109">
        <v>2017</v>
      </c>
      <c r="G914" s="110">
        <v>44389</v>
      </c>
      <c r="H914" s="109">
        <f t="shared" si="86"/>
        <v>4</v>
      </c>
      <c r="I914" s="109">
        <v>10</v>
      </c>
      <c r="J914" s="111">
        <f t="shared" si="87"/>
        <v>9.5000000000000001E-2</v>
      </c>
      <c r="K914" s="138">
        <v>140000</v>
      </c>
      <c r="L914" s="138">
        <v>101055.72</v>
      </c>
      <c r="M914" s="121">
        <v>0.04</v>
      </c>
      <c r="N914" s="112">
        <f t="shared" si="88"/>
        <v>145600</v>
      </c>
      <c r="O914" s="112">
        <f t="shared" si="89"/>
        <v>55328</v>
      </c>
      <c r="P914" s="114">
        <f t="shared" si="90"/>
        <v>90272</v>
      </c>
      <c r="Q914" s="115">
        <f t="shared" si="91"/>
        <v>81244.800000000003</v>
      </c>
    </row>
    <row r="915" spans="2:17" x14ac:dyDescent="0.25">
      <c r="B915" s="109">
        <v>911</v>
      </c>
      <c r="C915" s="146" t="s">
        <v>6462</v>
      </c>
      <c r="D915" s="109">
        <v>1200134160</v>
      </c>
      <c r="E915" s="108" t="s">
        <v>723</v>
      </c>
      <c r="F915" s="109">
        <v>2017</v>
      </c>
      <c r="G915" s="110">
        <v>44389</v>
      </c>
      <c r="H915" s="109">
        <f t="shared" si="86"/>
        <v>4</v>
      </c>
      <c r="I915" s="109">
        <v>6</v>
      </c>
      <c r="J915" s="111">
        <f t="shared" si="87"/>
        <v>0.15833333333333333</v>
      </c>
      <c r="K915" s="138">
        <v>126000</v>
      </c>
      <c r="L915" s="138">
        <v>72791.56</v>
      </c>
      <c r="M915" s="121">
        <v>0.04</v>
      </c>
      <c r="N915" s="112">
        <f t="shared" si="88"/>
        <v>131040</v>
      </c>
      <c r="O915" s="112">
        <f t="shared" si="89"/>
        <v>82992</v>
      </c>
      <c r="P915" s="114">
        <f t="shared" si="90"/>
        <v>48048</v>
      </c>
      <c r="Q915" s="115">
        <f t="shared" si="91"/>
        <v>43243.200000000004</v>
      </c>
    </row>
    <row r="916" spans="2:17" x14ac:dyDescent="0.25">
      <c r="B916" s="109">
        <v>912</v>
      </c>
      <c r="C916" s="146" t="s">
        <v>6462</v>
      </c>
      <c r="D916" s="109">
        <v>1200128180</v>
      </c>
      <c r="E916" s="108" t="s">
        <v>724</v>
      </c>
      <c r="F916" s="109">
        <v>2017</v>
      </c>
      <c r="G916" s="110">
        <v>44389</v>
      </c>
      <c r="H916" s="109">
        <f t="shared" si="86"/>
        <v>4</v>
      </c>
      <c r="I916" s="109">
        <v>3</v>
      </c>
      <c r="J916" s="111">
        <f t="shared" si="87"/>
        <v>0.31666666666666665</v>
      </c>
      <c r="K916" s="138">
        <v>125000</v>
      </c>
      <c r="L916" s="138">
        <v>62948</v>
      </c>
      <c r="M916" s="121">
        <v>0</v>
      </c>
      <c r="N916" s="112">
        <f t="shared" si="88"/>
        <v>125000</v>
      </c>
      <c r="O916" s="112">
        <f t="shared" si="89"/>
        <v>158333.33333333331</v>
      </c>
      <c r="P916" s="114">
        <f t="shared" si="90"/>
        <v>6250</v>
      </c>
      <c r="Q916" s="115">
        <f t="shared" si="91"/>
        <v>6250</v>
      </c>
    </row>
    <row r="917" spans="2:17" x14ac:dyDescent="0.25">
      <c r="B917" s="109">
        <v>913</v>
      </c>
      <c r="C917" s="146" t="s">
        <v>6462</v>
      </c>
      <c r="D917" s="109">
        <v>1200130330</v>
      </c>
      <c r="E917" s="108" t="s">
        <v>725</v>
      </c>
      <c r="F917" s="109">
        <v>2017</v>
      </c>
      <c r="G917" s="110">
        <v>44389</v>
      </c>
      <c r="H917" s="109">
        <f t="shared" si="86"/>
        <v>4</v>
      </c>
      <c r="I917" s="109">
        <v>5</v>
      </c>
      <c r="J917" s="111">
        <f t="shared" si="87"/>
        <v>0.19</v>
      </c>
      <c r="K917" s="138">
        <v>105600</v>
      </c>
      <c r="L917" s="138">
        <v>56785.57</v>
      </c>
      <c r="M917" s="121">
        <v>0.04</v>
      </c>
      <c r="N917" s="112">
        <f t="shared" si="88"/>
        <v>109824</v>
      </c>
      <c r="O917" s="112">
        <f t="shared" si="89"/>
        <v>83466.240000000005</v>
      </c>
      <c r="P917" s="114">
        <f t="shared" si="90"/>
        <v>26357.759999999995</v>
      </c>
      <c r="Q917" s="115">
        <f t="shared" si="91"/>
        <v>23721.983999999997</v>
      </c>
    </row>
    <row r="918" spans="2:17" x14ac:dyDescent="0.25">
      <c r="B918" s="109">
        <v>914</v>
      </c>
      <c r="C918" s="146" t="s">
        <v>6462</v>
      </c>
      <c r="D918" s="109">
        <v>1200127080</v>
      </c>
      <c r="E918" s="108" t="s">
        <v>726</v>
      </c>
      <c r="F918" s="109">
        <v>2017</v>
      </c>
      <c r="G918" s="110">
        <v>44389</v>
      </c>
      <c r="H918" s="109">
        <f t="shared" si="86"/>
        <v>4</v>
      </c>
      <c r="I918" s="109">
        <v>5</v>
      </c>
      <c r="J918" s="111">
        <f t="shared" si="87"/>
        <v>0.19</v>
      </c>
      <c r="K918" s="138">
        <v>94500</v>
      </c>
      <c r="L918" s="138">
        <v>48072.93</v>
      </c>
      <c r="M918" s="121">
        <v>0.04</v>
      </c>
      <c r="N918" s="112">
        <f t="shared" si="88"/>
        <v>98280</v>
      </c>
      <c r="O918" s="112">
        <f t="shared" si="89"/>
        <v>74692.800000000003</v>
      </c>
      <c r="P918" s="114">
        <f t="shared" si="90"/>
        <v>23587.199999999997</v>
      </c>
      <c r="Q918" s="115">
        <f t="shared" si="91"/>
        <v>21228.48</v>
      </c>
    </row>
    <row r="919" spans="2:17" x14ac:dyDescent="0.25">
      <c r="B919" s="109">
        <v>915</v>
      </c>
      <c r="C919" s="146" t="s">
        <v>6462</v>
      </c>
      <c r="D919" s="109">
        <v>1200130930</v>
      </c>
      <c r="E919" s="108" t="s">
        <v>727</v>
      </c>
      <c r="F919" s="109">
        <v>2017</v>
      </c>
      <c r="G919" s="110">
        <v>44389</v>
      </c>
      <c r="H919" s="109">
        <f t="shared" si="86"/>
        <v>4</v>
      </c>
      <c r="I919" s="109">
        <v>8</v>
      </c>
      <c r="J919" s="111">
        <f t="shared" si="87"/>
        <v>0.11874999999999999</v>
      </c>
      <c r="K919" s="138">
        <v>93170</v>
      </c>
      <c r="L919" s="138">
        <v>49983.13</v>
      </c>
      <c r="M919" s="121">
        <v>0.04</v>
      </c>
      <c r="N919" s="112">
        <f t="shared" si="88"/>
        <v>96896.8</v>
      </c>
      <c r="O919" s="112">
        <f t="shared" si="89"/>
        <v>46025.979999999996</v>
      </c>
      <c r="P919" s="114">
        <f t="shared" si="90"/>
        <v>50870.820000000007</v>
      </c>
      <c r="Q919" s="115">
        <f t="shared" si="91"/>
        <v>45783.738000000005</v>
      </c>
    </row>
    <row r="920" spans="2:17" x14ac:dyDescent="0.25">
      <c r="B920" s="109">
        <v>916</v>
      </c>
      <c r="C920" s="146" t="s">
        <v>6462</v>
      </c>
      <c r="D920" s="109">
        <v>1200132650</v>
      </c>
      <c r="E920" s="108" t="s">
        <v>728</v>
      </c>
      <c r="F920" s="109">
        <v>2017</v>
      </c>
      <c r="G920" s="110">
        <v>44389</v>
      </c>
      <c r="H920" s="109">
        <f t="shared" si="86"/>
        <v>4</v>
      </c>
      <c r="I920" s="109">
        <v>8</v>
      </c>
      <c r="J920" s="111">
        <f t="shared" si="87"/>
        <v>0.11874999999999999</v>
      </c>
      <c r="K920" s="138">
        <v>86250</v>
      </c>
      <c r="L920" s="138">
        <v>48826.9</v>
      </c>
      <c r="M920" s="113">
        <v>0.06</v>
      </c>
      <c r="N920" s="112">
        <f t="shared" si="88"/>
        <v>91425</v>
      </c>
      <c r="O920" s="112">
        <f t="shared" si="89"/>
        <v>43426.875</v>
      </c>
      <c r="P920" s="114">
        <f t="shared" si="90"/>
        <v>47998.125</v>
      </c>
      <c r="Q920" s="115">
        <f t="shared" si="91"/>
        <v>43198.3125</v>
      </c>
    </row>
    <row r="921" spans="2:17" x14ac:dyDescent="0.25">
      <c r="B921" s="109">
        <v>917</v>
      </c>
      <c r="C921" s="146" t="s">
        <v>6462</v>
      </c>
      <c r="D921" s="109">
        <v>1200127090</v>
      </c>
      <c r="E921" s="108" t="s">
        <v>729</v>
      </c>
      <c r="F921" s="109">
        <v>2017</v>
      </c>
      <c r="G921" s="110">
        <v>44389</v>
      </c>
      <c r="H921" s="109">
        <f t="shared" si="86"/>
        <v>4</v>
      </c>
      <c r="I921" s="109">
        <v>5</v>
      </c>
      <c r="J921" s="111">
        <f t="shared" si="87"/>
        <v>0.19</v>
      </c>
      <c r="K921" s="138">
        <v>80590</v>
      </c>
      <c r="L921" s="138">
        <v>40183</v>
      </c>
      <c r="M921" s="121">
        <v>0.04</v>
      </c>
      <c r="N921" s="112">
        <f t="shared" si="88"/>
        <v>83813.600000000006</v>
      </c>
      <c r="O921" s="112">
        <f t="shared" si="89"/>
        <v>63698.336000000003</v>
      </c>
      <c r="P921" s="114">
        <f t="shared" si="90"/>
        <v>20115.264000000003</v>
      </c>
      <c r="Q921" s="115">
        <f t="shared" si="91"/>
        <v>18103.737600000004</v>
      </c>
    </row>
    <row r="922" spans="2:17" x14ac:dyDescent="0.25">
      <c r="B922" s="109">
        <v>918</v>
      </c>
      <c r="C922" s="146" t="s">
        <v>6462</v>
      </c>
      <c r="D922" s="109">
        <v>1200127100</v>
      </c>
      <c r="E922" s="108" t="s">
        <v>729</v>
      </c>
      <c r="F922" s="109">
        <v>2017</v>
      </c>
      <c r="G922" s="110">
        <v>44389</v>
      </c>
      <c r="H922" s="109">
        <f t="shared" si="86"/>
        <v>4</v>
      </c>
      <c r="I922" s="109">
        <v>5</v>
      </c>
      <c r="J922" s="111">
        <f t="shared" si="87"/>
        <v>0.19</v>
      </c>
      <c r="K922" s="138">
        <v>80590</v>
      </c>
      <c r="L922" s="138">
        <v>40200.639999999999</v>
      </c>
      <c r="M922" s="121">
        <v>0.04</v>
      </c>
      <c r="N922" s="112">
        <f t="shared" si="88"/>
        <v>83813.600000000006</v>
      </c>
      <c r="O922" s="112">
        <f t="shared" si="89"/>
        <v>63698.336000000003</v>
      </c>
      <c r="P922" s="114">
        <f t="shared" si="90"/>
        <v>20115.264000000003</v>
      </c>
      <c r="Q922" s="115">
        <f t="shared" si="91"/>
        <v>18103.737600000004</v>
      </c>
    </row>
    <row r="923" spans="2:17" x14ac:dyDescent="0.25">
      <c r="B923" s="109">
        <v>919</v>
      </c>
      <c r="C923" s="146" t="s">
        <v>6462</v>
      </c>
      <c r="D923" s="109">
        <v>1200134170</v>
      </c>
      <c r="E923" s="108" t="s">
        <v>730</v>
      </c>
      <c r="F923" s="109">
        <v>2017</v>
      </c>
      <c r="G923" s="110">
        <v>44389</v>
      </c>
      <c r="H923" s="109">
        <f t="shared" si="86"/>
        <v>4</v>
      </c>
      <c r="I923" s="109">
        <v>5</v>
      </c>
      <c r="J923" s="111">
        <f t="shared" si="87"/>
        <v>0.19</v>
      </c>
      <c r="K923" s="138">
        <v>68104.5</v>
      </c>
      <c r="L923" s="138">
        <v>39345.4</v>
      </c>
      <c r="M923" s="121">
        <v>0.04</v>
      </c>
      <c r="N923" s="112">
        <f t="shared" si="88"/>
        <v>70828.680000000008</v>
      </c>
      <c r="O923" s="112">
        <f t="shared" si="89"/>
        <v>53829.796800000004</v>
      </c>
      <c r="P923" s="114">
        <f t="shared" si="90"/>
        <v>16998.883200000004</v>
      </c>
      <c r="Q923" s="115">
        <f t="shared" si="91"/>
        <v>15298.994880000004</v>
      </c>
    </row>
    <row r="924" spans="2:17" x14ac:dyDescent="0.25">
      <c r="B924" s="109">
        <v>920</v>
      </c>
      <c r="C924" s="146" t="s">
        <v>6462</v>
      </c>
      <c r="D924" s="109">
        <v>1200130150</v>
      </c>
      <c r="E924" s="108" t="s">
        <v>731</v>
      </c>
      <c r="F924" s="109">
        <v>2017</v>
      </c>
      <c r="G924" s="110">
        <v>44389</v>
      </c>
      <c r="H924" s="109">
        <f t="shared" si="86"/>
        <v>4</v>
      </c>
      <c r="I924" s="109">
        <v>6</v>
      </c>
      <c r="J924" s="111">
        <f t="shared" si="87"/>
        <v>0.15833333333333333</v>
      </c>
      <c r="K924" s="138">
        <v>65134</v>
      </c>
      <c r="L924" s="138">
        <v>34941.17</v>
      </c>
      <c r="M924" s="121">
        <v>0.04</v>
      </c>
      <c r="N924" s="112">
        <f t="shared" si="88"/>
        <v>67739.360000000001</v>
      </c>
      <c r="O924" s="112">
        <f t="shared" si="89"/>
        <v>42901.594666666664</v>
      </c>
      <c r="P924" s="114">
        <f t="shared" si="90"/>
        <v>24837.765333333336</v>
      </c>
      <c r="Q924" s="115">
        <f t="shared" si="91"/>
        <v>22353.988800000003</v>
      </c>
    </row>
    <row r="925" spans="2:17" x14ac:dyDescent="0.25">
      <c r="B925" s="109">
        <v>921</v>
      </c>
      <c r="C925" s="146" t="s">
        <v>6462</v>
      </c>
      <c r="D925" s="109">
        <v>1200133770</v>
      </c>
      <c r="E925" s="108" t="s">
        <v>732</v>
      </c>
      <c r="F925" s="109">
        <v>2017</v>
      </c>
      <c r="G925" s="110">
        <v>44389</v>
      </c>
      <c r="H925" s="109">
        <f t="shared" si="86"/>
        <v>4</v>
      </c>
      <c r="I925" s="109">
        <v>6</v>
      </c>
      <c r="J925" s="111">
        <f t="shared" si="87"/>
        <v>0.15833333333333333</v>
      </c>
      <c r="K925" s="138">
        <v>60825</v>
      </c>
      <c r="L925" s="138">
        <v>35198.129999999997</v>
      </c>
      <c r="M925" s="121">
        <v>0.04</v>
      </c>
      <c r="N925" s="112">
        <f t="shared" si="88"/>
        <v>63258</v>
      </c>
      <c r="O925" s="112">
        <f t="shared" si="89"/>
        <v>40063.4</v>
      </c>
      <c r="P925" s="114">
        <f t="shared" si="90"/>
        <v>23194.6</v>
      </c>
      <c r="Q925" s="115">
        <f t="shared" si="91"/>
        <v>20875.14</v>
      </c>
    </row>
    <row r="926" spans="2:17" x14ac:dyDescent="0.25">
      <c r="B926" s="109">
        <v>922</v>
      </c>
      <c r="C926" s="146" t="s">
        <v>6462</v>
      </c>
      <c r="D926" s="109">
        <v>1200134150</v>
      </c>
      <c r="E926" s="108" t="s">
        <v>733</v>
      </c>
      <c r="F926" s="109">
        <v>2017</v>
      </c>
      <c r="G926" s="110">
        <v>44389</v>
      </c>
      <c r="H926" s="109">
        <f t="shared" si="86"/>
        <v>4</v>
      </c>
      <c r="I926" s="109">
        <v>12</v>
      </c>
      <c r="J926" s="111">
        <f t="shared" si="87"/>
        <v>7.9166666666666663E-2</v>
      </c>
      <c r="K926" s="138">
        <v>59757</v>
      </c>
      <c r="L926" s="138">
        <v>34521.599999999999</v>
      </c>
      <c r="M926" s="113">
        <v>0.02</v>
      </c>
      <c r="N926" s="112">
        <f t="shared" si="88"/>
        <v>60952.14</v>
      </c>
      <c r="O926" s="112">
        <f t="shared" si="89"/>
        <v>19301.510999999999</v>
      </c>
      <c r="P926" s="114">
        <f t="shared" si="90"/>
        <v>41650.629000000001</v>
      </c>
      <c r="Q926" s="115">
        <f t="shared" si="91"/>
        <v>37485.566100000004</v>
      </c>
    </row>
    <row r="927" spans="2:17" x14ac:dyDescent="0.25">
      <c r="B927" s="109">
        <v>923</v>
      </c>
      <c r="C927" s="146" t="s">
        <v>6462</v>
      </c>
      <c r="D927" s="109">
        <v>1200128150</v>
      </c>
      <c r="E927" s="108" t="s">
        <v>734</v>
      </c>
      <c r="F927" s="109">
        <v>2017</v>
      </c>
      <c r="G927" s="110">
        <v>44389</v>
      </c>
      <c r="H927" s="109">
        <f t="shared" si="86"/>
        <v>4</v>
      </c>
      <c r="I927" s="109">
        <v>8</v>
      </c>
      <c r="J927" s="111">
        <f t="shared" si="87"/>
        <v>0.11874999999999999</v>
      </c>
      <c r="K927" s="138">
        <v>55902</v>
      </c>
      <c r="L927" s="138">
        <v>28264.23</v>
      </c>
      <c r="M927" s="121">
        <v>0.04</v>
      </c>
      <c r="N927" s="112">
        <f t="shared" si="88"/>
        <v>58138.080000000002</v>
      </c>
      <c r="O927" s="112">
        <f t="shared" si="89"/>
        <v>27615.588</v>
      </c>
      <c r="P927" s="114">
        <f t="shared" si="90"/>
        <v>30522.492000000002</v>
      </c>
      <c r="Q927" s="115">
        <f t="shared" si="91"/>
        <v>27470.242800000004</v>
      </c>
    </row>
    <row r="928" spans="2:17" x14ac:dyDescent="0.25">
      <c r="B928" s="109">
        <v>924</v>
      </c>
      <c r="C928" s="146" t="s">
        <v>6462</v>
      </c>
      <c r="D928" s="109">
        <v>1200133530</v>
      </c>
      <c r="E928" s="108" t="s">
        <v>735</v>
      </c>
      <c r="F928" s="109">
        <v>2017</v>
      </c>
      <c r="G928" s="110">
        <v>44389</v>
      </c>
      <c r="H928" s="109">
        <f t="shared" si="86"/>
        <v>4</v>
      </c>
      <c r="I928" s="109">
        <v>5</v>
      </c>
      <c r="J928" s="111">
        <f t="shared" si="87"/>
        <v>0.19</v>
      </c>
      <c r="K928" s="138">
        <v>31000</v>
      </c>
      <c r="L928" s="138">
        <v>17828.68</v>
      </c>
      <c r="M928" s="121">
        <v>0.04</v>
      </c>
      <c r="N928" s="112">
        <f t="shared" si="88"/>
        <v>32240</v>
      </c>
      <c r="O928" s="112">
        <f t="shared" si="89"/>
        <v>24502.400000000001</v>
      </c>
      <c r="P928" s="114">
        <f t="shared" si="90"/>
        <v>7737.5999999999985</v>
      </c>
      <c r="Q928" s="115">
        <f t="shared" si="91"/>
        <v>6963.8399999999992</v>
      </c>
    </row>
    <row r="929" spans="2:17" x14ac:dyDescent="0.25">
      <c r="B929" s="109">
        <v>925</v>
      </c>
      <c r="C929" s="146" t="s">
        <v>6462</v>
      </c>
      <c r="D929" s="109">
        <v>1200131360</v>
      </c>
      <c r="E929" s="108" t="s">
        <v>736</v>
      </c>
      <c r="F929" s="109">
        <v>2017</v>
      </c>
      <c r="G929" s="110">
        <v>44389</v>
      </c>
      <c r="H929" s="109">
        <f t="shared" si="86"/>
        <v>4</v>
      </c>
      <c r="I929" s="109">
        <v>3</v>
      </c>
      <c r="J929" s="111">
        <f t="shared" si="87"/>
        <v>0.31666666666666665</v>
      </c>
      <c r="K929" s="138">
        <v>14000</v>
      </c>
      <c r="L929" s="138">
        <v>7456.13</v>
      </c>
      <c r="M929" s="121">
        <v>0</v>
      </c>
      <c r="N929" s="112">
        <f t="shared" si="88"/>
        <v>14000</v>
      </c>
      <c r="O929" s="112">
        <f t="shared" si="89"/>
        <v>17733.333333333332</v>
      </c>
      <c r="P929" s="114">
        <f t="shared" si="90"/>
        <v>700</v>
      </c>
      <c r="Q929" s="115">
        <f t="shared" si="91"/>
        <v>700</v>
      </c>
    </row>
    <row r="930" spans="2:17" x14ac:dyDescent="0.25">
      <c r="B930" s="109">
        <v>926</v>
      </c>
      <c r="C930" s="146" t="s">
        <v>6462</v>
      </c>
      <c r="D930" s="109">
        <v>1200141500</v>
      </c>
      <c r="E930" s="108" t="s">
        <v>737</v>
      </c>
      <c r="F930" s="109">
        <v>2018</v>
      </c>
      <c r="G930" s="110">
        <v>44389</v>
      </c>
      <c r="H930" s="109">
        <f t="shared" si="86"/>
        <v>3</v>
      </c>
      <c r="I930" s="109">
        <v>15</v>
      </c>
      <c r="J930" s="111">
        <f t="shared" si="87"/>
        <v>6.3333333333333325E-2</v>
      </c>
      <c r="K930" s="138">
        <v>20990000</v>
      </c>
      <c r="L930" s="138">
        <v>14525923.119999999</v>
      </c>
      <c r="M930" s="121">
        <v>0.02</v>
      </c>
      <c r="N930" s="112">
        <f t="shared" si="88"/>
        <v>21409800</v>
      </c>
      <c r="O930" s="112">
        <f t="shared" si="89"/>
        <v>4067861.9999999995</v>
      </c>
      <c r="P930" s="114">
        <f t="shared" si="90"/>
        <v>17341938</v>
      </c>
      <c r="Q930" s="115">
        <f t="shared" si="91"/>
        <v>15607744.200000001</v>
      </c>
    </row>
    <row r="931" spans="2:17" x14ac:dyDescent="0.25">
      <c r="B931" s="109">
        <v>927</v>
      </c>
      <c r="C931" s="146" t="s">
        <v>6462</v>
      </c>
      <c r="D931" s="109">
        <v>1200139460</v>
      </c>
      <c r="E931" s="108" t="s">
        <v>738</v>
      </c>
      <c r="F931" s="109">
        <v>2018</v>
      </c>
      <c r="G931" s="110">
        <v>44389</v>
      </c>
      <c r="H931" s="109">
        <f t="shared" si="86"/>
        <v>3</v>
      </c>
      <c r="I931" s="109">
        <v>15</v>
      </c>
      <c r="J931" s="111">
        <f t="shared" si="87"/>
        <v>6.3333333333333325E-2</v>
      </c>
      <c r="K931" s="138">
        <v>7110000</v>
      </c>
      <c r="L931" s="138">
        <v>4412281.76</v>
      </c>
      <c r="M931" s="121">
        <v>0.02</v>
      </c>
      <c r="N931" s="112">
        <f t="shared" si="88"/>
        <v>7252200</v>
      </c>
      <c r="O931" s="112">
        <f t="shared" si="89"/>
        <v>1377917.9999999998</v>
      </c>
      <c r="P931" s="114">
        <f t="shared" si="90"/>
        <v>5874282</v>
      </c>
      <c r="Q931" s="115">
        <f t="shared" si="91"/>
        <v>5286853.8</v>
      </c>
    </row>
    <row r="932" spans="2:17" x14ac:dyDescent="0.25">
      <c r="B932" s="109">
        <v>928</v>
      </c>
      <c r="C932" s="146" t="s">
        <v>6462</v>
      </c>
      <c r="D932" s="109">
        <v>1200140060</v>
      </c>
      <c r="E932" s="108" t="s">
        <v>739</v>
      </c>
      <c r="F932" s="109">
        <v>2018</v>
      </c>
      <c r="G932" s="110">
        <v>44389</v>
      </c>
      <c r="H932" s="109">
        <f t="shared" si="86"/>
        <v>3</v>
      </c>
      <c r="I932" s="109">
        <v>15</v>
      </c>
      <c r="J932" s="111">
        <f t="shared" si="87"/>
        <v>6.3333333333333325E-2</v>
      </c>
      <c r="K932" s="138">
        <v>6750000</v>
      </c>
      <c r="L932" s="138">
        <v>4469856.63</v>
      </c>
      <c r="M932" s="121">
        <v>0.02</v>
      </c>
      <c r="N932" s="112">
        <f t="shared" si="88"/>
        <v>6885000</v>
      </c>
      <c r="O932" s="112">
        <f t="shared" si="89"/>
        <v>1308149.9999999998</v>
      </c>
      <c r="P932" s="114">
        <f t="shared" si="90"/>
        <v>5576850</v>
      </c>
      <c r="Q932" s="115">
        <f t="shared" si="91"/>
        <v>5019165</v>
      </c>
    </row>
    <row r="933" spans="2:17" x14ac:dyDescent="0.25">
      <c r="B933" s="109">
        <v>929</v>
      </c>
      <c r="C933" s="146" t="s">
        <v>6462</v>
      </c>
      <c r="D933" s="109">
        <v>1200137160</v>
      </c>
      <c r="E933" s="108" t="s">
        <v>740</v>
      </c>
      <c r="F933" s="109">
        <v>2018</v>
      </c>
      <c r="G933" s="110">
        <v>44389</v>
      </c>
      <c r="H933" s="109">
        <f t="shared" si="86"/>
        <v>3</v>
      </c>
      <c r="I933" s="109">
        <v>15</v>
      </c>
      <c r="J933" s="111">
        <f t="shared" si="87"/>
        <v>6.3333333333333325E-2</v>
      </c>
      <c r="K933" s="138">
        <v>6510923.9800000004</v>
      </c>
      <c r="L933" s="138">
        <v>4107815.18</v>
      </c>
      <c r="M933" s="121">
        <v>0.02</v>
      </c>
      <c r="N933" s="112">
        <f t="shared" si="88"/>
        <v>6641142.4596000006</v>
      </c>
      <c r="O933" s="112">
        <f t="shared" si="89"/>
        <v>1261817.0673239999</v>
      </c>
      <c r="P933" s="114">
        <f t="shared" si="90"/>
        <v>5379325.3922760002</v>
      </c>
      <c r="Q933" s="115">
        <f t="shared" si="91"/>
        <v>4841392.8530484</v>
      </c>
    </row>
    <row r="934" spans="2:17" x14ac:dyDescent="0.25">
      <c r="B934" s="109">
        <v>930</v>
      </c>
      <c r="C934" s="146" t="s">
        <v>6462</v>
      </c>
      <c r="D934" s="109">
        <v>1200138440</v>
      </c>
      <c r="E934" s="108" t="s">
        <v>741</v>
      </c>
      <c r="F934" s="109">
        <v>2018</v>
      </c>
      <c r="G934" s="110">
        <v>44389</v>
      </c>
      <c r="H934" s="109">
        <f t="shared" si="86"/>
        <v>3</v>
      </c>
      <c r="I934" s="109">
        <v>15</v>
      </c>
      <c r="J934" s="111">
        <f t="shared" si="87"/>
        <v>6.3333333333333325E-2</v>
      </c>
      <c r="K934" s="138">
        <v>5633947.5</v>
      </c>
      <c r="L934" s="138">
        <v>3452411.05</v>
      </c>
      <c r="M934" s="121">
        <v>0.02</v>
      </c>
      <c r="N934" s="112">
        <f t="shared" si="88"/>
        <v>5746626.4500000002</v>
      </c>
      <c r="O934" s="112">
        <f t="shared" si="89"/>
        <v>1091859.0255</v>
      </c>
      <c r="P934" s="114">
        <f t="shared" si="90"/>
        <v>4654767.4244999997</v>
      </c>
      <c r="Q934" s="115">
        <f t="shared" si="91"/>
        <v>4189290.6820499999</v>
      </c>
    </row>
    <row r="935" spans="2:17" x14ac:dyDescent="0.25">
      <c r="B935" s="109">
        <v>931</v>
      </c>
      <c r="C935" s="146" t="s">
        <v>6462</v>
      </c>
      <c r="D935" s="109">
        <v>1200144020</v>
      </c>
      <c r="E935" s="108" t="s">
        <v>742</v>
      </c>
      <c r="F935" s="109">
        <v>2018</v>
      </c>
      <c r="G935" s="110">
        <v>44389</v>
      </c>
      <c r="H935" s="109">
        <f t="shared" si="86"/>
        <v>3</v>
      </c>
      <c r="I935" s="109">
        <v>15</v>
      </c>
      <c r="J935" s="111">
        <f t="shared" si="87"/>
        <v>6.3333333333333325E-2</v>
      </c>
      <c r="K935" s="138">
        <v>5047876.3099999996</v>
      </c>
      <c r="L935" s="138">
        <v>907014.42</v>
      </c>
      <c r="M935" s="121">
        <v>0.02</v>
      </c>
      <c r="N935" s="112">
        <f t="shared" si="88"/>
        <v>5148833.8361999998</v>
      </c>
      <c r="O935" s="112">
        <f t="shared" si="89"/>
        <v>978278.42887799977</v>
      </c>
      <c r="P935" s="114">
        <f t="shared" si="90"/>
        <v>4170555.4073219998</v>
      </c>
      <c r="Q935" s="115">
        <f t="shared" si="91"/>
        <v>3753499.8665898</v>
      </c>
    </row>
    <row r="936" spans="2:17" x14ac:dyDescent="0.25">
      <c r="B936" s="109">
        <v>932</v>
      </c>
      <c r="C936" s="146" t="s">
        <v>6462</v>
      </c>
      <c r="D936" s="109">
        <v>1200137640</v>
      </c>
      <c r="E936" s="108" t="s">
        <v>743</v>
      </c>
      <c r="F936" s="109">
        <v>2018</v>
      </c>
      <c r="G936" s="110">
        <v>44389</v>
      </c>
      <c r="H936" s="109">
        <f t="shared" si="86"/>
        <v>3</v>
      </c>
      <c r="I936" s="109">
        <v>15</v>
      </c>
      <c r="J936" s="111">
        <f t="shared" si="87"/>
        <v>6.3333333333333325E-2</v>
      </c>
      <c r="K936" s="138">
        <v>5004662</v>
      </c>
      <c r="L936" s="138">
        <v>3326162.41</v>
      </c>
      <c r="M936" s="121">
        <v>0.02</v>
      </c>
      <c r="N936" s="112">
        <f t="shared" si="88"/>
        <v>5104755.24</v>
      </c>
      <c r="O936" s="112">
        <f t="shared" si="89"/>
        <v>969903.49559999991</v>
      </c>
      <c r="P936" s="114">
        <f t="shared" si="90"/>
        <v>4134851.7444000002</v>
      </c>
      <c r="Q936" s="115">
        <f t="shared" si="91"/>
        <v>3721366.5699600005</v>
      </c>
    </row>
    <row r="937" spans="2:17" x14ac:dyDescent="0.25">
      <c r="B937" s="109">
        <v>933</v>
      </c>
      <c r="C937" s="146" t="s">
        <v>6462</v>
      </c>
      <c r="D937" s="109">
        <v>1200139180</v>
      </c>
      <c r="E937" s="108" t="s">
        <v>744</v>
      </c>
      <c r="F937" s="109">
        <v>2018</v>
      </c>
      <c r="G937" s="110">
        <v>44389</v>
      </c>
      <c r="H937" s="109">
        <f t="shared" si="86"/>
        <v>3</v>
      </c>
      <c r="I937" s="109">
        <v>15</v>
      </c>
      <c r="J937" s="111">
        <f t="shared" si="87"/>
        <v>6.3333333333333325E-2</v>
      </c>
      <c r="K937" s="138">
        <v>2051486</v>
      </c>
      <c r="L937" s="138">
        <v>1423967.8</v>
      </c>
      <c r="M937" s="121">
        <v>0.02</v>
      </c>
      <c r="N937" s="112">
        <f t="shared" si="88"/>
        <v>2092515.72</v>
      </c>
      <c r="O937" s="112">
        <f t="shared" si="89"/>
        <v>397577.98679999996</v>
      </c>
      <c r="P937" s="114">
        <f t="shared" si="90"/>
        <v>1694937.7332000001</v>
      </c>
      <c r="Q937" s="115">
        <f t="shared" si="91"/>
        <v>1525443.9598800002</v>
      </c>
    </row>
    <row r="938" spans="2:17" x14ac:dyDescent="0.25">
      <c r="B938" s="109">
        <v>934</v>
      </c>
      <c r="C938" s="146" t="s">
        <v>6462</v>
      </c>
      <c r="D938" s="109">
        <v>1200141260</v>
      </c>
      <c r="E938" s="108" t="s">
        <v>745</v>
      </c>
      <c r="F938" s="109">
        <v>2018</v>
      </c>
      <c r="G938" s="110">
        <v>44389</v>
      </c>
      <c r="H938" s="109">
        <f t="shared" si="86"/>
        <v>3</v>
      </c>
      <c r="I938" s="109">
        <v>15</v>
      </c>
      <c r="J938" s="111">
        <f t="shared" si="87"/>
        <v>6.3333333333333325E-2</v>
      </c>
      <c r="K938" s="138">
        <v>2012000</v>
      </c>
      <c r="L938" s="138">
        <v>1412224.71</v>
      </c>
      <c r="M938" s="121">
        <v>0.02</v>
      </c>
      <c r="N938" s="112">
        <f t="shared" si="88"/>
        <v>2052240</v>
      </c>
      <c r="O938" s="112">
        <f t="shared" si="89"/>
        <v>389925.59999999992</v>
      </c>
      <c r="P938" s="114">
        <f t="shared" si="90"/>
        <v>1662314.4000000001</v>
      </c>
      <c r="Q938" s="115">
        <f t="shared" si="91"/>
        <v>1496082.9600000002</v>
      </c>
    </row>
    <row r="939" spans="2:17" x14ac:dyDescent="0.25">
      <c r="B939" s="109">
        <v>935</v>
      </c>
      <c r="C939" s="146" t="s">
        <v>6462</v>
      </c>
      <c r="D939" s="109">
        <v>1200136260</v>
      </c>
      <c r="E939" s="108" t="s">
        <v>746</v>
      </c>
      <c r="F939" s="109">
        <v>2018</v>
      </c>
      <c r="G939" s="110">
        <v>44389</v>
      </c>
      <c r="H939" s="109">
        <f t="shared" si="86"/>
        <v>3</v>
      </c>
      <c r="I939" s="109">
        <v>15</v>
      </c>
      <c r="J939" s="111">
        <f t="shared" si="87"/>
        <v>6.3333333333333325E-2</v>
      </c>
      <c r="K939" s="138">
        <v>1585050</v>
      </c>
      <c r="L939" s="138">
        <v>1026511.72</v>
      </c>
      <c r="M939" s="121">
        <v>0.02</v>
      </c>
      <c r="N939" s="112">
        <f t="shared" si="88"/>
        <v>1616751</v>
      </c>
      <c r="O939" s="112">
        <f t="shared" si="89"/>
        <v>307182.68999999994</v>
      </c>
      <c r="P939" s="114">
        <f t="shared" si="90"/>
        <v>1309568.31</v>
      </c>
      <c r="Q939" s="115">
        <f t="shared" si="91"/>
        <v>1178611.4790000001</v>
      </c>
    </row>
    <row r="940" spans="2:17" x14ac:dyDescent="0.25">
      <c r="B940" s="109">
        <v>936</v>
      </c>
      <c r="C940" s="146" t="s">
        <v>6462</v>
      </c>
      <c r="D940" s="109">
        <v>1200136270</v>
      </c>
      <c r="E940" s="108" t="s">
        <v>746</v>
      </c>
      <c r="F940" s="109">
        <v>2018</v>
      </c>
      <c r="G940" s="110">
        <v>44389</v>
      </c>
      <c r="H940" s="109">
        <f t="shared" si="86"/>
        <v>3</v>
      </c>
      <c r="I940" s="109">
        <v>15</v>
      </c>
      <c r="J940" s="111">
        <f t="shared" si="87"/>
        <v>6.3333333333333325E-2</v>
      </c>
      <c r="K940" s="138">
        <v>1585050</v>
      </c>
      <c r="L940" s="138">
        <v>1026511.72</v>
      </c>
      <c r="M940" s="121">
        <v>0.02</v>
      </c>
      <c r="N940" s="112">
        <f t="shared" si="88"/>
        <v>1616751</v>
      </c>
      <c r="O940" s="112">
        <f t="shared" si="89"/>
        <v>307182.68999999994</v>
      </c>
      <c r="P940" s="114">
        <f t="shared" si="90"/>
        <v>1309568.31</v>
      </c>
      <c r="Q940" s="115">
        <f t="shared" si="91"/>
        <v>1178611.4790000001</v>
      </c>
    </row>
    <row r="941" spans="2:17" x14ac:dyDescent="0.25">
      <c r="B941" s="109">
        <v>937</v>
      </c>
      <c r="C941" s="146" t="s">
        <v>6462</v>
      </c>
      <c r="D941" s="109">
        <v>1200139170</v>
      </c>
      <c r="E941" s="108" t="s">
        <v>747</v>
      </c>
      <c r="F941" s="109">
        <v>2018</v>
      </c>
      <c r="G941" s="110">
        <v>44389</v>
      </c>
      <c r="H941" s="109">
        <f t="shared" si="86"/>
        <v>3</v>
      </c>
      <c r="I941" s="109">
        <v>15</v>
      </c>
      <c r="J941" s="111">
        <f t="shared" si="87"/>
        <v>6.3333333333333325E-2</v>
      </c>
      <c r="K941" s="138">
        <v>1572590</v>
      </c>
      <c r="L941" s="138">
        <v>1041890.05</v>
      </c>
      <c r="M941" s="121">
        <v>0.02</v>
      </c>
      <c r="N941" s="112">
        <f t="shared" si="88"/>
        <v>1604041.8</v>
      </c>
      <c r="O941" s="112">
        <f t="shared" si="89"/>
        <v>304767.94199999998</v>
      </c>
      <c r="P941" s="114">
        <f t="shared" si="90"/>
        <v>1299273.858</v>
      </c>
      <c r="Q941" s="115">
        <f t="shared" si="91"/>
        <v>1169346.4722</v>
      </c>
    </row>
    <row r="942" spans="2:17" x14ac:dyDescent="0.25">
      <c r="B942" s="109">
        <v>938</v>
      </c>
      <c r="C942" s="146" t="s">
        <v>6462</v>
      </c>
      <c r="D942" s="109">
        <v>1200139160</v>
      </c>
      <c r="E942" s="108" t="s">
        <v>747</v>
      </c>
      <c r="F942" s="109">
        <v>2018</v>
      </c>
      <c r="G942" s="110">
        <v>44389</v>
      </c>
      <c r="H942" s="109">
        <f t="shared" si="86"/>
        <v>3</v>
      </c>
      <c r="I942" s="109">
        <v>15</v>
      </c>
      <c r="J942" s="111">
        <f t="shared" si="87"/>
        <v>6.3333333333333325E-2</v>
      </c>
      <c r="K942" s="138">
        <v>1563590</v>
      </c>
      <c r="L942" s="138">
        <v>1035703.75</v>
      </c>
      <c r="M942" s="121">
        <v>0.02</v>
      </c>
      <c r="N942" s="112">
        <f t="shared" si="88"/>
        <v>1594861.8</v>
      </c>
      <c r="O942" s="112">
        <f t="shared" si="89"/>
        <v>303023.74199999997</v>
      </c>
      <c r="P942" s="114">
        <f t="shared" si="90"/>
        <v>1291838.0580000002</v>
      </c>
      <c r="Q942" s="115">
        <f t="shared" si="91"/>
        <v>1162654.2522000002</v>
      </c>
    </row>
    <row r="943" spans="2:17" x14ac:dyDescent="0.25">
      <c r="B943" s="109">
        <v>939</v>
      </c>
      <c r="C943" s="146" t="s">
        <v>6462</v>
      </c>
      <c r="D943" s="109">
        <v>1200140220</v>
      </c>
      <c r="E943" s="108" t="s">
        <v>748</v>
      </c>
      <c r="F943" s="109">
        <v>2018</v>
      </c>
      <c r="G943" s="110">
        <v>44389</v>
      </c>
      <c r="H943" s="109">
        <f t="shared" si="86"/>
        <v>3</v>
      </c>
      <c r="I943" s="109">
        <v>15</v>
      </c>
      <c r="J943" s="111">
        <f t="shared" si="87"/>
        <v>6.3333333333333325E-2</v>
      </c>
      <c r="K943" s="138">
        <v>1037061</v>
      </c>
      <c r="L943" s="138">
        <v>239925.75</v>
      </c>
      <c r="M943" s="121">
        <v>0.02</v>
      </c>
      <c r="N943" s="112">
        <f t="shared" si="88"/>
        <v>1057802.22</v>
      </c>
      <c r="O943" s="112">
        <f t="shared" si="89"/>
        <v>200982.42179999998</v>
      </c>
      <c r="P943" s="114">
        <f t="shared" si="90"/>
        <v>856819.79819999996</v>
      </c>
      <c r="Q943" s="115">
        <f t="shared" si="91"/>
        <v>771137.81837999995</v>
      </c>
    </row>
    <row r="944" spans="2:17" x14ac:dyDescent="0.25">
      <c r="B944" s="109">
        <v>940</v>
      </c>
      <c r="C944" s="146" t="s">
        <v>6462</v>
      </c>
      <c r="D944" s="109">
        <v>1200140230</v>
      </c>
      <c r="E944" s="108" t="s">
        <v>749</v>
      </c>
      <c r="F944" s="109">
        <v>2018</v>
      </c>
      <c r="G944" s="110">
        <v>44389</v>
      </c>
      <c r="H944" s="109">
        <f t="shared" si="86"/>
        <v>3</v>
      </c>
      <c r="I944" s="109">
        <v>15</v>
      </c>
      <c r="J944" s="111">
        <f t="shared" si="87"/>
        <v>6.3333333333333325E-2</v>
      </c>
      <c r="K944" s="138">
        <v>1037060</v>
      </c>
      <c r="L944" s="138">
        <v>239925.46</v>
      </c>
      <c r="M944" s="121">
        <v>0.02</v>
      </c>
      <c r="N944" s="112">
        <f t="shared" si="88"/>
        <v>1057801.2</v>
      </c>
      <c r="O944" s="112">
        <f t="shared" si="89"/>
        <v>200982.22799999997</v>
      </c>
      <c r="P944" s="114">
        <f t="shared" si="90"/>
        <v>856818.97199999995</v>
      </c>
      <c r="Q944" s="115">
        <f t="shared" si="91"/>
        <v>771137.07479999994</v>
      </c>
    </row>
    <row r="945" spans="2:17" x14ac:dyDescent="0.25">
      <c r="B945" s="109">
        <v>941</v>
      </c>
      <c r="C945" s="146" t="s">
        <v>6462</v>
      </c>
      <c r="D945" s="109">
        <v>1200138880</v>
      </c>
      <c r="E945" s="108" t="s">
        <v>750</v>
      </c>
      <c r="F945" s="109">
        <v>2018</v>
      </c>
      <c r="G945" s="110">
        <v>44389</v>
      </c>
      <c r="H945" s="109">
        <f t="shared" si="86"/>
        <v>3</v>
      </c>
      <c r="I945" s="109">
        <v>15</v>
      </c>
      <c r="J945" s="111">
        <f t="shared" si="87"/>
        <v>6.3333333333333325E-2</v>
      </c>
      <c r="K945" s="138">
        <v>761290</v>
      </c>
      <c r="L945" s="138">
        <v>541048.39</v>
      </c>
      <c r="M945" s="121">
        <v>0.02</v>
      </c>
      <c r="N945" s="112">
        <f t="shared" si="88"/>
        <v>776515.8</v>
      </c>
      <c r="O945" s="112">
        <f t="shared" si="89"/>
        <v>147538.00199999998</v>
      </c>
      <c r="P945" s="114">
        <f t="shared" si="90"/>
        <v>628977.79800000007</v>
      </c>
      <c r="Q945" s="115">
        <f t="shared" si="91"/>
        <v>566080.01820000005</v>
      </c>
    </row>
    <row r="946" spans="2:17" x14ac:dyDescent="0.25">
      <c r="B946" s="109">
        <v>942</v>
      </c>
      <c r="C946" s="146" t="s">
        <v>6462</v>
      </c>
      <c r="D946" s="109">
        <v>1200145160</v>
      </c>
      <c r="E946" s="108" t="s">
        <v>609</v>
      </c>
      <c r="F946" s="109">
        <v>2018</v>
      </c>
      <c r="G946" s="110">
        <v>44389</v>
      </c>
      <c r="H946" s="109">
        <f t="shared" si="86"/>
        <v>3</v>
      </c>
      <c r="I946" s="109">
        <v>15</v>
      </c>
      <c r="J946" s="111">
        <f t="shared" si="87"/>
        <v>6.3333333333333325E-2</v>
      </c>
      <c r="K946" s="138">
        <v>740190</v>
      </c>
      <c r="L946" s="138">
        <v>516915.7</v>
      </c>
      <c r="M946" s="121">
        <v>0.02</v>
      </c>
      <c r="N946" s="112">
        <f t="shared" si="88"/>
        <v>754993.8</v>
      </c>
      <c r="O946" s="112">
        <f t="shared" si="89"/>
        <v>143448.82199999999</v>
      </c>
      <c r="P946" s="114">
        <f t="shared" si="90"/>
        <v>611544.97800000012</v>
      </c>
      <c r="Q946" s="115">
        <f t="shared" si="91"/>
        <v>550390.48020000011</v>
      </c>
    </row>
    <row r="947" spans="2:17" x14ac:dyDescent="0.25">
      <c r="B947" s="109">
        <v>943</v>
      </c>
      <c r="C947" s="146" t="s">
        <v>6462</v>
      </c>
      <c r="D947" s="109">
        <v>1200138480</v>
      </c>
      <c r="E947" s="108" t="s">
        <v>751</v>
      </c>
      <c r="F947" s="109">
        <v>2018</v>
      </c>
      <c r="G947" s="110">
        <v>44389</v>
      </c>
      <c r="H947" s="109">
        <f t="shared" si="86"/>
        <v>3</v>
      </c>
      <c r="I947" s="109">
        <v>15</v>
      </c>
      <c r="J947" s="111">
        <f t="shared" si="87"/>
        <v>6.3333333333333325E-2</v>
      </c>
      <c r="K947" s="138">
        <v>689527.25</v>
      </c>
      <c r="L947" s="138">
        <v>538272.06000000006</v>
      </c>
      <c r="M947" s="121">
        <v>0.02</v>
      </c>
      <c r="N947" s="112">
        <f t="shared" si="88"/>
        <v>703317.79500000004</v>
      </c>
      <c r="O947" s="112">
        <f t="shared" si="89"/>
        <v>133630.38105</v>
      </c>
      <c r="P947" s="114">
        <f t="shared" si="90"/>
        <v>569687.41395000007</v>
      </c>
      <c r="Q947" s="115">
        <f t="shared" si="91"/>
        <v>512718.67255500006</v>
      </c>
    </row>
    <row r="948" spans="2:17" x14ac:dyDescent="0.25">
      <c r="B948" s="109">
        <v>944</v>
      </c>
      <c r="C948" s="146" t="s">
        <v>6462</v>
      </c>
      <c r="D948" s="109">
        <v>1200144310</v>
      </c>
      <c r="E948" s="108" t="s">
        <v>752</v>
      </c>
      <c r="F948" s="109">
        <v>2018</v>
      </c>
      <c r="G948" s="110">
        <v>44389</v>
      </c>
      <c r="H948" s="109">
        <f t="shared" si="86"/>
        <v>3</v>
      </c>
      <c r="I948" s="109">
        <v>15</v>
      </c>
      <c r="J948" s="111">
        <f t="shared" si="87"/>
        <v>6.3333333333333325E-2</v>
      </c>
      <c r="K948" s="138">
        <v>617000</v>
      </c>
      <c r="L948" s="138">
        <v>438848.09</v>
      </c>
      <c r="M948" s="121">
        <v>0.02</v>
      </c>
      <c r="N948" s="112">
        <f t="shared" si="88"/>
        <v>629340</v>
      </c>
      <c r="O948" s="112">
        <f t="shared" si="89"/>
        <v>119574.59999999998</v>
      </c>
      <c r="P948" s="114">
        <f t="shared" si="90"/>
        <v>509765.4</v>
      </c>
      <c r="Q948" s="115">
        <f t="shared" si="91"/>
        <v>458788.86000000004</v>
      </c>
    </row>
    <row r="949" spans="2:17" x14ac:dyDescent="0.25">
      <c r="B949" s="109">
        <v>945</v>
      </c>
      <c r="C949" s="146" t="s">
        <v>6462</v>
      </c>
      <c r="D949" s="109">
        <v>1200135200</v>
      </c>
      <c r="E949" s="108" t="s">
        <v>753</v>
      </c>
      <c r="F949" s="109">
        <v>2018</v>
      </c>
      <c r="G949" s="110">
        <v>44389</v>
      </c>
      <c r="H949" s="109">
        <f t="shared" si="86"/>
        <v>3</v>
      </c>
      <c r="I949" s="109">
        <v>15</v>
      </c>
      <c r="J949" s="111">
        <f t="shared" si="87"/>
        <v>6.3333333333333325E-2</v>
      </c>
      <c r="K949" s="138">
        <v>608500</v>
      </c>
      <c r="L949" s="138">
        <v>365852.32</v>
      </c>
      <c r="M949" s="121">
        <v>0.02</v>
      </c>
      <c r="N949" s="112">
        <f t="shared" si="88"/>
        <v>620670</v>
      </c>
      <c r="O949" s="112">
        <f t="shared" si="89"/>
        <v>117927.29999999999</v>
      </c>
      <c r="P949" s="114">
        <f t="shared" si="90"/>
        <v>502742.7</v>
      </c>
      <c r="Q949" s="115">
        <f t="shared" si="91"/>
        <v>452468.43</v>
      </c>
    </row>
    <row r="950" spans="2:17" x14ac:dyDescent="0.25">
      <c r="B950" s="109">
        <v>946</v>
      </c>
      <c r="C950" s="146" t="s">
        <v>6462</v>
      </c>
      <c r="D950" s="109">
        <v>1200135210</v>
      </c>
      <c r="E950" s="108" t="s">
        <v>753</v>
      </c>
      <c r="F950" s="109">
        <v>2018</v>
      </c>
      <c r="G950" s="110">
        <v>44389</v>
      </c>
      <c r="H950" s="109">
        <f t="shared" si="86"/>
        <v>3</v>
      </c>
      <c r="I950" s="109">
        <v>15</v>
      </c>
      <c r="J950" s="111">
        <f t="shared" si="87"/>
        <v>6.3333333333333325E-2</v>
      </c>
      <c r="K950" s="138">
        <v>608500</v>
      </c>
      <c r="L950" s="138">
        <v>365852.32</v>
      </c>
      <c r="M950" s="121">
        <v>0.02</v>
      </c>
      <c r="N950" s="112">
        <f t="shared" si="88"/>
        <v>620670</v>
      </c>
      <c r="O950" s="112">
        <f t="shared" si="89"/>
        <v>117927.29999999999</v>
      </c>
      <c r="P950" s="114">
        <f t="shared" si="90"/>
        <v>502742.7</v>
      </c>
      <c r="Q950" s="115">
        <f t="shared" si="91"/>
        <v>452468.43</v>
      </c>
    </row>
    <row r="951" spans="2:17" x14ac:dyDescent="0.25">
      <c r="B951" s="109">
        <v>947</v>
      </c>
      <c r="C951" s="146" t="s">
        <v>6462</v>
      </c>
      <c r="D951" s="109">
        <v>1200139440</v>
      </c>
      <c r="E951" s="108" t="s">
        <v>754</v>
      </c>
      <c r="F951" s="109">
        <v>2018</v>
      </c>
      <c r="G951" s="110">
        <v>44389</v>
      </c>
      <c r="H951" s="109">
        <f t="shared" si="86"/>
        <v>3</v>
      </c>
      <c r="I951" s="109">
        <v>15</v>
      </c>
      <c r="J951" s="111">
        <f t="shared" si="87"/>
        <v>6.3333333333333325E-2</v>
      </c>
      <c r="K951" s="138">
        <v>600000</v>
      </c>
      <c r="L951" s="138">
        <v>372344.83</v>
      </c>
      <c r="M951" s="121">
        <v>0.02</v>
      </c>
      <c r="N951" s="112">
        <f t="shared" si="88"/>
        <v>612000</v>
      </c>
      <c r="O951" s="112">
        <f t="shared" si="89"/>
        <v>116279.99999999999</v>
      </c>
      <c r="P951" s="114">
        <f t="shared" si="90"/>
        <v>495720</v>
      </c>
      <c r="Q951" s="115">
        <f t="shared" si="91"/>
        <v>446148</v>
      </c>
    </row>
    <row r="952" spans="2:17" x14ac:dyDescent="0.25">
      <c r="B952" s="109">
        <v>948</v>
      </c>
      <c r="C952" s="146" t="s">
        <v>6462</v>
      </c>
      <c r="D952" s="109">
        <v>1200138650</v>
      </c>
      <c r="E952" s="108" t="s">
        <v>755</v>
      </c>
      <c r="F952" s="109">
        <v>2018</v>
      </c>
      <c r="G952" s="110">
        <v>44389</v>
      </c>
      <c r="H952" s="109">
        <f t="shared" si="86"/>
        <v>3</v>
      </c>
      <c r="I952" s="109">
        <v>15</v>
      </c>
      <c r="J952" s="111">
        <f t="shared" si="87"/>
        <v>6.3333333333333325E-2</v>
      </c>
      <c r="K952" s="138">
        <v>584166</v>
      </c>
      <c r="L952" s="138">
        <v>390622.13</v>
      </c>
      <c r="M952" s="121">
        <v>0.02</v>
      </c>
      <c r="N952" s="112">
        <f t="shared" si="88"/>
        <v>595849.32000000007</v>
      </c>
      <c r="O952" s="112">
        <f t="shared" si="89"/>
        <v>113211.3708</v>
      </c>
      <c r="P952" s="114">
        <f t="shared" si="90"/>
        <v>482637.94920000003</v>
      </c>
      <c r="Q952" s="115">
        <f t="shared" si="91"/>
        <v>434374.15428000002</v>
      </c>
    </row>
    <row r="953" spans="2:17" x14ac:dyDescent="0.25">
      <c r="B953" s="109">
        <v>949</v>
      </c>
      <c r="C953" s="146" t="s">
        <v>6462</v>
      </c>
      <c r="D953" s="109">
        <v>1200138630</v>
      </c>
      <c r="E953" s="108" t="s">
        <v>755</v>
      </c>
      <c r="F953" s="109">
        <v>2018</v>
      </c>
      <c r="G953" s="110">
        <v>44389</v>
      </c>
      <c r="H953" s="109">
        <f t="shared" si="86"/>
        <v>3</v>
      </c>
      <c r="I953" s="109">
        <v>15</v>
      </c>
      <c r="J953" s="111">
        <f t="shared" si="87"/>
        <v>6.3333333333333325E-2</v>
      </c>
      <c r="K953" s="138">
        <v>584166</v>
      </c>
      <c r="L953" s="138">
        <v>385463.82</v>
      </c>
      <c r="M953" s="121">
        <v>0.02</v>
      </c>
      <c r="N953" s="112">
        <f t="shared" si="88"/>
        <v>595849.32000000007</v>
      </c>
      <c r="O953" s="112">
        <f t="shared" si="89"/>
        <v>113211.3708</v>
      </c>
      <c r="P953" s="114">
        <f t="shared" si="90"/>
        <v>482637.94920000003</v>
      </c>
      <c r="Q953" s="115">
        <f t="shared" si="91"/>
        <v>434374.15428000002</v>
      </c>
    </row>
    <row r="954" spans="2:17" x14ac:dyDescent="0.25">
      <c r="B954" s="109">
        <v>950</v>
      </c>
      <c r="C954" s="146" t="s">
        <v>6462</v>
      </c>
      <c r="D954" s="109">
        <v>1200138640</v>
      </c>
      <c r="E954" s="108" t="s">
        <v>755</v>
      </c>
      <c r="F954" s="109">
        <v>2018</v>
      </c>
      <c r="G954" s="110">
        <v>44389</v>
      </c>
      <c r="H954" s="109">
        <f t="shared" si="86"/>
        <v>3</v>
      </c>
      <c r="I954" s="109">
        <v>15</v>
      </c>
      <c r="J954" s="111">
        <f t="shared" si="87"/>
        <v>6.3333333333333325E-2</v>
      </c>
      <c r="K954" s="138">
        <v>584166</v>
      </c>
      <c r="L954" s="138">
        <v>390622.13</v>
      </c>
      <c r="M954" s="121">
        <v>0.02</v>
      </c>
      <c r="N954" s="112">
        <f t="shared" si="88"/>
        <v>595849.32000000007</v>
      </c>
      <c r="O954" s="112">
        <f t="shared" si="89"/>
        <v>113211.3708</v>
      </c>
      <c r="P954" s="114">
        <f t="shared" si="90"/>
        <v>482637.94920000003</v>
      </c>
      <c r="Q954" s="115">
        <f t="shared" si="91"/>
        <v>434374.15428000002</v>
      </c>
    </row>
    <row r="955" spans="2:17" x14ac:dyDescent="0.25">
      <c r="B955" s="109">
        <v>951</v>
      </c>
      <c r="C955" s="146" t="s">
        <v>6462</v>
      </c>
      <c r="D955" s="109">
        <v>1200144320</v>
      </c>
      <c r="E955" s="108" t="s">
        <v>756</v>
      </c>
      <c r="F955" s="109">
        <v>2018</v>
      </c>
      <c r="G955" s="110">
        <v>44389</v>
      </c>
      <c r="H955" s="109">
        <f t="shared" si="86"/>
        <v>3</v>
      </c>
      <c r="I955" s="109">
        <v>15</v>
      </c>
      <c r="J955" s="111">
        <f t="shared" si="87"/>
        <v>6.3333333333333325E-2</v>
      </c>
      <c r="K955" s="138">
        <v>541000</v>
      </c>
      <c r="L955" s="138">
        <v>384791.38</v>
      </c>
      <c r="M955" s="121">
        <v>0.02</v>
      </c>
      <c r="N955" s="112">
        <f t="shared" si="88"/>
        <v>551820</v>
      </c>
      <c r="O955" s="112">
        <f t="shared" si="89"/>
        <v>104845.79999999999</v>
      </c>
      <c r="P955" s="114">
        <f t="shared" si="90"/>
        <v>446974.2</v>
      </c>
      <c r="Q955" s="115">
        <f t="shared" si="91"/>
        <v>402276.78</v>
      </c>
    </row>
    <row r="956" spans="2:17" x14ac:dyDescent="0.25">
      <c r="B956" s="109">
        <v>952</v>
      </c>
      <c r="C956" s="146" t="s">
        <v>6462</v>
      </c>
      <c r="D956" s="109">
        <v>1200140221</v>
      </c>
      <c r="E956" s="108" t="s">
        <v>757</v>
      </c>
      <c r="F956" s="109">
        <v>2018</v>
      </c>
      <c r="G956" s="110">
        <v>44389</v>
      </c>
      <c r="H956" s="109">
        <f t="shared" si="86"/>
        <v>3</v>
      </c>
      <c r="I956" s="109">
        <v>8</v>
      </c>
      <c r="J956" s="111">
        <f t="shared" si="87"/>
        <v>0.11874999999999999</v>
      </c>
      <c r="K956" s="138">
        <v>436480</v>
      </c>
      <c r="L956" s="138">
        <v>312960.98</v>
      </c>
      <c r="M956" s="121">
        <v>0.02</v>
      </c>
      <c r="N956" s="112">
        <f t="shared" si="88"/>
        <v>445209.60000000003</v>
      </c>
      <c r="O956" s="112">
        <f t="shared" si="89"/>
        <v>158605.91999999998</v>
      </c>
      <c r="P956" s="114">
        <f t="shared" si="90"/>
        <v>286603.68000000005</v>
      </c>
      <c r="Q956" s="115">
        <f t="shared" si="91"/>
        <v>257943.31200000006</v>
      </c>
    </row>
    <row r="957" spans="2:17" x14ac:dyDescent="0.25">
      <c r="B957" s="109">
        <v>953</v>
      </c>
      <c r="C957" s="146" t="s">
        <v>6462</v>
      </c>
      <c r="D957" s="109">
        <v>1200139270</v>
      </c>
      <c r="E957" s="108" t="s">
        <v>758</v>
      </c>
      <c r="F957" s="109">
        <v>2018</v>
      </c>
      <c r="G957" s="110">
        <v>44389</v>
      </c>
      <c r="H957" s="109">
        <f t="shared" si="86"/>
        <v>3</v>
      </c>
      <c r="I957" s="109">
        <v>8</v>
      </c>
      <c r="J957" s="111">
        <f t="shared" si="87"/>
        <v>0.11874999999999999</v>
      </c>
      <c r="K957" s="138">
        <v>404595</v>
      </c>
      <c r="L957" s="138">
        <v>327814.32</v>
      </c>
      <c r="M957" s="121">
        <v>0.02</v>
      </c>
      <c r="N957" s="112">
        <f t="shared" si="88"/>
        <v>412686.9</v>
      </c>
      <c r="O957" s="112">
        <f t="shared" si="89"/>
        <v>147019.70812499998</v>
      </c>
      <c r="P957" s="114">
        <f t="shared" si="90"/>
        <v>265667.19187500002</v>
      </c>
      <c r="Q957" s="115">
        <f t="shared" si="91"/>
        <v>239100.47268750003</v>
      </c>
    </row>
    <row r="958" spans="2:17" x14ac:dyDescent="0.25">
      <c r="B958" s="109">
        <v>954</v>
      </c>
      <c r="C958" s="146" t="s">
        <v>6462</v>
      </c>
      <c r="D958" s="109">
        <v>1200144080</v>
      </c>
      <c r="E958" s="108" t="s">
        <v>759</v>
      </c>
      <c r="F958" s="109">
        <v>2018</v>
      </c>
      <c r="G958" s="110">
        <v>44389</v>
      </c>
      <c r="H958" s="109">
        <f t="shared" si="86"/>
        <v>3</v>
      </c>
      <c r="I958" s="109">
        <v>8</v>
      </c>
      <c r="J958" s="111">
        <f t="shared" si="87"/>
        <v>0.11874999999999999</v>
      </c>
      <c r="K958" s="138">
        <v>349929.16</v>
      </c>
      <c r="L958" s="138">
        <v>189836.44</v>
      </c>
      <c r="M958" s="121">
        <v>0.02</v>
      </c>
      <c r="N958" s="112">
        <f t="shared" si="88"/>
        <v>356927.74319999997</v>
      </c>
      <c r="O958" s="112">
        <f t="shared" si="89"/>
        <v>127155.50851499998</v>
      </c>
      <c r="P958" s="114">
        <f t="shared" si="90"/>
        <v>229772.23468499997</v>
      </c>
      <c r="Q958" s="115">
        <f t="shared" si="91"/>
        <v>206795.01121649999</v>
      </c>
    </row>
    <row r="959" spans="2:17" x14ac:dyDescent="0.25">
      <c r="B959" s="109">
        <v>955</v>
      </c>
      <c r="C959" s="146" t="s">
        <v>6462</v>
      </c>
      <c r="D959" s="109">
        <v>1200139450</v>
      </c>
      <c r="E959" s="108" t="s">
        <v>760</v>
      </c>
      <c r="F959" s="109">
        <v>2018</v>
      </c>
      <c r="G959" s="110">
        <v>44389</v>
      </c>
      <c r="H959" s="109">
        <f t="shared" si="86"/>
        <v>3</v>
      </c>
      <c r="I959" s="109">
        <v>8</v>
      </c>
      <c r="J959" s="111">
        <f t="shared" si="87"/>
        <v>0.11874999999999999</v>
      </c>
      <c r="K959" s="138">
        <v>325000</v>
      </c>
      <c r="L959" s="138">
        <v>201686.7</v>
      </c>
      <c r="M959" s="121">
        <v>0.02</v>
      </c>
      <c r="N959" s="112">
        <f t="shared" si="88"/>
        <v>331500</v>
      </c>
      <c r="O959" s="112">
        <f t="shared" si="89"/>
        <v>118096.87499999999</v>
      </c>
      <c r="P959" s="114">
        <f t="shared" si="90"/>
        <v>213403.125</v>
      </c>
      <c r="Q959" s="115">
        <f t="shared" si="91"/>
        <v>192062.8125</v>
      </c>
    </row>
    <row r="960" spans="2:17" x14ac:dyDescent="0.25">
      <c r="B960" s="109">
        <v>956</v>
      </c>
      <c r="C960" s="146" t="s">
        <v>6462</v>
      </c>
      <c r="D960" s="109">
        <v>1200134960</v>
      </c>
      <c r="E960" s="108" t="s">
        <v>761</v>
      </c>
      <c r="F960" s="109">
        <v>2018</v>
      </c>
      <c r="G960" s="110">
        <v>44389</v>
      </c>
      <c r="H960" s="109">
        <f t="shared" si="86"/>
        <v>3</v>
      </c>
      <c r="I960" s="109">
        <v>8</v>
      </c>
      <c r="J960" s="111">
        <f t="shared" si="87"/>
        <v>0.11874999999999999</v>
      </c>
      <c r="K960" s="138">
        <v>325000</v>
      </c>
      <c r="L960" s="138">
        <v>263621</v>
      </c>
      <c r="M960" s="121">
        <v>0.02</v>
      </c>
      <c r="N960" s="112">
        <f t="shared" si="88"/>
        <v>331500</v>
      </c>
      <c r="O960" s="112">
        <f t="shared" si="89"/>
        <v>118096.87499999999</v>
      </c>
      <c r="P960" s="114">
        <f t="shared" si="90"/>
        <v>213403.125</v>
      </c>
      <c r="Q960" s="115">
        <f t="shared" si="91"/>
        <v>192062.8125</v>
      </c>
    </row>
    <row r="961" spans="2:17" x14ac:dyDescent="0.25">
      <c r="B961" s="109">
        <v>957</v>
      </c>
      <c r="C961" s="146" t="s">
        <v>6462</v>
      </c>
      <c r="D961" s="109">
        <v>1200139470</v>
      </c>
      <c r="E961" s="108" t="s">
        <v>762</v>
      </c>
      <c r="F961" s="109">
        <v>2018</v>
      </c>
      <c r="G961" s="110">
        <v>44389</v>
      </c>
      <c r="H961" s="109">
        <f t="shared" si="86"/>
        <v>3</v>
      </c>
      <c r="I961" s="109">
        <v>8</v>
      </c>
      <c r="J961" s="111">
        <f t="shared" si="87"/>
        <v>0.11874999999999999</v>
      </c>
      <c r="K961" s="138">
        <v>325000</v>
      </c>
      <c r="L961" s="138">
        <v>201686.7</v>
      </c>
      <c r="M961" s="121">
        <v>0.02</v>
      </c>
      <c r="N961" s="112">
        <f t="shared" si="88"/>
        <v>331500</v>
      </c>
      <c r="O961" s="112">
        <f t="shared" si="89"/>
        <v>118096.87499999999</v>
      </c>
      <c r="P961" s="114">
        <f t="shared" si="90"/>
        <v>213403.125</v>
      </c>
      <c r="Q961" s="115">
        <f t="shared" si="91"/>
        <v>192062.8125</v>
      </c>
    </row>
    <row r="962" spans="2:17" x14ac:dyDescent="0.25">
      <c r="B962" s="109">
        <v>958</v>
      </c>
      <c r="C962" s="146" t="s">
        <v>6462</v>
      </c>
      <c r="D962" s="109">
        <v>1200144950</v>
      </c>
      <c r="E962" s="108" t="s">
        <v>763</v>
      </c>
      <c r="F962" s="109">
        <v>2018</v>
      </c>
      <c r="G962" s="110">
        <v>44389</v>
      </c>
      <c r="H962" s="109">
        <f t="shared" si="86"/>
        <v>3</v>
      </c>
      <c r="I962" s="109">
        <v>8</v>
      </c>
      <c r="J962" s="111">
        <f t="shared" si="87"/>
        <v>0.11874999999999999</v>
      </c>
      <c r="K962" s="138">
        <v>313570</v>
      </c>
      <c r="L962" s="138">
        <v>215845.06</v>
      </c>
      <c r="M962" s="121">
        <v>0.02</v>
      </c>
      <c r="N962" s="112">
        <f t="shared" si="88"/>
        <v>319841.40000000002</v>
      </c>
      <c r="O962" s="112">
        <f t="shared" si="89"/>
        <v>113943.49875</v>
      </c>
      <c r="P962" s="114">
        <f t="shared" si="90"/>
        <v>205897.90125000002</v>
      </c>
      <c r="Q962" s="115">
        <f t="shared" si="91"/>
        <v>185308.11112500002</v>
      </c>
    </row>
    <row r="963" spans="2:17" x14ac:dyDescent="0.25">
      <c r="B963" s="109">
        <v>959</v>
      </c>
      <c r="C963" s="146" t="s">
        <v>6462</v>
      </c>
      <c r="D963" s="109">
        <v>1200134950</v>
      </c>
      <c r="E963" s="108" t="s">
        <v>764</v>
      </c>
      <c r="F963" s="109">
        <v>2018</v>
      </c>
      <c r="G963" s="110">
        <v>44389</v>
      </c>
      <c r="H963" s="109">
        <f t="shared" si="86"/>
        <v>3</v>
      </c>
      <c r="I963" s="109">
        <v>8</v>
      </c>
      <c r="J963" s="111">
        <f t="shared" si="87"/>
        <v>0.11874999999999999</v>
      </c>
      <c r="K963" s="138">
        <v>300000</v>
      </c>
      <c r="L963" s="138">
        <v>182305.77</v>
      </c>
      <c r="M963" s="121">
        <v>0.02</v>
      </c>
      <c r="N963" s="112">
        <f t="shared" si="88"/>
        <v>306000</v>
      </c>
      <c r="O963" s="112">
        <f t="shared" si="89"/>
        <v>109012.49999999999</v>
      </c>
      <c r="P963" s="114">
        <f t="shared" si="90"/>
        <v>196987.5</v>
      </c>
      <c r="Q963" s="115">
        <f t="shared" si="91"/>
        <v>177288.75</v>
      </c>
    </row>
    <row r="964" spans="2:17" x14ac:dyDescent="0.25">
      <c r="B964" s="109">
        <v>960</v>
      </c>
      <c r="C964" s="146" t="s">
        <v>6462</v>
      </c>
      <c r="D964" s="109">
        <v>1200134870</v>
      </c>
      <c r="E964" s="108" t="s">
        <v>764</v>
      </c>
      <c r="F964" s="109">
        <v>2018</v>
      </c>
      <c r="G964" s="110">
        <v>44389</v>
      </c>
      <c r="H964" s="109">
        <f t="shared" si="86"/>
        <v>3</v>
      </c>
      <c r="I964" s="109">
        <v>8</v>
      </c>
      <c r="J964" s="111">
        <f t="shared" si="87"/>
        <v>0.11874999999999999</v>
      </c>
      <c r="K964" s="138">
        <v>295000</v>
      </c>
      <c r="L964" s="138">
        <v>180596.77</v>
      </c>
      <c r="M964" s="121">
        <v>0.02</v>
      </c>
      <c r="N964" s="112">
        <f t="shared" si="88"/>
        <v>300900</v>
      </c>
      <c r="O964" s="112">
        <f t="shared" si="89"/>
        <v>107195.62499999999</v>
      </c>
      <c r="P964" s="114">
        <f t="shared" si="90"/>
        <v>193704.375</v>
      </c>
      <c r="Q964" s="115">
        <f t="shared" si="91"/>
        <v>174333.9375</v>
      </c>
    </row>
    <row r="965" spans="2:17" x14ac:dyDescent="0.25">
      <c r="B965" s="109">
        <v>961</v>
      </c>
      <c r="C965" s="146" t="s">
        <v>6462</v>
      </c>
      <c r="D965" s="109">
        <v>1200134930</v>
      </c>
      <c r="E965" s="108" t="s">
        <v>764</v>
      </c>
      <c r="F965" s="109">
        <v>2018</v>
      </c>
      <c r="G965" s="110">
        <v>44389</v>
      </c>
      <c r="H965" s="109">
        <f t="shared" ref="H965:H1028" si="92">YEAR(G965)-F965</f>
        <v>3</v>
      </c>
      <c r="I965" s="109">
        <v>8</v>
      </c>
      <c r="J965" s="111">
        <f t="shared" ref="J965:J1028" si="93">(95/I965/100)</f>
        <v>0.11874999999999999</v>
      </c>
      <c r="K965" s="138">
        <v>270000</v>
      </c>
      <c r="L965" s="138">
        <v>210082.19</v>
      </c>
      <c r="M965" s="121">
        <v>0.02</v>
      </c>
      <c r="N965" s="112">
        <f t="shared" ref="N965:N1028" si="94">K965*(1+M965)</f>
        <v>275400</v>
      </c>
      <c r="O965" s="112">
        <f t="shared" ref="O965:O1028" si="95">H965*J965*N965</f>
        <v>98111.249999999985</v>
      </c>
      <c r="P965" s="114">
        <f t="shared" si="90"/>
        <v>177288.75</v>
      </c>
      <c r="Q965" s="115">
        <f t="shared" si="91"/>
        <v>159559.875</v>
      </c>
    </row>
    <row r="966" spans="2:17" x14ac:dyDescent="0.25">
      <c r="B966" s="109">
        <v>962</v>
      </c>
      <c r="C966" s="146" t="s">
        <v>6462</v>
      </c>
      <c r="D966" s="109">
        <v>1200134920</v>
      </c>
      <c r="E966" s="108" t="s">
        <v>764</v>
      </c>
      <c r="F966" s="109">
        <v>2018</v>
      </c>
      <c r="G966" s="110">
        <v>44389</v>
      </c>
      <c r="H966" s="109">
        <f t="shared" si="92"/>
        <v>3</v>
      </c>
      <c r="I966" s="109">
        <v>8</v>
      </c>
      <c r="J966" s="111">
        <f t="shared" si="93"/>
        <v>0.11874999999999999</v>
      </c>
      <c r="K966" s="138">
        <v>270000</v>
      </c>
      <c r="L966" s="138">
        <v>210082.19</v>
      </c>
      <c r="M966" s="121">
        <v>0.02</v>
      </c>
      <c r="N966" s="112">
        <f t="shared" si="94"/>
        <v>275400</v>
      </c>
      <c r="O966" s="112">
        <f t="shared" si="95"/>
        <v>98111.249999999985</v>
      </c>
      <c r="P966" s="114">
        <f t="shared" ref="P966:P1029" si="96">IF(N966-O966&lt;=0,5%*N966,N966-O966)</f>
        <v>177288.75</v>
      </c>
      <c r="Q966" s="115">
        <f t="shared" ref="Q966:Q1029" si="97">IF(P966=N966*5%,P966,P966*0.9)</f>
        <v>159559.875</v>
      </c>
    </row>
    <row r="967" spans="2:17" x14ac:dyDescent="0.25">
      <c r="B967" s="109">
        <v>963</v>
      </c>
      <c r="C967" s="146" t="s">
        <v>6462</v>
      </c>
      <c r="D967" s="109">
        <v>1200134940</v>
      </c>
      <c r="E967" s="108" t="s">
        <v>764</v>
      </c>
      <c r="F967" s="109">
        <v>2018</v>
      </c>
      <c r="G967" s="110">
        <v>44389</v>
      </c>
      <c r="H967" s="109">
        <f t="shared" si="92"/>
        <v>3</v>
      </c>
      <c r="I967" s="109">
        <v>8</v>
      </c>
      <c r="J967" s="111">
        <f t="shared" si="93"/>
        <v>0.11874999999999999</v>
      </c>
      <c r="K967" s="138">
        <v>270000</v>
      </c>
      <c r="L967" s="138">
        <v>164074.37</v>
      </c>
      <c r="M967" s="121">
        <v>0.02</v>
      </c>
      <c r="N967" s="112">
        <f t="shared" si="94"/>
        <v>275400</v>
      </c>
      <c r="O967" s="112">
        <f t="shared" si="95"/>
        <v>98111.249999999985</v>
      </c>
      <c r="P967" s="114">
        <f t="shared" si="96"/>
        <v>177288.75</v>
      </c>
      <c r="Q967" s="115">
        <f t="shared" si="97"/>
        <v>159559.875</v>
      </c>
    </row>
    <row r="968" spans="2:17" x14ac:dyDescent="0.25">
      <c r="B968" s="109">
        <v>964</v>
      </c>
      <c r="C968" s="146" t="s">
        <v>6462</v>
      </c>
      <c r="D968" s="109">
        <v>1200134880</v>
      </c>
      <c r="E968" s="108" t="s">
        <v>764</v>
      </c>
      <c r="F968" s="109">
        <v>2018</v>
      </c>
      <c r="G968" s="110">
        <v>44389</v>
      </c>
      <c r="H968" s="109">
        <f t="shared" si="92"/>
        <v>3</v>
      </c>
      <c r="I968" s="109">
        <v>8</v>
      </c>
      <c r="J968" s="111">
        <f t="shared" si="93"/>
        <v>0.11874999999999999</v>
      </c>
      <c r="K968" s="138">
        <v>270000</v>
      </c>
      <c r="L968" s="138">
        <v>165292.51999999999</v>
      </c>
      <c r="M968" s="121">
        <v>0.02</v>
      </c>
      <c r="N968" s="112">
        <f t="shared" si="94"/>
        <v>275400</v>
      </c>
      <c r="O968" s="112">
        <f t="shared" si="95"/>
        <v>98111.249999999985</v>
      </c>
      <c r="P968" s="114">
        <f t="shared" si="96"/>
        <v>177288.75</v>
      </c>
      <c r="Q968" s="115">
        <f t="shared" si="97"/>
        <v>159559.875</v>
      </c>
    </row>
    <row r="969" spans="2:17" x14ac:dyDescent="0.25">
      <c r="B969" s="109">
        <v>965</v>
      </c>
      <c r="C969" s="146" t="s">
        <v>6462</v>
      </c>
      <c r="D969" s="109">
        <v>1200134900</v>
      </c>
      <c r="E969" s="108" t="s">
        <v>764</v>
      </c>
      <c r="F969" s="109">
        <v>2018</v>
      </c>
      <c r="G969" s="110">
        <v>44389</v>
      </c>
      <c r="H969" s="109">
        <f t="shared" si="92"/>
        <v>3</v>
      </c>
      <c r="I969" s="109">
        <v>8</v>
      </c>
      <c r="J969" s="111">
        <f t="shared" si="93"/>
        <v>0.11874999999999999</v>
      </c>
      <c r="K969" s="138">
        <v>270000</v>
      </c>
      <c r="L969" s="138">
        <v>165292.51999999999</v>
      </c>
      <c r="M969" s="121">
        <v>0.02</v>
      </c>
      <c r="N969" s="112">
        <f t="shared" si="94"/>
        <v>275400</v>
      </c>
      <c r="O969" s="112">
        <f t="shared" si="95"/>
        <v>98111.249999999985</v>
      </c>
      <c r="P969" s="114">
        <f t="shared" si="96"/>
        <v>177288.75</v>
      </c>
      <c r="Q969" s="115">
        <f t="shared" si="97"/>
        <v>159559.875</v>
      </c>
    </row>
    <row r="970" spans="2:17" x14ac:dyDescent="0.25">
      <c r="B970" s="109">
        <v>966</v>
      </c>
      <c r="C970" s="146" t="s">
        <v>6462</v>
      </c>
      <c r="D970" s="109">
        <v>1200134910</v>
      </c>
      <c r="E970" s="108" t="s">
        <v>764</v>
      </c>
      <c r="F970" s="109">
        <v>2018</v>
      </c>
      <c r="G970" s="110">
        <v>44389</v>
      </c>
      <c r="H970" s="109">
        <f t="shared" si="92"/>
        <v>3</v>
      </c>
      <c r="I970" s="109">
        <v>8</v>
      </c>
      <c r="J970" s="111">
        <f t="shared" si="93"/>
        <v>0.11874999999999999</v>
      </c>
      <c r="K970" s="138">
        <v>270000</v>
      </c>
      <c r="L970" s="138">
        <v>164074.37</v>
      </c>
      <c r="M970" s="121">
        <v>0.02</v>
      </c>
      <c r="N970" s="112">
        <f t="shared" si="94"/>
        <v>275400</v>
      </c>
      <c r="O970" s="112">
        <f t="shared" si="95"/>
        <v>98111.249999999985</v>
      </c>
      <c r="P970" s="114">
        <f t="shared" si="96"/>
        <v>177288.75</v>
      </c>
      <c r="Q970" s="115">
        <f t="shared" si="97"/>
        <v>159559.875</v>
      </c>
    </row>
    <row r="971" spans="2:17" x14ac:dyDescent="0.25">
      <c r="B971" s="109">
        <v>967</v>
      </c>
      <c r="C971" s="146" t="s">
        <v>6462</v>
      </c>
      <c r="D971" s="109">
        <v>1200134890</v>
      </c>
      <c r="E971" s="108" t="s">
        <v>764</v>
      </c>
      <c r="F971" s="109">
        <v>2018</v>
      </c>
      <c r="G971" s="110">
        <v>44389</v>
      </c>
      <c r="H971" s="109">
        <f t="shared" si="92"/>
        <v>3</v>
      </c>
      <c r="I971" s="109">
        <v>8</v>
      </c>
      <c r="J971" s="111">
        <f t="shared" si="93"/>
        <v>0.11874999999999999</v>
      </c>
      <c r="K971" s="138">
        <v>270000</v>
      </c>
      <c r="L971" s="138">
        <v>165292.51999999999</v>
      </c>
      <c r="M971" s="121">
        <v>0.02</v>
      </c>
      <c r="N971" s="112">
        <f t="shared" si="94"/>
        <v>275400</v>
      </c>
      <c r="O971" s="112">
        <f t="shared" si="95"/>
        <v>98111.249999999985</v>
      </c>
      <c r="P971" s="114">
        <f t="shared" si="96"/>
        <v>177288.75</v>
      </c>
      <c r="Q971" s="115">
        <f t="shared" si="97"/>
        <v>159559.875</v>
      </c>
    </row>
    <row r="972" spans="2:17" x14ac:dyDescent="0.25">
      <c r="B972" s="109">
        <v>968</v>
      </c>
      <c r="C972" s="146" t="s">
        <v>6462</v>
      </c>
      <c r="D972" s="109">
        <v>1200135230</v>
      </c>
      <c r="E972" s="108" t="s">
        <v>765</v>
      </c>
      <c r="F972" s="109">
        <v>2018</v>
      </c>
      <c r="G972" s="110">
        <v>44389</v>
      </c>
      <c r="H972" s="109">
        <f t="shared" si="92"/>
        <v>3</v>
      </c>
      <c r="I972" s="109">
        <v>8</v>
      </c>
      <c r="J972" s="111">
        <f t="shared" si="93"/>
        <v>0.11874999999999999</v>
      </c>
      <c r="K972" s="138">
        <v>255000</v>
      </c>
      <c r="L972" s="138">
        <v>154958.68</v>
      </c>
      <c r="M972" s="121">
        <v>0.02</v>
      </c>
      <c r="N972" s="112">
        <f t="shared" si="94"/>
        <v>260100</v>
      </c>
      <c r="O972" s="112">
        <f t="shared" si="95"/>
        <v>92660.624999999985</v>
      </c>
      <c r="P972" s="114">
        <f t="shared" si="96"/>
        <v>167439.375</v>
      </c>
      <c r="Q972" s="115">
        <f t="shared" si="97"/>
        <v>150695.4375</v>
      </c>
    </row>
    <row r="973" spans="2:17" x14ac:dyDescent="0.25">
      <c r="B973" s="109">
        <v>969</v>
      </c>
      <c r="C973" s="146" t="s">
        <v>6462</v>
      </c>
      <c r="D973" s="109">
        <v>1200144070</v>
      </c>
      <c r="E973" s="108" t="s">
        <v>766</v>
      </c>
      <c r="F973" s="109">
        <v>2018</v>
      </c>
      <c r="G973" s="110">
        <v>44389</v>
      </c>
      <c r="H973" s="109">
        <f t="shared" si="92"/>
        <v>3</v>
      </c>
      <c r="I973" s="109">
        <v>8</v>
      </c>
      <c r="J973" s="111">
        <f t="shared" si="93"/>
        <v>0.11874999999999999</v>
      </c>
      <c r="K973" s="138">
        <v>250000</v>
      </c>
      <c r="L973" s="138">
        <v>135626.26999999999</v>
      </c>
      <c r="M973" s="121">
        <v>0.02</v>
      </c>
      <c r="N973" s="112">
        <f t="shared" si="94"/>
        <v>255000</v>
      </c>
      <c r="O973" s="112">
        <f t="shared" si="95"/>
        <v>90843.749999999985</v>
      </c>
      <c r="P973" s="114">
        <f t="shared" si="96"/>
        <v>164156.25</v>
      </c>
      <c r="Q973" s="115">
        <f t="shared" si="97"/>
        <v>147740.625</v>
      </c>
    </row>
    <row r="974" spans="2:17" x14ac:dyDescent="0.25">
      <c r="B974" s="109">
        <v>970</v>
      </c>
      <c r="C974" s="146" t="s">
        <v>6462</v>
      </c>
      <c r="D974" s="109">
        <v>1200137590</v>
      </c>
      <c r="E974" s="108" t="s">
        <v>767</v>
      </c>
      <c r="F974" s="109">
        <v>2018</v>
      </c>
      <c r="G974" s="110">
        <v>44389</v>
      </c>
      <c r="H974" s="109">
        <f t="shared" si="92"/>
        <v>3</v>
      </c>
      <c r="I974" s="109">
        <v>15</v>
      </c>
      <c r="J974" s="111">
        <f t="shared" si="93"/>
        <v>6.3333333333333325E-2</v>
      </c>
      <c r="K974" s="138">
        <v>230000</v>
      </c>
      <c r="L974" s="138">
        <v>184126.02</v>
      </c>
      <c r="M974" s="121">
        <v>0.02</v>
      </c>
      <c r="N974" s="112">
        <f t="shared" si="94"/>
        <v>234600</v>
      </c>
      <c r="O974" s="112">
        <f t="shared" si="95"/>
        <v>44573.999999999993</v>
      </c>
      <c r="P974" s="114">
        <f t="shared" si="96"/>
        <v>190026</v>
      </c>
      <c r="Q974" s="115">
        <f t="shared" si="97"/>
        <v>171023.4</v>
      </c>
    </row>
    <row r="975" spans="2:17" x14ac:dyDescent="0.25">
      <c r="B975" s="109">
        <v>971</v>
      </c>
      <c r="C975" s="146" t="s">
        <v>6462</v>
      </c>
      <c r="D975" s="109">
        <v>1200144520</v>
      </c>
      <c r="E975" s="108" t="s">
        <v>768</v>
      </c>
      <c r="F975" s="109">
        <v>2018</v>
      </c>
      <c r="G975" s="110">
        <v>44389</v>
      </c>
      <c r="H975" s="109">
        <f t="shared" si="92"/>
        <v>3</v>
      </c>
      <c r="I975" s="109">
        <v>15</v>
      </c>
      <c r="J975" s="111">
        <f t="shared" si="93"/>
        <v>6.3333333333333325E-2</v>
      </c>
      <c r="K975" s="138">
        <v>200000</v>
      </c>
      <c r="L975" s="138">
        <v>137605.47</v>
      </c>
      <c r="M975" s="121">
        <v>0.02</v>
      </c>
      <c r="N975" s="112">
        <f t="shared" si="94"/>
        <v>204000</v>
      </c>
      <c r="O975" s="112">
        <f t="shared" si="95"/>
        <v>38759.999999999993</v>
      </c>
      <c r="P975" s="114">
        <f t="shared" si="96"/>
        <v>165240</v>
      </c>
      <c r="Q975" s="115">
        <f t="shared" si="97"/>
        <v>148716</v>
      </c>
    </row>
    <row r="976" spans="2:17" x14ac:dyDescent="0.25">
      <c r="B976" s="109">
        <v>972</v>
      </c>
      <c r="C976" s="146" t="s">
        <v>6462</v>
      </c>
      <c r="D976" s="109">
        <v>1200132450</v>
      </c>
      <c r="E976" s="108" t="s">
        <v>769</v>
      </c>
      <c r="F976" s="109">
        <v>2018</v>
      </c>
      <c r="G976" s="110">
        <v>44389</v>
      </c>
      <c r="H976" s="109">
        <f t="shared" si="92"/>
        <v>3</v>
      </c>
      <c r="I976" s="109">
        <v>15</v>
      </c>
      <c r="J976" s="111">
        <f t="shared" si="93"/>
        <v>6.3333333333333325E-2</v>
      </c>
      <c r="K976" s="138">
        <v>190000</v>
      </c>
      <c r="L976" s="138">
        <v>118967.49</v>
      </c>
      <c r="M976" s="121">
        <v>0.02</v>
      </c>
      <c r="N976" s="112">
        <f t="shared" si="94"/>
        <v>193800</v>
      </c>
      <c r="O976" s="112">
        <f t="shared" si="95"/>
        <v>36821.999999999993</v>
      </c>
      <c r="P976" s="114">
        <f t="shared" si="96"/>
        <v>156978</v>
      </c>
      <c r="Q976" s="115">
        <f t="shared" si="97"/>
        <v>141280.20000000001</v>
      </c>
    </row>
    <row r="977" spans="2:17" x14ac:dyDescent="0.25">
      <c r="B977" s="109">
        <v>973</v>
      </c>
      <c r="C977" s="146" t="s">
        <v>6462</v>
      </c>
      <c r="D977" s="109">
        <v>1200148480</v>
      </c>
      <c r="E977" s="108" t="s">
        <v>770</v>
      </c>
      <c r="F977" s="109">
        <v>2018</v>
      </c>
      <c r="G977" s="110">
        <v>44389</v>
      </c>
      <c r="H977" s="109">
        <f t="shared" si="92"/>
        <v>3</v>
      </c>
      <c r="I977" s="109">
        <v>15</v>
      </c>
      <c r="J977" s="111">
        <f t="shared" si="93"/>
        <v>6.3333333333333325E-2</v>
      </c>
      <c r="K977" s="138">
        <v>165000</v>
      </c>
      <c r="L977" s="138">
        <v>117517.58</v>
      </c>
      <c r="M977" s="121">
        <v>0.02</v>
      </c>
      <c r="N977" s="112">
        <f t="shared" si="94"/>
        <v>168300</v>
      </c>
      <c r="O977" s="112">
        <f t="shared" si="95"/>
        <v>31976.999999999996</v>
      </c>
      <c r="P977" s="114">
        <f t="shared" si="96"/>
        <v>136323</v>
      </c>
      <c r="Q977" s="115">
        <f t="shared" si="97"/>
        <v>122690.7</v>
      </c>
    </row>
    <row r="978" spans="2:17" x14ac:dyDescent="0.25">
      <c r="B978" s="109">
        <v>974</v>
      </c>
      <c r="C978" s="146" t="s">
        <v>6462</v>
      </c>
      <c r="D978" s="109">
        <v>1200145990</v>
      </c>
      <c r="E978" s="108" t="s">
        <v>771</v>
      </c>
      <c r="F978" s="109">
        <v>2018</v>
      </c>
      <c r="G978" s="110">
        <v>44389</v>
      </c>
      <c r="H978" s="109">
        <f t="shared" si="92"/>
        <v>3</v>
      </c>
      <c r="I978" s="109">
        <v>10</v>
      </c>
      <c r="J978" s="111">
        <f t="shared" si="93"/>
        <v>9.5000000000000001E-2</v>
      </c>
      <c r="K978" s="138">
        <v>150000</v>
      </c>
      <c r="L978" s="138">
        <v>106688.45</v>
      </c>
      <c r="M978" s="121">
        <v>0.02</v>
      </c>
      <c r="N978" s="112">
        <f t="shared" si="94"/>
        <v>153000</v>
      </c>
      <c r="O978" s="112">
        <f t="shared" si="95"/>
        <v>43605.000000000007</v>
      </c>
      <c r="P978" s="114">
        <f t="shared" si="96"/>
        <v>109395</v>
      </c>
      <c r="Q978" s="115">
        <f t="shared" si="97"/>
        <v>98455.5</v>
      </c>
    </row>
    <row r="979" spans="2:17" x14ac:dyDescent="0.25">
      <c r="B979" s="109">
        <v>975</v>
      </c>
      <c r="C979" s="146" t="s">
        <v>6462</v>
      </c>
      <c r="D979" s="109">
        <v>1200145980</v>
      </c>
      <c r="E979" s="108" t="s">
        <v>771</v>
      </c>
      <c r="F979" s="109">
        <v>2018</v>
      </c>
      <c r="G979" s="110">
        <v>44389</v>
      </c>
      <c r="H979" s="109">
        <f t="shared" si="92"/>
        <v>3</v>
      </c>
      <c r="I979" s="109">
        <v>10</v>
      </c>
      <c r="J979" s="111">
        <f t="shared" si="93"/>
        <v>9.5000000000000001E-2</v>
      </c>
      <c r="K979" s="138">
        <v>150000</v>
      </c>
      <c r="L979" s="138">
        <v>106688.45</v>
      </c>
      <c r="M979" s="121">
        <v>0.02</v>
      </c>
      <c r="N979" s="112">
        <f t="shared" si="94"/>
        <v>153000</v>
      </c>
      <c r="O979" s="112">
        <f t="shared" si="95"/>
        <v>43605.000000000007</v>
      </c>
      <c r="P979" s="114">
        <f t="shared" si="96"/>
        <v>109395</v>
      </c>
      <c r="Q979" s="115">
        <f t="shared" si="97"/>
        <v>98455.5</v>
      </c>
    </row>
    <row r="980" spans="2:17" x14ac:dyDescent="0.25">
      <c r="B980" s="109">
        <v>976</v>
      </c>
      <c r="C980" s="146" t="s">
        <v>6462</v>
      </c>
      <c r="D980" s="109">
        <v>1200146000</v>
      </c>
      <c r="E980" s="108" t="s">
        <v>771</v>
      </c>
      <c r="F980" s="109">
        <v>2018</v>
      </c>
      <c r="G980" s="110">
        <v>44389</v>
      </c>
      <c r="H980" s="109">
        <f t="shared" si="92"/>
        <v>3</v>
      </c>
      <c r="I980" s="109">
        <v>10</v>
      </c>
      <c r="J980" s="111">
        <f t="shared" si="93"/>
        <v>9.5000000000000001E-2</v>
      </c>
      <c r="K980" s="138">
        <v>150000</v>
      </c>
      <c r="L980" s="138">
        <v>106688.45</v>
      </c>
      <c r="M980" s="121">
        <v>0.02</v>
      </c>
      <c r="N980" s="112">
        <f t="shared" si="94"/>
        <v>153000</v>
      </c>
      <c r="O980" s="112">
        <f t="shared" si="95"/>
        <v>43605.000000000007</v>
      </c>
      <c r="P980" s="114">
        <f t="shared" si="96"/>
        <v>109395</v>
      </c>
      <c r="Q980" s="115">
        <f t="shared" si="97"/>
        <v>98455.5</v>
      </c>
    </row>
    <row r="981" spans="2:17" x14ac:dyDescent="0.25">
      <c r="B981" s="109">
        <v>977</v>
      </c>
      <c r="C981" s="146" t="s">
        <v>6462</v>
      </c>
      <c r="D981" s="109">
        <v>1200141250</v>
      </c>
      <c r="E981" s="108" t="s">
        <v>772</v>
      </c>
      <c r="F981" s="109">
        <v>2018</v>
      </c>
      <c r="G981" s="110">
        <v>44389</v>
      </c>
      <c r="H981" s="109">
        <f t="shared" si="92"/>
        <v>3</v>
      </c>
      <c r="I981" s="109">
        <v>10</v>
      </c>
      <c r="J981" s="111">
        <f t="shared" si="93"/>
        <v>9.5000000000000001E-2</v>
      </c>
      <c r="K981" s="138">
        <v>130000</v>
      </c>
      <c r="L981" s="138">
        <v>87009.71</v>
      </c>
      <c r="M981" s="121">
        <v>0.02</v>
      </c>
      <c r="N981" s="112">
        <f t="shared" si="94"/>
        <v>132600</v>
      </c>
      <c r="O981" s="112">
        <f t="shared" si="95"/>
        <v>37791.000000000007</v>
      </c>
      <c r="P981" s="114">
        <f t="shared" si="96"/>
        <v>94809</v>
      </c>
      <c r="Q981" s="115">
        <f t="shared" si="97"/>
        <v>85328.1</v>
      </c>
    </row>
    <row r="982" spans="2:17" x14ac:dyDescent="0.25">
      <c r="B982" s="109">
        <v>978</v>
      </c>
      <c r="C982" s="146" t="s">
        <v>6462</v>
      </c>
      <c r="D982" s="109">
        <v>1200134810</v>
      </c>
      <c r="E982" s="108" t="s">
        <v>773</v>
      </c>
      <c r="F982" s="109">
        <v>2018</v>
      </c>
      <c r="G982" s="110">
        <v>44389</v>
      </c>
      <c r="H982" s="109">
        <f t="shared" si="92"/>
        <v>3</v>
      </c>
      <c r="I982" s="109">
        <v>15</v>
      </c>
      <c r="J982" s="111">
        <f t="shared" si="93"/>
        <v>6.3333333333333325E-2</v>
      </c>
      <c r="K982" s="138">
        <v>130000</v>
      </c>
      <c r="L982" s="138">
        <v>79837.240000000005</v>
      </c>
      <c r="M982" s="121">
        <v>0.03</v>
      </c>
      <c r="N982" s="112">
        <f t="shared" si="94"/>
        <v>133900</v>
      </c>
      <c r="O982" s="112">
        <f t="shared" si="95"/>
        <v>25440.999999999996</v>
      </c>
      <c r="P982" s="114">
        <f t="shared" si="96"/>
        <v>108459</v>
      </c>
      <c r="Q982" s="115">
        <f t="shared" si="97"/>
        <v>97613.1</v>
      </c>
    </row>
    <row r="983" spans="2:17" x14ac:dyDescent="0.25">
      <c r="B983" s="109">
        <v>979</v>
      </c>
      <c r="C983" s="146" t="s">
        <v>6462</v>
      </c>
      <c r="D983" s="109">
        <v>1200136380</v>
      </c>
      <c r="E983" s="108" t="s">
        <v>774</v>
      </c>
      <c r="F983" s="109">
        <v>2018</v>
      </c>
      <c r="G983" s="110">
        <v>44389</v>
      </c>
      <c r="H983" s="109">
        <f t="shared" si="92"/>
        <v>3</v>
      </c>
      <c r="I983" s="109">
        <v>6</v>
      </c>
      <c r="J983" s="111">
        <f t="shared" si="93"/>
        <v>0.15833333333333333</v>
      </c>
      <c r="K983" s="138">
        <v>129800</v>
      </c>
      <c r="L983" s="138">
        <v>79086.990000000005</v>
      </c>
      <c r="M983" s="121">
        <v>0.02</v>
      </c>
      <c r="N983" s="112">
        <f t="shared" si="94"/>
        <v>132396</v>
      </c>
      <c r="O983" s="112">
        <f t="shared" si="95"/>
        <v>62888.1</v>
      </c>
      <c r="P983" s="114">
        <f t="shared" si="96"/>
        <v>69507.899999999994</v>
      </c>
      <c r="Q983" s="115">
        <f t="shared" si="97"/>
        <v>62557.109999999993</v>
      </c>
    </row>
    <row r="984" spans="2:17" x14ac:dyDescent="0.25">
      <c r="B984" s="109">
        <v>980</v>
      </c>
      <c r="C984" s="146" t="s">
        <v>6462</v>
      </c>
      <c r="D984" s="109">
        <v>1200101530</v>
      </c>
      <c r="E984" s="108" t="s">
        <v>775</v>
      </c>
      <c r="F984" s="109">
        <v>2018</v>
      </c>
      <c r="G984" s="110">
        <v>44389</v>
      </c>
      <c r="H984" s="109">
        <f t="shared" si="92"/>
        <v>3</v>
      </c>
      <c r="I984" s="109">
        <v>6</v>
      </c>
      <c r="J984" s="111">
        <f t="shared" si="93"/>
        <v>0.15833333333333333</v>
      </c>
      <c r="K984" s="138">
        <v>126750</v>
      </c>
      <c r="L984" s="138">
        <v>78739.899999999994</v>
      </c>
      <c r="M984" s="121">
        <v>0.02</v>
      </c>
      <c r="N984" s="112">
        <f t="shared" si="94"/>
        <v>129285</v>
      </c>
      <c r="O984" s="112">
        <f t="shared" si="95"/>
        <v>61410.375</v>
      </c>
      <c r="P984" s="114">
        <f t="shared" si="96"/>
        <v>67874.625</v>
      </c>
      <c r="Q984" s="115">
        <f t="shared" si="97"/>
        <v>61087.162499999999</v>
      </c>
    </row>
    <row r="985" spans="2:17" x14ac:dyDescent="0.25">
      <c r="B985" s="109">
        <v>981</v>
      </c>
      <c r="C985" s="146" t="s">
        <v>6462</v>
      </c>
      <c r="D985" s="109">
        <v>1200137140</v>
      </c>
      <c r="E985" s="108" t="s">
        <v>776</v>
      </c>
      <c r="F985" s="109">
        <v>2018</v>
      </c>
      <c r="G985" s="110">
        <v>44389</v>
      </c>
      <c r="H985" s="109">
        <f t="shared" si="92"/>
        <v>3</v>
      </c>
      <c r="I985" s="109">
        <v>15</v>
      </c>
      <c r="J985" s="111">
        <f t="shared" si="93"/>
        <v>6.3333333333333325E-2</v>
      </c>
      <c r="K985" s="138">
        <v>111350</v>
      </c>
      <c r="L985" s="138">
        <v>87229.26</v>
      </c>
      <c r="M985" s="121">
        <v>0</v>
      </c>
      <c r="N985" s="112">
        <f t="shared" si="94"/>
        <v>111350</v>
      </c>
      <c r="O985" s="112">
        <f t="shared" si="95"/>
        <v>21156.499999999996</v>
      </c>
      <c r="P985" s="114">
        <f t="shared" si="96"/>
        <v>90193.5</v>
      </c>
      <c r="Q985" s="115">
        <f t="shared" si="97"/>
        <v>81174.150000000009</v>
      </c>
    </row>
    <row r="986" spans="2:17" x14ac:dyDescent="0.25">
      <c r="B986" s="109">
        <v>982</v>
      </c>
      <c r="C986" s="146" t="s">
        <v>6462</v>
      </c>
      <c r="D986" s="109">
        <v>1200138540</v>
      </c>
      <c r="E986" s="108" t="s">
        <v>777</v>
      </c>
      <c r="F986" s="109">
        <v>2018</v>
      </c>
      <c r="G986" s="110">
        <v>44389</v>
      </c>
      <c r="H986" s="109">
        <f t="shared" si="92"/>
        <v>3</v>
      </c>
      <c r="I986" s="109">
        <v>15</v>
      </c>
      <c r="J986" s="111">
        <f t="shared" si="93"/>
        <v>6.3333333333333325E-2</v>
      </c>
      <c r="K986" s="138">
        <v>110911</v>
      </c>
      <c r="L986" s="138">
        <v>73446.289999999994</v>
      </c>
      <c r="M986" s="121">
        <v>0.02</v>
      </c>
      <c r="N986" s="112">
        <f t="shared" si="94"/>
        <v>113129.22</v>
      </c>
      <c r="O986" s="112">
        <f t="shared" si="95"/>
        <v>21494.551799999997</v>
      </c>
      <c r="P986" s="114">
        <f t="shared" si="96"/>
        <v>91634.6682</v>
      </c>
      <c r="Q986" s="115">
        <f t="shared" si="97"/>
        <v>82471.201379999999</v>
      </c>
    </row>
    <row r="987" spans="2:17" x14ac:dyDescent="0.25">
      <c r="B987" s="109">
        <v>983</v>
      </c>
      <c r="C987" s="146" t="s">
        <v>6462</v>
      </c>
      <c r="D987" s="109">
        <v>1200139040</v>
      </c>
      <c r="E987" s="108" t="s">
        <v>778</v>
      </c>
      <c r="F987" s="109">
        <v>2018</v>
      </c>
      <c r="G987" s="110">
        <v>44389</v>
      </c>
      <c r="H987" s="109">
        <f t="shared" si="92"/>
        <v>3</v>
      </c>
      <c r="I987" s="109">
        <v>15</v>
      </c>
      <c r="J987" s="111">
        <f t="shared" si="93"/>
        <v>6.3333333333333325E-2</v>
      </c>
      <c r="K987" s="138">
        <v>100000</v>
      </c>
      <c r="L987" s="138">
        <v>62596.22</v>
      </c>
      <c r="M987" s="121">
        <v>0.02</v>
      </c>
      <c r="N987" s="112">
        <f t="shared" si="94"/>
        <v>102000</v>
      </c>
      <c r="O987" s="112">
        <f t="shared" si="95"/>
        <v>19379.999999999996</v>
      </c>
      <c r="P987" s="114">
        <f t="shared" si="96"/>
        <v>82620</v>
      </c>
      <c r="Q987" s="115">
        <f t="shared" si="97"/>
        <v>74358</v>
      </c>
    </row>
    <row r="988" spans="2:17" x14ac:dyDescent="0.25">
      <c r="B988" s="109">
        <v>984</v>
      </c>
      <c r="C988" s="146" t="s">
        <v>6462</v>
      </c>
      <c r="D988" s="109">
        <v>1200137390</v>
      </c>
      <c r="E988" s="108" t="s">
        <v>779</v>
      </c>
      <c r="F988" s="109">
        <v>2018</v>
      </c>
      <c r="G988" s="110">
        <v>44389</v>
      </c>
      <c r="H988" s="109">
        <f t="shared" si="92"/>
        <v>3</v>
      </c>
      <c r="I988" s="109">
        <v>8</v>
      </c>
      <c r="J988" s="111">
        <f t="shared" si="93"/>
        <v>0.11874999999999999</v>
      </c>
      <c r="K988" s="138">
        <v>81700</v>
      </c>
      <c r="L988" s="138">
        <v>50517.74</v>
      </c>
      <c r="M988" s="121">
        <v>0.02</v>
      </c>
      <c r="N988" s="112">
        <f t="shared" si="94"/>
        <v>83334</v>
      </c>
      <c r="O988" s="112">
        <f t="shared" si="95"/>
        <v>29687.737499999996</v>
      </c>
      <c r="P988" s="114">
        <f t="shared" si="96"/>
        <v>53646.262500000004</v>
      </c>
      <c r="Q988" s="115">
        <f t="shared" si="97"/>
        <v>48281.636250000003</v>
      </c>
    </row>
    <row r="989" spans="2:17" x14ac:dyDescent="0.25">
      <c r="B989" s="109">
        <v>985</v>
      </c>
      <c r="C989" s="146" t="s">
        <v>6462</v>
      </c>
      <c r="D989" s="109">
        <v>1200140170</v>
      </c>
      <c r="E989" s="108" t="s">
        <v>780</v>
      </c>
      <c r="F989" s="109">
        <v>2018</v>
      </c>
      <c r="G989" s="110">
        <v>44389</v>
      </c>
      <c r="H989" s="109">
        <f t="shared" si="92"/>
        <v>3</v>
      </c>
      <c r="I989" s="109">
        <v>8</v>
      </c>
      <c r="J989" s="111">
        <f t="shared" si="93"/>
        <v>0.11874999999999999</v>
      </c>
      <c r="K989" s="138">
        <v>81700</v>
      </c>
      <c r="L989" s="138">
        <v>65568.91</v>
      </c>
      <c r="M989" s="121">
        <v>0.02</v>
      </c>
      <c r="N989" s="112">
        <f t="shared" si="94"/>
        <v>83334</v>
      </c>
      <c r="O989" s="112">
        <f t="shared" si="95"/>
        <v>29687.737499999996</v>
      </c>
      <c r="P989" s="114">
        <f t="shared" si="96"/>
        <v>53646.262500000004</v>
      </c>
      <c r="Q989" s="115">
        <f t="shared" si="97"/>
        <v>48281.636250000003</v>
      </c>
    </row>
    <row r="990" spans="2:17" x14ac:dyDescent="0.25">
      <c r="B990" s="109">
        <v>986</v>
      </c>
      <c r="C990" s="146" t="s">
        <v>6462</v>
      </c>
      <c r="D990" s="109">
        <v>1200137380</v>
      </c>
      <c r="E990" s="108" t="s">
        <v>779</v>
      </c>
      <c r="F990" s="109">
        <v>2018</v>
      </c>
      <c r="G990" s="110">
        <v>44389</v>
      </c>
      <c r="H990" s="109">
        <f t="shared" si="92"/>
        <v>3</v>
      </c>
      <c r="I990" s="109">
        <v>8</v>
      </c>
      <c r="J990" s="111">
        <f t="shared" si="93"/>
        <v>0.11874999999999999</v>
      </c>
      <c r="K990" s="138">
        <v>81700</v>
      </c>
      <c r="L990" s="138">
        <v>50517.74</v>
      </c>
      <c r="M990" s="121">
        <v>0.02</v>
      </c>
      <c r="N990" s="112">
        <f t="shared" si="94"/>
        <v>83334</v>
      </c>
      <c r="O990" s="112">
        <f t="shared" si="95"/>
        <v>29687.737499999996</v>
      </c>
      <c r="P990" s="114">
        <f t="shared" si="96"/>
        <v>53646.262500000004</v>
      </c>
      <c r="Q990" s="115">
        <f t="shared" si="97"/>
        <v>48281.636250000003</v>
      </c>
    </row>
    <row r="991" spans="2:17" x14ac:dyDescent="0.25">
      <c r="B991" s="109">
        <v>987</v>
      </c>
      <c r="C991" s="146" t="s">
        <v>6462</v>
      </c>
      <c r="D991" s="109">
        <v>1200138870</v>
      </c>
      <c r="E991" s="108" t="s">
        <v>781</v>
      </c>
      <c r="F991" s="109">
        <v>2018</v>
      </c>
      <c r="G991" s="110">
        <v>44389</v>
      </c>
      <c r="H991" s="109">
        <f t="shared" si="92"/>
        <v>3</v>
      </c>
      <c r="I991" s="109">
        <v>8</v>
      </c>
      <c r="J991" s="111">
        <f t="shared" si="93"/>
        <v>0.11874999999999999</v>
      </c>
      <c r="K991" s="138">
        <v>79380</v>
      </c>
      <c r="L991" s="138">
        <v>52743.47</v>
      </c>
      <c r="M991" s="121">
        <v>0.02</v>
      </c>
      <c r="N991" s="112">
        <f t="shared" si="94"/>
        <v>80967.600000000006</v>
      </c>
      <c r="O991" s="112">
        <f t="shared" si="95"/>
        <v>28844.707499999997</v>
      </c>
      <c r="P991" s="114">
        <f t="shared" si="96"/>
        <v>52122.892500000009</v>
      </c>
      <c r="Q991" s="115">
        <f t="shared" si="97"/>
        <v>46910.603250000007</v>
      </c>
    </row>
    <row r="992" spans="2:17" x14ac:dyDescent="0.25">
      <c r="B992" s="109">
        <v>988</v>
      </c>
      <c r="C992" s="146" t="s">
        <v>6462</v>
      </c>
      <c r="D992" s="109">
        <v>1200137720</v>
      </c>
      <c r="E992" s="108" t="s">
        <v>782</v>
      </c>
      <c r="F992" s="109">
        <v>2018</v>
      </c>
      <c r="G992" s="110">
        <v>44389</v>
      </c>
      <c r="H992" s="109">
        <f t="shared" si="92"/>
        <v>3</v>
      </c>
      <c r="I992" s="109">
        <v>5</v>
      </c>
      <c r="J992" s="111">
        <f t="shared" si="93"/>
        <v>0.19</v>
      </c>
      <c r="K992" s="138">
        <v>63000</v>
      </c>
      <c r="L992" s="138">
        <v>39448.199999999997</v>
      </c>
      <c r="M992" s="121">
        <v>0.02</v>
      </c>
      <c r="N992" s="112">
        <f t="shared" si="94"/>
        <v>64260</v>
      </c>
      <c r="O992" s="112">
        <f t="shared" si="95"/>
        <v>36628.200000000004</v>
      </c>
      <c r="P992" s="114">
        <f t="shared" si="96"/>
        <v>27631.799999999996</v>
      </c>
      <c r="Q992" s="115">
        <f t="shared" si="97"/>
        <v>24868.619999999995</v>
      </c>
    </row>
    <row r="993" spans="2:17" x14ac:dyDescent="0.25">
      <c r="B993" s="109">
        <v>989</v>
      </c>
      <c r="C993" s="146" t="s">
        <v>6462</v>
      </c>
      <c r="D993" s="109">
        <v>1200135000</v>
      </c>
      <c r="E993" s="108" t="s">
        <v>783</v>
      </c>
      <c r="F993" s="109">
        <v>2018</v>
      </c>
      <c r="G993" s="110">
        <v>44389</v>
      </c>
      <c r="H993" s="109">
        <f t="shared" si="92"/>
        <v>3</v>
      </c>
      <c r="I993" s="109">
        <v>5</v>
      </c>
      <c r="J993" s="111">
        <f t="shared" si="93"/>
        <v>0.19</v>
      </c>
      <c r="K993" s="138">
        <v>50000</v>
      </c>
      <c r="L993" s="138">
        <v>30690.09</v>
      </c>
      <c r="M993" s="113">
        <v>0.09</v>
      </c>
      <c r="N993" s="112">
        <f t="shared" si="94"/>
        <v>54500.000000000007</v>
      </c>
      <c r="O993" s="112">
        <f t="shared" si="95"/>
        <v>31065.000000000007</v>
      </c>
      <c r="P993" s="114">
        <f t="shared" si="96"/>
        <v>23435</v>
      </c>
      <c r="Q993" s="115">
        <f t="shared" si="97"/>
        <v>21091.5</v>
      </c>
    </row>
    <row r="994" spans="2:17" x14ac:dyDescent="0.25">
      <c r="B994" s="109">
        <v>990</v>
      </c>
      <c r="C994" s="146" t="s">
        <v>6462</v>
      </c>
      <c r="D994" s="109">
        <v>1200131590</v>
      </c>
      <c r="E994" s="108" t="s">
        <v>784</v>
      </c>
      <c r="F994" s="109">
        <v>2018</v>
      </c>
      <c r="G994" s="110">
        <v>44389</v>
      </c>
      <c r="H994" s="109">
        <f t="shared" si="92"/>
        <v>3</v>
      </c>
      <c r="I994" s="109">
        <v>8</v>
      </c>
      <c r="J994" s="111">
        <f t="shared" si="93"/>
        <v>0.11874999999999999</v>
      </c>
      <c r="K994" s="138">
        <v>41250</v>
      </c>
      <c r="L994" s="138">
        <v>27299.06</v>
      </c>
      <c r="M994" s="121">
        <v>0.03</v>
      </c>
      <c r="N994" s="112">
        <f t="shared" si="94"/>
        <v>42487.5</v>
      </c>
      <c r="O994" s="112">
        <f t="shared" si="95"/>
        <v>15136.171874999998</v>
      </c>
      <c r="P994" s="114">
        <f t="shared" si="96"/>
        <v>27351.328125</v>
      </c>
      <c r="Q994" s="115">
        <f t="shared" si="97"/>
        <v>24616.1953125</v>
      </c>
    </row>
    <row r="995" spans="2:17" x14ac:dyDescent="0.25">
      <c r="B995" s="109">
        <v>991</v>
      </c>
      <c r="C995" s="146" t="s">
        <v>6462</v>
      </c>
      <c r="D995" s="109">
        <v>1200141710</v>
      </c>
      <c r="E995" s="108" t="s">
        <v>785</v>
      </c>
      <c r="F995" s="109">
        <v>2018</v>
      </c>
      <c r="G995" s="110">
        <v>44389</v>
      </c>
      <c r="H995" s="109">
        <f t="shared" si="92"/>
        <v>3</v>
      </c>
      <c r="I995" s="109">
        <v>5</v>
      </c>
      <c r="J995" s="111">
        <f t="shared" si="93"/>
        <v>0.19</v>
      </c>
      <c r="K995" s="138">
        <v>32000</v>
      </c>
      <c r="L995" s="138">
        <v>21313.67</v>
      </c>
      <c r="M995" s="121">
        <v>0.02</v>
      </c>
      <c r="N995" s="112">
        <f t="shared" si="94"/>
        <v>32640</v>
      </c>
      <c r="O995" s="112">
        <f t="shared" si="95"/>
        <v>18604.800000000003</v>
      </c>
      <c r="P995" s="114">
        <f t="shared" si="96"/>
        <v>14035.199999999997</v>
      </c>
      <c r="Q995" s="115">
        <f t="shared" si="97"/>
        <v>12631.679999999998</v>
      </c>
    </row>
    <row r="996" spans="2:17" x14ac:dyDescent="0.25">
      <c r="B996" s="109">
        <v>992</v>
      </c>
      <c r="C996" s="146" t="s">
        <v>6462</v>
      </c>
      <c r="D996" s="109">
        <v>1200138080</v>
      </c>
      <c r="E996" s="108" t="s">
        <v>786</v>
      </c>
      <c r="F996" s="109">
        <v>2018</v>
      </c>
      <c r="G996" s="110">
        <v>44389</v>
      </c>
      <c r="H996" s="109">
        <f t="shared" si="92"/>
        <v>3</v>
      </c>
      <c r="I996" s="109">
        <v>12</v>
      </c>
      <c r="J996" s="111">
        <f t="shared" si="93"/>
        <v>7.9166666666666663E-2</v>
      </c>
      <c r="K996" s="138">
        <v>28350</v>
      </c>
      <c r="L996" s="138">
        <v>18332.91</v>
      </c>
      <c r="M996" s="121">
        <v>0</v>
      </c>
      <c r="N996" s="112">
        <f t="shared" si="94"/>
        <v>28350</v>
      </c>
      <c r="O996" s="112">
        <f t="shared" si="95"/>
        <v>6733.125</v>
      </c>
      <c r="P996" s="114">
        <f t="shared" si="96"/>
        <v>21616.875</v>
      </c>
      <c r="Q996" s="115">
        <f t="shared" si="97"/>
        <v>19455.1875</v>
      </c>
    </row>
    <row r="997" spans="2:17" x14ac:dyDescent="0.25">
      <c r="B997" s="109">
        <v>993</v>
      </c>
      <c r="C997" s="146" t="s">
        <v>6462</v>
      </c>
      <c r="D997" s="109">
        <v>1200138090</v>
      </c>
      <c r="E997" s="108" t="s">
        <v>786</v>
      </c>
      <c r="F997" s="109">
        <v>2018</v>
      </c>
      <c r="G997" s="110">
        <v>44389</v>
      </c>
      <c r="H997" s="109">
        <f t="shared" si="92"/>
        <v>3</v>
      </c>
      <c r="I997" s="109">
        <v>12</v>
      </c>
      <c r="J997" s="111">
        <f t="shared" si="93"/>
        <v>7.9166666666666663E-2</v>
      </c>
      <c r="K997" s="138">
        <v>28350</v>
      </c>
      <c r="L997" s="138">
        <v>18332.91</v>
      </c>
      <c r="M997" s="121">
        <v>0</v>
      </c>
      <c r="N997" s="112">
        <f t="shared" si="94"/>
        <v>28350</v>
      </c>
      <c r="O997" s="112">
        <f t="shared" si="95"/>
        <v>6733.125</v>
      </c>
      <c r="P997" s="114">
        <f t="shared" si="96"/>
        <v>21616.875</v>
      </c>
      <c r="Q997" s="115">
        <f t="shared" si="97"/>
        <v>19455.1875</v>
      </c>
    </row>
    <row r="998" spans="2:17" x14ac:dyDescent="0.25">
      <c r="B998" s="109">
        <v>994</v>
      </c>
      <c r="C998" s="146" t="s">
        <v>6462</v>
      </c>
      <c r="D998" s="109">
        <v>1200143220</v>
      </c>
      <c r="E998" s="108" t="s">
        <v>787</v>
      </c>
      <c r="F998" s="109">
        <v>2018</v>
      </c>
      <c r="G998" s="110">
        <v>44389</v>
      </c>
      <c r="H998" s="109">
        <f t="shared" si="92"/>
        <v>3</v>
      </c>
      <c r="I998" s="109">
        <v>5</v>
      </c>
      <c r="J998" s="111">
        <f t="shared" si="93"/>
        <v>0.19</v>
      </c>
      <c r="K998" s="138">
        <v>19169</v>
      </c>
      <c r="L998" s="138">
        <v>12799.19</v>
      </c>
      <c r="M998" s="121">
        <v>0.02</v>
      </c>
      <c r="N998" s="112">
        <f t="shared" si="94"/>
        <v>19552.38</v>
      </c>
      <c r="O998" s="112">
        <f t="shared" si="95"/>
        <v>11144.856600000001</v>
      </c>
      <c r="P998" s="114">
        <f t="shared" si="96"/>
        <v>8407.5234</v>
      </c>
      <c r="Q998" s="115">
        <f t="shared" si="97"/>
        <v>7566.77106</v>
      </c>
    </row>
    <row r="999" spans="2:17" x14ac:dyDescent="0.25">
      <c r="B999" s="109">
        <v>995</v>
      </c>
      <c r="C999" s="146" t="s">
        <v>6462</v>
      </c>
      <c r="D999" s="109">
        <v>1200150820</v>
      </c>
      <c r="E999" s="108" t="s">
        <v>788</v>
      </c>
      <c r="F999" s="109">
        <v>2019</v>
      </c>
      <c r="G999" s="110">
        <v>44389</v>
      </c>
      <c r="H999" s="109">
        <f t="shared" si="92"/>
        <v>2</v>
      </c>
      <c r="I999" s="109">
        <v>15</v>
      </c>
      <c r="J999" s="111">
        <f t="shared" si="93"/>
        <v>6.3333333333333325E-2</v>
      </c>
      <c r="K999" s="138">
        <v>62806486.270000003</v>
      </c>
      <c r="L999" s="138">
        <v>11285218.970000001</v>
      </c>
      <c r="M999" s="121">
        <v>0</v>
      </c>
      <c r="N999" s="112">
        <f t="shared" si="94"/>
        <v>62806486.270000003</v>
      </c>
      <c r="O999" s="112">
        <f t="shared" si="95"/>
        <v>7955488.2608666662</v>
      </c>
      <c r="P999" s="114">
        <f t="shared" si="96"/>
        <v>54850998.009133339</v>
      </c>
      <c r="Q999" s="115">
        <f t="shared" si="97"/>
        <v>49365898.208220005</v>
      </c>
    </row>
    <row r="1000" spans="2:17" x14ac:dyDescent="0.25">
      <c r="B1000" s="109">
        <v>996</v>
      </c>
      <c r="C1000" s="146" t="s">
        <v>6462</v>
      </c>
      <c r="D1000" s="109">
        <v>1200158200</v>
      </c>
      <c r="E1000" s="108" t="s">
        <v>789</v>
      </c>
      <c r="F1000" s="109">
        <v>2019</v>
      </c>
      <c r="G1000" s="110">
        <v>44389</v>
      </c>
      <c r="H1000" s="109">
        <f t="shared" si="92"/>
        <v>2</v>
      </c>
      <c r="I1000" s="109">
        <v>15</v>
      </c>
      <c r="J1000" s="111">
        <f t="shared" si="93"/>
        <v>6.3333333333333325E-2</v>
      </c>
      <c r="K1000" s="138">
        <v>27037111</v>
      </c>
      <c r="L1000" s="138">
        <v>23229651.329999998</v>
      </c>
      <c r="M1000" s="121">
        <v>0</v>
      </c>
      <c r="N1000" s="112">
        <f t="shared" si="94"/>
        <v>27037111</v>
      </c>
      <c r="O1000" s="112">
        <f t="shared" si="95"/>
        <v>3424700.7266666661</v>
      </c>
      <c r="P1000" s="114">
        <f t="shared" si="96"/>
        <v>23612410.273333333</v>
      </c>
      <c r="Q1000" s="115">
        <f t="shared" si="97"/>
        <v>21251169.245999999</v>
      </c>
    </row>
    <row r="1001" spans="2:17" x14ac:dyDescent="0.25">
      <c r="B1001" s="109">
        <v>997</v>
      </c>
      <c r="C1001" s="146" t="s">
        <v>6462</v>
      </c>
      <c r="D1001" s="109">
        <v>1200149230</v>
      </c>
      <c r="E1001" s="108" t="s">
        <v>790</v>
      </c>
      <c r="F1001" s="109">
        <v>2019</v>
      </c>
      <c r="G1001" s="110">
        <v>44389</v>
      </c>
      <c r="H1001" s="109">
        <f t="shared" si="92"/>
        <v>2</v>
      </c>
      <c r="I1001" s="109">
        <v>15</v>
      </c>
      <c r="J1001" s="111">
        <f t="shared" si="93"/>
        <v>6.3333333333333325E-2</v>
      </c>
      <c r="K1001" s="138">
        <v>11476188</v>
      </c>
      <c r="L1001" s="138">
        <v>9239692.6500000004</v>
      </c>
      <c r="M1001" s="121">
        <v>0</v>
      </c>
      <c r="N1001" s="112">
        <f t="shared" si="94"/>
        <v>11476188</v>
      </c>
      <c r="O1001" s="112">
        <f t="shared" si="95"/>
        <v>1453650.4799999997</v>
      </c>
      <c r="P1001" s="114">
        <f t="shared" si="96"/>
        <v>10022537.52</v>
      </c>
      <c r="Q1001" s="115">
        <f t="shared" si="97"/>
        <v>9020283.7679999992</v>
      </c>
    </row>
    <row r="1002" spans="2:17" x14ac:dyDescent="0.25">
      <c r="B1002" s="109">
        <v>998</v>
      </c>
      <c r="C1002" s="146" t="s">
        <v>6462</v>
      </c>
      <c r="D1002" s="109">
        <v>1200148620</v>
      </c>
      <c r="E1002" s="108" t="s">
        <v>791</v>
      </c>
      <c r="F1002" s="109">
        <v>2019</v>
      </c>
      <c r="G1002" s="110">
        <v>44389</v>
      </c>
      <c r="H1002" s="109">
        <f t="shared" si="92"/>
        <v>2</v>
      </c>
      <c r="I1002" s="109">
        <v>15</v>
      </c>
      <c r="J1002" s="111">
        <f t="shared" si="93"/>
        <v>6.3333333333333325E-2</v>
      </c>
      <c r="K1002" s="138">
        <v>6297390</v>
      </c>
      <c r="L1002" s="138">
        <v>5039175.45</v>
      </c>
      <c r="M1002" s="121">
        <v>0</v>
      </c>
      <c r="N1002" s="112">
        <f t="shared" si="94"/>
        <v>6297390</v>
      </c>
      <c r="O1002" s="112">
        <f t="shared" si="95"/>
        <v>797669.39999999991</v>
      </c>
      <c r="P1002" s="114">
        <f t="shared" si="96"/>
        <v>5499720.5999999996</v>
      </c>
      <c r="Q1002" s="115">
        <f t="shared" si="97"/>
        <v>4949748.54</v>
      </c>
    </row>
    <row r="1003" spans="2:17" x14ac:dyDescent="0.25">
      <c r="B1003" s="109">
        <v>999</v>
      </c>
      <c r="C1003" s="146" t="s">
        <v>6462</v>
      </c>
      <c r="D1003" s="109">
        <v>1200149100</v>
      </c>
      <c r="E1003" s="108" t="s">
        <v>792</v>
      </c>
      <c r="F1003" s="109">
        <v>2019</v>
      </c>
      <c r="G1003" s="110">
        <v>44389</v>
      </c>
      <c r="H1003" s="109">
        <f t="shared" si="92"/>
        <v>2</v>
      </c>
      <c r="I1003" s="109">
        <v>15</v>
      </c>
      <c r="J1003" s="111">
        <f t="shared" si="93"/>
        <v>6.3333333333333325E-2</v>
      </c>
      <c r="K1003" s="138">
        <v>4237794</v>
      </c>
      <c r="L1003" s="138">
        <v>3411155.25</v>
      </c>
      <c r="M1003" s="121">
        <v>0</v>
      </c>
      <c r="N1003" s="112">
        <f t="shared" si="94"/>
        <v>4237794</v>
      </c>
      <c r="O1003" s="112">
        <f t="shared" si="95"/>
        <v>536787.23999999987</v>
      </c>
      <c r="P1003" s="114">
        <f t="shared" si="96"/>
        <v>3701006.7600000002</v>
      </c>
      <c r="Q1003" s="115">
        <f t="shared" si="97"/>
        <v>3330906.0840000003</v>
      </c>
    </row>
    <row r="1004" spans="2:17" x14ac:dyDescent="0.25">
      <c r="B1004" s="109">
        <v>1000</v>
      </c>
      <c r="C1004" s="146" t="s">
        <v>6462</v>
      </c>
      <c r="D1004" s="109">
        <v>1200158210</v>
      </c>
      <c r="E1004" s="108" t="s">
        <v>793</v>
      </c>
      <c r="F1004" s="109">
        <v>2019</v>
      </c>
      <c r="G1004" s="110">
        <v>44389</v>
      </c>
      <c r="H1004" s="109">
        <f t="shared" si="92"/>
        <v>2</v>
      </c>
      <c r="I1004" s="109">
        <v>15</v>
      </c>
      <c r="J1004" s="111">
        <f t="shared" si="93"/>
        <v>6.3333333333333325E-2</v>
      </c>
      <c r="K1004" s="138">
        <v>3675366.56</v>
      </c>
      <c r="L1004" s="138">
        <v>3142354.49</v>
      </c>
      <c r="M1004" s="121">
        <v>0</v>
      </c>
      <c r="N1004" s="112">
        <f t="shared" si="94"/>
        <v>3675366.56</v>
      </c>
      <c r="O1004" s="112">
        <f t="shared" si="95"/>
        <v>465546.43093333329</v>
      </c>
      <c r="P1004" s="114">
        <f t="shared" si="96"/>
        <v>3209820.1290666666</v>
      </c>
      <c r="Q1004" s="115">
        <f t="shared" si="97"/>
        <v>2888838.1161600002</v>
      </c>
    </row>
    <row r="1005" spans="2:17" x14ac:dyDescent="0.25">
      <c r="B1005" s="109">
        <v>1001</v>
      </c>
      <c r="C1005" s="146" t="s">
        <v>6462</v>
      </c>
      <c r="D1005" s="109">
        <v>1200149990</v>
      </c>
      <c r="E1005" s="108" t="s">
        <v>794</v>
      </c>
      <c r="F1005" s="109">
        <v>2019</v>
      </c>
      <c r="G1005" s="110">
        <v>44389</v>
      </c>
      <c r="H1005" s="109">
        <f t="shared" si="92"/>
        <v>2</v>
      </c>
      <c r="I1005" s="109">
        <v>15</v>
      </c>
      <c r="J1005" s="111">
        <f t="shared" si="93"/>
        <v>6.3333333333333325E-2</v>
      </c>
      <c r="K1005" s="138">
        <v>2641937.13</v>
      </c>
      <c r="L1005" s="138">
        <v>1697832.59</v>
      </c>
      <c r="M1005" s="121">
        <v>0</v>
      </c>
      <c r="N1005" s="112">
        <f t="shared" si="94"/>
        <v>2641937.13</v>
      </c>
      <c r="O1005" s="112">
        <f t="shared" si="95"/>
        <v>334645.36979999993</v>
      </c>
      <c r="P1005" s="114">
        <f t="shared" si="96"/>
        <v>2307291.7601999999</v>
      </c>
      <c r="Q1005" s="115">
        <f t="shared" si="97"/>
        <v>2076562.58418</v>
      </c>
    </row>
    <row r="1006" spans="2:17" x14ac:dyDescent="0.25">
      <c r="B1006" s="109">
        <v>1002</v>
      </c>
      <c r="C1006" s="146" t="s">
        <v>6462</v>
      </c>
      <c r="D1006" s="109">
        <v>1200149090</v>
      </c>
      <c r="E1006" s="108" t="s">
        <v>795</v>
      </c>
      <c r="F1006" s="109">
        <v>2019</v>
      </c>
      <c r="G1006" s="110">
        <v>44389</v>
      </c>
      <c r="H1006" s="109">
        <f t="shared" si="92"/>
        <v>2</v>
      </c>
      <c r="I1006" s="109">
        <v>15</v>
      </c>
      <c r="J1006" s="111">
        <f t="shared" si="93"/>
        <v>6.3333333333333325E-2</v>
      </c>
      <c r="K1006" s="138">
        <v>2396394</v>
      </c>
      <c r="L1006" s="138">
        <v>1922834.81</v>
      </c>
      <c r="M1006" s="121">
        <v>0</v>
      </c>
      <c r="N1006" s="112">
        <f t="shared" si="94"/>
        <v>2396394</v>
      </c>
      <c r="O1006" s="112">
        <f t="shared" si="95"/>
        <v>303543.23999999993</v>
      </c>
      <c r="P1006" s="114">
        <f t="shared" si="96"/>
        <v>2092850.76</v>
      </c>
      <c r="Q1006" s="115">
        <f t="shared" si="97"/>
        <v>1883565.6840000001</v>
      </c>
    </row>
    <row r="1007" spans="2:17" x14ac:dyDescent="0.25">
      <c r="B1007" s="109">
        <v>1003</v>
      </c>
      <c r="C1007" s="146" t="s">
        <v>6462</v>
      </c>
      <c r="D1007" s="109">
        <v>1200149250</v>
      </c>
      <c r="E1007" s="108" t="s">
        <v>796</v>
      </c>
      <c r="F1007" s="109">
        <v>2019</v>
      </c>
      <c r="G1007" s="110">
        <v>44389</v>
      </c>
      <c r="H1007" s="109">
        <f t="shared" si="92"/>
        <v>2</v>
      </c>
      <c r="I1007" s="109">
        <v>15</v>
      </c>
      <c r="J1007" s="111">
        <f t="shared" si="93"/>
        <v>6.3333333333333325E-2</v>
      </c>
      <c r="K1007" s="138">
        <v>2396394</v>
      </c>
      <c r="L1007" s="138">
        <v>1777168.06</v>
      </c>
      <c r="M1007" s="121">
        <v>0</v>
      </c>
      <c r="N1007" s="112">
        <f t="shared" si="94"/>
        <v>2396394</v>
      </c>
      <c r="O1007" s="112">
        <f t="shared" si="95"/>
        <v>303543.23999999993</v>
      </c>
      <c r="P1007" s="114">
        <f t="shared" si="96"/>
        <v>2092850.76</v>
      </c>
      <c r="Q1007" s="115">
        <f t="shared" si="97"/>
        <v>1883565.6840000001</v>
      </c>
    </row>
    <row r="1008" spans="2:17" x14ac:dyDescent="0.25">
      <c r="B1008" s="109">
        <v>1004</v>
      </c>
      <c r="C1008" s="146" t="s">
        <v>6462</v>
      </c>
      <c r="D1008" s="109">
        <v>1200103270</v>
      </c>
      <c r="E1008" s="108" t="s">
        <v>797</v>
      </c>
      <c r="F1008" s="109">
        <v>2019</v>
      </c>
      <c r="G1008" s="110">
        <v>44389</v>
      </c>
      <c r="H1008" s="109">
        <f t="shared" si="92"/>
        <v>2</v>
      </c>
      <c r="I1008" s="109">
        <v>15</v>
      </c>
      <c r="J1008" s="111">
        <f t="shared" si="93"/>
        <v>6.3333333333333325E-2</v>
      </c>
      <c r="K1008" s="138">
        <v>1759090</v>
      </c>
      <c r="L1008" s="138">
        <v>1262526.1200000001</v>
      </c>
      <c r="M1008" s="121">
        <v>0</v>
      </c>
      <c r="N1008" s="112">
        <f t="shared" si="94"/>
        <v>1759090</v>
      </c>
      <c r="O1008" s="112">
        <f t="shared" si="95"/>
        <v>222818.06666666665</v>
      </c>
      <c r="P1008" s="114">
        <f t="shared" si="96"/>
        <v>1536271.9333333333</v>
      </c>
      <c r="Q1008" s="115">
        <f t="shared" si="97"/>
        <v>1382644.74</v>
      </c>
    </row>
    <row r="1009" spans="2:17" x14ac:dyDescent="0.25">
      <c r="B1009" s="109">
        <v>1005</v>
      </c>
      <c r="C1009" s="146" t="s">
        <v>6462</v>
      </c>
      <c r="D1009" s="109">
        <v>1200149240</v>
      </c>
      <c r="E1009" s="108" t="s">
        <v>798</v>
      </c>
      <c r="F1009" s="109">
        <v>2019</v>
      </c>
      <c r="G1009" s="110">
        <v>44389</v>
      </c>
      <c r="H1009" s="109">
        <f t="shared" si="92"/>
        <v>2</v>
      </c>
      <c r="I1009" s="109">
        <v>15</v>
      </c>
      <c r="J1009" s="111">
        <f t="shared" si="93"/>
        <v>6.3333333333333325E-2</v>
      </c>
      <c r="K1009" s="138">
        <v>1692000</v>
      </c>
      <c r="L1009" s="138">
        <v>1357637.27</v>
      </c>
      <c r="M1009" s="121">
        <v>0</v>
      </c>
      <c r="N1009" s="112">
        <f t="shared" si="94"/>
        <v>1692000</v>
      </c>
      <c r="O1009" s="112">
        <f t="shared" si="95"/>
        <v>214319.99999999997</v>
      </c>
      <c r="P1009" s="114">
        <f t="shared" si="96"/>
        <v>1477680</v>
      </c>
      <c r="Q1009" s="115">
        <f t="shared" si="97"/>
        <v>1329912</v>
      </c>
    </row>
    <row r="1010" spans="2:17" x14ac:dyDescent="0.25">
      <c r="B1010" s="109">
        <v>1006</v>
      </c>
      <c r="C1010" s="146" t="s">
        <v>6462</v>
      </c>
      <c r="D1010" s="109">
        <v>1200149080</v>
      </c>
      <c r="E1010" s="108" t="s">
        <v>799</v>
      </c>
      <c r="F1010" s="109">
        <v>2019</v>
      </c>
      <c r="G1010" s="110">
        <v>44389</v>
      </c>
      <c r="H1010" s="109">
        <f t="shared" si="92"/>
        <v>2</v>
      </c>
      <c r="I1010" s="109">
        <v>15</v>
      </c>
      <c r="J1010" s="111">
        <f t="shared" si="93"/>
        <v>6.3333333333333325E-2</v>
      </c>
      <c r="K1010" s="138">
        <v>1692000</v>
      </c>
      <c r="L1010" s="138">
        <v>1357945.47</v>
      </c>
      <c r="M1010" s="121">
        <v>0</v>
      </c>
      <c r="N1010" s="112">
        <f t="shared" si="94"/>
        <v>1692000</v>
      </c>
      <c r="O1010" s="112">
        <f t="shared" si="95"/>
        <v>214319.99999999997</v>
      </c>
      <c r="P1010" s="114">
        <f t="shared" si="96"/>
        <v>1477680</v>
      </c>
      <c r="Q1010" s="115">
        <f t="shared" si="97"/>
        <v>1329912</v>
      </c>
    </row>
    <row r="1011" spans="2:17" x14ac:dyDescent="0.25">
      <c r="B1011" s="109">
        <v>1007</v>
      </c>
      <c r="C1011" s="146" t="s">
        <v>6462</v>
      </c>
      <c r="D1011" s="109">
        <v>1200148500</v>
      </c>
      <c r="E1011" s="108" t="s">
        <v>800</v>
      </c>
      <c r="F1011" s="109">
        <v>2019</v>
      </c>
      <c r="G1011" s="110">
        <v>44389</v>
      </c>
      <c r="H1011" s="109">
        <f t="shared" si="92"/>
        <v>2</v>
      </c>
      <c r="I1011" s="109">
        <v>15</v>
      </c>
      <c r="J1011" s="111">
        <f t="shared" si="93"/>
        <v>6.3333333333333325E-2</v>
      </c>
      <c r="K1011" s="138">
        <v>1108100</v>
      </c>
      <c r="L1011" s="138">
        <v>821410.55</v>
      </c>
      <c r="M1011" s="121">
        <v>0</v>
      </c>
      <c r="N1011" s="112">
        <f t="shared" si="94"/>
        <v>1108100</v>
      </c>
      <c r="O1011" s="112">
        <f t="shared" si="95"/>
        <v>140359.33333333331</v>
      </c>
      <c r="P1011" s="114">
        <f t="shared" si="96"/>
        <v>967740.66666666674</v>
      </c>
      <c r="Q1011" s="115">
        <f t="shared" si="97"/>
        <v>870966.60000000009</v>
      </c>
    </row>
    <row r="1012" spans="2:17" x14ac:dyDescent="0.25">
      <c r="B1012" s="109">
        <v>1008</v>
      </c>
      <c r="C1012" s="146" t="s">
        <v>6462</v>
      </c>
      <c r="D1012" s="109">
        <v>1200149120</v>
      </c>
      <c r="E1012" s="108" t="s">
        <v>801</v>
      </c>
      <c r="F1012" s="109">
        <v>2019</v>
      </c>
      <c r="G1012" s="110">
        <v>44389</v>
      </c>
      <c r="H1012" s="109">
        <f t="shared" si="92"/>
        <v>2</v>
      </c>
      <c r="I1012" s="109">
        <v>15</v>
      </c>
      <c r="J1012" s="111">
        <f t="shared" si="93"/>
        <v>6.3333333333333325E-2</v>
      </c>
      <c r="K1012" s="138">
        <v>1106100</v>
      </c>
      <c r="L1012" s="138">
        <v>821354.57</v>
      </c>
      <c r="M1012" s="121">
        <v>0</v>
      </c>
      <c r="N1012" s="112">
        <f t="shared" si="94"/>
        <v>1106100</v>
      </c>
      <c r="O1012" s="112">
        <f t="shared" si="95"/>
        <v>140105.99999999997</v>
      </c>
      <c r="P1012" s="114">
        <f t="shared" si="96"/>
        <v>965994</v>
      </c>
      <c r="Q1012" s="115">
        <f t="shared" si="97"/>
        <v>869394.6</v>
      </c>
    </row>
    <row r="1013" spans="2:17" x14ac:dyDescent="0.25">
      <c r="B1013" s="109">
        <v>1009</v>
      </c>
      <c r="C1013" s="146" t="s">
        <v>6462</v>
      </c>
      <c r="D1013" s="109">
        <v>1200148810</v>
      </c>
      <c r="E1013" s="108" t="s">
        <v>800</v>
      </c>
      <c r="F1013" s="109">
        <v>2019</v>
      </c>
      <c r="G1013" s="110">
        <v>44389</v>
      </c>
      <c r="H1013" s="109">
        <f t="shared" si="92"/>
        <v>2</v>
      </c>
      <c r="I1013" s="109">
        <v>15</v>
      </c>
      <c r="J1013" s="111">
        <f t="shared" si="93"/>
        <v>6.3333333333333325E-2</v>
      </c>
      <c r="K1013" s="138">
        <v>1092600</v>
      </c>
      <c r="L1013" s="138">
        <v>809920.39</v>
      </c>
      <c r="M1013" s="121">
        <v>0</v>
      </c>
      <c r="N1013" s="112">
        <f t="shared" si="94"/>
        <v>1092600</v>
      </c>
      <c r="O1013" s="112">
        <f t="shared" si="95"/>
        <v>138395.99999999997</v>
      </c>
      <c r="P1013" s="114">
        <f t="shared" si="96"/>
        <v>954204</v>
      </c>
      <c r="Q1013" s="115">
        <f t="shared" si="97"/>
        <v>858783.6</v>
      </c>
    </row>
    <row r="1014" spans="2:17" x14ac:dyDescent="0.25">
      <c r="B1014" s="109">
        <v>1010</v>
      </c>
      <c r="C1014" s="146" t="s">
        <v>6462</v>
      </c>
      <c r="D1014" s="109">
        <v>1200158560</v>
      </c>
      <c r="E1014" s="108" t="s">
        <v>802</v>
      </c>
      <c r="F1014" s="109">
        <v>2019</v>
      </c>
      <c r="G1014" s="110">
        <v>44389</v>
      </c>
      <c r="H1014" s="109">
        <f t="shared" si="92"/>
        <v>2</v>
      </c>
      <c r="I1014" s="109">
        <v>15</v>
      </c>
      <c r="J1014" s="111">
        <f t="shared" si="93"/>
        <v>6.3333333333333325E-2</v>
      </c>
      <c r="K1014" s="138">
        <v>1013000</v>
      </c>
      <c r="L1014" s="138">
        <v>780594.44</v>
      </c>
      <c r="M1014" s="121">
        <v>0</v>
      </c>
      <c r="N1014" s="112">
        <f t="shared" si="94"/>
        <v>1013000</v>
      </c>
      <c r="O1014" s="112">
        <f t="shared" si="95"/>
        <v>128313.33333333331</v>
      </c>
      <c r="P1014" s="114">
        <f t="shared" si="96"/>
        <v>884686.66666666674</v>
      </c>
      <c r="Q1014" s="115">
        <f t="shared" si="97"/>
        <v>796218.00000000012</v>
      </c>
    </row>
    <row r="1015" spans="2:17" x14ac:dyDescent="0.25">
      <c r="B1015" s="109">
        <v>1011</v>
      </c>
      <c r="C1015" s="146" t="s">
        <v>6462</v>
      </c>
      <c r="D1015" s="109">
        <v>1200148750</v>
      </c>
      <c r="E1015" s="108" t="s">
        <v>803</v>
      </c>
      <c r="F1015" s="109">
        <v>2019</v>
      </c>
      <c r="G1015" s="110">
        <v>44389</v>
      </c>
      <c r="H1015" s="109">
        <f t="shared" si="92"/>
        <v>2</v>
      </c>
      <c r="I1015" s="109">
        <v>15</v>
      </c>
      <c r="J1015" s="111">
        <f t="shared" si="93"/>
        <v>6.3333333333333325E-2</v>
      </c>
      <c r="K1015" s="138">
        <v>950000</v>
      </c>
      <c r="L1015" s="138">
        <v>733578.43</v>
      </c>
      <c r="M1015" s="121">
        <v>0</v>
      </c>
      <c r="N1015" s="112">
        <f t="shared" si="94"/>
        <v>950000</v>
      </c>
      <c r="O1015" s="112">
        <f t="shared" si="95"/>
        <v>120333.33333333331</v>
      </c>
      <c r="P1015" s="114">
        <f t="shared" si="96"/>
        <v>829666.66666666674</v>
      </c>
      <c r="Q1015" s="115">
        <f t="shared" si="97"/>
        <v>746700.00000000012</v>
      </c>
    </row>
    <row r="1016" spans="2:17" x14ac:dyDescent="0.25">
      <c r="B1016" s="109">
        <v>1012</v>
      </c>
      <c r="C1016" s="146" t="s">
        <v>6462</v>
      </c>
      <c r="D1016" s="109">
        <v>1200158240</v>
      </c>
      <c r="E1016" s="108" t="s">
        <v>804</v>
      </c>
      <c r="F1016" s="109">
        <v>2019</v>
      </c>
      <c r="G1016" s="110">
        <v>44389</v>
      </c>
      <c r="H1016" s="109">
        <f t="shared" si="92"/>
        <v>2</v>
      </c>
      <c r="I1016" s="109">
        <v>15</v>
      </c>
      <c r="J1016" s="111">
        <f t="shared" si="93"/>
        <v>6.3333333333333325E-2</v>
      </c>
      <c r="K1016" s="138">
        <v>665500</v>
      </c>
      <c r="L1016" s="138">
        <v>494824.31</v>
      </c>
      <c r="M1016" s="121">
        <v>0</v>
      </c>
      <c r="N1016" s="112">
        <f t="shared" si="94"/>
        <v>665500</v>
      </c>
      <c r="O1016" s="112">
        <f t="shared" si="95"/>
        <v>84296.666666666657</v>
      </c>
      <c r="P1016" s="114">
        <f t="shared" si="96"/>
        <v>581203.33333333337</v>
      </c>
      <c r="Q1016" s="115">
        <f t="shared" si="97"/>
        <v>523083.00000000006</v>
      </c>
    </row>
    <row r="1017" spans="2:17" x14ac:dyDescent="0.25">
      <c r="B1017" s="109">
        <v>1013</v>
      </c>
      <c r="C1017" s="146" t="s">
        <v>6462</v>
      </c>
      <c r="D1017" s="109">
        <v>1200160870</v>
      </c>
      <c r="E1017" s="108" t="s">
        <v>805</v>
      </c>
      <c r="F1017" s="109">
        <v>2019</v>
      </c>
      <c r="G1017" s="110">
        <v>44389</v>
      </c>
      <c r="H1017" s="109">
        <f t="shared" si="92"/>
        <v>2</v>
      </c>
      <c r="I1017" s="109">
        <v>15</v>
      </c>
      <c r="J1017" s="111">
        <f t="shared" si="93"/>
        <v>6.3333333333333325E-2</v>
      </c>
      <c r="K1017" s="138">
        <v>630000</v>
      </c>
      <c r="L1017" s="138">
        <v>566751.31000000006</v>
      </c>
      <c r="M1017" s="121">
        <v>0</v>
      </c>
      <c r="N1017" s="112">
        <f t="shared" si="94"/>
        <v>630000</v>
      </c>
      <c r="O1017" s="112">
        <f t="shared" si="95"/>
        <v>79799.999999999985</v>
      </c>
      <c r="P1017" s="114">
        <f t="shared" si="96"/>
        <v>550200</v>
      </c>
      <c r="Q1017" s="115">
        <f t="shared" si="97"/>
        <v>495180</v>
      </c>
    </row>
    <row r="1018" spans="2:17" x14ac:dyDescent="0.25">
      <c r="B1018" s="109">
        <v>1014</v>
      </c>
      <c r="C1018" s="146" t="s">
        <v>6462</v>
      </c>
      <c r="D1018" s="109">
        <v>1200148610</v>
      </c>
      <c r="E1018" s="108" t="s">
        <v>806</v>
      </c>
      <c r="F1018" s="109">
        <v>2019</v>
      </c>
      <c r="G1018" s="110">
        <v>44389</v>
      </c>
      <c r="H1018" s="109">
        <f t="shared" si="92"/>
        <v>2</v>
      </c>
      <c r="I1018" s="109">
        <v>8</v>
      </c>
      <c r="J1018" s="111">
        <f t="shared" si="93"/>
        <v>0.11874999999999999</v>
      </c>
      <c r="K1018" s="138">
        <v>368280</v>
      </c>
      <c r="L1018" s="138">
        <v>270145.61</v>
      </c>
      <c r="M1018" s="121">
        <v>0</v>
      </c>
      <c r="N1018" s="112">
        <f t="shared" si="94"/>
        <v>368280</v>
      </c>
      <c r="O1018" s="112">
        <f t="shared" si="95"/>
        <v>87466.5</v>
      </c>
      <c r="P1018" s="114">
        <f t="shared" si="96"/>
        <v>280813.5</v>
      </c>
      <c r="Q1018" s="115">
        <f t="shared" si="97"/>
        <v>252732.15</v>
      </c>
    </row>
    <row r="1019" spans="2:17" x14ac:dyDescent="0.25">
      <c r="B1019" s="109">
        <v>1015</v>
      </c>
      <c r="C1019" s="146" t="s">
        <v>6462</v>
      </c>
      <c r="D1019" s="109">
        <v>1200159950</v>
      </c>
      <c r="E1019" s="108" t="s">
        <v>807</v>
      </c>
      <c r="F1019" s="109">
        <v>2019</v>
      </c>
      <c r="G1019" s="110">
        <v>44389</v>
      </c>
      <c r="H1019" s="109">
        <f t="shared" si="92"/>
        <v>2</v>
      </c>
      <c r="I1019" s="109">
        <v>12</v>
      </c>
      <c r="J1019" s="111">
        <f t="shared" si="93"/>
        <v>7.9166666666666663E-2</v>
      </c>
      <c r="K1019" s="138">
        <v>177770</v>
      </c>
      <c r="L1019" s="138">
        <v>147399.95000000001</v>
      </c>
      <c r="M1019" s="121">
        <v>0</v>
      </c>
      <c r="N1019" s="112">
        <f t="shared" si="94"/>
        <v>177770</v>
      </c>
      <c r="O1019" s="112">
        <f t="shared" si="95"/>
        <v>28146.916666666664</v>
      </c>
      <c r="P1019" s="114">
        <f t="shared" si="96"/>
        <v>149623.08333333334</v>
      </c>
      <c r="Q1019" s="115">
        <f t="shared" si="97"/>
        <v>134660.77500000002</v>
      </c>
    </row>
    <row r="1020" spans="2:17" x14ac:dyDescent="0.25">
      <c r="B1020" s="109">
        <v>1016</v>
      </c>
      <c r="C1020" s="146" t="s">
        <v>6462</v>
      </c>
      <c r="D1020" s="109">
        <v>1200158920</v>
      </c>
      <c r="E1020" s="108" t="s">
        <v>808</v>
      </c>
      <c r="F1020" s="109">
        <v>2019</v>
      </c>
      <c r="G1020" s="110">
        <v>44389</v>
      </c>
      <c r="H1020" s="109">
        <f t="shared" si="92"/>
        <v>2</v>
      </c>
      <c r="I1020" s="109">
        <v>5</v>
      </c>
      <c r="J1020" s="111">
        <f t="shared" si="93"/>
        <v>0.19</v>
      </c>
      <c r="K1020" s="138">
        <v>170000</v>
      </c>
      <c r="L1020" s="138">
        <v>132421.41</v>
      </c>
      <c r="M1020" s="121">
        <v>0</v>
      </c>
      <c r="N1020" s="112">
        <f t="shared" si="94"/>
        <v>170000</v>
      </c>
      <c r="O1020" s="112">
        <f t="shared" si="95"/>
        <v>64600</v>
      </c>
      <c r="P1020" s="114">
        <f t="shared" si="96"/>
        <v>105400</v>
      </c>
      <c r="Q1020" s="115">
        <f t="shared" si="97"/>
        <v>94860</v>
      </c>
    </row>
    <row r="1021" spans="2:17" x14ac:dyDescent="0.25">
      <c r="B1021" s="109">
        <v>1017</v>
      </c>
      <c r="C1021" s="146" t="s">
        <v>6462</v>
      </c>
      <c r="D1021" s="109">
        <v>1200148710</v>
      </c>
      <c r="E1021" s="108" t="s">
        <v>809</v>
      </c>
      <c r="F1021" s="109">
        <v>2019</v>
      </c>
      <c r="G1021" s="110">
        <v>44389</v>
      </c>
      <c r="H1021" s="109">
        <f t="shared" si="92"/>
        <v>2</v>
      </c>
      <c r="I1021" s="109">
        <v>10</v>
      </c>
      <c r="J1021" s="111">
        <f t="shared" si="93"/>
        <v>9.5000000000000001E-2</v>
      </c>
      <c r="K1021" s="138">
        <v>157619</v>
      </c>
      <c r="L1021" s="138">
        <v>121542.68</v>
      </c>
      <c r="M1021" s="121">
        <v>0</v>
      </c>
      <c r="N1021" s="112">
        <f t="shared" si="94"/>
        <v>157619</v>
      </c>
      <c r="O1021" s="112">
        <f t="shared" si="95"/>
        <v>29947.61</v>
      </c>
      <c r="P1021" s="114">
        <f t="shared" si="96"/>
        <v>127671.39</v>
      </c>
      <c r="Q1021" s="115">
        <f t="shared" si="97"/>
        <v>114904.251</v>
      </c>
    </row>
    <row r="1022" spans="2:17" x14ac:dyDescent="0.25">
      <c r="B1022" s="109">
        <v>1018</v>
      </c>
      <c r="C1022" s="146" t="s">
        <v>6462</v>
      </c>
      <c r="D1022" s="109">
        <v>1200146220</v>
      </c>
      <c r="E1022" s="108" t="s">
        <v>810</v>
      </c>
      <c r="F1022" s="109">
        <v>2019</v>
      </c>
      <c r="G1022" s="110">
        <v>44389</v>
      </c>
      <c r="H1022" s="109">
        <f t="shared" si="92"/>
        <v>2</v>
      </c>
      <c r="I1022" s="109">
        <v>12</v>
      </c>
      <c r="J1022" s="111">
        <f t="shared" si="93"/>
        <v>7.9166666666666663E-2</v>
      </c>
      <c r="K1022" s="138">
        <v>150000</v>
      </c>
      <c r="L1022" s="138">
        <v>110561.59</v>
      </c>
      <c r="M1022" s="121">
        <v>0</v>
      </c>
      <c r="N1022" s="112">
        <f t="shared" si="94"/>
        <v>150000</v>
      </c>
      <c r="O1022" s="112">
        <f t="shared" si="95"/>
        <v>23750</v>
      </c>
      <c r="P1022" s="114">
        <f t="shared" si="96"/>
        <v>126250</v>
      </c>
      <c r="Q1022" s="115">
        <f t="shared" si="97"/>
        <v>113625</v>
      </c>
    </row>
    <row r="1023" spans="2:17" x14ac:dyDescent="0.25">
      <c r="B1023" s="109">
        <v>1019</v>
      </c>
      <c r="C1023" s="146" t="s">
        <v>6462</v>
      </c>
      <c r="D1023" s="109">
        <v>1200158220</v>
      </c>
      <c r="E1023" s="108" t="s">
        <v>811</v>
      </c>
      <c r="F1023" s="109">
        <v>2019</v>
      </c>
      <c r="G1023" s="110">
        <v>44389</v>
      </c>
      <c r="H1023" s="109">
        <f t="shared" si="92"/>
        <v>2</v>
      </c>
      <c r="I1023" s="109">
        <v>5</v>
      </c>
      <c r="J1023" s="111">
        <f t="shared" si="93"/>
        <v>0.19</v>
      </c>
      <c r="K1023" s="138">
        <v>136548</v>
      </c>
      <c r="L1023" s="138">
        <v>116745.42</v>
      </c>
      <c r="M1023" s="121">
        <v>0</v>
      </c>
      <c r="N1023" s="112">
        <f t="shared" si="94"/>
        <v>136548</v>
      </c>
      <c r="O1023" s="112">
        <f t="shared" si="95"/>
        <v>51888.24</v>
      </c>
      <c r="P1023" s="114">
        <f t="shared" si="96"/>
        <v>84659.760000000009</v>
      </c>
      <c r="Q1023" s="115">
        <f t="shared" si="97"/>
        <v>76193.784000000014</v>
      </c>
    </row>
    <row r="1024" spans="2:17" x14ac:dyDescent="0.25">
      <c r="B1024" s="109">
        <v>1020</v>
      </c>
      <c r="C1024" s="146" t="s">
        <v>6462</v>
      </c>
      <c r="D1024" s="109">
        <v>1200159130</v>
      </c>
      <c r="E1024" s="108" t="s">
        <v>812</v>
      </c>
      <c r="F1024" s="109">
        <v>2019</v>
      </c>
      <c r="G1024" s="110">
        <v>44389</v>
      </c>
      <c r="H1024" s="109">
        <f t="shared" si="92"/>
        <v>2</v>
      </c>
      <c r="I1024" s="109">
        <v>10</v>
      </c>
      <c r="J1024" s="111">
        <f t="shared" si="93"/>
        <v>9.5000000000000001E-2</v>
      </c>
      <c r="K1024" s="138">
        <v>132500</v>
      </c>
      <c r="L1024" s="138">
        <v>107773.45</v>
      </c>
      <c r="M1024" s="121">
        <v>0</v>
      </c>
      <c r="N1024" s="112">
        <f t="shared" si="94"/>
        <v>132500</v>
      </c>
      <c r="O1024" s="112">
        <f t="shared" si="95"/>
        <v>25175</v>
      </c>
      <c r="P1024" s="114">
        <f t="shared" si="96"/>
        <v>107325</v>
      </c>
      <c r="Q1024" s="115">
        <f t="shared" si="97"/>
        <v>96592.5</v>
      </c>
    </row>
    <row r="1025" spans="2:17" x14ac:dyDescent="0.25">
      <c r="B1025" s="109">
        <v>1021</v>
      </c>
      <c r="C1025" s="146" t="s">
        <v>6462</v>
      </c>
      <c r="D1025" s="109">
        <v>1200159140</v>
      </c>
      <c r="E1025" s="108" t="s">
        <v>812</v>
      </c>
      <c r="F1025" s="109">
        <v>2019</v>
      </c>
      <c r="G1025" s="110">
        <v>44389</v>
      </c>
      <c r="H1025" s="109">
        <f t="shared" si="92"/>
        <v>2</v>
      </c>
      <c r="I1025" s="109">
        <v>10</v>
      </c>
      <c r="J1025" s="111">
        <f t="shared" si="93"/>
        <v>9.5000000000000001E-2</v>
      </c>
      <c r="K1025" s="138">
        <v>132500</v>
      </c>
      <c r="L1025" s="138">
        <v>107773.45</v>
      </c>
      <c r="M1025" s="121">
        <v>0</v>
      </c>
      <c r="N1025" s="112">
        <f t="shared" si="94"/>
        <v>132500</v>
      </c>
      <c r="O1025" s="112">
        <f t="shared" si="95"/>
        <v>25175</v>
      </c>
      <c r="P1025" s="114">
        <f t="shared" si="96"/>
        <v>107325</v>
      </c>
      <c r="Q1025" s="115">
        <f t="shared" si="97"/>
        <v>96592.5</v>
      </c>
    </row>
    <row r="1026" spans="2:17" x14ac:dyDescent="0.25">
      <c r="B1026" s="109">
        <v>1022</v>
      </c>
      <c r="C1026" s="146" t="s">
        <v>6462</v>
      </c>
      <c r="D1026" s="109">
        <v>1200148490</v>
      </c>
      <c r="E1026" s="108" t="s">
        <v>813</v>
      </c>
      <c r="F1026" s="109">
        <v>2019</v>
      </c>
      <c r="G1026" s="110">
        <v>44389</v>
      </c>
      <c r="H1026" s="109">
        <f t="shared" si="92"/>
        <v>2</v>
      </c>
      <c r="I1026" s="109">
        <v>8</v>
      </c>
      <c r="J1026" s="111">
        <f t="shared" si="93"/>
        <v>0.11874999999999999</v>
      </c>
      <c r="K1026" s="138">
        <v>115910</v>
      </c>
      <c r="L1026" s="138">
        <v>92708.57</v>
      </c>
      <c r="M1026" s="121">
        <v>0</v>
      </c>
      <c r="N1026" s="112">
        <f t="shared" si="94"/>
        <v>115910</v>
      </c>
      <c r="O1026" s="112">
        <f t="shared" si="95"/>
        <v>27528.625</v>
      </c>
      <c r="P1026" s="114">
        <f t="shared" si="96"/>
        <v>88381.375</v>
      </c>
      <c r="Q1026" s="115">
        <f t="shared" si="97"/>
        <v>79543.237500000003</v>
      </c>
    </row>
    <row r="1027" spans="2:17" x14ac:dyDescent="0.25">
      <c r="B1027" s="109">
        <v>1023</v>
      </c>
      <c r="C1027" s="146" t="s">
        <v>6462</v>
      </c>
      <c r="D1027" s="109">
        <v>1200158610</v>
      </c>
      <c r="E1027" s="108" t="s">
        <v>814</v>
      </c>
      <c r="F1027" s="109">
        <v>2019</v>
      </c>
      <c r="G1027" s="110">
        <v>44389</v>
      </c>
      <c r="H1027" s="109">
        <f t="shared" si="92"/>
        <v>2</v>
      </c>
      <c r="I1027" s="109">
        <v>5</v>
      </c>
      <c r="J1027" s="111">
        <f t="shared" si="93"/>
        <v>0.19</v>
      </c>
      <c r="K1027" s="138">
        <v>88805</v>
      </c>
      <c r="L1027" s="138">
        <v>71530.600000000006</v>
      </c>
      <c r="M1027" s="121">
        <v>0</v>
      </c>
      <c r="N1027" s="112">
        <f t="shared" si="94"/>
        <v>88805</v>
      </c>
      <c r="O1027" s="112">
        <f t="shared" si="95"/>
        <v>33745.9</v>
      </c>
      <c r="P1027" s="114">
        <f t="shared" si="96"/>
        <v>55059.1</v>
      </c>
      <c r="Q1027" s="115">
        <f t="shared" si="97"/>
        <v>49553.19</v>
      </c>
    </row>
    <row r="1028" spans="2:17" x14ac:dyDescent="0.25">
      <c r="B1028" s="109">
        <v>1024</v>
      </c>
      <c r="C1028" s="146" t="s">
        <v>6462</v>
      </c>
      <c r="D1028" s="109">
        <v>1200158600</v>
      </c>
      <c r="E1028" s="108" t="s">
        <v>814</v>
      </c>
      <c r="F1028" s="109">
        <v>2019</v>
      </c>
      <c r="G1028" s="110">
        <v>44389</v>
      </c>
      <c r="H1028" s="109">
        <f t="shared" si="92"/>
        <v>2</v>
      </c>
      <c r="I1028" s="109">
        <v>5</v>
      </c>
      <c r="J1028" s="111">
        <f t="shared" si="93"/>
        <v>0.19</v>
      </c>
      <c r="K1028" s="138">
        <v>88805</v>
      </c>
      <c r="L1028" s="138">
        <v>71530.600000000006</v>
      </c>
      <c r="M1028" s="121">
        <v>0</v>
      </c>
      <c r="N1028" s="112">
        <f t="shared" si="94"/>
        <v>88805</v>
      </c>
      <c r="O1028" s="112">
        <f t="shared" si="95"/>
        <v>33745.9</v>
      </c>
      <c r="P1028" s="114">
        <f t="shared" si="96"/>
        <v>55059.1</v>
      </c>
      <c r="Q1028" s="115">
        <f t="shared" si="97"/>
        <v>49553.19</v>
      </c>
    </row>
    <row r="1029" spans="2:17" x14ac:dyDescent="0.25">
      <c r="B1029" s="109">
        <v>1025</v>
      </c>
      <c r="C1029" s="146" t="s">
        <v>6462</v>
      </c>
      <c r="D1029" s="109">
        <v>1200158590</v>
      </c>
      <c r="E1029" s="108" t="s">
        <v>814</v>
      </c>
      <c r="F1029" s="109">
        <v>2019</v>
      </c>
      <c r="G1029" s="110">
        <v>44389</v>
      </c>
      <c r="H1029" s="109">
        <f t="shared" ref="H1029:H1092" si="98">YEAR(G1029)-F1029</f>
        <v>2</v>
      </c>
      <c r="I1029" s="109">
        <v>5</v>
      </c>
      <c r="J1029" s="111">
        <f t="shared" ref="J1029:J1092" si="99">(95/I1029/100)</f>
        <v>0.19</v>
      </c>
      <c r="K1029" s="138">
        <v>88805</v>
      </c>
      <c r="L1029" s="138">
        <v>71530.600000000006</v>
      </c>
      <c r="M1029" s="121">
        <v>0</v>
      </c>
      <c r="N1029" s="112">
        <f t="shared" ref="N1029:N1092" si="100">K1029*(1+M1029)</f>
        <v>88805</v>
      </c>
      <c r="O1029" s="112">
        <f t="shared" ref="O1029:O1092" si="101">H1029*J1029*N1029</f>
        <v>33745.9</v>
      </c>
      <c r="P1029" s="114">
        <f t="shared" si="96"/>
        <v>55059.1</v>
      </c>
      <c r="Q1029" s="115">
        <f t="shared" si="97"/>
        <v>49553.19</v>
      </c>
    </row>
    <row r="1030" spans="2:17" x14ac:dyDescent="0.25">
      <c r="B1030" s="109">
        <v>1026</v>
      </c>
      <c r="C1030" s="146" t="s">
        <v>6462</v>
      </c>
      <c r="D1030" s="109">
        <v>1200158580</v>
      </c>
      <c r="E1030" s="108" t="s">
        <v>814</v>
      </c>
      <c r="F1030" s="109">
        <v>2019</v>
      </c>
      <c r="G1030" s="110">
        <v>44389</v>
      </c>
      <c r="H1030" s="109">
        <f t="shared" si="98"/>
        <v>2</v>
      </c>
      <c r="I1030" s="109">
        <v>5</v>
      </c>
      <c r="J1030" s="111">
        <f t="shared" si="99"/>
        <v>0.19</v>
      </c>
      <c r="K1030" s="138">
        <v>88805</v>
      </c>
      <c r="L1030" s="138">
        <v>71530.600000000006</v>
      </c>
      <c r="M1030" s="121">
        <v>0</v>
      </c>
      <c r="N1030" s="112">
        <f t="shared" si="100"/>
        <v>88805</v>
      </c>
      <c r="O1030" s="112">
        <f t="shared" si="101"/>
        <v>33745.9</v>
      </c>
      <c r="P1030" s="114">
        <f t="shared" ref="P1030:P1093" si="102">IF(N1030-O1030&lt;=0,5%*N1030,N1030-O1030)</f>
        <v>55059.1</v>
      </c>
      <c r="Q1030" s="115">
        <f t="shared" ref="Q1030:Q1093" si="103">IF(P1030=N1030*5%,P1030,P1030*0.9)</f>
        <v>49553.19</v>
      </c>
    </row>
    <row r="1031" spans="2:17" x14ac:dyDescent="0.25">
      <c r="B1031" s="109">
        <v>1027</v>
      </c>
      <c r="C1031" s="146" t="s">
        <v>6462</v>
      </c>
      <c r="D1031" s="109">
        <v>1200158570</v>
      </c>
      <c r="E1031" s="108" t="s">
        <v>814</v>
      </c>
      <c r="F1031" s="109">
        <v>2019</v>
      </c>
      <c r="G1031" s="110">
        <v>44389</v>
      </c>
      <c r="H1031" s="109">
        <f t="shared" si="98"/>
        <v>2</v>
      </c>
      <c r="I1031" s="109">
        <v>5</v>
      </c>
      <c r="J1031" s="111">
        <f t="shared" si="99"/>
        <v>0.19</v>
      </c>
      <c r="K1031" s="138">
        <v>88805</v>
      </c>
      <c r="L1031" s="138">
        <v>71530.600000000006</v>
      </c>
      <c r="M1031" s="121">
        <v>0</v>
      </c>
      <c r="N1031" s="112">
        <f t="shared" si="100"/>
        <v>88805</v>
      </c>
      <c r="O1031" s="112">
        <f t="shared" si="101"/>
        <v>33745.9</v>
      </c>
      <c r="P1031" s="114">
        <f t="shared" si="102"/>
        <v>55059.1</v>
      </c>
      <c r="Q1031" s="115">
        <f t="shared" si="103"/>
        <v>49553.19</v>
      </c>
    </row>
    <row r="1032" spans="2:17" x14ac:dyDescent="0.25">
      <c r="B1032" s="109">
        <v>1028</v>
      </c>
      <c r="C1032" s="146" t="s">
        <v>6462</v>
      </c>
      <c r="D1032" s="109">
        <v>1200145120</v>
      </c>
      <c r="E1032" s="108" t="s">
        <v>815</v>
      </c>
      <c r="F1032" s="109">
        <v>2019</v>
      </c>
      <c r="G1032" s="110">
        <v>44389</v>
      </c>
      <c r="H1032" s="109">
        <f t="shared" si="98"/>
        <v>2</v>
      </c>
      <c r="I1032" s="109">
        <v>5</v>
      </c>
      <c r="J1032" s="111">
        <f t="shared" si="99"/>
        <v>0.19</v>
      </c>
      <c r="K1032" s="138">
        <v>84109.2</v>
      </c>
      <c r="L1032" s="138">
        <v>66057.440000000002</v>
      </c>
      <c r="M1032" s="121">
        <v>0</v>
      </c>
      <c r="N1032" s="112">
        <f t="shared" si="100"/>
        <v>84109.2</v>
      </c>
      <c r="O1032" s="112">
        <f t="shared" si="101"/>
        <v>31961.495999999999</v>
      </c>
      <c r="P1032" s="114">
        <f t="shared" si="102"/>
        <v>52147.703999999998</v>
      </c>
      <c r="Q1032" s="115">
        <f t="shared" si="103"/>
        <v>46932.933599999997</v>
      </c>
    </row>
    <row r="1033" spans="2:17" x14ac:dyDescent="0.25">
      <c r="B1033" s="109">
        <v>1029</v>
      </c>
      <c r="C1033" s="146" t="s">
        <v>6462</v>
      </c>
      <c r="D1033" s="109">
        <v>1200150980</v>
      </c>
      <c r="E1033" s="108" t="s">
        <v>816</v>
      </c>
      <c r="F1033" s="109">
        <v>2019</v>
      </c>
      <c r="G1033" s="110">
        <v>44389</v>
      </c>
      <c r="H1033" s="109">
        <f t="shared" si="98"/>
        <v>2</v>
      </c>
      <c r="I1033" s="109">
        <v>5</v>
      </c>
      <c r="J1033" s="111">
        <f t="shared" si="99"/>
        <v>0.19</v>
      </c>
      <c r="K1033" s="138">
        <v>70000</v>
      </c>
      <c r="L1033" s="138">
        <v>56180.54</v>
      </c>
      <c r="M1033" s="121">
        <v>0</v>
      </c>
      <c r="N1033" s="112">
        <f t="shared" si="100"/>
        <v>70000</v>
      </c>
      <c r="O1033" s="112">
        <f t="shared" si="101"/>
        <v>26600</v>
      </c>
      <c r="P1033" s="114">
        <f t="shared" si="102"/>
        <v>43400</v>
      </c>
      <c r="Q1033" s="115">
        <f t="shared" si="103"/>
        <v>39060</v>
      </c>
    </row>
    <row r="1034" spans="2:17" x14ac:dyDescent="0.25">
      <c r="B1034" s="109">
        <v>1030</v>
      </c>
      <c r="C1034" s="146" t="s">
        <v>6462</v>
      </c>
      <c r="D1034" s="109">
        <v>1200161530</v>
      </c>
      <c r="E1034" s="108" t="s">
        <v>817</v>
      </c>
      <c r="F1034" s="109">
        <v>2019</v>
      </c>
      <c r="G1034" s="110">
        <v>44389</v>
      </c>
      <c r="H1034" s="109">
        <f t="shared" si="98"/>
        <v>2</v>
      </c>
      <c r="I1034" s="109">
        <v>5</v>
      </c>
      <c r="J1034" s="111">
        <f t="shared" si="99"/>
        <v>0.19</v>
      </c>
      <c r="K1034" s="138">
        <v>65974.12</v>
      </c>
      <c r="L1034" s="138">
        <v>59386.73</v>
      </c>
      <c r="M1034" s="121">
        <v>0</v>
      </c>
      <c r="N1034" s="112">
        <f t="shared" si="100"/>
        <v>65974.12</v>
      </c>
      <c r="O1034" s="112">
        <f t="shared" si="101"/>
        <v>25070.1656</v>
      </c>
      <c r="P1034" s="114">
        <f t="shared" si="102"/>
        <v>40903.954399999995</v>
      </c>
      <c r="Q1034" s="115">
        <f t="shared" si="103"/>
        <v>36813.558959999995</v>
      </c>
    </row>
    <row r="1035" spans="2:17" x14ac:dyDescent="0.25">
      <c r="B1035" s="109">
        <v>1031</v>
      </c>
      <c r="C1035" s="146" t="s">
        <v>6462</v>
      </c>
      <c r="D1035" s="109">
        <v>1200149500</v>
      </c>
      <c r="E1035" s="108" t="s">
        <v>818</v>
      </c>
      <c r="F1035" s="109">
        <v>2019</v>
      </c>
      <c r="G1035" s="110">
        <v>44389</v>
      </c>
      <c r="H1035" s="109">
        <f t="shared" si="98"/>
        <v>2</v>
      </c>
      <c r="I1035" s="109">
        <v>3</v>
      </c>
      <c r="J1035" s="111">
        <f t="shared" si="99"/>
        <v>0.31666666666666665</v>
      </c>
      <c r="K1035" s="138">
        <v>57906</v>
      </c>
      <c r="L1035" s="138">
        <v>46198.62</v>
      </c>
      <c r="M1035" s="121">
        <v>0</v>
      </c>
      <c r="N1035" s="112">
        <f t="shared" si="100"/>
        <v>57906</v>
      </c>
      <c r="O1035" s="112">
        <f t="shared" si="101"/>
        <v>36673.799999999996</v>
      </c>
      <c r="P1035" s="114">
        <f t="shared" si="102"/>
        <v>21232.200000000004</v>
      </c>
      <c r="Q1035" s="115">
        <f t="shared" si="103"/>
        <v>19108.980000000003</v>
      </c>
    </row>
    <row r="1036" spans="2:17" x14ac:dyDescent="0.25">
      <c r="B1036" s="109">
        <v>1032</v>
      </c>
      <c r="C1036" s="146" t="s">
        <v>6462</v>
      </c>
      <c r="D1036" s="109">
        <v>1200149510</v>
      </c>
      <c r="E1036" s="108" t="s">
        <v>818</v>
      </c>
      <c r="F1036" s="109">
        <v>2019</v>
      </c>
      <c r="G1036" s="110">
        <v>44389</v>
      </c>
      <c r="H1036" s="109">
        <f t="shared" si="98"/>
        <v>2</v>
      </c>
      <c r="I1036" s="109">
        <v>3</v>
      </c>
      <c r="J1036" s="111">
        <f t="shared" si="99"/>
        <v>0.31666666666666665</v>
      </c>
      <c r="K1036" s="138">
        <v>57906</v>
      </c>
      <c r="L1036" s="138">
        <v>46198.62</v>
      </c>
      <c r="M1036" s="121">
        <v>0</v>
      </c>
      <c r="N1036" s="112">
        <f t="shared" si="100"/>
        <v>57906</v>
      </c>
      <c r="O1036" s="112">
        <f t="shared" si="101"/>
        <v>36673.799999999996</v>
      </c>
      <c r="P1036" s="114">
        <f t="shared" si="102"/>
        <v>21232.200000000004</v>
      </c>
      <c r="Q1036" s="115">
        <f t="shared" si="103"/>
        <v>19108.980000000003</v>
      </c>
    </row>
    <row r="1037" spans="2:17" x14ac:dyDescent="0.25">
      <c r="B1037" s="109">
        <v>1033</v>
      </c>
      <c r="C1037" s="146" t="s">
        <v>6462</v>
      </c>
      <c r="D1037" s="109">
        <v>1200148730</v>
      </c>
      <c r="E1037" s="108" t="s">
        <v>809</v>
      </c>
      <c r="F1037" s="109">
        <v>2019</v>
      </c>
      <c r="G1037" s="110">
        <v>44389</v>
      </c>
      <c r="H1037" s="109">
        <f t="shared" si="98"/>
        <v>2</v>
      </c>
      <c r="I1037" s="109">
        <v>5</v>
      </c>
      <c r="J1037" s="111">
        <f t="shared" si="99"/>
        <v>0.19</v>
      </c>
      <c r="K1037" s="138">
        <v>55875</v>
      </c>
      <c r="L1037" s="138">
        <v>40931.42</v>
      </c>
      <c r="M1037" s="121">
        <v>0</v>
      </c>
      <c r="N1037" s="112">
        <f t="shared" si="100"/>
        <v>55875</v>
      </c>
      <c r="O1037" s="112">
        <f t="shared" si="101"/>
        <v>21232.5</v>
      </c>
      <c r="P1037" s="114">
        <f t="shared" si="102"/>
        <v>34642.5</v>
      </c>
      <c r="Q1037" s="115">
        <f t="shared" si="103"/>
        <v>31178.25</v>
      </c>
    </row>
    <row r="1038" spans="2:17" x14ac:dyDescent="0.25">
      <c r="B1038" s="109">
        <v>1034</v>
      </c>
      <c r="C1038" s="146" t="s">
        <v>6462</v>
      </c>
      <c r="D1038" s="109">
        <v>1200148720</v>
      </c>
      <c r="E1038" s="108" t="s">
        <v>809</v>
      </c>
      <c r="F1038" s="109">
        <v>2019</v>
      </c>
      <c r="G1038" s="110">
        <v>44389</v>
      </c>
      <c r="H1038" s="109">
        <f t="shared" si="98"/>
        <v>2</v>
      </c>
      <c r="I1038" s="109">
        <v>5</v>
      </c>
      <c r="J1038" s="111">
        <f t="shared" si="99"/>
        <v>0.19</v>
      </c>
      <c r="K1038" s="138">
        <v>55875</v>
      </c>
      <c r="L1038" s="138">
        <v>40931.42</v>
      </c>
      <c r="M1038" s="121">
        <v>0</v>
      </c>
      <c r="N1038" s="112">
        <f t="shared" si="100"/>
        <v>55875</v>
      </c>
      <c r="O1038" s="112">
        <f t="shared" si="101"/>
        <v>21232.5</v>
      </c>
      <c r="P1038" s="114">
        <f t="shared" si="102"/>
        <v>34642.5</v>
      </c>
      <c r="Q1038" s="115">
        <f t="shared" si="103"/>
        <v>31178.25</v>
      </c>
    </row>
    <row r="1039" spans="2:17" x14ac:dyDescent="0.25">
      <c r="B1039" s="109">
        <v>1035</v>
      </c>
      <c r="C1039" s="146" t="s">
        <v>6462</v>
      </c>
      <c r="D1039" s="109">
        <v>1200159940</v>
      </c>
      <c r="E1039" s="108" t="s">
        <v>819</v>
      </c>
      <c r="F1039" s="109">
        <v>2019</v>
      </c>
      <c r="G1039" s="110">
        <v>44389</v>
      </c>
      <c r="H1039" s="109">
        <f t="shared" si="98"/>
        <v>2</v>
      </c>
      <c r="I1039" s="109">
        <v>5</v>
      </c>
      <c r="J1039" s="111">
        <f t="shared" si="99"/>
        <v>0.19</v>
      </c>
      <c r="K1039" s="138">
        <v>26500</v>
      </c>
      <c r="L1039" s="138">
        <v>21375.86</v>
      </c>
      <c r="M1039" s="121">
        <v>0</v>
      </c>
      <c r="N1039" s="112">
        <f t="shared" si="100"/>
        <v>26500</v>
      </c>
      <c r="O1039" s="112">
        <f t="shared" si="101"/>
        <v>10070</v>
      </c>
      <c r="P1039" s="114">
        <f t="shared" si="102"/>
        <v>16430</v>
      </c>
      <c r="Q1039" s="115">
        <f t="shared" si="103"/>
        <v>14787</v>
      </c>
    </row>
    <row r="1040" spans="2:17" x14ac:dyDescent="0.25">
      <c r="B1040" s="109">
        <v>1036</v>
      </c>
      <c r="C1040" s="146" t="s">
        <v>6462</v>
      </c>
      <c r="D1040" s="109">
        <v>1200166550</v>
      </c>
      <c r="E1040" s="108" t="s">
        <v>820</v>
      </c>
      <c r="F1040" s="109">
        <v>2020</v>
      </c>
      <c r="G1040" s="110">
        <v>44389</v>
      </c>
      <c r="H1040" s="109">
        <f t="shared" si="98"/>
        <v>1</v>
      </c>
      <c r="I1040" s="109">
        <v>15</v>
      </c>
      <c r="J1040" s="111">
        <f t="shared" si="99"/>
        <v>6.3333333333333325E-2</v>
      </c>
      <c r="K1040" s="138">
        <v>7218000</v>
      </c>
      <c r="L1040" s="138">
        <v>6751506.2000000002</v>
      </c>
      <c r="M1040" s="121">
        <v>0</v>
      </c>
      <c r="N1040" s="112">
        <f t="shared" si="100"/>
        <v>7218000</v>
      </c>
      <c r="O1040" s="112">
        <f t="shared" si="101"/>
        <v>457139.99999999994</v>
      </c>
      <c r="P1040" s="114">
        <f t="shared" si="102"/>
        <v>6760860</v>
      </c>
      <c r="Q1040" s="115">
        <f t="shared" si="103"/>
        <v>6084774</v>
      </c>
    </row>
    <row r="1041" spans="2:17" x14ac:dyDescent="0.25">
      <c r="B1041" s="109">
        <v>1037</v>
      </c>
      <c r="C1041" s="146" t="s">
        <v>6462</v>
      </c>
      <c r="D1041" s="109">
        <v>1200160130</v>
      </c>
      <c r="E1041" s="108" t="s">
        <v>821</v>
      </c>
      <c r="F1041" s="109">
        <v>2020</v>
      </c>
      <c r="G1041" s="110">
        <v>44389</v>
      </c>
      <c r="H1041" s="109">
        <f t="shared" si="98"/>
        <v>1</v>
      </c>
      <c r="I1041" s="109">
        <v>15</v>
      </c>
      <c r="J1041" s="111">
        <f t="shared" si="99"/>
        <v>6.3333333333333325E-2</v>
      </c>
      <c r="K1041" s="138">
        <v>3312720</v>
      </c>
      <c r="L1041" s="138">
        <v>2779828.97</v>
      </c>
      <c r="M1041" s="121">
        <v>0</v>
      </c>
      <c r="N1041" s="112">
        <f t="shared" si="100"/>
        <v>3312720</v>
      </c>
      <c r="O1041" s="112">
        <f t="shared" si="101"/>
        <v>209805.59999999998</v>
      </c>
      <c r="P1041" s="114">
        <f t="shared" si="102"/>
        <v>3102914.4</v>
      </c>
      <c r="Q1041" s="115">
        <f t="shared" si="103"/>
        <v>2792622.96</v>
      </c>
    </row>
    <row r="1042" spans="2:17" x14ac:dyDescent="0.25">
      <c r="B1042" s="109">
        <v>1038</v>
      </c>
      <c r="C1042" s="146" t="s">
        <v>6462</v>
      </c>
      <c r="D1042" s="109">
        <v>1200166760</v>
      </c>
      <c r="E1042" s="108" t="s">
        <v>822</v>
      </c>
      <c r="F1042" s="109">
        <v>2020</v>
      </c>
      <c r="G1042" s="110">
        <v>44389</v>
      </c>
      <c r="H1042" s="109">
        <f t="shared" si="98"/>
        <v>1</v>
      </c>
      <c r="I1042" s="109">
        <v>15</v>
      </c>
      <c r="J1042" s="111">
        <f t="shared" si="99"/>
        <v>6.3333333333333325E-2</v>
      </c>
      <c r="K1042" s="138">
        <v>1005000</v>
      </c>
      <c r="L1042" s="138">
        <v>953368.6</v>
      </c>
      <c r="M1042" s="121">
        <v>0</v>
      </c>
      <c r="N1042" s="112">
        <f t="shared" si="100"/>
        <v>1005000</v>
      </c>
      <c r="O1042" s="112">
        <f t="shared" si="101"/>
        <v>63649.999999999993</v>
      </c>
      <c r="P1042" s="114">
        <f t="shared" si="102"/>
        <v>941350</v>
      </c>
      <c r="Q1042" s="115">
        <f t="shared" si="103"/>
        <v>847215</v>
      </c>
    </row>
    <row r="1043" spans="2:17" x14ac:dyDescent="0.25">
      <c r="B1043" s="109">
        <v>1039</v>
      </c>
      <c r="C1043" s="146" t="s">
        <v>6462</v>
      </c>
      <c r="D1043" s="109">
        <v>1200164210</v>
      </c>
      <c r="E1043" s="108" t="s">
        <v>823</v>
      </c>
      <c r="F1043" s="109">
        <v>2020</v>
      </c>
      <c r="G1043" s="110">
        <v>44389</v>
      </c>
      <c r="H1043" s="109">
        <f t="shared" si="98"/>
        <v>1</v>
      </c>
      <c r="I1043" s="109">
        <v>15</v>
      </c>
      <c r="J1043" s="111">
        <f t="shared" si="99"/>
        <v>6.3333333333333325E-2</v>
      </c>
      <c r="K1043" s="138">
        <v>912433.58</v>
      </c>
      <c r="L1043" s="138">
        <v>781225.03</v>
      </c>
      <c r="M1043" s="121">
        <v>0</v>
      </c>
      <c r="N1043" s="112">
        <f t="shared" si="100"/>
        <v>912433.58</v>
      </c>
      <c r="O1043" s="112">
        <f t="shared" si="101"/>
        <v>57787.460066666659</v>
      </c>
      <c r="P1043" s="114">
        <f t="shared" si="102"/>
        <v>854646.11993333325</v>
      </c>
      <c r="Q1043" s="115">
        <f t="shared" si="103"/>
        <v>769181.50793999992</v>
      </c>
    </row>
    <row r="1044" spans="2:17" x14ac:dyDescent="0.25">
      <c r="B1044" s="109">
        <v>1040</v>
      </c>
      <c r="C1044" s="146" t="s">
        <v>6462</v>
      </c>
      <c r="D1044" s="109">
        <v>1200164200</v>
      </c>
      <c r="E1044" s="108" t="s">
        <v>824</v>
      </c>
      <c r="F1044" s="109">
        <v>2020</v>
      </c>
      <c r="G1044" s="110">
        <v>44389</v>
      </c>
      <c r="H1044" s="109">
        <f t="shared" si="98"/>
        <v>1</v>
      </c>
      <c r="I1044" s="109">
        <v>15</v>
      </c>
      <c r="J1044" s="111">
        <f t="shared" si="99"/>
        <v>6.3333333333333325E-2</v>
      </c>
      <c r="K1044" s="138">
        <v>625117.15</v>
      </c>
      <c r="L1044" s="138">
        <v>537235.43999999994</v>
      </c>
      <c r="M1044" s="121">
        <v>0</v>
      </c>
      <c r="N1044" s="112">
        <f t="shared" si="100"/>
        <v>625117.15</v>
      </c>
      <c r="O1044" s="112">
        <f t="shared" si="101"/>
        <v>39590.752833333332</v>
      </c>
      <c r="P1044" s="114">
        <f t="shared" si="102"/>
        <v>585526.39716666669</v>
      </c>
      <c r="Q1044" s="115">
        <f t="shared" si="103"/>
        <v>526973.75745000003</v>
      </c>
    </row>
    <row r="1045" spans="2:17" x14ac:dyDescent="0.25">
      <c r="B1045" s="109">
        <v>1041</v>
      </c>
      <c r="C1045" s="146" t="s">
        <v>6462</v>
      </c>
      <c r="D1045" s="109">
        <v>1200161880</v>
      </c>
      <c r="E1045" s="108" t="s">
        <v>825</v>
      </c>
      <c r="F1045" s="109">
        <v>2020</v>
      </c>
      <c r="G1045" s="110">
        <v>44389</v>
      </c>
      <c r="H1045" s="109">
        <f t="shared" si="98"/>
        <v>1</v>
      </c>
      <c r="I1045" s="109">
        <v>5</v>
      </c>
      <c r="J1045" s="111">
        <f t="shared" si="99"/>
        <v>0.19</v>
      </c>
      <c r="K1045" s="138">
        <v>97289</v>
      </c>
      <c r="L1045" s="138">
        <v>91478.32</v>
      </c>
      <c r="M1045" s="121">
        <v>0</v>
      </c>
      <c r="N1045" s="112">
        <f t="shared" si="100"/>
        <v>97289</v>
      </c>
      <c r="O1045" s="112">
        <f t="shared" si="101"/>
        <v>18484.91</v>
      </c>
      <c r="P1045" s="114">
        <f t="shared" si="102"/>
        <v>78804.09</v>
      </c>
      <c r="Q1045" s="115">
        <f t="shared" si="103"/>
        <v>70923.680999999997</v>
      </c>
    </row>
    <row r="1046" spans="2:17" x14ac:dyDescent="0.25">
      <c r="B1046" s="109">
        <v>1042</v>
      </c>
      <c r="C1046" s="146" t="s">
        <v>6462</v>
      </c>
      <c r="D1046" s="109">
        <v>1200164050</v>
      </c>
      <c r="E1046" s="108" t="s">
        <v>814</v>
      </c>
      <c r="F1046" s="109">
        <v>2020</v>
      </c>
      <c r="G1046" s="110">
        <v>44389</v>
      </c>
      <c r="H1046" s="109">
        <f t="shared" si="98"/>
        <v>1</v>
      </c>
      <c r="I1046" s="109">
        <v>5</v>
      </c>
      <c r="J1046" s="111">
        <f t="shared" si="99"/>
        <v>0.19</v>
      </c>
      <c r="K1046" s="138">
        <v>76500</v>
      </c>
      <c r="L1046" s="138">
        <v>65819.77</v>
      </c>
      <c r="M1046" s="121">
        <v>0</v>
      </c>
      <c r="N1046" s="112">
        <f t="shared" si="100"/>
        <v>76500</v>
      </c>
      <c r="O1046" s="112">
        <f t="shared" si="101"/>
        <v>14535</v>
      </c>
      <c r="P1046" s="114">
        <f t="shared" si="102"/>
        <v>61965</v>
      </c>
      <c r="Q1046" s="115">
        <f t="shared" si="103"/>
        <v>55768.5</v>
      </c>
    </row>
    <row r="1047" spans="2:17" x14ac:dyDescent="0.25">
      <c r="B1047" s="109">
        <v>1043</v>
      </c>
      <c r="C1047" s="146" t="s">
        <v>6462</v>
      </c>
      <c r="D1047" s="109">
        <v>1200164070</v>
      </c>
      <c r="E1047" s="108" t="s">
        <v>814</v>
      </c>
      <c r="F1047" s="109">
        <v>2020</v>
      </c>
      <c r="G1047" s="110">
        <v>44389</v>
      </c>
      <c r="H1047" s="109">
        <f t="shared" si="98"/>
        <v>1</v>
      </c>
      <c r="I1047" s="109">
        <v>5</v>
      </c>
      <c r="J1047" s="111">
        <f t="shared" si="99"/>
        <v>0.19</v>
      </c>
      <c r="K1047" s="138">
        <v>76500</v>
      </c>
      <c r="L1047" s="138">
        <v>65819.77</v>
      </c>
      <c r="M1047" s="121">
        <v>0</v>
      </c>
      <c r="N1047" s="112">
        <f t="shared" si="100"/>
        <v>76500</v>
      </c>
      <c r="O1047" s="112">
        <f t="shared" si="101"/>
        <v>14535</v>
      </c>
      <c r="P1047" s="114">
        <f t="shared" si="102"/>
        <v>61965</v>
      </c>
      <c r="Q1047" s="115">
        <f t="shared" si="103"/>
        <v>55768.5</v>
      </c>
    </row>
    <row r="1048" spans="2:17" x14ac:dyDescent="0.25">
      <c r="B1048" s="109">
        <v>1044</v>
      </c>
      <c r="C1048" s="146" t="s">
        <v>6462</v>
      </c>
      <c r="D1048" s="109">
        <v>1200164060</v>
      </c>
      <c r="E1048" s="108" t="s">
        <v>814</v>
      </c>
      <c r="F1048" s="109">
        <v>2020</v>
      </c>
      <c r="G1048" s="110">
        <v>44389</v>
      </c>
      <c r="H1048" s="109">
        <f t="shared" si="98"/>
        <v>1</v>
      </c>
      <c r="I1048" s="109">
        <v>5</v>
      </c>
      <c r="J1048" s="111">
        <f t="shared" si="99"/>
        <v>0.19</v>
      </c>
      <c r="K1048" s="138">
        <v>76500</v>
      </c>
      <c r="L1048" s="138">
        <v>65819.77</v>
      </c>
      <c r="M1048" s="121">
        <v>0</v>
      </c>
      <c r="N1048" s="112">
        <f t="shared" si="100"/>
        <v>76500</v>
      </c>
      <c r="O1048" s="112">
        <f t="shared" si="101"/>
        <v>14535</v>
      </c>
      <c r="P1048" s="114">
        <f t="shared" si="102"/>
        <v>61965</v>
      </c>
      <c r="Q1048" s="115">
        <f t="shared" si="103"/>
        <v>55768.5</v>
      </c>
    </row>
    <row r="1049" spans="2:17" x14ac:dyDescent="0.25">
      <c r="B1049" s="109">
        <v>1045</v>
      </c>
      <c r="C1049" s="146" t="s">
        <v>6462</v>
      </c>
      <c r="D1049" s="109">
        <v>1200161650</v>
      </c>
      <c r="E1049" s="108" t="s">
        <v>826</v>
      </c>
      <c r="F1049" s="109">
        <v>2020</v>
      </c>
      <c r="G1049" s="110">
        <v>44389</v>
      </c>
      <c r="H1049" s="109">
        <f t="shared" si="98"/>
        <v>1</v>
      </c>
      <c r="I1049" s="109">
        <v>8</v>
      </c>
      <c r="J1049" s="111">
        <f t="shared" si="99"/>
        <v>0.11874999999999999</v>
      </c>
      <c r="K1049" s="138">
        <v>72000</v>
      </c>
      <c r="L1049" s="138">
        <v>60487.57</v>
      </c>
      <c r="M1049" s="121">
        <v>0</v>
      </c>
      <c r="N1049" s="112">
        <f t="shared" si="100"/>
        <v>72000</v>
      </c>
      <c r="O1049" s="112">
        <f t="shared" si="101"/>
        <v>8550</v>
      </c>
      <c r="P1049" s="114">
        <f t="shared" si="102"/>
        <v>63450</v>
      </c>
      <c r="Q1049" s="115">
        <f t="shared" si="103"/>
        <v>57105</v>
      </c>
    </row>
    <row r="1050" spans="2:17" x14ac:dyDescent="0.25">
      <c r="B1050" s="109">
        <v>1046</v>
      </c>
      <c r="C1050" s="146" t="s">
        <v>6462</v>
      </c>
      <c r="D1050" s="109">
        <v>1200166420</v>
      </c>
      <c r="E1050" s="108" t="s">
        <v>827</v>
      </c>
      <c r="F1050" s="109">
        <v>2020</v>
      </c>
      <c r="G1050" s="110">
        <v>44389</v>
      </c>
      <c r="H1050" s="109">
        <f t="shared" si="98"/>
        <v>1</v>
      </c>
      <c r="I1050" s="109">
        <v>8</v>
      </c>
      <c r="J1050" s="111">
        <f t="shared" si="99"/>
        <v>0.11874999999999999</v>
      </c>
      <c r="K1050" s="138">
        <v>43236</v>
      </c>
      <c r="L1050" s="138">
        <v>40050.18</v>
      </c>
      <c r="M1050" s="121">
        <v>0</v>
      </c>
      <c r="N1050" s="112">
        <f t="shared" si="100"/>
        <v>43236</v>
      </c>
      <c r="O1050" s="112">
        <f t="shared" si="101"/>
        <v>5134.2749999999996</v>
      </c>
      <c r="P1050" s="114">
        <f t="shared" si="102"/>
        <v>38101.724999999999</v>
      </c>
      <c r="Q1050" s="115">
        <f t="shared" si="103"/>
        <v>34291.552499999998</v>
      </c>
    </row>
    <row r="1051" spans="2:17" x14ac:dyDescent="0.25">
      <c r="B1051" s="109">
        <v>1047</v>
      </c>
      <c r="C1051" s="146" t="s">
        <v>6462</v>
      </c>
      <c r="D1051" s="109">
        <v>1200166390</v>
      </c>
      <c r="E1051" s="108" t="s">
        <v>827</v>
      </c>
      <c r="F1051" s="109">
        <v>2020</v>
      </c>
      <c r="G1051" s="110">
        <v>44389</v>
      </c>
      <c r="H1051" s="109">
        <f t="shared" si="98"/>
        <v>1</v>
      </c>
      <c r="I1051" s="109">
        <v>5</v>
      </c>
      <c r="J1051" s="111">
        <f t="shared" si="99"/>
        <v>0.19</v>
      </c>
      <c r="K1051" s="138">
        <v>28450</v>
      </c>
      <c r="L1051" s="138">
        <v>26353.15</v>
      </c>
      <c r="M1051" s="121">
        <v>0</v>
      </c>
      <c r="N1051" s="112">
        <f t="shared" si="100"/>
        <v>28450</v>
      </c>
      <c r="O1051" s="112">
        <f t="shared" si="101"/>
        <v>5405.5</v>
      </c>
      <c r="P1051" s="114">
        <f t="shared" si="102"/>
        <v>23044.5</v>
      </c>
      <c r="Q1051" s="115">
        <f t="shared" si="103"/>
        <v>20740.05</v>
      </c>
    </row>
    <row r="1052" spans="2:17" x14ac:dyDescent="0.25">
      <c r="B1052" s="109">
        <v>1048</v>
      </c>
      <c r="C1052" s="146" t="s">
        <v>6462</v>
      </c>
      <c r="D1052" s="109">
        <v>1200166410</v>
      </c>
      <c r="E1052" s="108" t="s">
        <v>827</v>
      </c>
      <c r="F1052" s="109">
        <v>2020</v>
      </c>
      <c r="G1052" s="110">
        <v>44389</v>
      </c>
      <c r="H1052" s="109">
        <f t="shared" si="98"/>
        <v>1</v>
      </c>
      <c r="I1052" s="109">
        <v>5</v>
      </c>
      <c r="J1052" s="111">
        <f t="shared" si="99"/>
        <v>0.19</v>
      </c>
      <c r="K1052" s="138">
        <v>22500</v>
      </c>
      <c r="L1052" s="138">
        <v>20842.650000000001</v>
      </c>
      <c r="M1052" s="121">
        <v>0</v>
      </c>
      <c r="N1052" s="112">
        <f t="shared" si="100"/>
        <v>22500</v>
      </c>
      <c r="O1052" s="112">
        <f t="shared" si="101"/>
        <v>4275</v>
      </c>
      <c r="P1052" s="114">
        <f t="shared" si="102"/>
        <v>18225</v>
      </c>
      <c r="Q1052" s="115">
        <f t="shared" si="103"/>
        <v>16402.5</v>
      </c>
    </row>
    <row r="1053" spans="2:17" x14ac:dyDescent="0.25">
      <c r="B1053" s="109">
        <v>1049</v>
      </c>
      <c r="C1053" s="146" t="s">
        <v>6462</v>
      </c>
      <c r="D1053" s="109">
        <v>1200166400</v>
      </c>
      <c r="E1053" s="108" t="s">
        <v>827</v>
      </c>
      <c r="F1053" s="109">
        <v>2020</v>
      </c>
      <c r="G1053" s="110">
        <v>44389</v>
      </c>
      <c r="H1053" s="109">
        <f t="shared" si="98"/>
        <v>1</v>
      </c>
      <c r="I1053" s="109">
        <v>5</v>
      </c>
      <c r="J1053" s="111">
        <f t="shared" si="99"/>
        <v>0.19</v>
      </c>
      <c r="K1053" s="138">
        <v>22500</v>
      </c>
      <c r="L1053" s="138">
        <v>20842.650000000001</v>
      </c>
      <c r="M1053" s="121">
        <v>0</v>
      </c>
      <c r="N1053" s="112">
        <f t="shared" si="100"/>
        <v>22500</v>
      </c>
      <c r="O1053" s="112">
        <f t="shared" si="101"/>
        <v>4275</v>
      </c>
      <c r="P1053" s="114">
        <f t="shared" si="102"/>
        <v>18225</v>
      </c>
      <c r="Q1053" s="115">
        <f t="shared" si="103"/>
        <v>16402.5</v>
      </c>
    </row>
    <row r="1054" spans="2:17" x14ac:dyDescent="0.25">
      <c r="B1054" s="109">
        <v>1050</v>
      </c>
      <c r="C1054" s="146" t="s">
        <v>6462</v>
      </c>
      <c r="D1054" s="109">
        <v>1200165770</v>
      </c>
      <c r="E1054" s="108" t="s">
        <v>828</v>
      </c>
      <c r="F1054" s="109">
        <v>2021</v>
      </c>
      <c r="G1054" s="110">
        <v>44389</v>
      </c>
      <c r="H1054" s="109">
        <f t="shared" si="98"/>
        <v>0</v>
      </c>
      <c r="I1054" s="109">
        <v>15</v>
      </c>
      <c r="J1054" s="111">
        <f t="shared" si="99"/>
        <v>6.3333333333333325E-2</v>
      </c>
      <c r="K1054" s="138">
        <v>46500000</v>
      </c>
      <c r="L1054" s="138">
        <v>46109315.07</v>
      </c>
      <c r="M1054" s="121">
        <v>0</v>
      </c>
      <c r="N1054" s="112">
        <f t="shared" si="100"/>
        <v>46500000</v>
      </c>
      <c r="O1054" s="112">
        <f t="shared" si="101"/>
        <v>0</v>
      </c>
      <c r="P1054" s="114">
        <f t="shared" si="102"/>
        <v>46500000</v>
      </c>
      <c r="Q1054" s="115">
        <f t="shared" si="103"/>
        <v>41850000</v>
      </c>
    </row>
    <row r="1055" spans="2:17" x14ac:dyDescent="0.25">
      <c r="B1055" s="109">
        <v>1051</v>
      </c>
      <c r="C1055" s="146" t="s">
        <v>6462</v>
      </c>
      <c r="D1055" s="109">
        <v>1200172780</v>
      </c>
      <c r="E1055" s="108" t="s">
        <v>829</v>
      </c>
      <c r="F1055" s="109">
        <v>2021</v>
      </c>
      <c r="G1055" s="110">
        <v>44389</v>
      </c>
      <c r="H1055" s="109">
        <f t="shared" si="98"/>
        <v>0</v>
      </c>
      <c r="I1055" s="109">
        <v>15</v>
      </c>
      <c r="J1055" s="111">
        <f t="shared" si="99"/>
        <v>6.3333333333333325E-2</v>
      </c>
      <c r="K1055" s="138">
        <v>5672183</v>
      </c>
      <c r="L1055" s="138">
        <v>5374587.6500000004</v>
      </c>
      <c r="M1055" s="121">
        <v>0</v>
      </c>
      <c r="N1055" s="112">
        <f t="shared" si="100"/>
        <v>5672183</v>
      </c>
      <c r="O1055" s="112">
        <f t="shared" si="101"/>
        <v>0</v>
      </c>
      <c r="P1055" s="114">
        <f t="shared" si="102"/>
        <v>5672183</v>
      </c>
      <c r="Q1055" s="115">
        <f t="shared" si="103"/>
        <v>5104964.7</v>
      </c>
    </row>
    <row r="1056" spans="2:17" x14ac:dyDescent="0.25">
      <c r="B1056" s="109">
        <v>1052</v>
      </c>
      <c r="C1056" s="146" t="s">
        <v>6462</v>
      </c>
      <c r="D1056" s="109">
        <v>1200167410</v>
      </c>
      <c r="E1056" s="108" t="s">
        <v>830</v>
      </c>
      <c r="F1056" s="109">
        <v>2021</v>
      </c>
      <c r="G1056" s="110">
        <v>44389</v>
      </c>
      <c r="H1056" s="109">
        <f t="shared" si="98"/>
        <v>0</v>
      </c>
      <c r="I1056" s="109">
        <v>15</v>
      </c>
      <c r="J1056" s="111">
        <f t="shared" si="99"/>
        <v>6.3333333333333325E-2</v>
      </c>
      <c r="K1056" s="138">
        <v>4994811.95</v>
      </c>
      <c r="L1056" s="138">
        <v>4952846.41</v>
      </c>
      <c r="M1056" s="121">
        <v>0</v>
      </c>
      <c r="N1056" s="112">
        <f t="shared" si="100"/>
        <v>4994811.95</v>
      </c>
      <c r="O1056" s="112">
        <f t="shared" si="101"/>
        <v>0</v>
      </c>
      <c r="P1056" s="114">
        <f t="shared" si="102"/>
        <v>4994811.95</v>
      </c>
      <c r="Q1056" s="115">
        <f t="shared" si="103"/>
        <v>4495330.7549999999</v>
      </c>
    </row>
    <row r="1057" spans="2:17" x14ac:dyDescent="0.25">
      <c r="B1057" s="109">
        <v>1053</v>
      </c>
      <c r="C1057" s="146" t="s">
        <v>6462</v>
      </c>
      <c r="D1057" s="109">
        <v>1200172790</v>
      </c>
      <c r="E1057" s="108" t="s">
        <v>831</v>
      </c>
      <c r="F1057" s="109">
        <v>2021</v>
      </c>
      <c r="G1057" s="110">
        <v>44389</v>
      </c>
      <c r="H1057" s="109">
        <f t="shared" si="98"/>
        <v>0</v>
      </c>
      <c r="I1057" s="109">
        <v>15</v>
      </c>
      <c r="J1057" s="111">
        <f t="shared" si="99"/>
        <v>6.3333333333333325E-2</v>
      </c>
      <c r="K1057" s="138">
        <v>4503630</v>
      </c>
      <c r="L1057" s="138">
        <v>4267343.66</v>
      </c>
      <c r="M1057" s="121">
        <v>0</v>
      </c>
      <c r="N1057" s="112">
        <f t="shared" si="100"/>
        <v>4503630</v>
      </c>
      <c r="O1057" s="112">
        <f t="shared" si="101"/>
        <v>0</v>
      </c>
      <c r="P1057" s="114">
        <f t="shared" si="102"/>
        <v>4503630</v>
      </c>
      <c r="Q1057" s="115">
        <f t="shared" si="103"/>
        <v>4053267</v>
      </c>
    </row>
    <row r="1058" spans="2:17" x14ac:dyDescent="0.25">
      <c r="B1058" s="109">
        <v>1054</v>
      </c>
      <c r="C1058" s="146" t="s">
        <v>6462</v>
      </c>
      <c r="D1058" s="109">
        <v>1200172810</v>
      </c>
      <c r="E1058" s="108" t="s">
        <v>832</v>
      </c>
      <c r="F1058" s="109">
        <v>2021</v>
      </c>
      <c r="G1058" s="110">
        <v>44389</v>
      </c>
      <c r="H1058" s="109">
        <f t="shared" si="98"/>
        <v>0</v>
      </c>
      <c r="I1058" s="109">
        <v>15</v>
      </c>
      <c r="J1058" s="111">
        <f t="shared" si="99"/>
        <v>6.3333333333333325E-2</v>
      </c>
      <c r="K1058" s="138">
        <v>3673958.12</v>
      </c>
      <c r="L1058" s="138">
        <v>663613.54</v>
      </c>
      <c r="M1058" s="121">
        <v>0</v>
      </c>
      <c r="N1058" s="112">
        <f t="shared" si="100"/>
        <v>3673958.12</v>
      </c>
      <c r="O1058" s="112">
        <f t="shared" si="101"/>
        <v>0</v>
      </c>
      <c r="P1058" s="114">
        <f t="shared" si="102"/>
        <v>3673958.12</v>
      </c>
      <c r="Q1058" s="115">
        <f t="shared" si="103"/>
        <v>3306562.3080000002</v>
      </c>
    </row>
    <row r="1059" spans="2:17" x14ac:dyDescent="0.25">
      <c r="B1059" s="109">
        <v>1055</v>
      </c>
      <c r="C1059" s="146" t="s">
        <v>6462</v>
      </c>
      <c r="D1059" s="109">
        <v>1200172800</v>
      </c>
      <c r="E1059" s="108" t="s">
        <v>833</v>
      </c>
      <c r="F1059" s="109">
        <v>2021</v>
      </c>
      <c r="G1059" s="110">
        <v>44389</v>
      </c>
      <c r="H1059" s="109">
        <f t="shared" si="98"/>
        <v>0</v>
      </c>
      <c r="I1059" s="109">
        <v>12</v>
      </c>
      <c r="J1059" s="111">
        <f t="shared" si="99"/>
        <v>7.9166666666666663E-2</v>
      </c>
      <c r="K1059" s="138">
        <v>2281626</v>
      </c>
      <c r="L1059" s="138">
        <v>2084477.62</v>
      </c>
      <c r="M1059" s="121">
        <v>0</v>
      </c>
      <c r="N1059" s="112">
        <f t="shared" si="100"/>
        <v>2281626</v>
      </c>
      <c r="O1059" s="112">
        <f t="shared" si="101"/>
        <v>0</v>
      </c>
      <c r="P1059" s="114">
        <f t="shared" si="102"/>
        <v>2281626</v>
      </c>
      <c r="Q1059" s="115">
        <f t="shared" si="103"/>
        <v>2053463.4000000001</v>
      </c>
    </row>
    <row r="1060" spans="2:17" x14ac:dyDescent="0.25">
      <c r="B1060" s="109">
        <v>1056</v>
      </c>
      <c r="C1060" s="146" t="s">
        <v>6462</v>
      </c>
      <c r="D1060" s="109">
        <v>1200166900</v>
      </c>
      <c r="E1060" s="108" t="s">
        <v>834</v>
      </c>
      <c r="F1060" s="109">
        <v>2021</v>
      </c>
      <c r="G1060" s="110">
        <v>44389</v>
      </c>
      <c r="H1060" s="109">
        <f t="shared" si="98"/>
        <v>0</v>
      </c>
      <c r="I1060" s="109">
        <v>15</v>
      </c>
      <c r="J1060" s="111">
        <f t="shared" si="99"/>
        <v>6.3333333333333325E-2</v>
      </c>
      <c r="K1060" s="138">
        <v>2164000</v>
      </c>
      <c r="L1060" s="138">
        <v>2083604.5</v>
      </c>
      <c r="M1060" s="121">
        <v>0</v>
      </c>
      <c r="N1060" s="112">
        <f t="shared" si="100"/>
        <v>2164000</v>
      </c>
      <c r="O1060" s="112">
        <f t="shared" si="101"/>
        <v>0</v>
      </c>
      <c r="P1060" s="114">
        <f t="shared" si="102"/>
        <v>2164000</v>
      </c>
      <c r="Q1060" s="115">
        <f t="shared" si="103"/>
        <v>1947600</v>
      </c>
    </row>
    <row r="1061" spans="2:17" x14ac:dyDescent="0.25">
      <c r="B1061" s="109">
        <v>1057</v>
      </c>
      <c r="C1061" s="146" t="s">
        <v>6462</v>
      </c>
      <c r="D1061" s="109">
        <v>1200172760</v>
      </c>
      <c r="E1061" s="108" t="s">
        <v>835</v>
      </c>
      <c r="F1061" s="109">
        <v>2021</v>
      </c>
      <c r="G1061" s="110">
        <v>44389</v>
      </c>
      <c r="H1061" s="109">
        <f t="shared" si="98"/>
        <v>0</v>
      </c>
      <c r="I1061" s="109">
        <v>15</v>
      </c>
      <c r="J1061" s="111">
        <f t="shared" si="99"/>
        <v>6.3333333333333325E-2</v>
      </c>
      <c r="K1061" s="138">
        <v>1171435</v>
      </c>
      <c r="L1061" s="138">
        <v>1070215.81</v>
      </c>
      <c r="M1061" s="121">
        <v>0</v>
      </c>
      <c r="N1061" s="112">
        <f t="shared" si="100"/>
        <v>1171435</v>
      </c>
      <c r="O1061" s="112">
        <f t="shared" si="101"/>
        <v>0</v>
      </c>
      <c r="P1061" s="114">
        <f t="shared" si="102"/>
        <v>1171435</v>
      </c>
      <c r="Q1061" s="115">
        <f t="shared" si="103"/>
        <v>1054291.5</v>
      </c>
    </row>
    <row r="1062" spans="2:17" x14ac:dyDescent="0.25">
      <c r="B1062" s="109">
        <v>1058</v>
      </c>
      <c r="C1062" s="146" t="s">
        <v>6462</v>
      </c>
      <c r="D1062" s="109">
        <v>1200165170</v>
      </c>
      <c r="E1062" s="108" t="s">
        <v>836</v>
      </c>
      <c r="F1062" s="109">
        <v>2021</v>
      </c>
      <c r="G1062" s="110">
        <v>44389</v>
      </c>
      <c r="H1062" s="109">
        <f t="shared" si="98"/>
        <v>0</v>
      </c>
      <c r="I1062" s="109">
        <v>8</v>
      </c>
      <c r="J1062" s="111">
        <f t="shared" si="99"/>
        <v>0.11874999999999999</v>
      </c>
      <c r="K1062" s="138">
        <v>470750</v>
      </c>
      <c r="L1062" s="138">
        <v>450065.93</v>
      </c>
      <c r="M1062" s="121">
        <v>0</v>
      </c>
      <c r="N1062" s="112">
        <f t="shared" si="100"/>
        <v>470750</v>
      </c>
      <c r="O1062" s="112">
        <f t="shared" si="101"/>
        <v>0</v>
      </c>
      <c r="P1062" s="114">
        <f t="shared" si="102"/>
        <v>470750</v>
      </c>
      <c r="Q1062" s="115">
        <f t="shared" si="103"/>
        <v>423675</v>
      </c>
    </row>
    <row r="1063" spans="2:17" x14ac:dyDescent="0.25">
      <c r="B1063" s="109">
        <v>1059</v>
      </c>
      <c r="C1063" s="146" t="s">
        <v>6462</v>
      </c>
      <c r="D1063" s="109">
        <v>1200170530</v>
      </c>
      <c r="E1063" s="108" t="s">
        <v>837</v>
      </c>
      <c r="F1063" s="109">
        <v>2021</v>
      </c>
      <c r="G1063" s="110">
        <v>44389</v>
      </c>
      <c r="H1063" s="109">
        <f t="shared" si="98"/>
        <v>0</v>
      </c>
      <c r="I1063" s="109">
        <v>15</v>
      </c>
      <c r="J1063" s="111">
        <f t="shared" si="99"/>
        <v>6.3333333333333325E-2</v>
      </c>
      <c r="K1063" s="138">
        <v>369507</v>
      </c>
      <c r="L1063" s="138">
        <v>362960.48</v>
      </c>
      <c r="M1063" s="121">
        <v>0</v>
      </c>
      <c r="N1063" s="112">
        <f t="shared" si="100"/>
        <v>369507</v>
      </c>
      <c r="O1063" s="112">
        <f t="shared" si="101"/>
        <v>0</v>
      </c>
      <c r="P1063" s="114">
        <f t="shared" si="102"/>
        <v>369507</v>
      </c>
      <c r="Q1063" s="115">
        <f t="shared" si="103"/>
        <v>332556.3</v>
      </c>
    </row>
    <row r="1064" spans="2:17" x14ac:dyDescent="0.25">
      <c r="B1064" s="109">
        <v>1060</v>
      </c>
      <c r="C1064" s="146" t="s">
        <v>6462</v>
      </c>
      <c r="D1064" s="109">
        <v>1200169840</v>
      </c>
      <c r="E1064" s="108" t="s">
        <v>838</v>
      </c>
      <c r="F1064" s="109">
        <v>2021</v>
      </c>
      <c r="G1064" s="110">
        <v>44389</v>
      </c>
      <c r="H1064" s="109">
        <f t="shared" si="98"/>
        <v>0</v>
      </c>
      <c r="I1064" s="109">
        <v>8</v>
      </c>
      <c r="J1064" s="111">
        <f t="shared" si="99"/>
        <v>0.11874999999999999</v>
      </c>
      <c r="K1064" s="138">
        <v>322320</v>
      </c>
      <c r="L1064" s="138">
        <v>310656.96000000002</v>
      </c>
      <c r="M1064" s="121">
        <v>0</v>
      </c>
      <c r="N1064" s="112">
        <f t="shared" si="100"/>
        <v>322320</v>
      </c>
      <c r="O1064" s="112">
        <f t="shared" si="101"/>
        <v>0</v>
      </c>
      <c r="P1064" s="114">
        <f t="shared" si="102"/>
        <v>322320</v>
      </c>
      <c r="Q1064" s="115">
        <f t="shared" si="103"/>
        <v>290088</v>
      </c>
    </row>
    <row r="1065" spans="2:17" x14ac:dyDescent="0.25">
      <c r="B1065" s="109">
        <v>1061</v>
      </c>
      <c r="C1065" s="146" t="s">
        <v>6462</v>
      </c>
      <c r="D1065" s="109">
        <v>1200169850</v>
      </c>
      <c r="E1065" s="108" t="s">
        <v>838</v>
      </c>
      <c r="F1065" s="109">
        <v>2021</v>
      </c>
      <c r="G1065" s="110">
        <v>44389</v>
      </c>
      <c r="H1065" s="109">
        <f t="shared" si="98"/>
        <v>0</v>
      </c>
      <c r="I1065" s="109">
        <v>8</v>
      </c>
      <c r="J1065" s="111">
        <f t="shared" si="99"/>
        <v>0.11874999999999999</v>
      </c>
      <c r="K1065" s="138">
        <v>322320</v>
      </c>
      <c r="L1065" s="138">
        <v>310656.96000000002</v>
      </c>
      <c r="M1065" s="121">
        <v>0</v>
      </c>
      <c r="N1065" s="112">
        <f t="shared" si="100"/>
        <v>322320</v>
      </c>
      <c r="O1065" s="112">
        <f t="shared" si="101"/>
        <v>0</v>
      </c>
      <c r="P1065" s="114">
        <f t="shared" si="102"/>
        <v>322320</v>
      </c>
      <c r="Q1065" s="115">
        <f t="shared" si="103"/>
        <v>290088</v>
      </c>
    </row>
    <row r="1066" spans="2:17" x14ac:dyDescent="0.25">
      <c r="B1066" s="109">
        <v>1062</v>
      </c>
      <c r="C1066" s="146" t="s">
        <v>6462</v>
      </c>
      <c r="D1066" s="109">
        <v>1200169490</v>
      </c>
      <c r="E1066" s="108" t="s">
        <v>839</v>
      </c>
      <c r="F1066" s="109">
        <v>2021</v>
      </c>
      <c r="G1066" s="110">
        <v>44389</v>
      </c>
      <c r="H1066" s="109">
        <f t="shared" si="98"/>
        <v>0</v>
      </c>
      <c r="I1066" s="109">
        <v>8</v>
      </c>
      <c r="J1066" s="111">
        <f t="shared" si="99"/>
        <v>0.11874999999999999</v>
      </c>
      <c r="K1066" s="138">
        <v>280000</v>
      </c>
      <c r="L1066" s="138">
        <v>271768.95</v>
      </c>
      <c r="M1066" s="121">
        <v>0</v>
      </c>
      <c r="N1066" s="112">
        <f t="shared" si="100"/>
        <v>280000</v>
      </c>
      <c r="O1066" s="112">
        <f t="shared" si="101"/>
        <v>0</v>
      </c>
      <c r="P1066" s="114">
        <f t="shared" si="102"/>
        <v>280000</v>
      </c>
      <c r="Q1066" s="115">
        <f t="shared" si="103"/>
        <v>252000</v>
      </c>
    </row>
    <row r="1067" spans="2:17" x14ac:dyDescent="0.25">
      <c r="B1067" s="109">
        <v>1063</v>
      </c>
      <c r="C1067" s="146" t="s">
        <v>6462</v>
      </c>
      <c r="D1067" s="109">
        <v>1200169500</v>
      </c>
      <c r="E1067" s="108" t="s">
        <v>839</v>
      </c>
      <c r="F1067" s="109">
        <v>2021</v>
      </c>
      <c r="G1067" s="110">
        <v>44389</v>
      </c>
      <c r="H1067" s="109">
        <f t="shared" si="98"/>
        <v>0</v>
      </c>
      <c r="I1067" s="109">
        <v>8</v>
      </c>
      <c r="J1067" s="111">
        <f t="shared" si="99"/>
        <v>0.11874999999999999</v>
      </c>
      <c r="K1067" s="138">
        <v>270000</v>
      </c>
      <c r="L1067" s="138">
        <v>262063.34</v>
      </c>
      <c r="M1067" s="121">
        <v>0</v>
      </c>
      <c r="N1067" s="112">
        <f t="shared" si="100"/>
        <v>270000</v>
      </c>
      <c r="O1067" s="112">
        <f t="shared" si="101"/>
        <v>0</v>
      </c>
      <c r="P1067" s="114">
        <f t="shared" si="102"/>
        <v>270000</v>
      </c>
      <c r="Q1067" s="115">
        <f t="shared" si="103"/>
        <v>243000</v>
      </c>
    </row>
    <row r="1068" spans="2:17" x14ac:dyDescent="0.25">
      <c r="B1068" s="109">
        <v>1064</v>
      </c>
      <c r="C1068" s="146" t="s">
        <v>6462</v>
      </c>
      <c r="D1068" s="109">
        <v>1200169530</v>
      </c>
      <c r="E1068" s="108" t="s">
        <v>840</v>
      </c>
      <c r="F1068" s="109">
        <v>2021</v>
      </c>
      <c r="G1068" s="110">
        <v>44389</v>
      </c>
      <c r="H1068" s="109">
        <f t="shared" si="98"/>
        <v>0</v>
      </c>
      <c r="I1068" s="109">
        <v>8</v>
      </c>
      <c r="J1068" s="111">
        <f t="shared" si="99"/>
        <v>0.11874999999999999</v>
      </c>
      <c r="K1068" s="138">
        <v>190000</v>
      </c>
      <c r="L1068" s="138">
        <v>185397.24</v>
      </c>
      <c r="M1068" s="121">
        <v>0</v>
      </c>
      <c r="N1068" s="112">
        <f t="shared" si="100"/>
        <v>190000</v>
      </c>
      <c r="O1068" s="112">
        <f t="shared" si="101"/>
        <v>0</v>
      </c>
      <c r="P1068" s="114">
        <f t="shared" si="102"/>
        <v>190000</v>
      </c>
      <c r="Q1068" s="115">
        <f t="shared" si="103"/>
        <v>171000</v>
      </c>
    </row>
    <row r="1069" spans="2:17" x14ac:dyDescent="0.25">
      <c r="B1069" s="109">
        <v>1065</v>
      </c>
      <c r="C1069" s="146" t="s">
        <v>6462</v>
      </c>
      <c r="D1069" s="109">
        <v>1200167420</v>
      </c>
      <c r="E1069" s="108" t="s">
        <v>841</v>
      </c>
      <c r="F1069" s="109">
        <v>2021</v>
      </c>
      <c r="G1069" s="110">
        <v>44389</v>
      </c>
      <c r="H1069" s="109">
        <f t="shared" si="98"/>
        <v>0</v>
      </c>
      <c r="I1069" s="109">
        <v>8</v>
      </c>
      <c r="J1069" s="111">
        <f t="shared" si="99"/>
        <v>0.11874999999999999</v>
      </c>
      <c r="K1069" s="138">
        <v>181272.25</v>
      </c>
      <c r="L1069" s="138">
        <v>179749.23</v>
      </c>
      <c r="M1069" s="121">
        <v>0</v>
      </c>
      <c r="N1069" s="112">
        <f t="shared" si="100"/>
        <v>181272.25</v>
      </c>
      <c r="O1069" s="112">
        <f t="shared" si="101"/>
        <v>0</v>
      </c>
      <c r="P1069" s="114">
        <f t="shared" si="102"/>
        <v>181272.25</v>
      </c>
      <c r="Q1069" s="115">
        <f t="shared" si="103"/>
        <v>163145.02499999999</v>
      </c>
    </row>
    <row r="1070" spans="2:17" x14ac:dyDescent="0.25">
      <c r="B1070" s="109">
        <v>1066</v>
      </c>
      <c r="C1070" s="146" t="s">
        <v>6462</v>
      </c>
      <c r="D1070" s="109">
        <v>1200167400</v>
      </c>
      <c r="E1070" s="108" t="s">
        <v>842</v>
      </c>
      <c r="F1070" s="109">
        <v>2021</v>
      </c>
      <c r="G1070" s="110">
        <v>44389</v>
      </c>
      <c r="H1070" s="109">
        <f t="shared" si="98"/>
        <v>0</v>
      </c>
      <c r="I1070" s="109">
        <v>10</v>
      </c>
      <c r="J1070" s="111">
        <f t="shared" si="99"/>
        <v>9.5000000000000001E-2</v>
      </c>
      <c r="K1070" s="138">
        <v>138600</v>
      </c>
      <c r="L1070" s="138">
        <v>133539.95000000001</v>
      </c>
      <c r="M1070" s="121">
        <v>0</v>
      </c>
      <c r="N1070" s="112">
        <f t="shared" si="100"/>
        <v>138600</v>
      </c>
      <c r="O1070" s="112">
        <f t="shared" si="101"/>
        <v>0</v>
      </c>
      <c r="P1070" s="114">
        <f t="shared" si="102"/>
        <v>138600</v>
      </c>
      <c r="Q1070" s="115">
        <f t="shared" si="103"/>
        <v>124740</v>
      </c>
    </row>
    <row r="1071" spans="2:17" x14ac:dyDescent="0.25">
      <c r="B1071" s="109">
        <v>1067</v>
      </c>
      <c r="C1071" s="146" t="s">
        <v>6462</v>
      </c>
      <c r="D1071" s="109">
        <v>1200172750</v>
      </c>
      <c r="E1071" s="108" t="s">
        <v>843</v>
      </c>
      <c r="F1071" s="109">
        <v>2021</v>
      </c>
      <c r="G1071" s="110">
        <v>44389</v>
      </c>
      <c r="H1071" s="109">
        <f t="shared" si="98"/>
        <v>0</v>
      </c>
      <c r="I1071" s="109">
        <v>8</v>
      </c>
      <c r="J1071" s="111">
        <f t="shared" si="99"/>
        <v>0.11874999999999999</v>
      </c>
      <c r="K1071" s="138">
        <v>132000</v>
      </c>
      <c r="L1071" s="138">
        <v>35054.800000000003</v>
      </c>
      <c r="M1071" s="121">
        <v>0</v>
      </c>
      <c r="N1071" s="112">
        <f t="shared" si="100"/>
        <v>132000</v>
      </c>
      <c r="O1071" s="112">
        <f t="shared" si="101"/>
        <v>0</v>
      </c>
      <c r="P1071" s="114">
        <f t="shared" si="102"/>
        <v>132000</v>
      </c>
      <c r="Q1071" s="115">
        <f t="shared" si="103"/>
        <v>118800</v>
      </c>
    </row>
    <row r="1072" spans="2:17" x14ac:dyDescent="0.25">
      <c r="B1072" s="109">
        <v>1068</v>
      </c>
      <c r="C1072" s="146" t="s">
        <v>6462</v>
      </c>
      <c r="D1072" s="109">
        <v>1200167380</v>
      </c>
      <c r="E1072" s="108" t="s">
        <v>844</v>
      </c>
      <c r="F1072" s="109">
        <v>2021</v>
      </c>
      <c r="G1072" s="110">
        <v>44389</v>
      </c>
      <c r="H1072" s="109">
        <f t="shared" si="98"/>
        <v>0</v>
      </c>
      <c r="I1072" s="109">
        <v>15</v>
      </c>
      <c r="J1072" s="111">
        <f t="shared" si="99"/>
        <v>6.3333333333333325E-2</v>
      </c>
      <c r="K1072" s="138">
        <v>113365.6</v>
      </c>
      <c r="L1072" s="138">
        <v>108274.06</v>
      </c>
      <c r="M1072" s="121">
        <v>0</v>
      </c>
      <c r="N1072" s="112">
        <f t="shared" si="100"/>
        <v>113365.6</v>
      </c>
      <c r="O1072" s="112">
        <f t="shared" si="101"/>
        <v>0</v>
      </c>
      <c r="P1072" s="114">
        <f t="shared" si="102"/>
        <v>113365.6</v>
      </c>
      <c r="Q1072" s="115">
        <f t="shared" si="103"/>
        <v>102029.04000000001</v>
      </c>
    </row>
    <row r="1073" spans="2:17" x14ac:dyDescent="0.25">
      <c r="B1073" s="109">
        <v>1069</v>
      </c>
      <c r="C1073" s="146" t="s">
        <v>6462</v>
      </c>
      <c r="D1073" s="109">
        <v>1200167370</v>
      </c>
      <c r="E1073" s="108" t="s">
        <v>844</v>
      </c>
      <c r="F1073" s="109">
        <v>2021</v>
      </c>
      <c r="G1073" s="110">
        <v>44389</v>
      </c>
      <c r="H1073" s="109">
        <f t="shared" si="98"/>
        <v>0</v>
      </c>
      <c r="I1073" s="109">
        <v>15</v>
      </c>
      <c r="J1073" s="111">
        <f t="shared" si="99"/>
        <v>6.3333333333333325E-2</v>
      </c>
      <c r="K1073" s="138">
        <v>113365.6</v>
      </c>
      <c r="L1073" s="138">
        <v>108274.06</v>
      </c>
      <c r="M1073" s="121">
        <v>0</v>
      </c>
      <c r="N1073" s="112">
        <f t="shared" si="100"/>
        <v>113365.6</v>
      </c>
      <c r="O1073" s="112">
        <f t="shared" si="101"/>
        <v>0</v>
      </c>
      <c r="P1073" s="114">
        <f t="shared" si="102"/>
        <v>113365.6</v>
      </c>
      <c r="Q1073" s="115">
        <f t="shared" si="103"/>
        <v>102029.04000000001</v>
      </c>
    </row>
    <row r="1074" spans="2:17" x14ac:dyDescent="0.25">
      <c r="B1074" s="109">
        <v>1070</v>
      </c>
      <c r="C1074" s="146" t="s">
        <v>6462</v>
      </c>
      <c r="D1074" s="109">
        <v>1200167390</v>
      </c>
      <c r="E1074" s="108" t="s">
        <v>844</v>
      </c>
      <c r="F1074" s="109">
        <v>2021</v>
      </c>
      <c r="G1074" s="110">
        <v>44389</v>
      </c>
      <c r="H1074" s="109">
        <f t="shared" si="98"/>
        <v>0</v>
      </c>
      <c r="I1074" s="109">
        <v>15</v>
      </c>
      <c r="J1074" s="111">
        <f t="shared" si="99"/>
        <v>6.3333333333333325E-2</v>
      </c>
      <c r="K1074" s="138">
        <v>113365.6</v>
      </c>
      <c r="L1074" s="138">
        <v>108274.06</v>
      </c>
      <c r="M1074" s="121">
        <v>0</v>
      </c>
      <c r="N1074" s="112">
        <f t="shared" si="100"/>
        <v>113365.6</v>
      </c>
      <c r="O1074" s="112">
        <f t="shared" si="101"/>
        <v>0</v>
      </c>
      <c r="P1074" s="114">
        <f t="shared" si="102"/>
        <v>113365.6</v>
      </c>
      <c r="Q1074" s="115">
        <f t="shared" si="103"/>
        <v>102029.04000000001</v>
      </c>
    </row>
    <row r="1075" spans="2:17" x14ac:dyDescent="0.25">
      <c r="B1075" s="109">
        <v>1071</v>
      </c>
      <c r="C1075" s="146" t="s">
        <v>6462</v>
      </c>
      <c r="D1075" s="109">
        <v>1200172170</v>
      </c>
      <c r="E1075" s="108" t="s">
        <v>845</v>
      </c>
      <c r="F1075" s="109">
        <v>2021</v>
      </c>
      <c r="G1075" s="110">
        <v>44389</v>
      </c>
      <c r="H1075" s="109">
        <f t="shared" si="98"/>
        <v>0</v>
      </c>
      <c r="I1075" s="109">
        <v>5</v>
      </c>
      <c r="J1075" s="111">
        <f t="shared" si="99"/>
        <v>0.19</v>
      </c>
      <c r="K1075" s="138">
        <v>29200</v>
      </c>
      <c r="L1075" s="138">
        <v>29104</v>
      </c>
      <c r="M1075" s="121">
        <v>0</v>
      </c>
      <c r="N1075" s="112">
        <f t="shared" si="100"/>
        <v>29200</v>
      </c>
      <c r="O1075" s="112">
        <f t="shared" si="101"/>
        <v>0</v>
      </c>
      <c r="P1075" s="114">
        <f t="shared" si="102"/>
        <v>29200</v>
      </c>
      <c r="Q1075" s="115">
        <f t="shared" si="103"/>
        <v>26280</v>
      </c>
    </row>
    <row r="1076" spans="2:17" x14ac:dyDescent="0.25">
      <c r="B1076" s="109">
        <v>1072</v>
      </c>
      <c r="C1076" s="146" t="s">
        <v>6462</v>
      </c>
      <c r="D1076" s="109">
        <v>1200172180</v>
      </c>
      <c r="E1076" s="108" t="s">
        <v>845</v>
      </c>
      <c r="F1076" s="109">
        <v>2021</v>
      </c>
      <c r="G1076" s="110">
        <v>44389</v>
      </c>
      <c r="H1076" s="109">
        <f t="shared" si="98"/>
        <v>0</v>
      </c>
      <c r="I1076" s="109">
        <v>5</v>
      </c>
      <c r="J1076" s="111">
        <f t="shared" si="99"/>
        <v>0.19</v>
      </c>
      <c r="K1076" s="138">
        <v>29200</v>
      </c>
      <c r="L1076" s="138">
        <v>29104</v>
      </c>
      <c r="M1076" s="121">
        <v>0</v>
      </c>
      <c r="N1076" s="112">
        <f t="shared" si="100"/>
        <v>29200</v>
      </c>
      <c r="O1076" s="112">
        <f t="shared" si="101"/>
        <v>0</v>
      </c>
      <c r="P1076" s="114">
        <f t="shared" si="102"/>
        <v>29200</v>
      </c>
      <c r="Q1076" s="115">
        <f t="shared" si="103"/>
        <v>26280</v>
      </c>
    </row>
    <row r="1077" spans="2:17" s="14" customFormat="1" x14ac:dyDescent="0.25">
      <c r="B1077" s="109">
        <v>1073</v>
      </c>
      <c r="C1077" s="146" t="s">
        <v>6464</v>
      </c>
      <c r="D1077" s="109">
        <v>1200050650</v>
      </c>
      <c r="E1077" s="108" t="s">
        <v>2640</v>
      </c>
      <c r="F1077" s="109">
        <v>2010</v>
      </c>
      <c r="G1077" s="110">
        <v>44389</v>
      </c>
      <c r="H1077" s="109">
        <f t="shared" si="98"/>
        <v>11</v>
      </c>
      <c r="I1077" s="109">
        <v>15</v>
      </c>
      <c r="J1077" s="111">
        <f t="shared" si="99"/>
        <v>6.3333333333333325E-2</v>
      </c>
      <c r="K1077" s="138">
        <v>55901226.829999998</v>
      </c>
      <c r="L1077" s="138">
        <v>18574706.829999998</v>
      </c>
      <c r="M1077" s="121">
        <v>0.38</v>
      </c>
      <c r="N1077" s="112">
        <f t="shared" si="100"/>
        <v>77143693.025399998</v>
      </c>
      <c r="O1077" s="112">
        <f t="shared" si="101"/>
        <v>53743439.474361986</v>
      </c>
      <c r="P1077" s="114">
        <f t="shared" si="102"/>
        <v>23400253.551038012</v>
      </c>
      <c r="Q1077" s="115">
        <f t="shared" si="103"/>
        <v>21060228.19593421</v>
      </c>
    </row>
    <row r="1078" spans="2:17" x14ac:dyDescent="0.25">
      <c r="B1078" s="109">
        <v>1074</v>
      </c>
      <c r="C1078" s="146" t="s">
        <v>6464</v>
      </c>
      <c r="D1078" s="109">
        <v>1200050730</v>
      </c>
      <c r="E1078" s="108" t="s">
        <v>2641</v>
      </c>
      <c r="F1078" s="109">
        <v>2010</v>
      </c>
      <c r="G1078" s="110">
        <v>44389</v>
      </c>
      <c r="H1078" s="109">
        <f t="shared" si="98"/>
        <v>11</v>
      </c>
      <c r="I1078" s="109">
        <v>15</v>
      </c>
      <c r="J1078" s="111">
        <f t="shared" si="99"/>
        <v>6.3333333333333325E-2</v>
      </c>
      <c r="K1078" s="138">
        <v>54540851.030000001</v>
      </c>
      <c r="L1078" s="138">
        <v>15686753.16</v>
      </c>
      <c r="M1078" s="121">
        <v>0.38</v>
      </c>
      <c r="N1078" s="112">
        <f t="shared" si="100"/>
        <v>75266374.421399996</v>
      </c>
      <c r="O1078" s="112">
        <f t="shared" si="101"/>
        <v>52435574.180241987</v>
      </c>
      <c r="P1078" s="114">
        <f t="shared" si="102"/>
        <v>22830800.241158009</v>
      </c>
      <c r="Q1078" s="115">
        <f t="shared" si="103"/>
        <v>20547720.217042208</v>
      </c>
    </row>
    <row r="1079" spans="2:17" x14ac:dyDescent="0.25">
      <c r="B1079" s="109">
        <v>1075</v>
      </c>
      <c r="C1079" s="146" t="s">
        <v>6464</v>
      </c>
      <c r="D1079" s="109">
        <v>1200050560</v>
      </c>
      <c r="E1079" s="108" t="s">
        <v>2642</v>
      </c>
      <c r="F1079" s="109">
        <v>2010</v>
      </c>
      <c r="G1079" s="110">
        <v>44389</v>
      </c>
      <c r="H1079" s="109">
        <f t="shared" si="98"/>
        <v>11</v>
      </c>
      <c r="I1079" s="109">
        <v>15</v>
      </c>
      <c r="J1079" s="111">
        <f t="shared" si="99"/>
        <v>6.3333333333333325E-2</v>
      </c>
      <c r="K1079" s="138">
        <v>50346133.299999997</v>
      </c>
      <c r="L1079" s="138">
        <v>14480290.48</v>
      </c>
      <c r="M1079" s="121">
        <v>0.38</v>
      </c>
      <c r="N1079" s="112">
        <f t="shared" si="100"/>
        <v>69477663.953999996</v>
      </c>
      <c r="O1079" s="112">
        <f t="shared" si="101"/>
        <v>48402772.55461999</v>
      </c>
      <c r="P1079" s="114">
        <f t="shared" si="102"/>
        <v>21074891.399380006</v>
      </c>
      <c r="Q1079" s="115">
        <f t="shared" si="103"/>
        <v>18967402.259442005</v>
      </c>
    </row>
    <row r="1080" spans="2:17" x14ac:dyDescent="0.25">
      <c r="B1080" s="109">
        <v>1076</v>
      </c>
      <c r="C1080" s="146" t="s">
        <v>6464</v>
      </c>
      <c r="D1080" s="109">
        <v>1200049770</v>
      </c>
      <c r="E1080" s="108" t="s">
        <v>2643</v>
      </c>
      <c r="F1080" s="109">
        <v>2010</v>
      </c>
      <c r="G1080" s="110">
        <v>44389</v>
      </c>
      <c r="H1080" s="109">
        <f t="shared" si="98"/>
        <v>11</v>
      </c>
      <c r="I1080" s="109">
        <v>15</v>
      </c>
      <c r="J1080" s="111">
        <f t="shared" si="99"/>
        <v>6.3333333333333325E-2</v>
      </c>
      <c r="K1080" s="138">
        <v>29219166.68</v>
      </c>
      <c r="L1080" s="138">
        <v>8403863.2400000002</v>
      </c>
      <c r="M1080" s="121">
        <v>0.38</v>
      </c>
      <c r="N1080" s="112">
        <f t="shared" si="100"/>
        <v>40322450.018399999</v>
      </c>
      <c r="O1080" s="112">
        <f t="shared" si="101"/>
        <v>28091306.846151993</v>
      </c>
      <c r="P1080" s="114">
        <f t="shared" si="102"/>
        <v>12231143.172248006</v>
      </c>
      <c r="Q1080" s="115">
        <f t="shared" si="103"/>
        <v>11008028.855023205</v>
      </c>
    </row>
    <row r="1081" spans="2:17" x14ac:dyDescent="0.25">
      <c r="B1081" s="109">
        <v>1077</v>
      </c>
      <c r="C1081" s="146" t="s">
        <v>6464</v>
      </c>
      <c r="D1081" s="109">
        <v>1200050840</v>
      </c>
      <c r="E1081" s="108" t="s">
        <v>2644</v>
      </c>
      <c r="F1081" s="109">
        <v>2010</v>
      </c>
      <c r="G1081" s="110">
        <v>44389</v>
      </c>
      <c r="H1081" s="109">
        <f t="shared" si="98"/>
        <v>11</v>
      </c>
      <c r="I1081" s="109">
        <v>15</v>
      </c>
      <c r="J1081" s="111">
        <f t="shared" si="99"/>
        <v>6.3333333333333325E-2</v>
      </c>
      <c r="K1081" s="138">
        <v>17740026.23</v>
      </c>
      <c r="L1081" s="138">
        <v>5104509.2</v>
      </c>
      <c r="M1081" s="121">
        <v>0.38</v>
      </c>
      <c r="N1081" s="112">
        <f t="shared" si="100"/>
        <v>24481236.1974</v>
      </c>
      <c r="O1081" s="112">
        <f t="shared" si="101"/>
        <v>17055261.217521995</v>
      </c>
      <c r="P1081" s="114">
        <f t="shared" si="102"/>
        <v>7425974.9798780046</v>
      </c>
      <c r="Q1081" s="115">
        <f t="shared" si="103"/>
        <v>6683377.4818902044</v>
      </c>
    </row>
    <row r="1082" spans="2:17" x14ac:dyDescent="0.25">
      <c r="B1082" s="109">
        <v>1078</v>
      </c>
      <c r="C1082" s="146" t="s">
        <v>6464</v>
      </c>
      <c r="D1082" s="109">
        <v>1200050850</v>
      </c>
      <c r="E1082" s="108" t="s">
        <v>2645</v>
      </c>
      <c r="F1082" s="109">
        <v>2010</v>
      </c>
      <c r="G1082" s="110">
        <v>44389</v>
      </c>
      <c r="H1082" s="109">
        <f t="shared" si="98"/>
        <v>11</v>
      </c>
      <c r="I1082" s="109">
        <v>15</v>
      </c>
      <c r="J1082" s="111">
        <f t="shared" si="99"/>
        <v>6.3333333333333325E-2</v>
      </c>
      <c r="K1082" s="138">
        <v>13513126.119999999</v>
      </c>
      <c r="L1082" s="138">
        <v>3886574.33</v>
      </c>
      <c r="M1082" s="121">
        <v>0.38</v>
      </c>
      <c r="N1082" s="112">
        <f t="shared" si="100"/>
        <v>18648114.045599997</v>
      </c>
      <c r="O1082" s="112">
        <f t="shared" si="101"/>
        <v>12991519.451767996</v>
      </c>
      <c r="P1082" s="114">
        <f t="shared" si="102"/>
        <v>5656594.5938320011</v>
      </c>
      <c r="Q1082" s="115">
        <f t="shared" si="103"/>
        <v>5090935.1344488012</v>
      </c>
    </row>
    <row r="1083" spans="2:17" x14ac:dyDescent="0.25">
      <c r="B1083" s="109">
        <v>1079</v>
      </c>
      <c r="C1083" s="146" t="s">
        <v>6464</v>
      </c>
      <c r="D1083" s="109">
        <v>1200051020</v>
      </c>
      <c r="E1083" s="108" t="s">
        <v>2645</v>
      </c>
      <c r="F1083" s="109">
        <v>2010</v>
      </c>
      <c r="G1083" s="110">
        <v>44389</v>
      </c>
      <c r="H1083" s="109">
        <f t="shared" si="98"/>
        <v>11</v>
      </c>
      <c r="I1083" s="109">
        <v>15</v>
      </c>
      <c r="J1083" s="111">
        <f t="shared" si="99"/>
        <v>6.3333333333333325E-2</v>
      </c>
      <c r="K1083" s="138">
        <v>10553953.17</v>
      </c>
      <c r="L1083" s="138">
        <v>3035472.58</v>
      </c>
      <c r="M1083" s="121">
        <v>0.38</v>
      </c>
      <c r="N1083" s="112">
        <f t="shared" si="100"/>
        <v>14564455.374599999</v>
      </c>
      <c r="O1083" s="112">
        <f t="shared" si="101"/>
        <v>10146570.577637997</v>
      </c>
      <c r="P1083" s="114">
        <f t="shared" si="102"/>
        <v>4417884.7969620023</v>
      </c>
      <c r="Q1083" s="115">
        <f t="shared" si="103"/>
        <v>3976096.3172658021</v>
      </c>
    </row>
    <row r="1084" spans="2:17" x14ac:dyDescent="0.25">
      <c r="B1084" s="109">
        <v>1080</v>
      </c>
      <c r="C1084" s="146" t="s">
        <v>6464</v>
      </c>
      <c r="D1084" s="109">
        <v>1200050820</v>
      </c>
      <c r="E1084" s="108" t="s">
        <v>2645</v>
      </c>
      <c r="F1084" s="109">
        <v>2010</v>
      </c>
      <c r="G1084" s="110">
        <v>44389</v>
      </c>
      <c r="H1084" s="109">
        <f t="shared" si="98"/>
        <v>11</v>
      </c>
      <c r="I1084" s="109">
        <v>15</v>
      </c>
      <c r="J1084" s="111">
        <f t="shared" si="99"/>
        <v>6.3333333333333325E-2</v>
      </c>
      <c r="K1084" s="138">
        <v>9321916.9100000001</v>
      </c>
      <c r="L1084" s="138">
        <v>2681120.7999999998</v>
      </c>
      <c r="M1084" s="121">
        <v>0.38</v>
      </c>
      <c r="N1084" s="112">
        <f t="shared" si="100"/>
        <v>12864245.3358</v>
      </c>
      <c r="O1084" s="112">
        <f t="shared" si="101"/>
        <v>8962090.9172739983</v>
      </c>
      <c r="P1084" s="114">
        <f t="shared" si="102"/>
        <v>3902154.4185260013</v>
      </c>
      <c r="Q1084" s="115">
        <f t="shared" si="103"/>
        <v>3511938.9766734014</v>
      </c>
    </row>
    <row r="1085" spans="2:17" x14ac:dyDescent="0.25">
      <c r="B1085" s="109">
        <v>1081</v>
      </c>
      <c r="C1085" s="146" t="s">
        <v>6464</v>
      </c>
      <c r="D1085" s="109">
        <v>1200050680</v>
      </c>
      <c r="E1085" s="108" t="s">
        <v>2646</v>
      </c>
      <c r="F1085" s="109">
        <v>2010</v>
      </c>
      <c r="G1085" s="110">
        <v>44389</v>
      </c>
      <c r="H1085" s="109">
        <f t="shared" si="98"/>
        <v>11</v>
      </c>
      <c r="I1085" s="109">
        <v>15</v>
      </c>
      <c r="J1085" s="111">
        <f t="shared" si="99"/>
        <v>6.3333333333333325E-2</v>
      </c>
      <c r="K1085" s="138">
        <v>6516638.1699999999</v>
      </c>
      <c r="L1085" s="138">
        <v>1874281.27</v>
      </c>
      <c r="M1085" s="121">
        <v>0.38</v>
      </c>
      <c r="N1085" s="112">
        <f t="shared" si="100"/>
        <v>8992960.6745999996</v>
      </c>
      <c r="O1085" s="112">
        <f t="shared" si="101"/>
        <v>6265095.9366379986</v>
      </c>
      <c r="P1085" s="114">
        <f t="shared" si="102"/>
        <v>2727864.737962001</v>
      </c>
      <c r="Q1085" s="115">
        <f t="shared" si="103"/>
        <v>2455078.264165801</v>
      </c>
    </row>
    <row r="1086" spans="2:17" x14ac:dyDescent="0.25">
      <c r="B1086" s="109">
        <v>1082</v>
      </c>
      <c r="C1086" s="146" t="s">
        <v>6464</v>
      </c>
      <c r="D1086" s="109">
        <v>1200051090</v>
      </c>
      <c r="E1086" s="108" t="s">
        <v>2647</v>
      </c>
      <c r="F1086" s="109">
        <v>2010</v>
      </c>
      <c r="G1086" s="110">
        <v>44389</v>
      </c>
      <c r="H1086" s="109">
        <f t="shared" si="98"/>
        <v>11</v>
      </c>
      <c r="I1086" s="109">
        <v>15</v>
      </c>
      <c r="J1086" s="111">
        <f t="shared" si="99"/>
        <v>6.3333333333333325E-2</v>
      </c>
      <c r="K1086" s="138">
        <v>6345488.7999999998</v>
      </c>
      <c r="L1086" s="138">
        <v>1825056.16</v>
      </c>
      <c r="M1086" s="121">
        <v>0.38</v>
      </c>
      <c r="N1086" s="112">
        <f t="shared" si="100"/>
        <v>8756774.5439999998</v>
      </c>
      <c r="O1086" s="112">
        <f t="shared" si="101"/>
        <v>6100552.9323199987</v>
      </c>
      <c r="P1086" s="114">
        <f t="shared" si="102"/>
        <v>2656221.611680001</v>
      </c>
      <c r="Q1086" s="115">
        <f t="shared" si="103"/>
        <v>2390599.4505120008</v>
      </c>
    </row>
    <row r="1087" spans="2:17" x14ac:dyDescent="0.25">
      <c r="B1087" s="109">
        <v>1083</v>
      </c>
      <c r="C1087" s="146" t="s">
        <v>6464</v>
      </c>
      <c r="D1087" s="109">
        <v>1200050940</v>
      </c>
      <c r="E1087" s="108" t="s">
        <v>2648</v>
      </c>
      <c r="F1087" s="109">
        <v>2010</v>
      </c>
      <c r="G1087" s="110">
        <v>44389</v>
      </c>
      <c r="H1087" s="109">
        <f t="shared" si="98"/>
        <v>11</v>
      </c>
      <c r="I1087" s="109">
        <v>15</v>
      </c>
      <c r="J1087" s="111">
        <f t="shared" si="99"/>
        <v>6.3333333333333325E-2</v>
      </c>
      <c r="K1087" s="138">
        <v>5502993.6100000003</v>
      </c>
      <c r="L1087" s="138">
        <v>1582742.09</v>
      </c>
      <c r="M1087" s="121">
        <v>0.38</v>
      </c>
      <c r="N1087" s="112">
        <f t="shared" si="100"/>
        <v>7594131.1817999994</v>
      </c>
      <c r="O1087" s="112">
        <f t="shared" si="101"/>
        <v>5290578.0566539988</v>
      </c>
      <c r="P1087" s="114">
        <f t="shared" si="102"/>
        <v>2303553.1251460006</v>
      </c>
      <c r="Q1087" s="115">
        <f t="shared" si="103"/>
        <v>2073197.8126314005</v>
      </c>
    </row>
    <row r="1088" spans="2:17" x14ac:dyDescent="0.25">
      <c r="B1088" s="109">
        <v>1084</v>
      </c>
      <c r="C1088" s="146" t="s">
        <v>6464</v>
      </c>
      <c r="D1088" s="109">
        <v>1200050670</v>
      </c>
      <c r="E1088" s="108" t="s">
        <v>2649</v>
      </c>
      <c r="F1088" s="109">
        <v>2010</v>
      </c>
      <c r="G1088" s="110">
        <v>44389</v>
      </c>
      <c r="H1088" s="109">
        <f t="shared" si="98"/>
        <v>11</v>
      </c>
      <c r="I1088" s="109">
        <v>15</v>
      </c>
      <c r="J1088" s="111">
        <f t="shared" si="99"/>
        <v>6.3333333333333325E-2</v>
      </c>
      <c r="K1088" s="138">
        <v>4572647.4800000004</v>
      </c>
      <c r="L1088" s="138">
        <v>1315160.8600000001</v>
      </c>
      <c r="M1088" s="121">
        <v>0.38</v>
      </c>
      <c r="N1088" s="112">
        <f t="shared" si="100"/>
        <v>6310253.5224000001</v>
      </c>
      <c r="O1088" s="112">
        <f t="shared" si="101"/>
        <v>4396143.2872719998</v>
      </c>
      <c r="P1088" s="114">
        <f t="shared" si="102"/>
        <v>1914110.2351280004</v>
      </c>
      <c r="Q1088" s="115">
        <f t="shared" si="103"/>
        <v>1722699.2116152004</v>
      </c>
    </row>
    <row r="1089" spans="2:17" x14ac:dyDescent="0.25">
      <c r="B1089" s="109">
        <v>1085</v>
      </c>
      <c r="C1089" s="146" t="s">
        <v>6464</v>
      </c>
      <c r="D1089" s="109">
        <v>1200050570</v>
      </c>
      <c r="E1089" s="108" t="s">
        <v>2650</v>
      </c>
      <c r="F1089" s="109">
        <v>2010</v>
      </c>
      <c r="G1089" s="110">
        <v>44389</v>
      </c>
      <c r="H1089" s="109">
        <f t="shared" si="98"/>
        <v>11</v>
      </c>
      <c r="I1089" s="109">
        <v>15</v>
      </c>
      <c r="J1089" s="111">
        <f t="shared" si="99"/>
        <v>6.3333333333333325E-2</v>
      </c>
      <c r="K1089" s="138">
        <v>4304809.26</v>
      </c>
      <c r="L1089" s="138">
        <v>1238126.6000000001</v>
      </c>
      <c r="M1089" s="121">
        <v>0.38</v>
      </c>
      <c r="N1089" s="112">
        <f t="shared" si="100"/>
        <v>5940636.7787999995</v>
      </c>
      <c r="O1089" s="112">
        <f t="shared" si="101"/>
        <v>4138643.6225639991</v>
      </c>
      <c r="P1089" s="114">
        <f t="shared" si="102"/>
        <v>1801993.1562360004</v>
      </c>
      <c r="Q1089" s="115">
        <f t="shared" si="103"/>
        <v>1621793.8406124003</v>
      </c>
    </row>
    <row r="1090" spans="2:17" x14ac:dyDescent="0.25">
      <c r="B1090" s="109">
        <v>1086</v>
      </c>
      <c r="C1090" s="146" t="s">
        <v>6464</v>
      </c>
      <c r="D1090" s="109">
        <v>1200050410</v>
      </c>
      <c r="E1090" s="108" t="s">
        <v>2651</v>
      </c>
      <c r="F1090" s="109">
        <v>2010</v>
      </c>
      <c r="G1090" s="110">
        <v>44389</v>
      </c>
      <c r="H1090" s="109">
        <f t="shared" si="98"/>
        <v>11</v>
      </c>
      <c r="I1090" s="109">
        <v>15</v>
      </c>
      <c r="J1090" s="111">
        <f t="shared" si="99"/>
        <v>6.3333333333333325E-2</v>
      </c>
      <c r="K1090" s="138">
        <v>4154581.12</v>
      </c>
      <c r="L1090" s="138">
        <v>1194918.8</v>
      </c>
      <c r="M1090" s="121">
        <v>0.38</v>
      </c>
      <c r="N1090" s="112">
        <f t="shared" si="100"/>
        <v>5733321.9455999993</v>
      </c>
      <c r="O1090" s="112">
        <f t="shared" si="101"/>
        <v>3994214.2887679986</v>
      </c>
      <c r="P1090" s="114">
        <f t="shared" si="102"/>
        <v>1739107.6568320007</v>
      </c>
      <c r="Q1090" s="115">
        <f t="shared" si="103"/>
        <v>1565196.8911488007</v>
      </c>
    </row>
    <row r="1091" spans="2:17" x14ac:dyDescent="0.25">
      <c r="B1091" s="109">
        <v>1087</v>
      </c>
      <c r="C1091" s="146" t="s">
        <v>6464</v>
      </c>
      <c r="D1091" s="109">
        <v>1200050660</v>
      </c>
      <c r="E1091" s="108" t="s">
        <v>2652</v>
      </c>
      <c r="F1091" s="109">
        <v>2010</v>
      </c>
      <c r="G1091" s="110">
        <v>44389</v>
      </c>
      <c r="H1091" s="109">
        <f t="shared" si="98"/>
        <v>11</v>
      </c>
      <c r="I1091" s="109">
        <v>15</v>
      </c>
      <c r="J1091" s="111">
        <f t="shared" si="99"/>
        <v>6.3333333333333325E-2</v>
      </c>
      <c r="K1091" s="138">
        <v>4075617.34</v>
      </c>
      <c r="L1091" s="138">
        <v>1172207.68</v>
      </c>
      <c r="M1091" s="121">
        <v>0.38</v>
      </c>
      <c r="N1091" s="112">
        <f t="shared" si="100"/>
        <v>5624351.9291999992</v>
      </c>
      <c r="O1091" s="112">
        <f t="shared" si="101"/>
        <v>3918298.5106759989</v>
      </c>
      <c r="P1091" s="114">
        <f t="shared" si="102"/>
        <v>1706053.4185240003</v>
      </c>
      <c r="Q1091" s="115">
        <f t="shared" si="103"/>
        <v>1535448.0766716003</v>
      </c>
    </row>
    <row r="1092" spans="2:17" x14ac:dyDescent="0.25">
      <c r="B1092" s="109">
        <v>1088</v>
      </c>
      <c r="C1092" s="146" t="s">
        <v>6464</v>
      </c>
      <c r="D1092" s="109">
        <v>1200050610</v>
      </c>
      <c r="E1092" s="108" t="s">
        <v>2653</v>
      </c>
      <c r="F1092" s="109">
        <v>2010</v>
      </c>
      <c r="G1092" s="110">
        <v>44389</v>
      </c>
      <c r="H1092" s="109">
        <f t="shared" si="98"/>
        <v>11</v>
      </c>
      <c r="I1092" s="109">
        <v>15</v>
      </c>
      <c r="J1092" s="111">
        <f t="shared" si="99"/>
        <v>6.3333333333333325E-2</v>
      </c>
      <c r="K1092" s="138">
        <v>4028764.3</v>
      </c>
      <c r="L1092" s="138">
        <v>1158732.02</v>
      </c>
      <c r="M1092" s="121">
        <v>0.38</v>
      </c>
      <c r="N1092" s="112">
        <f t="shared" si="100"/>
        <v>5559694.7339999992</v>
      </c>
      <c r="O1092" s="112">
        <f t="shared" si="101"/>
        <v>3873253.9980199989</v>
      </c>
      <c r="P1092" s="114">
        <f t="shared" si="102"/>
        <v>1686440.7359800003</v>
      </c>
      <c r="Q1092" s="115">
        <f t="shared" si="103"/>
        <v>1517796.6623820004</v>
      </c>
    </row>
    <row r="1093" spans="2:17" x14ac:dyDescent="0.25">
      <c r="B1093" s="109">
        <v>1089</v>
      </c>
      <c r="C1093" s="146" t="s">
        <v>6464</v>
      </c>
      <c r="D1093" s="109">
        <v>1200050490</v>
      </c>
      <c r="E1093" s="108" t="s">
        <v>2654</v>
      </c>
      <c r="F1093" s="109">
        <v>2010</v>
      </c>
      <c r="G1093" s="110">
        <v>44389</v>
      </c>
      <c r="H1093" s="109">
        <f t="shared" ref="H1093:H1156" si="104">YEAR(G1093)-F1093</f>
        <v>11</v>
      </c>
      <c r="I1093" s="109">
        <v>15</v>
      </c>
      <c r="J1093" s="111">
        <f t="shared" ref="J1093:J1156" si="105">(95/I1093/100)</f>
        <v>6.3333333333333325E-2</v>
      </c>
      <c r="K1093" s="138">
        <v>3879550.81</v>
      </c>
      <c r="L1093" s="138">
        <v>1115816.01</v>
      </c>
      <c r="M1093" s="121">
        <v>0.38</v>
      </c>
      <c r="N1093" s="112">
        <f t="shared" ref="N1093:N1156" si="106">K1093*(1+M1093)</f>
        <v>5353780.1178000001</v>
      </c>
      <c r="O1093" s="112">
        <f t="shared" ref="O1093:O1156" si="107">H1093*J1093*N1093</f>
        <v>3729800.1487339996</v>
      </c>
      <c r="P1093" s="114">
        <f t="shared" si="102"/>
        <v>1623979.9690660005</v>
      </c>
      <c r="Q1093" s="115">
        <f t="shared" si="103"/>
        <v>1461581.9721594006</v>
      </c>
    </row>
    <row r="1094" spans="2:17" x14ac:dyDescent="0.25">
      <c r="B1094" s="109">
        <v>1090</v>
      </c>
      <c r="C1094" s="146" t="s">
        <v>6464</v>
      </c>
      <c r="D1094" s="109">
        <v>1200050430</v>
      </c>
      <c r="E1094" s="108" t="s">
        <v>2655</v>
      </c>
      <c r="F1094" s="109">
        <v>2010</v>
      </c>
      <c r="G1094" s="110">
        <v>44389</v>
      </c>
      <c r="H1094" s="109">
        <f t="shared" si="104"/>
        <v>11</v>
      </c>
      <c r="I1094" s="109">
        <v>15</v>
      </c>
      <c r="J1094" s="111">
        <f t="shared" si="105"/>
        <v>6.3333333333333325E-2</v>
      </c>
      <c r="K1094" s="138">
        <v>3555938.08</v>
      </c>
      <c r="L1094" s="138">
        <v>1022740.19</v>
      </c>
      <c r="M1094" s="121">
        <v>0.38</v>
      </c>
      <c r="N1094" s="112">
        <f t="shared" si="106"/>
        <v>4907194.5504000001</v>
      </c>
      <c r="O1094" s="112">
        <f t="shared" si="107"/>
        <v>3418678.8701119996</v>
      </c>
      <c r="P1094" s="114">
        <f t="shared" ref="P1094:P1157" si="108">IF(N1094-O1094&lt;=0,5%*N1094,N1094-O1094)</f>
        <v>1488515.6802880005</v>
      </c>
      <c r="Q1094" s="115">
        <f t="shared" ref="Q1094:Q1157" si="109">IF(P1094=N1094*5%,P1094,P1094*0.9)</f>
        <v>1339664.1122592005</v>
      </c>
    </row>
    <row r="1095" spans="2:17" x14ac:dyDescent="0.25">
      <c r="B1095" s="109">
        <v>1091</v>
      </c>
      <c r="C1095" s="146" t="s">
        <v>6464</v>
      </c>
      <c r="D1095" s="109">
        <v>1200050400</v>
      </c>
      <c r="E1095" s="108" t="s">
        <v>2656</v>
      </c>
      <c r="F1095" s="109">
        <v>2010</v>
      </c>
      <c r="G1095" s="110">
        <v>44389</v>
      </c>
      <c r="H1095" s="109">
        <f t="shared" si="104"/>
        <v>11</v>
      </c>
      <c r="I1095" s="109">
        <v>15</v>
      </c>
      <c r="J1095" s="111">
        <f t="shared" si="105"/>
        <v>6.3333333333333325E-2</v>
      </c>
      <c r="K1095" s="138">
        <v>3549526.83</v>
      </c>
      <c r="L1095" s="138">
        <v>1020896.25</v>
      </c>
      <c r="M1095" s="121">
        <v>0.38</v>
      </c>
      <c r="N1095" s="112">
        <f t="shared" si="106"/>
        <v>4898347.0253999997</v>
      </c>
      <c r="O1095" s="112">
        <f t="shared" si="107"/>
        <v>3412515.0943619991</v>
      </c>
      <c r="P1095" s="114">
        <f t="shared" si="108"/>
        <v>1485831.9310380006</v>
      </c>
      <c r="Q1095" s="115">
        <f t="shared" si="109"/>
        <v>1337248.7379342006</v>
      </c>
    </row>
    <row r="1096" spans="2:17" x14ac:dyDescent="0.25">
      <c r="B1096" s="109">
        <v>1092</v>
      </c>
      <c r="C1096" s="146" t="s">
        <v>6464</v>
      </c>
      <c r="D1096" s="109">
        <v>1200050440</v>
      </c>
      <c r="E1096" s="108" t="s">
        <v>2657</v>
      </c>
      <c r="F1096" s="109">
        <v>2010</v>
      </c>
      <c r="G1096" s="110">
        <v>44389</v>
      </c>
      <c r="H1096" s="109">
        <f t="shared" si="104"/>
        <v>11</v>
      </c>
      <c r="I1096" s="109">
        <v>15</v>
      </c>
      <c r="J1096" s="111">
        <f t="shared" si="105"/>
        <v>6.3333333333333325E-2</v>
      </c>
      <c r="K1096" s="138">
        <v>3180419.94</v>
      </c>
      <c r="L1096" s="138">
        <v>914735.68</v>
      </c>
      <c r="M1096" s="121">
        <v>0.38</v>
      </c>
      <c r="N1096" s="112">
        <f t="shared" si="106"/>
        <v>4388979.5171999997</v>
      </c>
      <c r="O1096" s="112">
        <f t="shared" si="107"/>
        <v>3057655.7303159991</v>
      </c>
      <c r="P1096" s="114">
        <f t="shared" si="108"/>
        <v>1331323.7868840005</v>
      </c>
      <c r="Q1096" s="115">
        <f t="shared" si="109"/>
        <v>1198191.4081956006</v>
      </c>
    </row>
    <row r="1097" spans="2:17" x14ac:dyDescent="0.25">
      <c r="B1097" s="109">
        <v>1093</v>
      </c>
      <c r="C1097" s="146" t="s">
        <v>6464</v>
      </c>
      <c r="D1097" s="109">
        <v>1200050661</v>
      </c>
      <c r="E1097" s="108" t="s">
        <v>2652</v>
      </c>
      <c r="F1097" s="109">
        <v>2010</v>
      </c>
      <c r="G1097" s="110">
        <v>44389</v>
      </c>
      <c r="H1097" s="109">
        <f t="shared" si="104"/>
        <v>11</v>
      </c>
      <c r="I1097" s="109">
        <v>15</v>
      </c>
      <c r="J1097" s="111">
        <f t="shared" si="105"/>
        <v>6.3333333333333325E-2</v>
      </c>
      <c r="K1097" s="138">
        <v>3000000</v>
      </c>
      <c r="L1097" s="138">
        <v>1429065.75</v>
      </c>
      <c r="M1097" s="121">
        <v>0.38</v>
      </c>
      <c r="N1097" s="112">
        <f t="shared" si="106"/>
        <v>4139999.9999999995</v>
      </c>
      <c r="O1097" s="112">
        <f t="shared" si="107"/>
        <v>2884199.9999999991</v>
      </c>
      <c r="P1097" s="114">
        <f t="shared" si="108"/>
        <v>1255800.0000000005</v>
      </c>
      <c r="Q1097" s="115">
        <f t="shared" si="109"/>
        <v>1130220.0000000005</v>
      </c>
    </row>
    <row r="1098" spans="2:17" x14ac:dyDescent="0.25">
      <c r="B1098" s="109">
        <v>1094</v>
      </c>
      <c r="C1098" s="146" t="s">
        <v>6464</v>
      </c>
      <c r="D1098" s="109">
        <v>1200050420</v>
      </c>
      <c r="E1098" s="108" t="s">
        <v>2658</v>
      </c>
      <c r="F1098" s="109">
        <v>2010</v>
      </c>
      <c r="G1098" s="110">
        <v>44389</v>
      </c>
      <c r="H1098" s="109">
        <f t="shared" si="104"/>
        <v>11</v>
      </c>
      <c r="I1098" s="109">
        <v>15</v>
      </c>
      <c r="J1098" s="111">
        <f t="shared" si="105"/>
        <v>6.3333333333333325E-2</v>
      </c>
      <c r="K1098" s="138">
        <v>2991805.13</v>
      </c>
      <c r="L1098" s="138">
        <v>860487.3</v>
      </c>
      <c r="M1098" s="121">
        <v>0.38</v>
      </c>
      <c r="N1098" s="112">
        <f t="shared" si="106"/>
        <v>4128691.0793999997</v>
      </c>
      <c r="O1098" s="112">
        <f t="shared" si="107"/>
        <v>2876321.4519819994</v>
      </c>
      <c r="P1098" s="114">
        <f t="shared" si="108"/>
        <v>1252369.6274180003</v>
      </c>
      <c r="Q1098" s="115">
        <f t="shared" si="109"/>
        <v>1127132.6646762004</v>
      </c>
    </row>
    <row r="1099" spans="2:17" x14ac:dyDescent="0.25">
      <c r="B1099" s="109">
        <v>1095</v>
      </c>
      <c r="C1099" s="146" t="s">
        <v>6464</v>
      </c>
      <c r="D1099" s="109">
        <v>1200050540</v>
      </c>
      <c r="E1099" s="108" t="s">
        <v>2659</v>
      </c>
      <c r="F1099" s="109">
        <v>2010</v>
      </c>
      <c r="G1099" s="110">
        <v>44389</v>
      </c>
      <c r="H1099" s="109">
        <f t="shared" si="104"/>
        <v>11</v>
      </c>
      <c r="I1099" s="109">
        <v>15</v>
      </c>
      <c r="J1099" s="111">
        <f t="shared" si="105"/>
        <v>6.3333333333333325E-2</v>
      </c>
      <c r="K1099" s="138">
        <v>2685246.01</v>
      </c>
      <c r="L1099" s="138">
        <v>1215026.54</v>
      </c>
      <c r="M1099" s="121">
        <v>0.38</v>
      </c>
      <c r="N1099" s="112">
        <f t="shared" si="106"/>
        <v>3705639.4937999994</v>
      </c>
      <c r="O1099" s="112">
        <f t="shared" si="107"/>
        <v>2581595.5140139991</v>
      </c>
      <c r="P1099" s="114">
        <f t="shared" si="108"/>
        <v>1124043.9797860002</v>
      </c>
      <c r="Q1099" s="115">
        <f t="shared" si="109"/>
        <v>1011639.5818074002</v>
      </c>
    </row>
    <row r="1100" spans="2:17" x14ac:dyDescent="0.25">
      <c r="B1100" s="109">
        <v>1096</v>
      </c>
      <c r="C1100" s="146" t="s">
        <v>6464</v>
      </c>
      <c r="D1100" s="109">
        <v>1200043590</v>
      </c>
      <c r="E1100" s="108" t="s">
        <v>2660</v>
      </c>
      <c r="F1100" s="109">
        <v>2010</v>
      </c>
      <c r="G1100" s="110">
        <v>44389</v>
      </c>
      <c r="H1100" s="109">
        <f t="shared" si="104"/>
        <v>11</v>
      </c>
      <c r="I1100" s="109">
        <v>15</v>
      </c>
      <c r="J1100" s="111">
        <f t="shared" si="105"/>
        <v>6.3333333333333325E-2</v>
      </c>
      <c r="K1100" s="138">
        <v>2406000</v>
      </c>
      <c r="L1100" s="138">
        <v>692001.07</v>
      </c>
      <c r="M1100" s="121">
        <v>0.38</v>
      </c>
      <c r="N1100" s="112">
        <f t="shared" si="106"/>
        <v>3320279.9999999995</v>
      </c>
      <c r="O1100" s="112">
        <f t="shared" si="107"/>
        <v>2313128.3999999994</v>
      </c>
      <c r="P1100" s="114">
        <f t="shared" si="108"/>
        <v>1007151.6000000001</v>
      </c>
      <c r="Q1100" s="115">
        <f t="shared" si="109"/>
        <v>906436.44000000006</v>
      </c>
    </row>
    <row r="1101" spans="2:17" x14ac:dyDescent="0.25">
      <c r="B1101" s="109">
        <v>1097</v>
      </c>
      <c r="C1101" s="146" t="s">
        <v>6464</v>
      </c>
      <c r="D1101" s="109">
        <v>1200050530</v>
      </c>
      <c r="E1101" s="108" t="s">
        <v>2661</v>
      </c>
      <c r="F1101" s="109">
        <v>2010</v>
      </c>
      <c r="G1101" s="110">
        <v>44389</v>
      </c>
      <c r="H1101" s="109">
        <f t="shared" si="104"/>
        <v>11</v>
      </c>
      <c r="I1101" s="109">
        <v>15</v>
      </c>
      <c r="J1101" s="111">
        <f t="shared" si="105"/>
        <v>6.3333333333333325E-2</v>
      </c>
      <c r="K1101" s="138">
        <v>2212686.88</v>
      </c>
      <c r="L1101" s="138">
        <v>1001201.86</v>
      </c>
      <c r="M1101" s="121">
        <v>0.38</v>
      </c>
      <c r="N1101" s="112">
        <f t="shared" si="106"/>
        <v>3053507.8943999996</v>
      </c>
      <c r="O1101" s="112">
        <f t="shared" si="107"/>
        <v>2127277.1664319993</v>
      </c>
      <c r="P1101" s="114">
        <f t="shared" si="108"/>
        <v>926230.72796800034</v>
      </c>
      <c r="Q1101" s="115">
        <f t="shared" si="109"/>
        <v>833607.65517120028</v>
      </c>
    </row>
    <row r="1102" spans="2:17" x14ac:dyDescent="0.25">
      <c r="B1102" s="109">
        <v>1098</v>
      </c>
      <c r="C1102" s="146" t="s">
        <v>6464</v>
      </c>
      <c r="D1102" s="109">
        <v>1200050580</v>
      </c>
      <c r="E1102" s="108" t="s">
        <v>2662</v>
      </c>
      <c r="F1102" s="109">
        <v>2010</v>
      </c>
      <c r="G1102" s="110">
        <v>44389</v>
      </c>
      <c r="H1102" s="109">
        <f t="shared" si="104"/>
        <v>11</v>
      </c>
      <c r="I1102" s="109">
        <v>15</v>
      </c>
      <c r="J1102" s="111">
        <f t="shared" si="105"/>
        <v>6.3333333333333325E-2</v>
      </c>
      <c r="K1102" s="138">
        <v>2185373.36</v>
      </c>
      <c r="L1102" s="138">
        <v>628545.63</v>
      </c>
      <c r="M1102" s="121">
        <v>0.38</v>
      </c>
      <c r="N1102" s="112">
        <f t="shared" si="106"/>
        <v>3015815.2367999996</v>
      </c>
      <c r="O1102" s="112">
        <f t="shared" si="107"/>
        <v>2101017.9483039994</v>
      </c>
      <c r="P1102" s="114">
        <f t="shared" si="108"/>
        <v>914797.28849600023</v>
      </c>
      <c r="Q1102" s="115">
        <f t="shared" si="109"/>
        <v>823317.55964640027</v>
      </c>
    </row>
    <row r="1103" spans="2:17" x14ac:dyDescent="0.25">
      <c r="B1103" s="109">
        <v>1099</v>
      </c>
      <c r="C1103" s="146" t="s">
        <v>6464</v>
      </c>
      <c r="D1103" s="109">
        <v>1200049773</v>
      </c>
      <c r="E1103" s="108" t="s">
        <v>2643</v>
      </c>
      <c r="F1103" s="109">
        <v>2010</v>
      </c>
      <c r="G1103" s="110">
        <v>44389</v>
      </c>
      <c r="H1103" s="109">
        <f t="shared" si="104"/>
        <v>11</v>
      </c>
      <c r="I1103" s="109">
        <v>15</v>
      </c>
      <c r="J1103" s="111">
        <f t="shared" si="105"/>
        <v>6.3333333333333325E-2</v>
      </c>
      <c r="K1103" s="138">
        <v>1932381</v>
      </c>
      <c r="L1103" s="138">
        <v>953447</v>
      </c>
      <c r="M1103" s="121">
        <v>0.38</v>
      </c>
      <c r="N1103" s="112">
        <f t="shared" si="106"/>
        <v>2666685.7799999998</v>
      </c>
      <c r="O1103" s="112">
        <f t="shared" si="107"/>
        <v>1857791.0933999994</v>
      </c>
      <c r="P1103" s="114">
        <f t="shared" si="108"/>
        <v>808894.68660000036</v>
      </c>
      <c r="Q1103" s="115">
        <f t="shared" si="109"/>
        <v>728005.21794000035</v>
      </c>
    </row>
    <row r="1104" spans="2:17" x14ac:dyDescent="0.25">
      <c r="B1104" s="109">
        <v>1100</v>
      </c>
      <c r="C1104" s="146" t="s">
        <v>6464</v>
      </c>
      <c r="D1104" s="109">
        <v>1200050980</v>
      </c>
      <c r="E1104" s="108" t="s">
        <v>2663</v>
      </c>
      <c r="F1104" s="109">
        <v>2010</v>
      </c>
      <c r="G1104" s="110">
        <v>44389</v>
      </c>
      <c r="H1104" s="109">
        <f t="shared" si="104"/>
        <v>11</v>
      </c>
      <c r="I1104" s="109">
        <v>15</v>
      </c>
      <c r="J1104" s="111">
        <f t="shared" si="105"/>
        <v>6.3333333333333325E-2</v>
      </c>
      <c r="K1104" s="138">
        <v>1839529.3</v>
      </c>
      <c r="L1104" s="138">
        <v>832354.62</v>
      </c>
      <c r="M1104" s="121">
        <v>0.38</v>
      </c>
      <c r="N1104" s="112">
        <f t="shared" si="106"/>
        <v>2538550.4339999999</v>
      </c>
      <c r="O1104" s="112">
        <f t="shared" si="107"/>
        <v>1768523.4690199997</v>
      </c>
      <c r="P1104" s="114">
        <f t="shared" si="108"/>
        <v>770026.96498000016</v>
      </c>
      <c r="Q1104" s="115">
        <f t="shared" si="109"/>
        <v>693024.26848200022</v>
      </c>
    </row>
    <row r="1105" spans="2:17" x14ac:dyDescent="0.25">
      <c r="B1105" s="109">
        <v>1101</v>
      </c>
      <c r="C1105" s="146" t="s">
        <v>6464</v>
      </c>
      <c r="D1105" s="109">
        <v>1200050900</v>
      </c>
      <c r="E1105" s="108" t="s">
        <v>2664</v>
      </c>
      <c r="F1105" s="109">
        <v>2010</v>
      </c>
      <c r="G1105" s="110">
        <v>44389</v>
      </c>
      <c r="H1105" s="109">
        <f t="shared" si="104"/>
        <v>11</v>
      </c>
      <c r="I1105" s="109">
        <v>15</v>
      </c>
      <c r="J1105" s="111">
        <f t="shared" si="105"/>
        <v>6.3333333333333325E-2</v>
      </c>
      <c r="K1105" s="138">
        <v>1774446.86</v>
      </c>
      <c r="L1105" s="138">
        <v>802905.95</v>
      </c>
      <c r="M1105" s="121">
        <v>0.38</v>
      </c>
      <c r="N1105" s="112">
        <f t="shared" si="106"/>
        <v>2448736.6667999998</v>
      </c>
      <c r="O1105" s="112">
        <f t="shared" si="107"/>
        <v>1705953.2112039996</v>
      </c>
      <c r="P1105" s="114">
        <f t="shared" si="108"/>
        <v>742783.45559600019</v>
      </c>
      <c r="Q1105" s="115">
        <f t="shared" si="109"/>
        <v>668505.11003640015</v>
      </c>
    </row>
    <row r="1106" spans="2:17" x14ac:dyDescent="0.25">
      <c r="B1106" s="109">
        <v>1102</v>
      </c>
      <c r="C1106" s="146" t="s">
        <v>6464</v>
      </c>
      <c r="D1106" s="109">
        <v>1200050720</v>
      </c>
      <c r="E1106" s="108" t="s">
        <v>2641</v>
      </c>
      <c r="F1106" s="109">
        <v>2010</v>
      </c>
      <c r="G1106" s="110">
        <v>44389</v>
      </c>
      <c r="H1106" s="109">
        <f t="shared" si="104"/>
        <v>11</v>
      </c>
      <c r="I1106" s="109">
        <v>15</v>
      </c>
      <c r="J1106" s="111">
        <f t="shared" si="105"/>
        <v>6.3333333333333325E-2</v>
      </c>
      <c r="K1106" s="138">
        <v>1669603.32</v>
      </c>
      <c r="L1106" s="138">
        <v>480202.55</v>
      </c>
      <c r="M1106" s="121">
        <v>0.38</v>
      </c>
      <c r="N1106" s="112">
        <f t="shared" si="106"/>
        <v>2304052.5815999997</v>
      </c>
      <c r="O1106" s="112">
        <f t="shared" si="107"/>
        <v>1605156.6318479995</v>
      </c>
      <c r="P1106" s="114">
        <f t="shared" si="108"/>
        <v>698895.94975200016</v>
      </c>
      <c r="Q1106" s="115">
        <f t="shared" si="109"/>
        <v>629006.35477680014</v>
      </c>
    </row>
    <row r="1107" spans="2:17" x14ac:dyDescent="0.25">
      <c r="B1107" s="109">
        <v>1103</v>
      </c>
      <c r="C1107" s="146" t="s">
        <v>6464</v>
      </c>
      <c r="D1107" s="109">
        <v>1200050590</v>
      </c>
      <c r="E1107" s="108" t="s">
        <v>2665</v>
      </c>
      <c r="F1107" s="109">
        <v>2010</v>
      </c>
      <c r="G1107" s="110">
        <v>44389</v>
      </c>
      <c r="H1107" s="109">
        <f t="shared" si="104"/>
        <v>11</v>
      </c>
      <c r="I1107" s="109">
        <v>15</v>
      </c>
      <c r="J1107" s="111">
        <f t="shared" si="105"/>
        <v>6.3333333333333325E-2</v>
      </c>
      <c r="K1107" s="138">
        <v>1560773.13</v>
      </c>
      <c r="L1107" s="138">
        <v>448901.4</v>
      </c>
      <c r="M1107" s="121">
        <v>0.38</v>
      </c>
      <c r="N1107" s="112">
        <f t="shared" si="106"/>
        <v>2153866.9193999995</v>
      </c>
      <c r="O1107" s="112">
        <f t="shared" si="107"/>
        <v>1500527.2871819995</v>
      </c>
      <c r="P1107" s="114">
        <f t="shared" si="108"/>
        <v>653339.63221800001</v>
      </c>
      <c r="Q1107" s="115">
        <f t="shared" si="109"/>
        <v>588005.66899620008</v>
      </c>
    </row>
    <row r="1108" spans="2:17" x14ac:dyDescent="0.25">
      <c r="B1108" s="109">
        <v>1104</v>
      </c>
      <c r="C1108" s="146" t="s">
        <v>6464</v>
      </c>
      <c r="D1108" s="109">
        <v>1200050810</v>
      </c>
      <c r="E1108" s="108" t="s">
        <v>2666</v>
      </c>
      <c r="F1108" s="109">
        <v>2010</v>
      </c>
      <c r="G1108" s="110">
        <v>44389</v>
      </c>
      <c r="H1108" s="109">
        <f t="shared" si="104"/>
        <v>11</v>
      </c>
      <c r="I1108" s="109">
        <v>15</v>
      </c>
      <c r="J1108" s="111">
        <f t="shared" si="105"/>
        <v>6.3333333333333325E-2</v>
      </c>
      <c r="K1108" s="138">
        <v>1521492.68</v>
      </c>
      <c r="L1108" s="138">
        <v>437603.73</v>
      </c>
      <c r="M1108" s="121">
        <v>0.38</v>
      </c>
      <c r="N1108" s="112">
        <f t="shared" si="106"/>
        <v>2099659.8983999998</v>
      </c>
      <c r="O1108" s="112">
        <f t="shared" si="107"/>
        <v>1462763.0625519997</v>
      </c>
      <c r="P1108" s="114">
        <f t="shared" si="108"/>
        <v>636896.83584800013</v>
      </c>
      <c r="Q1108" s="115">
        <f t="shared" si="109"/>
        <v>573207.15226320014</v>
      </c>
    </row>
    <row r="1109" spans="2:17" x14ac:dyDescent="0.25">
      <c r="B1109" s="109">
        <v>1105</v>
      </c>
      <c r="C1109" s="146" t="s">
        <v>6464</v>
      </c>
      <c r="D1109" s="109">
        <v>1200050470</v>
      </c>
      <c r="E1109" s="108" t="s">
        <v>2667</v>
      </c>
      <c r="F1109" s="109">
        <v>2010</v>
      </c>
      <c r="G1109" s="110">
        <v>44389</v>
      </c>
      <c r="H1109" s="109">
        <f t="shared" si="104"/>
        <v>11</v>
      </c>
      <c r="I1109" s="109">
        <v>15</v>
      </c>
      <c r="J1109" s="111">
        <f t="shared" si="105"/>
        <v>6.3333333333333325E-2</v>
      </c>
      <c r="K1109" s="138">
        <v>1417528.18</v>
      </c>
      <c r="L1109" s="138">
        <v>407702.04</v>
      </c>
      <c r="M1109" s="121">
        <v>0</v>
      </c>
      <c r="N1109" s="112">
        <f t="shared" si="106"/>
        <v>1417528.18</v>
      </c>
      <c r="O1109" s="112">
        <f t="shared" si="107"/>
        <v>987544.6320666665</v>
      </c>
      <c r="P1109" s="114">
        <f t="shared" si="108"/>
        <v>429983.54793333344</v>
      </c>
      <c r="Q1109" s="115">
        <f t="shared" si="109"/>
        <v>386985.1931400001</v>
      </c>
    </row>
    <row r="1110" spans="2:17" x14ac:dyDescent="0.25">
      <c r="B1110" s="109">
        <v>1106</v>
      </c>
      <c r="C1110" s="146" t="s">
        <v>6464</v>
      </c>
      <c r="D1110" s="109">
        <v>1200050750</v>
      </c>
      <c r="E1110" s="108" t="s">
        <v>2641</v>
      </c>
      <c r="F1110" s="109">
        <v>2010</v>
      </c>
      <c r="G1110" s="110">
        <v>44389</v>
      </c>
      <c r="H1110" s="109">
        <f t="shared" si="104"/>
        <v>11</v>
      </c>
      <c r="I1110" s="109">
        <v>15</v>
      </c>
      <c r="J1110" s="111">
        <f t="shared" si="105"/>
        <v>6.3333333333333325E-2</v>
      </c>
      <c r="K1110" s="138">
        <v>1390974.99</v>
      </c>
      <c r="L1110" s="138">
        <v>400064.9</v>
      </c>
      <c r="M1110" s="121">
        <v>0.38</v>
      </c>
      <c r="N1110" s="112">
        <f t="shared" si="106"/>
        <v>1919545.4861999999</v>
      </c>
      <c r="O1110" s="112">
        <f t="shared" si="107"/>
        <v>1337283.3553859997</v>
      </c>
      <c r="P1110" s="114">
        <f t="shared" si="108"/>
        <v>582262.13081400027</v>
      </c>
      <c r="Q1110" s="115">
        <f t="shared" si="109"/>
        <v>524035.91773260024</v>
      </c>
    </row>
    <row r="1111" spans="2:17" x14ac:dyDescent="0.25">
      <c r="B1111" s="109">
        <v>1107</v>
      </c>
      <c r="C1111" s="146" t="s">
        <v>6464</v>
      </c>
      <c r="D1111" s="109">
        <v>1200050890</v>
      </c>
      <c r="E1111" s="108" t="s">
        <v>2668</v>
      </c>
      <c r="F1111" s="109">
        <v>2010</v>
      </c>
      <c r="G1111" s="110">
        <v>44389</v>
      </c>
      <c r="H1111" s="109">
        <f t="shared" si="104"/>
        <v>11</v>
      </c>
      <c r="I1111" s="109">
        <v>15</v>
      </c>
      <c r="J1111" s="111">
        <f t="shared" si="105"/>
        <v>6.3333333333333325E-2</v>
      </c>
      <c r="K1111" s="138">
        <v>1384402.79</v>
      </c>
      <c r="L1111" s="138">
        <v>626417.93999999994</v>
      </c>
      <c r="M1111" s="121">
        <v>0.38</v>
      </c>
      <c r="N1111" s="112">
        <f t="shared" si="106"/>
        <v>1910475.8502</v>
      </c>
      <c r="O1111" s="112">
        <f t="shared" si="107"/>
        <v>1330964.8423059997</v>
      </c>
      <c r="P1111" s="114">
        <f t="shared" si="108"/>
        <v>579511.00789400027</v>
      </c>
      <c r="Q1111" s="115">
        <f t="shared" si="109"/>
        <v>521559.90710460028</v>
      </c>
    </row>
    <row r="1112" spans="2:17" x14ac:dyDescent="0.25">
      <c r="B1112" s="109">
        <v>1108</v>
      </c>
      <c r="C1112" s="146" t="s">
        <v>6464</v>
      </c>
      <c r="D1112" s="109">
        <v>1200042880</v>
      </c>
      <c r="E1112" s="108" t="s">
        <v>2669</v>
      </c>
      <c r="F1112" s="109">
        <v>2010</v>
      </c>
      <c r="G1112" s="110">
        <v>44389</v>
      </c>
      <c r="H1112" s="109">
        <f t="shared" si="104"/>
        <v>11</v>
      </c>
      <c r="I1112" s="109">
        <v>15</v>
      </c>
      <c r="J1112" s="111">
        <f t="shared" si="105"/>
        <v>6.3333333333333325E-2</v>
      </c>
      <c r="K1112" s="138">
        <v>1302200</v>
      </c>
      <c r="L1112" s="138">
        <v>374531.95</v>
      </c>
      <c r="M1112" s="121">
        <v>0.38</v>
      </c>
      <c r="N1112" s="112">
        <f t="shared" si="106"/>
        <v>1797035.9999999998</v>
      </c>
      <c r="O1112" s="112">
        <f t="shared" si="107"/>
        <v>1251935.0799999996</v>
      </c>
      <c r="P1112" s="114">
        <f t="shared" si="108"/>
        <v>545100.92000000016</v>
      </c>
      <c r="Q1112" s="115">
        <f t="shared" si="109"/>
        <v>490590.82800000015</v>
      </c>
    </row>
    <row r="1113" spans="2:17" x14ac:dyDescent="0.25">
      <c r="B1113" s="109">
        <v>1109</v>
      </c>
      <c r="C1113" s="146" t="s">
        <v>6464</v>
      </c>
      <c r="D1113" s="109">
        <v>1200050842</v>
      </c>
      <c r="E1113" s="108" t="s">
        <v>2670</v>
      </c>
      <c r="F1113" s="109">
        <v>2010</v>
      </c>
      <c r="G1113" s="110">
        <v>44389</v>
      </c>
      <c r="H1113" s="109">
        <f t="shared" si="104"/>
        <v>11</v>
      </c>
      <c r="I1113" s="109">
        <v>15</v>
      </c>
      <c r="J1113" s="111">
        <f t="shared" si="105"/>
        <v>6.3333333333333325E-2</v>
      </c>
      <c r="K1113" s="138">
        <v>1286076.24</v>
      </c>
      <c r="L1113" s="138">
        <v>747814.58</v>
      </c>
      <c r="M1113" s="121">
        <v>0.38</v>
      </c>
      <c r="N1113" s="112">
        <f t="shared" si="106"/>
        <v>1774785.2111999998</v>
      </c>
      <c r="O1113" s="112">
        <f t="shared" si="107"/>
        <v>1236433.6971359996</v>
      </c>
      <c r="P1113" s="114">
        <f t="shared" si="108"/>
        <v>538351.51406400022</v>
      </c>
      <c r="Q1113" s="115">
        <f t="shared" si="109"/>
        <v>484516.3626576002</v>
      </c>
    </row>
    <row r="1114" spans="2:17" x14ac:dyDescent="0.25">
      <c r="B1114" s="109">
        <v>1110</v>
      </c>
      <c r="C1114" s="146" t="s">
        <v>6464</v>
      </c>
      <c r="D1114" s="109">
        <v>1200050970</v>
      </c>
      <c r="E1114" s="108" t="s">
        <v>2671</v>
      </c>
      <c r="F1114" s="109">
        <v>2010</v>
      </c>
      <c r="G1114" s="110">
        <v>44389</v>
      </c>
      <c r="H1114" s="109">
        <f t="shared" si="104"/>
        <v>11</v>
      </c>
      <c r="I1114" s="109">
        <v>15</v>
      </c>
      <c r="J1114" s="111">
        <f t="shared" si="105"/>
        <v>6.3333333333333325E-2</v>
      </c>
      <c r="K1114" s="138">
        <v>1285026.6000000001</v>
      </c>
      <c r="L1114" s="138">
        <v>581451.98</v>
      </c>
      <c r="M1114" s="121">
        <v>0.38</v>
      </c>
      <c r="N1114" s="112">
        <f t="shared" si="106"/>
        <v>1773336.7080000001</v>
      </c>
      <c r="O1114" s="112">
        <f t="shared" si="107"/>
        <v>1235424.5732399998</v>
      </c>
      <c r="P1114" s="114">
        <f t="shared" si="108"/>
        <v>537912.13476000028</v>
      </c>
      <c r="Q1114" s="115">
        <f t="shared" si="109"/>
        <v>484120.92128400027</v>
      </c>
    </row>
    <row r="1115" spans="2:17" x14ac:dyDescent="0.25">
      <c r="B1115" s="109">
        <v>1111</v>
      </c>
      <c r="C1115" s="146" t="s">
        <v>6464</v>
      </c>
      <c r="D1115" s="109">
        <v>1200050870</v>
      </c>
      <c r="E1115" s="108" t="s">
        <v>2672</v>
      </c>
      <c r="F1115" s="109">
        <v>2010</v>
      </c>
      <c r="G1115" s="110">
        <v>44389</v>
      </c>
      <c r="H1115" s="109">
        <f t="shared" si="104"/>
        <v>11</v>
      </c>
      <c r="I1115" s="109">
        <v>15</v>
      </c>
      <c r="J1115" s="111">
        <f t="shared" si="105"/>
        <v>6.3333333333333325E-2</v>
      </c>
      <c r="K1115" s="138">
        <v>1247320.3500000001</v>
      </c>
      <c r="L1115" s="138">
        <v>358747.68</v>
      </c>
      <c r="M1115" s="121">
        <v>0.38</v>
      </c>
      <c r="N1115" s="112">
        <f t="shared" si="106"/>
        <v>1721302.0830000001</v>
      </c>
      <c r="O1115" s="112">
        <f t="shared" si="107"/>
        <v>1199173.7844899998</v>
      </c>
      <c r="P1115" s="114">
        <f t="shared" si="108"/>
        <v>522128.29851000034</v>
      </c>
      <c r="Q1115" s="115">
        <f t="shared" si="109"/>
        <v>469915.4686590003</v>
      </c>
    </row>
    <row r="1116" spans="2:17" x14ac:dyDescent="0.25">
      <c r="B1116" s="109">
        <v>1112</v>
      </c>
      <c r="C1116" s="146" t="s">
        <v>6464</v>
      </c>
      <c r="D1116" s="109">
        <v>1200046390</v>
      </c>
      <c r="E1116" s="108" t="s">
        <v>2673</v>
      </c>
      <c r="F1116" s="109">
        <v>2010</v>
      </c>
      <c r="G1116" s="110">
        <v>44389</v>
      </c>
      <c r="H1116" s="109">
        <f t="shared" si="104"/>
        <v>11</v>
      </c>
      <c r="I1116" s="109">
        <v>15</v>
      </c>
      <c r="J1116" s="111">
        <f t="shared" si="105"/>
        <v>6.3333333333333325E-2</v>
      </c>
      <c r="K1116" s="138">
        <v>1198187.8700000001</v>
      </c>
      <c r="L1116" s="138">
        <v>324236.78000000003</v>
      </c>
      <c r="M1116" s="121">
        <v>0.38</v>
      </c>
      <c r="N1116" s="112">
        <f t="shared" si="106"/>
        <v>1653499.2605999999</v>
      </c>
      <c r="O1116" s="112">
        <f t="shared" si="107"/>
        <v>1151937.8182179998</v>
      </c>
      <c r="P1116" s="114">
        <f t="shared" si="108"/>
        <v>501561.44238200015</v>
      </c>
      <c r="Q1116" s="115">
        <f t="shared" si="109"/>
        <v>451405.29814380017</v>
      </c>
    </row>
    <row r="1117" spans="2:17" x14ac:dyDescent="0.25">
      <c r="B1117" s="109">
        <v>1113</v>
      </c>
      <c r="C1117" s="146" t="s">
        <v>6464</v>
      </c>
      <c r="D1117" s="109">
        <v>1200051030</v>
      </c>
      <c r="E1117" s="108" t="s">
        <v>2674</v>
      </c>
      <c r="F1117" s="109">
        <v>2010</v>
      </c>
      <c r="G1117" s="110">
        <v>44389</v>
      </c>
      <c r="H1117" s="109">
        <f t="shared" si="104"/>
        <v>11</v>
      </c>
      <c r="I1117" s="109">
        <v>15</v>
      </c>
      <c r="J1117" s="111">
        <f t="shared" si="105"/>
        <v>6.3333333333333325E-2</v>
      </c>
      <c r="K1117" s="138">
        <v>1172652.42</v>
      </c>
      <c r="L1117" s="138">
        <v>337272.11</v>
      </c>
      <c r="M1117" s="121">
        <v>0.38</v>
      </c>
      <c r="N1117" s="112">
        <f t="shared" si="106"/>
        <v>1618260.3395999998</v>
      </c>
      <c r="O1117" s="112">
        <f t="shared" si="107"/>
        <v>1127388.0365879997</v>
      </c>
      <c r="P1117" s="114">
        <f t="shared" si="108"/>
        <v>490872.30301200016</v>
      </c>
      <c r="Q1117" s="115">
        <f t="shared" si="109"/>
        <v>441785.07271080016</v>
      </c>
    </row>
    <row r="1118" spans="2:17" x14ac:dyDescent="0.25">
      <c r="B1118" s="109">
        <v>1114</v>
      </c>
      <c r="C1118" s="146" t="s">
        <v>6464</v>
      </c>
      <c r="D1118" s="109">
        <v>1200049772</v>
      </c>
      <c r="E1118" s="108" t="s">
        <v>2675</v>
      </c>
      <c r="F1118" s="109">
        <v>2010</v>
      </c>
      <c r="G1118" s="110">
        <v>44389</v>
      </c>
      <c r="H1118" s="109">
        <f t="shared" si="104"/>
        <v>11</v>
      </c>
      <c r="I1118" s="109">
        <v>15</v>
      </c>
      <c r="J1118" s="111">
        <f t="shared" si="105"/>
        <v>6.3333333333333325E-2</v>
      </c>
      <c r="K1118" s="138">
        <v>1122900</v>
      </c>
      <c r="L1118" s="138">
        <v>538891.71</v>
      </c>
      <c r="M1118" s="121">
        <v>0.38</v>
      </c>
      <c r="N1118" s="112">
        <f t="shared" si="106"/>
        <v>1549601.9999999998</v>
      </c>
      <c r="O1118" s="112">
        <f t="shared" si="107"/>
        <v>1079556.0599999996</v>
      </c>
      <c r="P1118" s="114">
        <f t="shared" si="108"/>
        <v>470045.94000000018</v>
      </c>
      <c r="Q1118" s="115">
        <f t="shared" si="109"/>
        <v>423041.34600000019</v>
      </c>
    </row>
    <row r="1119" spans="2:17" x14ac:dyDescent="0.25">
      <c r="B1119" s="109">
        <v>1115</v>
      </c>
      <c r="C1119" s="146" t="s">
        <v>6464</v>
      </c>
      <c r="D1119" s="109">
        <v>1200050880</v>
      </c>
      <c r="E1119" s="108" t="s">
        <v>2674</v>
      </c>
      <c r="F1119" s="109">
        <v>2010</v>
      </c>
      <c r="G1119" s="110">
        <v>44389</v>
      </c>
      <c r="H1119" s="109">
        <f t="shared" si="104"/>
        <v>11</v>
      </c>
      <c r="I1119" s="109">
        <v>15</v>
      </c>
      <c r="J1119" s="111">
        <f t="shared" si="105"/>
        <v>6.3333333333333325E-2</v>
      </c>
      <c r="K1119" s="138">
        <v>1076089.6499999999</v>
      </c>
      <c r="L1119" s="138">
        <v>309499.24</v>
      </c>
      <c r="M1119" s="121">
        <v>0.38</v>
      </c>
      <c r="N1119" s="112">
        <f t="shared" si="106"/>
        <v>1485003.7169999997</v>
      </c>
      <c r="O1119" s="112">
        <f t="shared" si="107"/>
        <v>1034552.5895099996</v>
      </c>
      <c r="P1119" s="114">
        <f t="shared" si="108"/>
        <v>450451.1274900001</v>
      </c>
      <c r="Q1119" s="115">
        <f t="shared" si="109"/>
        <v>405406.01474100008</v>
      </c>
    </row>
    <row r="1120" spans="2:17" x14ac:dyDescent="0.25">
      <c r="B1120" s="109">
        <v>1116</v>
      </c>
      <c r="C1120" s="146" t="s">
        <v>6464</v>
      </c>
      <c r="D1120" s="109">
        <v>1200050370</v>
      </c>
      <c r="E1120" s="108" t="s">
        <v>2676</v>
      </c>
      <c r="F1120" s="109">
        <v>2010</v>
      </c>
      <c r="G1120" s="110">
        <v>44389</v>
      </c>
      <c r="H1120" s="109">
        <f t="shared" si="104"/>
        <v>11</v>
      </c>
      <c r="I1120" s="109">
        <v>15</v>
      </c>
      <c r="J1120" s="111">
        <f t="shared" si="105"/>
        <v>6.3333333333333325E-2</v>
      </c>
      <c r="K1120" s="138">
        <v>1016084.2</v>
      </c>
      <c r="L1120" s="138">
        <v>292240.8</v>
      </c>
      <c r="M1120" s="121">
        <v>0.38</v>
      </c>
      <c r="N1120" s="112">
        <f t="shared" si="106"/>
        <v>1402196.1959999998</v>
      </c>
      <c r="O1120" s="112">
        <f t="shared" si="107"/>
        <v>976863.34987999965</v>
      </c>
      <c r="P1120" s="114">
        <f t="shared" si="108"/>
        <v>425332.84612000012</v>
      </c>
      <c r="Q1120" s="115">
        <f t="shared" si="109"/>
        <v>382799.56150800013</v>
      </c>
    </row>
    <row r="1121" spans="2:17" x14ac:dyDescent="0.25">
      <c r="B1121" s="109">
        <v>1117</v>
      </c>
      <c r="C1121" s="146" t="s">
        <v>6464</v>
      </c>
      <c r="D1121" s="109">
        <v>1200050290</v>
      </c>
      <c r="E1121" s="108" t="s">
        <v>2677</v>
      </c>
      <c r="F1121" s="109">
        <v>2010</v>
      </c>
      <c r="G1121" s="110">
        <v>44389</v>
      </c>
      <c r="H1121" s="109">
        <f t="shared" si="104"/>
        <v>11</v>
      </c>
      <c r="I1121" s="109">
        <v>15</v>
      </c>
      <c r="J1121" s="111">
        <f t="shared" si="105"/>
        <v>6.3333333333333325E-2</v>
      </c>
      <c r="K1121" s="138">
        <v>969887.7</v>
      </c>
      <c r="L1121" s="138">
        <v>278954.01</v>
      </c>
      <c r="M1121" s="121">
        <v>0.38</v>
      </c>
      <c r="N1121" s="112">
        <f t="shared" si="106"/>
        <v>1338445.0259999998</v>
      </c>
      <c r="O1121" s="112">
        <f t="shared" si="107"/>
        <v>932450.03477999975</v>
      </c>
      <c r="P1121" s="114">
        <f t="shared" si="108"/>
        <v>405994.99122000008</v>
      </c>
      <c r="Q1121" s="115">
        <f t="shared" si="109"/>
        <v>365395.49209800008</v>
      </c>
    </row>
    <row r="1122" spans="2:17" x14ac:dyDescent="0.25">
      <c r="B1122" s="109">
        <v>1118</v>
      </c>
      <c r="C1122" s="146" t="s">
        <v>6464</v>
      </c>
      <c r="D1122" s="109">
        <v>1200050600</v>
      </c>
      <c r="E1122" s="108" t="s">
        <v>2653</v>
      </c>
      <c r="F1122" s="109">
        <v>2010</v>
      </c>
      <c r="G1122" s="110">
        <v>44389</v>
      </c>
      <c r="H1122" s="109">
        <f t="shared" si="104"/>
        <v>11</v>
      </c>
      <c r="I1122" s="109">
        <v>15</v>
      </c>
      <c r="J1122" s="111">
        <f t="shared" si="105"/>
        <v>6.3333333333333325E-2</v>
      </c>
      <c r="K1122" s="138">
        <v>917662.98</v>
      </c>
      <c r="L1122" s="138">
        <v>263933.40999999997</v>
      </c>
      <c r="M1122" s="121">
        <v>0.38</v>
      </c>
      <c r="N1122" s="112">
        <f t="shared" si="106"/>
        <v>1266374.9123999998</v>
      </c>
      <c r="O1122" s="112">
        <f t="shared" si="107"/>
        <v>882241.18897199968</v>
      </c>
      <c r="P1122" s="114">
        <f t="shared" si="108"/>
        <v>384133.72342800011</v>
      </c>
      <c r="Q1122" s="115">
        <f t="shared" si="109"/>
        <v>345720.35108520009</v>
      </c>
    </row>
    <row r="1123" spans="2:17" x14ac:dyDescent="0.25">
      <c r="B1123" s="109">
        <v>1119</v>
      </c>
      <c r="C1123" s="146" t="s">
        <v>6464</v>
      </c>
      <c r="D1123" s="109">
        <v>1200050700</v>
      </c>
      <c r="E1123" s="108" t="s">
        <v>2678</v>
      </c>
      <c r="F1123" s="109">
        <v>2010</v>
      </c>
      <c r="G1123" s="110">
        <v>44389</v>
      </c>
      <c r="H1123" s="109">
        <f t="shared" si="104"/>
        <v>11</v>
      </c>
      <c r="I1123" s="109">
        <v>15</v>
      </c>
      <c r="J1123" s="111">
        <f t="shared" si="105"/>
        <v>6.3333333333333325E-2</v>
      </c>
      <c r="K1123" s="138">
        <v>865438.26</v>
      </c>
      <c r="L1123" s="138">
        <v>248912.82</v>
      </c>
      <c r="M1123" s="121">
        <v>0.38</v>
      </c>
      <c r="N1123" s="112">
        <f t="shared" si="106"/>
        <v>1194304.7988</v>
      </c>
      <c r="O1123" s="112">
        <f t="shared" si="107"/>
        <v>832032.34316399985</v>
      </c>
      <c r="P1123" s="114">
        <f t="shared" si="108"/>
        <v>362272.45563600014</v>
      </c>
      <c r="Q1123" s="115">
        <f t="shared" si="109"/>
        <v>326045.21007240016</v>
      </c>
    </row>
    <row r="1124" spans="2:17" x14ac:dyDescent="0.25">
      <c r="B1124" s="109">
        <v>1120</v>
      </c>
      <c r="C1124" s="146" t="s">
        <v>6464</v>
      </c>
      <c r="D1124" s="109">
        <v>1200050520</v>
      </c>
      <c r="E1124" s="108" t="s">
        <v>2679</v>
      </c>
      <c r="F1124" s="109">
        <v>2010</v>
      </c>
      <c r="G1124" s="110">
        <v>44389</v>
      </c>
      <c r="H1124" s="109">
        <f t="shared" si="104"/>
        <v>11</v>
      </c>
      <c r="I1124" s="109">
        <v>15</v>
      </c>
      <c r="J1124" s="111">
        <f t="shared" si="105"/>
        <v>6.3333333333333325E-2</v>
      </c>
      <c r="K1124" s="138">
        <v>814705.67</v>
      </c>
      <c r="L1124" s="138">
        <v>234321.34</v>
      </c>
      <c r="M1124" s="121">
        <v>0.38</v>
      </c>
      <c r="N1124" s="112">
        <f t="shared" si="106"/>
        <v>1124293.8245999999</v>
      </c>
      <c r="O1124" s="112">
        <f t="shared" si="107"/>
        <v>783258.03113799985</v>
      </c>
      <c r="P1124" s="114">
        <f t="shared" si="108"/>
        <v>341035.79346200009</v>
      </c>
      <c r="Q1124" s="115">
        <f t="shared" si="109"/>
        <v>306932.2141158001</v>
      </c>
    </row>
    <row r="1125" spans="2:17" x14ac:dyDescent="0.25">
      <c r="B1125" s="109">
        <v>1121</v>
      </c>
      <c r="C1125" s="146" t="s">
        <v>6464</v>
      </c>
      <c r="D1125" s="109">
        <v>1200050630</v>
      </c>
      <c r="E1125" s="108" t="s">
        <v>2680</v>
      </c>
      <c r="F1125" s="109">
        <v>2010</v>
      </c>
      <c r="G1125" s="110">
        <v>44389</v>
      </c>
      <c r="H1125" s="109">
        <f t="shared" si="104"/>
        <v>11</v>
      </c>
      <c r="I1125" s="109">
        <v>15</v>
      </c>
      <c r="J1125" s="111">
        <f t="shared" si="105"/>
        <v>6.3333333333333325E-2</v>
      </c>
      <c r="K1125" s="138">
        <v>755572</v>
      </c>
      <c r="L1125" s="138">
        <v>217313.63</v>
      </c>
      <c r="M1125" s="121">
        <v>0.38</v>
      </c>
      <c r="N1125" s="112">
        <f t="shared" si="106"/>
        <v>1042689.3599999999</v>
      </c>
      <c r="O1125" s="112">
        <f t="shared" si="107"/>
        <v>726406.92079999973</v>
      </c>
      <c r="P1125" s="114">
        <f t="shared" si="108"/>
        <v>316282.43920000014</v>
      </c>
      <c r="Q1125" s="115">
        <f t="shared" si="109"/>
        <v>284654.19528000016</v>
      </c>
    </row>
    <row r="1126" spans="2:17" x14ac:dyDescent="0.25">
      <c r="B1126" s="109">
        <v>1122</v>
      </c>
      <c r="C1126" s="146" t="s">
        <v>6464</v>
      </c>
      <c r="D1126" s="109">
        <v>1200050780</v>
      </c>
      <c r="E1126" s="108" t="s">
        <v>2681</v>
      </c>
      <c r="F1126" s="109">
        <v>2010</v>
      </c>
      <c r="G1126" s="110">
        <v>44389</v>
      </c>
      <c r="H1126" s="109">
        <f t="shared" si="104"/>
        <v>11</v>
      </c>
      <c r="I1126" s="109">
        <v>15</v>
      </c>
      <c r="J1126" s="111">
        <f t="shared" si="105"/>
        <v>6.3333333333333325E-2</v>
      </c>
      <c r="K1126" s="138">
        <v>728907.91</v>
      </c>
      <c r="L1126" s="138">
        <v>329817.96999999997</v>
      </c>
      <c r="M1126" s="121">
        <v>0.38</v>
      </c>
      <c r="N1126" s="112">
        <f t="shared" si="106"/>
        <v>1005892.9158</v>
      </c>
      <c r="O1126" s="112">
        <f t="shared" si="107"/>
        <v>700772.06467399991</v>
      </c>
      <c r="P1126" s="114">
        <f t="shared" si="108"/>
        <v>305120.85112600005</v>
      </c>
      <c r="Q1126" s="115">
        <f t="shared" si="109"/>
        <v>274608.76601340005</v>
      </c>
    </row>
    <row r="1127" spans="2:17" x14ac:dyDescent="0.25">
      <c r="B1127" s="109">
        <v>1123</v>
      </c>
      <c r="C1127" s="146" t="s">
        <v>6464</v>
      </c>
      <c r="D1127" s="109">
        <v>1200050510</v>
      </c>
      <c r="E1127" s="108" t="s">
        <v>2682</v>
      </c>
      <c r="F1127" s="109">
        <v>2010</v>
      </c>
      <c r="G1127" s="110">
        <v>44389</v>
      </c>
      <c r="H1127" s="109">
        <f t="shared" si="104"/>
        <v>11</v>
      </c>
      <c r="I1127" s="109">
        <v>15</v>
      </c>
      <c r="J1127" s="111">
        <f t="shared" si="105"/>
        <v>6.3333333333333325E-2</v>
      </c>
      <c r="K1127" s="138">
        <v>714613.26</v>
      </c>
      <c r="L1127" s="138">
        <v>205533.34</v>
      </c>
      <c r="M1127" s="121">
        <v>0.38</v>
      </c>
      <c r="N1127" s="112">
        <f t="shared" si="106"/>
        <v>986166.29879999999</v>
      </c>
      <c r="O1127" s="112">
        <f t="shared" si="107"/>
        <v>687029.18816399982</v>
      </c>
      <c r="P1127" s="114">
        <f t="shared" si="108"/>
        <v>299137.11063600017</v>
      </c>
      <c r="Q1127" s="115">
        <f t="shared" si="109"/>
        <v>269223.39957240014</v>
      </c>
    </row>
    <row r="1128" spans="2:17" x14ac:dyDescent="0.25">
      <c r="B1128" s="109">
        <v>1124</v>
      </c>
      <c r="C1128" s="146" t="s">
        <v>6464</v>
      </c>
      <c r="D1128" s="109">
        <v>1200050480</v>
      </c>
      <c r="E1128" s="108" t="s">
        <v>2683</v>
      </c>
      <c r="F1128" s="109">
        <v>2010</v>
      </c>
      <c r="G1128" s="110">
        <v>44389</v>
      </c>
      <c r="H1128" s="109">
        <f t="shared" si="104"/>
        <v>11</v>
      </c>
      <c r="I1128" s="109">
        <v>15</v>
      </c>
      <c r="J1128" s="111">
        <f t="shared" si="105"/>
        <v>6.3333333333333325E-2</v>
      </c>
      <c r="K1128" s="138">
        <v>686382.07</v>
      </c>
      <c r="L1128" s="138">
        <v>197413.61</v>
      </c>
      <c r="M1128" s="121">
        <v>0</v>
      </c>
      <c r="N1128" s="112">
        <f t="shared" si="106"/>
        <v>686382.07</v>
      </c>
      <c r="O1128" s="112">
        <f t="shared" si="107"/>
        <v>478179.50876666652</v>
      </c>
      <c r="P1128" s="114">
        <f t="shared" si="108"/>
        <v>208202.56123333343</v>
      </c>
      <c r="Q1128" s="115">
        <f t="shared" si="109"/>
        <v>187382.3051100001</v>
      </c>
    </row>
    <row r="1129" spans="2:17" x14ac:dyDescent="0.25">
      <c r="B1129" s="109">
        <v>1125</v>
      </c>
      <c r="C1129" s="146" t="s">
        <v>6464</v>
      </c>
      <c r="D1129" s="109">
        <v>1200050380</v>
      </c>
      <c r="E1129" s="108" t="s">
        <v>2684</v>
      </c>
      <c r="F1129" s="109">
        <v>2010</v>
      </c>
      <c r="G1129" s="110">
        <v>44389</v>
      </c>
      <c r="H1129" s="109">
        <f t="shared" si="104"/>
        <v>11</v>
      </c>
      <c r="I1129" s="109">
        <v>15</v>
      </c>
      <c r="J1129" s="111">
        <f t="shared" si="105"/>
        <v>6.3333333333333325E-2</v>
      </c>
      <c r="K1129" s="138">
        <v>664038.72</v>
      </c>
      <c r="L1129" s="138">
        <v>190987.34</v>
      </c>
      <c r="M1129" s="121">
        <v>0.38</v>
      </c>
      <c r="N1129" s="112">
        <f t="shared" si="106"/>
        <v>916373.43359999987</v>
      </c>
      <c r="O1129" s="112">
        <f t="shared" si="107"/>
        <v>638406.8254079998</v>
      </c>
      <c r="P1129" s="114">
        <f t="shared" si="108"/>
        <v>277966.60819200007</v>
      </c>
      <c r="Q1129" s="115">
        <f t="shared" si="109"/>
        <v>250169.94737280006</v>
      </c>
    </row>
    <row r="1130" spans="2:17" x14ac:dyDescent="0.25">
      <c r="B1130" s="109">
        <v>1126</v>
      </c>
      <c r="C1130" s="146" t="s">
        <v>6464</v>
      </c>
      <c r="D1130" s="109">
        <v>1200050740</v>
      </c>
      <c r="E1130" s="108" t="s">
        <v>2641</v>
      </c>
      <c r="F1130" s="109">
        <v>2010</v>
      </c>
      <c r="G1130" s="110">
        <v>44389</v>
      </c>
      <c r="H1130" s="109">
        <f t="shared" si="104"/>
        <v>11</v>
      </c>
      <c r="I1130" s="109">
        <v>15</v>
      </c>
      <c r="J1130" s="111">
        <f t="shared" si="105"/>
        <v>6.3333333333333325E-2</v>
      </c>
      <c r="K1130" s="138">
        <v>662168.06999999995</v>
      </c>
      <c r="L1130" s="138">
        <v>190449.33</v>
      </c>
      <c r="M1130" s="121">
        <v>0.38</v>
      </c>
      <c r="N1130" s="112">
        <f t="shared" si="106"/>
        <v>913791.9365999999</v>
      </c>
      <c r="O1130" s="112">
        <f t="shared" si="107"/>
        <v>636608.38249799982</v>
      </c>
      <c r="P1130" s="114">
        <f t="shared" si="108"/>
        <v>277183.55410200008</v>
      </c>
      <c r="Q1130" s="115">
        <f t="shared" si="109"/>
        <v>249465.19869180009</v>
      </c>
    </row>
    <row r="1131" spans="2:17" x14ac:dyDescent="0.25">
      <c r="B1131" s="109">
        <v>1127</v>
      </c>
      <c r="C1131" s="146" t="s">
        <v>6464</v>
      </c>
      <c r="D1131" s="109">
        <v>1200050790</v>
      </c>
      <c r="E1131" s="108" t="s">
        <v>2685</v>
      </c>
      <c r="F1131" s="109">
        <v>2010</v>
      </c>
      <c r="G1131" s="110">
        <v>44389</v>
      </c>
      <c r="H1131" s="109">
        <f t="shared" si="104"/>
        <v>11</v>
      </c>
      <c r="I1131" s="109">
        <v>15</v>
      </c>
      <c r="J1131" s="111">
        <f t="shared" si="105"/>
        <v>6.3333333333333325E-2</v>
      </c>
      <c r="K1131" s="138">
        <v>656364.04</v>
      </c>
      <c r="L1131" s="138">
        <v>188779.96</v>
      </c>
      <c r="M1131" s="121">
        <v>0.38</v>
      </c>
      <c r="N1131" s="112">
        <f t="shared" si="106"/>
        <v>905782.37520000001</v>
      </c>
      <c r="O1131" s="112">
        <f t="shared" si="107"/>
        <v>631028.38805599988</v>
      </c>
      <c r="P1131" s="114">
        <f t="shared" si="108"/>
        <v>274753.98714400013</v>
      </c>
      <c r="Q1131" s="115">
        <f t="shared" si="109"/>
        <v>247278.58842960012</v>
      </c>
    </row>
    <row r="1132" spans="2:17" x14ac:dyDescent="0.25">
      <c r="B1132" s="109">
        <v>1128</v>
      </c>
      <c r="C1132" s="146" t="s">
        <v>6464</v>
      </c>
      <c r="D1132" s="109">
        <v>1200050360</v>
      </c>
      <c r="E1132" s="108" t="s">
        <v>2686</v>
      </c>
      <c r="F1132" s="109">
        <v>2010</v>
      </c>
      <c r="G1132" s="110">
        <v>44389</v>
      </c>
      <c r="H1132" s="109">
        <f t="shared" si="104"/>
        <v>11</v>
      </c>
      <c r="I1132" s="109">
        <v>15</v>
      </c>
      <c r="J1132" s="111">
        <f t="shared" si="105"/>
        <v>6.3333333333333325E-2</v>
      </c>
      <c r="K1132" s="138">
        <v>641618.02</v>
      </c>
      <c r="L1132" s="138">
        <v>184538.79</v>
      </c>
      <c r="M1132" s="121">
        <v>0.38</v>
      </c>
      <c r="N1132" s="112">
        <f t="shared" si="106"/>
        <v>885432.8676</v>
      </c>
      <c r="O1132" s="112">
        <f t="shared" si="107"/>
        <v>616851.5644279999</v>
      </c>
      <c r="P1132" s="114">
        <f t="shared" si="108"/>
        <v>268581.3031720001</v>
      </c>
      <c r="Q1132" s="115">
        <f t="shared" si="109"/>
        <v>241723.1728548001</v>
      </c>
    </row>
    <row r="1133" spans="2:17" x14ac:dyDescent="0.25">
      <c r="B1133" s="109">
        <v>1129</v>
      </c>
      <c r="C1133" s="146" t="s">
        <v>6464</v>
      </c>
      <c r="D1133" s="109">
        <v>1200050841</v>
      </c>
      <c r="E1133" s="108" t="s">
        <v>2687</v>
      </c>
      <c r="F1133" s="109">
        <v>2010</v>
      </c>
      <c r="G1133" s="110">
        <v>44389</v>
      </c>
      <c r="H1133" s="109">
        <f t="shared" si="104"/>
        <v>11</v>
      </c>
      <c r="I1133" s="109">
        <v>15</v>
      </c>
      <c r="J1133" s="111">
        <f t="shared" si="105"/>
        <v>6.3333333333333325E-2</v>
      </c>
      <c r="K1133" s="138">
        <v>614131.31000000006</v>
      </c>
      <c r="L1133" s="138">
        <v>193643.19</v>
      </c>
      <c r="M1133" s="121">
        <v>0.38</v>
      </c>
      <c r="N1133" s="112">
        <f t="shared" si="106"/>
        <v>847501.20779999997</v>
      </c>
      <c r="O1133" s="112">
        <f t="shared" si="107"/>
        <v>590425.84143399983</v>
      </c>
      <c r="P1133" s="114">
        <f t="shared" si="108"/>
        <v>257075.36636600015</v>
      </c>
      <c r="Q1133" s="115">
        <f t="shared" si="109"/>
        <v>231367.82972940014</v>
      </c>
    </row>
    <row r="1134" spans="2:17" x14ac:dyDescent="0.25">
      <c r="B1134" s="109">
        <v>1130</v>
      </c>
      <c r="C1134" s="146" t="s">
        <v>6464</v>
      </c>
      <c r="D1134" s="109">
        <v>1200050620</v>
      </c>
      <c r="E1134" s="108" t="s">
        <v>2680</v>
      </c>
      <c r="F1134" s="109">
        <v>2010</v>
      </c>
      <c r="G1134" s="110">
        <v>44389</v>
      </c>
      <c r="H1134" s="109">
        <f t="shared" si="104"/>
        <v>11</v>
      </c>
      <c r="I1134" s="109">
        <v>15</v>
      </c>
      <c r="J1134" s="111">
        <f t="shared" si="105"/>
        <v>6.3333333333333325E-2</v>
      </c>
      <c r="K1134" s="138">
        <v>581932.62</v>
      </c>
      <c r="L1134" s="138">
        <v>167372.35999999999</v>
      </c>
      <c r="M1134" s="121">
        <v>0.38</v>
      </c>
      <c r="N1134" s="112">
        <f t="shared" si="106"/>
        <v>803067.01559999993</v>
      </c>
      <c r="O1134" s="112">
        <f t="shared" si="107"/>
        <v>559470.02086799988</v>
      </c>
      <c r="P1134" s="114">
        <f t="shared" si="108"/>
        <v>243596.99473200005</v>
      </c>
      <c r="Q1134" s="115">
        <f t="shared" si="109"/>
        <v>219237.29525880006</v>
      </c>
    </row>
    <row r="1135" spans="2:17" x14ac:dyDescent="0.25">
      <c r="B1135" s="109">
        <v>1131</v>
      </c>
      <c r="C1135" s="146" t="s">
        <v>6464</v>
      </c>
      <c r="D1135" s="109">
        <v>1200050340</v>
      </c>
      <c r="E1135" s="108" t="s">
        <v>2688</v>
      </c>
      <c r="F1135" s="109">
        <v>2010</v>
      </c>
      <c r="G1135" s="110">
        <v>44389</v>
      </c>
      <c r="H1135" s="109">
        <f t="shared" si="104"/>
        <v>11</v>
      </c>
      <c r="I1135" s="109">
        <v>15</v>
      </c>
      <c r="J1135" s="111">
        <f t="shared" si="105"/>
        <v>6.3333333333333325E-2</v>
      </c>
      <c r="K1135" s="138">
        <v>550000.93999999994</v>
      </c>
      <c r="L1135" s="138">
        <v>158188.35999999999</v>
      </c>
      <c r="M1135" s="121">
        <v>0.38</v>
      </c>
      <c r="N1135" s="112">
        <f t="shared" si="106"/>
        <v>759001.29719999991</v>
      </c>
      <c r="O1135" s="112">
        <f t="shared" si="107"/>
        <v>528770.9037159998</v>
      </c>
      <c r="P1135" s="114">
        <f t="shared" si="108"/>
        <v>230230.39348400012</v>
      </c>
      <c r="Q1135" s="115">
        <f t="shared" si="109"/>
        <v>207207.35413560012</v>
      </c>
    </row>
    <row r="1136" spans="2:17" x14ac:dyDescent="0.25">
      <c r="B1136" s="109">
        <v>1132</v>
      </c>
      <c r="C1136" s="146" t="s">
        <v>6464</v>
      </c>
      <c r="D1136" s="109">
        <v>1200050770</v>
      </c>
      <c r="E1136" s="108" t="s">
        <v>2689</v>
      </c>
      <c r="F1136" s="109">
        <v>2010</v>
      </c>
      <c r="G1136" s="110">
        <v>44389</v>
      </c>
      <c r="H1136" s="109">
        <f t="shared" si="104"/>
        <v>11</v>
      </c>
      <c r="I1136" s="109">
        <v>15</v>
      </c>
      <c r="J1136" s="111">
        <f t="shared" si="105"/>
        <v>6.3333333333333325E-2</v>
      </c>
      <c r="K1136" s="138">
        <v>507325.88</v>
      </c>
      <c r="L1136" s="138">
        <v>145914.42000000001</v>
      </c>
      <c r="M1136" s="121">
        <v>0.38</v>
      </c>
      <c r="N1136" s="112">
        <f t="shared" si="106"/>
        <v>700109.71439999994</v>
      </c>
      <c r="O1136" s="112">
        <f t="shared" si="107"/>
        <v>487743.10103199986</v>
      </c>
      <c r="P1136" s="114">
        <f t="shared" si="108"/>
        <v>212366.61336800008</v>
      </c>
      <c r="Q1136" s="115">
        <f t="shared" si="109"/>
        <v>191129.95203120008</v>
      </c>
    </row>
    <row r="1137" spans="2:17" x14ac:dyDescent="0.25">
      <c r="B1137" s="109">
        <v>1133</v>
      </c>
      <c r="C1137" s="146" t="s">
        <v>6464</v>
      </c>
      <c r="D1137" s="109">
        <v>1200051000</v>
      </c>
      <c r="E1137" s="108" t="s">
        <v>2690</v>
      </c>
      <c r="F1137" s="109">
        <v>2010</v>
      </c>
      <c r="G1137" s="110">
        <v>44389</v>
      </c>
      <c r="H1137" s="109">
        <f t="shared" si="104"/>
        <v>11</v>
      </c>
      <c r="I1137" s="109">
        <v>15</v>
      </c>
      <c r="J1137" s="111">
        <f t="shared" si="105"/>
        <v>6.3333333333333325E-2</v>
      </c>
      <c r="K1137" s="138">
        <v>496041.3</v>
      </c>
      <c r="L1137" s="138">
        <v>224449.99</v>
      </c>
      <c r="M1137" s="113">
        <v>0</v>
      </c>
      <c r="N1137" s="112">
        <f t="shared" si="106"/>
        <v>496041.3</v>
      </c>
      <c r="O1137" s="112">
        <f t="shared" si="107"/>
        <v>345575.43899999995</v>
      </c>
      <c r="P1137" s="114">
        <f t="shared" si="108"/>
        <v>150465.86100000003</v>
      </c>
      <c r="Q1137" s="115">
        <f t="shared" si="109"/>
        <v>135419.27490000005</v>
      </c>
    </row>
    <row r="1138" spans="2:17" x14ac:dyDescent="0.25">
      <c r="B1138" s="109">
        <v>1134</v>
      </c>
      <c r="C1138" s="146" t="s">
        <v>6464</v>
      </c>
      <c r="D1138" s="109">
        <v>1200050950</v>
      </c>
      <c r="E1138" s="108" t="s">
        <v>2691</v>
      </c>
      <c r="F1138" s="109">
        <v>2010</v>
      </c>
      <c r="G1138" s="110">
        <v>44389</v>
      </c>
      <c r="H1138" s="109">
        <f t="shared" si="104"/>
        <v>11</v>
      </c>
      <c r="I1138" s="109">
        <v>8</v>
      </c>
      <c r="J1138" s="111">
        <f t="shared" si="105"/>
        <v>0.11874999999999999</v>
      </c>
      <c r="K1138" s="138">
        <v>472305.47</v>
      </c>
      <c r="L1138" s="138">
        <v>135842.01</v>
      </c>
      <c r="M1138" s="121">
        <v>0.38</v>
      </c>
      <c r="N1138" s="112">
        <f t="shared" si="106"/>
        <v>651781.54859999986</v>
      </c>
      <c r="O1138" s="112">
        <f t="shared" si="107"/>
        <v>851389.64785874973</v>
      </c>
      <c r="P1138" s="114">
        <f t="shared" si="108"/>
        <v>32589.077429999994</v>
      </c>
      <c r="Q1138" s="115">
        <f t="shared" si="109"/>
        <v>32589.077429999994</v>
      </c>
    </row>
    <row r="1139" spans="2:17" x14ac:dyDescent="0.25">
      <c r="B1139" s="109">
        <v>1135</v>
      </c>
      <c r="C1139" s="146" t="s">
        <v>6464</v>
      </c>
      <c r="D1139" s="109">
        <v>1200050450</v>
      </c>
      <c r="E1139" s="108" t="s">
        <v>2692</v>
      </c>
      <c r="F1139" s="109">
        <v>2010</v>
      </c>
      <c r="G1139" s="110">
        <v>44389</v>
      </c>
      <c r="H1139" s="109">
        <f t="shared" si="104"/>
        <v>11</v>
      </c>
      <c r="I1139" s="109">
        <v>8</v>
      </c>
      <c r="J1139" s="111">
        <f t="shared" si="105"/>
        <v>0.11874999999999999</v>
      </c>
      <c r="K1139" s="138">
        <v>462524.53</v>
      </c>
      <c r="L1139" s="138">
        <v>133028.87</v>
      </c>
      <c r="M1139" s="121">
        <v>0.38</v>
      </c>
      <c r="N1139" s="112">
        <f t="shared" si="106"/>
        <v>638283.85140000004</v>
      </c>
      <c r="O1139" s="112">
        <f t="shared" si="107"/>
        <v>833758.28089125</v>
      </c>
      <c r="P1139" s="114">
        <f t="shared" si="108"/>
        <v>31914.192570000003</v>
      </c>
      <c r="Q1139" s="115">
        <f t="shared" si="109"/>
        <v>31914.192570000003</v>
      </c>
    </row>
    <row r="1140" spans="2:17" x14ac:dyDescent="0.25">
      <c r="B1140" s="109">
        <v>1136</v>
      </c>
      <c r="C1140" s="146" t="s">
        <v>6464</v>
      </c>
      <c r="D1140" s="109">
        <v>1200050460</v>
      </c>
      <c r="E1140" s="108" t="s">
        <v>2693</v>
      </c>
      <c r="F1140" s="109">
        <v>2010</v>
      </c>
      <c r="G1140" s="110">
        <v>44389</v>
      </c>
      <c r="H1140" s="109">
        <f t="shared" si="104"/>
        <v>11</v>
      </c>
      <c r="I1140" s="109">
        <v>8</v>
      </c>
      <c r="J1140" s="111">
        <f t="shared" si="105"/>
        <v>0.11874999999999999</v>
      </c>
      <c r="K1140" s="138">
        <v>432592.3</v>
      </c>
      <c r="L1140" s="138">
        <v>124419.95</v>
      </c>
      <c r="M1140" s="121">
        <v>0.38</v>
      </c>
      <c r="N1140" s="112">
        <f t="shared" si="106"/>
        <v>596977.37399999995</v>
      </c>
      <c r="O1140" s="112">
        <f t="shared" si="107"/>
        <v>779801.69478749984</v>
      </c>
      <c r="P1140" s="114">
        <f t="shared" si="108"/>
        <v>29848.868699999999</v>
      </c>
      <c r="Q1140" s="115">
        <f t="shared" si="109"/>
        <v>29848.868699999999</v>
      </c>
    </row>
    <row r="1141" spans="2:17" x14ac:dyDescent="0.25">
      <c r="B1141" s="109">
        <v>1137</v>
      </c>
      <c r="C1141" s="146" t="s">
        <v>6464</v>
      </c>
      <c r="D1141" s="109">
        <v>1200050860</v>
      </c>
      <c r="E1141" s="108" t="s">
        <v>2694</v>
      </c>
      <c r="F1141" s="109">
        <v>2010</v>
      </c>
      <c r="G1141" s="110">
        <v>44389</v>
      </c>
      <c r="H1141" s="109">
        <f t="shared" si="104"/>
        <v>11</v>
      </c>
      <c r="I1141" s="109">
        <v>8</v>
      </c>
      <c r="J1141" s="111">
        <f t="shared" si="105"/>
        <v>0.11874999999999999</v>
      </c>
      <c r="K1141" s="138">
        <v>422918.78</v>
      </c>
      <c r="L1141" s="138">
        <v>121637.65</v>
      </c>
      <c r="M1141" s="121">
        <v>0.38</v>
      </c>
      <c r="N1141" s="112">
        <f t="shared" si="106"/>
        <v>583627.91639999999</v>
      </c>
      <c r="O1141" s="112">
        <f t="shared" si="107"/>
        <v>762363.96579749999</v>
      </c>
      <c r="P1141" s="114">
        <f t="shared" si="108"/>
        <v>29181.395820000002</v>
      </c>
      <c r="Q1141" s="115">
        <f t="shared" si="109"/>
        <v>29181.395820000002</v>
      </c>
    </row>
    <row r="1142" spans="2:17" x14ac:dyDescent="0.25">
      <c r="B1142" s="109">
        <v>1138</v>
      </c>
      <c r="C1142" s="146" t="s">
        <v>6464</v>
      </c>
      <c r="D1142" s="109">
        <v>1200050521</v>
      </c>
      <c r="E1142" s="108" t="s">
        <v>2695</v>
      </c>
      <c r="F1142" s="109">
        <v>2010</v>
      </c>
      <c r="G1142" s="110">
        <v>44389</v>
      </c>
      <c r="H1142" s="109">
        <f t="shared" si="104"/>
        <v>11</v>
      </c>
      <c r="I1142" s="109">
        <v>8</v>
      </c>
      <c r="J1142" s="111">
        <f t="shared" si="105"/>
        <v>0.11874999999999999</v>
      </c>
      <c r="K1142" s="138">
        <v>392000</v>
      </c>
      <c r="L1142" s="138">
        <v>315910.46999999997</v>
      </c>
      <c r="M1142" s="121">
        <v>0.38</v>
      </c>
      <c r="N1142" s="112">
        <f t="shared" si="106"/>
        <v>540960</v>
      </c>
      <c r="O1142" s="112">
        <f t="shared" si="107"/>
        <v>706629</v>
      </c>
      <c r="P1142" s="114">
        <f t="shared" si="108"/>
        <v>27048</v>
      </c>
      <c r="Q1142" s="115">
        <f t="shared" si="109"/>
        <v>27048</v>
      </c>
    </row>
    <row r="1143" spans="2:17" x14ac:dyDescent="0.25">
      <c r="B1143" s="109">
        <v>1139</v>
      </c>
      <c r="C1143" s="146" t="s">
        <v>6464</v>
      </c>
      <c r="D1143" s="109">
        <v>1200050320</v>
      </c>
      <c r="E1143" s="108" t="s">
        <v>2696</v>
      </c>
      <c r="F1143" s="109">
        <v>2010</v>
      </c>
      <c r="G1143" s="110">
        <v>44389</v>
      </c>
      <c r="H1143" s="109">
        <f t="shared" si="104"/>
        <v>11</v>
      </c>
      <c r="I1143" s="109">
        <v>8</v>
      </c>
      <c r="J1143" s="111">
        <f t="shared" si="105"/>
        <v>0.11874999999999999</v>
      </c>
      <c r="K1143" s="138">
        <v>351546.98</v>
      </c>
      <c r="L1143" s="138">
        <v>101110.12</v>
      </c>
      <c r="M1143" s="121">
        <v>0.38</v>
      </c>
      <c r="N1143" s="112">
        <f t="shared" si="106"/>
        <v>485134.83239999996</v>
      </c>
      <c r="O1143" s="112">
        <f t="shared" si="107"/>
        <v>633707.37482249993</v>
      </c>
      <c r="P1143" s="114">
        <f t="shared" si="108"/>
        <v>24256.741620000001</v>
      </c>
      <c r="Q1143" s="115">
        <f t="shared" si="109"/>
        <v>24256.741620000001</v>
      </c>
    </row>
    <row r="1144" spans="2:17" x14ac:dyDescent="0.25">
      <c r="B1144" s="109">
        <v>1140</v>
      </c>
      <c r="C1144" s="146" t="s">
        <v>6464</v>
      </c>
      <c r="D1144" s="109">
        <v>1200051021</v>
      </c>
      <c r="E1144" s="108" t="s">
        <v>2697</v>
      </c>
      <c r="F1144" s="109">
        <v>2010</v>
      </c>
      <c r="G1144" s="110">
        <v>44389</v>
      </c>
      <c r="H1144" s="109">
        <f t="shared" si="104"/>
        <v>11</v>
      </c>
      <c r="I1144" s="109">
        <v>8</v>
      </c>
      <c r="J1144" s="111">
        <f t="shared" si="105"/>
        <v>0.11874999999999999</v>
      </c>
      <c r="K1144" s="138">
        <v>346210</v>
      </c>
      <c r="L1144" s="138">
        <v>111804.17</v>
      </c>
      <c r="M1144" s="121">
        <v>0.32</v>
      </c>
      <c r="N1144" s="112">
        <f t="shared" si="106"/>
        <v>456997.2</v>
      </c>
      <c r="O1144" s="112">
        <f t="shared" si="107"/>
        <v>596952.59250000003</v>
      </c>
      <c r="P1144" s="114">
        <f t="shared" si="108"/>
        <v>22849.86</v>
      </c>
      <c r="Q1144" s="115">
        <f t="shared" si="109"/>
        <v>22849.86</v>
      </c>
    </row>
    <row r="1145" spans="2:17" x14ac:dyDescent="0.25">
      <c r="B1145" s="109">
        <v>1141</v>
      </c>
      <c r="C1145" s="146" t="s">
        <v>6464</v>
      </c>
      <c r="D1145" s="109">
        <v>1200050511</v>
      </c>
      <c r="E1145" s="108" t="s">
        <v>2698</v>
      </c>
      <c r="F1145" s="109">
        <v>2010</v>
      </c>
      <c r="G1145" s="110">
        <v>44389</v>
      </c>
      <c r="H1145" s="109">
        <f t="shared" si="104"/>
        <v>11</v>
      </c>
      <c r="I1145" s="109">
        <v>8</v>
      </c>
      <c r="J1145" s="111">
        <f t="shared" si="105"/>
        <v>0.11874999999999999</v>
      </c>
      <c r="K1145" s="138">
        <v>288000</v>
      </c>
      <c r="L1145" s="138">
        <v>227877.76000000001</v>
      </c>
      <c r="M1145" s="121">
        <v>0.38</v>
      </c>
      <c r="N1145" s="112">
        <f t="shared" si="106"/>
        <v>397439.99999999994</v>
      </c>
      <c r="O1145" s="112">
        <f t="shared" si="107"/>
        <v>519155.99999999988</v>
      </c>
      <c r="P1145" s="114">
        <f t="shared" si="108"/>
        <v>19872</v>
      </c>
      <c r="Q1145" s="115">
        <f t="shared" si="109"/>
        <v>19872</v>
      </c>
    </row>
    <row r="1146" spans="2:17" x14ac:dyDescent="0.25">
      <c r="B1146" s="109">
        <v>1142</v>
      </c>
      <c r="C1146" s="146" t="s">
        <v>6464</v>
      </c>
      <c r="D1146" s="109">
        <v>1200050280</v>
      </c>
      <c r="E1146" s="108" t="s">
        <v>2699</v>
      </c>
      <c r="F1146" s="109">
        <v>2010</v>
      </c>
      <c r="G1146" s="110">
        <v>44389</v>
      </c>
      <c r="H1146" s="109">
        <f t="shared" si="104"/>
        <v>11</v>
      </c>
      <c r="I1146" s="109">
        <v>8</v>
      </c>
      <c r="J1146" s="111">
        <f t="shared" si="105"/>
        <v>0.11874999999999999</v>
      </c>
      <c r="K1146" s="138">
        <v>272874.17</v>
      </c>
      <c r="L1146" s="138">
        <v>78482.64</v>
      </c>
      <c r="M1146" s="121">
        <v>0.38</v>
      </c>
      <c r="N1146" s="112">
        <f t="shared" si="106"/>
        <v>376566.35459999996</v>
      </c>
      <c r="O1146" s="112">
        <f t="shared" si="107"/>
        <v>491889.80069624993</v>
      </c>
      <c r="P1146" s="114">
        <f t="shared" si="108"/>
        <v>18828.317729999999</v>
      </c>
      <c r="Q1146" s="115">
        <f t="shared" si="109"/>
        <v>18828.317729999999</v>
      </c>
    </row>
    <row r="1147" spans="2:17" x14ac:dyDescent="0.25">
      <c r="B1147" s="109">
        <v>1143</v>
      </c>
      <c r="C1147" s="146" t="s">
        <v>6464</v>
      </c>
      <c r="D1147" s="109">
        <v>1200050960</v>
      </c>
      <c r="E1147" s="108" t="s">
        <v>2700</v>
      </c>
      <c r="F1147" s="109">
        <v>2010</v>
      </c>
      <c r="G1147" s="110">
        <v>44389</v>
      </c>
      <c r="H1147" s="109">
        <f t="shared" si="104"/>
        <v>11</v>
      </c>
      <c r="I1147" s="109">
        <v>8</v>
      </c>
      <c r="J1147" s="111">
        <f t="shared" si="105"/>
        <v>0.11874999999999999</v>
      </c>
      <c r="K1147" s="138">
        <v>259631.48</v>
      </c>
      <c r="L1147" s="138">
        <v>74673.84</v>
      </c>
      <c r="M1147" s="121">
        <v>0.38</v>
      </c>
      <c r="N1147" s="112">
        <f t="shared" si="106"/>
        <v>358291.4424</v>
      </c>
      <c r="O1147" s="112">
        <f t="shared" si="107"/>
        <v>468018.19663499994</v>
      </c>
      <c r="P1147" s="114">
        <f t="shared" si="108"/>
        <v>17914.572120000001</v>
      </c>
      <c r="Q1147" s="115">
        <f t="shared" si="109"/>
        <v>17914.572120000001</v>
      </c>
    </row>
    <row r="1148" spans="2:17" x14ac:dyDescent="0.25">
      <c r="B1148" s="109">
        <v>1144</v>
      </c>
      <c r="C1148" s="146" t="s">
        <v>6464</v>
      </c>
      <c r="D1148" s="109">
        <v>1200051010</v>
      </c>
      <c r="E1148" s="108" t="s">
        <v>2701</v>
      </c>
      <c r="F1148" s="109">
        <v>2010</v>
      </c>
      <c r="G1148" s="110">
        <v>44389</v>
      </c>
      <c r="H1148" s="109">
        <f t="shared" si="104"/>
        <v>11</v>
      </c>
      <c r="I1148" s="109">
        <v>8</v>
      </c>
      <c r="J1148" s="111">
        <f t="shared" si="105"/>
        <v>0.11874999999999999</v>
      </c>
      <c r="K1148" s="138">
        <v>254871.57</v>
      </c>
      <c r="L1148" s="138">
        <v>73304.83</v>
      </c>
      <c r="M1148" s="121">
        <v>0.38</v>
      </c>
      <c r="N1148" s="112">
        <f t="shared" si="106"/>
        <v>351722.76659999997</v>
      </c>
      <c r="O1148" s="112">
        <f t="shared" si="107"/>
        <v>459437.86387124995</v>
      </c>
      <c r="P1148" s="114">
        <f t="shared" si="108"/>
        <v>17586.138329999998</v>
      </c>
      <c r="Q1148" s="115">
        <f t="shared" si="109"/>
        <v>17586.138329999998</v>
      </c>
    </row>
    <row r="1149" spans="2:17" x14ac:dyDescent="0.25">
      <c r="B1149" s="109">
        <v>1145</v>
      </c>
      <c r="C1149" s="146" t="s">
        <v>6464</v>
      </c>
      <c r="D1149" s="109">
        <v>1200050330</v>
      </c>
      <c r="E1149" s="108" t="s">
        <v>2702</v>
      </c>
      <c r="F1149" s="109">
        <v>2010</v>
      </c>
      <c r="G1149" s="110">
        <v>44389</v>
      </c>
      <c r="H1149" s="109">
        <f t="shared" si="104"/>
        <v>11</v>
      </c>
      <c r="I1149" s="109">
        <v>15</v>
      </c>
      <c r="J1149" s="111">
        <f t="shared" si="105"/>
        <v>6.3333333333333325E-2</v>
      </c>
      <c r="K1149" s="138">
        <v>215464.28</v>
      </c>
      <c r="L1149" s="138">
        <v>61970.71</v>
      </c>
      <c r="M1149" s="121">
        <v>0.38</v>
      </c>
      <c r="N1149" s="112">
        <f t="shared" si="106"/>
        <v>297340.70639999997</v>
      </c>
      <c r="O1149" s="112">
        <f t="shared" si="107"/>
        <v>207147.35879199993</v>
      </c>
      <c r="P1149" s="114">
        <f t="shared" si="108"/>
        <v>90193.34760800004</v>
      </c>
      <c r="Q1149" s="115">
        <f t="shared" si="109"/>
        <v>81174.012847200036</v>
      </c>
    </row>
    <row r="1150" spans="2:17" x14ac:dyDescent="0.25">
      <c r="B1150" s="109">
        <v>1146</v>
      </c>
      <c r="C1150" s="146" t="s">
        <v>6464</v>
      </c>
      <c r="D1150" s="109">
        <v>1200049771</v>
      </c>
      <c r="E1150" s="108" t="s">
        <v>2703</v>
      </c>
      <c r="F1150" s="109">
        <v>2010</v>
      </c>
      <c r="G1150" s="110">
        <v>44389</v>
      </c>
      <c r="H1150" s="109">
        <f t="shared" si="104"/>
        <v>11</v>
      </c>
      <c r="I1150" s="109">
        <v>15</v>
      </c>
      <c r="J1150" s="111">
        <f t="shared" si="105"/>
        <v>6.3333333333333325E-2</v>
      </c>
      <c r="K1150" s="138">
        <v>198100</v>
      </c>
      <c r="L1150" s="138">
        <v>95516.51</v>
      </c>
      <c r="M1150" s="121">
        <v>0.38</v>
      </c>
      <c r="N1150" s="112">
        <f t="shared" si="106"/>
        <v>273378</v>
      </c>
      <c r="O1150" s="112">
        <f t="shared" si="107"/>
        <v>190453.33999999997</v>
      </c>
      <c r="P1150" s="114">
        <f t="shared" si="108"/>
        <v>82924.660000000033</v>
      </c>
      <c r="Q1150" s="115">
        <f t="shared" si="109"/>
        <v>74632.194000000032</v>
      </c>
    </row>
    <row r="1151" spans="2:17" x14ac:dyDescent="0.25">
      <c r="B1151" s="109">
        <v>1147</v>
      </c>
      <c r="C1151" s="146" t="s">
        <v>6464</v>
      </c>
      <c r="D1151" s="109">
        <v>1200048230</v>
      </c>
      <c r="E1151" s="108" t="s">
        <v>2704</v>
      </c>
      <c r="F1151" s="109">
        <v>2010</v>
      </c>
      <c r="G1151" s="110">
        <v>44389</v>
      </c>
      <c r="H1151" s="109">
        <f t="shared" si="104"/>
        <v>11</v>
      </c>
      <c r="I1151" s="109">
        <v>3</v>
      </c>
      <c r="J1151" s="111">
        <f t="shared" si="105"/>
        <v>0.31666666666666665</v>
      </c>
      <c r="K1151" s="138">
        <v>190000</v>
      </c>
      <c r="L1151" s="138">
        <v>59222.78</v>
      </c>
      <c r="M1151" s="121">
        <v>0</v>
      </c>
      <c r="N1151" s="112">
        <f t="shared" si="106"/>
        <v>190000</v>
      </c>
      <c r="O1151" s="112">
        <f t="shared" si="107"/>
        <v>661833.33333333337</v>
      </c>
      <c r="P1151" s="114">
        <f t="shared" si="108"/>
        <v>9500</v>
      </c>
      <c r="Q1151" s="115">
        <f t="shared" si="109"/>
        <v>9500</v>
      </c>
    </row>
    <row r="1152" spans="2:17" x14ac:dyDescent="0.25">
      <c r="B1152" s="109">
        <v>1148</v>
      </c>
      <c r="C1152" s="146" t="s">
        <v>6464</v>
      </c>
      <c r="D1152" s="109">
        <v>1200050910</v>
      </c>
      <c r="E1152" s="108" t="s">
        <v>2705</v>
      </c>
      <c r="F1152" s="109">
        <v>2010</v>
      </c>
      <c r="G1152" s="110">
        <v>44389</v>
      </c>
      <c r="H1152" s="109">
        <f t="shared" si="104"/>
        <v>11</v>
      </c>
      <c r="I1152" s="109">
        <v>10</v>
      </c>
      <c r="J1152" s="111">
        <f t="shared" si="105"/>
        <v>9.5000000000000001E-2</v>
      </c>
      <c r="K1152" s="138">
        <v>178459.33</v>
      </c>
      <c r="L1152" s="138">
        <v>51327.53</v>
      </c>
      <c r="M1152" s="121">
        <v>0.38</v>
      </c>
      <c r="N1152" s="112">
        <f t="shared" si="106"/>
        <v>246273.87539999996</v>
      </c>
      <c r="O1152" s="112">
        <f t="shared" si="107"/>
        <v>257356.19979299995</v>
      </c>
      <c r="P1152" s="114">
        <f t="shared" si="108"/>
        <v>12313.693769999998</v>
      </c>
      <c r="Q1152" s="115">
        <f t="shared" si="109"/>
        <v>12313.693769999998</v>
      </c>
    </row>
    <row r="1153" spans="2:17" x14ac:dyDescent="0.25">
      <c r="B1153" s="109">
        <v>1149</v>
      </c>
      <c r="C1153" s="146" t="s">
        <v>6464</v>
      </c>
      <c r="D1153" s="109">
        <v>1200050300</v>
      </c>
      <c r="E1153" s="108" t="s">
        <v>2706</v>
      </c>
      <c r="F1153" s="109">
        <v>2010</v>
      </c>
      <c r="G1153" s="110">
        <v>44389</v>
      </c>
      <c r="H1153" s="109">
        <f t="shared" si="104"/>
        <v>11</v>
      </c>
      <c r="I1153" s="109">
        <v>10</v>
      </c>
      <c r="J1153" s="111">
        <f t="shared" si="105"/>
        <v>9.5000000000000001E-2</v>
      </c>
      <c r="K1153" s="138">
        <v>164433.26999999999</v>
      </c>
      <c r="L1153" s="138">
        <v>47293.42</v>
      </c>
      <c r="M1153" s="121">
        <v>0.38</v>
      </c>
      <c r="N1153" s="112">
        <f t="shared" si="106"/>
        <v>226917.91259999998</v>
      </c>
      <c r="O1153" s="112">
        <f t="shared" si="107"/>
        <v>237129.21866699995</v>
      </c>
      <c r="P1153" s="114">
        <f t="shared" si="108"/>
        <v>11345.895629999999</v>
      </c>
      <c r="Q1153" s="115">
        <f t="shared" si="109"/>
        <v>11345.895629999999</v>
      </c>
    </row>
    <row r="1154" spans="2:17" x14ac:dyDescent="0.25">
      <c r="B1154" s="109">
        <v>1150</v>
      </c>
      <c r="C1154" s="146" t="s">
        <v>6464</v>
      </c>
      <c r="D1154" s="109">
        <v>1200050500</v>
      </c>
      <c r="E1154" s="108" t="s">
        <v>2707</v>
      </c>
      <c r="F1154" s="109">
        <v>2010</v>
      </c>
      <c r="G1154" s="110">
        <v>44389</v>
      </c>
      <c r="H1154" s="109">
        <f t="shared" si="104"/>
        <v>11</v>
      </c>
      <c r="I1154" s="109">
        <v>15</v>
      </c>
      <c r="J1154" s="111">
        <f t="shared" si="105"/>
        <v>6.3333333333333325E-2</v>
      </c>
      <c r="K1154" s="138">
        <v>156674.16</v>
      </c>
      <c r="L1154" s="138">
        <v>45061.8</v>
      </c>
      <c r="M1154" s="121">
        <v>0.38</v>
      </c>
      <c r="N1154" s="112">
        <f t="shared" si="106"/>
        <v>216210.34079999998</v>
      </c>
      <c r="O1154" s="112">
        <f t="shared" si="107"/>
        <v>150626.53742399995</v>
      </c>
      <c r="P1154" s="114">
        <f t="shared" si="108"/>
        <v>65583.803376000025</v>
      </c>
      <c r="Q1154" s="115">
        <f t="shared" si="109"/>
        <v>59025.423038400026</v>
      </c>
    </row>
    <row r="1155" spans="2:17" x14ac:dyDescent="0.25">
      <c r="B1155" s="109">
        <v>1151</v>
      </c>
      <c r="C1155" s="146" t="s">
        <v>6464</v>
      </c>
      <c r="D1155" s="109">
        <v>1200050920</v>
      </c>
      <c r="E1155" s="108" t="s">
        <v>2708</v>
      </c>
      <c r="F1155" s="109">
        <v>2010</v>
      </c>
      <c r="G1155" s="110">
        <v>44389</v>
      </c>
      <c r="H1155" s="109">
        <f t="shared" si="104"/>
        <v>11</v>
      </c>
      <c r="I1155" s="109">
        <v>10</v>
      </c>
      <c r="J1155" s="111">
        <f t="shared" si="105"/>
        <v>9.5000000000000001E-2</v>
      </c>
      <c r="K1155" s="138">
        <v>150041.62</v>
      </c>
      <c r="L1155" s="138">
        <v>43154.14</v>
      </c>
      <c r="M1155" s="121">
        <v>0.38</v>
      </c>
      <c r="N1155" s="112">
        <f t="shared" si="106"/>
        <v>207057.43559999997</v>
      </c>
      <c r="O1155" s="112">
        <f t="shared" si="107"/>
        <v>216375.02020199996</v>
      </c>
      <c r="P1155" s="114">
        <f t="shared" si="108"/>
        <v>10352.871779999999</v>
      </c>
      <c r="Q1155" s="115">
        <f t="shared" si="109"/>
        <v>10352.871779999999</v>
      </c>
    </row>
    <row r="1156" spans="2:17" x14ac:dyDescent="0.25">
      <c r="B1156" s="109">
        <v>1152</v>
      </c>
      <c r="C1156" s="146" t="s">
        <v>6464</v>
      </c>
      <c r="D1156" s="109">
        <v>1200050550</v>
      </c>
      <c r="E1156" s="108" t="s">
        <v>2709</v>
      </c>
      <c r="F1156" s="109">
        <v>2010</v>
      </c>
      <c r="G1156" s="110">
        <v>44389</v>
      </c>
      <c r="H1156" s="109">
        <f t="shared" si="104"/>
        <v>11</v>
      </c>
      <c r="I1156" s="109">
        <v>10</v>
      </c>
      <c r="J1156" s="111">
        <f t="shared" si="105"/>
        <v>9.5000000000000001E-2</v>
      </c>
      <c r="K1156" s="138">
        <v>142906.23999999999</v>
      </c>
      <c r="L1156" s="138">
        <v>41101.97</v>
      </c>
      <c r="M1156" s="121">
        <v>0.38</v>
      </c>
      <c r="N1156" s="112">
        <f t="shared" si="106"/>
        <v>197210.61119999998</v>
      </c>
      <c r="O1156" s="112">
        <f t="shared" si="107"/>
        <v>206085.08870399997</v>
      </c>
      <c r="P1156" s="114">
        <f t="shared" si="108"/>
        <v>9860.5305599999992</v>
      </c>
      <c r="Q1156" s="115">
        <f t="shared" si="109"/>
        <v>9860.5305599999992</v>
      </c>
    </row>
    <row r="1157" spans="2:17" x14ac:dyDescent="0.25">
      <c r="B1157" s="109">
        <v>1153</v>
      </c>
      <c r="C1157" s="146" t="s">
        <v>6464</v>
      </c>
      <c r="D1157" s="109">
        <v>1200050310</v>
      </c>
      <c r="E1157" s="108" t="s">
        <v>2710</v>
      </c>
      <c r="F1157" s="109">
        <v>2010</v>
      </c>
      <c r="G1157" s="110">
        <v>44389</v>
      </c>
      <c r="H1157" s="109">
        <f t="shared" ref="H1157:H1220" si="110">YEAR(G1157)-F1157</f>
        <v>11</v>
      </c>
      <c r="I1157" s="109">
        <v>15</v>
      </c>
      <c r="J1157" s="111">
        <f t="shared" ref="J1157:J1220" si="111">(95/I1157/100)</f>
        <v>6.3333333333333325E-2</v>
      </c>
      <c r="K1157" s="138">
        <v>116983.37</v>
      </c>
      <c r="L1157" s="138">
        <v>33646.11</v>
      </c>
      <c r="M1157" s="121">
        <v>0</v>
      </c>
      <c r="N1157" s="112">
        <f t="shared" ref="N1157:N1220" si="112">K1157*(1+M1157)</f>
        <v>116983.37</v>
      </c>
      <c r="O1157" s="112">
        <f t="shared" ref="O1157:O1220" si="113">H1157*J1157*N1157</f>
        <v>81498.41443333331</v>
      </c>
      <c r="P1157" s="114">
        <f t="shared" si="108"/>
        <v>35484.955566666686</v>
      </c>
      <c r="Q1157" s="115">
        <f t="shared" si="109"/>
        <v>31936.460010000017</v>
      </c>
    </row>
    <row r="1158" spans="2:17" x14ac:dyDescent="0.25">
      <c r="B1158" s="109">
        <v>1154</v>
      </c>
      <c r="C1158" s="146" t="s">
        <v>6464</v>
      </c>
      <c r="D1158" s="109">
        <v>1200050800</v>
      </c>
      <c r="E1158" s="108" t="s">
        <v>2711</v>
      </c>
      <c r="F1158" s="109">
        <v>2010</v>
      </c>
      <c r="G1158" s="110">
        <v>44389</v>
      </c>
      <c r="H1158" s="109">
        <f t="shared" si="110"/>
        <v>11</v>
      </c>
      <c r="I1158" s="109">
        <v>10</v>
      </c>
      <c r="J1158" s="111">
        <f t="shared" si="111"/>
        <v>9.5000000000000001E-2</v>
      </c>
      <c r="K1158" s="138">
        <v>111910.12</v>
      </c>
      <c r="L1158" s="138">
        <v>32187</v>
      </c>
      <c r="M1158" s="121">
        <v>0.38</v>
      </c>
      <c r="N1158" s="112">
        <f t="shared" si="112"/>
        <v>154435.9656</v>
      </c>
      <c r="O1158" s="112">
        <f t="shared" si="113"/>
        <v>161385.58405199999</v>
      </c>
      <c r="P1158" s="114">
        <f t="shared" ref="P1158:P1221" si="114">IF(N1158-O1158&lt;=0,5%*N1158,N1158-O1158)</f>
        <v>7721.79828</v>
      </c>
      <c r="Q1158" s="115">
        <f t="shared" ref="Q1158:Q1221" si="115">IF(P1158=N1158*5%,P1158,P1158*0.9)</f>
        <v>7721.79828</v>
      </c>
    </row>
    <row r="1159" spans="2:17" x14ac:dyDescent="0.25">
      <c r="B1159" s="109">
        <v>1155</v>
      </c>
      <c r="C1159" s="146" t="s">
        <v>6464</v>
      </c>
      <c r="D1159" s="109">
        <v>1200048560</v>
      </c>
      <c r="E1159" s="108" t="s">
        <v>2712</v>
      </c>
      <c r="F1159" s="109">
        <v>2010</v>
      </c>
      <c r="G1159" s="110">
        <v>44389</v>
      </c>
      <c r="H1159" s="109">
        <f t="shared" si="110"/>
        <v>11</v>
      </c>
      <c r="I1159" s="109">
        <v>10</v>
      </c>
      <c r="J1159" s="111">
        <f t="shared" si="111"/>
        <v>9.5000000000000001E-2</v>
      </c>
      <c r="K1159" s="138">
        <v>105000</v>
      </c>
      <c r="L1159" s="138">
        <v>31834.95</v>
      </c>
      <c r="M1159" s="121">
        <v>0.38</v>
      </c>
      <c r="N1159" s="112">
        <f t="shared" si="112"/>
        <v>144900</v>
      </c>
      <c r="O1159" s="112">
        <f t="shared" si="113"/>
        <v>151420.5</v>
      </c>
      <c r="P1159" s="114">
        <f t="shared" si="114"/>
        <v>7245</v>
      </c>
      <c r="Q1159" s="115">
        <f t="shared" si="115"/>
        <v>7245</v>
      </c>
    </row>
    <row r="1160" spans="2:17" x14ac:dyDescent="0.25">
      <c r="B1160" s="109">
        <v>1156</v>
      </c>
      <c r="C1160" s="146" t="s">
        <v>6464</v>
      </c>
      <c r="D1160" s="109">
        <v>1200051070</v>
      </c>
      <c r="E1160" s="108" t="s">
        <v>2713</v>
      </c>
      <c r="F1160" s="109">
        <v>2010</v>
      </c>
      <c r="G1160" s="110">
        <v>44389</v>
      </c>
      <c r="H1160" s="109">
        <f t="shared" si="110"/>
        <v>11</v>
      </c>
      <c r="I1160" s="109">
        <v>8</v>
      </c>
      <c r="J1160" s="111">
        <f t="shared" si="111"/>
        <v>0.11874999999999999</v>
      </c>
      <c r="K1160" s="138">
        <v>104747.87</v>
      </c>
      <c r="L1160" s="138">
        <v>30127.07</v>
      </c>
      <c r="M1160" s="121">
        <v>0.38</v>
      </c>
      <c r="N1160" s="112">
        <f t="shared" si="112"/>
        <v>144552.06059999997</v>
      </c>
      <c r="O1160" s="112">
        <f t="shared" si="113"/>
        <v>188821.12915874994</v>
      </c>
      <c r="P1160" s="114">
        <f t="shared" si="114"/>
        <v>7227.6030299999984</v>
      </c>
      <c r="Q1160" s="115">
        <f t="shared" si="115"/>
        <v>7227.6030299999984</v>
      </c>
    </row>
    <row r="1161" spans="2:17" x14ac:dyDescent="0.25">
      <c r="B1161" s="109">
        <v>1157</v>
      </c>
      <c r="C1161" s="146" t="s">
        <v>6464</v>
      </c>
      <c r="D1161" s="109">
        <v>1200050350</v>
      </c>
      <c r="E1161" s="108" t="s">
        <v>2714</v>
      </c>
      <c r="F1161" s="109">
        <v>2010</v>
      </c>
      <c r="G1161" s="110">
        <v>44389</v>
      </c>
      <c r="H1161" s="109">
        <f t="shared" si="110"/>
        <v>11</v>
      </c>
      <c r="I1161" s="109">
        <v>15</v>
      </c>
      <c r="J1161" s="111">
        <f t="shared" si="111"/>
        <v>6.3333333333333325E-2</v>
      </c>
      <c r="K1161" s="138">
        <v>101465.17</v>
      </c>
      <c r="L1161" s="138">
        <v>29182.85</v>
      </c>
      <c r="M1161" s="121">
        <v>0.38</v>
      </c>
      <c r="N1161" s="112">
        <f t="shared" si="112"/>
        <v>140021.93459999998</v>
      </c>
      <c r="O1161" s="112">
        <f t="shared" si="113"/>
        <v>97548.614437999975</v>
      </c>
      <c r="P1161" s="114">
        <f t="shared" si="114"/>
        <v>42473.320162000004</v>
      </c>
      <c r="Q1161" s="115">
        <f t="shared" si="115"/>
        <v>38225.988145800002</v>
      </c>
    </row>
    <row r="1162" spans="2:17" x14ac:dyDescent="0.25">
      <c r="B1162" s="109">
        <v>1158</v>
      </c>
      <c r="C1162" s="146" t="s">
        <v>6464</v>
      </c>
      <c r="D1162" s="109">
        <v>1200050710</v>
      </c>
      <c r="E1162" s="108" t="s">
        <v>2715</v>
      </c>
      <c r="F1162" s="109">
        <v>2010</v>
      </c>
      <c r="G1162" s="110">
        <v>44389</v>
      </c>
      <c r="H1162" s="109">
        <f t="shared" si="110"/>
        <v>11</v>
      </c>
      <c r="I1162" s="109">
        <v>5</v>
      </c>
      <c r="J1162" s="111">
        <f t="shared" si="111"/>
        <v>0.19</v>
      </c>
      <c r="K1162" s="138">
        <v>94264.13</v>
      </c>
      <c r="L1162" s="138">
        <v>42652.85</v>
      </c>
      <c r="M1162" s="113">
        <v>0.24</v>
      </c>
      <c r="N1162" s="112">
        <f t="shared" si="112"/>
        <v>116887.5212</v>
      </c>
      <c r="O1162" s="112">
        <f t="shared" si="113"/>
        <v>244294.91930799998</v>
      </c>
      <c r="P1162" s="114">
        <f t="shared" si="114"/>
        <v>5844.3760600000005</v>
      </c>
      <c r="Q1162" s="115">
        <f t="shared" si="115"/>
        <v>5844.3760600000005</v>
      </c>
    </row>
    <row r="1163" spans="2:17" x14ac:dyDescent="0.25">
      <c r="B1163" s="109">
        <v>1159</v>
      </c>
      <c r="C1163" s="146" t="s">
        <v>6464</v>
      </c>
      <c r="D1163" s="109">
        <v>1200050651</v>
      </c>
      <c r="E1163" s="108" t="s">
        <v>2716</v>
      </c>
      <c r="F1163" s="109">
        <v>2010</v>
      </c>
      <c r="G1163" s="110">
        <v>44389</v>
      </c>
      <c r="H1163" s="109">
        <f t="shared" si="110"/>
        <v>11</v>
      </c>
      <c r="I1163" s="109">
        <v>8</v>
      </c>
      <c r="J1163" s="111">
        <f t="shared" si="111"/>
        <v>0.11874999999999999</v>
      </c>
      <c r="K1163" s="138">
        <v>83500</v>
      </c>
      <c r="L1163" s="138">
        <v>27989.43</v>
      </c>
      <c r="M1163" s="121">
        <v>0.38</v>
      </c>
      <c r="N1163" s="112">
        <f t="shared" si="112"/>
        <v>115229.99999999999</v>
      </c>
      <c r="O1163" s="112">
        <f t="shared" si="113"/>
        <v>150519.18749999997</v>
      </c>
      <c r="P1163" s="114">
        <f t="shared" si="114"/>
        <v>5761.5</v>
      </c>
      <c r="Q1163" s="115">
        <f t="shared" si="115"/>
        <v>5761.5</v>
      </c>
    </row>
    <row r="1164" spans="2:17" x14ac:dyDescent="0.25">
      <c r="B1164" s="109">
        <v>1160</v>
      </c>
      <c r="C1164" s="146" t="s">
        <v>6464</v>
      </c>
      <c r="D1164" s="109">
        <v>1200051080</v>
      </c>
      <c r="E1164" s="108" t="s">
        <v>2717</v>
      </c>
      <c r="F1164" s="109">
        <v>2010</v>
      </c>
      <c r="G1164" s="110">
        <v>44389</v>
      </c>
      <c r="H1164" s="109">
        <f t="shared" si="110"/>
        <v>11</v>
      </c>
      <c r="I1164" s="109">
        <v>8</v>
      </c>
      <c r="J1164" s="111">
        <f t="shared" si="111"/>
        <v>0.11874999999999999</v>
      </c>
      <c r="K1164" s="138">
        <v>74606.740000000005</v>
      </c>
      <c r="L1164" s="138">
        <v>21458.04</v>
      </c>
      <c r="M1164" s="121">
        <v>0.38</v>
      </c>
      <c r="N1164" s="112">
        <f t="shared" si="112"/>
        <v>102957.3012</v>
      </c>
      <c r="O1164" s="112">
        <f t="shared" si="113"/>
        <v>134487.97469249999</v>
      </c>
      <c r="P1164" s="114">
        <f t="shared" si="114"/>
        <v>5147.8650600000001</v>
      </c>
      <c r="Q1164" s="115">
        <f t="shared" si="115"/>
        <v>5147.8650600000001</v>
      </c>
    </row>
    <row r="1165" spans="2:17" x14ac:dyDescent="0.25">
      <c r="B1165" s="109">
        <v>1161</v>
      </c>
      <c r="C1165" s="146" t="s">
        <v>6464</v>
      </c>
      <c r="D1165" s="109">
        <v>1200043601</v>
      </c>
      <c r="E1165" s="108" t="s">
        <v>2718</v>
      </c>
      <c r="F1165" s="109">
        <v>2010</v>
      </c>
      <c r="G1165" s="110">
        <v>44389</v>
      </c>
      <c r="H1165" s="109">
        <f t="shared" si="110"/>
        <v>11</v>
      </c>
      <c r="I1165" s="109">
        <v>5</v>
      </c>
      <c r="J1165" s="111">
        <f t="shared" si="111"/>
        <v>0.19</v>
      </c>
      <c r="K1165" s="138">
        <v>57750</v>
      </c>
      <c r="L1165" s="138">
        <v>16609.759999999998</v>
      </c>
      <c r="M1165" s="121">
        <v>0.38</v>
      </c>
      <c r="N1165" s="112">
        <f t="shared" si="112"/>
        <v>79695</v>
      </c>
      <c r="O1165" s="112">
        <f t="shared" si="113"/>
        <v>166562.54999999999</v>
      </c>
      <c r="P1165" s="114">
        <f t="shared" si="114"/>
        <v>3984.75</v>
      </c>
      <c r="Q1165" s="115">
        <f t="shared" si="115"/>
        <v>3984.75</v>
      </c>
    </row>
    <row r="1166" spans="2:17" x14ac:dyDescent="0.25">
      <c r="B1166" s="109">
        <v>1162</v>
      </c>
      <c r="C1166" s="146" t="s">
        <v>6464</v>
      </c>
      <c r="D1166" s="109">
        <v>1200051100</v>
      </c>
      <c r="E1166" s="108" t="s">
        <v>2719</v>
      </c>
      <c r="F1166" s="109">
        <v>2010</v>
      </c>
      <c r="G1166" s="110">
        <v>44389</v>
      </c>
      <c r="H1166" s="109">
        <f t="shared" si="110"/>
        <v>11</v>
      </c>
      <c r="I1166" s="109">
        <v>8</v>
      </c>
      <c r="J1166" s="111">
        <f t="shared" si="111"/>
        <v>0.11874999999999999</v>
      </c>
      <c r="K1166" s="138">
        <v>54805.96</v>
      </c>
      <c r="L1166" s="138">
        <v>15763</v>
      </c>
      <c r="M1166" s="121">
        <v>0.38</v>
      </c>
      <c r="N1166" s="112">
        <f t="shared" si="112"/>
        <v>75632.224799999996</v>
      </c>
      <c r="O1166" s="112">
        <f t="shared" si="113"/>
        <v>98794.593644999986</v>
      </c>
      <c r="P1166" s="114">
        <f t="shared" si="114"/>
        <v>3781.6112400000002</v>
      </c>
      <c r="Q1166" s="115">
        <f t="shared" si="115"/>
        <v>3781.6112400000002</v>
      </c>
    </row>
    <row r="1167" spans="2:17" x14ac:dyDescent="0.25">
      <c r="B1167" s="109">
        <v>1163</v>
      </c>
      <c r="C1167" s="146" t="s">
        <v>6464</v>
      </c>
      <c r="D1167" s="109">
        <v>1200051130</v>
      </c>
      <c r="E1167" s="108" t="s">
        <v>2720</v>
      </c>
      <c r="F1167" s="109">
        <v>2010</v>
      </c>
      <c r="G1167" s="110">
        <v>44389</v>
      </c>
      <c r="H1167" s="109">
        <f t="shared" si="110"/>
        <v>11</v>
      </c>
      <c r="I1167" s="109">
        <v>3</v>
      </c>
      <c r="J1167" s="111">
        <f t="shared" si="111"/>
        <v>0.31666666666666665</v>
      </c>
      <c r="K1167" s="138">
        <v>51607</v>
      </c>
      <c r="L1167" s="138">
        <v>14842.96</v>
      </c>
      <c r="M1167" s="121">
        <v>0</v>
      </c>
      <c r="N1167" s="112">
        <f t="shared" si="112"/>
        <v>51607</v>
      </c>
      <c r="O1167" s="112">
        <f t="shared" si="113"/>
        <v>179764.38333333333</v>
      </c>
      <c r="P1167" s="114">
        <f t="shared" si="114"/>
        <v>2580.3500000000004</v>
      </c>
      <c r="Q1167" s="115">
        <f t="shared" si="115"/>
        <v>2580.3500000000004</v>
      </c>
    </row>
    <row r="1168" spans="2:17" x14ac:dyDescent="0.25">
      <c r="B1168" s="109">
        <v>1164</v>
      </c>
      <c r="C1168" s="146" t="s">
        <v>6464</v>
      </c>
      <c r="D1168" s="109">
        <v>1200050930</v>
      </c>
      <c r="E1168" s="108" t="s">
        <v>2721</v>
      </c>
      <c r="F1168" s="109">
        <v>2010</v>
      </c>
      <c r="G1168" s="110">
        <v>44389</v>
      </c>
      <c r="H1168" s="109">
        <f t="shared" si="110"/>
        <v>11</v>
      </c>
      <c r="I1168" s="109">
        <v>5</v>
      </c>
      <c r="J1168" s="111">
        <f t="shared" si="111"/>
        <v>0.19</v>
      </c>
      <c r="K1168" s="138">
        <v>47494.66</v>
      </c>
      <c r="L1168" s="138">
        <v>13660.12</v>
      </c>
      <c r="M1168" s="121">
        <v>0.38</v>
      </c>
      <c r="N1168" s="112">
        <f t="shared" si="112"/>
        <v>65542.630799999999</v>
      </c>
      <c r="O1168" s="112">
        <f t="shared" si="113"/>
        <v>136984.09837199998</v>
      </c>
      <c r="P1168" s="114">
        <f t="shared" si="114"/>
        <v>3277.1315400000003</v>
      </c>
      <c r="Q1168" s="115">
        <f t="shared" si="115"/>
        <v>3277.1315400000003</v>
      </c>
    </row>
    <row r="1169" spans="2:17" x14ac:dyDescent="0.25">
      <c r="B1169" s="109">
        <v>1165</v>
      </c>
      <c r="C1169" s="146" t="s">
        <v>6464</v>
      </c>
      <c r="D1169" s="109">
        <v>1200050760</v>
      </c>
      <c r="E1169" s="108" t="s">
        <v>2722</v>
      </c>
      <c r="F1169" s="109">
        <v>2010</v>
      </c>
      <c r="G1169" s="110">
        <v>44389</v>
      </c>
      <c r="H1169" s="109">
        <f t="shared" si="110"/>
        <v>11</v>
      </c>
      <c r="I1169" s="109">
        <v>5</v>
      </c>
      <c r="J1169" s="111">
        <f t="shared" si="111"/>
        <v>0.19</v>
      </c>
      <c r="K1169" s="138">
        <v>40168.28</v>
      </c>
      <c r="L1169" s="138">
        <v>11552.99</v>
      </c>
      <c r="M1169" s="121">
        <v>0.38</v>
      </c>
      <c r="N1169" s="112">
        <f t="shared" si="112"/>
        <v>55432.226399999992</v>
      </c>
      <c r="O1169" s="112">
        <f t="shared" si="113"/>
        <v>115853.35317599998</v>
      </c>
      <c r="P1169" s="114">
        <f t="shared" si="114"/>
        <v>2771.61132</v>
      </c>
      <c r="Q1169" s="115">
        <f t="shared" si="115"/>
        <v>2771.61132</v>
      </c>
    </row>
    <row r="1170" spans="2:17" x14ac:dyDescent="0.25">
      <c r="B1170" s="109">
        <v>1166</v>
      </c>
      <c r="C1170" s="146" t="s">
        <v>6464</v>
      </c>
      <c r="D1170" s="109">
        <v>1200051060</v>
      </c>
      <c r="E1170" s="108" t="s">
        <v>2723</v>
      </c>
      <c r="F1170" s="109">
        <v>2010</v>
      </c>
      <c r="G1170" s="110">
        <v>44389</v>
      </c>
      <c r="H1170" s="109">
        <f t="shared" si="110"/>
        <v>11</v>
      </c>
      <c r="I1170" s="109">
        <v>5</v>
      </c>
      <c r="J1170" s="111">
        <f t="shared" si="111"/>
        <v>0.19</v>
      </c>
      <c r="K1170" s="138">
        <v>32871.74</v>
      </c>
      <c r="L1170" s="138">
        <v>9454.3700000000008</v>
      </c>
      <c r="M1170" s="121">
        <v>0.38</v>
      </c>
      <c r="N1170" s="112">
        <f t="shared" si="112"/>
        <v>45363.001199999992</v>
      </c>
      <c r="O1170" s="112">
        <f t="shared" si="113"/>
        <v>94808.672507999974</v>
      </c>
      <c r="P1170" s="114">
        <f t="shared" si="114"/>
        <v>2268.1500599999995</v>
      </c>
      <c r="Q1170" s="115">
        <f t="shared" si="115"/>
        <v>2268.1500599999995</v>
      </c>
    </row>
    <row r="1171" spans="2:17" x14ac:dyDescent="0.25">
      <c r="B1171" s="109">
        <v>1167</v>
      </c>
      <c r="C1171" s="146" t="s">
        <v>6464</v>
      </c>
      <c r="D1171" s="109">
        <v>1200051050</v>
      </c>
      <c r="E1171" s="108" t="s">
        <v>2724</v>
      </c>
      <c r="F1171" s="109">
        <v>2010</v>
      </c>
      <c r="G1171" s="110">
        <v>44389</v>
      </c>
      <c r="H1171" s="109">
        <f t="shared" si="110"/>
        <v>11</v>
      </c>
      <c r="I1171" s="109">
        <v>15</v>
      </c>
      <c r="J1171" s="111">
        <f t="shared" si="111"/>
        <v>6.3333333333333325E-2</v>
      </c>
      <c r="K1171" s="138">
        <v>29141.4</v>
      </c>
      <c r="L1171" s="138">
        <v>13185.98</v>
      </c>
      <c r="M1171" s="121">
        <v>0.38</v>
      </c>
      <c r="N1171" s="112">
        <f t="shared" si="112"/>
        <v>40215.131999999998</v>
      </c>
      <c r="O1171" s="112">
        <f t="shared" si="113"/>
        <v>28016.541959999995</v>
      </c>
      <c r="P1171" s="114">
        <f t="shared" si="114"/>
        <v>12198.590040000003</v>
      </c>
      <c r="Q1171" s="115">
        <f t="shared" si="115"/>
        <v>10978.731036000003</v>
      </c>
    </row>
    <row r="1172" spans="2:17" x14ac:dyDescent="0.25">
      <c r="B1172" s="109">
        <v>1168</v>
      </c>
      <c r="C1172" s="146" t="s">
        <v>6464</v>
      </c>
      <c r="D1172" s="109">
        <v>1200043602</v>
      </c>
      <c r="E1172" s="108" t="s">
        <v>2725</v>
      </c>
      <c r="F1172" s="109">
        <v>2010</v>
      </c>
      <c r="G1172" s="110">
        <v>44389</v>
      </c>
      <c r="H1172" s="109">
        <f t="shared" si="110"/>
        <v>11</v>
      </c>
      <c r="I1172" s="109">
        <v>8</v>
      </c>
      <c r="J1172" s="111">
        <f t="shared" si="111"/>
        <v>0.11874999999999999</v>
      </c>
      <c r="K1172" s="138">
        <v>23580</v>
      </c>
      <c r="L1172" s="138">
        <v>6781.95</v>
      </c>
      <c r="M1172" s="121">
        <v>0.38</v>
      </c>
      <c r="N1172" s="112">
        <f t="shared" si="112"/>
        <v>32540.399999999998</v>
      </c>
      <c r="O1172" s="112">
        <f t="shared" si="113"/>
        <v>42505.897499999992</v>
      </c>
      <c r="P1172" s="114">
        <f t="shared" si="114"/>
        <v>1627.02</v>
      </c>
      <c r="Q1172" s="115">
        <f t="shared" si="115"/>
        <v>1627.02</v>
      </c>
    </row>
    <row r="1173" spans="2:17" x14ac:dyDescent="0.25">
      <c r="B1173" s="109">
        <v>1169</v>
      </c>
      <c r="C1173" s="146" t="s">
        <v>6464</v>
      </c>
      <c r="D1173" s="109">
        <v>1200051110</v>
      </c>
      <c r="E1173" s="108" t="s">
        <v>334</v>
      </c>
      <c r="F1173" s="109">
        <v>2010</v>
      </c>
      <c r="G1173" s="110">
        <v>44389</v>
      </c>
      <c r="H1173" s="109">
        <f t="shared" si="110"/>
        <v>11</v>
      </c>
      <c r="I1173" s="109">
        <v>6</v>
      </c>
      <c r="J1173" s="111">
        <f t="shared" si="111"/>
        <v>0.15833333333333333</v>
      </c>
      <c r="K1173" s="138">
        <v>23462.33</v>
      </c>
      <c r="L1173" s="138">
        <v>6748.15</v>
      </c>
      <c r="M1173" s="121">
        <v>0.38</v>
      </c>
      <c r="N1173" s="112">
        <f t="shared" si="112"/>
        <v>32378.0154</v>
      </c>
      <c r="O1173" s="112">
        <f t="shared" si="113"/>
        <v>56391.710155000001</v>
      </c>
      <c r="P1173" s="114">
        <f t="shared" si="114"/>
        <v>1618.9007700000002</v>
      </c>
      <c r="Q1173" s="115">
        <f t="shared" si="115"/>
        <v>1618.9007700000002</v>
      </c>
    </row>
    <row r="1174" spans="2:17" x14ac:dyDescent="0.25">
      <c r="B1174" s="109">
        <v>1170</v>
      </c>
      <c r="C1174" s="146" t="s">
        <v>6464</v>
      </c>
      <c r="D1174" s="109">
        <v>1200050690</v>
      </c>
      <c r="E1174" s="108" t="s">
        <v>2726</v>
      </c>
      <c r="F1174" s="109">
        <v>2010</v>
      </c>
      <c r="G1174" s="110">
        <v>44389</v>
      </c>
      <c r="H1174" s="109">
        <f t="shared" si="110"/>
        <v>11</v>
      </c>
      <c r="I1174" s="109">
        <v>12</v>
      </c>
      <c r="J1174" s="111">
        <f t="shared" si="111"/>
        <v>7.9166666666666663E-2</v>
      </c>
      <c r="K1174" s="138">
        <v>22829.67</v>
      </c>
      <c r="L1174" s="138">
        <v>6566.13</v>
      </c>
      <c r="M1174" s="121">
        <v>0</v>
      </c>
      <c r="N1174" s="112">
        <f t="shared" si="112"/>
        <v>22829.67</v>
      </c>
      <c r="O1174" s="112">
        <f t="shared" si="113"/>
        <v>19880.837625</v>
      </c>
      <c r="P1174" s="114">
        <f t="shared" si="114"/>
        <v>2948.8323749999981</v>
      </c>
      <c r="Q1174" s="115">
        <f t="shared" si="115"/>
        <v>2653.9491374999984</v>
      </c>
    </row>
    <row r="1175" spans="2:17" x14ac:dyDescent="0.25">
      <c r="B1175" s="109">
        <v>1171</v>
      </c>
      <c r="C1175" s="146" t="s">
        <v>6464</v>
      </c>
      <c r="D1175" s="109">
        <v>1200051040</v>
      </c>
      <c r="E1175" s="108" t="s">
        <v>2727</v>
      </c>
      <c r="F1175" s="109">
        <v>2010</v>
      </c>
      <c r="G1175" s="110">
        <v>44389</v>
      </c>
      <c r="H1175" s="109">
        <f t="shared" si="110"/>
        <v>11</v>
      </c>
      <c r="I1175" s="109">
        <v>5</v>
      </c>
      <c r="J1175" s="111">
        <f t="shared" si="111"/>
        <v>0.19</v>
      </c>
      <c r="K1175" s="138">
        <v>11884.86</v>
      </c>
      <c r="L1175" s="138">
        <v>3418.29</v>
      </c>
      <c r="M1175" s="121">
        <v>0.38</v>
      </c>
      <c r="N1175" s="112">
        <f t="shared" si="112"/>
        <v>16401.106799999998</v>
      </c>
      <c r="O1175" s="112">
        <f t="shared" si="113"/>
        <v>34278.313211999994</v>
      </c>
      <c r="P1175" s="114">
        <f t="shared" si="114"/>
        <v>820.05533999999989</v>
      </c>
      <c r="Q1175" s="115">
        <f t="shared" si="115"/>
        <v>820.05533999999989</v>
      </c>
    </row>
    <row r="1176" spans="2:17" x14ac:dyDescent="0.25">
      <c r="B1176" s="109">
        <v>1172</v>
      </c>
      <c r="C1176" s="146" t="s">
        <v>6464</v>
      </c>
      <c r="D1176" s="109">
        <v>1200050640</v>
      </c>
      <c r="E1176" s="108" t="s">
        <v>2642</v>
      </c>
      <c r="F1176" s="109">
        <v>2010</v>
      </c>
      <c r="G1176" s="110">
        <v>44389</v>
      </c>
      <c r="H1176" s="109">
        <f t="shared" si="110"/>
        <v>11</v>
      </c>
      <c r="I1176" s="109">
        <v>8</v>
      </c>
      <c r="J1176" s="111">
        <f t="shared" si="111"/>
        <v>0.11874999999999999</v>
      </c>
      <c r="K1176" s="138">
        <v>2934.61</v>
      </c>
      <c r="L1176" s="138">
        <v>1</v>
      </c>
      <c r="M1176" s="121">
        <v>0</v>
      </c>
      <c r="N1176" s="112">
        <f t="shared" si="112"/>
        <v>2934.61</v>
      </c>
      <c r="O1176" s="112">
        <f t="shared" si="113"/>
        <v>3833.3343125000001</v>
      </c>
      <c r="P1176" s="114">
        <f t="shared" si="114"/>
        <v>146.73050000000001</v>
      </c>
      <c r="Q1176" s="115">
        <f t="shared" si="115"/>
        <v>146.73050000000001</v>
      </c>
    </row>
    <row r="1177" spans="2:17" x14ac:dyDescent="0.25">
      <c r="B1177" s="109">
        <v>1173</v>
      </c>
      <c r="C1177" s="146" t="s">
        <v>6464</v>
      </c>
      <c r="D1177" s="109">
        <v>1200055010</v>
      </c>
      <c r="E1177" s="108" t="s">
        <v>2728</v>
      </c>
      <c r="F1177" s="109">
        <v>2011</v>
      </c>
      <c r="G1177" s="110">
        <v>44389</v>
      </c>
      <c r="H1177" s="109">
        <f t="shared" si="110"/>
        <v>10</v>
      </c>
      <c r="I1177" s="109">
        <v>15</v>
      </c>
      <c r="J1177" s="111">
        <f t="shared" si="111"/>
        <v>6.3333333333333325E-2</v>
      </c>
      <c r="K1177" s="138">
        <v>1275000</v>
      </c>
      <c r="L1177" s="138">
        <v>628310.81999999995</v>
      </c>
      <c r="M1177" s="121">
        <v>0.34</v>
      </c>
      <c r="N1177" s="112">
        <f t="shared" si="112"/>
        <v>1708500</v>
      </c>
      <c r="O1177" s="112">
        <f t="shared" si="113"/>
        <v>1082050</v>
      </c>
      <c r="P1177" s="114">
        <f t="shared" si="114"/>
        <v>626450</v>
      </c>
      <c r="Q1177" s="115">
        <f t="shared" si="115"/>
        <v>563805</v>
      </c>
    </row>
    <row r="1178" spans="2:17" x14ac:dyDescent="0.25">
      <c r="B1178" s="109">
        <v>1174</v>
      </c>
      <c r="C1178" s="146" t="s">
        <v>6464</v>
      </c>
      <c r="D1178" s="109">
        <v>1200055060</v>
      </c>
      <c r="E1178" s="108" t="s">
        <v>2729</v>
      </c>
      <c r="F1178" s="109">
        <v>2011</v>
      </c>
      <c r="G1178" s="110">
        <v>44389</v>
      </c>
      <c r="H1178" s="109">
        <f t="shared" si="110"/>
        <v>10</v>
      </c>
      <c r="I1178" s="109">
        <v>15</v>
      </c>
      <c r="J1178" s="111">
        <f t="shared" si="111"/>
        <v>6.3333333333333325E-2</v>
      </c>
      <c r="K1178" s="138">
        <v>1135000</v>
      </c>
      <c r="L1178" s="138">
        <v>559319.87</v>
      </c>
      <c r="M1178" s="121">
        <v>0.34</v>
      </c>
      <c r="N1178" s="112">
        <f t="shared" si="112"/>
        <v>1520900</v>
      </c>
      <c r="O1178" s="112">
        <f t="shared" si="113"/>
        <v>963236.66666666663</v>
      </c>
      <c r="P1178" s="114">
        <f t="shared" si="114"/>
        <v>557663.33333333337</v>
      </c>
      <c r="Q1178" s="115">
        <f t="shared" si="115"/>
        <v>501897.00000000006</v>
      </c>
    </row>
    <row r="1179" spans="2:17" x14ac:dyDescent="0.25">
      <c r="B1179" s="109">
        <v>1175</v>
      </c>
      <c r="C1179" s="146" t="s">
        <v>6464</v>
      </c>
      <c r="D1179" s="109">
        <v>1200063930</v>
      </c>
      <c r="E1179" s="108" t="s">
        <v>2730</v>
      </c>
      <c r="F1179" s="109">
        <v>2011</v>
      </c>
      <c r="G1179" s="110">
        <v>44389</v>
      </c>
      <c r="H1179" s="109">
        <f t="shared" si="110"/>
        <v>10</v>
      </c>
      <c r="I1179" s="109">
        <v>15</v>
      </c>
      <c r="J1179" s="111">
        <f t="shared" si="111"/>
        <v>6.3333333333333325E-2</v>
      </c>
      <c r="K1179" s="138">
        <v>942523</v>
      </c>
      <c r="L1179" s="138">
        <v>348727.28</v>
      </c>
      <c r="M1179" s="121">
        <v>0.34</v>
      </c>
      <c r="N1179" s="112">
        <f t="shared" si="112"/>
        <v>1262980.82</v>
      </c>
      <c r="O1179" s="112">
        <f t="shared" si="113"/>
        <v>799887.85266666661</v>
      </c>
      <c r="P1179" s="114">
        <f t="shared" si="114"/>
        <v>463092.96733333345</v>
      </c>
      <c r="Q1179" s="115">
        <f t="shared" si="115"/>
        <v>416783.67060000013</v>
      </c>
    </row>
    <row r="1180" spans="2:17" x14ac:dyDescent="0.25">
      <c r="B1180" s="109">
        <v>1176</v>
      </c>
      <c r="C1180" s="146" t="s">
        <v>6464</v>
      </c>
      <c r="D1180" s="109">
        <v>1200055070</v>
      </c>
      <c r="E1180" s="108" t="s">
        <v>2731</v>
      </c>
      <c r="F1180" s="109">
        <v>2011</v>
      </c>
      <c r="G1180" s="110">
        <v>44389</v>
      </c>
      <c r="H1180" s="109">
        <f t="shared" si="110"/>
        <v>10</v>
      </c>
      <c r="I1180" s="109">
        <v>15</v>
      </c>
      <c r="J1180" s="111">
        <f t="shared" si="111"/>
        <v>6.3333333333333325E-2</v>
      </c>
      <c r="K1180" s="138">
        <v>637000</v>
      </c>
      <c r="L1180" s="138">
        <v>214044.94</v>
      </c>
      <c r="M1180" s="121">
        <v>0.34</v>
      </c>
      <c r="N1180" s="112">
        <f t="shared" si="112"/>
        <v>853580</v>
      </c>
      <c r="O1180" s="112">
        <f t="shared" si="113"/>
        <v>540600.66666666663</v>
      </c>
      <c r="P1180" s="114">
        <f t="shared" si="114"/>
        <v>312979.33333333337</v>
      </c>
      <c r="Q1180" s="115">
        <f t="shared" si="115"/>
        <v>281681.40000000002</v>
      </c>
    </row>
    <row r="1181" spans="2:17" x14ac:dyDescent="0.25">
      <c r="B1181" s="109">
        <v>1177</v>
      </c>
      <c r="C1181" s="146" t="s">
        <v>6464</v>
      </c>
      <c r="D1181" s="109">
        <v>1200063550</v>
      </c>
      <c r="E1181" s="108" t="s">
        <v>358</v>
      </c>
      <c r="F1181" s="109">
        <v>2011</v>
      </c>
      <c r="G1181" s="110">
        <v>44389</v>
      </c>
      <c r="H1181" s="109">
        <f t="shared" si="110"/>
        <v>10</v>
      </c>
      <c r="I1181" s="109">
        <v>8</v>
      </c>
      <c r="J1181" s="111">
        <f t="shared" si="111"/>
        <v>0.11874999999999999</v>
      </c>
      <c r="K1181" s="138">
        <v>379500</v>
      </c>
      <c r="L1181" s="138">
        <v>144151.10999999999</v>
      </c>
      <c r="M1181" s="121">
        <v>0.34</v>
      </c>
      <c r="N1181" s="112">
        <f t="shared" si="112"/>
        <v>508530.00000000006</v>
      </c>
      <c r="O1181" s="112">
        <f t="shared" si="113"/>
        <v>603879.37500000012</v>
      </c>
      <c r="P1181" s="114">
        <f t="shared" si="114"/>
        <v>25426.500000000004</v>
      </c>
      <c r="Q1181" s="115">
        <f t="shared" si="115"/>
        <v>25426.500000000004</v>
      </c>
    </row>
    <row r="1182" spans="2:17" x14ac:dyDescent="0.25">
      <c r="B1182" s="109">
        <v>1178</v>
      </c>
      <c r="C1182" s="146" t="s">
        <v>6464</v>
      </c>
      <c r="D1182" s="109">
        <v>1200060760</v>
      </c>
      <c r="E1182" s="108" t="s">
        <v>2732</v>
      </c>
      <c r="F1182" s="109">
        <v>2011</v>
      </c>
      <c r="G1182" s="110">
        <v>44389</v>
      </c>
      <c r="H1182" s="109">
        <f t="shared" si="110"/>
        <v>10</v>
      </c>
      <c r="I1182" s="109">
        <v>8</v>
      </c>
      <c r="J1182" s="111">
        <f t="shared" si="111"/>
        <v>0.11874999999999999</v>
      </c>
      <c r="K1182" s="138">
        <v>310000</v>
      </c>
      <c r="L1182" s="138">
        <v>109940.65</v>
      </c>
      <c r="M1182" s="121">
        <v>0.34</v>
      </c>
      <c r="N1182" s="112">
        <f t="shared" si="112"/>
        <v>415400</v>
      </c>
      <c r="O1182" s="112">
        <f t="shared" si="113"/>
        <v>493287.5</v>
      </c>
      <c r="P1182" s="114">
        <f t="shared" si="114"/>
        <v>20770</v>
      </c>
      <c r="Q1182" s="115">
        <f t="shared" si="115"/>
        <v>20770</v>
      </c>
    </row>
    <row r="1183" spans="2:17" x14ac:dyDescent="0.25">
      <c r="B1183" s="109">
        <v>1179</v>
      </c>
      <c r="C1183" s="146" t="s">
        <v>6464</v>
      </c>
      <c r="D1183" s="109">
        <v>1200051120</v>
      </c>
      <c r="E1183" s="108" t="s">
        <v>2733</v>
      </c>
      <c r="F1183" s="109">
        <v>2011</v>
      </c>
      <c r="G1183" s="110">
        <v>44389</v>
      </c>
      <c r="H1183" s="109">
        <f t="shared" si="110"/>
        <v>10</v>
      </c>
      <c r="I1183" s="109">
        <v>8</v>
      </c>
      <c r="J1183" s="111">
        <f t="shared" si="111"/>
        <v>0.11874999999999999</v>
      </c>
      <c r="K1183" s="138">
        <v>252617.76</v>
      </c>
      <c r="L1183" s="138">
        <v>72656.600000000006</v>
      </c>
      <c r="M1183" s="121">
        <v>0.34</v>
      </c>
      <c r="N1183" s="112">
        <f t="shared" si="112"/>
        <v>338507.79840000003</v>
      </c>
      <c r="O1183" s="112">
        <f t="shared" si="113"/>
        <v>401978.01060000004</v>
      </c>
      <c r="P1183" s="114">
        <f t="shared" si="114"/>
        <v>16925.389920000001</v>
      </c>
      <c r="Q1183" s="115">
        <f t="shared" si="115"/>
        <v>16925.389920000001</v>
      </c>
    </row>
    <row r="1184" spans="2:17" x14ac:dyDescent="0.25">
      <c r="B1184" s="109">
        <v>1180</v>
      </c>
      <c r="C1184" s="146" t="s">
        <v>6464</v>
      </c>
      <c r="D1184" s="109">
        <v>1200057170</v>
      </c>
      <c r="E1184" s="108" t="s">
        <v>2734</v>
      </c>
      <c r="F1184" s="109">
        <v>2011</v>
      </c>
      <c r="G1184" s="110">
        <v>44389</v>
      </c>
      <c r="H1184" s="109">
        <f t="shared" si="110"/>
        <v>10</v>
      </c>
      <c r="I1184" s="109">
        <v>3</v>
      </c>
      <c r="J1184" s="111">
        <f t="shared" si="111"/>
        <v>0.31666666666666665</v>
      </c>
      <c r="K1184" s="138">
        <v>37620</v>
      </c>
      <c r="L1184" s="138">
        <v>12347.35</v>
      </c>
      <c r="M1184" s="121">
        <v>0</v>
      </c>
      <c r="N1184" s="112">
        <f t="shared" si="112"/>
        <v>37620</v>
      </c>
      <c r="O1184" s="112">
        <f t="shared" si="113"/>
        <v>119130</v>
      </c>
      <c r="P1184" s="114">
        <f t="shared" si="114"/>
        <v>1881</v>
      </c>
      <c r="Q1184" s="115">
        <f t="shared" si="115"/>
        <v>1881</v>
      </c>
    </row>
    <row r="1185" spans="2:17" x14ac:dyDescent="0.25">
      <c r="B1185" s="109">
        <v>1181</v>
      </c>
      <c r="C1185" s="146" t="s">
        <v>6464</v>
      </c>
      <c r="D1185" s="109">
        <v>1200069140</v>
      </c>
      <c r="E1185" s="108" t="s">
        <v>2735</v>
      </c>
      <c r="F1185" s="109">
        <v>2011</v>
      </c>
      <c r="G1185" s="110">
        <v>44389</v>
      </c>
      <c r="H1185" s="109">
        <f t="shared" si="110"/>
        <v>10</v>
      </c>
      <c r="I1185" s="109">
        <v>8</v>
      </c>
      <c r="J1185" s="111">
        <f t="shared" si="111"/>
        <v>0.11874999999999999</v>
      </c>
      <c r="K1185" s="138">
        <v>26000</v>
      </c>
      <c r="L1185" s="138">
        <v>10005.5</v>
      </c>
      <c r="M1185" s="121">
        <v>0.34</v>
      </c>
      <c r="N1185" s="112">
        <f t="shared" si="112"/>
        <v>34840</v>
      </c>
      <c r="O1185" s="112">
        <f t="shared" si="113"/>
        <v>41372.5</v>
      </c>
      <c r="P1185" s="114">
        <f t="shared" si="114"/>
        <v>1742</v>
      </c>
      <c r="Q1185" s="115">
        <f t="shared" si="115"/>
        <v>1742</v>
      </c>
    </row>
    <row r="1186" spans="2:17" x14ac:dyDescent="0.25">
      <c r="B1186" s="109">
        <v>1182</v>
      </c>
      <c r="C1186" s="146" t="s">
        <v>6464</v>
      </c>
      <c r="D1186" s="109">
        <v>1200060770</v>
      </c>
      <c r="E1186" s="108" t="s">
        <v>2736</v>
      </c>
      <c r="F1186" s="109">
        <v>2011</v>
      </c>
      <c r="G1186" s="110">
        <v>44389</v>
      </c>
      <c r="H1186" s="109">
        <f t="shared" si="110"/>
        <v>10</v>
      </c>
      <c r="I1186" s="109">
        <v>10</v>
      </c>
      <c r="J1186" s="111">
        <f t="shared" si="111"/>
        <v>9.5000000000000001E-2</v>
      </c>
      <c r="K1186" s="138">
        <v>17858.57</v>
      </c>
      <c r="L1186" s="138">
        <v>6384.51</v>
      </c>
      <c r="M1186" s="121">
        <v>0.34</v>
      </c>
      <c r="N1186" s="112">
        <f t="shared" si="112"/>
        <v>23930.483800000002</v>
      </c>
      <c r="O1186" s="112">
        <f t="shared" si="113"/>
        <v>22733.959610000002</v>
      </c>
      <c r="P1186" s="114">
        <f t="shared" si="114"/>
        <v>1196.5241900000001</v>
      </c>
      <c r="Q1186" s="115">
        <f t="shared" si="115"/>
        <v>1196.5241900000001</v>
      </c>
    </row>
    <row r="1187" spans="2:17" x14ac:dyDescent="0.25">
      <c r="B1187" s="109">
        <v>1183</v>
      </c>
      <c r="C1187" s="146" t="s">
        <v>6464</v>
      </c>
      <c r="D1187" s="109">
        <v>1200060780</v>
      </c>
      <c r="E1187" s="108" t="s">
        <v>2736</v>
      </c>
      <c r="F1187" s="109">
        <v>2011</v>
      </c>
      <c r="G1187" s="110">
        <v>44389</v>
      </c>
      <c r="H1187" s="109">
        <f t="shared" si="110"/>
        <v>10</v>
      </c>
      <c r="I1187" s="109">
        <v>10</v>
      </c>
      <c r="J1187" s="111">
        <f t="shared" si="111"/>
        <v>9.5000000000000001E-2</v>
      </c>
      <c r="K1187" s="138">
        <v>17858.57</v>
      </c>
      <c r="L1187" s="138">
        <v>6384.51</v>
      </c>
      <c r="M1187" s="121">
        <v>0.34</v>
      </c>
      <c r="N1187" s="112">
        <f t="shared" si="112"/>
        <v>23930.483800000002</v>
      </c>
      <c r="O1187" s="112">
        <f t="shared" si="113"/>
        <v>22733.959610000002</v>
      </c>
      <c r="P1187" s="114">
        <f t="shared" si="114"/>
        <v>1196.5241900000001</v>
      </c>
      <c r="Q1187" s="115">
        <f t="shared" si="115"/>
        <v>1196.5241900000001</v>
      </c>
    </row>
    <row r="1188" spans="2:17" x14ac:dyDescent="0.25">
      <c r="B1188" s="109">
        <v>1184</v>
      </c>
      <c r="C1188" s="146" t="s">
        <v>6464</v>
      </c>
      <c r="D1188" s="109">
        <v>1200070840</v>
      </c>
      <c r="E1188" s="108" t="s">
        <v>2737</v>
      </c>
      <c r="F1188" s="109">
        <v>2012</v>
      </c>
      <c r="G1188" s="110">
        <v>44389</v>
      </c>
      <c r="H1188" s="109">
        <f t="shared" si="110"/>
        <v>9</v>
      </c>
      <c r="I1188" s="109">
        <v>15</v>
      </c>
      <c r="J1188" s="111">
        <f t="shared" si="111"/>
        <v>6.3333333333333325E-2</v>
      </c>
      <c r="K1188" s="138">
        <v>6085877</v>
      </c>
      <c r="L1188" s="138">
        <v>2676711.84</v>
      </c>
      <c r="M1188" s="121">
        <v>0.3</v>
      </c>
      <c r="N1188" s="112">
        <f t="shared" si="112"/>
        <v>7911640.1000000006</v>
      </c>
      <c r="O1188" s="112">
        <f t="shared" si="113"/>
        <v>4509634.8569999998</v>
      </c>
      <c r="P1188" s="114">
        <f t="shared" si="114"/>
        <v>3402005.2430000007</v>
      </c>
      <c r="Q1188" s="115">
        <f t="shared" si="115"/>
        <v>3061804.7187000006</v>
      </c>
    </row>
    <row r="1189" spans="2:17" x14ac:dyDescent="0.25">
      <c r="B1189" s="109">
        <v>1185</v>
      </c>
      <c r="C1189" s="146" t="s">
        <v>6464</v>
      </c>
      <c r="D1189" s="109">
        <v>1200077860</v>
      </c>
      <c r="E1189" s="108" t="s">
        <v>2738</v>
      </c>
      <c r="F1189" s="109">
        <v>2012</v>
      </c>
      <c r="G1189" s="110">
        <v>44389</v>
      </c>
      <c r="H1189" s="109">
        <f t="shared" si="110"/>
        <v>9</v>
      </c>
      <c r="I1189" s="109">
        <v>15</v>
      </c>
      <c r="J1189" s="111">
        <f t="shared" si="111"/>
        <v>6.3333333333333325E-2</v>
      </c>
      <c r="K1189" s="138">
        <v>5782825</v>
      </c>
      <c r="L1189" s="138">
        <v>2257134.5499999998</v>
      </c>
      <c r="M1189" s="121">
        <v>0.3</v>
      </c>
      <c r="N1189" s="112">
        <f t="shared" si="112"/>
        <v>7517672.5</v>
      </c>
      <c r="O1189" s="112">
        <f t="shared" si="113"/>
        <v>4285073.3249999993</v>
      </c>
      <c r="P1189" s="114">
        <f t="shared" si="114"/>
        <v>3232599.1750000007</v>
      </c>
      <c r="Q1189" s="115">
        <f t="shared" si="115"/>
        <v>2909339.2575000008</v>
      </c>
    </row>
    <row r="1190" spans="2:17" x14ac:dyDescent="0.25">
      <c r="B1190" s="109">
        <v>1186</v>
      </c>
      <c r="C1190" s="146" t="s">
        <v>6464</v>
      </c>
      <c r="D1190" s="109">
        <v>1200077890</v>
      </c>
      <c r="E1190" s="108" t="s">
        <v>2739</v>
      </c>
      <c r="F1190" s="109">
        <v>2012</v>
      </c>
      <c r="G1190" s="110">
        <v>44389</v>
      </c>
      <c r="H1190" s="109">
        <f t="shared" si="110"/>
        <v>9</v>
      </c>
      <c r="I1190" s="109">
        <v>12</v>
      </c>
      <c r="J1190" s="111">
        <f t="shared" si="111"/>
        <v>7.9166666666666663E-2</v>
      </c>
      <c r="K1190" s="138">
        <v>498771.5</v>
      </c>
      <c r="L1190" s="138">
        <v>194563.86</v>
      </c>
      <c r="M1190" s="121">
        <v>0</v>
      </c>
      <c r="N1190" s="112">
        <f t="shared" si="112"/>
        <v>498771.5</v>
      </c>
      <c r="O1190" s="112">
        <f t="shared" si="113"/>
        <v>355374.69374999998</v>
      </c>
      <c r="P1190" s="114">
        <f t="shared" si="114"/>
        <v>143396.80625000002</v>
      </c>
      <c r="Q1190" s="115">
        <f t="shared" si="115"/>
        <v>129057.12562500003</v>
      </c>
    </row>
    <row r="1191" spans="2:17" x14ac:dyDescent="0.25">
      <c r="B1191" s="109">
        <v>1187</v>
      </c>
      <c r="C1191" s="146" t="s">
        <v>6464</v>
      </c>
      <c r="D1191" s="109">
        <v>1200069420</v>
      </c>
      <c r="E1191" s="108" t="s">
        <v>2740</v>
      </c>
      <c r="F1191" s="109">
        <v>2012</v>
      </c>
      <c r="G1191" s="110">
        <v>44389</v>
      </c>
      <c r="H1191" s="109">
        <f t="shared" si="110"/>
        <v>9</v>
      </c>
      <c r="I1191" s="109">
        <v>8</v>
      </c>
      <c r="J1191" s="111">
        <f t="shared" si="111"/>
        <v>0.11874999999999999</v>
      </c>
      <c r="K1191" s="138">
        <v>417690</v>
      </c>
      <c r="L1191" s="138">
        <v>166672.82</v>
      </c>
      <c r="M1191" s="121">
        <v>0</v>
      </c>
      <c r="N1191" s="112">
        <f t="shared" si="112"/>
        <v>417690</v>
      </c>
      <c r="O1191" s="112">
        <f t="shared" si="113"/>
        <v>446406.18749999994</v>
      </c>
      <c r="P1191" s="114">
        <f t="shared" si="114"/>
        <v>20884.5</v>
      </c>
      <c r="Q1191" s="115">
        <f t="shared" si="115"/>
        <v>20884.5</v>
      </c>
    </row>
    <row r="1192" spans="2:17" x14ac:dyDescent="0.25">
      <c r="B1192" s="109">
        <v>1188</v>
      </c>
      <c r="C1192" s="146" t="s">
        <v>6464</v>
      </c>
      <c r="D1192" s="109">
        <v>1200063190</v>
      </c>
      <c r="E1192" s="108" t="s">
        <v>2741</v>
      </c>
      <c r="F1192" s="109">
        <v>2012</v>
      </c>
      <c r="G1192" s="110">
        <v>44389</v>
      </c>
      <c r="H1192" s="109">
        <f t="shared" si="110"/>
        <v>9</v>
      </c>
      <c r="I1192" s="109">
        <v>10</v>
      </c>
      <c r="J1192" s="111">
        <f t="shared" si="111"/>
        <v>9.5000000000000001E-2</v>
      </c>
      <c r="K1192" s="138">
        <v>179630.97</v>
      </c>
      <c r="L1192" s="138">
        <v>37589.06</v>
      </c>
      <c r="M1192" s="121">
        <v>0.3</v>
      </c>
      <c r="N1192" s="112">
        <f t="shared" si="112"/>
        <v>233520.261</v>
      </c>
      <c r="O1192" s="112">
        <f t="shared" si="113"/>
        <v>199659.82315499999</v>
      </c>
      <c r="P1192" s="114">
        <f t="shared" si="114"/>
        <v>33860.437845000008</v>
      </c>
      <c r="Q1192" s="115">
        <f t="shared" si="115"/>
        <v>30474.394060500006</v>
      </c>
    </row>
    <row r="1193" spans="2:17" x14ac:dyDescent="0.25">
      <c r="B1193" s="109">
        <v>1189</v>
      </c>
      <c r="C1193" s="146" t="s">
        <v>6464</v>
      </c>
      <c r="D1193" s="109">
        <v>1200069430</v>
      </c>
      <c r="E1193" s="108" t="s">
        <v>2742</v>
      </c>
      <c r="F1193" s="109">
        <v>2012</v>
      </c>
      <c r="G1193" s="110">
        <v>44389</v>
      </c>
      <c r="H1193" s="109">
        <f t="shared" si="110"/>
        <v>9</v>
      </c>
      <c r="I1193" s="109">
        <v>6</v>
      </c>
      <c r="J1193" s="111">
        <f t="shared" si="111"/>
        <v>0.15833333333333333</v>
      </c>
      <c r="K1193" s="138">
        <v>133125.29999999999</v>
      </c>
      <c r="L1193" s="138">
        <v>53121.599999999999</v>
      </c>
      <c r="M1193" s="121">
        <v>0</v>
      </c>
      <c r="N1193" s="112">
        <f t="shared" si="112"/>
        <v>133125.29999999999</v>
      </c>
      <c r="O1193" s="112">
        <f t="shared" si="113"/>
        <v>189703.55249999996</v>
      </c>
      <c r="P1193" s="114">
        <f t="shared" si="114"/>
        <v>6656.2649999999994</v>
      </c>
      <c r="Q1193" s="115">
        <f t="shared" si="115"/>
        <v>6656.2649999999994</v>
      </c>
    </row>
    <row r="1194" spans="2:17" x14ac:dyDescent="0.25">
      <c r="B1194" s="109">
        <v>1190</v>
      </c>
      <c r="C1194" s="146" t="s">
        <v>6464</v>
      </c>
      <c r="D1194" s="109">
        <v>1200063590</v>
      </c>
      <c r="E1194" s="108" t="s">
        <v>2743</v>
      </c>
      <c r="F1194" s="109">
        <v>2012</v>
      </c>
      <c r="G1194" s="110">
        <v>44389</v>
      </c>
      <c r="H1194" s="109">
        <f t="shared" si="110"/>
        <v>9</v>
      </c>
      <c r="I1194" s="109">
        <v>5</v>
      </c>
      <c r="J1194" s="111">
        <f t="shared" si="111"/>
        <v>0.19</v>
      </c>
      <c r="K1194" s="138">
        <v>87952</v>
      </c>
      <c r="L1194" s="138">
        <v>34993.15</v>
      </c>
      <c r="M1194" s="121">
        <v>0.3</v>
      </c>
      <c r="N1194" s="112">
        <f t="shared" si="112"/>
        <v>114337.60000000001</v>
      </c>
      <c r="O1194" s="112">
        <f t="shared" si="113"/>
        <v>195517.296</v>
      </c>
      <c r="P1194" s="114">
        <f t="shared" si="114"/>
        <v>5716.880000000001</v>
      </c>
      <c r="Q1194" s="115">
        <f t="shared" si="115"/>
        <v>5716.880000000001</v>
      </c>
    </row>
    <row r="1195" spans="2:17" x14ac:dyDescent="0.25">
      <c r="B1195" s="109">
        <v>1191</v>
      </c>
      <c r="C1195" s="146" t="s">
        <v>6464</v>
      </c>
      <c r="D1195" s="109">
        <v>1200074800</v>
      </c>
      <c r="E1195" s="108" t="s">
        <v>2744</v>
      </c>
      <c r="F1195" s="109">
        <v>2013</v>
      </c>
      <c r="G1195" s="110">
        <v>44389</v>
      </c>
      <c r="H1195" s="109">
        <f t="shared" si="110"/>
        <v>8</v>
      </c>
      <c r="I1195" s="109">
        <v>15</v>
      </c>
      <c r="J1195" s="111">
        <f t="shared" si="111"/>
        <v>6.3333333333333325E-2</v>
      </c>
      <c r="K1195" s="138">
        <v>33418238.100000001</v>
      </c>
      <c r="L1195" s="138">
        <v>16377148.1</v>
      </c>
      <c r="M1195" s="121">
        <v>0.18</v>
      </c>
      <c r="N1195" s="112">
        <f t="shared" si="112"/>
        <v>39433520.957999997</v>
      </c>
      <c r="O1195" s="112">
        <f t="shared" si="113"/>
        <v>19979650.618719995</v>
      </c>
      <c r="P1195" s="114">
        <f t="shared" si="114"/>
        <v>19453870.339280002</v>
      </c>
      <c r="Q1195" s="115">
        <f t="shared" si="115"/>
        <v>17508483.305352002</v>
      </c>
    </row>
    <row r="1196" spans="2:17" x14ac:dyDescent="0.25">
      <c r="B1196" s="109">
        <v>1192</v>
      </c>
      <c r="C1196" s="146" t="s">
        <v>6464</v>
      </c>
      <c r="D1196" s="109">
        <v>1200074802</v>
      </c>
      <c r="E1196" s="108" t="s">
        <v>2745</v>
      </c>
      <c r="F1196" s="109">
        <v>2013</v>
      </c>
      <c r="G1196" s="110">
        <v>44389</v>
      </c>
      <c r="H1196" s="109">
        <f t="shared" si="110"/>
        <v>8</v>
      </c>
      <c r="I1196" s="109">
        <v>15</v>
      </c>
      <c r="J1196" s="111">
        <f t="shared" si="111"/>
        <v>6.3333333333333325E-2</v>
      </c>
      <c r="K1196" s="138">
        <v>589838.93999999994</v>
      </c>
      <c r="L1196" s="138">
        <v>1</v>
      </c>
      <c r="M1196" s="121">
        <v>0</v>
      </c>
      <c r="N1196" s="112">
        <f t="shared" si="112"/>
        <v>589838.93999999994</v>
      </c>
      <c r="O1196" s="112">
        <f t="shared" si="113"/>
        <v>298851.7295999999</v>
      </c>
      <c r="P1196" s="114">
        <f t="shared" si="114"/>
        <v>290987.21040000004</v>
      </c>
      <c r="Q1196" s="115">
        <f t="shared" si="115"/>
        <v>261888.48936000004</v>
      </c>
    </row>
    <row r="1197" spans="2:17" x14ac:dyDescent="0.25">
      <c r="B1197" s="109">
        <v>1193</v>
      </c>
      <c r="C1197" s="146" t="s">
        <v>6464</v>
      </c>
      <c r="D1197" s="109">
        <v>1200074803</v>
      </c>
      <c r="E1197" s="108" t="s">
        <v>2744</v>
      </c>
      <c r="F1197" s="109">
        <v>2013</v>
      </c>
      <c r="G1197" s="110">
        <v>44389</v>
      </c>
      <c r="H1197" s="109">
        <f t="shared" si="110"/>
        <v>8</v>
      </c>
      <c r="I1197" s="109">
        <v>10</v>
      </c>
      <c r="J1197" s="111">
        <f t="shared" si="111"/>
        <v>9.5000000000000001E-2</v>
      </c>
      <c r="K1197" s="138">
        <v>172645.04</v>
      </c>
      <c r="L1197" s="138">
        <v>123553.03</v>
      </c>
      <c r="M1197" s="121">
        <v>0.18</v>
      </c>
      <c r="N1197" s="112">
        <f t="shared" si="112"/>
        <v>203721.14720000001</v>
      </c>
      <c r="O1197" s="112">
        <f t="shared" si="113"/>
        <v>154828.071872</v>
      </c>
      <c r="P1197" s="114">
        <f t="shared" si="114"/>
        <v>48893.075328000006</v>
      </c>
      <c r="Q1197" s="115">
        <f t="shared" si="115"/>
        <v>44003.767795200009</v>
      </c>
    </row>
    <row r="1198" spans="2:17" x14ac:dyDescent="0.25">
      <c r="B1198" s="109">
        <v>1194</v>
      </c>
      <c r="C1198" s="146" t="s">
        <v>6464</v>
      </c>
      <c r="D1198" s="109">
        <v>1200080540</v>
      </c>
      <c r="E1198" s="108" t="s">
        <v>2746</v>
      </c>
      <c r="F1198" s="109">
        <v>2013</v>
      </c>
      <c r="G1198" s="110">
        <v>44389</v>
      </c>
      <c r="H1198" s="109">
        <f t="shared" si="110"/>
        <v>8</v>
      </c>
      <c r="I1198" s="109">
        <v>10</v>
      </c>
      <c r="J1198" s="111">
        <f t="shared" si="111"/>
        <v>9.5000000000000001E-2</v>
      </c>
      <c r="K1198" s="138">
        <v>145000</v>
      </c>
      <c r="L1198" s="138">
        <v>69779.86</v>
      </c>
      <c r="M1198" s="121">
        <v>0.18</v>
      </c>
      <c r="N1198" s="112">
        <f t="shared" si="112"/>
        <v>171100</v>
      </c>
      <c r="O1198" s="112">
        <f t="shared" si="113"/>
        <v>130036</v>
      </c>
      <c r="P1198" s="114">
        <f t="shared" si="114"/>
        <v>41064</v>
      </c>
      <c r="Q1198" s="115">
        <f t="shared" si="115"/>
        <v>36957.599999999999</v>
      </c>
    </row>
    <row r="1199" spans="2:17" x14ac:dyDescent="0.25">
      <c r="B1199" s="109">
        <v>1195</v>
      </c>
      <c r="C1199" s="146" t="s">
        <v>6464</v>
      </c>
      <c r="D1199" s="109">
        <v>1200076060</v>
      </c>
      <c r="E1199" s="108" t="s">
        <v>2747</v>
      </c>
      <c r="F1199" s="109">
        <v>2013</v>
      </c>
      <c r="G1199" s="110">
        <v>44389</v>
      </c>
      <c r="H1199" s="109">
        <f t="shared" si="110"/>
        <v>8</v>
      </c>
      <c r="I1199" s="109">
        <v>5</v>
      </c>
      <c r="J1199" s="111">
        <f t="shared" si="111"/>
        <v>0.19</v>
      </c>
      <c r="K1199" s="138">
        <v>15506.25</v>
      </c>
      <c r="L1199" s="138">
        <v>7021.14</v>
      </c>
      <c r="M1199" s="121">
        <v>0.18</v>
      </c>
      <c r="N1199" s="112">
        <f t="shared" si="112"/>
        <v>18297.375</v>
      </c>
      <c r="O1199" s="112">
        <f t="shared" si="113"/>
        <v>27812.010000000002</v>
      </c>
      <c r="P1199" s="114">
        <f t="shared" si="114"/>
        <v>914.86875000000009</v>
      </c>
      <c r="Q1199" s="115">
        <f t="shared" si="115"/>
        <v>914.86875000000009</v>
      </c>
    </row>
    <row r="1200" spans="2:17" x14ac:dyDescent="0.25">
      <c r="B1200" s="109">
        <v>1196</v>
      </c>
      <c r="C1200" s="146" t="s">
        <v>6464</v>
      </c>
      <c r="D1200" s="109">
        <v>1200097080</v>
      </c>
      <c r="E1200" s="108" t="s">
        <v>2748</v>
      </c>
      <c r="F1200" s="109">
        <v>2014</v>
      </c>
      <c r="G1200" s="110">
        <v>44389</v>
      </c>
      <c r="H1200" s="109">
        <f t="shared" si="110"/>
        <v>7</v>
      </c>
      <c r="I1200" s="109">
        <v>15</v>
      </c>
      <c r="J1200" s="111">
        <f t="shared" si="111"/>
        <v>6.3333333333333325E-2</v>
      </c>
      <c r="K1200" s="138">
        <v>4120352</v>
      </c>
      <c r="L1200" s="138">
        <v>2327202.2400000002</v>
      </c>
      <c r="M1200" s="121">
        <v>0.08</v>
      </c>
      <c r="N1200" s="112">
        <f t="shared" si="112"/>
        <v>4449980.16</v>
      </c>
      <c r="O1200" s="112">
        <f t="shared" si="113"/>
        <v>1972824.5375999997</v>
      </c>
      <c r="P1200" s="114">
        <f t="shared" si="114"/>
        <v>2477155.6224000007</v>
      </c>
      <c r="Q1200" s="115">
        <f t="shared" si="115"/>
        <v>2229440.0601600008</v>
      </c>
    </row>
    <row r="1201" spans="2:17" x14ac:dyDescent="0.25">
      <c r="B1201" s="109">
        <v>1197</v>
      </c>
      <c r="C1201" s="146" t="s">
        <v>6464</v>
      </c>
      <c r="D1201" s="109">
        <v>1200090790</v>
      </c>
      <c r="E1201" s="108" t="s">
        <v>2749</v>
      </c>
      <c r="F1201" s="109">
        <v>2014</v>
      </c>
      <c r="G1201" s="110">
        <v>44389</v>
      </c>
      <c r="H1201" s="109">
        <f t="shared" si="110"/>
        <v>7</v>
      </c>
      <c r="I1201" s="109">
        <v>15</v>
      </c>
      <c r="J1201" s="111">
        <f t="shared" si="111"/>
        <v>6.3333333333333325E-2</v>
      </c>
      <c r="K1201" s="138">
        <v>1506340</v>
      </c>
      <c r="L1201" s="138">
        <v>841683.21</v>
      </c>
      <c r="M1201" s="121">
        <v>0.08</v>
      </c>
      <c r="N1201" s="112">
        <f t="shared" si="112"/>
        <v>1626847.2000000002</v>
      </c>
      <c r="O1201" s="112">
        <f t="shared" si="113"/>
        <v>721235.59199999995</v>
      </c>
      <c r="P1201" s="114">
        <f t="shared" si="114"/>
        <v>905611.60800000024</v>
      </c>
      <c r="Q1201" s="115">
        <f t="shared" si="115"/>
        <v>815050.44720000029</v>
      </c>
    </row>
    <row r="1202" spans="2:17" x14ac:dyDescent="0.25">
      <c r="B1202" s="109">
        <v>1198</v>
      </c>
      <c r="C1202" s="146" t="s">
        <v>6464</v>
      </c>
      <c r="D1202" s="109">
        <v>1200093250</v>
      </c>
      <c r="E1202" s="108" t="s">
        <v>2750</v>
      </c>
      <c r="F1202" s="109">
        <v>2014</v>
      </c>
      <c r="G1202" s="110">
        <v>44389</v>
      </c>
      <c r="H1202" s="109">
        <f t="shared" si="110"/>
        <v>7</v>
      </c>
      <c r="I1202" s="109">
        <v>15</v>
      </c>
      <c r="J1202" s="111">
        <f t="shared" si="111"/>
        <v>6.3333333333333325E-2</v>
      </c>
      <c r="K1202" s="138">
        <v>1071523</v>
      </c>
      <c r="L1202" s="138">
        <v>611599.87</v>
      </c>
      <c r="M1202" s="121">
        <v>0.08</v>
      </c>
      <c r="N1202" s="112">
        <f t="shared" si="112"/>
        <v>1157244.8400000001</v>
      </c>
      <c r="O1202" s="112">
        <f t="shared" si="113"/>
        <v>513045.21239999996</v>
      </c>
      <c r="P1202" s="114">
        <f t="shared" si="114"/>
        <v>644199.62760000012</v>
      </c>
      <c r="Q1202" s="115">
        <f t="shared" si="115"/>
        <v>579779.6648400001</v>
      </c>
    </row>
    <row r="1203" spans="2:17" x14ac:dyDescent="0.25">
      <c r="B1203" s="109">
        <v>1199</v>
      </c>
      <c r="C1203" s="146" t="s">
        <v>6464</v>
      </c>
      <c r="D1203" s="109">
        <v>1200093260</v>
      </c>
      <c r="E1203" s="108" t="s">
        <v>2750</v>
      </c>
      <c r="F1203" s="109">
        <v>2014</v>
      </c>
      <c r="G1203" s="110">
        <v>44389</v>
      </c>
      <c r="H1203" s="109">
        <f t="shared" si="110"/>
        <v>7</v>
      </c>
      <c r="I1203" s="109">
        <v>15</v>
      </c>
      <c r="J1203" s="111">
        <f t="shared" si="111"/>
        <v>6.3333333333333325E-2</v>
      </c>
      <c r="K1203" s="138">
        <v>1071522</v>
      </c>
      <c r="L1203" s="138">
        <v>611599.30000000005</v>
      </c>
      <c r="M1203" s="121">
        <v>0.08</v>
      </c>
      <c r="N1203" s="112">
        <f t="shared" si="112"/>
        <v>1157243.76</v>
      </c>
      <c r="O1203" s="112">
        <f t="shared" si="113"/>
        <v>513044.73359999992</v>
      </c>
      <c r="P1203" s="114">
        <f t="shared" si="114"/>
        <v>644199.02640000009</v>
      </c>
      <c r="Q1203" s="115">
        <f t="shared" si="115"/>
        <v>579779.1237600001</v>
      </c>
    </row>
    <row r="1204" spans="2:17" x14ac:dyDescent="0.25">
      <c r="B1204" s="109">
        <v>1200</v>
      </c>
      <c r="C1204" s="146" t="s">
        <v>6464</v>
      </c>
      <c r="D1204" s="109">
        <v>1200087000</v>
      </c>
      <c r="E1204" s="108" t="s">
        <v>2751</v>
      </c>
      <c r="F1204" s="109">
        <v>2014</v>
      </c>
      <c r="G1204" s="110">
        <v>44389</v>
      </c>
      <c r="H1204" s="109">
        <f t="shared" si="110"/>
        <v>7</v>
      </c>
      <c r="I1204" s="109">
        <v>15</v>
      </c>
      <c r="J1204" s="111">
        <f t="shared" si="111"/>
        <v>6.3333333333333325E-2</v>
      </c>
      <c r="K1204" s="138">
        <v>894000</v>
      </c>
      <c r="L1204" s="138">
        <v>502272.88</v>
      </c>
      <c r="M1204" s="121">
        <v>0.08</v>
      </c>
      <c r="N1204" s="112">
        <f t="shared" si="112"/>
        <v>965520.00000000012</v>
      </c>
      <c r="O1204" s="112">
        <f t="shared" si="113"/>
        <v>428047.19999999995</v>
      </c>
      <c r="P1204" s="114">
        <f t="shared" si="114"/>
        <v>537472.80000000016</v>
      </c>
      <c r="Q1204" s="115">
        <f t="shared" si="115"/>
        <v>483725.52000000014</v>
      </c>
    </row>
    <row r="1205" spans="2:17" x14ac:dyDescent="0.25">
      <c r="B1205" s="109">
        <v>1201</v>
      </c>
      <c r="C1205" s="146" t="s">
        <v>6464</v>
      </c>
      <c r="D1205" s="109">
        <v>1200083740</v>
      </c>
      <c r="E1205" s="108" t="s">
        <v>2752</v>
      </c>
      <c r="F1205" s="109">
        <v>2014</v>
      </c>
      <c r="G1205" s="110">
        <v>44389</v>
      </c>
      <c r="H1205" s="109">
        <f t="shared" si="110"/>
        <v>7</v>
      </c>
      <c r="I1205" s="109">
        <v>15</v>
      </c>
      <c r="J1205" s="111">
        <f t="shared" si="111"/>
        <v>6.3333333333333325E-2</v>
      </c>
      <c r="K1205" s="138">
        <v>711064</v>
      </c>
      <c r="L1205" s="138">
        <v>360757.45</v>
      </c>
      <c r="M1205" s="121">
        <v>0.08</v>
      </c>
      <c r="N1205" s="112">
        <f t="shared" si="112"/>
        <v>767949.12</v>
      </c>
      <c r="O1205" s="112">
        <f t="shared" si="113"/>
        <v>340457.44319999992</v>
      </c>
      <c r="P1205" s="114">
        <f t="shared" si="114"/>
        <v>427491.67680000007</v>
      </c>
      <c r="Q1205" s="115">
        <f t="shared" si="115"/>
        <v>384742.50912000006</v>
      </c>
    </row>
    <row r="1206" spans="2:17" x14ac:dyDescent="0.25">
      <c r="B1206" s="109">
        <v>1202</v>
      </c>
      <c r="C1206" s="146" t="s">
        <v>6464</v>
      </c>
      <c r="D1206" s="109">
        <v>1200083730</v>
      </c>
      <c r="E1206" s="108" t="s">
        <v>2752</v>
      </c>
      <c r="F1206" s="109">
        <v>2014</v>
      </c>
      <c r="G1206" s="110">
        <v>44389</v>
      </c>
      <c r="H1206" s="109">
        <f t="shared" si="110"/>
        <v>7</v>
      </c>
      <c r="I1206" s="109">
        <v>15</v>
      </c>
      <c r="J1206" s="111">
        <f t="shared" si="111"/>
        <v>6.3333333333333325E-2</v>
      </c>
      <c r="K1206" s="138">
        <v>679965</v>
      </c>
      <c r="L1206" s="138">
        <v>344979.42</v>
      </c>
      <c r="M1206" s="121">
        <v>0.08</v>
      </c>
      <c r="N1206" s="112">
        <f t="shared" si="112"/>
        <v>734362.20000000007</v>
      </c>
      <c r="O1206" s="112">
        <f t="shared" si="113"/>
        <v>325567.24199999997</v>
      </c>
      <c r="P1206" s="114">
        <f t="shared" si="114"/>
        <v>408794.9580000001</v>
      </c>
      <c r="Q1206" s="115">
        <f t="shared" si="115"/>
        <v>367915.46220000013</v>
      </c>
    </row>
    <row r="1207" spans="2:17" x14ac:dyDescent="0.25">
      <c r="B1207" s="109">
        <v>1203</v>
      </c>
      <c r="C1207" s="146" t="s">
        <v>6464</v>
      </c>
      <c r="D1207" s="109">
        <v>1200092050</v>
      </c>
      <c r="E1207" s="108" t="s">
        <v>2753</v>
      </c>
      <c r="F1207" s="109">
        <v>2014</v>
      </c>
      <c r="G1207" s="110">
        <v>44389</v>
      </c>
      <c r="H1207" s="109">
        <f t="shared" si="110"/>
        <v>7</v>
      </c>
      <c r="I1207" s="109">
        <v>15</v>
      </c>
      <c r="J1207" s="111">
        <f t="shared" si="111"/>
        <v>6.3333333333333325E-2</v>
      </c>
      <c r="K1207" s="138">
        <v>604552.5</v>
      </c>
      <c r="L1207" s="138">
        <v>340536.94</v>
      </c>
      <c r="M1207" s="121">
        <v>0.08</v>
      </c>
      <c r="N1207" s="112">
        <f t="shared" si="112"/>
        <v>652916.70000000007</v>
      </c>
      <c r="O1207" s="112">
        <f t="shared" si="113"/>
        <v>289459.73699999996</v>
      </c>
      <c r="P1207" s="114">
        <f t="shared" si="114"/>
        <v>363456.96300000011</v>
      </c>
      <c r="Q1207" s="115">
        <f t="shared" si="115"/>
        <v>327111.26670000009</v>
      </c>
    </row>
    <row r="1208" spans="2:17" x14ac:dyDescent="0.25">
      <c r="B1208" s="109">
        <v>1204</v>
      </c>
      <c r="C1208" s="146" t="s">
        <v>6464</v>
      </c>
      <c r="D1208" s="109">
        <v>1200074801</v>
      </c>
      <c r="E1208" s="108" t="s">
        <v>2754</v>
      </c>
      <c r="F1208" s="109">
        <v>2014</v>
      </c>
      <c r="G1208" s="110">
        <v>44389</v>
      </c>
      <c r="H1208" s="109">
        <f t="shared" si="110"/>
        <v>7</v>
      </c>
      <c r="I1208" s="109">
        <v>15</v>
      </c>
      <c r="J1208" s="111">
        <f t="shared" si="111"/>
        <v>6.3333333333333325E-2</v>
      </c>
      <c r="K1208" s="138">
        <v>573776.43999999994</v>
      </c>
      <c r="L1208" s="138">
        <v>306878.74</v>
      </c>
      <c r="M1208" s="113">
        <v>0.32</v>
      </c>
      <c r="N1208" s="112">
        <f t="shared" si="112"/>
        <v>757384.90079999994</v>
      </c>
      <c r="O1208" s="112">
        <f t="shared" si="113"/>
        <v>335773.97268799989</v>
      </c>
      <c r="P1208" s="114">
        <f t="shared" si="114"/>
        <v>421610.92811200005</v>
      </c>
      <c r="Q1208" s="115">
        <f t="shared" si="115"/>
        <v>379449.83530080004</v>
      </c>
    </row>
    <row r="1209" spans="2:17" x14ac:dyDescent="0.25">
      <c r="B1209" s="109">
        <v>1205</v>
      </c>
      <c r="C1209" s="146" t="s">
        <v>6464</v>
      </c>
      <c r="D1209" s="109">
        <v>1200083100</v>
      </c>
      <c r="E1209" s="108" t="s">
        <v>2755</v>
      </c>
      <c r="F1209" s="109">
        <v>2014</v>
      </c>
      <c r="G1209" s="110">
        <v>44389</v>
      </c>
      <c r="H1209" s="109">
        <f t="shared" si="110"/>
        <v>7</v>
      </c>
      <c r="I1209" s="109">
        <v>10</v>
      </c>
      <c r="J1209" s="111">
        <f t="shared" si="111"/>
        <v>9.5000000000000001E-2</v>
      </c>
      <c r="K1209" s="138">
        <v>174250</v>
      </c>
      <c r="L1209" s="138">
        <v>87906.65</v>
      </c>
      <c r="M1209" s="121">
        <v>0.08</v>
      </c>
      <c r="N1209" s="112">
        <f t="shared" si="112"/>
        <v>188190</v>
      </c>
      <c r="O1209" s="112">
        <f t="shared" si="113"/>
        <v>125146.35</v>
      </c>
      <c r="P1209" s="114">
        <f t="shared" si="114"/>
        <v>63043.649999999994</v>
      </c>
      <c r="Q1209" s="115">
        <f t="shared" si="115"/>
        <v>56739.284999999996</v>
      </c>
    </row>
    <row r="1210" spans="2:17" x14ac:dyDescent="0.25">
      <c r="B1210" s="109">
        <v>1206</v>
      </c>
      <c r="C1210" s="146" t="s">
        <v>6464</v>
      </c>
      <c r="D1210" s="109">
        <v>1200092940</v>
      </c>
      <c r="E1210" s="108" t="s">
        <v>2756</v>
      </c>
      <c r="F1210" s="109">
        <v>2014</v>
      </c>
      <c r="G1210" s="110">
        <v>44389</v>
      </c>
      <c r="H1210" s="109">
        <f t="shared" si="110"/>
        <v>7</v>
      </c>
      <c r="I1210" s="109">
        <v>5</v>
      </c>
      <c r="J1210" s="111">
        <f t="shared" si="111"/>
        <v>0.19</v>
      </c>
      <c r="K1210" s="138">
        <v>87000</v>
      </c>
      <c r="L1210" s="138">
        <v>49657.54</v>
      </c>
      <c r="M1210" s="121">
        <v>0.08</v>
      </c>
      <c r="N1210" s="112">
        <f t="shared" si="112"/>
        <v>93960</v>
      </c>
      <c r="O1210" s="112">
        <f t="shared" si="113"/>
        <v>124966.8</v>
      </c>
      <c r="P1210" s="114">
        <f t="shared" si="114"/>
        <v>4698</v>
      </c>
      <c r="Q1210" s="115">
        <f t="shared" si="115"/>
        <v>4698</v>
      </c>
    </row>
    <row r="1211" spans="2:17" x14ac:dyDescent="0.25">
      <c r="B1211" s="109">
        <v>1207</v>
      </c>
      <c r="C1211" s="146" t="s">
        <v>6464</v>
      </c>
      <c r="D1211" s="109">
        <v>1200091500</v>
      </c>
      <c r="E1211" s="108" t="s">
        <v>2757</v>
      </c>
      <c r="F1211" s="109">
        <v>2014</v>
      </c>
      <c r="G1211" s="110">
        <v>44389</v>
      </c>
      <c r="H1211" s="109">
        <f t="shared" si="110"/>
        <v>7</v>
      </c>
      <c r="I1211" s="109">
        <v>15</v>
      </c>
      <c r="J1211" s="111">
        <f t="shared" si="111"/>
        <v>6.3333333333333325E-2</v>
      </c>
      <c r="K1211" s="138">
        <v>65000</v>
      </c>
      <c r="L1211" s="138">
        <v>36518.74</v>
      </c>
      <c r="M1211" s="121">
        <v>0.08</v>
      </c>
      <c r="N1211" s="112">
        <f t="shared" si="112"/>
        <v>70200</v>
      </c>
      <c r="O1211" s="112">
        <f t="shared" si="113"/>
        <v>31121.999999999993</v>
      </c>
      <c r="P1211" s="114">
        <f t="shared" si="114"/>
        <v>39078.000000000007</v>
      </c>
      <c r="Q1211" s="115">
        <f t="shared" si="115"/>
        <v>35170.200000000004</v>
      </c>
    </row>
    <row r="1212" spans="2:17" x14ac:dyDescent="0.25">
      <c r="B1212" s="109">
        <v>1208</v>
      </c>
      <c r="C1212" s="146" t="s">
        <v>6464</v>
      </c>
      <c r="D1212" s="109">
        <v>1200096130</v>
      </c>
      <c r="E1212" s="108" t="s">
        <v>2758</v>
      </c>
      <c r="F1212" s="109">
        <v>2014</v>
      </c>
      <c r="G1212" s="110">
        <v>44389</v>
      </c>
      <c r="H1212" s="109">
        <f t="shared" si="110"/>
        <v>7</v>
      </c>
      <c r="I1212" s="109">
        <v>8</v>
      </c>
      <c r="J1212" s="111">
        <f t="shared" si="111"/>
        <v>0.11874999999999999</v>
      </c>
      <c r="K1212" s="138">
        <v>33400</v>
      </c>
      <c r="L1212" s="138">
        <v>19112.73</v>
      </c>
      <c r="M1212" s="121">
        <v>0.08</v>
      </c>
      <c r="N1212" s="112">
        <f t="shared" si="112"/>
        <v>36072</v>
      </c>
      <c r="O1212" s="112">
        <f t="shared" si="113"/>
        <v>29984.85</v>
      </c>
      <c r="P1212" s="114">
        <f t="shared" si="114"/>
        <v>6087.1500000000015</v>
      </c>
      <c r="Q1212" s="115">
        <f t="shared" si="115"/>
        <v>5478.4350000000013</v>
      </c>
    </row>
    <row r="1213" spans="2:17" x14ac:dyDescent="0.25">
      <c r="B1213" s="109">
        <v>1209</v>
      </c>
      <c r="C1213" s="146" t="s">
        <v>6464</v>
      </c>
      <c r="D1213" s="109">
        <v>1200096140</v>
      </c>
      <c r="E1213" s="108" t="s">
        <v>2758</v>
      </c>
      <c r="F1213" s="109">
        <v>2014</v>
      </c>
      <c r="G1213" s="110">
        <v>44389</v>
      </c>
      <c r="H1213" s="109">
        <f t="shared" si="110"/>
        <v>7</v>
      </c>
      <c r="I1213" s="109">
        <v>8</v>
      </c>
      <c r="J1213" s="111">
        <f t="shared" si="111"/>
        <v>0.11874999999999999</v>
      </c>
      <c r="K1213" s="138">
        <v>33400</v>
      </c>
      <c r="L1213" s="138">
        <v>19112.73</v>
      </c>
      <c r="M1213" s="121">
        <v>0.08</v>
      </c>
      <c r="N1213" s="112">
        <f t="shared" si="112"/>
        <v>36072</v>
      </c>
      <c r="O1213" s="112">
        <f t="shared" si="113"/>
        <v>29984.85</v>
      </c>
      <c r="P1213" s="114">
        <f t="shared" si="114"/>
        <v>6087.1500000000015</v>
      </c>
      <c r="Q1213" s="115">
        <f t="shared" si="115"/>
        <v>5478.4350000000013</v>
      </c>
    </row>
    <row r="1214" spans="2:17" x14ac:dyDescent="0.25">
      <c r="B1214" s="109">
        <v>1210</v>
      </c>
      <c r="C1214" s="146" t="s">
        <v>6464</v>
      </c>
      <c r="D1214" s="109">
        <v>1200093300</v>
      </c>
      <c r="E1214" s="108" t="s">
        <v>2759</v>
      </c>
      <c r="F1214" s="109">
        <v>2015</v>
      </c>
      <c r="G1214" s="110">
        <v>44389</v>
      </c>
      <c r="H1214" s="109">
        <f t="shared" si="110"/>
        <v>6</v>
      </c>
      <c r="I1214" s="109">
        <v>12</v>
      </c>
      <c r="J1214" s="111">
        <f t="shared" si="111"/>
        <v>7.9166666666666663E-2</v>
      </c>
      <c r="K1214" s="138">
        <v>30836958</v>
      </c>
      <c r="L1214" s="138">
        <v>18776465.760000002</v>
      </c>
      <c r="M1214" s="121">
        <v>0</v>
      </c>
      <c r="N1214" s="112">
        <f t="shared" si="112"/>
        <v>30836958</v>
      </c>
      <c r="O1214" s="112">
        <f t="shared" si="113"/>
        <v>14647555.049999999</v>
      </c>
      <c r="P1214" s="114">
        <f t="shared" si="114"/>
        <v>16189402.950000001</v>
      </c>
      <c r="Q1214" s="115">
        <f t="shared" si="115"/>
        <v>14570462.655000001</v>
      </c>
    </row>
    <row r="1215" spans="2:17" x14ac:dyDescent="0.25">
      <c r="B1215" s="109">
        <v>1211</v>
      </c>
      <c r="C1215" s="146" t="s">
        <v>6464</v>
      </c>
      <c r="D1215" s="109">
        <v>1200106000</v>
      </c>
      <c r="E1215" s="108" t="s">
        <v>272</v>
      </c>
      <c r="F1215" s="109">
        <v>2015</v>
      </c>
      <c r="G1215" s="110">
        <v>44389</v>
      </c>
      <c r="H1215" s="109">
        <f t="shared" si="110"/>
        <v>6</v>
      </c>
      <c r="I1215" s="109">
        <v>10</v>
      </c>
      <c r="J1215" s="111">
        <f t="shared" si="111"/>
        <v>9.5000000000000001E-2</v>
      </c>
      <c r="K1215" s="138">
        <v>7604007.4000000004</v>
      </c>
      <c r="L1215" s="138">
        <v>4539781.08</v>
      </c>
      <c r="M1215" s="121">
        <v>0</v>
      </c>
      <c r="N1215" s="112">
        <f t="shared" si="112"/>
        <v>7604007.4000000004</v>
      </c>
      <c r="O1215" s="112">
        <f t="shared" si="113"/>
        <v>4334284.2180000003</v>
      </c>
      <c r="P1215" s="114">
        <f t="shared" si="114"/>
        <v>3269723.182</v>
      </c>
      <c r="Q1215" s="115">
        <f t="shared" si="115"/>
        <v>2942750.8637999999</v>
      </c>
    </row>
    <row r="1216" spans="2:17" x14ac:dyDescent="0.25">
      <c r="B1216" s="109">
        <v>1212</v>
      </c>
      <c r="C1216" s="146" t="s">
        <v>6464</v>
      </c>
      <c r="D1216" s="109">
        <v>1200083840</v>
      </c>
      <c r="E1216" s="108" t="s">
        <v>2760</v>
      </c>
      <c r="F1216" s="109">
        <v>2015</v>
      </c>
      <c r="G1216" s="110">
        <v>44389</v>
      </c>
      <c r="H1216" s="109">
        <f t="shared" si="110"/>
        <v>6</v>
      </c>
      <c r="I1216" s="109">
        <v>15</v>
      </c>
      <c r="J1216" s="111">
        <f t="shared" si="111"/>
        <v>6.3333333333333325E-2</v>
      </c>
      <c r="K1216" s="138">
        <v>5599080</v>
      </c>
      <c r="L1216" s="138">
        <v>3512847.46</v>
      </c>
      <c r="M1216" s="121">
        <v>0</v>
      </c>
      <c r="N1216" s="112">
        <f t="shared" si="112"/>
        <v>5599080</v>
      </c>
      <c r="O1216" s="112">
        <f t="shared" si="113"/>
        <v>2127650.4</v>
      </c>
      <c r="P1216" s="114">
        <f t="shared" si="114"/>
        <v>3471429.6</v>
      </c>
      <c r="Q1216" s="115">
        <f t="shared" si="115"/>
        <v>3124286.64</v>
      </c>
    </row>
    <row r="1217" spans="2:17" x14ac:dyDescent="0.25">
      <c r="B1217" s="109">
        <v>1213</v>
      </c>
      <c r="C1217" s="146" t="s">
        <v>6464</v>
      </c>
      <c r="D1217" s="109">
        <v>1200095910</v>
      </c>
      <c r="E1217" s="108" t="s">
        <v>2761</v>
      </c>
      <c r="F1217" s="109">
        <v>2015</v>
      </c>
      <c r="G1217" s="110">
        <v>44389</v>
      </c>
      <c r="H1217" s="109">
        <f t="shared" si="110"/>
        <v>6</v>
      </c>
      <c r="I1217" s="109">
        <v>15</v>
      </c>
      <c r="J1217" s="111">
        <f t="shared" si="111"/>
        <v>6.3333333333333325E-2</v>
      </c>
      <c r="K1217" s="138">
        <v>4697455</v>
      </c>
      <c r="L1217" s="138">
        <v>2819185.64</v>
      </c>
      <c r="M1217" s="121">
        <v>0</v>
      </c>
      <c r="N1217" s="112">
        <f t="shared" si="112"/>
        <v>4697455</v>
      </c>
      <c r="O1217" s="112">
        <f t="shared" si="113"/>
        <v>1785032.8999999997</v>
      </c>
      <c r="P1217" s="114">
        <f t="shared" si="114"/>
        <v>2912422.1000000006</v>
      </c>
      <c r="Q1217" s="115">
        <f t="shared" si="115"/>
        <v>2621179.8900000006</v>
      </c>
    </row>
    <row r="1218" spans="2:17" x14ac:dyDescent="0.25">
      <c r="B1218" s="109">
        <v>1214</v>
      </c>
      <c r="C1218" s="146" t="s">
        <v>6464</v>
      </c>
      <c r="D1218" s="109">
        <v>1200103970</v>
      </c>
      <c r="E1218" s="108" t="s">
        <v>2762</v>
      </c>
      <c r="F1218" s="109">
        <v>2015</v>
      </c>
      <c r="G1218" s="110">
        <v>44389</v>
      </c>
      <c r="H1218" s="109">
        <f t="shared" si="110"/>
        <v>6</v>
      </c>
      <c r="I1218" s="109">
        <v>15</v>
      </c>
      <c r="J1218" s="111">
        <f t="shared" si="111"/>
        <v>6.3333333333333325E-2</v>
      </c>
      <c r="K1218" s="138">
        <v>4120603.7</v>
      </c>
      <c r="L1218" s="138">
        <v>2598391.16</v>
      </c>
      <c r="M1218" s="121">
        <v>0</v>
      </c>
      <c r="N1218" s="112">
        <f t="shared" si="112"/>
        <v>4120603.7</v>
      </c>
      <c r="O1218" s="112">
        <f t="shared" si="113"/>
        <v>1565829.406</v>
      </c>
      <c r="P1218" s="114">
        <f t="shared" si="114"/>
        <v>2554774.2940000002</v>
      </c>
      <c r="Q1218" s="115">
        <f t="shared" si="115"/>
        <v>2299296.8646000004</v>
      </c>
    </row>
    <row r="1219" spans="2:17" x14ac:dyDescent="0.25">
      <c r="B1219" s="109">
        <v>1215</v>
      </c>
      <c r="C1219" s="146" t="s">
        <v>6464</v>
      </c>
      <c r="D1219" s="109">
        <v>1200083841</v>
      </c>
      <c r="E1219" s="108" t="s">
        <v>2760</v>
      </c>
      <c r="F1219" s="109">
        <v>2015</v>
      </c>
      <c r="G1219" s="110">
        <v>44389</v>
      </c>
      <c r="H1219" s="109">
        <f t="shared" si="110"/>
        <v>6</v>
      </c>
      <c r="I1219" s="109">
        <v>15</v>
      </c>
      <c r="J1219" s="111">
        <f t="shared" si="111"/>
        <v>6.3333333333333325E-2</v>
      </c>
      <c r="K1219" s="138">
        <v>1770435</v>
      </c>
      <c r="L1219" s="138">
        <v>1017312.99</v>
      </c>
      <c r="M1219" s="121">
        <v>0</v>
      </c>
      <c r="N1219" s="112">
        <f t="shared" si="112"/>
        <v>1770435</v>
      </c>
      <c r="O1219" s="112">
        <f t="shared" si="113"/>
        <v>672765.29999999993</v>
      </c>
      <c r="P1219" s="114">
        <f t="shared" si="114"/>
        <v>1097669.7000000002</v>
      </c>
      <c r="Q1219" s="115">
        <f t="shared" si="115"/>
        <v>987902.73000000021</v>
      </c>
    </row>
    <row r="1220" spans="2:17" x14ac:dyDescent="0.25">
      <c r="B1220" s="109">
        <v>1216</v>
      </c>
      <c r="C1220" s="146" t="s">
        <v>6464</v>
      </c>
      <c r="D1220" s="109">
        <v>1200090800</v>
      </c>
      <c r="E1220" s="108" t="s">
        <v>2763</v>
      </c>
      <c r="F1220" s="109">
        <v>2015</v>
      </c>
      <c r="G1220" s="110">
        <v>44389</v>
      </c>
      <c r="H1220" s="109">
        <f t="shared" si="110"/>
        <v>6</v>
      </c>
      <c r="I1220" s="109">
        <v>15</v>
      </c>
      <c r="J1220" s="111">
        <f t="shared" si="111"/>
        <v>6.3333333333333325E-2</v>
      </c>
      <c r="K1220" s="138">
        <v>1645000</v>
      </c>
      <c r="L1220" s="138">
        <v>969271.39</v>
      </c>
      <c r="M1220" s="121">
        <v>0</v>
      </c>
      <c r="N1220" s="112">
        <f t="shared" si="112"/>
        <v>1645000</v>
      </c>
      <c r="O1220" s="112">
        <f t="shared" si="113"/>
        <v>625099.99999999988</v>
      </c>
      <c r="P1220" s="114">
        <f t="shared" si="114"/>
        <v>1019900.0000000001</v>
      </c>
      <c r="Q1220" s="115">
        <f t="shared" si="115"/>
        <v>917910.00000000012</v>
      </c>
    </row>
    <row r="1221" spans="2:17" x14ac:dyDescent="0.25">
      <c r="B1221" s="109">
        <v>1217</v>
      </c>
      <c r="C1221" s="146" t="s">
        <v>6464</v>
      </c>
      <c r="D1221" s="109">
        <v>1200100450</v>
      </c>
      <c r="E1221" s="108" t="s">
        <v>2764</v>
      </c>
      <c r="F1221" s="109">
        <v>2015</v>
      </c>
      <c r="G1221" s="110">
        <v>44389</v>
      </c>
      <c r="H1221" s="109">
        <f t="shared" ref="H1221:H1284" si="116">YEAR(G1221)-F1221</f>
        <v>6</v>
      </c>
      <c r="I1221" s="109">
        <v>15</v>
      </c>
      <c r="J1221" s="111">
        <f t="shared" ref="J1221:J1284" si="117">(95/I1221/100)</f>
        <v>6.3333333333333325E-2</v>
      </c>
      <c r="K1221" s="138">
        <v>1639921.5</v>
      </c>
      <c r="L1221" s="138">
        <v>1024228.92</v>
      </c>
      <c r="M1221" s="121">
        <v>0</v>
      </c>
      <c r="N1221" s="112">
        <f t="shared" ref="N1221:N1284" si="118">K1221*(1+M1221)</f>
        <v>1639921.5</v>
      </c>
      <c r="O1221" s="112">
        <f t="shared" ref="O1221:O1284" si="119">H1221*J1221*N1221</f>
        <v>623170.16999999993</v>
      </c>
      <c r="P1221" s="114">
        <f t="shared" si="114"/>
        <v>1016751.3300000001</v>
      </c>
      <c r="Q1221" s="115">
        <f t="shared" si="115"/>
        <v>915076.19700000004</v>
      </c>
    </row>
    <row r="1222" spans="2:17" x14ac:dyDescent="0.25">
      <c r="B1222" s="109">
        <v>1218</v>
      </c>
      <c r="C1222" s="146" t="s">
        <v>6464</v>
      </c>
      <c r="D1222" s="109">
        <v>1200104220</v>
      </c>
      <c r="E1222" s="108" t="s">
        <v>2765</v>
      </c>
      <c r="F1222" s="109">
        <v>2015</v>
      </c>
      <c r="G1222" s="110">
        <v>44389</v>
      </c>
      <c r="H1222" s="109">
        <f t="shared" si="116"/>
        <v>6</v>
      </c>
      <c r="I1222" s="109">
        <v>15</v>
      </c>
      <c r="J1222" s="111">
        <f t="shared" si="117"/>
        <v>6.3333333333333325E-2</v>
      </c>
      <c r="K1222" s="138">
        <v>1347885</v>
      </c>
      <c r="L1222" s="138">
        <v>842325.72</v>
      </c>
      <c r="M1222" s="121">
        <v>0</v>
      </c>
      <c r="N1222" s="112">
        <f t="shared" si="118"/>
        <v>1347885</v>
      </c>
      <c r="O1222" s="112">
        <f t="shared" si="119"/>
        <v>512196.29999999993</v>
      </c>
      <c r="P1222" s="114">
        <f t="shared" ref="P1222:P1285" si="120">IF(N1222-O1222&lt;=0,5%*N1222,N1222-O1222)</f>
        <v>835688.70000000007</v>
      </c>
      <c r="Q1222" s="115">
        <f t="shared" ref="Q1222:Q1285" si="121">IF(P1222=N1222*5%,P1222,P1222*0.9)</f>
        <v>752119.83000000007</v>
      </c>
    </row>
    <row r="1223" spans="2:17" x14ac:dyDescent="0.25">
      <c r="B1223" s="109">
        <v>1219</v>
      </c>
      <c r="C1223" s="146" t="s">
        <v>6464</v>
      </c>
      <c r="D1223" s="109">
        <v>1200100850</v>
      </c>
      <c r="E1223" s="108" t="s">
        <v>2766</v>
      </c>
      <c r="F1223" s="109">
        <v>2015</v>
      </c>
      <c r="G1223" s="110">
        <v>44389</v>
      </c>
      <c r="H1223" s="109">
        <f t="shared" si="116"/>
        <v>6</v>
      </c>
      <c r="I1223" s="109">
        <v>15</v>
      </c>
      <c r="J1223" s="111">
        <f t="shared" si="117"/>
        <v>6.3333333333333325E-2</v>
      </c>
      <c r="K1223" s="138">
        <v>850000</v>
      </c>
      <c r="L1223" s="138">
        <v>513225.47</v>
      </c>
      <c r="M1223" s="121">
        <v>0</v>
      </c>
      <c r="N1223" s="112">
        <f t="shared" si="118"/>
        <v>850000</v>
      </c>
      <c r="O1223" s="112">
        <f t="shared" si="119"/>
        <v>322999.99999999994</v>
      </c>
      <c r="P1223" s="114">
        <f t="shared" si="120"/>
        <v>527000</v>
      </c>
      <c r="Q1223" s="115">
        <f t="shared" si="121"/>
        <v>474300</v>
      </c>
    </row>
    <row r="1224" spans="2:17" x14ac:dyDescent="0.25">
      <c r="B1224" s="109">
        <v>1220</v>
      </c>
      <c r="C1224" s="146" t="s">
        <v>6464</v>
      </c>
      <c r="D1224" s="109">
        <v>1200094820</v>
      </c>
      <c r="E1224" s="108" t="s">
        <v>2767</v>
      </c>
      <c r="F1224" s="109">
        <v>2015</v>
      </c>
      <c r="G1224" s="110">
        <v>44389</v>
      </c>
      <c r="H1224" s="109">
        <f t="shared" si="116"/>
        <v>6</v>
      </c>
      <c r="I1224" s="109">
        <v>15</v>
      </c>
      <c r="J1224" s="111">
        <f t="shared" si="117"/>
        <v>6.3333333333333325E-2</v>
      </c>
      <c r="K1224" s="138">
        <v>653886.1</v>
      </c>
      <c r="L1224" s="138">
        <v>376048.04</v>
      </c>
      <c r="M1224" s="121">
        <v>0</v>
      </c>
      <c r="N1224" s="112">
        <f t="shared" si="118"/>
        <v>653886.1</v>
      </c>
      <c r="O1224" s="112">
        <f t="shared" si="119"/>
        <v>248476.71799999996</v>
      </c>
      <c r="P1224" s="114">
        <f t="shared" si="120"/>
        <v>405409.38199999998</v>
      </c>
      <c r="Q1224" s="115">
        <f t="shared" si="121"/>
        <v>364868.44380000001</v>
      </c>
    </row>
    <row r="1225" spans="2:17" x14ac:dyDescent="0.25">
      <c r="B1225" s="109">
        <v>1221</v>
      </c>
      <c r="C1225" s="146" t="s">
        <v>6464</v>
      </c>
      <c r="D1225" s="109">
        <v>1200094830</v>
      </c>
      <c r="E1225" s="108" t="s">
        <v>2767</v>
      </c>
      <c r="F1225" s="109">
        <v>2015</v>
      </c>
      <c r="G1225" s="110">
        <v>44389</v>
      </c>
      <c r="H1225" s="109">
        <f t="shared" si="116"/>
        <v>6</v>
      </c>
      <c r="I1225" s="109">
        <v>15</v>
      </c>
      <c r="J1225" s="111">
        <f t="shared" si="117"/>
        <v>6.3333333333333325E-2</v>
      </c>
      <c r="K1225" s="138">
        <v>507504.6</v>
      </c>
      <c r="L1225" s="138">
        <v>298888.21000000002</v>
      </c>
      <c r="M1225" s="121">
        <v>0</v>
      </c>
      <c r="N1225" s="112">
        <f t="shared" si="118"/>
        <v>507504.6</v>
      </c>
      <c r="O1225" s="112">
        <f t="shared" si="119"/>
        <v>192851.74799999996</v>
      </c>
      <c r="P1225" s="114">
        <f t="shared" si="120"/>
        <v>314652.85200000001</v>
      </c>
      <c r="Q1225" s="115">
        <f t="shared" si="121"/>
        <v>283187.56680000003</v>
      </c>
    </row>
    <row r="1226" spans="2:17" x14ac:dyDescent="0.25">
      <c r="B1226" s="109">
        <v>1222</v>
      </c>
      <c r="C1226" s="146" t="s">
        <v>6464</v>
      </c>
      <c r="D1226" s="109">
        <v>1200094850</v>
      </c>
      <c r="E1226" s="108" t="s">
        <v>2767</v>
      </c>
      <c r="F1226" s="109">
        <v>2015</v>
      </c>
      <c r="G1226" s="110">
        <v>44389</v>
      </c>
      <c r="H1226" s="109">
        <f t="shared" si="116"/>
        <v>6</v>
      </c>
      <c r="I1226" s="109">
        <v>15</v>
      </c>
      <c r="J1226" s="111">
        <f t="shared" si="117"/>
        <v>6.3333333333333325E-2</v>
      </c>
      <c r="K1226" s="138">
        <v>480056.6</v>
      </c>
      <c r="L1226" s="138">
        <v>282660.23</v>
      </c>
      <c r="M1226" s="121">
        <v>0</v>
      </c>
      <c r="N1226" s="112">
        <f t="shared" si="118"/>
        <v>480056.6</v>
      </c>
      <c r="O1226" s="112">
        <f t="shared" si="119"/>
        <v>182421.50799999997</v>
      </c>
      <c r="P1226" s="114">
        <f t="shared" si="120"/>
        <v>297635.092</v>
      </c>
      <c r="Q1226" s="115">
        <f t="shared" si="121"/>
        <v>267871.58280000003</v>
      </c>
    </row>
    <row r="1227" spans="2:17" x14ac:dyDescent="0.25">
      <c r="B1227" s="109">
        <v>1223</v>
      </c>
      <c r="C1227" s="146" t="s">
        <v>6464</v>
      </c>
      <c r="D1227" s="109">
        <v>1200094870</v>
      </c>
      <c r="E1227" s="108" t="s">
        <v>2767</v>
      </c>
      <c r="F1227" s="109">
        <v>2015</v>
      </c>
      <c r="G1227" s="110">
        <v>44389</v>
      </c>
      <c r="H1227" s="109">
        <f t="shared" si="116"/>
        <v>6</v>
      </c>
      <c r="I1227" s="109">
        <v>15</v>
      </c>
      <c r="J1227" s="111">
        <f t="shared" si="117"/>
        <v>6.3333333333333325E-2</v>
      </c>
      <c r="K1227" s="138">
        <v>476621.6</v>
      </c>
      <c r="L1227" s="138">
        <v>280629.37</v>
      </c>
      <c r="M1227" s="121">
        <v>0</v>
      </c>
      <c r="N1227" s="112">
        <f t="shared" si="118"/>
        <v>476621.6</v>
      </c>
      <c r="O1227" s="112">
        <f t="shared" si="119"/>
        <v>181116.20799999996</v>
      </c>
      <c r="P1227" s="114">
        <f t="shared" si="120"/>
        <v>295505.39199999999</v>
      </c>
      <c r="Q1227" s="115">
        <f t="shared" si="121"/>
        <v>265954.85279999999</v>
      </c>
    </row>
    <row r="1228" spans="2:17" x14ac:dyDescent="0.25">
      <c r="B1228" s="109">
        <v>1224</v>
      </c>
      <c r="C1228" s="146" t="s">
        <v>6464</v>
      </c>
      <c r="D1228" s="109">
        <v>1200094840</v>
      </c>
      <c r="E1228" s="108" t="s">
        <v>2767</v>
      </c>
      <c r="F1228" s="109">
        <v>2015</v>
      </c>
      <c r="G1228" s="110">
        <v>44389</v>
      </c>
      <c r="H1228" s="109">
        <f t="shared" si="116"/>
        <v>6</v>
      </c>
      <c r="I1228" s="109">
        <v>8</v>
      </c>
      <c r="J1228" s="111">
        <f t="shared" si="117"/>
        <v>0.11874999999999999</v>
      </c>
      <c r="K1228" s="138">
        <v>469064.6</v>
      </c>
      <c r="L1228" s="138">
        <v>276161.46999999997</v>
      </c>
      <c r="M1228" s="121">
        <v>0</v>
      </c>
      <c r="N1228" s="112">
        <f t="shared" si="118"/>
        <v>469064.6</v>
      </c>
      <c r="O1228" s="112">
        <f t="shared" si="119"/>
        <v>334208.52749999997</v>
      </c>
      <c r="P1228" s="114">
        <f t="shared" si="120"/>
        <v>134856.07250000001</v>
      </c>
      <c r="Q1228" s="115">
        <f t="shared" si="121"/>
        <v>121370.46525000001</v>
      </c>
    </row>
    <row r="1229" spans="2:17" x14ac:dyDescent="0.25">
      <c r="B1229" s="109">
        <v>1225</v>
      </c>
      <c r="C1229" s="146" t="s">
        <v>6464</v>
      </c>
      <c r="D1229" s="109">
        <v>1200094860</v>
      </c>
      <c r="E1229" s="108" t="s">
        <v>2767</v>
      </c>
      <c r="F1229" s="109">
        <v>2015</v>
      </c>
      <c r="G1229" s="110">
        <v>44389</v>
      </c>
      <c r="H1229" s="109">
        <f t="shared" si="116"/>
        <v>6</v>
      </c>
      <c r="I1229" s="109">
        <v>8</v>
      </c>
      <c r="J1229" s="111">
        <f t="shared" si="117"/>
        <v>0.11874999999999999</v>
      </c>
      <c r="K1229" s="138">
        <v>433704.6</v>
      </c>
      <c r="L1229" s="138">
        <v>255255.71</v>
      </c>
      <c r="M1229" s="121">
        <v>0</v>
      </c>
      <c r="N1229" s="112">
        <f t="shared" si="118"/>
        <v>433704.6</v>
      </c>
      <c r="O1229" s="112">
        <f t="shared" si="119"/>
        <v>309014.52749999997</v>
      </c>
      <c r="P1229" s="114">
        <f t="shared" si="120"/>
        <v>124690.07250000001</v>
      </c>
      <c r="Q1229" s="115">
        <f t="shared" si="121"/>
        <v>112221.06525000001</v>
      </c>
    </row>
    <row r="1230" spans="2:17" x14ac:dyDescent="0.25">
      <c r="B1230" s="109">
        <v>1226</v>
      </c>
      <c r="C1230" s="146" t="s">
        <v>6464</v>
      </c>
      <c r="D1230" s="109">
        <v>1200094880</v>
      </c>
      <c r="E1230" s="108" t="s">
        <v>2767</v>
      </c>
      <c r="F1230" s="109">
        <v>2015</v>
      </c>
      <c r="G1230" s="110">
        <v>44389</v>
      </c>
      <c r="H1230" s="109">
        <f t="shared" si="116"/>
        <v>6</v>
      </c>
      <c r="I1230" s="109">
        <v>8</v>
      </c>
      <c r="J1230" s="111">
        <f t="shared" si="117"/>
        <v>0.11874999999999999</v>
      </c>
      <c r="K1230" s="138">
        <v>425104.6</v>
      </c>
      <c r="L1230" s="138">
        <v>250171.14</v>
      </c>
      <c r="M1230" s="121">
        <v>0</v>
      </c>
      <c r="N1230" s="112">
        <f t="shared" si="118"/>
        <v>425104.6</v>
      </c>
      <c r="O1230" s="112">
        <f t="shared" si="119"/>
        <v>302887.02749999997</v>
      </c>
      <c r="P1230" s="114">
        <f t="shared" si="120"/>
        <v>122217.57250000001</v>
      </c>
      <c r="Q1230" s="115">
        <f t="shared" si="121"/>
        <v>109995.81525000001</v>
      </c>
    </row>
    <row r="1231" spans="2:17" x14ac:dyDescent="0.25">
      <c r="B1231" s="109">
        <v>1227</v>
      </c>
      <c r="C1231" s="146" t="s">
        <v>6464</v>
      </c>
      <c r="D1231" s="109">
        <v>1200094890</v>
      </c>
      <c r="E1231" s="108" t="s">
        <v>2767</v>
      </c>
      <c r="F1231" s="109">
        <v>2015</v>
      </c>
      <c r="G1231" s="110">
        <v>44389</v>
      </c>
      <c r="H1231" s="109">
        <f t="shared" si="116"/>
        <v>6</v>
      </c>
      <c r="I1231" s="109">
        <v>8</v>
      </c>
      <c r="J1231" s="111">
        <f t="shared" si="117"/>
        <v>0.11874999999999999</v>
      </c>
      <c r="K1231" s="138">
        <v>425104.6</v>
      </c>
      <c r="L1231" s="138">
        <v>250171.14</v>
      </c>
      <c r="M1231" s="121">
        <v>0</v>
      </c>
      <c r="N1231" s="112">
        <f t="shared" si="118"/>
        <v>425104.6</v>
      </c>
      <c r="O1231" s="112">
        <f t="shared" si="119"/>
        <v>302887.02749999997</v>
      </c>
      <c r="P1231" s="114">
        <f t="shared" si="120"/>
        <v>122217.57250000001</v>
      </c>
      <c r="Q1231" s="115">
        <f t="shared" si="121"/>
        <v>109995.81525000001</v>
      </c>
    </row>
    <row r="1232" spans="2:17" x14ac:dyDescent="0.25">
      <c r="B1232" s="109">
        <v>1228</v>
      </c>
      <c r="C1232" s="146" t="s">
        <v>6464</v>
      </c>
      <c r="D1232" s="109">
        <v>1200094900</v>
      </c>
      <c r="E1232" s="108" t="s">
        <v>2767</v>
      </c>
      <c r="F1232" s="109">
        <v>2015</v>
      </c>
      <c r="G1232" s="110">
        <v>44389</v>
      </c>
      <c r="H1232" s="109">
        <f t="shared" si="116"/>
        <v>6</v>
      </c>
      <c r="I1232" s="109">
        <v>8</v>
      </c>
      <c r="J1232" s="111">
        <f t="shared" si="117"/>
        <v>0.11874999999999999</v>
      </c>
      <c r="K1232" s="138">
        <v>425104.1</v>
      </c>
      <c r="L1232" s="138">
        <v>250170.87</v>
      </c>
      <c r="M1232" s="121">
        <v>0</v>
      </c>
      <c r="N1232" s="112">
        <f t="shared" si="118"/>
        <v>425104.1</v>
      </c>
      <c r="O1232" s="112">
        <f t="shared" si="119"/>
        <v>302886.67124999996</v>
      </c>
      <c r="P1232" s="114">
        <f t="shared" si="120"/>
        <v>122217.42875000002</v>
      </c>
      <c r="Q1232" s="115">
        <f t="shared" si="121"/>
        <v>109995.68587500002</v>
      </c>
    </row>
    <row r="1233" spans="2:17" x14ac:dyDescent="0.25">
      <c r="B1233" s="109">
        <v>1229</v>
      </c>
      <c r="C1233" s="146" t="s">
        <v>6464</v>
      </c>
      <c r="D1233" s="109">
        <v>1200104500</v>
      </c>
      <c r="E1233" s="108" t="s">
        <v>2768</v>
      </c>
      <c r="F1233" s="109">
        <v>2015</v>
      </c>
      <c r="G1233" s="110">
        <v>44389</v>
      </c>
      <c r="H1233" s="109">
        <f t="shared" si="116"/>
        <v>6</v>
      </c>
      <c r="I1233" s="109">
        <v>15</v>
      </c>
      <c r="J1233" s="111">
        <f t="shared" si="117"/>
        <v>6.3333333333333325E-2</v>
      </c>
      <c r="K1233" s="138">
        <v>400720</v>
      </c>
      <c r="L1233" s="138">
        <v>255893.86</v>
      </c>
      <c r="M1233" s="121">
        <v>0</v>
      </c>
      <c r="N1233" s="112">
        <f t="shared" si="118"/>
        <v>400720</v>
      </c>
      <c r="O1233" s="112">
        <f t="shared" si="119"/>
        <v>152273.59999999998</v>
      </c>
      <c r="P1233" s="114">
        <f t="shared" si="120"/>
        <v>248446.40000000002</v>
      </c>
      <c r="Q1233" s="115">
        <f t="shared" si="121"/>
        <v>223601.76000000004</v>
      </c>
    </row>
    <row r="1234" spans="2:17" x14ac:dyDescent="0.25">
      <c r="B1234" s="109">
        <v>1230</v>
      </c>
      <c r="C1234" s="146" t="s">
        <v>6464</v>
      </c>
      <c r="D1234" s="109">
        <v>1200095430</v>
      </c>
      <c r="E1234" s="108" t="s">
        <v>2769</v>
      </c>
      <c r="F1234" s="109">
        <v>2015</v>
      </c>
      <c r="G1234" s="110">
        <v>44389</v>
      </c>
      <c r="H1234" s="109">
        <f t="shared" si="116"/>
        <v>6</v>
      </c>
      <c r="I1234" s="109">
        <v>3</v>
      </c>
      <c r="J1234" s="111">
        <f t="shared" si="117"/>
        <v>0.31666666666666665</v>
      </c>
      <c r="K1234" s="138">
        <v>154127.20000000001</v>
      </c>
      <c r="L1234" s="138">
        <v>89773.81</v>
      </c>
      <c r="M1234" s="121">
        <v>0</v>
      </c>
      <c r="N1234" s="112">
        <f t="shared" si="118"/>
        <v>154127.20000000001</v>
      </c>
      <c r="O1234" s="112">
        <f t="shared" si="119"/>
        <v>292841.68</v>
      </c>
      <c r="P1234" s="114">
        <f t="shared" si="120"/>
        <v>7706.3600000000006</v>
      </c>
      <c r="Q1234" s="115">
        <f t="shared" si="121"/>
        <v>7706.3600000000006</v>
      </c>
    </row>
    <row r="1235" spans="2:17" x14ac:dyDescent="0.25">
      <c r="B1235" s="109">
        <v>1231</v>
      </c>
      <c r="C1235" s="146" t="s">
        <v>6464</v>
      </c>
      <c r="D1235" s="109">
        <v>1200095100</v>
      </c>
      <c r="E1235" s="108" t="s">
        <v>2770</v>
      </c>
      <c r="F1235" s="109">
        <v>2015</v>
      </c>
      <c r="G1235" s="110">
        <v>44389</v>
      </c>
      <c r="H1235" s="109">
        <f t="shared" si="116"/>
        <v>6</v>
      </c>
      <c r="I1235" s="109">
        <v>8</v>
      </c>
      <c r="J1235" s="111">
        <f t="shared" si="117"/>
        <v>0.11874999999999999</v>
      </c>
      <c r="K1235" s="138">
        <v>149000</v>
      </c>
      <c r="L1235" s="138">
        <v>87358.93</v>
      </c>
      <c r="M1235" s="121">
        <v>0</v>
      </c>
      <c r="N1235" s="112">
        <f t="shared" si="118"/>
        <v>149000</v>
      </c>
      <c r="O1235" s="112">
        <f t="shared" si="119"/>
        <v>106162.49999999999</v>
      </c>
      <c r="P1235" s="114">
        <f t="shared" si="120"/>
        <v>42837.500000000015</v>
      </c>
      <c r="Q1235" s="115">
        <f t="shared" si="121"/>
        <v>38553.750000000015</v>
      </c>
    </row>
    <row r="1236" spans="2:17" x14ac:dyDescent="0.25">
      <c r="B1236" s="109">
        <v>1232</v>
      </c>
      <c r="C1236" s="146" t="s">
        <v>6464</v>
      </c>
      <c r="D1236" s="109">
        <v>1200095070</v>
      </c>
      <c r="E1236" s="108" t="s">
        <v>2770</v>
      </c>
      <c r="F1236" s="109">
        <v>2015</v>
      </c>
      <c r="G1236" s="110">
        <v>44389</v>
      </c>
      <c r="H1236" s="109">
        <f t="shared" si="116"/>
        <v>6</v>
      </c>
      <c r="I1236" s="109">
        <v>8</v>
      </c>
      <c r="J1236" s="111">
        <f t="shared" si="117"/>
        <v>0.11874999999999999</v>
      </c>
      <c r="K1236" s="138">
        <v>149000</v>
      </c>
      <c r="L1236" s="138">
        <v>87358.93</v>
      </c>
      <c r="M1236" s="121">
        <v>0</v>
      </c>
      <c r="N1236" s="112">
        <f t="shared" si="118"/>
        <v>149000</v>
      </c>
      <c r="O1236" s="112">
        <f t="shared" si="119"/>
        <v>106162.49999999999</v>
      </c>
      <c r="P1236" s="114">
        <f t="shared" si="120"/>
        <v>42837.500000000015</v>
      </c>
      <c r="Q1236" s="115">
        <f t="shared" si="121"/>
        <v>38553.750000000015</v>
      </c>
    </row>
    <row r="1237" spans="2:17" x14ac:dyDescent="0.25">
      <c r="B1237" s="109">
        <v>1233</v>
      </c>
      <c r="C1237" s="146" t="s">
        <v>6464</v>
      </c>
      <c r="D1237" s="109">
        <v>1200095080</v>
      </c>
      <c r="E1237" s="108" t="s">
        <v>2770</v>
      </c>
      <c r="F1237" s="109">
        <v>2015</v>
      </c>
      <c r="G1237" s="110">
        <v>44389</v>
      </c>
      <c r="H1237" s="109">
        <f t="shared" si="116"/>
        <v>6</v>
      </c>
      <c r="I1237" s="109">
        <v>8</v>
      </c>
      <c r="J1237" s="111">
        <f t="shared" si="117"/>
        <v>0.11874999999999999</v>
      </c>
      <c r="K1237" s="138">
        <v>149000</v>
      </c>
      <c r="L1237" s="138">
        <v>87358.93</v>
      </c>
      <c r="M1237" s="121">
        <v>0</v>
      </c>
      <c r="N1237" s="112">
        <f t="shared" si="118"/>
        <v>149000</v>
      </c>
      <c r="O1237" s="112">
        <f t="shared" si="119"/>
        <v>106162.49999999999</v>
      </c>
      <c r="P1237" s="114">
        <f t="shared" si="120"/>
        <v>42837.500000000015</v>
      </c>
      <c r="Q1237" s="115">
        <f t="shared" si="121"/>
        <v>38553.750000000015</v>
      </c>
    </row>
    <row r="1238" spans="2:17" x14ac:dyDescent="0.25">
      <c r="B1238" s="109">
        <v>1234</v>
      </c>
      <c r="C1238" s="146" t="s">
        <v>6464</v>
      </c>
      <c r="D1238" s="109">
        <v>1200104240</v>
      </c>
      <c r="E1238" s="108" t="s">
        <v>2771</v>
      </c>
      <c r="F1238" s="109">
        <v>2015</v>
      </c>
      <c r="G1238" s="110">
        <v>44389</v>
      </c>
      <c r="H1238" s="109">
        <f t="shared" si="116"/>
        <v>6</v>
      </c>
      <c r="I1238" s="109">
        <v>10</v>
      </c>
      <c r="J1238" s="111">
        <f t="shared" si="117"/>
        <v>9.5000000000000001E-2</v>
      </c>
      <c r="K1238" s="138">
        <v>135000</v>
      </c>
      <c r="L1238" s="138">
        <v>85348.36</v>
      </c>
      <c r="M1238" s="121">
        <v>0</v>
      </c>
      <c r="N1238" s="112">
        <f t="shared" si="118"/>
        <v>135000</v>
      </c>
      <c r="O1238" s="112">
        <f t="shared" si="119"/>
        <v>76950.000000000015</v>
      </c>
      <c r="P1238" s="114">
        <f t="shared" si="120"/>
        <v>58049.999999999985</v>
      </c>
      <c r="Q1238" s="115">
        <f t="shared" si="121"/>
        <v>52244.999999999985</v>
      </c>
    </row>
    <row r="1239" spans="2:17" x14ac:dyDescent="0.25">
      <c r="B1239" s="109">
        <v>1235</v>
      </c>
      <c r="C1239" s="146" t="s">
        <v>6464</v>
      </c>
      <c r="D1239" s="109">
        <v>1200102780</v>
      </c>
      <c r="E1239" s="108" t="s">
        <v>2772</v>
      </c>
      <c r="F1239" s="109">
        <v>2015</v>
      </c>
      <c r="G1239" s="110">
        <v>44389</v>
      </c>
      <c r="H1239" s="109">
        <f t="shared" si="116"/>
        <v>6</v>
      </c>
      <c r="I1239" s="109">
        <v>10</v>
      </c>
      <c r="J1239" s="111">
        <f t="shared" si="117"/>
        <v>9.5000000000000001E-2</v>
      </c>
      <c r="K1239" s="138">
        <v>110287</v>
      </c>
      <c r="L1239" s="138">
        <v>68217.87</v>
      </c>
      <c r="M1239" s="121">
        <v>0</v>
      </c>
      <c r="N1239" s="112">
        <f t="shared" si="118"/>
        <v>110287</v>
      </c>
      <c r="O1239" s="112">
        <f t="shared" si="119"/>
        <v>62863.590000000004</v>
      </c>
      <c r="P1239" s="114">
        <f t="shared" si="120"/>
        <v>47423.409999999996</v>
      </c>
      <c r="Q1239" s="115">
        <f t="shared" si="121"/>
        <v>42681.068999999996</v>
      </c>
    </row>
    <row r="1240" spans="2:17" x14ac:dyDescent="0.25">
      <c r="B1240" s="109">
        <v>1236</v>
      </c>
      <c r="C1240" s="146" t="s">
        <v>6464</v>
      </c>
      <c r="D1240" s="109">
        <v>1200100780</v>
      </c>
      <c r="E1240" s="108" t="s">
        <v>2773</v>
      </c>
      <c r="F1240" s="109">
        <v>2015</v>
      </c>
      <c r="G1240" s="110">
        <v>44389</v>
      </c>
      <c r="H1240" s="109">
        <f t="shared" si="116"/>
        <v>6</v>
      </c>
      <c r="I1240" s="109">
        <v>10</v>
      </c>
      <c r="J1240" s="111">
        <f t="shared" si="117"/>
        <v>9.5000000000000001E-2</v>
      </c>
      <c r="K1240" s="138">
        <v>108445</v>
      </c>
      <c r="L1240" s="138">
        <v>65221.71</v>
      </c>
      <c r="M1240" s="121">
        <v>0</v>
      </c>
      <c r="N1240" s="112">
        <f t="shared" si="118"/>
        <v>108445</v>
      </c>
      <c r="O1240" s="112">
        <f t="shared" si="119"/>
        <v>61813.650000000009</v>
      </c>
      <c r="P1240" s="114">
        <f t="shared" si="120"/>
        <v>46631.349999999991</v>
      </c>
      <c r="Q1240" s="115">
        <f t="shared" si="121"/>
        <v>41968.214999999997</v>
      </c>
    </row>
    <row r="1241" spans="2:17" x14ac:dyDescent="0.25">
      <c r="B1241" s="109">
        <v>1237</v>
      </c>
      <c r="C1241" s="146" t="s">
        <v>6464</v>
      </c>
      <c r="D1241" s="109">
        <v>1200095420</v>
      </c>
      <c r="E1241" s="108" t="s">
        <v>2774</v>
      </c>
      <c r="F1241" s="109">
        <v>2015</v>
      </c>
      <c r="G1241" s="110">
        <v>44389</v>
      </c>
      <c r="H1241" s="109">
        <f t="shared" si="116"/>
        <v>6</v>
      </c>
      <c r="I1241" s="109">
        <v>3</v>
      </c>
      <c r="J1241" s="111">
        <f t="shared" si="117"/>
        <v>0.31666666666666665</v>
      </c>
      <c r="K1241" s="138">
        <v>85127.2</v>
      </c>
      <c r="L1241" s="138">
        <v>49583.65</v>
      </c>
      <c r="M1241" s="121">
        <v>0</v>
      </c>
      <c r="N1241" s="112">
        <f t="shared" si="118"/>
        <v>85127.2</v>
      </c>
      <c r="O1241" s="112">
        <f t="shared" si="119"/>
        <v>161741.68</v>
      </c>
      <c r="P1241" s="114">
        <f t="shared" si="120"/>
        <v>4256.3599999999997</v>
      </c>
      <c r="Q1241" s="115">
        <f t="shared" si="121"/>
        <v>4256.3599999999997</v>
      </c>
    </row>
    <row r="1242" spans="2:17" x14ac:dyDescent="0.25">
      <c r="B1242" s="109">
        <v>1238</v>
      </c>
      <c r="C1242" s="146" t="s">
        <v>6464</v>
      </c>
      <c r="D1242" s="109">
        <v>1200100910</v>
      </c>
      <c r="E1242" s="108" t="s">
        <v>2775</v>
      </c>
      <c r="F1242" s="109">
        <v>2015</v>
      </c>
      <c r="G1242" s="110">
        <v>44389</v>
      </c>
      <c r="H1242" s="109">
        <f t="shared" si="116"/>
        <v>6</v>
      </c>
      <c r="I1242" s="109">
        <v>5</v>
      </c>
      <c r="J1242" s="111">
        <f t="shared" si="117"/>
        <v>0.19</v>
      </c>
      <c r="K1242" s="138">
        <v>75223</v>
      </c>
      <c r="L1242" s="138">
        <v>47145.67</v>
      </c>
      <c r="M1242" s="121">
        <v>0</v>
      </c>
      <c r="N1242" s="112">
        <f t="shared" si="118"/>
        <v>75223</v>
      </c>
      <c r="O1242" s="112">
        <f t="shared" si="119"/>
        <v>85754.220000000016</v>
      </c>
      <c r="P1242" s="114">
        <f t="shared" si="120"/>
        <v>3761.15</v>
      </c>
      <c r="Q1242" s="115">
        <f t="shared" si="121"/>
        <v>3761.15</v>
      </c>
    </row>
    <row r="1243" spans="2:17" x14ac:dyDescent="0.25">
      <c r="B1243" s="109">
        <v>1239</v>
      </c>
      <c r="C1243" s="146" t="s">
        <v>6464</v>
      </c>
      <c r="D1243" s="109">
        <v>1200091510</v>
      </c>
      <c r="E1243" s="108" t="s">
        <v>2757</v>
      </c>
      <c r="F1243" s="109">
        <v>2015</v>
      </c>
      <c r="G1243" s="110">
        <v>44389</v>
      </c>
      <c r="H1243" s="109">
        <f t="shared" si="116"/>
        <v>6</v>
      </c>
      <c r="I1243" s="109">
        <v>15</v>
      </c>
      <c r="J1243" s="111">
        <f t="shared" si="117"/>
        <v>6.3333333333333325E-2</v>
      </c>
      <c r="K1243" s="138">
        <v>65000</v>
      </c>
      <c r="L1243" s="138">
        <v>38180.839999999997</v>
      </c>
      <c r="M1243" s="121">
        <v>0</v>
      </c>
      <c r="N1243" s="112">
        <f t="shared" si="118"/>
        <v>65000</v>
      </c>
      <c r="O1243" s="112">
        <f t="shared" si="119"/>
        <v>24699.999999999996</v>
      </c>
      <c r="P1243" s="114">
        <f t="shared" si="120"/>
        <v>40300</v>
      </c>
      <c r="Q1243" s="115">
        <f t="shared" si="121"/>
        <v>36270</v>
      </c>
    </row>
    <row r="1244" spans="2:17" x14ac:dyDescent="0.25">
      <c r="B1244" s="109">
        <v>1240</v>
      </c>
      <c r="C1244" s="146" t="s">
        <v>6464</v>
      </c>
      <c r="D1244" s="109">
        <v>1200091480</v>
      </c>
      <c r="E1244" s="108" t="s">
        <v>2757</v>
      </c>
      <c r="F1244" s="109">
        <v>2015</v>
      </c>
      <c r="G1244" s="110">
        <v>44389</v>
      </c>
      <c r="H1244" s="109">
        <f t="shared" si="116"/>
        <v>6</v>
      </c>
      <c r="I1244" s="109">
        <v>15</v>
      </c>
      <c r="J1244" s="111">
        <f t="shared" si="117"/>
        <v>6.3333333333333325E-2</v>
      </c>
      <c r="K1244" s="138">
        <v>65000</v>
      </c>
      <c r="L1244" s="138">
        <v>38180.839999999997</v>
      </c>
      <c r="M1244" s="121">
        <v>0</v>
      </c>
      <c r="N1244" s="112">
        <f t="shared" si="118"/>
        <v>65000</v>
      </c>
      <c r="O1244" s="112">
        <f t="shared" si="119"/>
        <v>24699.999999999996</v>
      </c>
      <c r="P1244" s="114">
        <f t="shared" si="120"/>
        <v>40300</v>
      </c>
      <c r="Q1244" s="115">
        <f t="shared" si="121"/>
        <v>36270</v>
      </c>
    </row>
    <row r="1245" spans="2:17" x14ac:dyDescent="0.25">
      <c r="B1245" s="109">
        <v>1241</v>
      </c>
      <c r="C1245" s="146" t="s">
        <v>6464</v>
      </c>
      <c r="D1245" s="109">
        <v>1200096340</v>
      </c>
      <c r="E1245" s="108" t="s">
        <v>2776</v>
      </c>
      <c r="F1245" s="109">
        <v>2015</v>
      </c>
      <c r="G1245" s="110">
        <v>44389</v>
      </c>
      <c r="H1245" s="109">
        <f t="shared" si="116"/>
        <v>6</v>
      </c>
      <c r="I1245" s="109">
        <v>15</v>
      </c>
      <c r="J1245" s="111">
        <f t="shared" si="117"/>
        <v>6.3333333333333325E-2</v>
      </c>
      <c r="K1245" s="138">
        <v>45900</v>
      </c>
      <c r="L1245" s="138">
        <v>26324.38</v>
      </c>
      <c r="M1245" s="121">
        <v>0</v>
      </c>
      <c r="N1245" s="112">
        <f t="shared" si="118"/>
        <v>45900</v>
      </c>
      <c r="O1245" s="112">
        <f t="shared" si="119"/>
        <v>17441.999999999996</v>
      </c>
      <c r="P1245" s="114">
        <f t="shared" si="120"/>
        <v>28458.000000000004</v>
      </c>
      <c r="Q1245" s="115">
        <f t="shared" si="121"/>
        <v>25612.200000000004</v>
      </c>
    </row>
    <row r="1246" spans="2:17" x14ac:dyDescent="0.25">
      <c r="B1246" s="109">
        <v>1242</v>
      </c>
      <c r="C1246" s="146" t="s">
        <v>6464</v>
      </c>
      <c r="D1246" s="109">
        <v>1200104450</v>
      </c>
      <c r="E1246" s="108" t="s">
        <v>2777</v>
      </c>
      <c r="F1246" s="109">
        <v>2015</v>
      </c>
      <c r="G1246" s="110">
        <v>44389</v>
      </c>
      <c r="H1246" s="109">
        <f t="shared" si="116"/>
        <v>6</v>
      </c>
      <c r="I1246" s="109">
        <v>8</v>
      </c>
      <c r="J1246" s="111">
        <f t="shared" si="117"/>
        <v>0.11874999999999999</v>
      </c>
      <c r="K1246" s="138">
        <v>38100</v>
      </c>
      <c r="L1246" s="138">
        <v>23934.52</v>
      </c>
      <c r="M1246" s="121">
        <v>0</v>
      </c>
      <c r="N1246" s="112">
        <f t="shared" si="118"/>
        <v>38100</v>
      </c>
      <c r="O1246" s="112">
        <f t="shared" si="119"/>
        <v>27146.249999999996</v>
      </c>
      <c r="P1246" s="114">
        <f t="shared" si="120"/>
        <v>10953.750000000004</v>
      </c>
      <c r="Q1246" s="115">
        <f t="shared" si="121"/>
        <v>9858.3750000000036</v>
      </c>
    </row>
    <row r="1247" spans="2:17" x14ac:dyDescent="0.25">
      <c r="B1247" s="109">
        <v>1243</v>
      </c>
      <c r="C1247" s="146" t="s">
        <v>6464</v>
      </c>
      <c r="D1247" s="109">
        <v>1200100410</v>
      </c>
      <c r="E1247" s="108" t="s">
        <v>2778</v>
      </c>
      <c r="F1247" s="109">
        <v>2015</v>
      </c>
      <c r="G1247" s="110">
        <v>44389</v>
      </c>
      <c r="H1247" s="109">
        <f t="shared" si="116"/>
        <v>6</v>
      </c>
      <c r="I1247" s="109">
        <v>5</v>
      </c>
      <c r="J1247" s="111">
        <f t="shared" si="117"/>
        <v>0.19</v>
      </c>
      <c r="K1247" s="138">
        <v>33556</v>
      </c>
      <c r="L1247" s="138">
        <v>20432.04</v>
      </c>
      <c r="M1247" s="121">
        <v>0</v>
      </c>
      <c r="N1247" s="112">
        <f t="shared" si="118"/>
        <v>33556</v>
      </c>
      <c r="O1247" s="112">
        <f t="shared" si="119"/>
        <v>38253.840000000004</v>
      </c>
      <c r="P1247" s="114">
        <f t="shared" si="120"/>
        <v>1677.8000000000002</v>
      </c>
      <c r="Q1247" s="115">
        <f t="shared" si="121"/>
        <v>1677.8000000000002</v>
      </c>
    </row>
    <row r="1248" spans="2:17" x14ac:dyDescent="0.25">
      <c r="B1248" s="109">
        <v>1244</v>
      </c>
      <c r="C1248" s="146" t="s">
        <v>6464</v>
      </c>
      <c r="D1248" s="109">
        <v>1200102590</v>
      </c>
      <c r="E1248" s="108" t="s">
        <v>2779</v>
      </c>
      <c r="F1248" s="109">
        <v>2016</v>
      </c>
      <c r="G1248" s="110">
        <v>44389</v>
      </c>
      <c r="H1248" s="109">
        <f t="shared" si="116"/>
        <v>5</v>
      </c>
      <c r="I1248" s="109">
        <v>15</v>
      </c>
      <c r="J1248" s="111">
        <f t="shared" si="117"/>
        <v>6.3333333333333325E-2</v>
      </c>
      <c r="K1248" s="138">
        <v>13646041</v>
      </c>
      <c r="L1248" s="138">
        <v>9132254.6699999999</v>
      </c>
      <c r="M1248" s="121">
        <v>0.01</v>
      </c>
      <c r="N1248" s="112">
        <f t="shared" si="118"/>
        <v>13782501.41</v>
      </c>
      <c r="O1248" s="112">
        <f t="shared" si="119"/>
        <v>4364458.7798333336</v>
      </c>
      <c r="P1248" s="114">
        <f t="shared" si="120"/>
        <v>9418042.6301666666</v>
      </c>
      <c r="Q1248" s="115">
        <f t="shared" si="121"/>
        <v>8476238.3671499994</v>
      </c>
    </row>
    <row r="1249" spans="2:17" x14ac:dyDescent="0.25">
      <c r="B1249" s="109">
        <v>1245</v>
      </c>
      <c r="C1249" s="146" t="s">
        <v>6464</v>
      </c>
      <c r="D1249" s="109">
        <v>1200102580</v>
      </c>
      <c r="E1249" s="108" t="s">
        <v>2779</v>
      </c>
      <c r="F1249" s="109">
        <v>2016</v>
      </c>
      <c r="G1249" s="110">
        <v>44389</v>
      </c>
      <c r="H1249" s="109">
        <f t="shared" si="116"/>
        <v>5</v>
      </c>
      <c r="I1249" s="109">
        <v>15</v>
      </c>
      <c r="J1249" s="111">
        <f t="shared" si="117"/>
        <v>6.3333333333333325E-2</v>
      </c>
      <c r="K1249" s="138">
        <v>13646040</v>
      </c>
      <c r="L1249" s="138">
        <v>9132253.9800000004</v>
      </c>
      <c r="M1249" s="121">
        <v>0.01</v>
      </c>
      <c r="N1249" s="112">
        <f t="shared" si="118"/>
        <v>13782500.4</v>
      </c>
      <c r="O1249" s="112">
        <f t="shared" si="119"/>
        <v>4364458.46</v>
      </c>
      <c r="P1249" s="114">
        <f t="shared" si="120"/>
        <v>9418041.9400000013</v>
      </c>
      <c r="Q1249" s="115">
        <f t="shared" si="121"/>
        <v>8476237.7460000012</v>
      </c>
    </row>
    <row r="1250" spans="2:17" x14ac:dyDescent="0.25">
      <c r="B1250" s="109">
        <v>1246</v>
      </c>
      <c r="C1250" s="146" t="s">
        <v>6464</v>
      </c>
      <c r="D1250" s="109">
        <v>1200115750</v>
      </c>
      <c r="E1250" s="108" t="s">
        <v>2780</v>
      </c>
      <c r="F1250" s="109">
        <v>2016</v>
      </c>
      <c r="G1250" s="110">
        <v>44389</v>
      </c>
      <c r="H1250" s="109">
        <f t="shared" si="116"/>
        <v>5</v>
      </c>
      <c r="I1250" s="109">
        <v>15</v>
      </c>
      <c r="J1250" s="111">
        <f t="shared" si="117"/>
        <v>6.3333333333333325E-2</v>
      </c>
      <c r="K1250" s="138">
        <v>2254003</v>
      </c>
      <c r="L1250" s="138">
        <v>1754725.9</v>
      </c>
      <c r="M1250" s="121">
        <v>0.01</v>
      </c>
      <c r="N1250" s="112">
        <f t="shared" si="118"/>
        <v>2276543.0299999998</v>
      </c>
      <c r="O1250" s="112">
        <f t="shared" si="119"/>
        <v>720905.29283333325</v>
      </c>
      <c r="P1250" s="114">
        <f t="shared" si="120"/>
        <v>1555637.7371666664</v>
      </c>
      <c r="Q1250" s="115">
        <f t="shared" si="121"/>
        <v>1400073.9634499999</v>
      </c>
    </row>
    <row r="1251" spans="2:17" x14ac:dyDescent="0.25">
      <c r="B1251" s="109">
        <v>1247</v>
      </c>
      <c r="C1251" s="146" t="s">
        <v>6464</v>
      </c>
      <c r="D1251" s="109">
        <v>1200115760</v>
      </c>
      <c r="E1251" s="108" t="s">
        <v>2780</v>
      </c>
      <c r="F1251" s="109">
        <v>2016</v>
      </c>
      <c r="G1251" s="110">
        <v>44389</v>
      </c>
      <c r="H1251" s="109">
        <f t="shared" si="116"/>
        <v>5</v>
      </c>
      <c r="I1251" s="109">
        <v>15</v>
      </c>
      <c r="J1251" s="111">
        <f t="shared" si="117"/>
        <v>6.3333333333333325E-2</v>
      </c>
      <c r="K1251" s="138">
        <v>2254003</v>
      </c>
      <c r="L1251" s="138">
        <v>1754725.9</v>
      </c>
      <c r="M1251" s="121">
        <v>0.01</v>
      </c>
      <c r="N1251" s="112">
        <f t="shared" si="118"/>
        <v>2276543.0299999998</v>
      </c>
      <c r="O1251" s="112">
        <f t="shared" si="119"/>
        <v>720905.29283333325</v>
      </c>
      <c r="P1251" s="114">
        <f t="shared" si="120"/>
        <v>1555637.7371666664</v>
      </c>
      <c r="Q1251" s="115">
        <f t="shared" si="121"/>
        <v>1400073.9634499999</v>
      </c>
    </row>
    <row r="1252" spans="2:17" x14ac:dyDescent="0.25">
      <c r="B1252" s="109">
        <v>1248</v>
      </c>
      <c r="C1252" s="146" t="s">
        <v>6464</v>
      </c>
      <c r="D1252" s="109">
        <v>1200121060</v>
      </c>
      <c r="E1252" s="108" t="s">
        <v>2781</v>
      </c>
      <c r="F1252" s="109">
        <v>2016</v>
      </c>
      <c r="G1252" s="110">
        <v>44389</v>
      </c>
      <c r="H1252" s="109">
        <f t="shared" si="116"/>
        <v>5</v>
      </c>
      <c r="I1252" s="109">
        <v>12</v>
      </c>
      <c r="J1252" s="111">
        <f t="shared" si="117"/>
        <v>7.9166666666666663E-2</v>
      </c>
      <c r="K1252" s="138">
        <v>2048005</v>
      </c>
      <c r="L1252" s="138">
        <v>1426683.29</v>
      </c>
      <c r="M1252" s="121">
        <v>0.01</v>
      </c>
      <c r="N1252" s="112">
        <f t="shared" si="118"/>
        <v>2068485.05</v>
      </c>
      <c r="O1252" s="112">
        <f t="shared" si="119"/>
        <v>818775.33229166665</v>
      </c>
      <c r="P1252" s="114">
        <f t="shared" si="120"/>
        <v>1249709.7177083334</v>
      </c>
      <c r="Q1252" s="115">
        <f t="shared" si="121"/>
        <v>1124738.7459375001</v>
      </c>
    </row>
    <row r="1253" spans="2:17" x14ac:dyDescent="0.25">
      <c r="B1253" s="109">
        <v>1249</v>
      </c>
      <c r="C1253" s="146" t="s">
        <v>6464</v>
      </c>
      <c r="D1253" s="109">
        <v>1200123800</v>
      </c>
      <c r="E1253" s="108" t="s">
        <v>2782</v>
      </c>
      <c r="F1253" s="109">
        <v>2016</v>
      </c>
      <c r="G1253" s="110">
        <v>44389</v>
      </c>
      <c r="H1253" s="109">
        <f t="shared" si="116"/>
        <v>5</v>
      </c>
      <c r="I1253" s="109">
        <v>15</v>
      </c>
      <c r="J1253" s="111">
        <f t="shared" si="117"/>
        <v>6.3333333333333325E-2</v>
      </c>
      <c r="K1253" s="138">
        <v>1675166.46</v>
      </c>
      <c r="L1253" s="138">
        <v>1096654.3700000001</v>
      </c>
      <c r="M1253" s="121">
        <v>0.01</v>
      </c>
      <c r="N1253" s="112">
        <f t="shared" si="118"/>
        <v>1691918.1246</v>
      </c>
      <c r="O1253" s="112">
        <f t="shared" si="119"/>
        <v>535774.07279000001</v>
      </c>
      <c r="P1253" s="114">
        <f t="shared" si="120"/>
        <v>1156144.0518100001</v>
      </c>
      <c r="Q1253" s="115">
        <f t="shared" si="121"/>
        <v>1040529.6466290001</v>
      </c>
    </row>
    <row r="1254" spans="2:17" x14ac:dyDescent="0.25">
      <c r="B1254" s="109">
        <v>1250</v>
      </c>
      <c r="C1254" s="146" t="s">
        <v>6464</v>
      </c>
      <c r="D1254" s="109">
        <v>1200115770</v>
      </c>
      <c r="E1254" s="108" t="s">
        <v>2783</v>
      </c>
      <c r="F1254" s="109">
        <v>2016</v>
      </c>
      <c r="G1254" s="110">
        <v>44389</v>
      </c>
      <c r="H1254" s="109">
        <f t="shared" si="116"/>
        <v>5</v>
      </c>
      <c r="I1254" s="109">
        <v>15</v>
      </c>
      <c r="J1254" s="111">
        <f t="shared" si="117"/>
        <v>6.3333333333333325E-2</v>
      </c>
      <c r="K1254" s="138">
        <v>1540711</v>
      </c>
      <c r="L1254" s="138">
        <v>1199432.97</v>
      </c>
      <c r="M1254" s="121">
        <v>0.01</v>
      </c>
      <c r="N1254" s="112">
        <f t="shared" si="118"/>
        <v>1556118.11</v>
      </c>
      <c r="O1254" s="112">
        <f t="shared" si="119"/>
        <v>492770.73483333335</v>
      </c>
      <c r="P1254" s="114">
        <f t="shared" si="120"/>
        <v>1063347.3751666667</v>
      </c>
      <c r="Q1254" s="115">
        <f t="shared" si="121"/>
        <v>957012.63765000005</v>
      </c>
    </row>
    <row r="1255" spans="2:17" x14ac:dyDescent="0.25">
      <c r="B1255" s="109">
        <v>1251</v>
      </c>
      <c r="C1255" s="146" t="s">
        <v>6464</v>
      </c>
      <c r="D1255" s="109">
        <v>1200116330</v>
      </c>
      <c r="E1255" s="108" t="s">
        <v>2784</v>
      </c>
      <c r="F1255" s="109">
        <v>2016</v>
      </c>
      <c r="G1255" s="110">
        <v>44389</v>
      </c>
      <c r="H1255" s="109">
        <f t="shared" si="116"/>
        <v>5</v>
      </c>
      <c r="I1255" s="109">
        <v>15</v>
      </c>
      <c r="J1255" s="111">
        <f t="shared" si="117"/>
        <v>6.3333333333333325E-2</v>
      </c>
      <c r="K1255" s="138">
        <v>1335888</v>
      </c>
      <c r="L1255" s="138">
        <v>900595.92</v>
      </c>
      <c r="M1255" s="121">
        <v>0.01</v>
      </c>
      <c r="N1255" s="112">
        <f t="shared" si="118"/>
        <v>1349246.8800000001</v>
      </c>
      <c r="O1255" s="112">
        <f t="shared" si="119"/>
        <v>427261.51200000005</v>
      </c>
      <c r="P1255" s="114">
        <f t="shared" si="120"/>
        <v>921985.36800000002</v>
      </c>
      <c r="Q1255" s="115">
        <f t="shared" si="121"/>
        <v>829786.83120000002</v>
      </c>
    </row>
    <row r="1256" spans="2:17" x14ac:dyDescent="0.25">
      <c r="B1256" s="109">
        <v>1252</v>
      </c>
      <c r="C1256" s="146" t="s">
        <v>6464</v>
      </c>
      <c r="D1256" s="109">
        <v>1200109610</v>
      </c>
      <c r="E1256" s="108" t="s">
        <v>2785</v>
      </c>
      <c r="F1256" s="109">
        <v>2016</v>
      </c>
      <c r="G1256" s="110">
        <v>44389</v>
      </c>
      <c r="H1256" s="109">
        <f t="shared" si="116"/>
        <v>5</v>
      </c>
      <c r="I1256" s="109">
        <v>15</v>
      </c>
      <c r="J1256" s="111">
        <f t="shared" si="117"/>
        <v>6.3333333333333325E-2</v>
      </c>
      <c r="K1256" s="138">
        <v>1013000</v>
      </c>
      <c r="L1256" s="138">
        <v>692170.43</v>
      </c>
      <c r="M1256" s="121">
        <v>0.01</v>
      </c>
      <c r="N1256" s="112">
        <f t="shared" si="118"/>
        <v>1023130</v>
      </c>
      <c r="O1256" s="112">
        <f t="shared" si="119"/>
        <v>323991.16666666663</v>
      </c>
      <c r="P1256" s="114">
        <f t="shared" si="120"/>
        <v>699138.83333333337</v>
      </c>
      <c r="Q1256" s="115">
        <f t="shared" si="121"/>
        <v>629224.95000000007</v>
      </c>
    </row>
    <row r="1257" spans="2:17" x14ac:dyDescent="0.25">
      <c r="B1257" s="109">
        <v>1253</v>
      </c>
      <c r="C1257" s="146" t="s">
        <v>6464</v>
      </c>
      <c r="D1257" s="109">
        <v>1200125330</v>
      </c>
      <c r="E1257" s="108" t="s">
        <v>2786</v>
      </c>
      <c r="F1257" s="109">
        <v>2016</v>
      </c>
      <c r="G1257" s="110">
        <v>44389</v>
      </c>
      <c r="H1257" s="109">
        <f t="shared" si="116"/>
        <v>5</v>
      </c>
      <c r="I1257" s="109">
        <v>15</v>
      </c>
      <c r="J1257" s="111">
        <f t="shared" si="117"/>
        <v>6.3333333333333325E-2</v>
      </c>
      <c r="K1257" s="138">
        <v>942869</v>
      </c>
      <c r="L1257" s="138">
        <v>659061.13</v>
      </c>
      <c r="M1257" s="121">
        <v>0.01</v>
      </c>
      <c r="N1257" s="112">
        <f t="shared" si="118"/>
        <v>952297.69000000006</v>
      </c>
      <c r="O1257" s="112">
        <f t="shared" si="119"/>
        <v>301560.93516666669</v>
      </c>
      <c r="P1257" s="114">
        <f t="shared" si="120"/>
        <v>650736.75483333343</v>
      </c>
      <c r="Q1257" s="115">
        <f t="shared" si="121"/>
        <v>585663.07935000013</v>
      </c>
    </row>
    <row r="1258" spans="2:17" x14ac:dyDescent="0.25">
      <c r="B1258" s="109">
        <v>1254</v>
      </c>
      <c r="C1258" s="146" t="s">
        <v>6464</v>
      </c>
      <c r="D1258" s="109">
        <v>1200122560</v>
      </c>
      <c r="E1258" s="108" t="s">
        <v>2787</v>
      </c>
      <c r="F1258" s="109">
        <v>2016</v>
      </c>
      <c r="G1258" s="110">
        <v>44389</v>
      </c>
      <c r="H1258" s="109">
        <f t="shared" si="116"/>
        <v>5</v>
      </c>
      <c r="I1258" s="109">
        <v>15</v>
      </c>
      <c r="J1258" s="111">
        <f t="shared" si="117"/>
        <v>6.3333333333333325E-2</v>
      </c>
      <c r="K1258" s="138">
        <v>653445.5</v>
      </c>
      <c r="L1258" s="138">
        <v>442433.34</v>
      </c>
      <c r="M1258" s="121">
        <v>0.01</v>
      </c>
      <c r="N1258" s="112">
        <f t="shared" si="118"/>
        <v>659979.95499999996</v>
      </c>
      <c r="O1258" s="112">
        <f t="shared" si="119"/>
        <v>208993.65241666665</v>
      </c>
      <c r="P1258" s="114">
        <f t="shared" si="120"/>
        <v>450986.30258333334</v>
      </c>
      <c r="Q1258" s="115">
        <f t="shared" si="121"/>
        <v>405887.67232499999</v>
      </c>
    </row>
    <row r="1259" spans="2:17" x14ac:dyDescent="0.25">
      <c r="B1259" s="109">
        <v>1255</v>
      </c>
      <c r="C1259" s="146" t="s">
        <v>6464</v>
      </c>
      <c r="D1259" s="109">
        <v>1200122570</v>
      </c>
      <c r="E1259" s="108" t="s">
        <v>2787</v>
      </c>
      <c r="F1259" s="109">
        <v>2016</v>
      </c>
      <c r="G1259" s="110">
        <v>44389</v>
      </c>
      <c r="H1259" s="109">
        <f t="shared" si="116"/>
        <v>5</v>
      </c>
      <c r="I1259" s="109">
        <v>15</v>
      </c>
      <c r="J1259" s="111">
        <f t="shared" si="117"/>
        <v>6.3333333333333325E-2</v>
      </c>
      <c r="K1259" s="138">
        <v>636834</v>
      </c>
      <c r="L1259" s="138">
        <v>431186.05</v>
      </c>
      <c r="M1259" s="121">
        <v>0.01</v>
      </c>
      <c r="N1259" s="112">
        <f t="shared" si="118"/>
        <v>643202.34</v>
      </c>
      <c r="O1259" s="112">
        <f t="shared" si="119"/>
        <v>203680.74099999998</v>
      </c>
      <c r="P1259" s="114">
        <f t="shared" si="120"/>
        <v>439521.59899999999</v>
      </c>
      <c r="Q1259" s="115">
        <f t="shared" si="121"/>
        <v>395569.43910000002</v>
      </c>
    </row>
    <row r="1260" spans="2:17" x14ac:dyDescent="0.25">
      <c r="B1260" s="109">
        <v>1256</v>
      </c>
      <c r="C1260" s="146" t="s">
        <v>6464</v>
      </c>
      <c r="D1260" s="109">
        <v>1200123690</v>
      </c>
      <c r="E1260" s="108" t="s">
        <v>2788</v>
      </c>
      <c r="F1260" s="109">
        <v>2016</v>
      </c>
      <c r="G1260" s="110">
        <v>44389</v>
      </c>
      <c r="H1260" s="109">
        <f t="shared" si="116"/>
        <v>5</v>
      </c>
      <c r="I1260" s="109">
        <v>12</v>
      </c>
      <c r="J1260" s="111">
        <f t="shared" si="117"/>
        <v>7.9166666666666663E-2</v>
      </c>
      <c r="K1260" s="138">
        <v>631722.15</v>
      </c>
      <c r="L1260" s="138">
        <v>430147.97</v>
      </c>
      <c r="M1260" s="121">
        <v>0.01</v>
      </c>
      <c r="N1260" s="112">
        <f t="shared" si="118"/>
        <v>638039.37150000001</v>
      </c>
      <c r="O1260" s="112">
        <f t="shared" si="119"/>
        <v>252557.25121875</v>
      </c>
      <c r="P1260" s="114">
        <f t="shared" si="120"/>
        <v>385482.12028124998</v>
      </c>
      <c r="Q1260" s="115">
        <f t="shared" si="121"/>
        <v>346933.90825312497</v>
      </c>
    </row>
    <row r="1261" spans="2:17" x14ac:dyDescent="0.25">
      <c r="B1261" s="109">
        <v>1257</v>
      </c>
      <c r="C1261" s="146" t="s">
        <v>6464</v>
      </c>
      <c r="D1261" s="109">
        <v>1200122730</v>
      </c>
      <c r="E1261" s="108" t="s">
        <v>2789</v>
      </c>
      <c r="F1261" s="109">
        <v>2016</v>
      </c>
      <c r="G1261" s="110">
        <v>44389</v>
      </c>
      <c r="H1261" s="109">
        <f t="shared" si="116"/>
        <v>5</v>
      </c>
      <c r="I1261" s="109">
        <v>8</v>
      </c>
      <c r="J1261" s="111">
        <f t="shared" si="117"/>
        <v>0.11874999999999999</v>
      </c>
      <c r="K1261" s="138">
        <v>470408.55</v>
      </c>
      <c r="L1261" s="138">
        <v>319190.46000000002</v>
      </c>
      <c r="M1261" s="121">
        <v>0.01</v>
      </c>
      <c r="N1261" s="112">
        <f t="shared" si="118"/>
        <v>475112.63549999997</v>
      </c>
      <c r="O1261" s="112">
        <f t="shared" si="119"/>
        <v>282098.127328125</v>
      </c>
      <c r="P1261" s="114">
        <f t="shared" si="120"/>
        <v>193014.50817187497</v>
      </c>
      <c r="Q1261" s="115">
        <f t="shared" si="121"/>
        <v>173713.05735468748</v>
      </c>
    </row>
    <row r="1262" spans="2:17" x14ac:dyDescent="0.25">
      <c r="B1262" s="109">
        <v>1258</v>
      </c>
      <c r="C1262" s="146" t="s">
        <v>6464</v>
      </c>
      <c r="D1262" s="109">
        <v>1200123490</v>
      </c>
      <c r="E1262" s="108" t="s">
        <v>2790</v>
      </c>
      <c r="F1262" s="109">
        <v>2016</v>
      </c>
      <c r="G1262" s="110">
        <v>44389</v>
      </c>
      <c r="H1262" s="109">
        <f t="shared" si="116"/>
        <v>5</v>
      </c>
      <c r="I1262" s="109">
        <v>5</v>
      </c>
      <c r="J1262" s="111">
        <f t="shared" si="117"/>
        <v>0.19</v>
      </c>
      <c r="K1262" s="138">
        <v>435000</v>
      </c>
      <c r="L1262" s="138">
        <v>297865.75</v>
      </c>
      <c r="M1262" s="121">
        <v>0.01</v>
      </c>
      <c r="N1262" s="112">
        <f t="shared" si="118"/>
        <v>439350</v>
      </c>
      <c r="O1262" s="112">
        <f t="shared" si="119"/>
        <v>417382.5</v>
      </c>
      <c r="P1262" s="114">
        <f t="shared" si="120"/>
        <v>21967.5</v>
      </c>
      <c r="Q1262" s="115">
        <f t="shared" si="121"/>
        <v>21967.5</v>
      </c>
    </row>
    <row r="1263" spans="2:17" x14ac:dyDescent="0.25">
      <c r="B1263" s="109">
        <v>1259</v>
      </c>
      <c r="C1263" s="146" t="s">
        <v>6464</v>
      </c>
      <c r="D1263" s="109">
        <v>1200104890</v>
      </c>
      <c r="E1263" s="108" t="s">
        <v>2791</v>
      </c>
      <c r="F1263" s="109">
        <v>2016</v>
      </c>
      <c r="G1263" s="110">
        <v>44389</v>
      </c>
      <c r="H1263" s="109">
        <f t="shared" si="116"/>
        <v>5</v>
      </c>
      <c r="I1263" s="109">
        <v>8</v>
      </c>
      <c r="J1263" s="111">
        <f t="shared" si="117"/>
        <v>0.11874999999999999</v>
      </c>
      <c r="K1263" s="138">
        <v>386000</v>
      </c>
      <c r="L1263" s="138">
        <v>279259.56</v>
      </c>
      <c r="M1263" s="121">
        <v>0.06</v>
      </c>
      <c r="N1263" s="112">
        <f t="shared" si="118"/>
        <v>409160</v>
      </c>
      <c r="O1263" s="112">
        <f t="shared" si="119"/>
        <v>242938.75</v>
      </c>
      <c r="P1263" s="114">
        <f t="shared" si="120"/>
        <v>166221.25</v>
      </c>
      <c r="Q1263" s="115">
        <f t="shared" si="121"/>
        <v>149599.125</v>
      </c>
    </row>
    <row r="1264" spans="2:17" x14ac:dyDescent="0.25">
      <c r="B1264" s="109">
        <v>1260</v>
      </c>
      <c r="C1264" s="146" t="s">
        <v>6464</v>
      </c>
      <c r="D1264" s="109">
        <v>1200122710</v>
      </c>
      <c r="E1264" s="108" t="s">
        <v>2792</v>
      </c>
      <c r="F1264" s="109">
        <v>2016</v>
      </c>
      <c r="G1264" s="110">
        <v>44389</v>
      </c>
      <c r="H1264" s="109">
        <f t="shared" si="116"/>
        <v>5</v>
      </c>
      <c r="I1264" s="109">
        <v>8</v>
      </c>
      <c r="J1264" s="111">
        <f t="shared" si="117"/>
        <v>0.11874999999999999</v>
      </c>
      <c r="K1264" s="138">
        <v>244991.5</v>
      </c>
      <c r="L1264" s="138">
        <v>172711.61</v>
      </c>
      <c r="M1264" s="121">
        <v>0.01</v>
      </c>
      <c r="N1264" s="112">
        <f t="shared" si="118"/>
        <v>247441.41500000001</v>
      </c>
      <c r="O1264" s="112">
        <f t="shared" si="119"/>
        <v>146918.34015624999</v>
      </c>
      <c r="P1264" s="114">
        <f t="shared" si="120"/>
        <v>100523.07484375002</v>
      </c>
      <c r="Q1264" s="115">
        <f t="shared" si="121"/>
        <v>90470.767359375022</v>
      </c>
    </row>
    <row r="1265" spans="2:17" x14ac:dyDescent="0.25">
      <c r="B1265" s="109">
        <v>1261</v>
      </c>
      <c r="C1265" s="146" t="s">
        <v>6464</v>
      </c>
      <c r="D1265" s="109">
        <v>1200123380</v>
      </c>
      <c r="E1265" s="108" t="s">
        <v>2793</v>
      </c>
      <c r="F1265" s="109">
        <v>2016</v>
      </c>
      <c r="G1265" s="110">
        <v>44389</v>
      </c>
      <c r="H1265" s="109">
        <f t="shared" si="116"/>
        <v>5</v>
      </c>
      <c r="I1265" s="109">
        <v>10</v>
      </c>
      <c r="J1265" s="111">
        <f t="shared" si="117"/>
        <v>9.5000000000000001E-2</v>
      </c>
      <c r="K1265" s="138">
        <v>171648</v>
      </c>
      <c r="L1265" s="138">
        <v>119103.33</v>
      </c>
      <c r="M1265" s="121">
        <v>0.01</v>
      </c>
      <c r="N1265" s="112">
        <f t="shared" si="118"/>
        <v>173364.48000000001</v>
      </c>
      <c r="O1265" s="112">
        <f t="shared" si="119"/>
        <v>82348.127999999997</v>
      </c>
      <c r="P1265" s="114">
        <f t="shared" si="120"/>
        <v>91016.352000000014</v>
      </c>
      <c r="Q1265" s="115">
        <f t="shared" si="121"/>
        <v>81914.716800000009</v>
      </c>
    </row>
    <row r="1266" spans="2:17" x14ac:dyDescent="0.25">
      <c r="B1266" s="109">
        <v>1262</v>
      </c>
      <c r="C1266" s="146" t="s">
        <v>6464</v>
      </c>
      <c r="D1266" s="109">
        <v>1200121130</v>
      </c>
      <c r="E1266" s="108" t="s">
        <v>2794</v>
      </c>
      <c r="F1266" s="109">
        <v>2016</v>
      </c>
      <c r="G1266" s="110">
        <v>44389</v>
      </c>
      <c r="H1266" s="109">
        <f t="shared" si="116"/>
        <v>5</v>
      </c>
      <c r="I1266" s="109">
        <v>5</v>
      </c>
      <c r="J1266" s="111">
        <f t="shared" si="117"/>
        <v>0.19</v>
      </c>
      <c r="K1266" s="138">
        <v>105650</v>
      </c>
      <c r="L1266" s="138">
        <v>71842.009999999995</v>
      </c>
      <c r="M1266" s="121">
        <v>0.01</v>
      </c>
      <c r="N1266" s="112">
        <f t="shared" si="118"/>
        <v>106706.5</v>
      </c>
      <c r="O1266" s="112">
        <f t="shared" si="119"/>
        <v>101371.17499999999</v>
      </c>
      <c r="P1266" s="114">
        <f t="shared" si="120"/>
        <v>5335.3250000000116</v>
      </c>
      <c r="Q1266" s="115">
        <f t="shared" si="121"/>
        <v>4801.7925000000105</v>
      </c>
    </row>
    <row r="1267" spans="2:17" x14ac:dyDescent="0.25">
      <c r="B1267" s="109">
        <v>1263</v>
      </c>
      <c r="C1267" s="146" t="s">
        <v>6464</v>
      </c>
      <c r="D1267" s="109">
        <v>1200122810</v>
      </c>
      <c r="E1267" s="108" t="s">
        <v>2795</v>
      </c>
      <c r="F1267" s="109">
        <v>2016</v>
      </c>
      <c r="G1267" s="110">
        <v>44389</v>
      </c>
      <c r="H1267" s="109">
        <f t="shared" si="116"/>
        <v>5</v>
      </c>
      <c r="I1267" s="109">
        <v>10</v>
      </c>
      <c r="J1267" s="111">
        <f t="shared" si="117"/>
        <v>9.5000000000000001E-2</v>
      </c>
      <c r="K1267" s="138">
        <v>62000</v>
      </c>
      <c r="L1267" s="138">
        <v>42273.25</v>
      </c>
      <c r="M1267" s="121">
        <v>0.01</v>
      </c>
      <c r="N1267" s="112">
        <f t="shared" si="118"/>
        <v>62620</v>
      </c>
      <c r="O1267" s="112">
        <f t="shared" si="119"/>
        <v>29744.5</v>
      </c>
      <c r="P1267" s="114">
        <f t="shared" si="120"/>
        <v>32875.5</v>
      </c>
      <c r="Q1267" s="115">
        <f t="shared" si="121"/>
        <v>29587.95</v>
      </c>
    </row>
    <row r="1268" spans="2:17" x14ac:dyDescent="0.25">
      <c r="B1268" s="109">
        <v>1264</v>
      </c>
      <c r="C1268" s="146" t="s">
        <v>6464</v>
      </c>
      <c r="D1268" s="109">
        <v>1200126760</v>
      </c>
      <c r="E1268" s="108" t="s">
        <v>2796</v>
      </c>
      <c r="F1268" s="109">
        <v>2016</v>
      </c>
      <c r="G1268" s="110">
        <v>44389</v>
      </c>
      <c r="H1268" s="109">
        <f t="shared" si="116"/>
        <v>5</v>
      </c>
      <c r="I1268" s="109">
        <v>10</v>
      </c>
      <c r="J1268" s="111">
        <f t="shared" si="117"/>
        <v>9.5000000000000001E-2</v>
      </c>
      <c r="K1268" s="138">
        <v>58092.09</v>
      </c>
      <c r="L1268" s="138">
        <v>25486.37</v>
      </c>
      <c r="M1268" s="121">
        <v>0.01</v>
      </c>
      <c r="N1268" s="112">
        <f t="shared" si="118"/>
        <v>58673.010899999994</v>
      </c>
      <c r="O1268" s="112">
        <f t="shared" si="119"/>
        <v>27869.680177499995</v>
      </c>
      <c r="P1268" s="114">
        <f t="shared" si="120"/>
        <v>30803.330722499999</v>
      </c>
      <c r="Q1268" s="115">
        <f t="shared" si="121"/>
        <v>27722.997650249999</v>
      </c>
    </row>
    <row r="1269" spans="2:17" x14ac:dyDescent="0.25">
      <c r="B1269" s="109">
        <v>1265</v>
      </c>
      <c r="C1269" s="146" t="s">
        <v>6464</v>
      </c>
      <c r="D1269" s="109">
        <v>1200126750</v>
      </c>
      <c r="E1269" s="108" t="s">
        <v>2797</v>
      </c>
      <c r="F1269" s="109">
        <v>2016</v>
      </c>
      <c r="G1269" s="110">
        <v>44389</v>
      </c>
      <c r="H1269" s="109">
        <f t="shared" si="116"/>
        <v>5</v>
      </c>
      <c r="I1269" s="109">
        <v>10</v>
      </c>
      <c r="J1269" s="111">
        <f t="shared" si="117"/>
        <v>9.5000000000000001E-2</v>
      </c>
      <c r="K1269" s="138">
        <v>52004.7</v>
      </c>
      <c r="L1269" s="138">
        <v>23093.040000000001</v>
      </c>
      <c r="M1269" s="121">
        <v>0.01</v>
      </c>
      <c r="N1269" s="112">
        <f t="shared" si="118"/>
        <v>52524.746999999996</v>
      </c>
      <c r="O1269" s="112">
        <f t="shared" si="119"/>
        <v>24949.254824999996</v>
      </c>
      <c r="P1269" s="114">
        <f t="shared" si="120"/>
        <v>27575.492174999999</v>
      </c>
      <c r="Q1269" s="115">
        <f t="shared" si="121"/>
        <v>24817.942957499999</v>
      </c>
    </row>
    <row r="1270" spans="2:17" x14ac:dyDescent="0.25">
      <c r="B1270" s="109">
        <v>1266</v>
      </c>
      <c r="C1270" s="146" t="s">
        <v>6464</v>
      </c>
      <c r="D1270" s="109">
        <v>1200125120</v>
      </c>
      <c r="E1270" s="108" t="s">
        <v>2798</v>
      </c>
      <c r="F1270" s="109">
        <v>2016</v>
      </c>
      <c r="G1270" s="110">
        <v>44389</v>
      </c>
      <c r="H1270" s="109">
        <f t="shared" si="116"/>
        <v>5</v>
      </c>
      <c r="I1270" s="109">
        <v>5</v>
      </c>
      <c r="J1270" s="111">
        <f t="shared" si="117"/>
        <v>0.19</v>
      </c>
      <c r="K1270" s="138">
        <v>48960</v>
      </c>
      <c r="L1270" s="138">
        <v>34222.81</v>
      </c>
      <c r="M1270" s="121">
        <v>0.01</v>
      </c>
      <c r="N1270" s="112">
        <f t="shared" si="118"/>
        <v>49449.599999999999</v>
      </c>
      <c r="O1270" s="112">
        <f t="shared" si="119"/>
        <v>46977.119999999995</v>
      </c>
      <c r="P1270" s="114">
        <f t="shared" si="120"/>
        <v>2472.4800000000032</v>
      </c>
      <c r="Q1270" s="115">
        <f t="shared" si="121"/>
        <v>2472.4800000000032</v>
      </c>
    </row>
    <row r="1271" spans="2:17" x14ac:dyDescent="0.25">
      <c r="B1271" s="109">
        <v>1267</v>
      </c>
      <c r="C1271" s="146" t="s">
        <v>6464</v>
      </c>
      <c r="D1271" s="109">
        <v>1200123600</v>
      </c>
      <c r="E1271" s="108" t="s">
        <v>2799</v>
      </c>
      <c r="F1271" s="109">
        <v>2016</v>
      </c>
      <c r="G1271" s="110">
        <v>44389</v>
      </c>
      <c r="H1271" s="109">
        <f t="shared" si="116"/>
        <v>5</v>
      </c>
      <c r="I1271" s="109">
        <v>10</v>
      </c>
      <c r="J1271" s="111">
        <f t="shared" si="117"/>
        <v>9.5000000000000001E-2</v>
      </c>
      <c r="K1271" s="138">
        <v>44624.25</v>
      </c>
      <c r="L1271" s="138">
        <v>30287.42</v>
      </c>
      <c r="M1271" s="121">
        <v>0.01</v>
      </c>
      <c r="N1271" s="112">
        <f t="shared" si="118"/>
        <v>45070.4925</v>
      </c>
      <c r="O1271" s="112">
        <f t="shared" si="119"/>
        <v>21408.483937499997</v>
      </c>
      <c r="P1271" s="114">
        <f t="shared" si="120"/>
        <v>23662.008562500003</v>
      </c>
      <c r="Q1271" s="115">
        <f t="shared" si="121"/>
        <v>21295.807706250002</v>
      </c>
    </row>
    <row r="1272" spans="2:17" x14ac:dyDescent="0.25">
      <c r="B1272" s="109">
        <v>1268</v>
      </c>
      <c r="C1272" s="146" t="s">
        <v>6464</v>
      </c>
      <c r="D1272" s="109">
        <v>1200123610</v>
      </c>
      <c r="E1272" s="108" t="s">
        <v>2799</v>
      </c>
      <c r="F1272" s="109">
        <v>2016</v>
      </c>
      <c r="G1272" s="110">
        <v>44389</v>
      </c>
      <c r="H1272" s="109">
        <f t="shared" si="116"/>
        <v>5</v>
      </c>
      <c r="I1272" s="109">
        <v>10</v>
      </c>
      <c r="J1272" s="111">
        <f t="shared" si="117"/>
        <v>9.5000000000000001E-2</v>
      </c>
      <c r="K1272" s="138">
        <v>44624.25</v>
      </c>
      <c r="L1272" s="138">
        <v>30287.42</v>
      </c>
      <c r="M1272" s="121">
        <v>0.01</v>
      </c>
      <c r="N1272" s="112">
        <f t="shared" si="118"/>
        <v>45070.4925</v>
      </c>
      <c r="O1272" s="112">
        <f t="shared" si="119"/>
        <v>21408.483937499997</v>
      </c>
      <c r="P1272" s="114">
        <f t="shared" si="120"/>
        <v>23662.008562500003</v>
      </c>
      <c r="Q1272" s="115">
        <f t="shared" si="121"/>
        <v>21295.807706250002</v>
      </c>
    </row>
    <row r="1273" spans="2:17" x14ac:dyDescent="0.25">
      <c r="B1273" s="109">
        <v>1269</v>
      </c>
      <c r="C1273" s="146" t="s">
        <v>6464</v>
      </c>
      <c r="D1273" s="109">
        <v>1200123330</v>
      </c>
      <c r="E1273" s="108" t="s">
        <v>2800</v>
      </c>
      <c r="F1273" s="109">
        <v>2016</v>
      </c>
      <c r="G1273" s="110">
        <v>44389</v>
      </c>
      <c r="H1273" s="109">
        <f t="shared" si="116"/>
        <v>5</v>
      </c>
      <c r="I1273" s="109">
        <v>5</v>
      </c>
      <c r="J1273" s="111">
        <f t="shared" si="117"/>
        <v>0.19</v>
      </c>
      <c r="K1273" s="138">
        <v>39316</v>
      </c>
      <c r="L1273" s="138">
        <v>26677.43</v>
      </c>
      <c r="M1273" s="121">
        <v>0.01</v>
      </c>
      <c r="N1273" s="112">
        <f t="shared" si="118"/>
        <v>39709.160000000003</v>
      </c>
      <c r="O1273" s="112">
        <f t="shared" si="119"/>
        <v>37723.702000000005</v>
      </c>
      <c r="P1273" s="114">
        <f t="shared" si="120"/>
        <v>1985.4579999999987</v>
      </c>
      <c r="Q1273" s="115">
        <f t="shared" si="121"/>
        <v>1985.4579999999987</v>
      </c>
    </row>
    <row r="1274" spans="2:17" x14ac:dyDescent="0.25">
      <c r="B1274" s="109">
        <v>1270</v>
      </c>
      <c r="C1274" s="146" t="s">
        <v>6464</v>
      </c>
      <c r="D1274" s="109">
        <v>1200122800</v>
      </c>
      <c r="E1274" s="108" t="s">
        <v>2801</v>
      </c>
      <c r="F1274" s="109">
        <v>2016</v>
      </c>
      <c r="G1274" s="110">
        <v>44389</v>
      </c>
      <c r="H1274" s="109">
        <f t="shared" si="116"/>
        <v>5</v>
      </c>
      <c r="I1274" s="109">
        <v>10</v>
      </c>
      <c r="J1274" s="111">
        <f t="shared" si="117"/>
        <v>9.5000000000000001E-2</v>
      </c>
      <c r="K1274" s="138">
        <v>27251</v>
      </c>
      <c r="L1274" s="138">
        <v>18580.45</v>
      </c>
      <c r="M1274" s="121">
        <v>0.01</v>
      </c>
      <c r="N1274" s="112">
        <f t="shared" si="118"/>
        <v>27523.510000000002</v>
      </c>
      <c r="O1274" s="112">
        <f t="shared" si="119"/>
        <v>13073.66725</v>
      </c>
      <c r="P1274" s="114">
        <f t="shared" si="120"/>
        <v>14449.842750000002</v>
      </c>
      <c r="Q1274" s="115">
        <f t="shared" si="121"/>
        <v>13004.858475000001</v>
      </c>
    </row>
    <row r="1275" spans="2:17" x14ac:dyDescent="0.25">
      <c r="B1275" s="109">
        <v>1271</v>
      </c>
      <c r="C1275" s="146" t="s">
        <v>6464</v>
      </c>
      <c r="D1275" s="109">
        <v>1200125780</v>
      </c>
      <c r="E1275" s="108" t="s">
        <v>2802</v>
      </c>
      <c r="F1275" s="109">
        <v>2017</v>
      </c>
      <c r="G1275" s="110">
        <v>44389</v>
      </c>
      <c r="H1275" s="109">
        <f t="shared" si="116"/>
        <v>4</v>
      </c>
      <c r="I1275" s="109">
        <v>15</v>
      </c>
      <c r="J1275" s="111">
        <f t="shared" si="117"/>
        <v>6.3333333333333325E-2</v>
      </c>
      <c r="K1275" s="138">
        <v>4940159.08</v>
      </c>
      <c r="L1275" s="138">
        <v>3664289.7</v>
      </c>
      <c r="M1275" s="121">
        <v>0.04</v>
      </c>
      <c r="N1275" s="112">
        <f t="shared" si="118"/>
        <v>5137765.4432000006</v>
      </c>
      <c r="O1275" s="112">
        <f t="shared" si="119"/>
        <v>1301567.2456106667</v>
      </c>
      <c r="P1275" s="114">
        <f t="shared" si="120"/>
        <v>3836198.1975893341</v>
      </c>
      <c r="Q1275" s="115">
        <f t="shared" si="121"/>
        <v>3452578.3778304006</v>
      </c>
    </row>
    <row r="1276" spans="2:17" x14ac:dyDescent="0.25">
      <c r="B1276" s="109">
        <v>1272</v>
      </c>
      <c r="C1276" s="146" t="s">
        <v>6464</v>
      </c>
      <c r="D1276" s="109">
        <v>1200124580</v>
      </c>
      <c r="E1276" s="108" t="s">
        <v>2803</v>
      </c>
      <c r="F1276" s="109">
        <v>2017</v>
      </c>
      <c r="G1276" s="110">
        <v>44389</v>
      </c>
      <c r="H1276" s="109">
        <f t="shared" si="116"/>
        <v>4</v>
      </c>
      <c r="I1276" s="109">
        <v>15</v>
      </c>
      <c r="J1276" s="111">
        <f t="shared" si="117"/>
        <v>6.3333333333333325E-2</v>
      </c>
      <c r="K1276" s="138">
        <v>3955170</v>
      </c>
      <c r="L1276" s="138">
        <v>2799416.79</v>
      </c>
      <c r="M1276" s="121">
        <v>0.04</v>
      </c>
      <c r="N1276" s="112">
        <f t="shared" si="118"/>
        <v>4113376.8000000003</v>
      </c>
      <c r="O1276" s="112">
        <f t="shared" si="119"/>
        <v>1042055.4559999999</v>
      </c>
      <c r="P1276" s="114">
        <f t="shared" si="120"/>
        <v>3071321.3440000005</v>
      </c>
      <c r="Q1276" s="115">
        <f t="shared" si="121"/>
        <v>2764189.2096000006</v>
      </c>
    </row>
    <row r="1277" spans="2:17" x14ac:dyDescent="0.25">
      <c r="B1277" s="109">
        <v>1273</v>
      </c>
      <c r="C1277" s="146" t="s">
        <v>6464</v>
      </c>
      <c r="D1277" s="109">
        <v>1200125900</v>
      </c>
      <c r="E1277" s="108" t="s">
        <v>2804</v>
      </c>
      <c r="F1277" s="109">
        <v>2017</v>
      </c>
      <c r="G1277" s="110">
        <v>44389</v>
      </c>
      <c r="H1277" s="109">
        <f t="shared" si="116"/>
        <v>4</v>
      </c>
      <c r="I1277" s="109">
        <v>15</v>
      </c>
      <c r="J1277" s="111">
        <f t="shared" si="117"/>
        <v>6.3333333333333325E-2</v>
      </c>
      <c r="K1277" s="138">
        <v>2758297.44</v>
      </c>
      <c r="L1277" s="138">
        <v>2102592.2799999998</v>
      </c>
      <c r="M1277" s="121">
        <v>0.04</v>
      </c>
      <c r="N1277" s="112">
        <f t="shared" si="118"/>
        <v>2868629.3376000002</v>
      </c>
      <c r="O1277" s="112">
        <f t="shared" si="119"/>
        <v>726719.43219199998</v>
      </c>
      <c r="P1277" s="114">
        <f t="shared" si="120"/>
        <v>2141909.9054080001</v>
      </c>
      <c r="Q1277" s="115">
        <f t="shared" si="121"/>
        <v>1927718.9148672002</v>
      </c>
    </row>
    <row r="1278" spans="2:17" x14ac:dyDescent="0.25">
      <c r="B1278" s="109">
        <v>1274</v>
      </c>
      <c r="C1278" s="146" t="s">
        <v>6464</v>
      </c>
      <c r="D1278" s="109">
        <v>1200125830</v>
      </c>
      <c r="E1278" s="108" t="s">
        <v>2805</v>
      </c>
      <c r="F1278" s="109">
        <v>2017</v>
      </c>
      <c r="G1278" s="110">
        <v>44389</v>
      </c>
      <c r="H1278" s="109">
        <f t="shared" si="116"/>
        <v>4</v>
      </c>
      <c r="I1278" s="109">
        <v>15</v>
      </c>
      <c r="J1278" s="111">
        <f t="shared" si="117"/>
        <v>6.3333333333333325E-2</v>
      </c>
      <c r="K1278" s="138">
        <v>2675938</v>
      </c>
      <c r="L1278" s="138">
        <v>1927174.82</v>
      </c>
      <c r="M1278" s="121">
        <v>0.04</v>
      </c>
      <c r="N1278" s="112">
        <f t="shared" si="118"/>
        <v>2782975.52</v>
      </c>
      <c r="O1278" s="112">
        <f t="shared" si="119"/>
        <v>705020.4650666666</v>
      </c>
      <c r="P1278" s="114">
        <f t="shared" si="120"/>
        <v>2077955.0549333333</v>
      </c>
      <c r="Q1278" s="115">
        <f t="shared" si="121"/>
        <v>1870159.54944</v>
      </c>
    </row>
    <row r="1279" spans="2:17" x14ac:dyDescent="0.25">
      <c r="B1279" s="109">
        <v>1275</v>
      </c>
      <c r="C1279" s="146" t="s">
        <v>6464</v>
      </c>
      <c r="D1279" s="109">
        <v>1200131010</v>
      </c>
      <c r="E1279" s="108" t="s">
        <v>2806</v>
      </c>
      <c r="F1279" s="109">
        <v>2017</v>
      </c>
      <c r="G1279" s="110">
        <v>44389</v>
      </c>
      <c r="H1279" s="109">
        <f t="shared" si="116"/>
        <v>4</v>
      </c>
      <c r="I1279" s="109">
        <v>15</v>
      </c>
      <c r="J1279" s="111">
        <f t="shared" si="117"/>
        <v>6.3333333333333325E-2</v>
      </c>
      <c r="K1279" s="138">
        <v>1070000</v>
      </c>
      <c r="L1279" s="138">
        <v>807727.86</v>
      </c>
      <c r="M1279" s="121">
        <v>0.04</v>
      </c>
      <c r="N1279" s="112">
        <f t="shared" si="118"/>
        <v>1112800</v>
      </c>
      <c r="O1279" s="112">
        <f t="shared" si="119"/>
        <v>281909.33333333331</v>
      </c>
      <c r="P1279" s="114">
        <f t="shared" si="120"/>
        <v>830890.66666666674</v>
      </c>
      <c r="Q1279" s="115">
        <f t="shared" si="121"/>
        <v>747801.60000000009</v>
      </c>
    </row>
    <row r="1280" spans="2:17" x14ac:dyDescent="0.25">
      <c r="B1280" s="109">
        <v>1276</v>
      </c>
      <c r="C1280" s="146" t="s">
        <v>6464</v>
      </c>
      <c r="D1280" s="109">
        <v>1200133300</v>
      </c>
      <c r="E1280" s="108" t="s">
        <v>2807</v>
      </c>
      <c r="F1280" s="109">
        <v>2017</v>
      </c>
      <c r="G1280" s="110">
        <v>44389</v>
      </c>
      <c r="H1280" s="109">
        <f t="shared" si="116"/>
        <v>4</v>
      </c>
      <c r="I1280" s="109">
        <v>15</v>
      </c>
      <c r="J1280" s="111">
        <f t="shared" si="117"/>
        <v>6.3333333333333325E-2</v>
      </c>
      <c r="K1280" s="138">
        <v>1034653.56</v>
      </c>
      <c r="L1280" s="138">
        <v>784491.73</v>
      </c>
      <c r="M1280" s="121">
        <v>0.04</v>
      </c>
      <c r="N1280" s="112">
        <f t="shared" si="118"/>
        <v>1076039.7024000001</v>
      </c>
      <c r="O1280" s="112">
        <f t="shared" si="119"/>
        <v>272596.72460799996</v>
      </c>
      <c r="P1280" s="114">
        <f t="shared" si="120"/>
        <v>803442.97779200017</v>
      </c>
      <c r="Q1280" s="115">
        <f t="shared" si="121"/>
        <v>723098.68001280015</v>
      </c>
    </row>
    <row r="1281" spans="2:17" x14ac:dyDescent="0.25">
      <c r="B1281" s="109">
        <v>1277</v>
      </c>
      <c r="C1281" s="146" t="s">
        <v>6464</v>
      </c>
      <c r="D1281" s="109">
        <v>1200133960</v>
      </c>
      <c r="E1281" s="108" t="s">
        <v>2808</v>
      </c>
      <c r="F1281" s="109">
        <v>2017</v>
      </c>
      <c r="G1281" s="110">
        <v>44389</v>
      </c>
      <c r="H1281" s="109">
        <f t="shared" si="116"/>
        <v>4</v>
      </c>
      <c r="I1281" s="109">
        <v>15</v>
      </c>
      <c r="J1281" s="111">
        <f t="shared" si="117"/>
        <v>6.3333333333333325E-2</v>
      </c>
      <c r="K1281" s="138">
        <v>802500</v>
      </c>
      <c r="L1281" s="138">
        <v>607701.36</v>
      </c>
      <c r="M1281" s="121">
        <v>0.04</v>
      </c>
      <c r="N1281" s="112">
        <f t="shared" si="118"/>
        <v>834600</v>
      </c>
      <c r="O1281" s="112">
        <f t="shared" si="119"/>
        <v>211431.99999999997</v>
      </c>
      <c r="P1281" s="114">
        <f t="shared" si="120"/>
        <v>623168</v>
      </c>
      <c r="Q1281" s="115">
        <f t="shared" si="121"/>
        <v>560851.20000000007</v>
      </c>
    </row>
    <row r="1282" spans="2:17" x14ac:dyDescent="0.25">
      <c r="B1282" s="109">
        <v>1278</v>
      </c>
      <c r="C1282" s="146" t="s">
        <v>6464</v>
      </c>
      <c r="D1282" s="109">
        <v>1200104300</v>
      </c>
      <c r="E1282" s="108" t="s">
        <v>2809</v>
      </c>
      <c r="F1282" s="109">
        <v>2017</v>
      </c>
      <c r="G1282" s="110">
        <v>44389</v>
      </c>
      <c r="H1282" s="109">
        <f t="shared" si="116"/>
        <v>4</v>
      </c>
      <c r="I1282" s="109">
        <v>15</v>
      </c>
      <c r="J1282" s="111">
        <f t="shared" si="117"/>
        <v>6.3333333333333325E-2</v>
      </c>
      <c r="K1282" s="138">
        <v>579890.62</v>
      </c>
      <c r="L1282" s="138">
        <v>442729.28</v>
      </c>
      <c r="M1282" s="121">
        <v>0.04</v>
      </c>
      <c r="N1282" s="112">
        <f t="shared" si="118"/>
        <v>603086.24479999999</v>
      </c>
      <c r="O1282" s="112">
        <f t="shared" si="119"/>
        <v>152781.84868266663</v>
      </c>
      <c r="P1282" s="114">
        <f t="shared" si="120"/>
        <v>450304.39611733332</v>
      </c>
      <c r="Q1282" s="115">
        <f t="shared" si="121"/>
        <v>405273.95650560001</v>
      </c>
    </row>
    <row r="1283" spans="2:17" x14ac:dyDescent="0.25">
      <c r="B1283" s="109">
        <v>1279</v>
      </c>
      <c r="C1283" s="146" t="s">
        <v>6464</v>
      </c>
      <c r="D1283" s="109">
        <v>1200131630</v>
      </c>
      <c r="E1283" s="108" t="s">
        <v>2810</v>
      </c>
      <c r="F1283" s="109">
        <v>2017</v>
      </c>
      <c r="G1283" s="110">
        <v>44389</v>
      </c>
      <c r="H1283" s="109">
        <f t="shared" si="116"/>
        <v>4</v>
      </c>
      <c r="I1283" s="109">
        <v>8</v>
      </c>
      <c r="J1283" s="111">
        <f t="shared" si="117"/>
        <v>0.11874999999999999</v>
      </c>
      <c r="K1283" s="138">
        <v>448727.03</v>
      </c>
      <c r="L1283" s="138">
        <v>334639.69</v>
      </c>
      <c r="M1283" s="121">
        <v>0.04</v>
      </c>
      <c r="N1283" s="112">
        <f t="shared" si="118"/>
        <v>466676.11120000004</v>
      </c>
      <c r="O1283" s="112">
        <f t="shared" si="119"/>
        <v>221671.15282000002</v>
      </c>
      <c r="P1283" s="114">
        <f t="shared" si="120"/>
        <v>245004.95838000003</v>
      </c>
      <c r="Q1283" s="115">
        <f t="shared" si="121"/>
        <v>220504.46254200002</v>
      </c>
    </row>
    <row r="1284" spans="2:17" x14ac:dyDescent="0.25">
      <c r="B1284" s="109">
        <v>1280</v>
      </c>
      <c r="C1284" s="146" t="s">
        <v>6464</v>
      </c>
      <c r="D1284" s="109">
        <v>1200132180</v>
      </c>
      <c r="E1284" s="108" t="s">
        <v>2811</v>
      </c>
      <c r="F1284" s="109">
        <v>2017</v>
      </c>
      <c r="G1284" s="110">
        <v>44389</v>
      </c>
      <c r="H1284" s="109">
        <f t="shared" si="116"/>
        <v>4</v>
      </c>
      <c r="I1284" s="109">
        <v>8</v>
      </c>
      <c r="J1284" s="111">
        <f t="shared" si="117"/>
        <v>0.11874999999999999</v>
      </c>
      <c r="K1284" s="138">
        <v>412931.03</v>
      </c>
      <c r="L1284" s="138">
        <v>309151.46000000002</v>
      </c>
      <c r="M1284" s="121">
        <v>0.04</v>
      </c>
      <c r="N1284" s="112">
        <f t="shared" si="118"/>
        <v>429448.27120000002</v>
      </c>
      <c r="O1284" s="112">
        <f t="shared" si="119"/>
        <v>203987.92882</v>
      </c>
      <c r="P1284" s="114">
        <f t="shared" si="120"/>
        <v>225460.34238000002</v>
      </c>
      <c r="Q1284" s="115">
        <f t="shared" si="121"/>
        <v>202914.30814200002</v>
      </c>
    </row>
    <row r="1285" spans="2:17" x14ac:dyDescent="0.25">
      <c r="B1285" s="109">
        <v>1281</v>
      </c>
      <c r="C1285" s="146" t="s">
        <v>6464</v>
      </c>
      <c r="D1285" s="109">
        <v>1200128170</v>
      </c>
      <c r="E1285" s="108" t="s">
        <v>2812</v>
      </c>
      <c r="F1285" s="109">
        <v>2017</v>
      </c>
      <c r="G1285" s="110">
        <v>44389</v>
      </c>
      <c r="H1285" s="109">
        <f t="shared" ref="H1285:H1348" si="122">YEAR(G1285)-F1285</f>
        <v>4</v>
      </c>
      <c r="I1285" s="109">
        <v>8</v>
      </c>
      <c r="J1285" s="111">
        <f t="shared" ref="J1285:J1348" si="123">(95/I1285/100)</f>
        <v>0.11874999999999999</v>
      </c>
      <c r="K1285" s="138">
        <v>360000</v>
      </c>
      <c r="L1285" s="138">
        <v>258082.18</v>
      </c>
      <c r="M1285" s="121">
        <v>0</v>
      </c>
      <c r="N1285" s="112">
        <f t="shared" ref="N1285:N1348" si="124">K1285*(1+M1285)</f>
        <v>360000</v>
      </c>
      <c r="O1285" s="112">
        <f t="shared" ref="O1285:O1348" si="125">H1285*J1285*N1285</f>
        <v>171000</v>
      </c>
      <c r="P1285" s="114">
        <f t="shared" si="120"/>
        <v>189000</v>
      </c>
      <c r="Q1285" s="115">
        <f t="shared" si="121"/>
        <v>170100</v>
      </c>
    </row>
    <row r="1286" spans="2:17" x14ac:dyDescent="0.25">
      <c r="B1286" s="109">
        <v>1282</v>
      </c>
      <c r="C1286" s="146" t="s">
        <v>6464</v>
      </c>
      <c r="D1286" s="109">
        <v>1200129730</v>
      </c>
      <c r="E1286" s="108" t="s">
        <v>2813</v>
      </c>
      <c r="F1286" s="109">
        <v>2017</v>
      </c>
      <c r="G1286" s="110">
        <v>44389</v>
      </c>
      <c r="H1286" s="109">
        <f t="shared" si="122"/>
        <v>4</v>
      </c>
      <c r="I1286" s="109">
        <v>8</v>
      </c>
      <c r="J1286" s="111">
        <f t="shared" si="123"/>
        <v>0.11874999999999999</v>
      </c>
      <c r="K1286" s="138">
        <v>339905.5</v>
      </c>
      <c r="L1286" s="138">
        <v>247029.03</v>
      </c>
      <c r="M1286" s="121">
        <v>0.04</v>
      </c>
      <c r="N1286" s="112">
        <f t="shared" si="124"/>
        <v>353501.72000000003</v>
      </c>
      <c r="O1286" s="112">
        <f t="shared" si="125"/>
        <v>167913.31700000001</v>
      </c>
      <c r="P1286" s="114">
        <f t="shared" ref="P1286:P1349" si="126">IF(N1286-O1286&lt;=0,5%*N1286,N1286-O1286)</f>
        <v>185588.40300000002</v>
      </c>
      <c r="Q1286" s="115">
        <f t="shared" ref="Q1286:Q1349" si="127">IF(P1286=N1286*5%,P1286,P1286*0.9)</f>
        <v>167029.56270000001</v>
      </c>
    </row>
    <row r="1287" spans="2:17" x14ac:dyDescent="0.25">
      <c r="B1287" s="109">
        <v>1283</v>
      </c>
      <c r="C1287" s="146" t="s">
        <v>6464</v>
      </c>
      <c r="D1287" s="109">
        <v>1200133840</v>
      </c>
      <c r="E1287" s="108" t="s">
        <v>2814</v>
      </c>
      <c r="F1287" s="109">
        <v>2017</v>
      </c>
      <c r="G1287" s="110">
        <v>44389</v>
      </c>
      <c r="H1287" s="109">
        <f t="shared" si="122"/>
        <v>4</v>
      </c>
      <c r="I1287" s="109">
        <v>10</v>
      </c>
      <c r="J1287" s="111">
        <f t="shared" si="123"/>
        <v>9.5000000000000001E-2</v>
      </c>
      <c r="K1287" s="138">
        <v>259560.2</v>
      </c>
      <c r="L1287" s="138">
        <v>199588.76</v>
      </c>
      <c r="M1287" s="121">
        <v>0.04</v>
      </c>
      <c r="N1287" s="112">
        <f t="shared" si="124"/>
        <v>269942.60800000001</v>
      </c>
      <c r="O1287" s="112">
        <f t="shared" si="125"/>
        <v>102578.19104000001</v>
      </c>
      <c r="P1287" s="114">
        <f t="shared" si="126"/>
        <v>167364.41696</v>
      </c>
      <c r="Q1287" s="115">
        <f t="shared" si="127"/>
        <v>150627.97526400001</v>
      </c>
    </row>
    <row r="1288" spans="2:17" x14ac:dyDescent="0.25">
      <c r="B1288" s="109">
        <v>1284</v>
      </c>
      <c r="C1288" s="146" t="s">
        <v>6464</v>
      </c>
      <c r="D1288" s="109">
        <v>1200135130</v>
      </c>
      <c r="E1288" s="108" t="s">
        <v>2815</v>
      </c>
      <c r="F1288" s="109">
        <v>2017</v>
      </c>
      <c r="G1288" s="110">
        <v>44389</v>
      </c>
      <c r="H1288" s="109">
        <f t="shared" si="122"/>
        <v>4</v>
      </c>
      <c r="I1288" s="109">
        <v>8</v>
      </c>
      <c r="J1288" s="111">
        <f t="shared" si="123"/>
        <v>0.11874999999999999</v>
      </c>
      <c r="K1288" s="138">
        <v>248386.56</v>
      </c>
      <c r="L1288" s="138">
        <v>84606.14</v>
      </c>
      <c r="M1288" s="121">
        <v>0.04</v>
      </c>
      <c r="N1288" s="112">
        <f t="shared" si="124"/>
        <v>258322.02240000002</v>
      </c>
      <c r="O1288" s="112">
        <f t="shared" si="125"/>
        <v>122702.96064</v>
      </c>
      <c r="P1288" s="114">
        <f t="shared" si="126"/>
        <v>135619.06176000001</v>
      </c>
      <c r="Q1288" s="115">
        <f t="shared" si="127"/>
        <v>122057.15558400001</v>
      </c>
    </row>
    <row r="1289" spans="2:17" x14ac:dyDescent="0.25">
      <c r="B1289" s="109">
        <v>1285</v>
      </c>
      <c r="C1289" s="146" t="s">
        <v>6464</v>
      </c>
      <c r="D1289" s="109">
        <v>1200132150</v>
      </c>
      <c r="E1289" s="108" t="s">
        <v>2816</v>
      </c>
      <c r="F1289" s="109">
        <v>2017</v>
      </c>
      <c r="G1289" s="110">
        <v>44389</v>
      </c>
      <c r="H1289" s="109">
        <f t="shared" si="122"/>
        <v>4</v>
      </c>
      <c r="I1289" s="109">
        <v>10</v>
      </c>
      <c r="J1289" s="111">
        <f t="shared" si="123"/>
        <v>9.5000000000000001E-2</v>
      </c>
      <c r="K1289" s="138">
        <v>213807.04</v>
      </c>
      <c r="L1289" s="138">
        <v>161204.63</v>
      </c>
      <c r="M1289" s="121">
        <v>0.04</v>
      </c>
      <c r="N1289" s="112">
        <f t="shared" si="124"/>
        <v>222359.32160000002</v>
      </c>
      <c r="O1289" s="112">
        <f t="shared" si="125"/>
        <v>84496.542208000013</v>
      </c>
      <c r="P1289" s="114">
        <f t="shared" si="126"/>
        <v>137862.779392</v>
      </c>
      <c r="Q1289" s="115">
        <f t="shared" si="127"/>
        <v>124076.5014528</v>
      </c>
    </row>
    <row r="1290" spans="2:17" x14ac:dyDescent="0.25">
      <c r="B1290" s="109">
        <v>1286</v>
      </c>
      <c r="C1290" s="146" t="s">
        <v>6464</v>
      </c>
      <c r="D1290" s="109">
        <v>1200129070</v>
      </c>
      <c r="E1290" s="108" t="s">
        <v>2817</v>
      </c>
      <c r="F1290" s="109">
        <v>2017</v>
      </c>
      <c r="G1290" s="110">
        <v>44389</v>
      </c>
      <c r="H1290" s="109">
        <f t="shared" si="122"/>
        <v>4</v>
      </c>
      <c r="I1290" s="109">
        <v>15</v>
      </c>
      <c r="J1290" s="111">
        <f t="shared" si="123"/>
        <v>6.3333333333333325E-2</v>
      </c>
      <c r="K1290" s="138">
        <v>211450</v>
      </c>
      <c r="L1290" s="138">
        <v>156955.75</v>
      </c>
      <c r="M1290" s="121">
        <v>0.04</v>
      </c>
      <c r="N1290" s="112">
        <f t="shared" si="124"/>
        <v>219908</v>
      </c>
      <c r="O1290" s="112">
        <f t="shared" si="125"/>
        <v>55710.026666666658</v>
      </c>
      <c r="P1290" s="114">
        <f t="shared" si="126"/>
        <v>164197.97333333333</v>
      </c>
      <c r="Q1290" s="115">
        <f t="shared" si="127"/>
        <v>147778.17600000001</v>
      </c>
    </row>
    <row r="1291" spans="2:17" x14ac:dyDescent="0.25">
      <c r="B1291" s="109">
        <v>1287</v>
      </c>
      <c r="C1291" s="146" t="s">
        <v>6464</v>
      </c>
      <c r="D1291" s="109">
        <v>1200131050</v>
      </c>
      <c r="E1291" s="108" t="s">
        <v>2818</v>
      </c>
      <c r="F1291" s="109">
        <v>2017</v>
      </c>
      <c r="G1291" s="110">
        <v>44389</v>
      </c>
      <c r="H1291" s="109">
        <f t="shared" si="122"/>
        <v>4</v>
      </c>
      <c r="I1291" s="109">
        <v>8</v>
      </c>
      <c r="J1291" s="111">
        <f t="shared" si="123"/>
        <v>0.11874999999999999</v>
      </c>
      <c r="K1291" s="138">
        <v>158100</v>
      </c>
      <c r="L1291" s="138">
        <v>116777.42</v>
      </c>
      <c r="M1291" s="121">
        <v>0.04</v>
      </c>
      <c r="N1291" s="112">
        <f t="shared" si="124"/>
        <v>164424</v>
      </c>
      <c r="O1291" s="112">
        <f t="shared" si="125"/>
        <v>78101.399999999994</v>
      </c>
      <c r="P1291" s="114">
        <f t="shared" si="126"/>
        <v>86322.6</v>
      </c>
      <c r="Q1291" s="115">
        <f t="shared" si="127"/>
        <v>77690.340000000011</v>
      </c>
    </row>
    <row r="1292" spans="2:17" x14ac:dyDescent="0.25">
      <c r="B1292" s="109">
        <v>1288</v>
      </c>
      <c r="C1292" s="146" t="s">
        <v>6464</v>
      </c>
      <c r="D1292" s="109">
        <v>1200131340</v>
      </c>
      <c r="E1292" s="108" t="s">
        <v>2819</v>
      </c>
      <c r="F1292" s="109">
        <v>2017</v>
      </c>
      <c r="G1292" s="110">
        <v>44389</v>
      </c>
      <c r="H1292" s="109">
        <f t="shared" si="122"/>
        <v>4</v>
      </c>
      <c r="I1292" s="109">
        <v>5</v>
      </c>
      <c r="J1292" s="111">
        <f t="shared" si="123"/>
        <v>0.19</v>
      </c>
      <c r="K1292" s="138">
        <v>121500</v>
      </c>
      <c r="L1292" s="138">
        <v>89876.7</v>
      </c>
      <c r="M1292" s="121">
        <v>0.04</v>
      </c>
      <c r="N1292" s="112">
        <f t="shared" si="124"/>
        <v>126360</v>
      </c>
      <c r="O1292" s="112">
        <f t="shared" si="125"/>
        <v>96033.600000000006</v>
      </c>
      <c r="P1292" s="114">
        <f t="shared" si="126"/>
        <v>30326.399999999994</v>
      </c>
      <c r="Q1292" s="115">
        <f t="shared" si="127"/>
        <v>27293.759999999995</v>
      </c>
    </row>
    <row r="1293" spans="2:17" x14ac:dyDescent="0.25">
      <c r="B1293" s="109">
        <v>1289</v>
      </c>
      <c r="C1293" s="146" t="s">
        <v>6464</v>
      </c>
      <c r="D1293" s="109">
        <v>1200131370</v>
      </c>
      <c r="E1293" s="108" t="s">
        <v>2820</v>
      </c>
      <c r="F1293" s="109">
        <v>2017</v>
      </c>
      <c r="G1293" s="110">
        <v>44389</v>
      </c>
      <c r="H1293" s="109">
        <f t="shared" si="122"/>
        <v>4</v>
      </c>
      <c r="I1293" s="109">
        <v>10</v>
      </c>
      <c r="J1293" s="111">
        <f t="shared" si="123"/>
        <v>9.5000000000000001E-2</v>
      </c>
      <c r="K1293" s="138">
        <v>115638.94</v>
      </c>
      <c r="L1293" s="138">
        <v>85984.67</v>
      </c>
      <c r="M1293" s="121">
        <v>0.04</v>
      </c>
      <c r="N1293" s="112">
        <f t="shared" si="124"/>
        <v>120264.4976</v>
      </c>
      <c r="O1293" s="112">
        <f t="shared" si="125"/>
        <v>45700.509087999999</v>
      </c>
      <c r="P1293" s="114">
        <f t="shared" si="126"/>
        <v>74563.988512000011</v>
      </c>
      <c r="Q1293" s="115">
        <f t="shared" si="127"/>
        <v>67107.589660800018</v>
      </c>
    </row>
    <row r="1294" spans="2:17" x14ac:dyDescent="0.25">
      <c r="B1294" s="109">
        <v>1290</v>
      </c>
      <c r="C1294" s="146" t="s">
        <v>6464</v>
      </c>
      <c r="D1294" s="109">
        <v>1200134970</v>
      </c>
      <c r="E1294" s="108" t="s">
        <v>2821</v>
      </c>
      <c r="F1294" s="109">
        <v>2017</v>
      </c>
      <c r="G1294" s="110">
        <v>44389</v>
      </c>
      <c r="H1294" s="109">
        <f t="shared" si="122"/>
        <v>4</v>
      </c>
      <c r="I1294" s="109">
        <v>5</v>
      </c>
      <c r="J1294" s="111">
        <f t="shared" si="123"/>
        <v>0.19</v>
      </c>
      <c r="K1294" s="138">
        <v>82589.8</v>
      </c>
      <c r="L1294" s="138">
        <v>63507.38</v>
      </c>
      <c r="M1294" s="121">
        <v>0.04</v>
      </c>
      <c r="N1294" s="112">
        <f t="shared" si="124"/>
        <v>85893.392000000007</v>
      </c>
      <c r="O1294" s="112">
        <f t="shared" si="125"/>
        <v>65278.977920000005</v>
      </c>
      <c r="P1294" s="114">
        <f t="shared" si="126"/>
        <v>20614.414080000002</v>
      </c>
      <c r="Q1294" s="115">
        <f t="shared" si="127"/>
        <v>18552.972672000004</v>
      </c>
    </row>
    <row r="1295" spans="2:17" x14ac:dyDescent="0.25">
      <c r="B1295" s="109">
        <v>1291</v>
      </c>
      <c r="C1295" s="146" t="s">
        <v>6464</v>
      </c>
      <c r="D1295" s="109">
        <v>1200128930</v>
      </c>
      <c r="E1295" s="108" t="s">
        <v>2822</v>
      </c>
      <c r="F1295" s="109">
        <v>2017</v>
      </c>
      <c r="G1295" s="110">
        <v>44389</v>
      </c>
      <c r="H1295" s="109">
        <f t="shared" si="122"/>
        <v>4</v>
      </c>
      <c r="I1295" s="109">
        <v>5</v>
      </c>
      <c r="J1295" s="111">
        <f t="shared" si="123"/>
        <v>0.19</v>
      </c>
      <c r="K1295" s="138">
        <v>63936</v>
      </c>
      <c r="L1295" s="138">
        <v>46150.69</v>
      </c>
      <c r="M1295" s="121">
        <v>0.04</v>
      </c>
      <c r="N1295" s="112">
        <f t="shared" si="124"/>
        <v>66493.440000000002</v>
      </c>
      <c r="O1295" s="112">
        <f t="shared" si="125"/>
        <v>50535.0144</v>
      </c>
      <c r="P1295" s="114">
        <f t="shared" si="126"/>
        <v>15958.425600000002</v>
      </c>
      <c r="Q1295" s="115">
        <f t="shared" si="127"/>
        <v>14362.583040000003</v>
      </c>
    </row>
    <row r="1296" spans="2:17" x14ac:dyDescent="0.25">
      <c r="B1296" s="109">
        <v>1292</v>
      </c>
      <c r="C1296" s="146" t="s">
        <v>6464</v>
      </c>
      <c r="D1296" s="109">
        <v>1200131080</v>
      </c>
      <c r="E1296" s="108" t="s">
        <v>2823</v>
      </c>
      <c r="F1296" s="109">
        <v>2017</v>
      </c>
      <c r="G1296" s="110">
        <v>44389</v>
      </c>
      <c r="H1296" s="109">
        <f t="shared" si="122"/>
        <v>4</v>
      </c>
      <c r="I1296" s="109">
        <v>3</v>
      </c>
      <c r="J1296" s="111">
        <f t="shared" si="123"/>
        <v>0.31666666666666665</v>
      </c>
      <c r="K1296" s="138">
        <v>48750</v>
      </c>
      <c r="L1296" s="138">
        <v>35883.550000000003</v>
      </c>
      <c r="M1296" s="121">
        <v>0</v>
      </c>
      <c r="N1296" s="112">
        <f t="shared" si="124"/>
        <v>48750</v>
      </c>
      <c r="O1296" s="112">
        <f t="shared" si="125"/>
        <v>61750</v>
      </c>
      <c r="P1296" s="114">
        <f t="shared" si="126"/>
        <v>2437.5</v>
      </c>
      <c r="Q1296" s="115">
        <f t="shared" si="127"/>
        <v>2437.5</v>
      </c>
    </row>
    <row r="1297" spans="2:17" x14ac:dyDescent="0.25">
      <c r="B1297" s="109">
        <v>1293</v>
      </c>
      <c r="C1297" s="146" t="s">
        <v>6464</v>
      </c>
      <c r="D1297" s="109">
        <v>1200131060</v>
      </c>
      <c r="E1297" s="108" t="s">
        <v>2823</v>
      </c>
      <c r="F1297" s="109">
        <v>2017</v>
      </c>
      <c r="G1297" s="110">
        <v>44389</v>
      </c>
      <c r="H1297" s="109">
        <f t="shared" si="122"/>
        <v>4</v>
      </c>
      <c r="I1297" s="109">
        <v>3</v>
      </c>
      <c r="J1297" s="111">
        <f t="shared" si="123"/>
        <v>0.31666666666666665</v>
      </c>
      <c r="K1297" s="138">
        <v>48750</v>
      </c>
      <c r="L1297" s="138">
        <v>35883.550000000003</v>
      </c>
      <c r="M1297" s="121">
        <v>0</v>
      </c>
      <c r="N1297" s="112">
        <f t="shared" si="124"/>
        <v>48750</v>
      </c>
      <c r="O1297" s="112">
        <f t="shared" si="125"/>
        <v>61750</v>
      </c>
      <c r="P1297" s="114">
        <f t="shared" si="126"/>
        <v>2437.5</v>
      </c>
      <c r="Q1297" s="115">
        <f t="shared" si="127"/>
        <v>2437.5</v>
      </c>
    </row>
    <row r="1298" spans="2:17" x14ac:dyDescent="0.25">
      <c r="B1298" s="109">
        <v>1294</v>
      </c>
      <c r="C1298" s="146" t="s">
        <v>6464</v>
      </c>
      <c r="D1298" s="109">
        <v>1200131100</v>
      </c>
      <c r="E1298" s="108" t="s">
        <v>2823</v>
      </c>
      <c r="F1298" s="109">
        <v>2017</v>
      </c>
      <c r="G1298" s="110">
        <v>44389</v>
      </c>
      <c r="H1298" s="109">
        <f t="shared" si="122"/>
        <v>4</v>
      </c>
      <c r="I1298" s="109">
        <v>3</v>
      </c>
      <c r="J1298" s="111">
        <f t="shared" si="123"/>
        <v>0.31666666666666665</v>
      </c>
      <c r="K1298" s="138">
        <v>48750</v>
      </c>
      <c r="L1298" s="138">
        <v>35883.550000000003</v>
      </c>
      <c r="M1298" s="121">
        <v>0</v>
      </c>
      <c r="N1298" s="112">
        <f t="shared" si="124"/>
        <v>48750</v>
      </c>
      <c r="O1298" s="112">
        <f t="shared" si="125"/>
        <v>61750</v>
      </c>
      <c r="P1298" s="114">
        <f t="shared" si="126"/>
        <v>2437.5</v>
      </c>
      <c r="Q1298" s="115">
        <f t="shared" si="127"/>
        <v>2437.5</v>
      </c>
    </row>
    <row r="1299" spans="2:17" x14ac:dyDescent="0.25">
      <c r="B1299" s="109">
        <v>1295</v>
      </c>
      <c r="C1299" s="146" t="s">
        <v>6464</v>
      </c>
      <c r="D1299" s="109">
        <v>1200131090</v>
      </c>
      <c r="E1299" s="108" t="s">
        <v>2823</v>
      </c>
      <c r="F1299" s="109">
        <v>2017</v>
      </c>
      <c r="G1299" s="110">
        <v>44389</v>
      </c>
      <c r="H1299" s="109">
        <f t="shared" si="122"/>
        <v>4</v>
      </c>
      <c r="I1299" s="109">
        <v>3</v>
      </c>
      <c r="J1299" s="111">
        <f t="shared" si="123"/>
        <v>0.31666666666666665</v>
      </c>
      <c r="K1299" s="138">
        <v>48750</v>
      </c>
      <c r="L1299" s="138">
        <v>35883.550000000003</v>
      </c>
      <c r="M1299" s="121">
        <v>0</v>
      </c>
      <c r="N1299" s="112">
        <f t="shared" si="124"/>
        <v>48750</v>
      </c>
      <c r="O1299" s="112">
        <f t="shared" si="125"/>
        <v>61750</v>
      </c>
      <c r="P1299" s="114">
        <f t="shared" si="126"/>
        <v>2437.5</v>
      </c>
      <c r="Q1299" s="115">
        <f t="shared" si="127"/>
        <v>2437.5</v>
      </c>
    </row>
    <row r="1300" spans="2:17" x14ac:dyDescent="0.25">
      <c r="B1300" s="109">
        <v>1296</v>
      </c>
      <c r="C1300" s="146" t="s">
        <v>6464</v>
      </c>
      <c r="D1300" s="109">
        <v>1200131070</v>
      </c>
      <c r="E1300" s="108" t="s">
        <v>2823</v>
      </c>
      <c r="F1300" s="109">
        <v>2017</v>
      </c>
      <c r="G1300" s="110">
        <v>44389</v>
      </c>
      <c r="H1300" s="109">
        <f t="shared" si="122"/>
        <v>4</v>
      </c>
      <c r="I1300" s="109">
        <v>3</v>
      </c>
      <c r="J1300" s="111">
        <f t="shared" si="123"/>
        <v>0.31666666666666665</v>
      </c>
      <c r="K1300" s="138">
        <v>48750</v>
      </c>
      <c r="L1300" s="138">
        <v>35883.550000000003</v>
      </c>
      <c r="M1300" s="121">
        <v>0</v>
      </c>
      <c r="N1300" s="112">
        <f t="shared" si="124"/>
        <v>48750</v>
      </c>
      <c r="O1300" s="112">
        <f t="shared" si="125"/>
        <v>61750</v>
      </c>
      <c r="P1300" s="114">
        <f t="shared" si="126"/>
        <v>2437.5</v>
      </c>
      <c r="Q1300" s="115">
        <f t="shared" si="127"/>
        <v>2437.5</v>
      </c>
    </row>
    <row r="1301" spans="2:17" x14ac:dyDescent="0.25">
      <c r="B1301" s="109">
        <v>1297</v>
      </c>
      <c r="C1301" s="146" t="s">
        <v>6464</v>
      </c>
      <c r="D1301" s="109">
        <v>1200130700</v>
      </c>
      <c r="E1301" s="108" t="s">
        <v>2824</v>
      </c>
      <c r="F1301" s="109">
        <v>2017</v>
      </c>
      <c r="G1301" s="110">
        <v>44389</v>
      </c>
      <c r="H1301" s="109">
        <f t="shared" si="122"/>
        <v>4</v>
      </c>
      <c r="I1301" s="109">
        <v>10</v>
      </c>
      <c r="J1301" s="111">
        <f t="shared" si="123"/>
        <v>9.5000000000000001E-2</v>
      </c>
      <c r="K1301" s="138">
        <v>46967.76</v>
      </c>
      <c r="L1301" s="138">
        <v>35146.47</v>
      </c>
      <c r="M1301" s="121">
        <v>0.04</v>
      </c>
      <c r="N1301" s="112">
        <f t="shared" si="124"/>
        <v>48846.470400000006</v>
      </c>
      <c r="O1301" s="112">
        <f t="shared" si="125"/>
        <v>18561.658752000003</v>
      </c>
      <c r="P1301" s="114">
        <f t="shared" si="126"/>
        <v>30284.811648000003</v>
      </c>
      <c r="Q1301" s="115">
        <f t="shared" si="127"/>
        <v>27256.330483200003</v>
      </c>
    </row>
    <row r="1302" spans="2:17" x14ac:dyDescent="0.25">
      <c r="B1302" s="109">
        <v>1298</v>
      </c>
      <c r="C1302" s="146" t="s">
        <v>6464</v>
      </c>
      <c r="D1302" s="109">
        <v>1200130270</v>
      </c>
      <c r="E1302" s="108" t="s">
        <v>2825</v>
      </c>
      <c r="F1302" s="109">
        <v>2017</v>
      </c>
      <c r="G1302" s="110">
        <v>44389</v>
      </c>
      <c r="H1302" s="109">
        <f t="shared" si="122"/>
        <v>4</v>
      </c>
      <c r="I1302" s="109">
        <v>5</v>
      </c>
      <c r="J1302" s="111">
        <f t="shared" si="123"/>
        <v>0.19</v>
      </c>
      <c r="K1302" s="138">
        <v>35478</v>
      </c>
      <c r="L1302" s="138">
        <v>26133.84</v>
      </c>
      <c r="M1302" s="121">
        <v>0.04</v>
      </c>
      <c r="N1302" s="112">
        <f t="shared" si="124"/>
        <v>36897.120000000003</v>
      </c>
      <c r="O1302" s="112">
        <f t="shared" si="125"/>
        <v>28041.811200000004</v>
      </c>
      <c r="P1302" s="114">
        <f t="shared" si="126"/>
        <v>8855.3087999999989</v>
      </c>
      <c r="Q1302" s="115">
        <f t="shared" si="127"/>
        <v>7969.7779199999995</v>
      </c>
    </row>
    <row r="1303" spans="2:17" x14ac:dyDescent="0.25">
      <c r="B1303" s="109">
        <v>1299</v>
      </c>
      <c r="C1303" s="146" t="s">
        <v>6464</v>
      </c>
      <c r="D1303" s="109">
        <v>1200128460</v>
      </c>
      <c r="E1303" s="108" t="s">
        <v>2826</v>
      </c>
      <c r="F1303" s="109">
        <v>2017</v>
      </c>
      <c r="G1303" s="110">
        <v>44389</v>
      </c>
      <c r="H1303" s="109">
        <f t="shared" si="122"/>
        <v>4</v>
      </c>
      <c r="I1303" s="109">
        <v>5</v>
      </c>
      <c r="J1303" s="111">
        <f t="shared" si="123"/>
        <v>0.19</v>
      </c>
      <c r="K1303" s="138">
        <v>33985.47</v>
      </c>
      <c r="L1303" s="138">
        <v>1</v>
      </c>
      <c r="M1303" s="121">
        <v>0</v>
      </c>
      <c r="N1303" s="112">
        <f t="shared" si="124"/>
        <v>33985.47</v>
      </c>
      <c r="O1303" s="112">
        <f t="shared" si="125"/>
        <v>25828.957200000001</v>
      </c>
      <c r="P1303" s="114">
        <f t="shared" si="126"/>
        <v>8156.5128000000004</v>
      </c>
      <c r="Q1303" s="115">
        <f t="shared" si="127"/>
        <v>7340.8615200000004</v>
      </c>
    </row>
    <row r="1304" spans="2:17" x14ac:dyDescent="0.25">
      <c r="B1304" s="109">
        <v>1300</v>
      </c>
      <c r="C1304" s="146" t="s">
        <v>6464</v>
      </c>
      <c r="D1304" s="109">
        <v>1200130250</v>
      </c>
      <c r="E1304" s="108" t="s">
        <v>2827</v>
      </c>
      <c r="F1304" s="109">
        <v>2017</v>
      </c>
      <c r="G1304" s="110">
        <v>44389</v>
      </c>
      <c r="H1304" s="109">
        <f t="shared" si="122"/>
        <v>4</v>
      </c>
      <c r="I1304" s="109">
        <v>5</v>
      </c>
      <c r="J1304" s="111">
        <f t="shared" si="123"/>
        <v>0.19</v>
      </c>
      <c r="K1304" s="138">
        <v>19658</v>
      </c>
      <c r="L1304" s="138">
        <v>14286.6</v>
      </c>
      <c r="M1304" s="121">
        <v>0.04</v>
      </c>
      <c r="N1304" s="112">
        <f t="shared" si="124"/>
        <v>20444.32</v>
      </c>
      <c r="O1304" s="112">
        <f t="shared" si="125"/>
        <v>15537.683199999999</v>
      </c>
      <c r="P1304" s="114">
        <f t="shared" si="126"/>
        <v>4906.6368000000002</v>
      </c>
      <c r="Q1304" s="115">
        <f t="shared" si="127"/>
        <v>4415.9731200000006</v>
      </c>
    </row>
    <row r="1305" spans="2:17" x14ac:dyDescent="0.25">
      <c r="B1305" s="109">
        <v>1301</v>
      </c>
      <c r="C1305" s="146" t="s">
        <v>6464</v>
      </c>
      <c r="D1305" s="109">
        <v>1200130240</v>
      </c>
      <c r="E1305" s="108" t="s">
        <v>2827</v>
      </c>
      <c r="F1305" s="109">
        <v>2017</v>
      </c>
      <c r="G1305" s="110">
        <v>44389</v>
      </c>
      <c r="H1305" s="109">
        <f t="shared" si="122"/>
        <v>4</v>
      </c>
      <c r="I1305" s="109">
        <v>5</v>
      </c>
      <c r="J1305" s="111">
        <f t="shared" si="123"/>
        <v>0.19</v>
      </c>
      <c r="K1305" s="138">
        <v>19658</v>
      </c>
      <c r="L1305" s="138">
        <v>14286.6</v>
      </c>
      <c r="M1305" s="121">
        <v>0.04</v>
      </c>
      <c r="N1305" s="112">
        <f t="shared" si="124"/>
        <v>20444.32</v>
      </c>
      <c r="O1305" s="112">
        <f t="shared" si="125"/>
        <v>15537.683199999999</v>
      </c>
      <c r="P1305" s="114">
        <f t="shared" si="126"/>
        <v>4906.6368000000002</v>
      </c>
      <c r="Q1305" s="115">
        <f t="shared" si="127"/>
        <v>4415.9731200000006</v>
      </c>
    </row>
    <row r="1306" spans="2:17" x14ac:dyDescent="0.25">
      <c r="B1306" s="109">
        <v>1302</v>
      </c>
      <c r="C1306" s="146" t="s">
        <v>6464</v>
      </c>
      <c r="D1306" s="109">
        <v>1200131000</v>
      </c>
      <c r="E1306" s="108" t="s">
        <v>2828</v>
      </c>
      <c r="F1306" s="109">
        <v>2017</v>
      </c>
      <c r="G1306" s="110">
        <v>44389</v>
      </c>
      <c r="H1306" s="109">
        <f t="shared" si="122"/>
        <v>4</v>
      </c>
      <c r="I1306" s="109">
        <v>5</v>
      </c>
      <c r="J1306" s="111">
        <f t="shared" si="123"/>
        <v>0.19</v>
      </c>
      <c r="K1306" s="138">
        <v>4600</v>
      </c>
      <c r="L1306" s="138">
        <v>3465.72</v>
      </c>
      <c r="M1306" s="121">
        <v>0.04</v>
      </c>
      <c r="N1306" s="112">
        <f t="shared" si="124"/>
        <v>4784</v>
      </c>
      <c r="O1306" s="112">
        <f t="shared" si="125"/>
        <v>3635.84</v>
      </c>
      <c r="P1306" s="114">
        <f t="shared" si="126"/>
        <v>1148.1599999999999</v>
      </c>
      <c r="Q1306" s="115">
        <f t="shared" si="127"/>
        <v>1033.3439999999998</v>
      </c>
    </row>
    <row r="1307" spans="2:17" x14ac:dyDescent="0.25">
      <c r="B1307" s="109">
        <v>1303</v>
      </c>
      <c r="C1307" s="146" t="s">
        <v>6464</v>
      </c>
      <c r="D1307" s="109">
        <v>1200144050</v>
      </c>
      <c r="E1307" s="108" t="s">
        <v>2829</v>
      </c>
      <c r="F1307" s="109">
        <v>2018</v>
      </c>
      <c r="G1307" s="110">
        <v>44389</v>
      </c>
      <c r="H1307" s="109">
        <f t="shared" si="122"/>
        <v>3</v>
      </c>
      <c r="I1307" s="109">
        <v>15</v>
      </c>
      <c r="J1307" s="111">
        <f t="shared" si="123"/>
        <v>6.3333333333333325E-2</v>
      </c>
      <c r="K1307" s="138">
        <v>16837362.100000001</v>
      </c>
      <c r="L1307" s="138">
        <v>13158691.52</v>
      </c>
      <c r="M1307" s="121">
        <v>0.02</v>
      </c>
      <c r="N1307" s="112">
        <f t="shared" si="124"/>
        <v>17174109.342</v>
      </c>
      <c r="O1307" s="112">
        <f t="shared" si="125"/>
        <v>3263080.7749799998</v>
      </c>
      <c r="P1307" s="114">
        <f t="shared" si="126"/>
        <v>13911028.567020001</v>
      </c>
      <c r="Q1307" s="115">
        <f t="shared" si="127"/>
        <v>12519925.710318001</v>
      </c>
    </row>
    <row r="1308" spans="2:17" x14ac:dyDescent="0.25">
      <c r="B1308" s="109">
        <v>1304</v>
      </c>
      <c r="C1308" s="146" t="s">
        <v>6464</v>
      </c>
      <c r="D1308" s="109">
        <v>1200139940</v>
      </c>
      <c r="E1308" s="108" t="s">
        <v>2830</v>
      </c>
      <c r="F1308" s="109">
        <v>2018</v>
      </c>
      <c r="G1308" s="110">
        <v>44389</v>
      </c>
      <c r="H1308" s="109">
        <f t="shared" si="122"/>
        <v>3</v>
      </c>
      <c r="I1308" s="109">
        <v>15</v>
      </c>
      <c r="J1308" s="111">
        <f t="shared" si="123"/>
        <v>6.3333333333333325E-2</v>
      </c>
      <c r="K1308" s="138">
        <v>7985404</v>
      </c>
      <c r="L1308" s="138">
        <v>6458332.2000000002</v>
      </c>
      <c r="M1308" s="121">
        <v>0.02</v>
      </c>
      <c r="N1308" s="112">
        <f t="shared" si="124"/>
        <v>8145112.0800000001</v>
      </c>
      <c r="O1308" s="112">
        <f t="shared" si="125"/>
        <v>1547571.2951999998</v>
      </c>
      <c r="P1308" s="114">
        <f t="shared" si="126"/>
        <v>6597540.7848000005</v>
      </c>
      <c r="Q1308" s="115">
        <f t="shared" si="127"/>
        <v>5937786.7063200008</v>
      </c>
    </row>
    <row r="1309" spans="2:17" x14ac:dyDescent="0.25">
      <c r="B1309" s="109">
        <v>1305</v>
      </c>
      <c r="C1309" s="146" t="s">
        <v>6464</v>
      </c>
      <c r="D1309" s="109">
        <v>1200140080</v>
      </c>
      <c r="E1309" s="108" t="s">
        <v>2830</v>
      </c>
      <c r="F1309" s="109">
        <v>2018</v>
      </c>
      <c r="G1309" s="110">
        <v>44389</v>
      </c>
      <c r="H1309" s="109">
        <f t="shared" si="122"/>
        <v>3</v>
      </c>
      <c r="I1309" s="109">
        <v>15</v>
      </c>
      <c r="J1309" s="111">
        <f t="shared" si="123"/>
        <v>6.3333333333333325E-2</v>
      </c>
      <c r="K1309" s="138">
        <v>7985403</v>
      </c>
      <c r="L1309" s="138">
        <v>6458331.4000000004</v>
      </c>
      <c r="M1309" s="121">
        <v>0.02</v>
      </c>
      <c r="N1309" s="112">
        <f t="shared" si="124"/>
        <v>8145111.0600000005</v>
      </c>
      <c r="O1309" s="112">
        <f t="shared" si="125"/>
        <v>1547571.1013999998</v>
      </c>
      <c r="P1309" s="114">
        <f t="shared" si="126"/>
        <v>6597539.9586000005</v>
      </c>
      <c r="Q1309" s="115">
        <f t="shared" si="127"/>
        <v>5937785.9627400003</v>
      </c>
    </row>
    <row r="1310" spans="2:17" x14ac:dyDescent="0.25">
      <c r="B1310" s="109">
        <v>1306</v>
      </c>
      <c r="C1310" s="146" t="s">
        <v>6464</v>
      </c>
      <c r="D1310" s="109">
        <v>1200137630</v>
      </c>
      <c r="E1310" s="108" t="s">
        <v>2831</v>
      </c>
      <c r="F1310" s="109">
        <v>2018</v>
      </c>
      <c r="G1310" s="110">
        <v>44389</v>
      </c>
      <c r="H1310" s="109">
        <f t="shared" si="122"/>
        <v>3</v>
      </c>
      <c r="I1310" s="109">
        <v>15</v>
      </c>
      <c r="J1310" s="111">
        <f t="shared" si="123"/>
        <v>6.3333333333333325E-2</v>
      </c>
      <c r="K1310" s="138">
        <v>4900000</v>
      </c>
      <c r="L1310" s="138">
        <v>4169698.63</v>
      </c>
      <c r="M1310" s="121">
        <v>0.02</v>
      </c>
      <c r="N1310" s="112">
        <f t="shared" si="124"/>
        <v>4998000</v>
      </c>
      <c r="O1310" s="112">
        <f t="shared" si="125"/>
        <v>949619.99999999988</v>
      </c>
      <c r="P1310" s="114">
        <f t="shared" si="126"/>
        <v>4048380</v>
      </c>
      <c r="Q1310" s="115">
        <f t="shared" si="127"/>
        <v>3643542</v>
      </c>
    </row>
    <row r="1311" spans="2:17" x14ac:dyDescent="0.25">
      <c r="B1311" s="109">
        <v>1307</v>
      </c>
      <c r="C1311" s="146" t="s">
        <v>6464</v>
      </c>
      <c r="D1311" s="109">
        <v>1200139850</v>
      </c>
      <c r="E1311" s="108" t="s">
        <v>2832</v>
      </c>
      <c r="F1311" s="109">
        <v>2018</v>
      </c>
      <c r="G1311" s="110">
        <v>44389</v>
      </c>
      <c r="H1311" s="109">
        <f t="shared" si="122"/>
        <v>3</v>
      </c>
      <c r="I1311" s="109">
        <v>15</v>
      </c>
      <c r="J1311" s="111">
        <f t="shared" si="123"/>
        <v>6.3333333333333325E-2</v>
      </c>
      <c r="K1311" s="138">
        <v>1697259</v>
      </c>
      <c r="L1311" s="138">
        <v>1365247.25</v>
      </c>
      <c r="M1311" s="121">
        <v>0.02</v>
      </c>
      <c r="N1311" s="112">
        <f t="shared" si="124"/>
        <v>1731204.18</v>
      </c>
      <c r="O1311" s="112">
        <f t="shared" si="125"/>
        <v>328928.79419999995</v>
      </c>
      <c r="P1311" s="114">
        <f t="shared" si="126"/>
        <v>1402275.3858</v>
      </c>
      <c r="Q1311" s="115">
        <f t="shared" si="127"/>
        <v>1262047.8472200001</v>
      </c>
    </row>
    <row r="1312" spans="2:17" x14ac:dyDescent="0.25">
      <c r="B1312" s="109">
        <v>1308</v>
      </c>
      <c r="C1312" s="146" t="s">
        <v>6464</v>
      </c>
      <c r="D1312" s="109">
        <v>1200146150</v>
      </c>
      <c r="E1312" s="108" t="s">
        <v>2833</v>
      </c>
      <c r="F1312" s="109">
        <v>2018</v>
      </c>
      <c r="G1312" s="110">
        <v>44389</v>
      </c>
      <c r="H1312" s="109">
        <f t="shared" si="122"/>
        <v>3</v>
      </c>
      <c r="I1312" s="109">
        <v>15</v>
      </c>
      <c r="J1312" s="111">
        <f t="shared" si="123"/>
        <v>6.3333333333333325E-2</v>
      </c>
      <c r="K1312" s="138">
        <v>987040</v>
      </c>
      <c r="L1312" s="138">
        <v>826950.22</v>
      </c>
      <c r="M1312" s="121">
        <v>0.02</v>
      </c>
      <c r="N1312" s="112">
        <f t="shared" si="124"/>
        <v>1006780.8</v>
      </c>
      <c r="O1312" s="112">
        <f t="shared" si="125"/>
        <v>191288.35199999998</v>
      </c>
      <c r="P1312" s="114">
        <f t="shared" si="126"/>
        <v>815492.44800000009</v>
      </c>
      <c r="Q1312" s="115">
        <f t="shared" si="127"/>
        <v>733943.20320000011</v>
      </c>
    </row>
    <row r="1313" spans="2:17" x14ac:dyDescent="0.25">
      <c r="B1313" s="109">
        <v>1309</v>
      </c>
      <c r="C1313" s="146" t="s">
        <v>6464</v>
      </c>
      <c r="D1313" s="109">
        <v>1200138010</v>
      </c>
      <c r="E1313" s="108" t="s">
        <v>2834</v>
      </c>
      <c r="F1313" s="109">
        <v>2018</v>
      </c>
      <c r="G1313" s="110">
        <v>44389</v>
      </c>
      <c r="H1313" s="109">
        <f t="shared" si="122"/>
        <v>3</v>
      </c>
      <c r="I1313" s="109">
        <v>15</v>
      </c>
      <c r="J1313" s="111">
        <f t="shared" si="123"/>
        <v>6.3333333333333325E-2</v>
      </c>
      <c r="K1313" s="138">
        <v>950000</v>
      </c>
      <c r="L1313" s="138">
        <v>799821.91</v>
      </c>
      <c r="M1313" s="121">
        <v>0.02</v>
      </c>
      <c r="N1313" s="112">
        <f t="shared" si="124"/>
        <v>969000</v>
      </c>
      <c r="O1313" s="112">
        <f t="shared" si="125"/>
        <v>184109.99999999997</v>
      </c>
      <c r="P1313" s="114">
        <f t="shared" si="126"/>
        <v>784890</v>
      </c>
      <c r="Q1313" s="115">
        <f t="shared" si="127"/>
        <v>706401</v>
      </c>
    </row>
    <row r="1314" spans="2:17" x14ac:dyDescent="0.25">
      <c r="B1314" s="109">
        <v>1310</v>
      </c>
      <c r="C1314" s="146" t="s">
        <v>6464</v>
      </c>
      <c r="D1314" s="109">
        <v>1200139430</v>
      </c>
      <c r="E1314" s="108" t="s">
        <v>2835</v>
      </c>
      <c r="F1314" s="109">
        <v>2018</v>
      </c>
      <c r="G1314" s="110">
        <v>44389</v>
      </c>
      <c r="H1314" s="109">
        <f t="shared" si="122"/>
        <v>3</v>
      </c>
      <c r="I1314" s="109">
        <v>15</v>
      </c>
      <c r="J1314" s="111">
        <f t="shared" si="123"/>
        <v>6.3333333333333325E-2</v>
      </c>
      <c r="K1314" s="138">
        <v>900000</v>
      </c>
      <c r="L1314" s="138">
        <v>715068.49</v>
      </c>
      <c r="M1314" s="121">
        <v>0.02</v>
      </c>
      <c r="N1314" s="112">
        <f t="shared" si="124"/>
        <v>918000</v>
      </c>
      <c r="O1314" s="112">
        <f t="shared" si="125"/>
        <v>174419.99999999997</v>
      </c>
      <c r="P1314" s="114">
        <f t="shared" si="126"/>
        <v>743580</v>
      </c>
      <c r="Q1314" s="115">
        <f t="shared" si="127"/>
        <v>669222</v>
      </c>
    </row>
    <row r="1315" spans="2:17" x14ac:dyDescent="0.25">
      <c r="B1315" s="109">
        <v>1311</v>
      </c>
      <c r="C1315" s="146" t="s">
        <v>6464</v>
      </c>
      <c r="D1315" s="109">
        <v>1200139800</v>
      </c>
      <c r="E1315" s="108" t="s">
        <v>2836</v>
      </c>
      <c r="F1315" s="109">
        <v>2018</v>
      </c>
      <c r="G1315" s="110">
        <v>44389</v>
      </c>
      <c r="H1315" s="109">
        <f t="shared" si="122"/>
        <v>3</v>
      </c>
      <c r="I1315" s="109">
        <v>15</v>
      </c>
      <c r="J1315" s="111">
        <f t="shared" si="123"/>
        <v>6.3333333333333325E-2</v>
      </c>
      <c r="K1315" s="138">
        <v>800000</v>
      </c>
      <c r="L1315" s="138">
        <v>643799.1</v>
      </c>
      <c r="M1315" s="121">
        <v>0.02</v>
      </c>
      <c r="N1315" s="112">
        <f t="shared" si="124"/>
        <v>816000</v>
      </c>
      <c r="O1315" s="112">
        <f t="shared" si="125"/>
        <v>155039.99999999997</v>
      </c>
      <c r="P1315" s="114">
        <f t="shared" si="126"/>
        <v>660960</v>
      </c>
      <c r="Q1315" s="115">
        <f t="shared" si="127"/>
        <v>594864</v>
      </c>
    </row>
    <row r="1316" spans="2:17" x14ac:dyDescent="0.25">
      <c r="B1316" s="109">
        <v>1312</v>
      </c>
      <c r="C1316" s="146" t="s">
        <v>6464</v>
      </c>
      <c r="D1316" s="109">
        <v>1200139810</v>
      </c>
      <c r="E1316" s="108" t="s">
        <v>2837</v>
      </c>
      <c r="F1316" s="109">
        <v>2018</v>
      </c>
      <c r="G1316" s="110">
        <v>44389</v>
      </c>
      <c r="H1316" s="109">
        <f t="shared" si="122"/>
        <v>3</v>
      </c>
      <c r="I1316" s="109">
        <v>15</v>
      </c>
      <c r="J1316" s="111">
        <f t="shared" si="123"/>
        <v>6.3333333333333325E-2</v>
      </c>
      <c r="K1316" s="138">
        <v>700000</v>
      </c>
      <c r="L1316" s="138">
        <v>564986.29</v>
      </c>
      <c r="M1316" s="121">
        <v>0.02</v>
      </c>
      <c r="N1316" s="112">
        <f t="shared" si="124"/>
        <v>714000</v>
      </c>
      <c r="O1316" s="112">
        <f t="shared" si="125"/>
        <v>135659.99999999997</v>
      </c>
      <c r="P1316" s="114">
        <f t="shared" si="126"/>
        <v>578340</v>
      </c>
      <c r="Q1316" s="115">
        <f t="shared" si="127"/>
        <v>520506</v>
      </c>
    </row>
    <row r="1317" spans="2:17" x14ac:dyDescent="0.25">
      <c r="B1317" s="109">
        <v>1313</v>
      </c>
      <c r="C1317" s="146" t="s">
        <v>6464</v>
      </c>
      <c r="D1317" s="109">
        <v>1200139220</v>
      </c>
      <c r="E1317" s="108" t="s">
        <v>2838</v>
      </c>
      <c r="F1317" s="109">
        <v>2018</v>
      </c>
      <c r="G1317" s="110">
        <v>44389</v>
      </c>
      <c r="H1317" s="109">
        <f t="shared" si="122"/>
        <v>3</v>
      </c>
      <c r="I1317" s="109">
        <v>15</v>
      </c>
      <c r="J1317" s="111">
        <f t="shared" si="123"/>
        <v>6.3333333333333325E-2</v>
      </c>
      <c r="K1317" s="138">
        <v>578662</v>
      </c>
      <c r="L1317" s="138">
        <v>465440.35</v>
      </c>
      <c r="M1317" s="121">
        <v>0.02</v>
      </c>
      <c r="N1317" s="112">
        <f t="shared" si="124"/>
        <v>590235.24</v>
      </c>
      <c r="O1317" s="112">
        <f t="shared" si="125"/>
        <v>112144.69559999998</v>
      </c>
      <c r="P1317" s="114">
        <f t="shared" si="126"/>
        <v>478090.54440000001</v>
      </c>
      <c r="Q1317" s="115">
        <f t="shared" si="127"/>
        <v>430281.48996000004</v>
      </c>
    </row>
    <row r="1318" spans="2:17" x14ac:dyDescent="0.25">
      <c r="B1318" s="109">
        <v>1314</v>
      </c>
      <c r="C1318" s="146" t="s">
        <v>6464</v>
      </c>
      <c r="D1318" s="109">
        <v>1200139230</v>
      </c>
      <c r="E1318" s="108" t="s">
        <v>2838</v>
      </c>
      <c r="F1318" s="109">
        <v>2018</v>
      </c>
      <c r="G1318" s="110">
        <v>44389</v>
      </c>
      <c r="H1318" s="109">
        <f t="shared" si="122"/>
        <v>3</v>
      </c>
      <c r="I1318" s="109">
        <v>15</v>
      </c>
      <c r="J1318" s="111">
        <f t="shared" si="123"/>
        <v>6.3333333333333325E-2</v>
      </c>
      <c r="K1318" s="138">
        <v>539462</v>
      </c>
      <c r="L1318" s="138">
        <v>431668.13</v>
      </c>
      <c r="M1318" s="121">
        <v>0.02</v>
      </c>
      <c r="N1318" s="112">
        <f t="shared" si="124"/>
        <v>550251.24</v>
      </c>
      <c r="O1318" s="112">
        <f t="shared" si="125"/>
        <v>104547.73559999999</v>
      </c>
      <c r="P1318" s="114">
        <f t="shared" si="126"/>
        <v>445703.50439999998</v>
      </c>
      <c r="Q1318" s="115">
        <f t="shared" si="127"/>
        <v>401133.15395999997</v>
      </c>
    </row>
    <row r="1319" spans="2:17" x14ac:dyDescent="0.25">
      <c r="B1319" s="109">
        <v>1315</v>
      </c>
      <c r="C1319" s="146" t="s">
        <v>6464</v>
      </c>
      <c r="D1319" s="109">
        <v>1200139260</v>
      </c>
      <c r="E1319" s="108" t="s">
        <v>2838</v>
      </c>
      <c r="F1319" s="109">
        <v>2018</v>
      </c>
      <c r="G1319" s="110">
        <v>44389</v>
      </c>
      <c r="H1319" s="109">
        <f t="shared" si="122"/>
        <v>3</v>
      </c>
      <c r="I1319" s="109">
        <v>15</v>
      </c>
      <c r="J1319" s="111">
        <f t="shared" si="123"/>
        <v>6.3333333333333325E-2</v>
      </c>
      <c r="K1319" s="138">
        <v>539462</v>
      </c>
      <c r="L1319" s="138">
        <v>431668.13</v>
      </c>
      <c r="M1319" s="121">
        <v>0.02</v>
      </c>
      <c r="N1319" s="112">
        <f t="shared" si="124"/>
        <v>550251.24</v>
      </c>
      <c r="O1319" s="112">
        <f t="shared" si="125"/>
        <v>104547.73559999999</v>
      </c>
      <c r="P1319" s="114">
        <f t="shared" si="126"/>
        <v>445703.50439999998</v>
      </c>
      <c r="Q1319" s="115">
        <f t="shared" si="127"/>
        <v>401133.15395999997</v>
      </c>
    </row>
    <row r="1320" spans="2:17" x14ac:dyDescent="0.25">
      <c r="B1320" s="109">
        <v>1316</v>
      </c>
      <c r="C1320" s="146" t="s">
        <v>6464</v>
      </c>
      <c r="D1320" s="109">
        <v>1200139250</v>
      </c>
      <c r="E1320" s="108" t="s">
        <v>2838</v>
      </c>
      <c r="F1320" s="109">
        <v>2018</v>
      </c>
      <c r="G1320" s="110">
        <v>44389</v>
      </c>
      <c r="H1320" s="109">
        <f t="shared" si="122"/>
        <v>3</v>
      </c>
      <c r="I1320" s="109">
        <v>15</v>
      </c>
      <c r="J1320" s="111">
        <f t="shared" si="123"/>
        <v>6.3333333333333325E-2</v>
      </c>
      <c r="K1320" s="138">
        <v>539462</v>
      </c>
      <c r="L1320" s="138">
        <v>431668.13</v>
      </c>
      <c r="M1320" s="121">
        <v>0.02</v>
      </c>
      <c r="N1320" s="112">
        <f t="shared" si="124"/>
        <v>550251.24</v>
      </c>
      <c r="O1320" s="112">
        <f t="shared" si="125"/>
        <v>104547.73559999999</v>
      </c>
      <c r="P1320" s="114">
        <f t="shared" si="126"/>
        <v>445703.50439999998</v>
      </c>
      <c r="Q1320" s="115">
        <f t="shared" si="127"/>
        <v>401133.15395999997</v>
      </c>
    </row>
    <row r="1321" spans="2:17" x14ac:dyDescent="0.25">
      <c r="B1321" s="109">
        <v>1317</v>
      </c>
      <c r="C1321" s="146" t="s">
        <v>6464</v>
      </c>
      <c r="D1321" s="109">
        <v>1200139200</v>
      </c>
      <c r="E1321" s="108" t="s">
        <v>2838</v>
      </c>
      <c r="F1321" s="109">
        <v>2018</v>
      </c>
      <c r="G1321" s="110">
        <v>44389</v>
      </c>
      <c r="H1321" s="109">
        <f t="shared" si="122"/>
        <v>3</v>
      </c>
      <c r="I1321" s="109">
        <v>15</v>
      </c>
      <c r="J1321" s="111">
        <f t="shared" si="123"/>
        <v>6.3333333333333325E-2</v>
      </c>
      <c r="K1321" s="138">
        <v>539462</v>
      </c>
      <c r="L1321" s="138">
        <v>431668.13</v>
      </c>
      <c r="M1321" s="121">
        <v>0.02</v>
      </c>
      <c r="N1321" s="112">
        <f t="shared" si="124"/>
        <v>550251.24</v>
      </c>
      <c r="O1321" s="112">
        <f t="shared" si="125"/>
        <v>104547.73559999999</v>
      </c>
      <c r="P1321" s="114">
        <f t="shared" si="126"/>
        <v>445703.50439999998</v>
      </c>
      <c r="Q1321" s="115">
        <f t="shared" si="127"/>
        <v>401133.15395999997</v>
      </c>
    </row>
    <row r="1322" spans="2:17" x14ac:dyDescent="0.25">
      <c r="B1322" s="109">
        <v>1318</v>
      </c>
      <c r="C1322" s="146" t="s">
        <v>6464</v>
      </c>
      <c r="D1322" s="109">
        <v>1200139210</v>
      </c>
      <c r="E1322" s="108" t="s">
        <v>2838</v>
      </c>
      <c r="F1322" s="109">
        <v>2018</v>
      </c>
      <c r="G1322" s="110">
        <v>44389</v>
      </c>
      <c r="H1322" s="109">
        <f t="shared" si="122"/>
        <v>3</v>
      </c>
      <c r="I1322" s="109">
        <v>15</v>
      </c>
      <c r="J1322" s="111">
        <f t="shared" si="123"/>
        <v>6.3333333333333325E-2</v>
      </c>
      <c r="K1322" s="138">
        <v>539462</v>
      </c>
      <c r="L1322" s="138">
        <v>431668.13</v>
      </c>
      <c r="M1322" s="121">
        <v>0.02</v>
      </c>
      <c r="N1322" s="112">
        <f t="shared" si="124"/>
        <v>550251.24</v>
      </c>
      <c r="O1322" s="112">
        <f t="shared" si="125"/>
        <v>104547.73559999999</v>
      </c>
      <c r="P1322" s="114">
        <f t="shared" si="126"/>
        <v>445703.50439999998</v>
      </c>
      <c r="Q1322" s="115">
        <f t="shared" si="127"/>
        <v>401133.15395999997</v>
      </c>
    </row>
    <row r="1323" spans="2:17" x14ac:dyDescent="0.25">
      <c r="B1323" s="109">
        <v>1319</v>
      </c>
      <c r="C1323" s="146" t="s">
        <v>6464</v>
      </c>
      <c r="D1323" s="109">
        <v>1200139240</v>
      </c>
      <c r="E1323" s="108" t="s">
        <v>2838</v>
      </c>
      <c r="F1323" s="109">
        <v>2018</v>
      </c>
      <c r="G1323" s="110">
        <v>44389</v>
      </c>
      <c r="H1323" s="109">
        <f t="shared" si="122"/>
        <v>3</v>
      </c>
      <c r="I1323" s="109">
        <v>15</v>
      </c>
      <c r="J1323" s="111">
        <f t="shared" si="123"/>
        <v>6.3333333333333325E-2</v>
      </c>
      <c r="K1323" s="138">
        <v>539462</v>
      </c>
      <c r="L1323" s="138">
        <v>431668.13</v>
      </c>
      <c r="M1323" s="121">
        <v>0.02</v>
      </c>
      <c r="N1323" s="112">
        <f t="shared" si="124"/>
        <v>550251.24</v>
      </c>
      <c r="O1323" s="112">
        <f t="shared" si="125"/>
        <v>104547.73559999999</v>
      </c>
      <c r="P1323" s="114">
        <f t="shared" si="126"/>
        <v>445703.50439999998</v>
      </c>
      <c r="Q1323" s="115">
        <f t="shared" si="127"/>
        <v>401133.15395999997</v>
      </c>
    </row>
    <row r="1324" spans="2:17" x14ac:dyDescent="0.25">
      <c r="B1324" s="109">
        <v>1320</v>
      </c>
      <c r="C1324" s="146" t="s">
        <v>6464</v>
      </c>
      <c r="D1324" s="109">
        <v>1200140250</v>
      </c>
      <c r="E1324" s="108" t="s">
        <v>2839</v>
      </c>
      <c r="F1324" s="109">
        <v>2018</v>
      </c>
      <c r="G1324" s="110">
        <v>44389</v>
      </c>
      <c r="H1324" s="109">
        <f t="shared" si="122"/>
        <v>3</v>
      </c>
      <c r="I1324" s="109">
        <v>8</v>
      </c>
      <c r="J1324" s="111">
        <f t="shared" si="123"/>
        <v>0.11874999999999999</v>
      </c>
      <c r="K1324" s="138">
        <v>353892.42</v>
      </c>
      <c r="L1324" s="138">
        <v>293843.84000000003</v>
      </c>
      <c r="M1324" s="121">
        <v>0.03</v>
      </c>
      <c r="N1324" s="112">
        <f t="shared" si="124"/>
        <v>364509.19260000001</v>
      </c>
      <c r="O1324" s="112">
        <f t="shared" si="125"/>
        <v>129856.39986374999</v>
      </c>
      <c r="P1324" s="114">
        <f t="shared" si="126"/>
        <v>234652.79273625003</v>
      </c>
      <c r="Q1324" s="115">
        <f t="shared" si="127"/>
        <v>211187.51346262504</v>
      </c>
    </row>
    <row r="1325" spans="2:17" x14ac:dyDescent="0.25">
      <c r="B1325" s="109">
        <v>1321</v>
      </c>
      <c r="C1325" s="146" t="s">
        <v>6464</v>
      </c>
      <c r="D1325" s="109">
        <v>1200138030</v>
      </c>
      <c r="E1325" s="108" t="s">
        <v>2840</v>
      </c>
      <c r="F1325" s="109">
        <v>2018</v>
      </c>
      <c r="G1325" s="110">
        <v>44389</v>
      </c>
      <c r="H1325" s="109">
        <f t="shared" si="122"/>
        <v>3</v>
      </c>
      <c r="I1325" s="109">
        <v>15</v>
      </c>
      <c r="J1325" s="111">
        <f t="shared" si="123"/>
        <v>6.3333333333333325E-2</v>
      </c>
      <c r="K1325" s="138">
        <v>350000</v>
      </c>
      <c r="L1325" s="138">
        <v>277123.28999999998</v>
      </c>
      <c r="M1325" s="121">
        <v>0.02</v>
      </c>
      <c r="N1325" s="112">
        <f t="shared" si="124"/>
        <v>357000</v>
      </c>
      <c r="O1325" s="112">
        <f t="shared" si="125"/>
        <v>67829.999999999985</v>
      </c>
      <c r="P1325" s="114">
        <f t="shared" si="126"/>
        <v>289170</v>
      </c>
      <c r="Q1325" s="115">
        <f t="shared" si="127"/>
        <v>260253</v>
      </c>
    </row>
    <row r="1326" spans="2:17" x14ac:dyDescent="0.25">
      <c r="B1326" s="109">
        <v>1322</v>
      </c>
      <c r="C1326" s="146" t="s">
        <v>6464</v>
      </c>
      <c r="D1326" s="109">
        <v>1200139820</v>
      </c>
      <c r="E1326" s="108" t="s">
        <v>2837</v>
      </c>
      <c r="F1326" s="109">
        <v>2018</v>
      </c>
      <c r="G1326" s="110">
        <v>44389</v>
      </c>
      <c r="H1326" s="109">
        <f t="shared" si="122"/>
        <v>3</v>
      </c>
      <c r="I1326" s="109">
        <v>8</v>
      </c>
      <c r="J1326" s="111">
        <f t="shared" si="123"/>
        <v>0.11874999999999999</v>
      </c>
      <c r="K1326" s="138">
        <v>350000</v>
      </c>
      <c r="L1326" s="138">
        <v>282493.15000000002</v>
      </c>
      <c r="M1326" s="121">
        <v>0.02</v>
      </c>
      <c r="N1326" s="112">
        <f t="shared" si="124"/>
        <v>357000</v>
      </c>
      <c r="O1326" s="112">
        <f t="shared" si="125"/>
        <v>127181.24999999999</v>
      </c>
      <c r="P1326" s="114">
        <f t="shared" si="126"/>
        <v>229818.75</v>
      </c>
      <c r="Q1326" s="115">
        <f t="shared" si="127"/>
        <v>206836.875</v>
      </c>
    </row>
    <row r="1327" spans="2:17" x14ac:dyDescent="0.25">
      <c r="B1327" s="109">
        <v>1323</v>
      </c>
      <c r="C1327" s="146" t="s">
        <v>6464</v>
      </c>
      <c r="D1327" s="109">
        <v>1200138570</v>
      </c>
      <c r="E1327" s="108" t="s">
        <v>2841</v>
      </c>
      <c r="F1327" s="109">
        <v>2018</v>
      </c>
      <c r="G1327" s="110">
        <v>44389</v>
      </c>
      <c r="H1327" s="109">
        <f t="shared" si="122"/>
        <v>3</v>
      </c>
      <c r="I1327" s="109">
        <v>8</v>
      </c>
      <c r="J1327" s="111">
        <f t="shared" si="123"/>
        <v>0.11874999999999999</v>
      </c>
      <c r="K1327" s="138">
        <v>350000</v>
      </c>
      <c r="L1327" s="138">
        <v>282557.08</v>
      </c>
      <c r="M1327" s="121">
        <v>0.02</v>
      </c>
      <c r="N1327" s="112">
        <f t="shared" si="124"/>
        <v>357000</v>
      </c>
      <c r="O1327" s="112">
        <f t="shared" si="125"/>
        <v>127181.24999999999</v>
      </c>
      <c r="P1327" s="114">
        <f t="shared" si="126"/>
        <v>229818.75</v>
      </c>
      <c r="Q1327" s="115">
        <f t="shared" si="127"/>
        <v>206836.875</v>
      </c>
    </row>
    <row r="1328" spans="2:17" x14ac:dyDescent="0.25">
      <c r="B1328" s="109">
        <v>1324</v>
      </c>
      <c r="C1328" s="146" t="s">
        <v>6464</v>
      </c>
      <c r="D1328" s="109">
        <v>1200138040</v>
      </c>
      <c r="E1328" s="108" t="s">
        <v>2842</v>
      </c>
      <c r="F1328" s="109">
        <v>2018</v>
      </c>
      <c r="G1328" s="110">
        <v>44389</v>
      </c>
      <c r="H1328" s="109">
        <f t="shared" si="122"/>
        <v>3</v>
      </c>
      <c r="I1328" s="109">
        <v>8</v>
      </c>
      <c r="J1328" s="111">
        <f t="shared" si="123"/>
        <v>0.11874999999999999</v>
      </c>
      <c r="K1328" s="138">
        <v>350000</v>
      </c>
      <c r="L1328" s="138">
        <v>278849.32</v>
      </c>
      <c r="M1328" s="121">
        <v>0.02</v>
      </c>
      <c r="N1328" s="112">
        <f t="shared" si="124"/>
        <v>357000</v>
      </c>
      <c r="O1328" s="112">
        <f t="shared" si="125"/>
        <v>127181.24999999999</v>
      </c>
      <c r="P1328" s="114">
        <f t="shared" si="126"/>
        <v>229818.75</v>
      </c>
      <c r="Q1328" s="115">
        <f t="shared" si="127"/>
        <v>206836.875</v>
      </c>
    </row>
    <row r="1329" spans="2:17" x14ac:dyDescent="0.25">
      <c r="B1329" s="109">
        <v>1325</v>
      </c>
      <c r="C1329" s="146" t="s">
        <v>6464</v>
      </c>
      <c r="D1329" s="109">
        <v>1200138020</v>
      </c>
      <c r="E1329" s="108" t="s">
        <v>2843</v>
      </c>
      <c r="F1329" s="109">
        <v>2018</v>
      </c>
      <c r="G1329" s="110">
        <v>44389</v>
      </c>
      <c r="H1329" s="109">
        <f t="shared" si="122"/>
        <v>3</v>
      </c>
      <c r="I1329" s="109">
        <v>5</v>
      </c>
      <c r="J1329" s="111">
        <f t="shared" si="123"/>
        <v>0.19</v>
      </c>
      <c r="K1329" s="138">
        <v>350000</v>
      </c>
      <c r="L1329" s="138">
        <v>278849.32</v>
      </c>
      <c r="M1329" s="121">
        <v>0.02</v>
      </c>
      <c r="N1329" s="112">
        <f t="shared" si="124"/>
        <v>357000</v>
      </c>
      <c r="O1329" s="112">
        <f t="shared" si="125"/>
        <v>203490.00000000003</v>
      </c>
      <c r="P1329" s="114">
        <f t="shared" si="126"/>
        <v>153509.99999999997</v>
      </c>
      <c r="Q1329" s="115">
        <f t="shared" si="127"/>
        <v>138158.99999999997</v>
      </c>
    </row>
    <row r="1330" spans="2:17" x14ac:dyDescent="0.25">
      <c r="B1330" s="109">
        <v>1326</v>
      </c>
      <c r="C1330" s="146" t="s">
        <v>6464</v>
      </c>
      <c r="D1330" s="109">
        <v>1200140260</v>
      </c>
      <c r="E1330" s="108" t="s">
        <v>2839</v>
      </c>
      <c r="F1330" s="109">
        <v>2018</v>
      </c>
      <c r="G1330" s="110">
        <v>44389</v>
      </c>
      <c r="H1330" s="109">
        <f t="shared" si="122"/>
        <v>3</v>
      </c>
      <c r="I1330" s="109">
        <v>8</v>
      </c>
      <c r="J1330" s="111">
        <f t="shared" si="123"/>
        <v>0.11874999999999999</v>
      </c>
      <c r="K1330" s="138">
        <v>345966.42</v>
      </c>
      <c r="L1330" s="138">
        <v>287262.69</v>
      </c>
      <c r="M1330" s="121">
        <v>0.03</v>
      </c>
      <c r="N1330" s="112">
        <f t="shared" si="124"/>
        <v>356345.41259999998</v>
      </c>
      <c r="O1330" s="112">
        <f t="shared" si="125"/>
        <v>126948.05323874998</v>
      </c>
      <c r="P1330" s="114">
        <f t="shared" si="126"/>
        <v>229397.35936125001</v>
      </c>
      <c r="Q1330" s="115">
        <f t="shared" si="127"/>
        <v>206457.62342512503</v>
      </c>
    </row>
    <row r="1331" spans="2:17" x14ac:dyDescent="0.25">
      <c r="B1331" s="109">
        <v>1327</v>
      </c>
      <c r="C1331" s="146" t="s">
        <v>6464</v>
      </c>
      <c r="D1331" s="109">
        <v>1200137540</v>
      </c>
      <c r="E1331" s="108" t="s">
        <v>2844</v>
      </c>
      <c r="F1331" s="109">
        <v>2018</v>
      </c>
      <c r="G1331" s="110">
        <v>44389</v>
      </c>
      <c r="H1331" s="109">
        <f t="shared" si="122"/>
        <v>3</v>
      </c>
      <c r="I1331" s="109">
        <v>8</v>
      </c>
      <c r="J1331" s="111">
        <f t="shared" si="123"/>
        <v>0.11874999999999999</v>
      </c>
      <c r="K1331" s="138">
        <v>320000</v>
      </c>
      <c r="L1331" s="138">
        <v>254655.71</v>
      </c>
      <c r="M1331" s="121">
        <v>0.02</v>
      </c>
      <c r="N1331" s="112">
        <f t="shared" si="124"/>
        <v>326400</v>
      </c>
      <c r="O1331" s="112">
        <f t="shared" si="125"/>
        <v>116279.99999999999</v>
      </c>
      <c r="P1331" s="114">
        <f t="shared" si="126"/>
        <v>210120</v>
      </c>
      <c r="Q1331" s="115">
        <f t="shared" si="127"/>
        <v>189108</v>
      </c>
    </row>
    <row r="1332" spans="2:17" x14ac:dyDescent="0.25">
      <c r="B1332" s="109">
        <v>1328</v>
      </c>
      <c r="C1332" s="146" t="s">
        <v>6464</v>
      </c>
      <c r="D1332" s="109">
        <v>1200140270</v>
      </c>
      <c r="E1332" s="108" t="s">
        <v>2839</v>
      </c>
      <c r="F1332" s="109">
        <v>2018</v>
      </c>
      <c r="G1332" s="110">
        <v>44389</v>
      </c>
      <c r="H1332" s="109">
        <f t="shared" si="122"/>
        <v>3</v>
      </c>
      <c r="I1332" s="109">
        <v>8</v>
      </c>
      <c r="J1332" s="111">
        <f t="shared" si="123"/>
        <v>0.11874999999999999</v>
      </c>
      <c r="K1332" s="138">
        <v>305418.01</v>
      </c>
      <c r="L1332" s="138">
        <v>253594.56</v>
      </c>
      <c r="M1332" s="121">
        <v>0.03</v>
      </c>
      <c r="N1332" s="112">
        <f t="shared" si="124"/>
        <v>314580.5503</v>
      </c>
      <c r="O1332" s="112">
        <f t="shared" si="125"/>
        <v>112069.32104437498</v>
      </c>
      <c r="P1332" s="114">
        <f t="shared" si="126"/>
        <v>202511.22925562502</v>
      </c>
      <c r="Q1332" s="115">
        <f t="shared" si="127"/>
        <v>182260.10633006252</v>
      </c>
    </row>
    <row r="1333" spans="2:17" x14ac:dyDescent="0.25">
      <c r="B1333" s="109">
        <v>1329</v>
      </c>
      <c r="C1333" s="146" t="s">
        <v>6464</v>
      </c>
      <c r="D1333" s="109">
        <v>1200137550</v>
      </c>
      <c r="E1333" s="108" t="s">
        <v>2845</v>
      </c>
      <c r="F1333" s="109">
        <v>2018</v>
      </c>
      <c r="G1333" s="110">
        <v>44389</v>
      </c>
      <c r="H1333" s="109">
        <f t="shared" si="122"/>
        <v>3</v>
      </c>
      <c r="I1333" s="109">
        <v>8</v>
      </c>
      <c r="J1333" s="111">
        <f t="shared" si="123"/>
        <v>0.11874999999999999</v>
      </c>
      <c r="K1333" s="138">
        <v>190000</v>
      </c>
      <c r="L1333" s="138">
        <v>151201.82</v>
      </c>
      <c r="M1333" s="121">
        <v>0.02</v>
      </c>
      <c r="N1333" s="112">
        <f t="shared" si="124"/>
        <v>193800</v>
      </c>
      <c r="O1333" s="112">
        <f t="shared" si="125"/>
        <v>69041.249999999985</v>
      </c>
      <c r="P1333" s="114">
        <f t="shared" si="126"/>
        <v>124758.75000000001</v>
      </c>
      <c r="Q1333" s="115">
        <f t="shared" si="127"/>
        <v>112282.87500000001</v>
      </c>
    </row>
    <row r="1334" spans="2:17" x14ac:dyDescent="0.25">
      <c r="B1334" s="109">
        <v>1330</v>
      </c>
      <c r="C1334" s="146" t="s">
        <v>6464</v>
      </c>
      <c r="D1334" s="109">
        <v>1200133810</v>
      </c>
      <c r="E1334" s="108" t="s">
        <v>2846</v>
      </c>
      <c r="F1334" s="109">
        <v>2018</v>
      </c>
      <c r="G1334" s="110">
        <v>44389</v>
      </c>
      <c r="H1334" s="109">
        <f t="shared" si="122"/>
        <v>3</v>
      </c>
      <c r="I1334" s="109">
        <v>15</v>
      </c>
      <c r="J1334" s="111">
        <f t="shared" si="123"/>
        <v>6.3333333333333325E-2</v>
      </c>
      <c r="K1334" s="138">
        <v>121293</v>
      </c>
      <c r="L1334" s="138">
        <v>97189.48</v>
      </c>
      <c r="M1334" s="121">
        <v>0.02</v>
      </c>
      <c r="N1334" s="112">
        <f t="shared" si="124"/>
        <v>123718.86</v>
      </c>
      <c r="O1334" s="112">
        <f t="shared" si="125"/>
        <v>23506.583399999996</v>
      </c>
      <c r="P1334" s="114">
        <f t="shared" si="126"/>
        <v>100212.27660000001</v>
      </c>
      <c r="Q1334" s="115">
        <f t="shared" si="127"/>
        <v>90191.048940000008</v>
      </c>
    </row>
    <row r="1335" spans="2:17" x14ac:dyDescent="0.25">
      <c r="B1335" s="109">
        <v>1331</v>
      </c>
      <c r="C1335" s="146" t="s">
        <v>6464</v>
      </c>
      <c r="D1335" s="109">
        <v>1200146110</v>
      </c>
      <c r="E1335" s="108" t="s">
        <v>2847</v>
      </c>
      <c r="F1335" s="109">
        <v>2018</v>
      </c>
      <c r="G1335" s="110">
        <v>44389</v>
      </c>
      <c r="H1335" s="109">
        <f t="shared" si="122"/>
        <v>3</v>
      </c>
      <c r="I1335" s="109">
        <v>6</v>
      </c>
      <c r="J1335" s="111">
        <f t="shared" si="123"/>
        <v>0.15833333333333333</v>
      </c>
      <c r="K1335" s="138">
        <v>91000</v>
      </c>
      <c r="L1335" s="138">
        <v>75908.13</v>
      </c>
      <c r="M1335" s="121">
        <v>0.02</v>
      </c>
      <c r="N1335" s="112">
        <f t="shared" si="124"/>
        <v>92820</v>
      </c>
      <c r="O1335" s="112">
        <f t="shared" si="125"/>
        <v>44089.5</v>
      </c>
      <c r="P1335" s="114">
        <f t="shared" si="126"/>
        <v>48730.5</v>
      </c>
      <c r="Q1335" s="115">
        <f t="shared" si="127"/>
        <v>43857.450000000004</v>
      </c>
    </row>
    <row r="1336" spans="2:17" x14ac:dyDescent="0.25">
      <c r="B1336" s="109">
        <v>1332</v>
      </c>
      <c r="C1336" s="146" t="s">
        <v>6464</v>
      </c>
      <c r="D1336" s="109">
        <v>1200146530</v>
      </c>
      <c r="E1336" s="108" t="s">
        <v>2848</v>
      </c>
      <c r="F1336" s="109">
        <v>2018</v>
      </c>
      <c r="G1336" s="110">
        <v>44389</v>
      </c>
      <c r="H1336" s="109">
        <f t="shared" si="122"/>
        <v>3</v>
      </c>
      <c r="I1336" s="109">
        <v>5</v>
      </c>
      <c r="J1336" s="111">
        <f t="shared" si="123"/>
        <v>0.19</v>
      </c>
      <c r="K1336" s="138">
        <v>84218.75</v>
      </c>
      <c r="L1336" s="138">
        <v>38309.699999999997</v>
      </c>
      <c r="M1336" s="121">
        <v>0.02</v>
      </c>
      <c r="N1336" s="112">
        <f t="shared" si="124"/>
        <v>85903.125</v>
      </c>
      <c r="O1336" s="112">
        <f t="shared" si="125"/>
        <v>48964.781250000007</v>
      </c>
      <c r="P1336" s="114">
        <f t="shared" si="126"/>
        <v>36938.343749999993</v>
      </c>
      <c r="Q1336" s="115">
        <f t="shared" si="127"/>
        <v>33244.509374999994</v>
      </c>
    </row>
    <row r="1337" spans="2:17" x14ac:dyDescent="0.25">
      <c r="B1337" s="109">
        <v>1333</v>
      </c>
      <c r="C1337" s="146" t="s">
        <v>6464</v>
      </c>
      <c r="D1337" s="109">
        <v>1200145180</v>
      </c>
      <c r="E1337" s="108" t="s">
        <v>2849</v>
      </c>
      <c r="F1337" s="109">
        <v>2018</v>
      </c>
      <c r="G1337" s="110">
        <v>44389</v>
      </c>
      <c r="H1337" s="109">
        <f t="shared" si="122"/>
        <v>3</v>
      </c>
      <c r="I1337" s="109">
        <v>5</v>
      </c>
      <c r="J1337" s="111">
        <f t="shared" si="123"/>
        <v>0.19</v>
      </c>
      <c r="K1337" s="138">
        <v>84109.2</v>
      </c>
      <c r="L1337" s="138">
        <v>69975.789999999994</v>
      </c>
      <c r="M1337" s="121">
        <v>0.02</v>
      </c>
      <c r="N1337" s="112">
        <f t="shared" si="124"/>
        <v>85791.384000000005</v>
      </c>
      <c r="O1337" s="112">
        <f t="shared" si="125"/>
        <v>48901.08888000001</v>
      </c>
      <c r="P1337" s="114">
        <f t="shared" si="126"/>
        <v>36890.295119999995</v>
      </c>
      <c r="Q1337" s="115">
        <f t="shared" si="127"/>
        <v>33201.265607999994</v>
      </c>
    </row>
    <row r="1338" spans="2:17" x14ac:dyDescent="0.25">
      <c r="B1338" s="109">
        <v>1334</v>
      </c>
      <c r="C1338" s="146" t="s">
        <v>6464</v>
      </c>
      <c r="D1338" s="109">
        <v>1200137370</v>
      </c>
      <c r="E1338" s="108" t="s">
        <v>708</v>
      </c>
      <c r="F1338" s="109">
        <v>2018</v>
      </c>
      <c r="G1338" s="110">
        <v>44389</v>
      </c>
      <c r="H1338" s="109">
        <f t="shared" si="122"/>
        <v>3</v>
      </c>
      <c r="I1338" s="109">
        <v>5</v>
      </c>
      <c r="J1338" s="111">
        <f t="shared" si="123"/>
        <v>0.19</v>
      </c>
      <c r="K1338" s="138">
        <v>82590</v>
      </c>
      <c r="L1338" s="138">
        <v>64654.01</v>
      </c>
      <c r="M1338" s="121">
        <v>0.02</v>
      </c>
      <c r="N1338" s="112">
        <f t="shared" si="124"/>
        <v>84241.8</v>
      </c>
      <c r="O1338" s="112">
        <f t="shared" si="125"/>
        <v>48017.826000000008</v>
      </c>
      <c r="P1338" s="114">
        <f t="shared" si="126"/>
        <v>36223.973999999995</v>
      </c>
      <c r="Q1338" s="115">
        <f t="shared" si="127"/>
        <v>32601.576599999997</v>
      </c>
    </row>
    <row r="1339" spans="2:17" x14ac:dyDescent="0.25">
      <c r="B1339" s="109">
        <v>1335</v>
      </c>
      <c r="C1339" s="146" t="s">
        <v>6464</v>
      </c>
      <c r="D1339" s="109">
        <v>1200144820</v>
      </c>
      <c r="E1339" s="108" t="s">
        <v>2850</v>
      </c>
      <c r="F1339" s="109">
        <v>2018</v>
      </c>
      <c r="G1339" s="110">
        <v>44389</v>
      </c>
      <c r="H1339" s="109">
        <f t="shared" si="122"/>
        <v>3</v>
      </c>
      <c r="I1339" s="109">
        <v>10</v>
      </c>
      <c r="J1339" s="111">
        <f t="shared" si="123"/>
        <v>9.5000000000000001E-2</v>
      </c>
      <c r="K1339" s="138">
        <v>74800</v>
      </c>
      <c r="L1339" s="138">
        <v>62203.519999999997</v>
      </c>
      <c r="M1339" s="121">
        <v>0.02</v>
      </c>
      <c r="N1339" s="112">
        <f t="shared" si="124"/>
        <v>76296</v>
      </c>
      <c r="O1339" s="112">
        <f t="shared" si="125"/>
        <v>21744.36</v>
      </c>
      <c r="P1339" s="114">
        <f t="shared" si="126"/>
        <v>54551.64</v>
      </c>
      <c r="Q1339" s="115">
        <f t="shared" si="127"/>
        <v>49096.476000000002</v>
      </c>
    </row>
    <row r="1340" spans="2:17" x14ac:dyDescent="0.25">
      <c r="B1340" s="109">
        <v>1336</v>
      </c>
      <c r="C1340" s="146" t="s">
        <v>6464</v>
      </c>
      <c r="D1340" s="109">
        <v>1200137470</v>
      </c>
      <c r="E1340" s="108" t="s">
        <v>2851</v>
      </c>
      <c r="F1340" s="109">
        <v>2018</v>
      </c>
      <c r="G1340" s="110">
        <v>44389</v>
      </c>
      <c r="H1340" s="109">
        <f t="shared" si="122"/>
        <v>3</v>
      </c>
      <c r="I1340" s="109">
        <v>10</v>
      </c>
      <c r="J1340" s="111">
        <f t="shared" si="123"/>
        <v>9.5000000000000001E-2</v>
      </c>
      <c r="K1340" s="138">
        <v>44616</v>
      </c>
      <c r="L1340" s="138">
        <v>34926.79</v>
      </c>
      <c r="M1340" s="121">
        <v>0.02</v>
      </c>
      <c r="N1340" s="112">
        <f t="shared" si="124"/>
        <v>45508.32</v>
      </c>
      <c r="O1340" s="112">
        <f t="shared" si="125"/>
        <v>12969.871200000001</v>
      </c>
      <c r="P1340" s="114">
        <f t="shared" si="126"/>
        <v>32538.448799999998</v>
      </c>
      <c r="Q1340" s="115">
        <f t="shared" si="127"/>
        <v>29284.603919999998</v>
      </c>
    </row>
    <row r="1341" spans="2:17" x14ac:dyDescent="0.25">
      <c r="B1341" s="109">
        <v>1337</v>
      </c>
      <c r="C1341" s="146" t="s">
        <v>6464</v>
      </c>
      <c r="D1341" s="109">
        <v>1200146040</v>
      </c>
      <c r="E1341" s="108" t="s">
        <v>2852</v>
      </c>
      <c r="F1341" s="109">
        <v>2018</v>
      </c>
      <c r="G1341" s="110">
        <v>44389</v>
      </c>
      <c r="H1341" s="109">
        <f t="shared" si="122"/>
        <v>3</v>
      </c>
      <c r="I1341" s="109">
        <v>5</v>
      </c>
      <c r="J1341" s="111">
        <f t="shared" si="123"/>
        <v>0.19</v>
      </c>
      <c r="K1341" s="138">
        <v>30833</v>
      </c>
      <c r="L1341" s="138">
        <v>25832.15</v>
      </c>
      <c r="M1341" s="121">
        <v>0.02</v>
      </c>
      <c r="N1341" s="112">
        <f t="shared" si="124"/>
        <v>31449.66</v>
      </c>
      <c r="O1341" s="112">
        <f t="shared" si="125"/>
        <v>17926.306200000003</v>
      </c>
      <c r="P1341" s="114">
        <f t="shared" si="126"/>
        <v>13523.353799999997</v>
      </c>
      <c r="Q1341" s="115">
        <f t="shared" si="127"/>
        <v>12171.018419999999</v>
      </c>
    </row>
    <row r="1342" spans="2:17" x14ac:dyDescent="0.25">
      <c r="B1342" s="109">
        <v>1338</v>
      </c>
      <c r="C1342" s="146" t="s">
        <v>6464</v>
      </c>
      <c r="D1342" s="109">
        <v>1200146030</v>
      </c>
      <c r="E1342" s="108" t="s">
        <v>2853</v>
      </c>
      <c r="F1342" s="109">
        <v>2018</v>
      </c>
      <c r="G1342" s="110">
        <v>44389</v>
      </c>
      <c r="H1342" s="109">
        <f t="shared" si="122"/>
        <v>3</v>
      </c>
      <c r="I1342" s="109">
        <v>3</v>
      </c>
      <c r="J1342" s="111">
        <f t="shared" si="123"/>
        <v>0.31666666666666665</v>
      </c>
      <c r="K1342" s="138">
        <v>28592</v>
      </c>
      <c r="L1342" s="138">
        <v>23954.62</v>
      </c>
      <c r="M1342" s="113">
        <v>0.03</v>
      </c>
      <c r="N1342" s="112">
        <f t="shared" si="124"/>
        <v>29449.760000000002</v>
      </c>
      <c r="O1342" s="112">
        <f t="shared" si="125"/>
        <v>27977.272000000001</v>
      </c>
      <c r="P1342" s="114">
        <f t="shared" si="126"/>
        <v>1472.4880000000012</v>
      </c>
      <c r="Q1342" s="115">
        <f t="shared" si="127"/>
        <v>1472.4880000000012</v>
      </c>
    </row>
    <row r="1343" spans="2:17" x14ac:dyDescent="0.25">
      <c r="B1343" s="109">
        <v>1339</v>
      </c>
      <c r="C1343" s="146" t="s">
        <v>6464</v>
      </c>
      <c r="D1343" s="109">
        <v>1200141760</v>
      </c>
      <c r="E1343" s="108" t="s">
        <v>2854</v>
      </c>
      <c r="F1343" s="109">
        <v>2018</v>
      </c>
      <c r="G1343" s="110">
        <v>44389</v>
      </c>
      <c r="H1343" s="109">
        <f t="shared" si="122"/>
        <v>3</v>
      </c>
      <c r="I1343" s="109">
        <v>8</v>
      </c>
      <c r="J1343" s="111">
        <f t="shared" si="123"/>
        <v>0.11874999999999999</v>
      </c>
      <c r="K1343" s="138">
        <v>20094</v>
      </c>
      <c r="L1343" s="138">
        <v>16563.349999999999</v>
      </c>
      <c r="M1343" s="121">
        <v>0.02</v>
      </c>
      <c r="N1343" s="112">
        <f t="shared" si="124"/>
        <v>20495.88</v>
      </c>
      <c r="O1343" s="112">
        <f t="shared" si="125"/>
        <v>7301.6572499999993</v>
      </c>
      <c r="P1343" s="114">
        <f t="shared" si="126"/>
        <v>13194.222750000001</v>
      </c>
      <c r="Q1343" s="115">
        <f t="shared" si="127"/>
        <v>11874.800475000002</v>
      </c>
    </row>
    <row r="1344" spans="2:17" x14ac:dyDescent="0.25">
      <c r="B1344" s="109">
        <v>1340</v>
      </c>
      <c r="C1344" s="146" t="s">
        <v>6464</v>
      </c>
      <c r="D1344" s="109">
        <v>1200141740</v>
      </c>
      <c r="E1344" s="108" t="s">
        <v>2854</v>
      </c>
      <c r="F1344" s="109">
        <v>2018</v>
      </c>
      <c r="G1344" s="110">
        <v>44389</v>
      </c>
      <c r="H1344" s="109">
        <f t="shared" si="122"/>
        <v>3</v>
      </c>
      <c r="I1344" s="109">
        <v>8</v>
      </c>
      <c r="J1344" s="111">
        <f t="shared" si="123"/>
        <v>0.11874999999999999</v>
      </c>
      <c r="K1344" s="138">
        <v>20094</v>
      </c>
      <c r="L1344" s="138">
        <v>16526.650000000001</v>
      </c>
      <c r="M1344" s="121">
        <v>0.02</v>
      </c>
      <c r="N1344" s="112">
        <f t="shared" si="124"/>
        <v>20495.88</v>
      </c>
      <c r="O1344" s="112">
        <f t="shared" si="125"/>
        <v>7301.6572499999993</v>
      </c>
      <c r="P1344" s="114">
        <f t="shared" si="126"/>
        <v>13194.222750000001</v>
      </c>
      <c r="Q1344" s="115">
        <f t="shared" si="127"/>
        <v>11874.800475000002</v>
      </c>
    </row>
    <row r="1345" spans="2:17" x14ac:dyDescent="0.25">
      <c r="B1345" s="109">
        <v>1341</v>
      </c>
      <c r="C1345" s="146" t="s">
        <v>6464</v>
      </c>
      <c r="D1345" s="109">
        <v>1200141750</v>
      </c>
      <c r="E1345" s="108" t="s">
        <v>2854</v>
      </c>
      <c r="F1345" s="109">
        <v>2018</v>
      </c>
      <c r="G1345" s="110">
        <v>44389</v>
      </c>
      <c r="H1345" s="109">
        <f t="shared" si="122"/>
        <v>3</v>
      </c>
      <c r="I1345" s="109">
        <v>8</v>
      </c>
      <c r="J1345" s="111">
        <f t="shared" si="123"/>
        <v>0.11874999999999999</v>
      </c>
      <c r="K1345" s="138">
        <v>20094</v>
      </c>
      <c r="L1345" s="138">
        <v>16563.349999999999</v>
      </c>
      <c r="M1345" s="121">
        <v>0.02</v>
      </c>
      <c r="N1345" s="112">
        <f t="shared" si="124"/>
        <v>20495.88</v>
      </c>
      <c r="O1345" s="112">
        <f t="shared" si="125"/>
        <v>7301.6572499999993</v>
      </c>
      <c r="P1345" s="114">
        <f t="shared" si="126"/>
        <v>13194.222750000001</v>
      </c>
      <c r="Q1345" s="115">
        <f t="shared" si="127"/>
        <v>11874.800475000002</v>
      </c>
    </row>
    <row r="1346" spans="2:17" x14ac:dyDescent="0.25">
      <c r="B1346" s="109">
        <v>1342</v>
      </c>
      <c r="C1346" s="146" t="s">
        <v>6464</v>
      </c>
      <c r="D1346" s="109">
        <v>1200141770</v>
      </c>
      <c r="E1346" s="108" t="s">
        <v>2854</v>
      </c>
      <c r="F1346" s="109">
        <v>2018</v>
      </c>
      <c r="G1346" s="110">
        <v>44389</v>
      </c>
      <c r="H1346" s="109">
        <f t="shared" si="122"/>
        <v>3</v>
      </c>
      <c r="I1346" s="109">
        <v>8</v>
      </c>
      <c r="J1346" s="111">
        <f t="shared" si="123"/>
        <v>0.11874999999999999</v>
      </c>
      <c r="K1346" s="138">
        <v>20094</v>
      </c>
      <c r="L1346" s="138">
        <v>16563.349999999999</v>
      </c>
      <c r="M1346" s="121">
        <v>0.02</v>
      </c>
      <c r="N1346" s="112">
        <f t="shared" si="124"/>
        <v>20495.88</v>
      </c>
      <c r="O1346" s="112">
        <f t="shared" si="125"/>
        <v>7301.6572499999993</v>
      </c>
      <c r="P1346" s="114">
        <f t="shared" si="126"/>
        <v>13194.222750000001</v>
      </c>
      <c r="Q1346" s="115">
        <f t="shared" si="127"/>
        <v>11874.800475000002</v>
      </c>
    </row>
    <row r="1347" spans="2:17" x14ac:dyDescent="0.25">
      <c r="B1347" s="109">
        <v>1343</v>
      </c>
      <c r="C1347" s="146" t="s">
        <v>6464</v>
      </c>
      <c r="D1347" s="109">
        <v>1200146090</v>
      </c>
      <c r="E1347" s="108" t="s">
        <v>2855</v>
      </c>
      <c r="F1347" s="109">
        <v>2018</v>
      </c>
      <c r="G1347" s="110">
        <v>44389</v>
      </c>
      <c r="H1347" s="109">
        <f t="shared" si="122"/>
        <v>3</v>
      </c>
      <c r="I1347" s="109">
        <v>12</v>
      </c>
      <c r="J1347" s="111">
        <f t="shared" si="123"/>
        <v>7.9166666666666663E-2</v>
      </c>
      <c r="K1347" s="138">
        <v>15625</v>
      </c>
      <c r="L1347" s="138">
        <v>12948.05</v>
      </c>
      <c r="M1347" s="121">
        <v>0</v>
      </c>
      <c r="N1347" s="112">
        <f t="shared" si="124"/>
        <v>15625</v>
      </c>
      <c r="O1347" s="112">
        <f t="shared" si="125"/>
        <v>3710.9375</v>
      </c>
      <c r="P1347" s="114">
        <f t="shared" si="126"/>
        <v>11914.0625</v>
      </c>
      <c r="Q1347" s="115">
        <f t="shared" si="127"/>
        <v>10722.65625</v>
      </c>
    </row>
    <row r="1348" spans="2:17" x14ac:dyDescent="0.25">
      <c r="B1348" s="109">
        <v>1344</v>
      </c>
      <c r="C1348" s="146" t="s">
        <v>6464</v>
      </c>
      <c r="D1348" s="109">
        <v>1200146100</v>
      </c>
      <c r="E1348" s="108" t="s">
        <v>2855</v>
      </c>
      <c r="F1348" s="109">
        <v>2018</v>
      </c>
      <c r="G1348" s="110">
        <v>44389</v>
      </c>
      <c r="H1348" s="109">
        <f t="shared" si="122"/>
        <v>3</v>
      </c>
      <c r="I1348" s="109">
        <v>12</v>
      </c>
      <c r="J1348" s="111">
        <f t="shared" si="123"/>
        <v>7.9166666666666663E-2</v>
      </c>
      <c r="K1348" s="138">
        <v>15625</v>
      </c>
      <c r="L1348" s="138">
        <v>12948.05</v>
      </c>
      <c r="M1348" s="121">
        <v>0</v>
      </c>
      <c r="N1348" s="112">
        <f t="shared" si="124"/>
        <v>15625</v>
      </c>
      <c r="O1348" s="112">
        <f t="shared" si="125"/>
        <v>3710.9375</v>
      </c>
      <c r="P1348" s="114">
        <f t="shared" si="126"/>
        <v>11914.0625</v>
      </c>
      <c r="Q1348" s="115">
        <f t="shared" si="127"/>
        <v>10722.65625</v>
      </c>
    </row>
    <row r="1349" spans="2:17" x14ac:dyDescent="0.25">
      <c r="B1349" s="109">
        <v>1345</v>
      </c>
      <c r="C1349" s="146" t="s">
        <v>6464</v>
      </c>
      <c r="D1349" s="109">
        <v>1200137930</v>
      </c>
      <c r="E1349" s="108" t="s">
        <v>2856</v>
      </c>
      <c r="F1349" s="109">
        <v>2018</v>
      </c>
      <c r="G1349" s="110">
        <v>44389</v>
      </c>
      <c r="H1349" s="109">
        <f t="shared" ref="H1349:H1412" si="128">YEAR(G1349)-F1349</f>
        <v>3</v>
      </c>
      <c r="I1349" s="109">
        <v>12</v>
      </c>
      <c r="J1349" s="111">
        <f t="shared" ref="J1349:J1412" si="129">(95/I1349/100)</f>
        <v>7.9166666666666663E-2</v>
      </c>
      <c r="K1349" s="138">
        <v>14725</v>
      </c>
      <c r="L1349" s="138">
        <v>11527.2</v>
      </c>
      <c r="M1349" s="121">
        <v>0</v>
      </c>
      <c r="N1349" s="112">
        <f t="shared" ref="N1349:N1412" si="130">K1349*(1+M1349)</f>
        <v>14725</v>
      </c>
      <c r="O1349" s="112">
        <f t="shared" ref="O1349:O1412" si="131">H1349*J1349*N1349</f>
        <v>3497.1875</v>
      </c>
      <c r="P1349" s="114">
        <f t="shared" si="126"/>
        <v>11227.8125</v>
      </c>
      <c r="Q1349" s="115">
        <f t="shared" si="127"/>
        <v>10105.03125</v>
      </c>
    </row>
    <row r="1350" spans="2:17" x14ac:dyDescent="0.25">
      <c r="B1350" s="109">
        <v>1346</v>
      </c>
      <c r="C1350" s="146" t="s">
        <v>6464</v>
      </c>
      <c r="D1350" s="109">
        <v>1200137940</v>
      </c>
      <c r="E1350" s="108" t="s">
        <v>2856</v>
      </c>
      <c r="F1350" s="109">
        <v>2018</v>
      </c>
      <c r="G1350" s="110">
        <v>44389</v>
      </c>
      <c r="H1350" s="109">
        <f t="shared" si="128"/>
        <v>3</v>
      </c>
      <c r="I1350" s="109">
        <v>12</v>
      </c>
      <c r="J1350" s="111">
        <f t="shared" si="129"/>
        <v>7.9166666666666663E-2</v>
      </c>
      <c r="K1350" s="138">
        <v>14725</v>
      </c>
      <c r="L1350" s="138">
        <v>11527.2</v>
      </c>
      <c r="M1350" s="121">
        <v>0</v>
      </c>
      <c r="N1350" s="112">
        <f t="shared" si="130"/>
        <v>14725</v>
      </c>
      <c r="O1350" s="112">
        <f t="shared" si="131"/>
        <v>3497.1875</v>
      </c>
      <c r="P1350" s="114">
        <f t="shared" ref="P1350:P1413" si="132">IF(N1350-O1350&lt;=0,5%*N1350,N1350-O1350)</f>
        <v>11227.8125</v>
      </c>
      <c r="Q1350" s="115">
        <f t="shared" ref="Q1350:Q1413" si="133">IF(P1350=N1350*5%,P1350,P1350*0.9)</f>
        <v>10105.03125</v>
      </c>
    </row>
    <row r="1351" spans="2:17" x14ac:dyDescent="0.25">
      <c r="B1351" s="109">
        <v>1347</v>
      </c>
      <c r="C1351" s="146" t="s">
        <v>6464</v>
      </c>
      <c r="D1351" s="109">
        <v>1200137960</v>
      </c>
      <c r="E1351" s="108" t="s">
        <v>2856</v>
      </c>
      <c r="F1351" s="109">
        <v>2018</v>
      </c>
      <c r="G1351" s="110">
        <v>44389</v>
      </c>
      <c r="H1351" s="109">
        <f t="shared" si="128"/>
        <v>3</v>
      </c>
      <c r="I1351" s="109">
        <v>12</v>
      </c>
      <c r="J1351" s="111">
        <f t="shared" si="129"/>
        <v>7.9166666666666663E-2</v>
      </c>
      <c r="K1351" s="138">
        <v>14725</v>
      </c>
      <c r="L1351" s="138">
        <v>11527.2</v>
      </c>
      <c r="M1351" s="121">
        <v>0</v>
      </c>
      <c r="N1351" s="112">
        <f t="shared" si="130"/>
        <v>14725</v>
      </c>
      <c r="O1351" s="112">
        <f t="shared" si="131"/>
        <v>3497.1875</v>
      </c>
      <c r="P1351" s="114">
        <f t="shared" si="132"/>
        <v>11227.8125</v>
      </c>
      <c r="Q1351" s="115">
        <f t="shared" si="133"/>
        <v>10105.03125</v>
      </c>
    </row>
    <row r="1352" spans="2:17" x14ac:dyDescent="0.25">
      <c r="B1352" s="109">
        <v>1348</v>
      </c>
      <c r="C1352" s="146" t="s">
        <v>6464</v>
      </c>
      <c r="D1352" s="109">
        <v>1200137950</v>
      </c>
      <c r="E1352" s="108" t="s">
        <v>2856</v>
      </c>
      <c r="F1352" s="109">
        <v>2018</v>
      </c>
      <c r="G1352" s="110">
        <v>44389</v>
      </c>
      <c r="H1352" s="109">
        <f t="shared" si="128"/>
        <v>3</v>
      </c>
      <c r="I1352" s="109">
        <v>12</v>
      </c>
      <c r="J1352" s="111">
        <f t="shared" si="129"/>
        <v>7.9166666666666663E-2</v>
      </c>
      <c r="K1352" s="138">
        <v>14725</v>
      </c>
      <c r="L1352" s="138">
        <v>11527.2</v>
      </c>
      <c r="M1352" s="121">
        <v>0</v>
      </c>
      <c r="N1352" s="112">
        <f t="shared" si="130"/>
        <v>14725</v>
      </c>
      <c r="O1352" s="112">
        <f t="shared" si="131"/>
        <v>3497.1875</v>
      </c>
      <c r="P1352" s="114">
        <f t="shared" si="132"/>
        <v>11227.8125</v>
      </c>
      <c r="Q1352" s="115">
        <f t="shared" si="133"/>
        <v>10105.03125</v>
      </c>
    </row>
    <row r="1353" spans="2:17" x14ac:dyDescent="0.25">
      <c r="B1353" s="109">
        <v>1349</v>
      </c>
      <c r="C1353" s="146" t="s">
        <v>6464</v>
      </c>
      <c r="D1353" s="109">
        <v>1200158490</v>
      </c>
      <c r="E1353" s="108" t="s">
        <v>2857</v>
      </c>
      <c r="F1353" s="109">
        <v>2019</v>
      </c>
      <c r="G1353" s="110">
        <v>44389</v>
      </c>
      <c r="H1353" s="109">
        <f t="shared" si="128"/>
        <v>2</v>
      </c>
      <c r="I1353" s="109">
        <v>15</v>
      </c>
      <c r="J1353" s="111">
        <f t="shared" si="129"/>
        <v>6.3333333333333325E-2</v>
      </c>
      <c r="K1353" s="138">
        <v>686550.75</v>
      </c>
      <c r="L1353" s="138">
        <v>600617.21</v>
      </c>
      <c r="M1353" s="121">
        <v>0</v>
      </c>
      <c r="N1353" s="112">
        <f t="shared" si="130"/>
        <v>686550.75</v>
      </c>
      <c r="O1353" s="112">
        <f t="shared" si="131"/>
        <v>86963.094999999987</v>
      </c>
      <c r="P1353" s="114">
        <f t="shared" si="132"/>
        <v>599587.65500000003</v>
      </c>
      <c r="Q1353" s="115">
        <f t="shared" si="133"/>
        <v>539628.88950000005</v>
      </c>
    </row>
    <row r="1354" spans="2:17" x14ac:dyDescent="0.25">
      <c r="B1354" s="109">
        <v>1350</v>
      </c>
      <c r="C1354" s="146" t="s">
        <v>6464</v>
      </c>
      <c r="D1354" s="109">
        <v>1200158480</v>
      </c>
      <c r="E1354" s="108" t="s">
        <v>2857</v>
      </c>
      <c r="F1354" s="109">
        <v>2019</v>
      </c>
      <c r="G1354" s="110">
        <v>44389</v>
      </c>
      <c r="H1354" s="109">
        <f t="shared" si="128"/>
        <v>2</v>
      </c>
      <c r="I1354" s="109">
        <v>15</v>
      </c>
      <c r="J1354" s="111">
        <f t="shared" si="129"/>
        <v>6.3333333333333325E-2</v>
      </c>
      <c r="K1354" s="138">
        <v>642958</v>
      </c>
      <c r="L1354" s="138">
        <v>562480.84</v>
      </c>
      <c r="M1354" s="121">
        <v>0</v>
      </c>
      <c r="N1354" s="112">
        <f t="shared" si="130"/>
        <v>642958</v>
      </c>
      <c r="O1354" s="112">
        <f t="shared" si="131"/>
        <v>81441.34666666665</v>
      </c>
      <c r="P1354" s="114">
        <f t="shared" si="132"/>
        <v>561516.65333333332</v>
      </c>
      <c r="Q1354" s="115">
        <f t="shared" si="133"/>
        <v>505364.98800000001</v>
      </c>
    </row>
    <row r="1355" spans="2:17" x14ac:dyDescent="0.25">
      <c r="B1355" s="109">
        <v>1351</v>
      </c>
      <c r="C1355" s="146" t="s">
        <v>6464</v>
      </c>
      <c r="D1355" s="109">
        <v>1200140920</v>
      </c>
      <c r="E1355" s="108" t="s">
        <v>2858</v>
      </c>
      <c r="F1355" s="109">
        <v>2019</v>
      </c>
      <c r="G1355" s="110">
        <v>44389</v>
      </c>
      <c r="H1355" s="109">
        <f t="shared" si="128"/>
        <v>2</v>
      </c>
      <c r="I1355" s="109">
        <v>15</v>
      </c>
      <c r="J1355" s="111">
        <f t="shared" si="129"/>
        <v>6.3333333333333325E-2</v>
      </c>
      <c r="K1355" s="138">
        <v>630000</v>
      </c>
      <c r="L1355" s="138">
        <v>530350.68999999994</v>
      </c>
      <c r="M1355" s="121">
        <v>0</v>
      </c>
      <c r="N1355" s="112">
        <f t="shared" si="130"/>
        <v>630000</v>
      </c>
      <c r="O1355" s="112">
        <f t="shared" si="131"/>
        <v>79799.999999999985</v>
      </c>
      <c r="P1355" s="114">
        <f t="shared" si="132"/>
        <v>550200</v>
      </c>
      <c r="Q1355" s="115">
        <f t="shared" si="133"/>
        <v>495180</v>
      </c>
    </row>
    <row r="1356" spans="2:17" x14ac:dyDescent="0.25">
      <c r="B1356" s="109">
        <v>1352</v>
      </c>
      <c r="C1356" s="146" t="s">
        <v>6464</v>
      </c>
      <c r="D1356" s="109">
        <v>1200148660</v>
      </c>
      <c r="E1356" s="108" t="s">
        <v>2859</v>
      </c>
      <c r="F1356" s="109">
        <v>2019</v>
      </c>
      <c r="G1356" s="110">
        <v>44389</v>
      </c>
      <c r="H1356" s="109">
        <f t="shared" si="128"/>
        <v>2</v>
      </c>
      <c r="I1356" s="109">
        <v>15</v>
      </c>
      <c r="J1356" s="111">
        <f t="shared" si="129"/>
        <v>6.3333333333333325E-2</v>
      </c>
      <c r="K1356" s="138">
        <v>480000</v>
      </c>
      <c r="L1356" s="138">
        <v>408197.26</v>
      </c>
      <c r="M1356" s="121">
        <v>0</v>
      </c>
      <c r="N1356" s="112">
        <f t="shared" si="130"/>
        <v>480000</v>
      </c>
      <c r="O1356" s="112">
        <f t="shared" si="131"/>
        <v>60799.999999999993</v>
      </c>
      <c r="P1356" s="114">
        <f t="shared" si="132"/>
        <v>419200</v>
      </c>
      <c r="Q1356" s="115">
        <f t="shared" si="133"/>
        <v>377280</v>
      </c>
    </row>
    <row r="1357" spans="2:17" x14ac:dyDescent="0.25">
      <c r="B1357" s="109">
        <v>1353</v>
      </c>
      <c r="C1357" s="146" t="s">
        <v>6464</v>
      </c>
      <c r="D1357" s="109">
        <v>1200149720</v>
      </c>
      <c r="E1357" s="108" t="s">
        <v>2860</v>
      </c>
      <c r="F1357" s="109">
        <v>2019</v>
      </c>
      <c r="G1357" s="110">
        <v>44389</v>
      </c>
      <c r="H1357" s="109">
        <f t="shared" si="128"/>
        <v>2</v>
      </c>
      <c r="I1357" s="109">
        <v>8</v>
      </c>
      <c r="J1357" s="111">
        <f t="shared" si="129"/>
        <v>0.11874999999999999</v>
      </c>
      <c r="K1357" s="138">
        <v>447300</v>
      </c>
      <c r="L1357" s="138">
        <v>391231.29</v>
      </c>
      <c r="M1357" s="121">
        <v>0</v>
      </c>
      <c r="N1357" s="112">
        <f t="shared" si="130"/>
        <v>447300</v>
      </c>
      <c r="O1357" s="112">
        <f t="shared" si="131"/>
        <v>106233.75</v>
      </c>
      <c r="P1357" s="114">
        <f t="shared" si="132"/>
        <v>341066.25</v>
      </c>
      <c r="Q1357" s="115">
        <f t="shared" si="133"/>
        <v>306959.625</v>
      </c>
    </row>
    <row r="1358" spans="2:17" x14ac:dyDescent="0.25">
      <c r="B1358" s="109">
        <v>1354</v>
      </c>
      <c r="C1358" s="146" t="s">
        <v>6464</v>
      </c>
      <c r="D1358" s="109">
        <v>1200159170</v>
      </c>
      <c r="E1358" s="108" t="s">
        <v>2861</v>
      </c>
      <c r="F1358" s="109">
        <v>2019</v>
      </c>
      <c r="G1358" s="110">
        <v>44389</v>
      </c>
      <c r="H1358" s="109">
        <f t="shared" si="128"/>
        <v>2</v>
      </c>
      <c r="I1358" s="109">
        <v>15</v>
      </c>
      <c r="J1358" s="111">
        <f t="shared" si="129"/>
        <v>6.3333333333333325E-2</v>
      </c>
      <c r="K1358" s="138">
        <v>205000</v>
      </c>
      <c r="L1358" s="138">
        <v>171226.48</v>
      </c>
      <c r="M1358" s="121">
        <v>0</v>
      </c>
      <c r="N1358" s="112">
        <f t="shared" si="130"/>
        <v>205000</v>
      </c>
      <c r="O1358" s="112">
        <f t="shared" si="131"/>
        <v>25966.666666666664</v>
      </c>
      <c r="P1358" s="114">
        <f t="shared" si="132"/>
        <v>179033.33333333334</v>
      </c>
      <c r="Q1358" s="115">
        <f t="shared" si="133"/>
        <v>161130</v>
      </c>
    </row>
    <row r="1359" spans="2:17" x14ac:dyDescent="0.25">
      <c r="B1359" s="109">
        <v>1355</v>
      </c>
      <c r="C1359" s="146" t="s">
        <v>6464</v>
      </c>
      <c r="D1359" s="109">
        <v>1200149730</v>
      </c>
      <c r="E1359" s="108" t="s">
        <v>2862</v>
      </c>
      <c r="F1359" s="109">
        <v>2019</v>
      </c>
      <c r="G1359" s="110">
        <v>44389</v>
      </c>
      <c r="H1359" s="109">
        <f t="shared" si="128"/>
        <v>2</v>
      </c>
      <c r="I1359" s="109">
        <v>10</v>
      </c>
      <c r="J1359" s="111">
        <f t="shared" si="129"/>
        <v>9.5000000000000001E-2</v>
      </c>
      <c r="K1359" s="138">
        <v>204300</v>
      </c>
      <c r="L1359" s="138">
        <v>178691.16</v>
      </c>
      <c r="M1359" s="121">
        <v>0</v>
      </c>
      <c r="N1359" s="112">
        <f t="shared" si="130"/>
        <v>204300</v>
      </c>
      <c r="O1359" s="112">
        <f t="shared" si="131"/>
        <v>38817</v>
      </c>
      <c r="P1359" s="114">
        <f t="shared" si="132"/>
        <v>165483</v>
      </c>
      <c r="Q1359" s="115">
        <f t="shared" si="133"/>
        <v>148934.70000000001</v>
      </c>
    </row>
    <row r="1360" spans="2:17" x14ac:dyDescent="0.25">
      <c r="B1360" s="109">
        <v>1356</v>
      </c>
      <c r="C1360" s="146" t="s">
        <v>6464</v>
      </c>
      <c r="D1360" s="109">
        <v>1200159770</v>
      </c>
      <c r="E1360" s="108" t="s">
        <v>2863</v>
      </c>
      <c r="F1360" s="109">
        <v>2019</v>
      </c>
      <c r="G1360" s="110">
        <v>44389</v>
      </c>
      <c r="H1360" s="109">
        <f t="shared" si="128"/>
        <v>2</v>
      </c>
      <c r="I1360" s="109">
        <v>12</v>
      </c>
      <c r="J1360" s="111">
        <f t="shared" si="129"/>
        <v>7.9166666666666663E-2</v>
      </c>
      <c r="K1360" s="138">
        <v>163876</v>
      </c>
      <c r="L1360" s="138">
        <v>144229.78</v>
      </c>
      <c r="M1360" s="121">
        <v>0</v>
      </c>
      <c r="N1360" s="112">
        <f t="shared" si="130"/>
        <v>163876</v>
      </c>
      <c r="O1360" s="112">
        <f t="shared" si="131"/>
        <v>25947.033333333333</v>
      </c>
      <c r="P1360" s="114">
        <f t="shared" si="132"/>
        <v>137928.96666666667</v>
      </c>
      <c r="Q1360" s="115">
        <f t="shared" si="133"/>
        <v>124136.07</v>
      </c>
    </row>
    <row r="1361" spans="2:17" x14ac:dyDescent="0.25">
      <c r="B1361" s="109">
        <v>1357</v>
      </c>
      <c r="C1361" s="146" t="s">
        <v>6464</v>
      </c>
      <c r="D1361" s="109">
        <v>1200159160</v>
      </c>
      <c r="E1361" s="108" t="s">
        <v>2864</v>
      </c>
      <c r="F1361" s="109">
        <v>2019</v>
      </c>
      <c r="G1361" s="110">
        <v>44389</v>
      </c>
      <c r="H1361" s="109">
        <f t="shared" si="128"/>
        <v>2</v>
      </c>
      <c r="I1361" s="109">
        <v>5</v>
      </c>
      <c r="J1361" s="111">
        <f t="shared" si="129"/>
        <v>0.19</v>
      </c>
      <c r="K1361" s="138">
        <v>138644</v>
      </c>
      <c r="L1361" s="138">
        <v>123133.87</v>
      </c>
      <c r="M1361" s="121">
        <v>0</v>
      </c>
      <c r="N1361" s="112">
        <f t="shared" si="130"/>
        <v>138644</v>
      </c>
      <c r="O1361" s="112">
        <f t="shared" si="131"/>
        <v>52684.72</v>
      </c>
      <c r="P1361" s="114">
        <f t="shared" si="132"/>
        <v>85959.28</v>
      </c>
      <c r="Q1361" s="115">
        <f t="shared" si="133"/>
        <v>77363.351999999999</v>
      </c>
    </row>
    <row r="1362" spans="2:17" x14ac:dyDescent="0.25">
      <c r="B1362" s="109">
        <v>1358</v>
      </c>
      <c r="C1362" s="146" t="s">
        <v>6464</v>
      </c>
      <c r="D1362" s="109">
        <v>1200148650</v>
      </c>
      <c r="E1362" s="108" t="s">
        <v>2865</v>
      </c>
      <c r="F1362" s="109">
        <v>2019</v>
      </c>
      <c r="G1362" s="110">
        <v>44389</v>
      </c>
      <c r="H1362" s="109">
        <f t="shared" si="128"/>
        <v>2</v>
      </c>
      <c r="I1362" s="109">
        <v>10</v>
      </c>
      <c r="J1362" s="111">
        <f t="shared" si="129"/>
        <v>9.5000000000000001E-2</v>
      </c>
      <c r="K1362" s="138">
        <v>110000</v>
      </c>
      <c r="L1362" s="138">
        <v>93545.21</v>
      </c>
      <c r="M1362" s="121">
        <v>0</v>
      </c>
      <c r="N1362" s="112">
        <f t="shared" si="130"/>
        <v>110000</v>
      </c>
      <c r="O1362" s="112">
        <f t="shared" si="131"/>
        <v>20900</v>
      </c>
      <c r="P1362" s="114">
        <f t="shared" si="132"/>
        <v>89100</v>
      </c>
      <c r="Q1362" s="115">
        <f t="shared" si="133"/>
        <v>80190</v>
      </c>
    </row>
    <row r="1363" spans="2:17" x14ac:dyDescent="0.25">
      <c r="B1363" s="109">
        <v>1359</v>
      </c>
      <c r="C1363" s="146" t="s">
        <v>6464</v>
      </c>
      <c r="D1363" s="109">
        <v>1200149640</v>
      </c>
      <c r="E1363" s="108" t="s">
        <v>2866</v>
      </c>
      <c r="F1363" s="109">
        <v>2019</v>
      </c>
      <c r="G1363" s="110">
        <v>44389</v>
      </c>
      <c r="H1363" s="109">
        <f t="shared" si="128"/>
        <v>2</v>
      </c>
      <c r="I1363" s="109">
        <v>8</v>
      </c>
      <c r="J1363" s="111">
        <f t="shared" si="129"/>
        <v>0.11874999999999999</v>
      </c>
      <c r="K1363" s="138">
        <v>82120</v>
      </c>
      <c r="L1363" s="138">
        <v>73378.850000000006</v>
      </c>
      <c r="M1363" s="121">
        <v>0</v>
      </c>
      <c r="N1363" s="112">
        <f t="shared" si="130"/>
        <v>82120</v>
      </c>
      <c r="O1363" s="112">
        <f t="shared" si="131"/>
        <v>19503.5</v>
      </c>
      <c r="P1363" s="114">
        <f t="shared" si="132"/>
        <v>62616.5</v>
      </c>
      <c r="Q1363" s="115">
        <f t="shared" si="133"/>
        <v>56354.85</v>
      </c>
    </row>
    <row r="1364" spans="2:17" x14ac:dyDescent="0.25">
      <c r="B1364" s="109">
        <v>1360</v>
      </c>
      <c r="C1364" s="146" t="s">
        <v>6464</v>
      </c>
      <c r="D1364" s="109">
        <v>1200148520</v>
      </c>
      <c r="E1364" s="108" t="s">
        <v>2867</v>
      </c>
      <c r="F1364" s="109">
        <v>2019</v>
      </c>
      <c r="G1364" s="110">
        <v>44389</v>
      </c>
      <c r="H1364" s="109">
        <f t="shared" si="128"/>
        <v>2</v>
      </c>
      <c r="I1364" s="109">
        <v>5</v>
      </c>
      <c r="J1364" s="111">
        <f t="shared" si="129"/>
        <v>0.19</v>
      </c>
      <c r="K1364" s="138">
        <v>66000</v>
      </c>
      <c r="L1364" s="138">
        <v>55560.56</v>
      </c>
      <c r="M1364" s="121">
        <v>0</v>
      </c>
      <c r="N1364" s="112">
        <f t="shared" si="130"/>
        <v>66000</v>
      </c>
      <c r="O1364" s="112">
        <f t="shared" si="131"/>
        <v>25080</v>
      </c>
      <c r="P1364" s="114">
        <f t="shared" si="132"/>
        <v>40920</v>
      </c>
      <c r="Q1364" s="115">
        <f t="shared" si="133"/>
        <v>36828</v>
      </c>
    </row>
    <row r="1365" spans="2:17" x14ac:dyDescent="0.25">
      <c r="B1365" s="109">
        <v>1361</v>
      </c>
      <c r="C1365" s="146" t="s">
        <v>6464</v>
      </c>
      <c r="D1365" s="109">
        <v>1200148540</v>
      </c>
      <c r="E1365" s="108" t="s">
        <v>2868</v>
      </c>
      <c r="F1365" s="109">
        <v>2019</v>
      </c>
      <c r="G1365" s="110">
        <v>44389</v>
      </c>
      <c r="H1365" s="109">
        <f t="shared" si="128"/>
        <v>2</v>
      </c>
      <c r="I1365" s="109">
        <v>12</v>
      </c>
      <c r="J1365" s="111">
        <f t="shared" si="129"/>
        <v>7.9166666666666663E-2</v>
      </c>
      <c r="K1365" s="138">
        <v>35000</v>
      </c>
      <c r="L1365" s="138">
        <v>29425.58</v>
      </c>
      <c r="M1365" s="121">
        <v>0</v>
      </c>
      <c r="N1365" s="112">
        <f t="shared" si="130"/>
        <v>35000</v>
      </c>
      <c r="O1365" s="112">
        <f t="shared" si="131"/>
        <v>5541.6666666666661</v>
      </c>
      <c r="P1365" s="114">
        <f t="shared" si="132"/>
        <v>29458.333333333336</v>
      </c>
      <c r="Q1365" s="115">
        <f t="shared" si="133"/>
        <v>26512.500000000004</v>
      </c>
    </row>
    <row r="1366" spans="2:17" x14ac:dyDescent="0.25">
      <c r="B1366" s="109">
        <v>1362</v>
      </c>
      <c r="C1366" s="146" t="s">
        <v>6464</v>
      </c>
      <c r="D1366" s="109">
        <v>1200149550</v>
      </c>
      <c r="E1366" s="108" t="s">
        <v>2869</v>
      </c>
      <c r="F1366" s="109">
        <v>2019</v>
      </c>
      <c r="G1366" s="110">
        <v>44389</v>
      </c>
      <c r="H1366" s="109">
        <f t="shared" si="128"/>
        <v>2</v>
      </c>
      <c r="I1366" s="109">
        <v>12</v>
      </c>
      <c r="J1366" s="111">
        <f t="shared" si="129"/>
        <v>7.9166666666666663E-2</v>
      </c>
      <c r="K1366" s="138">
        <v>34300</v>
      </c>
      <c r="L1366" s="138">
        <v>29650.639999999999</v>
      </c>
      <c r="M1366" s="121">
        <v>0</v>
      </c>
      <c r="N1366" s="112">
        <f t="shared" si="130"/>
        <v>34300</v>
      </c>
      <c r="O1366" s="112">
        <f t="shared" si="131"/>
        <v>5430.833333333333</v>
      </c>
      <c r="P1366" s="114">
        <f t="shared" si="132"/>
        <v>28869.166666666668</v>
      </c>
      <c r="Q1366" s="115">
        <f t="shared" si="133"/>
        <v>25982.25</v>
      </c>
    </row>
    <row r="1367" spans="2:17" x14ac:dyDescent="0.25">
      <c r="B1367" s="109">
        <v>1363</v>
      </c>
      <c r="C1367" s="146" t="s">
        <v>6464</v>
      </c>
      <c r="D1367" s="109">
        <v>1200158470</v>
      </c>
      <c r="E1367" s="108" t="s">
        <v>2870</v>
      </c>
      <c r="F1367" s="109">
        <v>2019</v>
      </c>
      <c r="G1367" s="110">
        <v>44389</v>
      </c>
      <c r="H1367" s="109">
        <f t="shared" si="128"/>
        <v>2</v>
      </c>
      <c r="I1367" s="109">
        <v>12</v>
      </c>
      <c r="J1367" s="111">
        <f t="shared" si="129"/>
        <v>7.9166666666666663E-2</v>
      </c>
      <c r="K1367" s="138">
        <v>32200</v>
      </c>
      <c r="L1367" s="138">
        <v>27888.09</v>
      </c>
      <c r="M1367" s="121">
        <v>0</v>
      </c>
      <c r="N1367" s="112">
        <f t="shared" si="130"/>
        <v>32200</v>
      </c>
      <c r="O1367" s="112">
        <f t="shared" si="131"/>
        <v>5098.333333333333</v>
      </c>
      <c r="P1367" s="114">
        <f t="shared" si="132"/>
        <v>27101.666666666668</v>
      </c>
      <c r="Q1367" s="115">
        <f t="shared" si="133"/>
        <v>24391.5</v>
      </c>
    </row>
    <row r="1368" spans="2:17" x14ac:dyDescent="0.25">
      <c r="B1368" s="109">
        <v>1364</v>
      </c>
      <c r="C1368" s="146" t="s">
        <v>6464</v>
      </c>
      <c r="D1368" s="109">
        <v>1200144840</v>
      </c>
      <c r="E1368" s="108" t="s">
        <v>2871</v>
      </c>
      <c r="F1368" s="109">
        <v>2019</v>
      </c>
      <c r="G1368" s="110">
        <v>44389</v>
      </c>
      <c r="H1368" s="109">
        <f t="shared" si="128"/>
        <v>2</v>
      </c>
      <c r="I1368" s="109">
        <v>5</v>
      </c>
      <c r="J1368" s="111">
        <f t="shared" si="129"/>
        <v>0.19</v>
      </c>
      <c r="K1368" s="138">
        <v>31968</v>
      </c>
      <c r="L1368" s="138">
        <v>27069.16</v>
      </c>
      <c r="M1368" s="121">
        <v>0</v>
      </c>
      <c r="N1368" s="112">
        <f t="shared" si="130"/>
        <v>31968</v>
      </c>
      <c r="O1368" s="112">
        <f t="shared" si="131"/>
        <v>12147.84</v>
      </c>
      <c r="P1368" s="114">
        <f t="shared" si="132"/>
        <v>19820.16</v>
      </c>
      <c r="Q1368" s="115">
        <f t="shared" si="133"/>
        <v>17838.144</v>
      </c>
    </row>
    <row r="1369" spans="2:17" x14ac:dyDescent="0.25">
      <c r="B1369" s="109">
        <v>1365</v>
      </c>
      <c r="C1369" s="146" t="s">
        <v>6464</v>
      </c>
      <c r="D1369" s="109">
        <v>1200144870</v>
      </c>
      <c r="E1369" s="108" t="s">
        <v>2871</v>
      </c>
      <c r="F1369" s="109">
        <v>2019</v>
      </c>
      <c r="G1369" s="110">
        <v>44389</v>
      </c>
      <c r="H1369" s="109">
        <f t="shared" si="128"/>
        <v>2</v>
      </c>
      <c r="I1369" s="109">
        <v>5</v>
      </c>
      <c r="J1369" s="111">
        <f t="shared" si="129"/>
        <v>0.19</v>
      </c>
      <c r="K1369" s="138">
        <v>31968</v>
      </c>
      <c r="L1369" s="138">
        <v>27069.16</v>
      </c>
      <c r="M1369" s="121">
        <v>0</v>
      </c>
      <c r="N1369" s="112">
        <f t="shared" si="130"/>
        <v>31968</v>
      </c>
      <c r="O1369" s="112">
        <f t="shared" si="131"/>
        <v>12147.84</v>
      </c>
      <c r="P1369" s="114">
        <f t="shared" si="132"/>
        <v>19820.16</v>
      </c>
      <c r="Q1369" s="115">
        <f t="shared" si="133"/>
        <v>17838.144</v>
      </c>
    </row>
    <row r="1370" spans="2:17" x14ac:dyDescent="0.25">
      <c r="B1370" s="109">
        <v>1366</v>
      </c>
      <c r="C1370" s="146" t="s">
        <v>6464</v>
      </c>
      <c r="D1370" s="109">
        <v>1200144850</v>
      </c>
      <c r="E1370" s="108" t="s">
        <v>2871</v>
      </c>
      <c r="F1370" s="109">
        <v>2019</v>
      </c>
      <c r="G1370" s="110">
        <v>44389</v>
      </c>
      <c r="H1370" s="109">
        <f t="shared" si="128"/>
        <v>2</v>
      </c>
      <c r="I1370" s="109">
        <v>5</v>
      </c>
      <c r="J1370" s="111">
        <f t="shared" si="129"/>
        <v>0.19</v>
      </c>
      <c r="K1370" s="138">
        <v>31968</v>
      </c>
      <c r="L1370" s="138">
        <v>27069.16</v>
      </c>
      <c r="M1370" s="121">
        <v>0</v>
      </c>
      <c r="N1370" s="112">
        <f t="shared" si="130"/>
        <v>31968</v>
      </c>
      <c r="O1370" s="112">
        <f t="shared" si="131"/>
        <v>12147.84</v>
      </c>
      <c r="P1370" s="114">
        <f t="shared" si="132"/>
        <v>19820.16</v>
      </c>
      <c r="Q1370" s="115">
        <f t="shared" si="133"/>
        <v>17838.144</v>
      </c>
    </row>
    <row r="1371" spans="2:17" x14ac:dyDescent="0.25">
      <c r="B1371" s="109">
        <v>1367</v>
      </c>
      <c r="C1371" s="146" t="s">
        <v>6464</v>
      </c>
      <c r="D1371" s="109">
        <v>1200144860</v>
      </c>
      <c r="E1371" s="108" t="s">
        <v>2871</v>
      </c>
      <c r="F1371" s="109">
        <v>2019</v>
      </c>
      <c r="G1371" s="110">
        <v>44389</v>
      </c>
      <c r="H1371" s="109">
        <f t="shared" si="128"/>
        <v>2</v>
      </c>
      <c r="I1371" s="109">
        <v>5</v>
      </c>
      <c r="J1371" s="111">
        <f t="shared" si="129"/>
        <v>0.19</v>
      </c>
      <c r="K1371" s="138">
        <v>31968</v>
      </c>
      <c r="L1371" s="138">
        <v>27069.16</v>
      </c>
      <c r="M1371" s="121">
        <v>0</v>
      </c>
      <c r="N1371" s="112">
        <f t="shared" si="130"/>
        <v>31968</v>
      </c>
      <c r="O1371" s="112">
        <f t="shared" si="131"/>
        <v>12147.84</v>
      </c>
      <c r="P1371" s="114">
        <f t="shared" si="132"/>
        <v>19820.16</v>
      </c>
      <c r="Q1371" s="115">
        <f t="shared" si="133"/>
        <v>17838.144</v>
      </c>
    </row>
    <row r="1372" spans="2:17" x14ac:dyDescent="0.25">
      <c r="B1372" s="109">
        <v>1368</v>
      </c>
      <c r="C1372" s="146" t="s">
        <v>6464</v>
      </c>
      <c r="D1372" s="109">
        <v>1200162360</v>
      </c>
      <c r="E1372" s="108" t="s">
        <v>2872</v>
      </c>
      <c r="F1372" s="109">
        <v>2020</v>
      </c>
      <c r="G1372" s="110">
        <v>44389</v>
      </c>
      <c r="H1372" s="109">
        <f t="shared" si="128"/>
        <v>1</v>
      </c>
      <c r="I1372" s="109">
        <v>15</v>
      </c>
      <c r="J1372" s="111">
        <f t="shared" si="129"/>
        <v>6.3333333333333325E-2</v>
      </c>
      <c r="K1372" s="138">
        <v>80942173.879999995</v>
      </c>
      <c r="L1372" s="138">
        <v>74024977.730000004</v>
      </c>
      <c r="M1372" s="121">
        <v>0</v>
      </c>
      <c r="N1372" s="112">
        <f t="shared" si="130"/>
        <v>80942173.879999995</v>
      </c>
      <c r="O1372" s="112">
        <f t="shared" si="131"/>
        <v>5126337.6790666655</v>
      </c>
      <c r="P1372" s="114">
        <f t="shared" si="132"/>
        <v>75815836.200933337</v>
      </c>
      <c r="Q1372" s="115">
        <f t="shared" si="133"/>
        <v>68234252.580840006</v>
      </c>
    </row>
    <row r="1373" spans="2:17" x14ac:dyDescent="0.25">
      <c r="B1373" s="109">
        <v>1369</v>
      </c>
      <c r="C1373" s="146" t="s">
        <v>6464</v>
      </c>
      <c r="D1373" s="109">
        <v>1200162370</v>
      </c>
      <c r="E1373" s="108" t="s">
        <v>2873</v>
      </c>
      <c r="F1373" s="109">
        <v>2020</v>
      </c>
      <c r="G1373" s="110">
        <v>44389</v>
      </c>
      <c r="H1373" s="109">
        <f t="shared" si="128"/>
        <v>1</v>
      </c>
      <c r="I1373" s="109">
        <v>15</v>
      </c>
      <c r="J1373" s="111">
        <f t="shared" si="129"/>
        <v>6.3333333333333325E-2</v>
      </c>
      <c r="K1373" s="138">
        <v>62148443.880000003</v>
      </c>
      <c r="L1373" s="138">
        <v>56837331.560000002</v>
      </c>
      <c r="M1373" s="121">
        <v>0</v>
      </c>
      <c r="N1373" s="112">
        <f t="shared" si="130"/>
        <v>62148443.880000003</v>
      </c>
      <c r="O1373" s="112">
        <f t="shared" si="131"/>
        <v>3936068.1123999995</v>
      </c>
      <c r="P1373" s="114">
        <f t="shared" si="132"/>
        <v>58212375.7676</v>
      </c>
      <c r="Q1373" s="115">
        <f t="shared" si="133"/>
        <v>52391138.190839998</v>
      </c>
    </row>
    <row r="1374" spans="2:17" x14ac:dyDescent="0.25">
      <c r="B1374" s="109">
        <v>1370</v>
      </c>
      <c r="C1374" s="146" t="s">
        <v>6464</v>
      </c>
      <c r="D1374" s="109">
        <v>1200162390</v>
      </c>
      <c r="E1374" s="108" t="s">
        <v>2874</v>
      </c>
      <c r="F1374" s="109">
        <v>2020</v>
      </c>
      <c r="G1374" s="110">
        <v>44389</v>
      </c>
      <c r="H1374" s="109">
        <f t="shared" si="128"/>
        <v>1</v>
      </c>
      <c r="I1374" s="109">
        <v>15</v>
      </c>
      <c r="J1374" s="111">
        <f t="shared" si="129"/>
        <v>6.3333333333333325E-2</v>
      </c>
      <c r="K1374" s="138">
        <v>51461282.289999999</v>
      </c>
      <c r="L1374" s="138">
        <v>47063478.68</v>
      </c>
      <c r="M1374" s="121">
        <v>0</v>
      </c>
      <c r="N1374" s="112">
        <f t="shared" si="130"/>
        <v>51461282.289999999</v>
      </c>
      <c r="O1374" s="112">
        <f t="shared" si="131"/>
        <v>3259214.5450333329</v>
      </c>
      <c r="P1374" s="114">
        <f t="shared" si="132"/>
        <v>48202067.744966663</v>
      </c>
      <c r="Q1374" s="115">
        <f t="shared" si="133"/>
        <v>43381860.970469996</v>
      </c>
    </row>
    <row r="1375" spans="2:17" x14ac:dyDescent="0.25">
      <c r="B1375" s="109">
        <v>1371</v>
      </c>
      <c r="C1375" s="146" t="s">
        <v>6464</v>
      </c>
      <c r="D1375" s="109">
        <v>1200162380</v>
      </c>
      <c r="E1375" s="108" t="s">
        <v>2874</v>
      </c>
      <c r="F1375" s="109">
        <v>2020</v>
      </c>
      <c r="G1375" s="110">
        <v>44389</v>
      </c>
      <c r="H1375" s="109">
        <f t="shared" si="128"/>
        <v>1</v>
      </c>
      <c r="I1375" s="109">
        <v>15</v>
      </c>
      <c r="J1375" s="111">
        <f t="shared" si="129"/>
        <v>6.3333333333333325E-2</v>
      </c>
      <c r="K1375" s="138">
        <v>51461282.289999999</v>
      </c>
      <c r="L1375" s="138">
        <v>47063478.68</v>
      </c>
      <c r="M1375" s="121">
        <v>0</v>
      </c>
      <c r="N1375" s="112">
        <f t="shared" si="130"/>
        <v>51461282.289999999</v>
      </c>
      <c r="O1375" s="112">
        <f t="shared" si="131"/>
        <v>3259214.5450333329</v>
      </c>
      <c r="P1375" s="114">
        <f t="shared" si="132"/>
        <v>48202067.744966663</v>
      </c>
      <c r="Q1375" s="115">
        <f t="shared" si="133"/>
        <v>43381860.970469996</v>
      </c>
    </row>
    <row r="1376" spans="2:17" x14ac:dyDescent="0.25">
      <c r="B1376" s="109">
        <v>1372</v>
      </c>
      <c r="C1376" s="146" t="s">
        <v>6464</v>
      </c>
      <c r="D1376" s="109">
        <v>1200162260</v>
      </c>
      <c r="E1376" s="108" t="s">
        <v>2875</v>
      </c>
      <c r="F1376" s="109">
        <v>2020</v>
      </c>
      <c r="G1376" s="110">
        <v>44389</v>
      </c>
      <c r="H1376" s="109">
        <f t="shared" si="128"/>
        <v>1</v>
      </c>
      <c r="I1376" s="109">
        <v>15</v>
      </c>
      <c r="J1376" s="111">
        <f t="shared" si="129"/>
        <v>6.3333333333333325E-2</v>
      </c>
      <c r="K1376" s="138">
        <v>45735456.020000003</v>
      </c>
      <c r="L1376" s="138">
        <v>41826972.909999996</v>
      </c>
      <c r="M1376" s="121">
        <v>0</v>
      </c>
      <c r="N1376" s="112">
        <f t="shared" si="130"/>
        <v>45735456.020000003</v>
      </c>
      <c r="O1376" s="112">
        <f t="shared" si="131"/>
        <v>2896578.8812666666</v>
      </c>
      <c r="P1376" s="114">
        <f t="shared" si="132"/>
        <v>42838877.138733335</v>
      </c>
      <c r="Q1376" s="115">
        <f t="shared" si="133"/>
        <v>38554989.424860001</v>
      </c>
    </row>
    <row r="1377" spans="2:17" x14ac:dyDescent="0.25">
      <c r="B1377" s="109">
        <v>1373</v>
      </c>
      <c r="C1377" s="146" t="s">
        <v>6464</v>
      </c>
      <c r="D1377" s="109">
        <v>1200162240</v>
      </c>
      <c r="E1377" s="108" t="s">
        <v>2876</v>
      </c>
      <c r="F1377" s="109">
        <v>2020</v>
      </c>
      <c r="G1377" s="110">
        <v>44389</v>
      </c>
      <c r="H1377" s="109">
        <f t="shared" si="128"/>
        <v>1</v>
      </c>
      <c r="I1377" s="109">
        <v>15</v>
      </c>
      <c r="J1377" s="111">
        <f t="shared" si="129"/>
        <v>6.3333333333333325E-2</v>
      </c>
      <c r="K1377" s="138">
        <v>31191930</v>
      </c>
      <c r="L1377" s="138">
        <v>28526619.620000001</v>
      </c>
      <c r="M1377" s="121">
        <v>0</v>
      </c>
      <c r="N1377" s="112">
        <f t="shared" si="130"/>
        <v>31191930</v>
      </c>
      <c r="O1377" s="112">
        <f t="shared" si="131"/>
        <v>1975488.8999999997</v>
      </c>
      <c r="P1377" s="114">
        <f t="shared" si="132"/>
        <v>29216441.100000001</v>
      </c>
      <c r="Q1377" s="115">
        <f t="shared" si="133"/>
        <v>26294796.990000002</v>
      </c>
    </row>
    <row r="1378" spans="2:17" x14ac:dyDescent="0.25">
      <c r="B1378" s="109">
        <v>1374</v>
      </c>
      <c r="C1378" s="146" t="s">
        <v>6464</v>
      </c>
      <c r="D1378" s="109">
        <v>1200162280</v>
      </c>
      <c r="E1378" s="108" t="s">
        <v>2877</v>
      </c>
      <c r="F1378" s="109">
        <v>2020</v>
      </c>
      <c r="G1378" s="110">
        <v>44389</v>
      </c>
      <c r="H1378" s="109">
        <f t="shared" si="128"/>
        <v>1</v>
      </c>
      <c r="I1378" s="109">
        <v>15</v>
      </c>
      <c r="J1378" s="111">
        <f t="shared" si="129"/>
        <v>6.3333333333333325E-2</v>
      </c>
      <c r="K1378" s="138">
        <v>30180025.5</v>
      </c>
      <c r="L1378" s="138">
        <v>27600886.010000002</v>
      </c>
      <c r="M1378" s="121">
        <v>0</v>
      </c>
      <c r="N1378" s="112">
        <f t="shared" si="130"/>
        <v>30180025.5</v>
      </c>
      <c r="O1378" s="112">
        <f t="shared" si="131"/>
        <v>1911401.6149999998</v>
      </c>
      <c r="P1378" s="114">
        <f t="shared" si="132"/>
        <v>28268623.885000002</v>
      </c>
      <c r="Q1378" s="115">
        <f t="shared" si="133"/>
        <v>25441761.4965</v>
      </c>
    </row>
    <row r="1379" spans="2:17" x14ac:dyDescent="0.25">
      <c r="B1379" s="109">
        <v>1375</v>
      </c>
      <c r="C1379" s="146" t="s">
        <v>6464</v>
      </c>
      <c r="D1379" s="109">
        <v>1200162450</v>
      </c>
      <c r="E1379" s="108" t="s">
        <v>2878</v>
      </c>
      <c r="F1379" s="109">
        <v>2020</v>
      </c>
      <c r="G1379" s="110">
        <v>44389</v>
      </c>
      <c r="H1379" s="109">
        <f t="shared" si="128"/>
        <v>1</v>
      </c>
      <c r="I1379" s="109">
        <v>15</v>
      </c>
      <c r="J1379" s="111">
        <f t="shared" si="129"/>
        <v>6.3333333333333325E-2</v>
      </c>
      <c r="K1379" s="138">
        <v>20573796.100000001</v>
      </c>
      <c r="L1379" s="138">
        <v>18815590.5</v>
      </c>
      <c r="M1379" s="121">
        <v>0</v>
      </c>
      <c r="N1379" s="112">
        <f t="shared" si="130"/>
        <v>20573796.100000001</v>
      </c>
      <c r="O1379" s="112">
        <f t="shared" si="131"/>
        <v>1303007.0863333333</v>
      </c>
      <c r="P1379" s="114">
        <f t="shared" si="132"/>
        <v>19270789.013666667</v>
      </c>
      <c r="Q1379" s="115">
        <f t="shared" si="133"/>
        <v>17343710.112300001</v>
      </c>
    </row>
    <row r="1380" spans="2:17" x14ac:dyDescent="0.25">
      <c r="B1380" s="109">
        <v>1376</v>
      </c>
      <c r="C1380" s="146" t="s">
        <v>6464</v>
      </c>
      <c r="D1380" s="109">
        <v>1200162230</v>
      </c>
      <c r="E1380" s="108" t="s">
        <v>2879</v>
      </c>
      <c r="F1380" s="109">
        <v>2020</v>
      </c>
      <c r="G1380" s="110">
        <v>44389</v>
      </c>
      <c r="H1380" s="109">
        <f t="shared" si="128"/>
        <v>1</v>
      </c>
      <c r="I1380" s="109">
        <v>15</v>
      </c>
      <c r="J1380" s="111">
        <f t="shared" si="129"/>
        <v>6.3333333333333325E-2</v>
      </c>
      <c r="K1380" s="138">
        <v>18149630.5</v>
      </c>
      <c r="L1380" s="138">
        <v>16598590.449999999</v>
      </c>
      <c r="M1380" s="121">
        <v>0</v>
      </c>
      <c r="N1380" s="112">
        <f t="shared" si="130"/>
        <v>18149630.5</v>
      </c>
      <c r="O1380" s="112">
        <f t="shared" si="131"/>
        <v>1149476.5983333332</v>
      </c>
      <c r="P1380" s="114">
        <f t="shared" si="132"/>
        <v>17000153.901666667</v>
      </c>
      <c r="Q1380" s="115">
        <f t="shared" si="133"/>
        <v>15300138.511500001</v>
      </c>
    </row>
    <row r="1381" spans="2:17" x14ac:dyDescent="0.25">
      <c r="B1381" s="109">
        <v>1377</v>
      </c>
      <c r="C1381" s="146" t="s">
        <v>6464</v>
      </c>
      <c r="D1381" s="109">
        <v>1200162300</v>
      </c>
      <c r="E1381" s="108" t="s">
        <v>2877</v>
      </c>
      <c r="F1381" s="109">
        <v>2020</v>
      </c>
      <c r="G1381" s="110">
        <v>44389</v>
      </c>
      <c r="H1381" s="109">
        <f t="shared" si="128"/>
        <v>1</v>
      </c>
      <c r="I1381" s="109">
        <v>15</v>
      </c>
      <c r="J1381" s="111">
        <f t="shared" si="129"/>
        <v>6.3333333333333325E-2</v>
      </c>
      <c r="K1381" s="138">
        <v>17808683.5</v>
      </c>
      <c r="L1381" s="138">
        <v>16286780.279999999</v>
      </c>
      <c r="M1381" s="121">
        <v>0</v>
      </c>
      <c r="N1381" s="112">
        <f t="shared" si="130"/>
        <v>17808683.5</v>
      </c>
      <c r="O1381" s="112">
        <f t="shared" si="131"/>
        <v>1127883.2883333331</v>
      </c>
      <c r="P1381" s="114">
        <f t="shared" si="132"/>
        <v>16680800.211666666</v>
      </c>
      <c r="Q1381" s="115">
        <f t="shared" si="133"/>
        <v>15012720.1905</v>
      </c>
    </row>
    <row r="1382" spans="2:17" x14ac:dyDescent="0.25">
      <c r="B1382" s="109">
        <v>1378</v>
      </c>
      <c r="C1382" s="146" t="s">
        <v>6464</v>
      </c>
      <c r="D1382" s="109">
        <v>1200162270</v>
      </c>
      <c r="E1382" s="108" t="s">
        <v>2880</v>
      </c>
      <c r="F1382" s="109">
        <v>2020</v>
      </c>
      <c r="G1382" s="110">
        <v>44389</v>
      </c>
      <c r="H1382" s="109">
        <f t="shared" si="128"/>
        <v>1</v>
      </c>
      <c r="I1382" s="109">
        <v>15</v>
      </c>
      <c r="J1382" s="111">
        <f t="shared" si="129"/>
        <v>6.3333333333333325E-2</v>
      </c>
      <c r="K1382" s="138">
        <v>16248288.5</v>
      </c>
      <c r="L1382" s="138">
        <v>14859734.25</v>
      </c>
      <c r="M1382" s="121">
        <v>0</v>
      </c>
      <c r="N1382" s="112">
        <f t="shared" si="130"/>
        <v>16248288.5</v>
      </c>
      <c r="O1382" s="112">
        <f t="shared" si="131"/>
        <v>1029058.2716666665</v>
      </c>
      <c r="P1382" s="114">
        <f t="shared" si="132"/>
        <v>15219230.228333334</v>
      </c>
      <c r="Q1382" s="115">
        <f t="shared" si="133"/>
        <v>13697307.205500001</v>
      </c>
    </row>
    <row r="1383" spans="2:17" x14ac:dyDescent="0.25">
      <c r="B1383" s="109">
        <v>1379</v>
      </c>
      <c r="C1383" s="146" t="s">
        <v>6464</v>
      </c>
      <c r="D1383" s="109">
        <v>1200162350</v>
      </c>
      <c r="E1383" s="108" t="s">
        <v>2881</v>
      </c>
      <c r="F1383" s="109">
        <v>2020</v>
      </c>
      <c r="G1383" s="110">
        <v>44389</v>
      </c>
      <c r="H1383" s="109">
        <f t="shared" si="128"/>
        <v>1</v>
      </c>
      <c r="I1383" s="109">
        <v>15</v>
      </c>
      <c r="J1383" s="111">
        <f t="shared" si="129"/>
        <v>6.3333333333333325E-2</v>
      </c>
      <c r="K1383" s="138">
        <v>15313961.5</v>
      </c>
      <c r="L1383" s="138">
        <v>14005253.42</v>
      </c>
      <c r="M1383" s="121">
        <v>0</v>
      </c>
      <c r="N1383" s="112">
        <f t="shared" si="130"/>
        <v>15313961.5</v>
      </c>
      <c r="O1383" s="112">
        <f t="shared" si="131"/>
        <v>969884.22833333316</v>
      </c>
      <c r="P1383" s="114">
        <f t="shared" si="132"/>
        <v>14344077.271666666</v>
      </c>
      <c r="Q1383" s="115">
        <f t="shared" si="133"/>
        <v>12909669.544500001</v>
      </c>
    </row>
    <row r="1384" spans="2:17" x14ac:dyDescent="0.25">
      <c r="B1384" s="109">
        <v>1380</v>
      </c>
      <c r="C1384" s="146" t="s">
        <v>6464</v>
      </c>
      <c r="D1384" s="109">
        <v>1200162340</v>
      </c>
      <c r="E1384" s="108" t="s">
        <v>2882</v>
      </c>
      <c r="F1384" s="109">
        <v>2020</v>
      </c>
      <c r="G1384" s="110">
        <v>44389</v>
      </c>
      <c r="H1384" s="109">
        <f t="shared" si="128"/>
        <v>1</v>
      </c>
      <c r="I1384" s="109">
        <v>15</v>
      </c>
      <c r="J1384" s="111">
        <f t="shared" si="129"/>
        <v>6.3333333333333325E-2</v>
      </c>
      <c r="K1384" s="138">
        <v>15313960.5</v>
      </c>
      <c r="L1384" s="138">
        <v>14005252.529999999</v>
      </c>
      <c r="M1384" s="121">
        <v>0</v>
      </c>
      <c r="N1384" s="112">
        <f t="shared" si="130"/>
        <v>15313960.5</v>
      </c>
      <c r="O1384" s="112">
        <f t="shared" si="131"/>
        <v>969884.16499999992</v>
      </c>
      <c r="P1384" s="114">
        <f t="shared" si="132"/>
        <v>14344076.335000001</v>
      </c>
      <c r="Q1384" s="115">
        <f t="shared" si="133"/>
        <v>12909668.7015</v>
      </c>
    </row>
    <row r="1385" spans="2:17" x14ac:dyDescent="0.25">
      <c r="B1385" s="109">
        <v>1381</v>
      </c>
      <c r="C1385" s="146" t="s">
        <v>6464</v>
      </c>
      <c r="D1385" s="109">
        <v>1200162330</v>
      </c>
      <c r="E1385" s="108" t="s">
        <v>2883</v>
      </c>
      <c r="F1385" s="109">
        <v>2020</v>
      </c>
      <c r="G1385" s="110">
        <v>44389</v>
      </c>
      <c r="H1385" s="109">
        <f t="shared" si="128"/>
        <v>1</v>
      </c>
      <c r="I1385" s="109">
        <v>15</v>
      </c>
      <c r="J1385" s="111">
        <f t="shared" si="129"/>
        <v>6.3333333333333325E-2</v>
      </c>
      <c r="K1385" s="138">
        <v>14469927.5</v>
      </c>
      <c r="L1385" s="138">
        <v>13233349.310000001</v>
      </c>
      <c r="M1385" s="121">
        <v>0</v>
      </c>
      <c r="N1385" s="112">
        <f t="shared" si="130"/>
        <v>14469927.5</v>
      </c>
      <c r="O1385" s="112">
        <f t="shared" si="131"/>
        <v>916428.74166666658</v>
      </c>
      <c r="P1385" s="114">
        <f t="shared" si="132"/>
        <v>13553498.758333333</v>
      </c>
      <c r="Q1385" s="115">
        <f t="shared" si="133"/>
        <v>12198148.8825</v>
      </c>
    </row>
    <row r="1386" spans="2:17" x14ac:dyDescent="0.25">
      <c r="B1386" s="109">
        <v>1382</v>
      </c>
      <c r="C1386" s="146" t="s">
        <v>6464</v>
      </c>
      <c r="D1386" s="109">
        <v>1200162320</v>
      </c>
      <c r="E1386" s="108" t="s">
        <v>2884</v>
      </c>
      <c r="F1386" s="109">
        <v>2020</v>
      </c>
      <c r="G1386" s="110">
        <v>44389</v>
      </c>
      <c r="H1386" s="109">
        <f t="shared" si="128"/>
        <v>1</v>
      </c>
      <c r="I1386" s="109">
        <v>15</v>
      </c>
      <c r="J1386" s="111">
        <f t="shared" si="129"/>
        <v>6.3333333333333325E-2</v>
      </c>
      <c r="K1386" s="138">
        <v>13329608.5</v>
      </c>
      <c r="L1386" s="138">
        <v>12190480.26</v>
      </c>
      <c r="M1386" s="121">
        <v>0</v>
      </c>
      <c r="N1386" s="112">
        <f t="shared" si="130"/>
        <v>13329608.5</v>
      </c>
      <c r="O1386" s="112">
        <f t="shared" si="131"/>
        <v>844208.53833333321</v>
      </c>
      <c r="P1386" s="114">
        <f t="shared" si="132"/>
        <v>12485399.961666666</v>
      </c>
      <c r="Q1386" s="115">
        <f t="shared" si="133"/>
        <v>11236859.965499999</v>
      </c>
    </row>
    <row r="1387" spans="2:17" x14ac:dyDescent="0.25">
      <c r="B1387" s="109">
        <v>1383</v>
      </c>
      <c r="C1387" s="146" t="s">
        <v>6464</v>
      </c>
      <c r="D1387" s="109">
        <v>1200162310</v>
      </c>
      <c r="E1387" s="108" t="s">
        <v>2885</v>
      </c>
      <c r="F1387" s="109">
        <v>2020</v>
      </c>
      <c r="G1387" s="110">
        <v>44389</v>
      </c>
      <c r="H1387" s="109">
        <f t="shared" si="128"/>
        <v>1</v>
      </c>
      <c r="I1387" s="109">
        <v>15</v>
      </c>
      <c r="J1387" s="111">
        <f t="shared" si="129"/>
        <v>6.3333333333333325E-2</v>
      </c>
      <c r="K1387" s="138">
        <v>13329608.5</v>
      </c>
      <c r="L1387" s="138">
        <v>12190480.26</v>
      </c>
      <c r="M1387" s="121">
        <v>0</v>
      </c>
      <c r="N1387" s="112">
        <f t="shared" si="130"/>
        <v>13329608.5</v>
      </c>
      <c r="O1387" s="112">
        <f t="shared" si="131"/>
        <v>844208.53833333321</v>
      </c>
      <c r="P1387" s="114">
        <f t="shared" si="132"/>
        <v>12485399.961666666</v>
      </c>
      <c r="Q1387" s="115">
        <f t="shared" si="133"/>
        <v>11236859.965499999</v>
      </c>
    </row>
    <row r="1388" spans="2:17" x14ac:dyDescent="0.25">
      <c r="B1388" s="109">
        <v>1384</v>
      </c>
      <c r="C1388" s="146" t="s">
        <v>6464</v>
      </c>
      <c r="D1388" s="109">
        <v>1200162290</v>
      </c>
      <c r="E1388" s="108" t="s">
        <v>2886</v>
      </c>
      <c r="F1388" s="109">
        <v>2020</v>
      </c>
      <c r="G1388" s="110">
        <v>44389</v>
      </c>
      <c r="H1388" s="109">
        <f t="shared" si="128"/>
        <v>1</v>
      </c>
      <c r="I1388" s="109">
        <v>15</v>
      </c>
      <c r="J1388" s="111">
        <f t="shared" si="129"/>
        <v>6.3333333333333325E-2</v>
      </c>
      <c r="K1388" s="138">
        <v>11319364.5</v>
      </c>
      <c r="L1388" s="138">
        <v>10352028.67</v>
      </c>
      <c r="M1388" s="121">
        <v>0</v>
      </c>
      <c r="N1388" s="112">
        <f t="shared" si="130"/>
        <v>11319364.5</v>
      </c>
      <c r="O1388" s="112">
        <f t="shared" si="131"/>
        <v>716893.08499999985</v>
      </c>
      <c r="P1388" s="114">
        <f t="shared" si="132"/>
        <v>10602471.415000001</v>
      </c>
      <c r="Q1388" s="115">
        <f t="shared" si="133"/>
        <v>9542224.2735000011</v>
      </c>
    </row>
    <row r="1389" spans="2:17" x14ac:dyDescent="0.25">
      <c r="B1389" s="109">
        <v>1385</v>
      </c>
      <c r="C1389" s="146" t="s">
        <v>6464</v>
      </c>
      <c r="D1389" s="109">
        <v>1200162190</v>
      </c>
      <c r="E1389" s="108" t="s">
        <v>2887</v>
      </c>
      <c r="F1389" s="109">
        <v>2020</v>
      </c>
      <c r="G1389" s="110">
        <v>44389</v>
      </c>
      <c r="H1389" s="109">
        <f t="shared" si="128"/>
        <v>1</v>
      </c>
      <c r="I1389" s="109">
        <v>15</v>
      </c>
      <c r="J1389" s="111">
        <f t="shared" si="129"/>
        <v>6.3333333333333325E-2</v>
      </c>
      <c r="K1389" s="138">
        <v>8037234</v>
      </c>
      <c r="L1389" s="138">
        <v>7350384.0999999996</v>
      </c>
      <c r="M1389" s="121">
        <v>0</v>
      </c>
      <c r="N1389" s="112">
        <f t="shared" si="130"/>
        <v>8037234</v>
      </c>
      <c r="O1389" s="112">
        <f t="shared" si="131"/>
        <v>509024.81999999995</v>
      </c>
      <c r="P1389" s="114">
        <f t="shared" si="132"/>
        <v>7528209.1799999997</v>
      </c>
      <c r="Q1389" s="115">
        <f t="shared" si="133"/>
        <v>6775388.2620000001</v>
      </c>
    </row>
    <row r="1390" spans="2:17" x14ac:dyDescent="0.25">
      <c r="B1390" s="109">
        <v>1386</v>
      </c>
      <c r="C1390" s="146" t="s">
        <v>6464</v>
      </c>
      <c r="D1390" s="109">
        <v>1200162570</v>
      </c>
      <c r="E1390" s="108" t="s">
        <v>2888</v>
      </c>
      <c r="F1390" s="109">
        <v>2020</v>
      </c>
      <c r="G1390" s="110">
        <v>44389</v>
      </c>
      <c r="H1390" s="109">
        <f t="shared" si="128"/>
        <v>1</v>
      </c>
      <c r="I1390" s="109">
        <v>15</v>
      </c>
      <c r="J1390" s="111">
        <f t="shared" si="129"/>
        <v>6.3333333333333325E-2</v>
      </c>
      <c r="K1390" s="138">
        <v>6768629</v>
      </c>
      <c r="L1390" s="138">
        <v>6190192.1600000001</v>
      </c>
      <c r="M1390" s="121">
        <v>0</v>
      </c>
      <c r="N1390" s="112">
        <f t="shared" si="130"/>
        <v>6768629</v>
      </c>
      <c r="O1390" s="112">
        <f t="shared" si="131"/>
        <v>428679.83666666661</v>
      </c>
      <c r="P1390" s="114">
        <f t="shared" si="132"/>
        <v>6339949.1633333331</v>
      </c>
      <c r="Q1390" s="115">
        <f t="shared" si="133"/>
        <v>5705954.2469999995</v>
      </c>
    </row>
    <row r="1391" spans="2:17" x14ac:dyDescent="0.25">
      <c r="B1391" s="109">
        <v>1387</v>
      </c>
      <c r="C1391" s="146" t="s">
        <v>6464</v>
      </c>
      <c r="D1391" s="109">
        <v>1200162560</v>
      </c>
      <c r="E1391" s="108" t="s">
        <v>2889</v>
      </c>
      <c r="F1391" s="109">
        <v>2020</v>
      </c>
      <c r="G1391" s="110">
        <v>44389</v>
      </c>
      <c r="H1391" s="109">
        <f t="shared" si="128"/>
        <v>1</v>
      </c>
      <c r="I1391" s="109">
        <v>15</v>
      </c>
      <c r="J1391" s="111">
        <f t="shared" si="129"/>
        <v>6.3333333333333325E-2</v>
      </c>
      <c r="K1391" s="138">
        <v>6322624</v>
      </c>
      <c r="L1391" s="138">
        <v>5782302.0800000001</v>
      </c>
      <c r="M1391" s="121">
        <v>0</v>
      </c>
      <c r="N1391" s="112">
        <f t="shared" si="130"/>
        <v>6322624</v>
      </c>
      <c r="O1391" s="112">
        <f t="shared" si="131"/>
        <v>400432.85333333327</v>
      </c>
      <c r="P1391" s="114">
        <f t="shared" si="132"/>
        <v>5922191.1466666665</v>
      </c>
      <c r="Q1391" s="115">
        <f t="shared" si="133"/>
        <v>5329972.0319999997</v>
      </c>
    </row>
    <row r="1392" spans="2:17" x14ac:dyDescent="0.25">
      <c r="B1392" s="109">
        <v>1388</v>
      </c>
      <c r="C1392" s="146" t="s">
        <v>6464</v>
      </c>
      <c r="D1392" s="109">
        <v>1200163190</v>
      </c>
      <c r="E1392" s="108" t="s">
        <v>2890</v>
      </c>
      <c r="F1392" s="109">
        <v>2020</v>
      </c>
      <c r="G1392" s="110">
        <v>44389</v>
      </c>
      <c r="H1392" s="109">
        <f t="shared" si="128"/>
        <v>1</v>
      </c>
      <c r="I1392" s="109">
        <v>15</v>
      </c>
      <c r="J1392" s="111">
        <f t="shared" si="129"/>
        <v>6.3333333333333325E-2</v>
      </c>
      <c r="K1392" s="138">
        <v>6258594</v>
      </c>
      <c r="L1392" s="138">
        <v>5723743.9900000002</v>
      </c>
      <c r="M1392" s="121">
        <v>0</v>
      </c>
      <c r="N1392" s="112">
        <f t="shared" si="130"/>
        <v>6258594</v>
      </c>
      <c r="O1392" s="112">
        <f t="shared" si="131"/>
        <v>396377.61999999994</v>
      </c>
      <c r="P1392" s="114">
        <f t="shared" si="132"/>
        <v>5862216.3799999999</v>
      </c>
      <c r="Q1392" s="115">
        <f t="shared" si="133"/>
        <v>5275994.7419999996</v>
      </c>
    </row>
    <row r="1393" spans="2:17" x14ac:dyDescent="0.25">
      <c r="B1393" s="109">
        <v>1389</v>
      </c>
      <c r="C1393" s="146" t="s">
        <v>6464</v>
      </c>
      <c r="D1393" s="109">
        <v>1200162580</v>
      </c>
      <c r="E1393" s="108" t="s">
        <v>2891</v>
      </c>
      <c r="F1393" s="109">
        <v>2020</v>
      </c>
      <c r="G1393" s="110">
        <v>44389</v>
      </c>
      <c r="H1393" s="109">
        <f t="shared" si="128"/>
        <v>1</v>
      </c>
      <c r="I1393" s="109">
        <v>15</v>
      </c>
      <c r="J1393" s="111">
        <f t="shared" si="129"/>
        <v>6.3333333333333325E-2</v>
      </c>
      <c r="K1393" s="138">
        <v>6254147</v>
      </c>
      <c r="L1393" s="138">
        <v>5719677.0199999996</v>
      </c>
      <c r="M1393" s="121">
        <v>0</v>
      </c>
      <c r="N1393" s="112">
        <f t="shared" si="130"/>
        <v>6254147</v>
      </c>
      <c r="O1393" s="112">
        <f t="shared" si="131"/>
        <v>396095.97666666663</v>
      </c>
      <c r="P1393" s="114">
        <f t="shared" si="132"/>
        <v>5858051.0233333334</v>
      </c>
      <c r="Q1393" s="115">
        <f t="shared" si="133"/>
        <v>5272245.9210000001</v>
      </c>
    </row>
    <row r="1394" spans="2:17" x14ac:dyDescent="0.25">
      <c r="B1394" s="109">
        <v>1390</v>
      </c>
      <c r="C1394" s="146" t="s">
        <v>6464</v>
      </c>
      <c r="D1394" s="109">
        <v>1200162200</v>
      </c>
      <c r="E1394" s="108" t="s">
        <v>2892</v>
      </c>
      <c r="F1394" s="109">
        <v>2020</v>
      </c>
      <c r="G1394" s="110">
        <v>44389</v>
      </c>
      <c r="H1394" s="109">
        <f t="shared" si="128"/>
        <v>1</v>
      </c>
      <c r="I1394" s="109">
        <v>15</v>
      </c>
      <c r="J1394" s="111">
        <f t="shared" si="129"/>
        <v>6.3333333333333325E-2</v>
      </c>
      <c r="K1394" s="138">
        <v>5223130</v>
      </c>
      <c r="L1394" s="138">
        <v>4776769.18</v>
      </c>
      <c r="M1394" s="121">
        <v>0</v>
      </c>
      <c r="N1394" s="112">
        <f t="shared" si="130"/>
        <v>5223130</v>
      </c>
      <c r="O1394" s="112">
        <f t="shared" si="131"/>
        <v>330798.23333333328</v>
      </c>
      <c r="P1394" s="114">
        <f t="shared" si="132"/>
        <v>4892331.7666666666</v>
      </c>
      <c r="Q1394" s="115">
        <f t="shared" si="133"/>
        <v>4403098.59</v>
      </c>
    </row>
    <row r="1395" spans="2:17" x14ac:dyDescent="0.25">
      <c r="B1395" s="109">
        <v>1391</v>
      </c>
      <c r="C1395" s="146" t="s">
        <v>6464</v>
      </c>
      <c r="D1395" s="109">
        <v>1200162150</v>
      </c>
      <c r="E1395" s="108" t="s">
        <v>2893</v>
      </c>
      <c r="F1395" s="109">
        <v>2020</v>
      </c>
      <c r="G1395" s="110">
        <v>44389</v>
      </c>
      <c r="H1395" s="109">
        <f t="shared" si="128"/>
        <v>1</v>
      </c>
      <c r="I1395" s="109">
        <v>15</v>
      </c>
      <c r="J1395" s="111">
        <f t="shared" si="129"/>
        <v>6.3333333333333325E-2</v>
      </c>
      <c r="K1395" s="138">
        <v>5124789</v>
      </c>
      <c r="L1395" s="138">
        <v>4686832.25</v>
      </c>
      <c r="M1395" s="121">
        <v>0</v>
      </c>
      <c r="N1395" s="112">
        <f t="shared" si="130"/>
        <v>5124789</v>
      </c>
      <c r="O1395" s="112">
        <f t="shared" si="131"/>
        <v>324569.96999999997</v>
      </c>
      <c r="P1395" s="114">
        <f t="shared" si="132"/>
        <v>4800219.03</v>
      </c>
      <c r="Q1395" s="115">
        <f t="shared" si="133"/>
        <v>4320197.1270000003</v>
      </c>
    </row>
    <row r="1396" spans="2:17" x14ac:dyDescent="0.25">
      <c r="B1396" s="109">
        <v>1392</v>
      </c>
      <c r="C1396" s="146" t="s">
        <v>6464</v>
      </c>
      <c r="D1396" s="109">
        <v>1200162790</v>
      </c>
      <c r="E1396" s="108" t="s">
        <v>2894</v>
      </c>
      <c r="F1396" s="109">
        <v>2020</v>
      </c>
      <c r="G1396" s="110">
        <v>44389</v>
      </c>
      <c r="H1396" s="109">
        <f t="shared" si="128"/>
        <v>1</v>
      </c>
      <c r="I1396" s="109">
        <v>15</v>
      </c>
      <c r="J1396" s="111">
        <f t="shared" si="129"/>
        <v>6.3333333333333325E-2</v>
      </c>
      <c r="K1396" s="138">
        <v>4661596</v>
      </c>
      <c r="L1396" s="138">
        <v>4263223.04</v>
      </c>
      <c r="M1396" s="121">
        <v>0</v>
      </c>
      <c r="N1396" s="112">
        <f t="shared" si="130"/>
        <v>4661596</v>
      </c>
      <c r="O1396" s="112">
        <f t="shared" si="131"/>
        <v>295234.41333333327</v>
      </c>
      <c r="P1396" s="114">
        <f t="shared" si="132"/>
        <v>4366361.5866666669</v>
      </c>
      <c r="Q1396" s="115">
        <f t="shared" si="133"/>
        <v>3929725.4280000003</v>
      </c>
    </row>
    <row r="1397" spans="2:17" x14ac:dyDescent="0.25">
      <c r="B1397" s="109">
        <v>1393</v>
      </c>
      <c r="C1397" s="146" t="s">
        <v>6464</v>
      </c>
      <c r="D1397" s="109">
        <v>1200162430</v>
      </c>
      <c r="E1397" s="108" t="s">
        <v>2895</v>
      </c>
      <c r="F1397" s="109">
        <v>2020</v>
      </c>
      <c r="G1397" s="110">
        <v>44389</v>
      </c>
      <c r="H1397" s="109">
        <f t="shared" si="128"/>
        <v>1</v>
      </c>
      <c r="I1397" s="109">
        <v>15</v>
      </c>
      <c r="J1397" s="111">
        <f t="shared" si="129"/>
        <v>6.3333333333333325E-2</v>
      </c>
      <c r="K1397" s="138">
        <v>4583045</v>
      </c>
      <c r="L1397" s="138">
        <v>4191384.88</v>
      </c>
      <c r="M1397" s="121">
        <v>0</v>
      </c>
      <c r="N1397" s="112">
        <f t="shared" si="130"/>
        <v>4583045</v>
      </c>
      <c r="O1397" s="112">
        <f t="shared" si="131"/>
        <v>290259.5166666666</v>
      </c>
      <c r="P1397" s="114">
        <f t="shared" si="132"/>
        <v>4292785.4833333334</v>
      </c>
      <c r="Q1397" s="115">
        <f t="shared" si="133"/>
        <v>3863506.9350000001</v>
      </c>
    </row>
    <row r="1398" spans="2:17" x14ac:dyDescent="0.25">
      <c r="B1398" s="109">
        <v>1394</v>
      </c>
      <c r="C1398" s="146" t="s">
        <v>6464</v>
      </c>
      <c r="D1398" s="109">
        <v>1200162600</v>
      </c>
      <c r="E1398" s="108" t="s">
        <v>2896</v>
      </c>
      <c r="F1398" s="109">
        <v>2020</v>
      </c>
      <c r="G1398" s="110">
        <v>44389</v>
      </c>
      <c r="H1398" s="109">
        <f t="shared" si="128"/>
        <v>1</v>
      </c>
      <c r="I1398" s="109">
        <v>15</v>
      </c>
      <c r="J1398" s="111">
        <f t="shared" si="129"/>
        <v>6.3333333333333325E-2</v>
      </c>
      <c r="K1398" s="138">
        <v>3991826</v>
      </c>
      <c r="L1398" s="138">
        <v>3650690.56</v>
      </c>
      <c r="M1398" s="121">
        <v>0</v>
      </c>
      <c r="N1398" s="112">
        <f t="shared" si="130"/>
        <v>3991826</v>
      </c>
      <c r="O1398" s="112">
        <f t="shared" si="131"/>
        <v>252815.64666666664</v>
      </c>
      <c r="P1398" s="114">
        <f t="shared" si="132"/>
        <v>3739010.3533333335</v>
      </c>
      <c r="Q1398" s="115">
        <f t="shared" si="133"/>
        <v>3365109.3180000004</v>
      </c>
    </row>
    <row r="1399" spans="2:17" x14ac:dyDescent="0.25">
      <c r="B1399" s="109">
        <v>1395</v>
      </c>
      <c r="C1399" s="146" t="s">
        <v>6464</v>
      </c>
      <c r="D1399" s="109">
        <v>1200160760</v>
      </c>
      <c r="E1399" s="108" t="s">
        <v>2897</v>
      </c>
      <c r="F1399" s="109">
        <v>2020</v>
      </c>
      <c r="G1399" s="110">
        <v>44389</v>
      </c>
      <c r="H1399" s="109">
        <f t="shared" si="128"/>
        <v>1</v>
      </c>
      <c r="I1399" s="109">
        <v>15</v>
      </c>
      <c r="J1399" s="111">
        <f t="shared" si="129"/>
        <v>6.3333333333333325E-2</v>
      </c>
      <c r="K1399" s="138">
        <v>3247768.75</v>
      </c>
      <c r="L1399" s="138">
        <v>2977980.89</v>
      </c>
      <c r="M1399" s="121">
        <v>0</v>
      </c>
      <c r="N1399" s="112">
        <f t="shared" si="130"/>
        <v>3247768.75</v>
      </c>
      <c r="O1399" s="112">
        <f t="shared" si="131"/>
        <v>205692.02083333331</v>
      </c>
      <c r="P1399" s="114">
        <f t="shared" si="132"/>
        <v>3042076.7291666665</v>
      </c>
      <c r="Q1399" s="115">
        <f t="shared" si="133"/>
        <v>2737869.0562499999</v>
      </c>
    </row>
    <row r="1400" spans="2:17" x14ac:dyDescent="0.25">
      <c r="B1400" s="109">
        <v>1396</v>
      </c>
      <c r="C1400" s="146" t="s">
        <v>6464</v>
      </c>
      <c r="D1400" s="109">
        <v>1200162140</v>
      </c>
      <c r="E1400" s="108" t="s">
        <v>2898</v>
      </c>
      <c r="F1400" s="109">
        <v>2020</v>
      </c>
      <c r="G1400" s="110">
        <v>44389</v>
      </c>
      <c r="H1400" s="109">
        <f t="shared" si="128"/>
        <v>1</v>
      </c>
      <c r="I1400" s="109">
        <v>15</v>
      </c>
      <c r="J1400" s="111">
        <f t="shared" si="129"/>
        <v>6.3333333333333325E-2</v>
      </c>
      <c r="K1400" s="138">
        <v>3066961</v>
      </c>
      <c r="L1400" s="138">
        <v>2804863.13</v>
      </c>
      <c r="M1400" s="121">
        <v>0</v>
      </c>
      <c r="N1400" s="112">
        <f t="shared" si="130"/>
        <v>3066961</v>
      </c>
      <c r="O1400" s="112">
        <f t="shared" si="131"/>
        <v>194240.86333333331</v>
      </c>
      <c r="P1400" s="114">
        <f t="shared" si="132"/>
        <v>2872720.1366666667</v>
      </c>
      <c r="Q1400" s="115">
        <f t="shared" si="133"/>
        <v>2585448.1230000001</v>
      </c>
    </row>
    <row r="1401" spans="2:17" x14ac:dyDescent="0.25">
      <c r="B1401" s="109">
        <v>1397</v>
      </c>
      <c r="C1401" s="146" t="s">
        <v>6464</v>
      </c>
      <c r="D1401" s="109">
        <v>1200162590</v>
      </c>
      <c r="E1401" s="108" t="s">
        <v>2899</v>
      </c>
      <c r="F1401" s="109">
        <v>2020</v>
      </c>
      <c r="G1401" s="110">
        <v>44389</v>
      </c>
      <c r="H1401" s="109">
        <f t="shared" si="128"/>
        <v>1</v>
      </c>
      <c r="I1401" s="109">
        <v>15</v>
      </c>
      <c r="J1401" s="111">
        <f t="shared" si="129"/>
        <v>6.3333333333333325E-2</v>
      </c>
      <c r="K1401" s="138">
        <v>3066763</v>
      </c>
      <c r="L1401" s="138">
        <v>2804682.07</v>
      </c>
      <c r="M1401" s="121">
        <v>0</v>
      </c>
      <c r="N1401" s="112">
        <f t="shared" si="130"/>
        <v>3066763</v>
      </c>
      <c r="O1401" s="112">
        <f t="shared" si="131"/>
        <v>194228.3233333333</v>
      </c>
      <c r="P1401" s="114">
        <f t="shared" si="132"/>
        <v>2872534.6766666668</v>
      </c>
      <c r="Q1401" s="115">
        <f t="shared" si="133"/>
        <v>2585281.2090000003</v>
      </c>
    </row>
    <row r="1402" spans="2:17" x14ac:dyDescent="0.25">
      <c r="B1402" s="109">
        <v>1398</v>
      </c>
      <c r="C1402" s="146" t="s">
        <v>6464</v>
      </c>
      <c r="D1402" s="109">
        <v>1200162760</v>
      </c>
      <c r="E1402" s="108" t="s">
        <v>2900</v>
      </c>
      <c r="F1402" s="109">
        <v>2020</v>
      </c>
      <c r="G1402" s="110">
        <v>44389</v>
      </c>
      <c r="H1402" s="109">
        <f t="shared" si="128"/>
        <v>1</v>
      </c>
      <c r="I1402" s="109">
        <v>15</v>
      </c>
      <c r="J1402" s="111">
        <f t="shared" si="129"/>
        <v>6.3333333333333325E-2</v>
      </c>
      <c r="K1402" s="138">
        <v>2996393</v>
      </c>
      <c r="L1402" s="138">
        <v>2804342.58</v>
      </c>
      <c r="M1402" s="121">
        <v>0</v>
      </c>
      <c r="N1402" s="112">
        <f t="shared" si="130"/>
        <v>2996393</v>
      </c>
      <c r="O1402" s="112">
        <f t="shared" si="131"/>
        <v>189771.55666666664</v>
      </c>
      <c r="P1402" s="114">
        <f t="shared" si="132"/>
        <v>2806621.4433333334</v>
      </c>
      <c r="Q1402" s="115">
        <f t="shared" si="133"/>
        <v>2525959.2990000001</v>
      </c>
    </row>
    <row r="1403" spans="2:17" x14ac:dyDescent="0.25">
      <c r="B1403" s="109">
        <v>1399</v>
      </c>
      <c r="C1403" s="146" t="s">
        <v>6464</v>
      </c>
      <c r="D1403" s="109">
        <v>1200162160</v>
      </c>
      <c r="E1403" s="108" t="s">
        <v>2901</v>
      </c>
      <c r="F1403" s="109">
        <v>2020</v>
      </c>
      <c r="G1403" s="110">
        <v>44389</v>
      </c>
      <c r="H1403" s="109">
        <f t="shared" si="128"/>
        <v>1</v>
      </c>
      <c r="I1403" s="109">
        <v>15</v>
      </c>
      <c r="J1403" s="111">
        <f t="shared" si="129"/>
        <v>6.3333333333333325E-2</v>
      </c>
      <c r="K1403" s="138">
        <v>2542900</v>
      </c>
      <c r="L1403" s="138">
        <v>2325587.59</v>
      </c>
      <c r="M1403" s="121">
        <v>0</v>
      </c>
      <c r="N1403" s="112">
        <f t="shared" si="130"/>
        <v>2542900</v>
      </c>
      <c r="O1403" s="112">
        <f t="shared" si="131"/>
        <v>161050.33333333331</v>
      </c>
      <c r="P1403" s="114">
        <f t="shared" si="132"/>
        <v>2381849.6666666665</v>
      </c>
      <c r="Q1403" s="115">
        <f t="shared" si="133"/>
        <v>2143664.6999999997</v>
      </c>
    </row>
    <row r="1404" spans="2:17" x14ac:dyDescent="0.25">
      <c r="B1404" s="109">
        <v>1400</v>
      </c>
      <c r="C1404" s="146" t="s">
        <v>6464</v>
      </c>
      <c r="D1404" s="109">
        <v>1200165220</v>
      </c>
      <c r="E1404" s="108" t="s">
        <v>2902</v>
      </c>
      <c r="F1404" s="109">
        <v>2020</v>
      </c>
      <c r="G1404" s="110">
        <v>44389</v>
      </c>
      <c r="H1404" s="109">
        <f t="shared" si="128"/>
        <v>1</v>
      </c>
      <c r="I1404" s="109">
        <v>15</v>
      </c>
      <c r="J1404" s="111">
        <f t="shared" si="129"/>
        <v>6.3333333333333325E-2</v>
      </c>
      <c r="K1404" s="138">
        <v>2470205</v>
      </c>
      <c r="L1404" s="138">
        <v>1372682.37</v>
      </c>
      <c r="M1404" s="121">
        <v>0</v>
      </c>
      <c r="N1404" s="112">
        <f t="shared" si="130"/>
        <v>2470205</v>
      </c>
      <c r="O1404" s="112">
        <f t="shared" si="131"/>
        <v>156446.31666666665</v>
      </c>
      <c r="P1404" s="114">
        <f t="shared" si="132"/>
        <v>2313758.6833333336</v>
      </c>
      <c r="Q1404" s="115">
        <f t="shared" si="133"/>
        <v>2082382.8150000002</v>
      </c>
    </row>
    <row r="1405" spans="2:17" x14ac:dyDescent="0.25">
      <c r="B1405" s="109">
        <v>1401</v>
      </c>
      <c r="C1405" s="146" t="s">
        <v>6464</v>
      </c>
      <c r="D1405" s="109">
        <v>1200162740</v>
      </c>
      <c r="E1405" s="108" t="s">
        <v>2903</v>
      </c>
      <c r="F1405" s="109">
        <v>2020</v>
      </c>
      <c r="G1405" s="110">
        <v>44389</v>
      </c>
      <c r="H1405" s="109">
        <f t="shared" si="128"/>
        <v>1</v>
      </c>
      <c r="I1405" s="109">
        <v>15</v>
      </c>
      <c r="J1405" s="111">
        <f t="shared" si="129"/>
        <v>6.3333333333333325E-2</v>
      </c>
      <c r="K1405" s="138">
        <v>2415460</v>
      </c>
      <c r="L1405" s="138">
        <v>2260643.8199999998</v>
      </c>
      <c r="M1405" s="121">
        <v>0</v>
      </c>
      <c r="N1405" s="112">
        <f t="shared" si="130"/>
        <v>2415460</v>
      </c>
      <c r="O1405" s="112">
        <f t="shared" si="131"/>
        <v>152979.1333333333</v>
      </c>
      <c r="P1405" s="114">
        <f t="shared" si="132"/>
        <v>2262480.8666666667</v>
      </c>
      <c r="Q1405" s="115">
        <f t="shared" si="133"/>
        <v>2036232.78</v>
      </c>
    </row>
    <row r="1406" spans="2:17" x14ac:dyDescent="0.25">
      <c r="B1406" s="109">
        <v>1402</v>
      </c>
      <c r="C1406" s="146" t="s">
        <v>6464</v>
      </c>
      <c r="D1406" s="109">
        <v>1200162710</v>
      </c>
      <c r="E1406" s="108" t="s">
        <v>2904</v>
      </c>
      <c r="F1406" s="109">
        <v>2020</v>
      </c>
      <c r="G1406" s="110">
        <v>44389</v>
      </c>
      <c r="H1406" s="109">
        <f t="shared" si="128"/>
        <v>1</v>
      </c>
      <c r="I1406" s="109">
        <v>15</v>
      </c>
      <c r="J1406" s="111">
        <f t="shared" si="129"/>
        <v>6.3333333333333325E-2</v>
      </c>
      <c r="K1406" s="138">
        <v>2407816</v>
      </c>
      <c r="L1406" s="138">
        <v>2253489.75</v>
      </c>
      <c r="M1406" s="121">
        <v>0</v>
      </c>
      <c r="N1406" s="112">
        <f t="shared" si="130"/>
        <v>2407816</v>
      </c>
      <c r="O1406" s="112">
        <f t="shared" si="131"/>
        <v>152495.01333333331</v>
      </c>
      <c r="P1406" s="114">
        <f t="shared" si="132"/>
        <v>2255320.9866666668</v>
      </c>
      <c r="Q1406" s="115">
        <f t="shared" si="133"/>
        <v>2029788.8880000003</v>
      </c>
    </row>
    <row r="1407" spans="2:17" x14ac:dyDescent="0.25">
      <c r="B1407" s="109">
        <v>1403</v>
      </c>
      <c r="C1407" s="146" t="s">
        <v>6464</v>
      </c>
      <c r="D1407" s="109">
        <v>1200162720</v>
      </c>
      <c r="E1407" s="108" t="s">
        <v>2905</v>
      </c>
      <c r="F1407" s="109">
        <v>2020</v>
      </c>
      <c r="G1407" s="110">
        <v>44389</v>
      </c>
      <c r="H1407" s="109">
        <f t="shared" si="128"/>
        <v>1</v>
      </c>
      <c r="I1407" s="109">
        <v>15</v>
      </c>
      <c r="J1407" s="111">
        <f t="shared" si="129"/>
        <v>6.3333333333333325E-2</v>
      </c>
      <c r="K1407" s="138">
        <v>2300802</v>
      </c>
      <c r="L1407" s="138">
        <v>2153334.7000000002</v>
      </c>
      <c r="M1407" s="121">
        <v>0</v>
      </c>
      <c r="N1407" s="112">
        <f t="shared" si="130"/>
        <v>2300802</v>
      </c>
      <c r="O1407" s="112">
        <f t="shared" si="131"/>
        <v>145717.46</v>
      </c>
      <c r="P1407" s="114">
        <f t="shared" si="132"/>
        <v>2155084.54</v>
      </c>
      <c r="Q1407" s="115">
        <f t="shared" si="133"/>
        <v>1939576.0860000001</v>
      </c>
    </row>
    <row r="1408" spans="2:17" x14ac:dyDescent="0.25">
      <c r="B1408" s="109">
        <v>1404</v>
      </c>
      <c r="C1408" s="146" t="s">
        <v>6464</v>
      </c>
      <c r="D1408" s="109">
        <v>1200162420</v>
      </c>
      <c r="E1408" s="108" t="s">
        <v>2906</v>
      </c>
      <c r="F1408" s="109">
        <v>2020</v>
      </c>
      <c r="G1408" s="110">
        <v>44389</v>
      </c>
      <c r="H1408" s="109">
        <f t="shared" si="128"/>
        <v>1</v>
      </c>
      <c r="I1408" s="109">
        <v>15</v>
      </c>
      <c r="J1408" s="111">
        <f t="shared" si="129"/>
        <v>6.3333333333333325E-2</v>
      </c>
      <c r="K1408" s="138">
        <v>2283646</v>
      </c>
      <c r="L1408" s="138">
        <v>2088489.06</v>
      </c>
      <c r="M1408" s="121">
        <v>0</v>
      </c>
      <c r="N1408" s="112">
        <f t="shared" si="130"/>
        <v>2283646</v>
      </c>
      <c r="O1408" s="112">
        <f t="shared" si="131"/>
        <v>144630.9133333333</v>
      </c>
      <c r="P1408" s="114">
        <f t="shared" si="132"/>
        <v>2139015.0866666669</v>
      </c>
      <c r="Q1408" s="115">
        <f t="shared" si="133"/>
        <v>1925113.5780000002</v>
      </c>
    </row>
    <row r="1409" spans="2:17" x14ac:dyDescent="0.25">
      <c r="B1409" s="109">
        <v>1405</v>
      </c>
      <c r="C1409" s="146" t="s">
        <v>6464</v>
      </c>
      <c r="D1409" s="109">
        <v>1200162170</v>
      </c>
      <c r="E1409" s="108" t="s">
        <v>2907</v>
      </c>
      <c r="F1409" s="109">
        <v>2020</v>
      </c>
      <c r="G1409" s="110">
        <v>44389</v>
      </c>
      <c r="H1409" s="109">
        <f t="shared" si="128"/>
        <v>1</v>
      </c>
      <c r="I1409" s="109">
        <v>15</v>
      </c>
      <c r="J1409" s="111">
        <f t="shared" si="129"/>
        <v>6.3333333333333325E-2</v>
      </c>
      <c r="K1409" s="138">
        <v>2232087</v>
      </c>
      <c r="L1409" s="138">
        <v>2041336.21</v>
      </c>
      <c r="M1409" s="121">
        <v>0</v>
      </c>
      <c r="N1409" s="112">
        <f t="shared" si="130"/>
        <v>2232087</v>
      </c>
      <c r="O1409" s="112">
        <f t="shared" si="131"/>
        <v>141365.50999999998</v>
      </c>
      <c r="P1409" s="114">
        <f t="shared" si="132"/>
        <v>2090721.49</v>
      </c>
      <c r="Q1409" s="115">
        <f t="shared" si="133"/>
        <v>1881649.341</v>
      </c>
    </row>
    <row r="1410" spans="2:17" x14ac:dyDescent="0.25">
      <c r="B1410" s="109">
        <v>1406</v>
      </c>
      <c r="C1410" s="146" t="s">
        <v>6464</v>
      </c>
      <c r="D1410" s="109">
        <v>1200162550</v>
      </c>
      <c r="E1410" s="108" t="s">
        <v>2908</v>
      </c>
      <c r="F1410" s="109">
        <v>2020</v>
      </c>
      <c r="G1410" s="110">
        <v>44389</v>
      </c>
      <c r="H1410" s="109">
        <f t="shared" si="128"/>
        <v>1</v>
      </c>
      <c r="I1410" s="109">
        <v>15</v>
      </c>
      <c r="J1410" s="111">
        <f t="shared" si="129"/>
        <v>6.3333333333333325E-2</v>
      </c>
      <c r="K1410" s="138">
        <v>2196844</v>
      </c>
      <c r="L1410" s="138">
        <v>2009105.03</v>
      </c>
      <c r="M1410" s="121">
        <v>0</v>
      </c>
      <c r="N1410" s="112">
        <f t="shared" si="130"/>
        <v>2196844</v>
      </c>
      <c r="O1410" s="112">
        <f t="shared" si="131"/>
        <v>139133.45333333331</v>
      </c>
      <c r="P1410" s="114">
        <f t="shared" si="132"/>
        <v>2057710.5466666666</v>
      </c>
      <c r="Q1410" s="115">
        <f t="shared" si="133"/>
        <v>1851939.4920000001</v>
      </c>
    </row>
    <row r="1411" spans="2:17" x14ac:dyDescent="0.25">
      <c r="B1411" s="109">
        <v>1407</v>
      </c>
      <c r="C1411" s="146" t="s">
        <v>6464</v>
      </c>
      <c r="D1411" s="109">
        <v>1200162700</v>
      </c>
      <c r="E1411" s="108" t="s">
        <v>2909</v>
      </c>
      <c r="F1411" s="109">
        <v>2020</v>
      </c>
      <c r="G1411" s="110">
        <v>44389</v>
      </c>
      <c r="H1411" s="109">
        <f t="shared" si="128"/>
        <v>1</v>
      </c>
      <c r="I1411" s="109">
        <v>15</v>
      </c>
      <c r="J1411" s="111">
        <f t="shared" si="129"/>
        <v>6.3333333333333325E-2</v>
      </c>
      <c r="K1411" s="138">
        <v>2117349</v>
      </c>
      <c r="L1411" s="138">
        <v>1981639.91</v>
      </c>
      <c r="M1411" s="121">
        <v>0</v>
      </c>
      <c r="N1411" s="112">
        <f t="shared" si="130"/>
        <v>2117349</v>
      </c>
      <c r="O1411" s="112">
        <f t="shared" si="131"/>
        <v>134098.76999999999</v>
      </c>
      <c r="P1411" s="114">
        <f t="shared" si="132"/>
        <v>1983250.23</v>
      </c>
      <c r="Q1411" s="115">
        <f t="shared" si="133"/>
        <v>1784925.2069999999</v>
      </c>
    </row>
    <row r="1412" spans="2:17" x14ac:dyDescent="0.25">
      <c r="B1412" s="109">
        <v>1408</v>
      </c>
      <c r="C1412" s="146" t="s">
        <v>6464</v>
      </c>
      <c r="D1412" s="109">
        <v>1200162680</v>
      </c>
      <c r="E1412" s="108" t="s">
        <v>2910</v>
      </c>
      <c r="F1412" s="109">
        <v>2020</v>
      </c>
      <c r="G1412" s="110">
        <v>44389</v>
      </c>
      <c r="H1412" s="109">
        <f t="shared" si="128"/>
        <v>1</v>
      </c>
      <c r="I1412" s="109">
        <v>15</v>
      </c>
      <c r="J1412" s="111">
        <f t="shared" si="129"/>
        <v>6.3333333333333325E-2</v>
      </c>
      <c r="K1412" s="138">
        <v>2010335</v>
      </c>
      <c r="L1412" s="138">
        <v>1881484.85</v>
      </c>
      <c r="M1412" s="121">
        <v>0</v>
      </c>
      <c r="N1412" s="112">
        <f t="shared" si="130"/>
        <v>2010335</v>
      </c>
      <c r="O1412" s="112">
        <f t="shared" si="131"/>
        <v>127321.21666666665</v>
      </c>
      <c r="P1412" s="114">
        <f t="shared" si="132"/>
        <v>1883013.7833333334</v>
      </c>
      <c r="Q1412" s="115">
        <f t="shared" si="133"/>
        <v>1694712.405</v>
      </c>
    </row>
    <row r="1413" spans="2:17" x14ac:dyDescent="0.25">
      <c r="B1413" s="109">
        <v>1409</v>
      </c>
      <c r="C1413" s="146" t="s">
        <v>6464</v>
      </c>
      <c r="D1413" s="109">
        <v>1200162750</v>
      </c>
      <c r="E1413" s="108" t="s">
        <v>2911</v>
      </c>
      <c r="F1413" s="109">
        <v>2020</v>
      </c>
      <c r="G1413" s="110">
        <v>44389</v>
      </c>
      <c r="H1413" s="109">
        <f t="shared" ref="H1413:H1476" si="134">YEAR(G1413)-F1413</f>
        <v>1</v>
      </c>
      <c r="I1413" s="109">
        <v>15</v>
      </c>
      <c r="J1413" s="111">
        <f t="shared" ref="J1413:J1476" si="135">(95/I1413/100)</f>
        <v>6.3333333333333325E-2</v>
      </c>
      <c r="K1413" s="138">
        <v>1964471</v>
      </c>
      <c r="L1413" s="138">
        <v>1838560.46</v>
      </c>
      <c r="M1413" s="121">
        <v>0</v>
      </c>
      <c r="N1413" s="112">
        <f t="shared" ref="N1413:N1476" si="136">K1413*(1+M1413)</f>
        <v>1964471</v>
      </c>
      <c r="O1413" s="112">
        <f t="shared" ref="O1413:O1476" si="137">H1413*J1413*N1413</f>
        <v>124416.49666666664</v>
      </c>
      <c r="P1413" s="114">
        <f t="shared" si="132"/>
        <v>1840054.5033333334</v>
      </c>
      <c r="Q1413" s="115">
        <f t="shared" si="133"/>
        <v>1656049.0530000001</v>
      </c>
    </row>
    <row r="1414" spans="2:17" x14ac:dyDescent="0.25">
      <c r="B1414" s="109">
        <v>1410</v>
      </c>
      <c r="C1414" s="146" t="s">
        <v>6464</v>
      </c>
      <c r="D1414" s="109">
        <v>1200162250</v>
      </c>
      <c r="E1414" s="108" t="s">
        <v>2912</v>
      </c>
      <c r="F1414" s="109">
        <v>2020</v>
      </c>
      <c r="G1414" s="110">
        <v>44389</v>
      </c>
      <c r="H1414" s="109">
        <f t="shared" si="134"/>
        <v>1</v>
      </c>
      <c r="I1414" s="109">
        <v>15</v>
      </c>
      <c r="J1414" s="111">
        <f t="shared" si="135"/>
        <v>6.3333333333333325E-2</v>
      </c>
      <c r="K1414" s="138">
        <v>1769451.5</v>
      </c>
      <c r="L1414" s="138">
        <v>1618236.84</v>
      </c>
      <c r="M1414" s="121">
        <v>0</v>
      </c>
      <c r="N1414" s="112">
        <f t="shared" si="136"/>
        <v>1769451.5</v>
      </c>
      <c r="O1414" s="112">
        <f t="shared" si="137"/>
        <v>112065.26166666666</v>
      </c>
      <c r="P1414" s="114">
        <f t="shared" ref="P1414:P1477" si="138">IF(N1414-O1414&lt;=0,5%*N1414,N1414-O1414)</f>
        <v>1657386.2383333333</v>
      </c>
      <c r="Q1414" s="115">
        <f t="shared" ref="Q1414:Q1477" si="139">IF(P1414=N1414*5%,P1414,P1414*0.9)</f>
        <v>1491647.6144999999</v>
      </c>
    </row>
    <row r="1415" spans="2:17" x14ac:dyDescent="0.25">
      <c r="B1415" s="109">
        <v>1411</v>
      </c>
      <c r="C1415" s="146" t="s">
        <v>6464</v>
      </c>
      <c r="D1415" s="109">
        <v>1200162730</v>
      </c>
      <c r="E1415" s="108" t="s">
        <v>2913</v>
      </c>
      <c r="F1415" s="109">
        <v>2020</v>
      </c>
      <c r="G1415" s="110">
        <v>44389</v>
      </c>
      <c r="H1415" s="109">
        <f t="shared" si="134"/>
        <v>1</v>
      </c>
      <c r="I1415" s="109">
        <v>15</v>
      </c>
      <c r="J1415" s="111">
        <f t="shared" si="135"/>
        <v>6.3333333333333325E-2</v>
      </c>
      <c r="K1415" s="138">
        <v>1651074</v>
      </c>
      <c r="L1415" s="138">
        <v>1545250.27</v>
      </c>
      <c r="M1415" s="121">
        <v>0</v>
      </c>
      <c r="N1415" s="112">
        <f t="shared" si="136"/>
        <v>1651074</v>
      </c>
      <c r="O1415" s="112">
        <f t="shared" si="137"/>
        <v>104568.01999999999</v>
      </c>
      <c r="P1415" s="114">
        <f t="shared" si="138"/>
        <v>1546505.98</v>
      </c>
      <c r="Q1415" s="115">
        <f t="shared" si="139"/>
        <v>1391855.382</v>
      </c>
    </row>
    <row r="1416" spans="2:17" x14ac:dyDescent="0.25">
      <c r="B1416" s="109">
        <v>1412</v>
      </c>
      <c r="C1416" s="146" t="s">
        <v>6464</v>
      </c>
      <c r="D1416" s="109">
        <v>1200162520</v>
      </c>
      <c r="E1416" s="108" t="s">
        <v>2914</v>
      </c>
      <c r="F1416" s="109">
        <v>2020</v>
      </c>
      <c r="G1416" s="110">
        <v>44389</v>
      </c>
      <c r="H1416" s="109">
        <f t="shared" si="134"/>
        <v>1</v>
      </c>
      <c r="I1416" s="109">
        <v>15</v>
      </c>
      <c r="J1416" s="111">
        <f t="shared" si="135"/>
        <v>6.3333333333333325E-2</v>
      </c>
      <c r="K1416" s="138">
        <v>1642931.5</v>
      </c>
      <c r="L1416" s="138">
        <v>1502529.06</v>
      </c>
      <c r="M1416" s="121">
        <v>0</v>
      </c>
      <c r="N1416" s="112">
        <f t="shared" si="136"/>
        <v>1642931.5</v>
      </c>
      <c r="O1416" s="112">
        <f t="shared" si="137"/>
        <v>104052.32833333332</v>
      </c>
      <c r="P1416" s="114">
        <f t="shared" si="138"/>
        <v>1538879.1716666666</v>
      </c>
      <c r="Q1416" s="115">
        <f t="shared" si="139"/>
        <v>1384991.2545</v>
      </c>
    </row>
    <row r="1417" spans="2:17" x14ac:dyDescent="0.25">
      <c r="B1417" s="109">
        <v>1413</v>
      </c>
      <c r="C1417" s="146" t="s">
        <v>6464</v>
      </c>
      <c r="D1417" s="109">
        <v>1200163290</v>
      </c>
      <c r="E1417" s="108" t="s">
        <v>2914</v>
      </c>
      <c r="F1417" s="109">
        <v>2020</v>
      </c>
      <c r="G1417" s="110">
        <v>44389</v>
      </c>
      <c r="H1417" s="109">
        <f t="shared" si="134"/>
        <v>1</v>
      </c>
      <c r="I1417" s="109">
        <v>15</v>
      </c>
      <c r="J1417" s="111">
        <f t="shared" si="135"/>
        <v>6.3333333333333325E-2</v>
      </c>
      <c r="K1417" s="138">
        <v>1642931.5</v>
      </c>
      <c r="L1417" s="138">
        <v>1502529.06</v>
      </c>
      <c r="M1417" s="121">
        <v>0</v>
      </c>
      <c r="N1417" s="112">
        <f t="shared" si="136"/>
        <v>1642931.5</v>
      </c>
      <c r="O1417" s="112">
        <f t="shared" si="137"/>
        <v>104052.32833333332</v>
      </c>
      <c r="P1417" s="114">
        <f t="shared" si="138"/>
        <v>1538879.1716666666</v>
      </c>
      <c r="Q1417" s="115">
        <f t="shared" si="139"/>
        <v>1384991.2545</v>
      </c>
    </row>
    <row r="1418" spans="2:17" x14ac:dyDescent="0.25">
      <c r="B1418" s="109">
        <v>1414</v>
      </c>
      <c r="C1418" s="146" t="s">
        <v>6464</v>
      </c>
      <c r="D1418" s="109">
        <v>1200160340</v>
      </c>
      <c r="E1418" s="108" t="s">
        <v>2915</v>
      </c>
      <c r="F1418" s="109">
        <v>2020</v>
      </c>
      <c r="G1418" s="110">
        <v>44389</v>
      </c>
      <c r="H1418" s="109">
        <f t="shared" si="134"/>
        <v>1</v>
      </c>
      <c r="I1418" s="109">
        <v>12</v>
      </c>
      <c r="J1418" s="111">
        <f t="shared" si="135"/>
        <v>7.9166666666666663E-2</v>
      </c>
      <c r="K1418" s="138">
        <v>1604025.28</v>
      </c>
      <c r="L1418" s="138">
        <v>1505450.48</v>
      </c>
      <c r="M1418" s="121">
        <v>0</v>
      </c>
      <c r="N1418" s="112">
        <f t="shared" si="136"/>
        <v>1604025.28</v>
      </c>
      <c r="O1418" s="112">
        <f t="shared" si="137"/>
        <v>126985.33466666666</v>
      </c>
      <c r="P1418" s="114">
        <f t="shared" si="138"/>
        <v>1477039.9453333335</v>
      </c>
      <c r="Q1418" s="115">
        <f t="shared" si="139"/>
        <v>1329335.9508000002</v>
      </c>
    </row>
    <row r="1419" spans="2:17" x14ac:dyDescent="0.25">
      <c r="B1419" s="109">
        <v>1415</v>
      </c>
      <c r="C1419" s="146" t="s">
        <v>6464</v>
      </c>
      <c r="D1419" s="109">
        <v>1200162650</v>
      </c>
      <c r="E1419" s="108" t="s">
        <v>2916</v>
      </c>
      <c r="F1419" s="109">
        <v>2020</v>
      </c>
      <c r="G1419" s="110">
        <v>44389</v>
      </c>
      <c r="H1419" s="109">
        <f t="shared" si="134"/>
        <v>1</v>
      </c>
      <c r="I1419" s="109">
        <v>15</v>
      </c>
      <c r="J1419" s="111">
        <f t="shared" si="135"/>
        <v>6.3333333333333325E-2</v>
      </c>
      <c r="K1419" s="138">
        <v>1549311</v>
      </c>
      <c r="L1419" s="138">
        <v>1416909.23</v>
      </c>
      <c r="M1419" s="121">
        <v>0</v>
      </c>
      <c r="N1419" s="112">
        <f t="shared" si="136"/>
        <v>1549311</v>
      </c>
      <c r="O1419" s="112">
        <f t="shared" si="137"/>
        <v>98123.029999999984</v>
      </c>
      <c r="P1419" s="114">
        <f t="shared" si="138"/>
        <v>1451187.97</v>
      </c>
      <c r="Q1419" s="115">
        <f t="shared" si="139"/>
        <v>1306069.173</v>
      </c>
    </row>
    <row r="1420" spans="2:17" x14ac:dyDescent="0.25">
      <c r="B1420" s="109">
        <v>1416</v>
      </c>
      <c r="C1420" s="146" t="s">
        <v>6464</v>
      </c>
      <c r="D1420" s="109">
        <v>1200162660</v>
      </c>
      <c r="E1420" s="108" t="s">
        <v>2916</v>
      </c>
      <c r="F1420" s="109">
        <v>2020</v>
      </c>
      <c r="G1420" s="110">
        <v>44389</v>
      </c>
      <c r="H1420" s="109">
        <f t="shared" si="134"/>
        <v>1</v>
      </c>
      <c r="I1420" s="109">
        <v>15</v>
      </c>
      <c r="J1420" s="111">
        <f t="shared" si="135"/>
        <v>6.3333333333333325E-2</v>
      </c>
      <c r="K1420" s="138">
        <v>1479376</v>
      </c>
      <c r="L1420" s="138">
        <v>1352950.74</v>
      </c>
      <c r="M1420" s="121">
        <v>0</v>
      </c>
      <c r="N1420" s="112">
        <f t="shared" si="136"/>
        <v>1479376</v>
      </c>
      <c r="O1420" s="112">
        <f t="shared" si="137"/>
        <v>93693.813333333324</v>
      </c>
      <c r="P1420" s="114">
        <f t="shared" si="138"/>
        <v>1385682.1866666668</v>
      </c>
      <c r="Q1420" s="115">
        <f t="shared" si="139"/>
        <v>1247113.9680000001</v>
      </c>
    </row>
    <row r="1421" spans="2:17" x14ac:dyDescent="0.25">
      <c r="B1421" s="109">
        <v>1417</v>
      </c>
      <c r="C1421" s="146" t="s">
        <v>6464</v>
      </c>
      <c r="D1421" s="109">
        <v>1200162690</v>
      </c>
      <c r="E1421" s="108" t="s">
        <v>2917</v>
      </c>
      <c r="F1421" s="109">
        <v>2020</v>
      </c>
      <c r="G1421" s="110">
        <v>44389</v>
      </c>
      <c r="H1421" s="109">
        <f t="shared" si="134"/>
        <v>1</v>
      </c>
      <c r="I1421" s="109">
        <v>15</v>
      </c>
      <c r="J1421" s="111">
        <f t="shared" si="135"/>
        <v>6.3333333333333325E-2</v>
      </c>
      <c r="K1421" s="138">
        <v>1407115</v>
      </c>
      <c r="L1421" s="138">
        <v>1316927.56</v>
      </c>
      <c r="M1421" s="121">
        <v>0</v>
      </c>
      <c r="N1421" s="112">
        <f t="shared" si="136"/>
        <v>1407115</v>
      </c>
      <c r="O1421" s="112">
        <f t="shared" si="137"/>
        <v>89117.283333333326</v>
      </c>
      <c r="P1421" s="114">
        <f t="shared" si="138"/>
        <v>1317997.7166666668</v>
      </c>
      <c r="Q1421" s="115">
        <f t="shared" si="139"/>
        <v>1186197.9450000001</v>
      </c>
    </row>
    <row r="1422" spans="2:17" x14ac:dyDescent="0.25">
      <c r="B1422" s="109">
        <v>1418</v>
      </c>
      <c r="C1422" s="146" t="s">
        <v>6464</v>
      </c>
      <c r="D1422" s="109">
        <v>1200162670</v>
      </c>
      <c r="E1422" s="108" t="s">
        <v>2918</v>
      </c>
      <c r="F1422" s="109">
        <v>2020</v>
      </c>
      <c r="G1422" s="110">
        <v>44389</v>
      </c>
      <c r="H1422" s="109">
        <f t="shared" si="134"/>
        <v>1</v>
      </c>
      <c r="I1422" s="109">
        <v>15</v>
      </c>
      <c r="J1422" s="111">
        <f t="shared" si="135"/>
        <v>6.3333333333333325E-2</v>
      </c>
      <c r="K1422" s="138">
        <v>1336806</v>
      </c>
      <c r="L1422" s="138">
        <v>1251124.93</v>
      </c>
      <c r="M1422" s="121">
        <v>0</v>
      </c>
      <c r="N1422" s="112">
        <f t="shared" si="136"/>
        <v>1336806</v>
      </c>
      <c r="O1422" s="112">
        <f t="shared" si="137"/>
        <v>84664.37999999999</v>
      </c>
      <c r="P1422" s="114">
        <f t="shared" si="138"/>
        <v>1252141.6200000001</v>
      </c>
      <c r="Q1422" s="115">
        <f t="shared" si="139"/>
        <v>1126927.4580000001</v>
      </c>
    </row>
    <row r="1423" spans="2:17" x14ac:dyDescent="0.25">
      <c r="B1423" s="109">
        <v>1419</v>
      </c>
      <c r="C1423" s="146" t="s">
        <v>6464</v>
      </c>
      <c r="D1423" s="109">
        <v>1200163060</v>
      </c>
      <c r="E1423" s="108" t="s">
        <v>2919</v>
      </c>
      <c r="F1423" s="109">
        <v>2020</v>
      </c>
      <c r="G1423" s="110">
        <v>44389</v>
      </c>
      <c r="H1423" s="109">
        <f t="shared" si="134"/>
        <v>1</v>
      </c>
      <c r="I1423" s="109">
        <v>15</v>
      </c>
      <c r="J1423" s="111">
        <f t="shared" si="135"/>
        <v>6.3333333333333325E-2</v>
      </c>
      <c r="K1423" s="138">
        <v>1266560</v>
      </c>
      <c r="L1423" s="138">
        <v>1158321.7</v>
      </c>
      <c r="M1423" s="121">
        <v>0</v>
      </c>
      <c r="N1423" s="112">
        <f t="shared" si="136"/>
        <v>1266560</v>
      </c>
      <c r="O1423" s="112">
        <f t="shared" si="137"/>
        <v>80215.46666666666</v>
      </c>
      <c r="P1423" s="114">
        <f t="shared" si="138"/>
        <v>1186344.5333333334</v>
      </c>
      <c r="Q1423" s="115">
        <f t="shared" si="139"/>
        <v>1067710.08</v>
      </c>
    </row>
    <row r="1424" spans="2:17" x14ac:dyDescent="0.25">
      <c r="B1424" s="109">
        <v>1420</v>
      </c>
      <c r="C1424" s="146" t="s">
        <v>6464</v>
      </c>
      <c r="D1424" s="109">
        <v>1200162880</v>
      </c>
      <c r="E1424" s="108" t="s">
        <v>2920</v>
      </c>
      <c r="F1424" s="109">
        <v>2020</v>
      </c>
      <c r="G1424" s="110">
        <v>44389</v>
      </c>
      <c r="H1424" s="109">
        <f t="shared" si="134"/>
        <v>1</v>
      </c>
      <c r="I1424" s="109">
        <v>15</v>
      </c>
      <c r="J1424" s="111">
        <f t="shared" si="135"/>
        <v>6.3333333333333325E-2</v>
      </c>
      <c r="K1424" s="138">
        <v>1222375</v>
      </c>
      <c r="L1424" s="138">
        <v>1117912.67</v>
      </c>
      <c r="M1424" s="121">
        <v>0</v>
      </c>
      <c r="N1424" s="112">
        <f t="shared" si="136"/>
        <v>1222375</v>
      </c>
      <c r="O1424" s="112">
        <f t="shared" si="137"/>
        <v>77417.083333333328</v>
      </c>
      <c r="P1424" s="114">
        <f t="shared" si="138"/>
        <v>1144957.9166666667</v>
      </c>
      <c r="Q1424" s="115">
        <f t="shared" si="139"/>
        <v>1030462.1250000001</v>
      </c>
    </row>
    <row r="1425" spans="2:17" x14ac:dyDescent="0.25">
      <c r="B1425" s="109">
        <v>1421</v>
      </c>
      <c r="C1425" s="146" t="s">
        <v>6464</v>
      </c>
      <c r="D1425" s="109">
        <v>1200162530</v>
      </c>
      <c r="E1425" s="108" t="s">
        <v>2920</v>
      </c>
      <c r="F1425" s="109">
        <v>2020</v>
      </c>
      <c r="G1425" s="110">
        <v>44389</v>
      </c>
      <c r="H1425" s="109">
        <f t="shared" si="134"/>
        <v>1</v>
      </c>
      <c r="I1425" s="109">
        <v>15</v>
      </c>
      <c r="J1425" s="111">
        <f t="shared" si="135"/>
        <v>6.3333333333333325E-2</v>
      </c>
      <c r="K1425" s="138">
        <v>1222374</v>
      </c>
      <c r="L1425" s="138">
        <v>1117911.77</v>
      </c>
      <c r="M1425" s="121">
        <v>0</v>
      </c>
      <c r="N1425" s="112">
        <f t="shared" si="136"/>
        <v>1222374</v>
      </c>
      <c r="O1425" s="112">
        <f t="shared" si="137"/>
        <v>77417.01999999999</v>
      </c>
      <c r="P1425" s="114">
        <f t="shared" si="138"/>
        <v>1144956.98</v>
      </c>
      <c r="Q1425" s="115">
        <f t="shared" si="139"/>
        <v>1030461.282</v>
      </c>
    </row>
    <row r="1426" spans="2:17" x14ac:dyDescent="0.25">
      <c r="B1426" s="109">
        <v>1422</v>
      </c>
      <c r="C1426" s="146" t="s">
        <v>6464</v>
      </c>
      <c r="D1426" s="109">
        <v>1200162870</v>
      </c>
      <c r="E1426" s="108" t="s">
        <v>2920</v>
      </c>
      <c r="F1426" s="109">
        <v>2020</v>
      </c>
      <c r="G1426" s="110">
        <v>44389</v>
      </c>
      <c r="H1426" s="109">
        <f t="shared" si="134"/>
        <v>1</v>
      </c>
      <c r="I1426" s="109">
        <v>15</v>
      </c>
      <c r="J1426" s="111">
        <f t="shared" si="135"/>
        <v>6.3333333333333325E-2</v>
      </c>
      <c r="K1426" s="138">
        <v>1222374</v>
      </c>
      <c r="L1426" s="138">
        <v>1117911.77</v>
      </c>
      <c r="M1426" s="121">
        <v>0</v>
      </c>
      <c r="N1426" s="112">
        <f t="shared" si="136"/>
        <v>1222374</v>
      </c>
      <c r="O1426" s="112">
        <f t="shared" si="137"/>
        <v>77417.01999999999</v>
      </c>
      <c r="P1426" s="114">
        <f t="shared" si="138"/>
        <v>1144956.98</v>
      </c>
      <c r="Q1426" s="115">
        <f t="shared" si="139"/>
        <v>1030461.282</v>
      </c>
    </row>
    <row r="1427" spans="2:17" x14ac:dyDescent="0.25">
      <c r="B1427" s="109">
        <v>1423</v>
      </c>
      <c r="C1427" s="146" t="s">
        <v>6464</v>
      </c>
      <c r="D1427" s="109">
        <v>1200162860</v>
      </c>
      <c r="E1427" s="108" t="s">
        <v>2920</v>
      </c>
      <c r="F1427" s="109">
        <v>2020</v>
      </c>
      <c r="G1427" s="110">
        <v>44389</v>
      </c>
      <c r="H1427" s="109">
        <f t="shared" si="134"/>
        <v>1</v>
      </c>
      <c r="I1427" s="109">
        <v>15</v>
      </c>
      <c r="J1427" s="111">
        <f t="shared" si="135"/>
        <v>6.3333333333333325E-2</v>
      </c>
      <c r="K1427" s="138">
        <v>1222374</v>
      </c>
      <c r="L1427" s="138">
        <v>1117911.77</v>
      </c>
      <c r="M1427" s="121">
        <v>0</v>
      </c>
      <c r="N1427" s="112">
        <f t="shared" si="136"/>
        <v>1222374</v>
      </c>
      <c r="O1427" s="112">
        <f t="shared" si="137"/>
        <v>77417.01999999999</v>
      </c>
      <c r="P1427" s="114">
        <f t="shared" si="138"/>
        <v>1144956.98</v>
      </c>
      <c r="Q1427" s="115">
        <f t="shared" si="139"/>
        <v>1030461.282</v>
      </c>
    </row>
    <row r="1428" spans="2:17" x14ac:dyDescent="0.25">
      <c r="B1428" s="109">
        <v>1424</v>
      </c>
      <c r="C1428" s="146" t="s">
        <v>6464</v>
      </c>
      <c r="D1428" s="109">
        <v>1200163020</v>
      </c>
      <c r="E1428" s="108" t="s">
        <v>2921</v>
      </c>
      <c r="F1428" s="109">
        <v>2020</v>
      </c>
      <c r="G1428" s="110">
        <v>44389</v>
      </c>
      <c r="H1428" s="109">
        <f t="shared" si="134"/>
        <v>1</v>
      </c>
      <c r="I1428" s="109">
        <v>15</v>
      </c>
      <c r="J1428" s="111">
        <f t="shared" si="135"/>
        <v>6.3333333333333325E-2</v>
      </c>
      <c r="K1428" s="138">
        <v>1173828</v>
      </c>
      <c r="L1428" s="138">
        <v>1073514.44</v>
      </c>
      <c r="M1428" s="121">
        <v>0</v>
      </c>
      <c r="N1428" s="112">
        <f t="shared" si="136"/>
        <v>1173828</v>
      </c>
      <c r="O1428" s="112">
        <f t="shared" si="137"/>
        <v>74342.439999999988</v>
      </c>
      <c r="P1428" s="114">
        <f t="shared" si="138"/>
        <v>1099485.56</v>
      </c>
      <c r="Q1428" s="115">
        <f t="shared" si="139"/>
        <v>989537.00400000007</v>
      </c>
    </row>
    <row r="1429" spans="2:17" x14ac:dyDescent="0.25">
      <c r="B1429" s="109">
        <v>1425</v>
      </c>
      <c r="C1429" s="146" t="s">
        <v>6464</v>
      </c>
      <c r="D1429" s="109">
        <v>1200163280</v>
      </c>
      <c r="E1429" s="108" t="s">
        <v>2922</v>
      </c>
      <c r="F1429" s="109">
        <v>2020</v>
      </c>
      <c r="G1429" s="110">
        <v>44389</v>
      </c>
      <c r="H1429" s="109">
        <f t="shared" si="134"/>
        <v>1</v>
      </c>
      <c r="I1429" s="109">
        <v>15</v>
      </c>
      <c r="J1429" s="111">
        <f t="shared" si="135"/>
        <v>6.3333333333333325E-2</v>
      </c>
      <c r="K1429" s="138">
        <v>1106304.26</v>
      </c>
      <c r="L1429" s="138">
        <v>1011761.16</v>
      </c>
      <c r="M1429" s="121">
        <v>0</v>
      </c>
      <c r="N1429" s="112">
        <f t="shared" si="136"/>
        <v>1106304.26</v>
      </c>
      <c r="O1429" s="112">
        <f t="shared" si="137"/>
        <v>70065.936466666652</v>
      </c>
      <c r="P1429" s="114">
        <f t="shared" si="138"/>
        <v>1036238.3235333334</v>
      </c>
      <c r="Q1429" s="115">
        <f t="shared" si="139"/>
        <v>932614.49118000001</v>
      </c>
    </row>
    <row r="1430" spans="2:17" x14ac:dyDescent="0.25">
      <c r="B1430" s="109">
        <v>1426</v>
      </c>
      <c r="C1430" s="146" t="s">
        <v>6464</v>
      </c>
      <c r="D1430" s="109">
        <v>1200162220</v>
      </c>
      <c r="E1430" s="108" t="s">
        <v>2923</v>
      </c>
      <c r="F1430" s="109">
        <v>2020</v>
      </c>
      <c r="G1430" s="110">
        <v>44389</v>
      </c>
      <c r="H1430" s="109">
        <f t="shared" si="134"/>
        <v>1</v>
      </c>
      <c r="I1430" s="109">
        <v>15</v>
      </c>
      <c r="J1430" s="111">
        <f t="shared" si="135"/>
        <v>6.3333333333333325E-2</v>
      </c>
      <c r="K1430" s="138">
        <v>1085562</v>
      </c>
      <c r="L1430" s="138">
        <v>992791.51</v>
      </c>
      <c r="M1430" s="121">
        <v>0</v>
      </c>
      <c r="N1430" s="112">
        <f t="shared" si="136"/>
        <v>1085562</v>
      </c>
      <c r="O1430" s="112">
        <f t="shared" si="137"/>
        <v>68752.259999999995</v>
      </c>
      <c r="P1430" s="114">
        <f t="shared" si="138"/>
        <v>1016809.74</v>
      </c>
      <c r="Q1430" s="115">
        <f t="shared" si="139"/>
        <v>915128.76600000006</v>
      </c>
    </row>
    <row r="1431" spans="2:17" x14ac:dyDescent="0.25">
      <c r="B1431" s="109">
        <v>1427</v>
      </c>
      <c r="C1431" s="146" t="s">
        <v>6464</v>
      </c>
      <c r="D1431" s="109">
        <v>1200162210</v>
      </c>
      <c r="E1431" s="108" t="s">
        <v>2923</v>
      </c>
      <c r="F1431" s="109">
        <v>2020</v>
      </c>
      <c r="G1431" s="110">
        <v>44389</v>
      </c>
      <c r="H1431" s="109">
        <f t="shared" si="134"/>
        <v>1</v>
      </c>
      <c r="I1431" s="109">
        <v>15</v>
      </c>
      <c r="J1431" s="111">
        <f t="shared" si="135"/>
        <v>6.3333333333333325E-2</v>
      </c>
      <c r="K1431" s="138">
        <v>1085562</v>
      </c>
      <c r="L1431" s="138">
        <v>992791.51</v>
      </c>
      <c r="M1431" s="121">
        <v>0</v>
      </c>
      <c r="N1431" s="112">
        <f t="shared" si="136"/>
        <v>1085562</v>
      </c>
      <c r="O1431" s="112">
        <f t="shared" si="137"/>
        <v>68752.259999999995</v>
      </c>
      <c r="P1431" s="114">
        <f t="shared" si="138"/>
        <v>1016809.74</v>
      </c>
      <c r="Q1431" s="115">
        <f t="shared" si="139"/>
        <v>915128.76600000006</v>
      </c>
    </row>
    <row r="1432" spans="2:17" x14ac:dyDescent="0.25">
      <c r="B1432" s="109">
        <v>1428</v>
      </c>
      <c r="C1432" s="146" t="s">
        <v>6464</v>
      </c>
      <c r="D1432" s="109">
        <v>1200162400</v>
      </c>
      <c r="E1432" s="108" t="s">
        <v>2924</v>
      </c>
      <c r="F1432" s="109">
        <v>2020</v>
      </c>
      <c r="G1432" s="110">
        <v>44389</v>
      </c>
      <c r="H1432" s="109">
        <f t="shared" si="134"/>
        <v>1</v>
      </c>
      <c r="I1432" s="109">
        <v>15</v>
      </c>
      <c r="J1432" s="111">
        <f t="shared" si="135"/>
        <v>6.3333333333333325E-2</v>
      </c>
      <c r="K1432" s="138">
        <v>1041090</v>
      </c>
      <c r="L1432" s="138">
        <v>974362.51</v>
      </c>
      <c r="M1432" s="121">
        <v>0</v>
      </c>
      <c r="N1432" s="112">
        <f t="shared" si="136"/>
        <v>1041090</v>
      </c>
      <c r="O1432" s="112">
        <f t="shared" si="137"/>
        <v>65935.7</v>
      </c>
      <c r="P1432" s="114">
        <f t="shared" si="138"/>
        <v>975154.3</v>
      </c>
      <c r="Q1432" s="115">
        <f t="shared" si="139"/>
        <v>877638.87000000011</v>
      </c>
    </row>
    <row r="1433" spans="2:17" x14ac:dyDescent="0.25">
      <c r="B1433" s="109">
        <v>1429</v>
      </c>
      <c r="C1433" s="146" t="s">
        <v>6464</v>
      </c>
      <c r="D1433" s="109">
        <v>1200162800</v>
      </c>
      <c r="E1433" s="108" t="s">
        <v>2925</v>
      </c>
      <c r="F1433" s="109">
        <v>2020</v>
      </c>
      <c r="G1433" s="110">
        <v>44389</v>
      </c>
      <c r="H1433" s="109">
        <f t="shared" si="134"/>
        <v>1</v>
      </c>
      <c r="I1433" s="109">
        <v>15</v>
      </c>
      <c r="J1433" s="111">
        <f t="shared" si="135"/>
        <v>6.3333333333333325E-2</v>
      </c>
      <c r="K1433" s="138">
        <v>1038410</v>
      </c>
      <c r="L1433" s="138">
        <v>949669.04</v>
      </c>
      <c r="M1433" s="121">
        <v>0</v>
      </c>
      <c r="N1433" s="112">
        <f t="shared" si="136"/>
        <v>1038410</v>
      </c>
      <c r="O1433" s="112">
        <f t="shared" si="137"/>
        <v>65765.96666666666</v>
      </c>
      <c r="P1433" s="114">
        <f t="shared" si="138"/>
        <v>972644.03333333333</v>
      </c>
      <c r="Q1433" s="115">
        <f t="shared" si="139"/>
        <v>875379.63</v>
      </c>
    </row>
    <row r="1434" spans="2:17" x14ac:dyDescent="0.25">
      <c r="B1434" s="109">
        <v>1430</v>
      </c>
      <c r="C1434" s="146" t="s">
        <v>6464</v>
      </c>
      <c r="D1434" s="109">
        <v>1200162900</v>
      </c>
      <c r="E1434" s="108" t="s">
        <v>2926</v>
      </c>
      <c r="F1434" s="109">
        <v>2020</v>
      </c>
      <c r="G1434" s="110">
        <v>44389</v>
      </c>
      <c r="H1434" s="109">
        <f t="shared" si="134"/>
        <v>1</v>
      </c>
      <c r="I1434" s="109">
        <v>15</v>
      </c>
      <c r="J1434" s="111">
        <f t="shared" si="135"/>
        <v>6.3333333333333325E-2</v>
      </c>
      <c r="K1434" s="138">
        <v>1021222</v>
      </c>
      <c r="L1434" s="138">
        <v>933949.9</v>
      </c>
      <c r="M1434" s="121">
        <v>0</v>
      </c>
      <c r="N1434" s="112">
        <f t="shared" si="136"/>
        <v>1021222</v>
      </c>
      <c r="O1434" s="112">
        <f t="shared" si="137"/>
        <v>64677.393333333326</v>
      </c>
      <c r="P1434" s="114">
        <f t="shared" si="138"/>
        <v>956544.60666666669</v>
      </c>
      <c r="Q1434" s="115">
        <f t="shared" si="139"/>
        <v>860890.14600000007</v>
      </c>
    </row>
    <row r="1435" spans="2:17" x14ac:dyDescent="0.25">
      <c r="B1435" s="109">
        <v>1431</v>
      </c>
      <c r="C1435" s="146" t="s">
        <v>6464</v>
      </c>
      <c r="D1435" s="109">
        <v>1200165180</v>
      </c>
      <c r="E1435" s="108" t="s">
        <v>2927</v>
      </c>
      <c r="F1435" s="109">
        <v>2020</v>
      </c>
      <c r="G1435" s="110">
        <v>44389</v>
      </c>
      <c r="H1435" s="109">
        <f t="shared" si="134"/>
        <v>1</v>
      </c>
      <c r="I1435" s="109">
        <v>15</v>
      </c>
      <c r="J1435" s="111">
        <f t="shared" si="135"/>
        <v>6.3333333333333325E-2</v>
      </c>
      <c r="K1435" s="138">
        <v>925000</v>
      </c>
      <c r="L1435" s="138">
        <v>871273.97</v>
      </c>
      <c r="M1435" s="121">
        <v>0</v>
      </c>
      <c r="N1435" s="112">
        <f t="shared" si="136"/>
        <v>925000</v>
      </c>
      <c r="O1435" s="112">
        <f t="shared" si="137"/>
        <v>58583.333333333328</v>
      </c>
      <c r="P1435" s="114">
        <f t="shared" si="138"/>
        <v>866416.66666666663</v>
      </c>
      <c r="Q1435" s="115">
        <f t="shared" si="139"/>
        <v>779775</v>
      </c>
    </row>
    <row r="1436" spans="2:17" x14ac:dyDescent="0.25">
      <c r="B1436" s="109">
        <v>1432</v>
      </c>
      <c r="C1436" s="146" t="s">
        <v>6464</v>
      </c>
      <c r="D1436" s="109">
        <v>1200162780</v>
      </c>
      <c r="E1436" s="108" t="s">
        <v>2928</v>
      </c>
      <c r="F1436" s="109">
        <v>2020</v>
      </c>
      <c r="G1436" s="110">
        <v>44389</v>
      </c>
      <c r="H1436" s="109">
        <f t="shared" si="134"/>
        <v>1</v>
      </c>
      <c r="I1436" s="109">
        <v>15</v>
      </c>
      <c r="J1436" s="111">
        <f t="shared" si="135"/>
        <v>6.3333333333333325E-2</v>
      </c>
      <c r="K1436" s="138">
        <v>802606</v>
      </c>
      <c r="L1436" s="138">
        <v>734016.49</v>
      </c>
      <c r="M1436" s="121">
        <v>0</v>
      </c>
      <c r="N1436" s="112">
        <f t="shared" si="136"/>
        <v>802606</v>
      </c>
      <c r="O1436" s="112">
        <f t="shared" si="137"/>
        <v>50831.713333333326</v>
      </c>
      <c r="P1436" s="114">
        <f t="shared" si="138"/>
        <v>751774.28666666662</v>
      </c>
      <c r="Q1436" s="115">
        <f t="shared" si="139"/>
        <v>676596.85800000001</v>
      </c>
    </row>
    <row r="1437" spans="2:17" x14ac:dyDescent="0.25">
      <c r="B1437" s="109">
        <v>1433</v>
      </c>
      <c r="C1437" s="146" t="s">
        <v>6464</v>
      </c>
      <c r="D1437" s="109">
        <v>1200162890</v>
      </c>
      <c r="E1437" s="108" t="s">
        <v>2929</v>
      </c>
      <c r="F1437" s="109">
        <v>2020</v>
      </c>
      <c r="G1437" s="110">
        <v>44389</v>
      </c>
      <c r="H1437" s="109">
        <f t="shared" si="134"/>
        <v>1</v>
      </c>
      <c r="I1437" s="109">
        <v>15</v>
      </c>
      <c r="J1437" s="111">
        <f t="shared" si="135"/>
        <v>6.3333333333333325E-2</v>
      </c>
      <c r="K1437" s="138">
        <v>739426</v>
      </c>
      <c r="L1437" s="138">
        <v>676235.78</v>
      </c>
      <c r="M1437" s="121">
        <v>0</v>
      </c>
      <c r="N1437" s="112">
        <f t="shared" si="136"/>
        <v>739426</v>
      </c>
      <c r="O1437" s="112">
        <f t="shared" si="137"/>
        <v>46830.313333333324</v>
      </c>
      <c r="P1437" s="114">
        <f t="shared" si="138"/>
        <v>692595.68666666665</v>
      </c>
      <c r="Q1437" s="115">
        <f t="shared" si="139"/>
        <v>623336.11800000002</v>
      </c>
    </row>
    <row r="1438" spans="2:17" x14ac:dyDescent="0.25">
      <c r="B1438" s="109">
        <v>1434</v>
      </c>
      <c r="C1438" s="146" t="s">
        <v>6464</v>
      </c>
      <c r="D1438" s="109">
        <v>1200162910</v>
      </c>
      <c r="E1438" s="108" t="s">
        <v>2929</v>
      </c>
      <c r="F1438" s="109">
        <v>2020</v>
      </c>
      <c r="G1438" s="110">
        <v>44389</v>
      </c>
      <c r="H1438" s="109">
        <f t="shared" si="134"/>
        <v>1</v>
      </c>
      <c r="I1438" s="109">
        <v>15</v>
      </c>
      <c r="J1438" s="111">
        <f t="shared" si="135"/>
        <v>6.3333333333333325E-2</v>
      </c>
      <c r="K1438" s="138">
        <v>739426</v>
      </c>
      <c r="L1438" s="138">
        <v>676235.78</v>
      </c>
      <c r="M1438" s="121">
        <v>0</v>
      </c>
      <c r="N1438" s="112">
        <f t="shared" si="136"/>
        <v>739426</v>
      </c>
      <c r="O1438" s="112">
        <f t="shared" si="137"/>
        <v>46830.313333333324</v>
      </c>
      <c r="P1438" s="114">
        <f t="shared" si="138"/>
        <v>692595.68666666665</v>
      </c>
      <c r="Q1438" s="115">
        <f t="shared" si="139"/>
        <v>623336.11800000002</v>
      </c>
    </row>
    <row r="1439" spans="2:17" x14ac:dyDescent="0.25">
      <c r="B1439" s="109">
        <v>1435</v>
      </c>
      <c r="C1439" s="146" t="s">
        <v>6464</v>
      </c>
      <c r="D1439" s="109">
        <v>1200163160</v>
      </c>
      <c r="E1439" s="108" t="s">
        <v>2930</v>
      </c>
      <c r="F1439" s="109">
        <v>2020</v>
      </c>
      <c r="G1439" s="110">
        <v>44389</v>
      </c>
      <c r="H1439" s="109">
        <f t="shared" si="134"/>
        <v>1</v>
      </c>
      <c r="I1439" s="109">
        <v>15</v>
      </c>
      <c r="J1439" s="111">
        <f t="shared" si="135"/>
        <v>6.3333333333333325E-2</v>
      </c>
      <c r="K1439" s="138">
        <v>726622</v>
      </c>
      <c r="L1439" s="138">
        <v>664525.97</v>
      </c>
      <c r="M1439" s="121">
        <v>0</v>
      </c>
      <c r="N1439" s="112">
        <f t="shared" si="136"/>
        <v>726622</v>
      </c>
      <c r="O1439" s="112">
        <f t="shared" si="137"/>
        <v>46019.393333333326</v>
      </c>
      <c r="P1439" s="114">
        <f t="shared" si="138"/>
        <v>680602.60666666669</v>
      </c>
      <c r="Q1439" s="115">
        <f t="shared" si="139"/>
        <v>612542.34600000002</v>
      </c>
    </row>
    <row r="1440" spans="2:17" x14ac:dyDescent="0.25">
      <c r="B1440" s="109">
        <v>1436</v>
      </c>
      <c r="C1440" s="146" t="s">
        <v>6464</v>
      </c>
      <c r="D1440" s="109">
        <v>1200164000</v>
      </c>
      <c r="E1440" s="108" t="s">
        <v>2931</v>
      </c>
      <c r="F1440" s="109">
        <v>2020</v>
      </c>
      <c r="G1440" s="110">
        <v>44389</v>
      </c>
      <c r="H1440" s="109">
        <f t="shared" si="134"/>
        <v>1</v>
      </c>
      <c r="I1440" s="109">
        <v>15</v>
      </c>
      <c r="J1440" s="111">
        <f t="shared" si="135"/>
        <v>6.3333333333333325E-2</v>
      </c>
      <c r="K1440" s="138">
        <v>720000</v>
      </c>
      <c r="L1440" s="138">
        <v>663846.93000000005</v>
      </c>
      <c r="M1440" s="121">
        <v>0</v>
      </c>
      <c r="N1440" s="112">
        <f t="shared" si="136"/>
        <v>720000</v>
      </c>
      <c r="O1440" s="112">
        <f t="shared" si="137"/>
        <v>45599.999999999993</v>
      </c>
      <c r="P1440" s="114">
        <f t="shared" si="138"/>
        <v>674400</v>
      </c>
      <c r="Q1440" s="115">
        <f t="shared" si="139"/>
        <v>606960</v>
      </c>
    </row>
    <row r="1441" spans="2:17" x14ac:dyDescent="0.25">
      <c r="B1441" s="109">
        <v>1437</v>
      </c>
      <c r="C1441" s="146" t="s">
        <v>6464</v>
      </c>
      <c r="D1441" s="109">
        <v>1200163140</v>
      </c>
      <c r="E1441" s="108" t="s">
        <v>2930</v>
      </c>
      <c r="F1441" s="109">
        <v>2020</v>
      </c>
      <c r="G1441" s="110">
        <v>44389</v>
      </c>
      <c r="H1441" s="109">
        <f t="shared" si="134"/>
        <v>1</v>
      </c>
      <c r="I1441" s="109">
        <v>15</v>
      </c>
      <c r="J1441" s="111">
        <f t="shared" si="135"/>
        <v>6.3333333333333325E-2</v>
      </c>
      <c r="K1441" s="138">
        <v>691772</v>
      </c>
      <c r="L1441" s="138">
        <v>632654.23</v>
      </c>
      <c r="M1441" s="121">
        <v>0</v>
      </c>
      <c r="N1441" s="112">
        <f t="shared" si="136"/>
        <v>691772</v>
      </c>
      <c r="O1441" s="112">
        <f t="shared" si="137"/>
        <v>43812.226666666662</v>
      </c>
      <c r="P1441" s="114">
        <f t="shared" si="138"/>
        <v>647959.77333333332</v>
      </c>
      <c r="Q1441" s="115">
        <f t="shared" si="139"/>
        <v>583163.79599999997</v>
      </c>
    </row>
    <row r="1442" spans="2:17" x14ac:dyDescent="0.25">
      <c r="B1442" s="109">
        <v>1438</v>
      </c>
      <c r="C1442" s="146" t="s">
        <v>6464</v>
      </c>
      <c r="D1442" s="109">
        <v>1200163150</v>
      </c>
      <c r="E1442" s="108" t="s">
        <v>2930</v>
      </c>
      <c r="F1442" s="109">
        <v>2020</v>
      </c>
      <c r="G1442" s="110">
        <v>44389</v>
      </c>
      <c r="H1442" s="109">
        <f t="shared" si="134"/>
        <v>1</v>
      </c>
      <c r="I1442" s="109">
        <v>15</v>
      </c>
      <c r="J1442" s="111">
        <f t="shared" si="135"/>
        <v>6.3333333333333325E-2</v>
      </c>
      <c r="K1442" s="138">
        <v>691772</v>
      </c>
      <c r="L1442" s="138">
        <v>632654.23</v>
      </c>
      <c r="M1442" s="121">
        <v>0</v>
      </c>
      <c r="N1442" s="112">
        <f t="shared" si="136"/>
        <v>691772</v>
      </c>
      <c r="O1442" s="112">
        <f t="shared" si="137"/>
        <v>43812.226666666662</v>
      </c>
      <c r="P1442" s="114">
        <f t="shared" si="138"/>
        <v>647959.77333333332</v>
      </c>
      <c r="Q1442" s="115">
        <f t="shared" si="139"/>
        <v>583163.79599999997</v>
      </c>
    </row>
    <row r="1443" spans="2:17" x14ac:dyDescent="0.25">
      <c r="B1443" s="109">
        <v>1439</v>
      </c>
      <c r="C1443" s="146" t="s">
        <v>6464</v>
      </c>
      <c r="D1443" s="109">
        <v>1200161700</v>
      </c>
      <c r="E1443" s="108" t="s">
        <v>2932</v>
      </c>
      <c r="F1443" s="109">
        <v>2020</v>
      </c>
      <c r="G1443" s="110">
        <v>44389</v>
      </c>
      <c r="H1443" s="109">
        <f t="shared" si="134"/>
        <v>1</v>
      </c>
      <c r="I1443" s="109">
        <v>15</v>
      </c>
      <c r="J1443" s="111">
        <f t="shared" si="135"/>
        <v>6.3333333333333325E-2</v>
      </c>
      <c r="K1443" s="138">
        <v>690000</v>
      </c>
      <c r="L1443" s="138">
        <v>654082.18999999994</v>
      </c>
      <c r="M1443" s="121">
        <v>0</v>
      </c>
      <c r="N1443" s="112">
        <f t="shared" si="136"/>
        <v>690000</v>
      </c>
      <c r="O1443" s="112">
        <f t="shared" si="137"/>
        <v>43699.999999999993</v>
      </c>
      <c r="P1443" s="114">
        <f t="shared" si="138"/>
        <v>646300</v>
      </c>
      <c r="Q1443" s="115">
        <f t="shared" si="139"/>
        <v>581670</v>
      </c>
    </row>
    <row r="1444" spans="2:17" x14ac:dyDescent="0.25">
      <c r="B1444" s="109">
        <v>1440</v>
      </c>
      <c r="C1444" s="146" t="s">
        <v>6464</v>
      </c>
      <c r="D1444" s="109">
        <v>1200162410</v>
      </c>
      <c r="E1444" s="108" t="s">
        <v>2924</v>
      </c>
      <c r="F1444" s="109">
        <v>2020</v>
      </c>
      <c r="G1444" s="110">
        <v>44389</v>
      </c>
      <c r="H1444" s="109">
        <f t="shared" si="134"/>
        <v>1</v>
      </c>
      <c r="I1444" s="109">
        <v>15</v>
      </c>
      <c r="J1444" s="111">
        <f t="shared" si="135"/>
        <v>6.3333333333333325E-2</v>
      </c>
      <c r="K1444" s="138">
        <v>648337</v>
      </c>
      <c r="L1444" s="138">
        <v>606782.56999999995</v>
      </c>
      <c r="M1444" s="121">
        <v>0</v>
      </c>
      <c r="N1444" s="112">
        <f t="shared" si="136"/>
        <v>648337</v>
      </c>
      <c r="O1444" s="112">
        <f t="shared" si="137"/>
        <v>41061.343333333331</v>
      </c>
      <c r="P1444" s="114">
        <f t="shared" si="138"/>
        <v>607275.65666666662</v>
      </c>
      <c r="Q1444" s="115">
        <f t="shared" si="139"/>
        <v>546548.09100000001</v>
      </c>
    </row>
    <row r="1445" spans="2:17" x14ac:dyDescent="0.25">
      <c r="B1445" s="109">
        <v>1441</v>
      </c>
      <c r="C1445" s="146" t="s">
        <v>6464</v>
      </c>
      <c r="D1445" s="109">
        <v>1200162770</v>
      </c>
      <c r="E1445" s="108" t="s">
        <v>2928</v>
      </c>
      <c r="F1445" s="109">
        <v>2020</v>
      </c>
      <c r="G1445" s="110">
        <v>44389</v>
      </c>
      <c r="H1445" s="109">
        <f t="shared" si="134"/>
        <v>1</v>
      </c>
      <c r="I1445" s="109">
        <v>15</v>
      </c>
      <c r="J1445" s="111">
        <f t="shared" si="135"/>
        <v>6.3333333333333325E-2</v>
      </c>
      <c r="K1445" s="138">
        <v>626796</v>
      </c>
      <c r="L1445" s="138">
        <v>573230.96</v>
      </c>
      <c r="M1445" s="121">
        <v>0</v>
      </c>
      <c r="N1445" s="112">
        <f t="shared" si="136"/>
        <v>626796</v>
      </c>
      <c r="O1445" s="112">
        <f t="shared" si="137"/>
        <v>39697.079999999994</v>
      </c>
      <c r="P1445" s="114">
        <f t="shared" si="138"/>
        <v>587098.92000000004</v>
      </c>
      <c r="Q1445" s="115">
        <f t="shared" si="139"/>
        <v>528389.02800000005</v>
      </c>
    </row>
    <row r="1446" spans="2:17" x14ac:dyDescent="0.25">
      <c r="B1446" s="109">
        <v>1442</v>
      </c>
      <c r="C1446" s="146" t="s">
        <v>6464</v>
      </c>
      <c r="D1446" s="109">
        <v>1200163300</v>
      </c>
      <c r="E1446" s="108" t="s">
        <v>2933</v>
      </c>
      <c r="F1446" s="109">
        <v>2020</v>
      </c>
      <c r="G1446" s="110">
        <v>44389</v>
      </c>
      <c r="H1446" s="109">
        <f t="shared" si="134"/>
        <v>1</v>
      </c>
      <c r="I1446" s="109">
        <v>15</v>
      </c>
      <c r="J1446" s="111">
        <f t="shared" si="135"/>
        <v>6.3333333333333325E-2</v>
      </c>
      <c r="K1446" s="138">
        <v>541921.5</v>
      </c>
      <c r="L1446" s="138">
        <v>495609.71</v>
      </c>
      <c r="M1446" s="121">
        <v>0</v>
      </c>
      <c r="N1446" s="112">
        <f t="shared" si="136"/>
        <v>541921.5</v>
      </c>
      <c r="O1446" s="112">
        <f t="shared" si="137"/>
        <v>34321.694999999992</v>
      </c>
      <c r="P1446" s="114">
        <f t="shared" si="138"/>
        <v>507599.80499999999</v>
      </c>
      <c r="Q1446" s="115">
        <f t="shared" si="139"/>
        <v>456839.82449999999</v>
      </c>
    </row>
    <row r="1447" spans="2:17" x14ac:dyDescent="0.25">
      <c r="B1447" s="109">
        <v>1443</v>
      </c>
      <c r="C1447" s="146" t="s">
        <v>6464</v>
      </c>
      <c r="D1447" s="109">
        <v>1200167490</v>
      </c>
      <c r="E1447" s="108" t="s">
        <v>2934</v>
      </c>
      <c r="F1447" s="109">
        <v>2020</v>
      </c>
      <c r="G1447" s="110">
        <v>44389</v>
      </c>
      <c r="H1447" s="109">
        <f t="shared" si="134"/>
        <v>1</v>
      </c>
      <c r="I1447" s="109">
        <v>15</v>
      </c>
      <c r="J1447" s="111">
        <f t="shared" si="135"/>
        <v>6.3333333333333325E-2</v>
      </c>
      <c r="K1447" s="138">
        <v>481792.26</v>
      </c>
      <c r="L1447" s="138">
        <v>466040.52</v>
      </c>
      <c r="M1447" s="121">
        <v>0</v>
      </c>
      <c r="N1447" s="112">
        <f t="shared" si="136"/>
        <v>481792.26</v>
      </c>
      <c r="O1447" s="112">
        <f t="shared" si="137"/>
        <v>30513.509799999996</v>
      </c>
      <c r="P1447" s="114">
        <f t="shared" si="138"/>
        <v>451278.75020000001</v>
      </c>
      <c r="Q1447" s="115">
        <f t="shared" si="139"/>
        <v>406150.87518000003</v>
      </c>
    </row>
    <row r="1448" spans="2:17" x14ac:dyDescent="0.25">
      <c r="B1448" s="109">
        <v>1444</v>
      </c>
      <c r="C1448" s="146" t="s">
        <v>6464</v>
      </c>
      <c r="D1448" s="109">
        <v>1200162440</v>
      </c>
      <c r="E1448" s="108" t="s">
        <v>2935</v>
      </c>
      <c r="F1448" s="109">
        <v>2020</v>
      </c>
      <c r="G1448" s="110">
        <v>44389</v>
      </c>
      <c r="H1448" s="109">
        <f t="shared" si="134"/>
        <v>1</v>
      </c>
      <c r="I1448" s="109">
        <v>10</v>
      </c>
      <c r="J1448" s="111">
        <f t="shared" si="135"/>
        <v>9.5000000000000001E-2</v>
      </c>
      <c r="K1448" s="138">
        <v>453621</v>
      </c>
      <c r="L1448" s="138">
        <v>414855.24</v>
      </c>
      <c r="M1448" s="121">
        <v>0</v>
      </c>
      <c r="N1448" s="112">
        <f t="shared" si="136"/>
        <v>453621</v>
      </c>
      <c r="O1448" s="112">
        <f t="shared" si="137"/>
        <v>43093.995000000003</v>
      </c>
      <c r="P1448" s="114">
        <f t="shared" si="138"/>
        <v>410527.005</v>
      </c>
      <c r="Q1448" s="115">
        <f t="shared" si="139"/>
        <v>369474.30450000003</v>
      </c>
    </row>
    <row r="1449" spans="2:17" x14ac:dyDescent="0.25">
      <c r="B1449" s="109">
        <v>1445</v>
      </c>
      <c r="C1449" s="146" t="s">
        <v>6464</v>
      </c>
      <c r="D1449" s="109">
        <v>1200163110</v>
      </c>
      <c r="E1449" s="108" t="s">
        <v>2936</v>
      </c>
      <c r="F1449" s="109">
        <v>2020</v>
      </c>
      <c r="G1449" s="110">
        <v>44389</v>
      </c>
      <c r="H1449" s="109">
        <f t="shared" si="134"/>
        <v>1</v>
      </c>
      <c r="I1449" s="109">
        <v>8</v>
      </c>
      <c r="J1449" s="111">
        <f t="shared" si="135"/>
        <v>0.11874999999999999</v>
      </c>
      <c r="K1449" s="138">
        <v>415318</v>
      </c>
      <c r="L1449" s="138">
        <v>379825.54</v>
      </c>
      <c r="M1449" s="121">
        <v>0</v>
      </c>
      <c r="N1449" s="112">
        <f t="shared" si="136"/>
        <v>415318</v>
      </c>
      <c r="O1449" s="112">
        <f t="shared" si="137"/>
        <v>49319.012499999997</v>
      </c>
      <c r="P1449" s="114">
        <f t="shared" si="138"/>
        <v>365998.98749999999</v>
      </c>
      <c r="Q1449" s="115">
        <f t="shared" si="139"/>
        <v>329399.08875</v>
      </c>
    </row>
    <row r="1450" spans="2:17" x14ac:dyDescent="0.25">
      <c r="B1450" s="109">
        <v>1446</v>
      </c>
      <c r="C1450" s="146" t="s">
        <v>6464</v>
      </c>
      <c r="D1450" s="109">
        <v>1200163130</v>
      </c>
      <c r="E1450" s="108" t="s">
        <v>2936</v>
      </c>
      <c r="F1450" s="109">
        <v>2020</v>
      </c>
      <c r="G1450" s="110">
        <v>44389</v>
      </c>
      <c r="H1450" s="109">
        <f t="shared" si="134"/>
        <v>1</v>
      </c>
      <c r="I1450" s="109">
        <v>8</v>
      </c>
      <c r="J1450" s="111">
        <f t="shared" si="135"/>
        <v>0.11874999999999999</v>
      </c>
      <c r="K1450" s="138">
        <v>415318</v>
      </c>
      <c r="L1450" s="138">
        <v>379825.54</v>
      </c>
      <c r="M1450" s="121">
        <v>0</v>
      </c>
      <c r="N1450" s="112">
        <f t="shared" si="136"/>
        <v>415318</v>
      </c>
      <c r="O1450" s="112">
        <f t="shared" si="137"/>
        <v>49319.012499999997</v>
      </c>
      <c r="P1450" s="114">
        <f t="shared" si="138"/>
        <v>365998.98749999999</v>
      </c>
      <c r="Q1450" s="115">
        <f t="shared" si="139"/>
        <v>329399.08875</v>
      </c>
    </row>
    <row r="1451" spans="2:17" x14ac:dyDescent="0.25">
      <c r="B1451" s="109">
        <v>1447</v>
      </c>
      <c r="C1451" s="146" t="s">
        <v>6464</v>
      </c>
      <c r="D1451" s="109">
        <v>1200163120</v>
      </c>
      <c r="E1451" s="108" t="s">
        <v>2936</v>
      </c>
      <c r="F1451" s="109">
        <v>2020</v>
      </c>
      <c r="G1451" s="110">
        <v>44389</v>
      </c>
      <c r="H1451" s="109">
        <f t="shared" si="134"/>
        <v>1</v>
      </c>
      <c r="I1451" s="109">
        <v>8</v>
      </c>
      <c r="J1451" s="111">
        <f t="shared" si="135"/>
        <v>0.11874999999999999</v>
      </c>
      <c r="K1451" s="138">
        <v>415318</v>
      </c>
      <c r="L1451" s="138">
        <v>379825.54</v>
      </c>
      <c r="M1451" s="121">
        <v>0</v>
      </c>
      <c r="N1451" s="112">
        <f t="shared" si="136"/>
        <v>415318</v>
      </c>
      <c r="O1451" s="112">
        <f t="shared" si="137"/>
        <v>49319.012499999997</v>
      </c>
      <c r="P1451" s="114">
        <f t="shared" si="138"/>
        <v>365998.98749999999</v>
      </c>
      <c r="Q1451" s="115">
        <f t="shared" si="139"/>
        <v>329399.08875</v>
      </c>
    </row>
    <row r="1452" spans="2:17" x14ac:dyDescent="0.25">
      <c r="B1452" s="109">
        <v>1448</v>
      </c>
      <c r="C1452" s="146" t="s">
        <v>6464</v>
      </c>
      <c r="D1452" s="109">
        <v>1200163070</v>
      </c>
      <c r="E1452" s="108" t="s">
        <v>2936</v>
      </c>
      <c r="F1452" s="109">
        <v>2020</v>
      </c>
      <c r="G1452" s="110">
        <v>44389</v>
      </c>
      <c r="H1452" s="109">
        <f t="shared" si="134"/>
        <v>1</v>
      </c>
      <c r="I1452" s="109">
        <v>8</v>
      </c>
      <c r="J1452" s="111">
        <f t="shared" si="135"/>
        <v>0.11874999999999999</v>
      </c>
      <c r="K1452" s="138">
        <v>415318</v>
      </c>
      <c r="L1452" s="138">
        <v>379825.54</v>
      </c>
      <c r="M1452" s="121">
        <v>0</v>
      </c>
      <c r="N1452" s="112">
        <f t="shared" si="136"/>
        <v>415318</v>
      </c>
      <c r="O1452" s="112">
        <f t="shared" si="137"/>
        <v>49319.012499999997</v>
      </c>
      <c r="P1452" s="114">
        <f t="shared" si="138"/>
        <v>365998.98749999999</v>
      </c>
      <c r="Q1452" s="115">
        <f t="shared" si="139"/>
        <v>329399.08875</v>
      </c>
    </row>
    <row r="1453" spans="2:17" x14ac:dyDescent="0.25">
      <c r="B1453" s="109">
        <v>1449</v>
      </c>
      <c r="C1453" s="146" t="s">
        <v>6464</v>
      </c>
      <c r="D1453" s="109">
        <v>1200163100</v>
      </c>
      <c r="E1453" s="108" t="s">
        <v>2936</v>
      </c>
      <c r="F1453" s="109">
        <v>2020</v>
      </c>
      <c r="G1453" s="110">
        <v>44389</v>
      </c>
      <c r="H1453" s="109">
        <f t="shared" si="134"/>
        <v>1</v>
      </c>
      <c r="I1453" s="109">
        <v>8</v>
      </c>
      <c r="J1453" s="111">
        <f t="shared" si="135"/>
        <v>0.11874999999999999</v>
      </c>
      <c r="K1453" s="138">
        <v>415318</v>
      </c>
      <c r="L1453" s="138">
        <v>379825.54</v>
      </c>
      <c r="M1453" s="121">
        <v>0</v>
      </c>
      <c r="N1453" s="112">
        <f t="shared" si="136"/>
        <v>415318</v>
      </c>
      <c r="O1453" s="112">
        <f t="shared" si="137"/>
        <v>49319.012499999997</v>
      </c>
      <c r="P1453" s="114">
        <f t="shared" si="138"/>
        <v>365998.98749999999</v>
      </c>
      <c r="Q1453" s="115">
        <f t="shared" si="139"/>
        <v>329399.08875</v>
      </c>
    </row>
    <row r="1454" spans="2:17" x14ac:dyDescent="0.25">
      <c r="B1454" s="109">
        <v>1450</v>
      </c>
      <c r="C1454" s="146" t="s">
        <v>6464</v>
      </c>
      <c r="D1454" s="109">
        <v>1200163090</v>
      </c>
      <c r="E1454" s="108" t="s">
        <v>2936</v>
      </c>
      <c r="F1454" s="109">
        <v>2020</v>
      </c>
      <c r="G1454" s="110">
        <v>44389</v>
      </c>
      <c r="H1454" s="109">
        <f t="shared" si="134"/>
        <v>1</v>
      </c>
      <c r="I1454" s="109">
        <v>8</v>
      </c>
      <c r="J1454" s="111">
        <f t="shared" si="135"/>
        <v>0.11874999999999999</v>
      </c>
      <c r="K1454" s="138">
        <v>415318</v>
      </c>
      <c r="L1454" s="138">
        <v>379825.54</v>
      </c>
      <c r="M1454" s="121">
        <v>0</v>
      </c>
      <c r="N1454" s="112">
        <f t="shared" si="136"/>
        <v>415318</v>
      </c>
      <c r="O1454" s="112">
        <f t="shared" si="137"/>
        <v>49319.012499999997</v>
      </c>
      <c r="P1454" s="114">
        <f t="shared" si="138"/>
        <v>365998.98749999999</v>
      </c>
      <c r="Q1454" s="115">
        <f t="shared" si="139"/>
        <v>329399.08875</v>
      </c>
    </row>
    <row r="1455" spans="2:17" x14ac:dyDescent="0.25">
      <c r="B1455" s="109">
        <v>1451</v>
      </c>
      <c r="C1455" s="146" t="s">
        <v>6464</v>
      </c>
      <c r="D1455" s="109">
        <v>1200163080</v>
      </c>
      <c r="E1455" s="108" t="s">
        <v>2936</v>
      </c>
      <c r="F1455" s="109">
        <v>2020</v>
      </c>
      <c r="G1455" s="110">
        <v>44389</v>
      </c>
      <c r="H1455" s="109">
        <f t="shared" si="134"/>
        <v>1</v>
      </c>
      <c r="I1455" s="109">
        <v>8</v>
      </c>
      <c r="J1455" s="111">
        <f t="shared" si="135"/>
        <v>0.11874999999999999</v>
      </c>
      <c r="K1455" s="138">
        <v>415318</v>
      </c>
      <c r="L1455" s="138">
        <v>379825.54</v>
      </c>
      <c r="M1455" s="121">
        <v>0</v>
      </c>
      <c r="N1455" s="112">
        <f t="shared" si="136"/>
        <v>415318</v>
      </c>
      <c r="O1455" s="112">
        <f t="shared" si="137"/>
        <v>49319.012499999997</v>
      </c>
      <c r="P1455" s="114">
        <f t="shared" si="138"/>
        <v>365998.98749999999</v>
      </c>
      <c r="Q1455" s="115">
        <f t="shared" si="139"/>
        <v>329399.08875</v>
      </c>
    </row>
    <row r="1456" spans="2:17" x14ac:dyDescent="0.25">
      <c r="B1456" s="109">
        <v>1452</v>
      </c>
      <c r="C1456" s="146" t="s">
        <v>6464</v>
      </c>
      <c r="D1456" s="109">
        <v>1200163220</v>
      </c>
      <c r="E1456" s="108" t="s">
        <v>2937</v>
      </c>
      <c r="F1456" s="109">
        <v>2020</v>
      </c>
      <c r="G1456" s="110">
        <v>44389</v>
      </c>
      <c r="H1456" s="109">
        <f t="shared" si="134"/>
        <v>1</v>
      </c>
      <c r="I1456" s="109">
        <v>8</v>
      </c>
      <c r="J1456" s="111">
        <f t="shared" si="135"/>
        <v>0.11874999999999999</v>
      </c>
      <c r="K1456" s="138">
        <v>405697.2</v>
      </c>
      <c r="L1456" s="138">
        <v>371026.92</v>
      </c>
      <c r="M1456" s="121">
        <v>0</v>
      </c>
      <c r="N1456" s="112">
        <f t="shared" si="136"/>
        <v>405697.2</v>
      </c>
      <c r="O1456" s="112">
        <f t="shared" si="137"/>
        <v>48176.542499999996</v>
      </c>
      <c r="P1456" s="114">
        <f t="shared" si="138"/>
        <v>357520.65750000003</v>
      </c>
      <c r="Q1456" s="115">
        <f t="shared" si="139"/>
        <v>321768.59175000002</v>
      </c>
    </row>
    <row r="1457" spans="2:17" x14ac:dyDescent="0.25">
      <c r="B1457" s="109">
        <v>1453</v>
      </c>
      <c r="C1457" s="146" t="s">
        <v>6464</v>
      </c>
      <c r="D1457" s="109">
        <v>1200166480</v>
      </c>
      <c r="E1457" s="108" t="s">
        <v>2938</v>
      </c>
      <c r="F1457" s="109">
        <v>2020</v>
      </c>
      <c r="G1457" s="110">
        <v>44389</v>
      </c>
      <c r="H1457" s="109">
        <f t="shared" si="134"/>
        <v>1</v>
      </c>
      <c r="I1457" s="109">
        <v>8</v>
      </c>
      <c r="J1457" s="111">
        <f t="shared" si="135"/>
        <v>0.11874999999999999</v>
      </c>
      <c r="K1457" s="138">
        <v>379000</v>
      </c>
      <c r="L1457" s="138">
        <v>367578.08</v>
      </c>
      <c r="M1457" s="121">
        <v>0</v>
      </c>
      <c r="N1457" s="112">
        <f t="shared" si="136"/>
        <v>379000</v>
      </c>
      <c r="O1457" s="112">
        <f t="shared" si="137"/>
        <v>45006.25</v>
      </c>
      <c r="P1457" s="114">
        <f t="shared" si="138"/>
        <v>333993.75</v>
      </c>
      <c r="Q1457" s="115">
        <f t="shared" si="139"/>
        <v>300594.375</v>
      </c>
    </row>
    <row r="1458" spans="2:17" x14ac:dyDescent="0.25">
      <c r="B1458" s="109">
        <v>1454</v>
      </c>
      <c r="C1458" s="146" t="s">
        <v>6464</v>
      </c>
      <c r="D1458" s="109">
        <v>1200162540</v>
      </c>
      <c r="E1458" s="108" t="s">
        <v>2939</v>
      </c>
      <c r="F1458" s="109">
        <v>2020</v>
      </c>
      <c r="G1458" s="110">
        <v>44389</v>
      </c>
      <c r="H1458" s="109">
        <f t="shared" si="134"/>
        <v>1</v>
      </c>
      <c r="I1458" s="109">
        <v>15</v>
      </c>
      <c r="J1458" s="111">
        <f t="shared" si="135"/>
        <v>6.3333333333333325E-2</v>
      </c>
      <c r="K1458" s="138">
        <v>375071</v>
      </c>
      <c r="L1458" s="138">
        <v>351031.25</v>
      </c>
      <c r="M1458" s="121">
        <v>0</v>
      </c>
      <c r="N1458" s="112">
        <f t="shared" si="136"/>
        <v>375071</v>
      </c>
      <c r="O1458" s="112">
        <f t="shared" si="137"/>
        <v>23754.496666666662</v>
      </c>
      <c r="P1458" s="114">
        <f t="shared" si="138"/>
        <v>351316.50333333336</v>
      </c>
      <c r="Q1458" s="115">
        <f t="shared" si="139"/>
        <v>316184.853</v>
      </c>
    </row>
    <row r="1459" spans="2:17" x14ac:dyDescent="0.25">
      <c r="B1459" s="109">
        <v>1455</v>
      </c>
      <c r="C1459" s="146" t="s">
        <v>6464</v>
      </c>
      <c r="D1459" s="109">
        <v>1200163270</v>
      </c>
      <c r="E1459" s="108" t="s">
        <v>2940</v>
      </c>
      <c r="F1459" s="109">
        <v>2020</v>
      </c>
      <c r="G1459" s="110">
        <v>44389</v>
      </c>
      <c r="H1459" s="109">
        <f t="shared" si="134"/>
        <v>1</v>
      </c>
      <c r="I1459" s="109">
        <v>8</v>
      </c>
      <c r="J1459" s="111">
        <f t="shared" si="135"/>
        <v>0.11874999999999999</v>
      </c>
      <c r="K1459" s="138">
        <v>373826.1</v>
      </c>
      <c r="L1459" s="138">
        <v>341879.5</v>
      </c>
      <c r="M1459" s="121">
        <v>0</v>
      </c>
      <c r="N1459" s="112">
        <f t="shared" si="136"/>
        <v>373826.1</v>
      </c>
      <c r="O1459" s="112">
        <f t="shared" si="137"/>
        <v>44391.849374999998</v>
      </c>
      <c r="P1459" s="114">
        <f t="shared" si="138"/>
        <v>329434.25062499999</v>
      </c>
      <c r="Q1459" s="115">
        <f t="shared" si="139"/>
        <v>296490.82556249999</v>
      </c>
    </row>
    <row r="1460" spans="2:17" x14ac:dyDescent="0.25">
      <c r="B1460" s="109">
        <v>1456</v>
      </c>
      <c r="C1460" s="146" t="s">
        <v>6464</v>
      </c>
      <c r="D1460" s="109">
        <v>1200162130</v>
      </c>
      <c r="E1460" s="108" t="s">
        <v>2941</v>
      </c>
      <c r="F1460" s="109">
        <v>2020</v>
      </c>
      <c r="G1460" s="110">
        <v>44389</v>
      </c>
      <c r="H1460" s="109">
        <f t="shared" si="134"/>
        <v>1</v>
      </c>
      <c r="I1460" s="109">
        <v>8</v>
      </c>
      <c r="J1460" s="111">
        <f t="shared" si="135"/>
        <v>0.11874999999999999</v>
      </c>
      <c r="K1460" s="138">
        <v>372567.5</v>
      </c>
      <c r="L1460" s="138">
        <v>340728.45</v>
      </c>
      <c r="M1460" s="121">
        <v>0</v>
      </c>
      <c r="N1460" s="112">
        <f t="shared" si="136"/>
        <v>372567.5</v>
      </c>
      <c r="O1460" s="112">
        <f t="shared" si="137"/>
        <v>44242.390625</v>
      </c>
      <c r="P1460" s="114">
        <f t="shared" si="138"/>
        <v>328325.109375</v>
      </c>
      <c r="Q1460" s="115">
        <f t="shared" si="139"/>
        <v>295492.59843750001</v>
      </c>
    </row>
    <row r="1461" spans="2:17" x14ac:dyDescent="0.25">
      <c r="B1461" s="109">
        <v>1457</v>
      </c>
      <c r="C1461" s="146" t="s">
        <v>6464</v>
      </c>
      <c r="D1461" s="109">
        <v>1200163030</v>
      </c>
      <c r="E1461" s="108" t="s">
        <v>2942</v>
      </c>
      <c r="F1461" s="109">
        <v>2020</v>
      </c>
      <c r="G1461" s="110">
        <v>44389</v>
      </c>
      <c r="H1461" s="109">
        <f t="shared" si="134"/>
        <v>1</v>
      </c>
      <c r="I1461" s="109">
        <v>8</v>
      </c>
      <c r="J1461" s="111">
        <f t="shared" si="135"/>
        <v>0.11874999999999999</v>
      </c>
      <c r="K1461" s="138">
        <v>365115</v>
      </c>
      <c r="L1461" s="138">
        <v>333912.82</v>
      </c>
      <c r="M1461" s="121">
        <v>0</v>
      </c>
      <c r="N1461" s="112">
        <f t="shared" si="136"/>
        <v>365115</v>
      </c>
      <c r="O1461" s="112">
        <f t="shared" si="137"/>
        <v>43357.40625</v>
      </c>
      <c r="P1461" s="114">
        <f t="shared" si="138"/>
        <v>321757.59375</v>
      </c>
      <c r="Q1461" s="115">
        <f t="shared" si="139"/>
        <v>289581.83437500003</v>
      </c>
    </row>
    <row r="1462" spans="2:17" x14ac:dyDescent="0.25">
      <c r="B1462" s="109">
        <v>1458</v>
      </c>
      <c r="C1462" s="146" t="s">
        <v>6464</v>
      </c>
      <c r="D1462" s="109">
        <v>1200163180</v>
      </c>
      <c r="E1462" s="108" t="s">
        <v>2943</v>
      </c>
      <c r="F1462" s="109">
        <v>2020</v>
      </c>
      <c r="G1462" s="110">
        <v>44389</v>
      </c>
      <c r="H1462" s="109">
        <f t="shared" si="134"/>
        <v>1</v>
      </c>
      <c r="I1462" s="109">
        <v>8</v>
      </c>
      <c r="J1462" s="111">
        <f t="shared" si="135"/>
        <v>0.11874999999999999</v>
      </c>
      <c r="K1462" s="138">
        <v>364124.6</v>
      </c>
      <c r="L1462" s="138">
        <v>333007.07</v>
      </c>
      <c r="M1462" s="121">
        <v>0</v>
      </c>
      <c r="N1462" s="112">
        <f t="shared" si="136"/>
        <v>364124.6</v>
      </c>
      <c r="O1462" s="112">
        <f t="shared" si="137"/>
        <v>43239.796249999992</v>
      </c>
      <c r="P1462" s="114">
        <f t="shared" si="138"/>
        <v>320884.80374999996</v>
      </c>
      <c r="Q1462" s="115">
        <f t="shared" si="139"/>
        <v>288796.32337499998</v>
      </c>
    </row>
    <row r="1463" spans="2:17" x14ac:dyDescent="0.25">
      <c r="B1463" s="109">
        <v>1459</v>
      </c>
      <c r="C1463" s="146" t="s">
        <v>6464</v>
      </c>
      <c r="D1463" s="109">
        <v>1200162920</v>
      </c>
      <c r="E1463" s="108" t="s">
        <v>2926</v>
      </c>
      <c r="F1463" s="109">
        <v>2020</v>
      </c>
      <c r="G1463" s="110">
        <v>44389</v>
      </c>
      <c r="H1463" s="109">
        <f t="shared" si="134"/>
        <v>1</v>
      </c>
      <c r="I1463" s="109">
        <v>8</v>
      </c>
      <c r="J1463" s="111">
        <f t="shared" si="135"/>
        <v>0.11874999999999999</v>
      </c>
      <c r="K1463" s="138">
        <v>346724</v>
      </c>
      <c r="L1463" s="138">
        <v>317093.49</v>
      </c>
      <c r="M1463" s="121">
        <v>0</v>
      </c>
      <c r="N1463" s="112">
        <f t="shared" si="136"/>
        <v>346724</v>
      </c>
      <c r="O1463" s="112">
        <f t="shared" si="137"/>
        <v>41173.474999999999</v>
      </c>
      <c r="P1463" s="114">
        <f t="shared" si="138"/>
        <v>305550.52500000002</v>
      </c>
      <c r="Q1463" s="115">
        <f t="shared" si="139"/>
        <v>274995.47250000003</v>
      </c>
    </row>
    <row r="1464" spans="2:17" x14ac:dyDescent="0.25">
      <c r="B1464" s="109">
        <v>1460</v>
      </c>
      <c r="C1464" s="146" t="s">
        <v>6464</v>
      </c>
      <c r="D1464" s="109">
        <v>1200163170</v>
      </c>
      <c r="E1464" s="108" t="s">
        <v>2943</v>
      </c>
      <c r="F1464" s="109">
        <v>2020</v>
      </c>
      <c r="G1464" s="110">
        <v>44389</v>
      </c>
      <c r="H1464" s="109">
        <f t="shared" si="134"/>
        <v>1</v>
      </c>
      <c r="I1464" s="109">
        <v>8</v>
      </c>
      <c r="J1464" s="111">
        <f t="shared" si="135"/>
        <v>0.11874999999999999</v>
      </c>
      <c r="K1464" s="138">
        <v>345557.6</v>
      </c>
      <c r="L1464" s="138">
        <v>316026.76</v>
      </c>
      <c r="M1464" s="121">
        <v>0</v>
      </c>
      <c r="N1464" s="112">
        <f t="shared" si="136"/>
        <v>345557.6</v>
      </c>
      <c r="O1464" s="112">
        <f t="shared" si="137"/>
        <v>41034.964999999997</v>
      </c>
      <c r="P1464" s="114">
        <f t="shared" si="138"/>
        <v>304522.63500000001</v>
      </c>
      <c r="Q1464" s="115">
        <f t="shared" si="139"/>
        <v>274070.37150000001</v>
      </c>
    </row>
    <row r="1465" spans="2:17" x14ac:dyDescent="0.25">
      <c r="B1465" s="109">
        <v>1461</v>
      </c>
      <c r="C1465" s="146" t="s">
        <v>6464</v>
      </c>
      <c r="D1465" s="109">
        <v>1200163260</v>
      </c>
      <c r="E1465" s="108" t="s">
        <v>2944</v>
      </c>
      <c r="F1465" s="109">
        <v>2020</v>
      </c>
      <c r="G1465" s="110">
        <v>44389</v>
      </c>
      <c r="H1465" s="109">
        <f t="shared" si="134"/>
        <v>1</v>
      </c>
      <c r="I1465" s="109">
        <v>15</v>
      </c>
      <c r="J1465" s="111">
        <f t="shared" si="135"/>
        <v>6.3333333333333325E-2</v>
      </c>
      <c r="K1465" s="138">
        <v>292555</v>
      </c>
      <c r="L1465" s="138">
        <v>267553.68</v>
      </c>
      <c r="M1465" s="121">
        <v>0</v>
      </c>
      <c r="N1465" s="112">
        <f t="shared" si="136"/>
        <v>292555</v>
      </c>
      <c r="O1465" s="112">
        <f t="shared" si="137"/>
        <v>18528.48333333333</v>
      </c>
      <c r="P1465" s="114">
        <f t="shared" si="138"/>
        <v>274026.51666666666</v>
      </c>
      <c r="Q1465" s="115">
        <f t="shared" si="139"/>
        <v>246623.86499999999</v>
      </c>
    </row>
    <row r="1466" spans="2:17" x14ac:dyDescent="0.25">
      <c r="B1466" s="109">
        <v>1462</v>
      </c>
      <c r="C1466" s="146" t="s">
        <v>6464</v>
      </c>
      <c r="D1466" s="109">
        <v>1200162180</v>
      </c>
      <c r="E1466" s="108" t="s">
        <v>2945</v>
      </c>
      <c r="F1466" s="109">
        <v>2020</v>
      </c>
      <c r="G1466" s="110">
        <v>44389</v>
      </c>
      <c r="H1466" s="109">
        <f t="shared" si="134"/>
        <v>1</v>
      </c>
      <c r="I1466" s="109">
        <v>8</v>
      </c>
      <c r="J1466" s="111">
        <f t="shared" si="135"/>
        <v>0.11874999999999999</v>
      </c>
      <c r="K1466" s="138">
        <v>247650.57</v>
      </c>
      <c r="L1466" s="138">
        <v>226486.74</v>
      </c>
      <c r="M1466" s="121">
        <v>0</v>
      </c>
      <c r="N1466" s="112">
        <f t="shared" si="136"/>
        <v>247650.57</v>
      </c>
      <c r="O1466" s="112">
        <f t="shared" si="137"/>
        <v>29408.505187499999</v>
      </c>
      <c r="P1466" s="114">
        <f t="shared" si="138"/>
        <v>218242.0648125</v>
      </c>
      <c r="Q1466" s="115">
        <f t="shared" si="139"/>
        <v>196417.85833125</v>
      </c>
    </row>
    <row r="1467" spans="2:17" x14ac:dyDescent="0.25">
      <c r="B1467" s="109">
        <v>1463</v>
      </c>
      <c r="C1467" s="146" t="s">
        <v>6464</v>
      </c>
      <c r="D1467" s="109">
        <v>1200162990</v>
      </c>
      <c r="E1467" s="108" t="s">
        <v>2946</v>
      </c>
      <c r="F1467" s="109">
        <v>2020</v>
      </c>
      <c r="G1467" s="110">
        <v>44389</v>
      </c>
      <c r="H1467" s="109">
        <f t="shared" si="134"/>
        <v>1</v>
      </c>
      <c r="I1467" s="109">
        <v>8</v>
      </c>
      <c r="J1467" s="111">
        <f t="shared" si="135"/>
        <v>0.11874999999999999</v>
      </c>
      <c r="K1467" s="138">
        <v>246904</v>
      </c>
      <c r="L1467" s="138">
        <v>225803.95</v>
      </c>
      <c r="M1467" s="121">
        <v>0</v>
      </c>
      <c r="N1467" s="112">
        <f t="shared" si="136"/>
        <v>246904</v>
      </c>
      <c r="O1467" s="112">
        <f t="shared" si="137"/>
        <v>29319.85</v>
      </c>
      <c r="P1467" s="114">
        <f t="shared" si="138"/>
        <v>217584.15</v>
      </c>
      <c r="Q1467" s="115">
        <f t="shared" si="139"/>
        <v>195825.73499999999</v>
      </c>
    </row>
    <row r="1468" spans="2:17" x14ac:dyDescent="0.25">
      <c r="B1468" s="109">
        <v>1464</v>
      </c>
      <c r="C1468" s="146" t="s">
        <v>6464</v>
      </c>
      <c r="D1468" s="109">
        <v>1200162470</v>
      </c>
      <c r="E1468" s="108" t="s">
        <v>2947</v>
      </c>
      <c r="F1468" s="109">
        <v>2020</v>
      </c>
      <c r="G1468" s="110">
        <v>44389</v>
      </c>
      <c r="H1468" s="109">
        <f t="shared" si="134"/>
        <v>1</v>
      </c>
      <c r="I1468" s="109">
        <v>5</v>
      </c>
      <c r="J1468" s="111">
        <f t="shared" si="135"/>
        <v>0.19</v>
      </c>
      <c r="K1468" s="138">
        <v>209960.5</v>
      </c>
      <c r="L1468" s="138">
        <v>192017.57</v>
      </c>
      <c r="M1468" s="121">
        <v>0</v>
      </c>
      <c r="N1468" s="112">
        <f t="shared" si="136"/>
        <v>209960.5</v>
      </c>
      <c r="O1468" s="112">
        <f t="shared" si="137"/>
        <v>39892.495000000003</v>
      </c>
      <c r="P1468" s="114">
        <f t="shared" si="138"/>
        <v>170068.005</v>
      </c>
      <c r="Q1468" s="115">
        <f t="shared" si="139"/>
        <v>153061.20450000002</v>
      </c>
    </row>
    <row r="1469" spans="2:17" x14ac:dyDescent="0.25">
      <c r="B1469" s="109">
        <v>1465</v>
      </c>
      <c r="C1469" s="146" t="s">
        <v>6464</v>
      </c>
      <c r="D1469" s="109">
        <v>1200162460</v>
      </c>
      <c r="E1469" s="108" t="s">
        <v>2948</v>
      </c>
      <c r="F1469" s="109">
        <v>2020</v>
      </c>
      <c r="G1469" s="110">
        <v>44389</v>
      </c>
      <c r="H1469" s="109">
        <f t="shared" si="134"/>
        <v>1</v>
      </c>
      <c r="I1469" s="109">
        <v>5</v>
      </c>
      <c r="J1469" s="111">
        <f t="shared" si="135"/>
        <v>0.19</v>
      </c>
      <c r="K1469" s="138">
        <v>204019.5</v>
      </c>
      <c r="L1469" s="138">
        <v>186584.3</v>
      </c>
      <c r="M1469" s="121">
        <v>0</v>
      </c>
      <c r="N1469" s="112">
        <f t="shared" si="136"/>
        <v>204019.5</v>
      </c>
      <c r="O1469" s="112">
        <f t="shared" si="137"/>
        <v>38763.705000000002</v>
      </c>
      <c r="P1469" s="114">
        <f t="shared" si="138"/>
        <v>165255.79499999998</v>
      </c>
      <c r="Q1469" s="115">
        <f t="shared" si="139"/>
        <v>148730.21549999999</v>
      </c>
    </row>
    <row r="1470" spans="2:17" x14ac:dyDescent="0.25">
      <c r="B1470" s="109">
        <v>1466</v>
      </c>
      <c r="C1470" s="146" t="s">
        <v>6464</v>
      </c>
      <c r="D1470" s="109">
        <v>1200162490</v>
      </c>
      <c r="E1470" s="108" t="s">
        <v>2949</v>
      </c>
      <c r="F1470" s="109">
        <v>2020</v>
      </c>
      <c r="G1470" s="110">
        <v>44389</v>
      </c>
      <c r="H1470" s="109">
        <f t="shared" si="134"/>
        <v>1</v>
      </c>
      <c r="I1470" s="109">
        <v>5</v>
      </c>
      <c r="J1470" s="111">
        <f t="shared" si="135"/>
        <v>0.19</v>
      </c>
      <c r="K1470" s="138">
        <v>204019.5</v>
      </c>
      <c r="L1470" s="138">
        <v>186584.3</v>
      </c>
      <c r="M1470" s="121">
        <v>0</v>
      </c>
      <c r="N1470" s="112">
        <f t="shared" si="136"/>
        <v>204019.5</v>
      </c>
      <c r="O1470" s="112">
        <f t="shared" si="137"/>
        <v>38763.705000000002</v>
      </c>
      <c r="P1470" s="114">
        <f t="shared" si="138"/>
        <v>165255.79499999998</v>
      </c>
      <c r="Q1470" s="115">
        <f t="shared" si="139"/>
        <v>148730.21549999999</v>
      </c>
    </row>
    <row r="1471" spans="2:17" x14ac:dyDescent="0.25">
      <c r="B1471" s="109">
        <v>1467</v>
      </c>
      <c r="C1471" s="146" t="s">
        <v>6464</v>
      </c>
      <c r="D1471" s="109">
        <v>1200162480</v>
      </c>
      <c r="E1471" s="108" t="s">
        <v>2950</v>
      </c>
      <c r="F1471" s="109">
        <v>2020</v>
      </c>
      <c r="G1471" s="110">
        <v>44389</v>
      </c>
      <c r="H1471" s="109">
        <f t="shared" si="134"/>
        <v>1</v>
      </c>
      <c r="I1471" s="109">
        <v>5</v>
      </c>
      <c r="J1471" s="111">
        <f t="shared" si="135"/>
        <v>0.19</v>
      </c>
      <c r="K1471" s="138">
        <v>204019.5</v>
      </c>
      <c r="L1471" s="138">
        <v>186584.3</v>
      </c>
      <c r="M1471" s="121">
        <v>0</v>
      </c>
      <c r="N1471" s="112">
        <f t="shared" si="136"/>
        <v>204019.5</v>
      </c>
      <c r="O1471" s="112">
        <f t="shared" si="137"/>
        <v>38763.705000000002</v>
      </c>
      <c r="P1471" s="114">
        <f t="shared" si="138"/>
        <v>165255.79499999998</v>
      </c>
      <c r="Q1471" s="115">
        <f t="shared" si="139"/>
        <v>148730.21549999999</v>
      </c>
    </row>
    <row r="1472" spans="2:17" x14ac:dyDescent="0.25">
      <c r="B1472" s="109">
        <v>1468</v>
      </c>
      <c r="C1472" s="146" t="s">
        <v>6464</v>
      </c>
      <c r="D1472" s="109">
        <v>1200163040</v>
      </c>
      <c r="E1472" s="108" t="s">
        <v>2951</v>
      </c>
      <c r="F1472" s="109">
        <v>2020</v>
      </c>
      <c r="G1472" s="110">
        <v>44389</v>
      </c>
      <c r="H1472" s="109">
        <f t="shared" si="134"/>
        <v>1</v>
      </c>
      <c r="I1472" s="109">
        <v>3</v>
      </c>
      <c r="J1472" s="111">
        <f t="shared" si="135"/>
        <v>0.31666666666666665</v>
      </c>
      <c r="K1472" s="138">
        <v>196141</v>
      </c>
      <c r="L1472" s="138">
        <v>179379.08</v>
      </c>
      <c r="M1472" s="121">
        <v>0</v>
      </c>
      <c r="N1472" s="112">
        <f t="shared" si="136"/>
        <v>196141</v>
      </c>
      <c r="O1472" s="112">
        <f t="shared" si="137"/>
        <v>62111.316666666666</v>
      </c>
      <c r="P1472" s="114">
        <f t="shared" si="138"/>
        <v>134029.68333333335</v>
      </c>
      <c r="Q1472" s="115">
        <f t="shared" si="139"/>
        <v>120626.71500000001</v>
      </c>
    </row>
    <row r="1473" spans="2:17" x14ac:dyDescent="0.25">
      <c r="B1473" s="109">
        <v>1469</v>
      </c>
      <c r="C1473" s="146" t="s">
        <v>6464</v>
      </c>
      <c r="D1473" s="109">
        <v>1200163230</v>
      </c>
      <c r="E1473" s="108" t="s">
        <v>2952</v>
      </c>
      <c r="F1473" s="109">
        <v>2020</v>
      </c>
      <c r="G1473" s="110">
        <v>44389</v>
      </c>
      <c r="H1473" s="109">
        <f t="shared" si="134"/>
        <v>1</v>
      </c>
      <c r="I1473" s="109">
        <v>10</v>
      </c>
      <c r="J1473" s="111">
        <f t="shared" si="135"/>
        <v>9.5000000000000001E-2</v>
      </c>
      <c r="K1473" s="138">
        <v>190702.46</v>
      </c>
      <c r="L1473" s="138">
        <v>174405.31</v>
      </c>
      <c r="M1473" s="121">
        <v>0</v>
      </c>
      <c r="N1473" s="112">
        <f t="shared" si="136"/>
        <v>190702.46</v>
      </c>
      <c r="O1473" s="112">
        <f t="shared" si="137"/>
        <v>18116.733700000001</v>
      </c>
      <c r="P1473" s="114">
        <f t="shared" si="138"/>
        <v>172585.72629999998</v>
      </c>
      <c r="Q1473" s="115">
        <f t="shared" si="139"/>
        <v>155327.15367</v>
      </c>
    </row>
    <row r="1474" spans="2:17" x14ac:dyDescent="0.25">
      <c r="B1474" s="109">
        <v>1470</v>
      </c>
      <c r="C1474" s="146" t="s">
        <v>6464</v>
      </c>
      <c r="D1474" s="109">
        <v>1200162610</v>
      </c>
      <c r="E1474" s="108" t="s">
        <v>2953</v>
      </c>
      <c r="F1474" s="109">
        <v>2020</v>
      </c>
      <c r="G1474" s="110">
        <v>44389</v>
      </c>
      <c r="H1474" s="109">
        <f t="shared" si="134"/>
        <v>1</v>
      </c>
      <c r="I1474" s="109">
        <v>10</v>
      </c>
      <c r="J1474" s="111">
        <f t="shared" si="135"/>
        <v>9.5000000000000001E-2</v>
      </c>
      <c r="K1474" s="138">
        <v>182177</v>
      </c>
      <c r="L1474" s="138">
        <v>166608.45000000001</v>
      </c>
      <c r="M1474" s="121">
        <v>0</v>
      </c>
      <c r="N1474" s="112">
        <f t="shared" si="136"/>
        <v>182177</v>
      </c>
      <c r="O1474" s="112">
        <f t="shared" si="137"/>
        <v>17306.814999999999</v>
      </c>
      <c r="P1474" s="114">
        <f t="shared" si="138"/>
        <v>164870.185</v>
      </c>
      <c r="Q1474" s="115">
        <f t="shared" si="139"/>
        <v>148383.16649999999</v>
      </c>
    </row>
    <row r="1475" spans="2:17" x14ac:dyDescent="0.25">
      <c r="B1475" s="109">
        <v>1471</v>
      </c>
      <c r="C1475" s="146" t="s">
        <v>6464</v>
      </c>
      <c r="D1475" s="109">
        <v>1200162510</v>
      </c>
      <c r="E1475" s="108" t="s">
        <v>2954</v>
      </c>
      <c r="F1475" s="109">
        <v>2020</v>
      </c>
      <c r="G1475" s="110">
        <v>44389</v>
      </c>
      <c r="H1475" s="109">
        <f t="shared" si="134"/>
        <v>1</v>
      </c>
      <c r="I1475" s="109">
        <v>5</v>
      </c>
      <c r="J1475" s="111">
        <f t="shared" si="135"/>
        <v>0.19</v>
      </c>
      <c r="K1475" s="138">
        <v>170601.5</v>
      </c>
      <c r="L1475" s="138">
        <v>156022.16</v>
      </c>
      <c r="M1475" s="121">
        <v>0</v>
      </c>
      <c r="N1475" s="112">
        <f t="shared" si="136"/>
        <v>170601.5</v>
      </c>
      <c r="O1475" s="112">
        <f t="shared" si="137"/>
        <v>32414.285</v>
      </c>
      <c r="P1475" s="114">
        <f t="shared" si="138"/>
        <v>138187.215</v>
      </c>
      <c r="Q1475" s="115">
        <f t="shared" si="139"/>
        <v>124368.4935</v>
      </c>
    </row>
    <row r="1476" spans="2:17" x14ac:dyDescent="0.25">
      <c r="B1476" s="109">
        <v>1472</v>
      </c>
      <c r="C1476" s="146" t="s">
        <v>6464</v>
      </c>
      <c r="D1476" s="109">
        <v>1200163200</v>
      </c>
      <c r="E1476" s="108" t="s">
        <v>2955</v>
      </c>
      <c r="F1476" s="109">
        <v>2020</v>
      </c>
      <c r="G1476" s="110">
        <v>44389</v>
      </c>
      <c r="H1476" s="109">
        <f t="shared" si="134"/>
        <v>1</v>
      </c>
      <c r="I1476" s="109">
        <v>10</v>
      </c>
      <c r="J1476" s="111">
        <f t="shared" si="135"/>
        <v>9.5000000000000001E-2</v>
      </c>
      <c r="K1476" s="138">
        <v>164586</v>
      </c>
      <c r="L1476" s="138">
        <v>150520.74</v>
      </c>
      <c r="M1476" s="121">
        <v>0</v>
      </c>
      <c r="N1476" s="112">
        <f t="shared" si="136"/>
        <v>164586</v>
      </c>
      <c r="O1476" s="112">
        <f t="shared" si="137"/>
        <v>15635.67</v>
      </c>
      <c r="P1476" s="114">
        <f t="shared" si="138"/>
        <v>148950.32999999999</v>
      </c>
      <c r="Q1476" s="115">
        <f t="shared" si="139"/>
        <v>134055.29699999999</v>
      </c>
    </row>
    <row r="1477" spans="2:17" x14ac:dyDescent="0.25">
      <c r="B1477" s="109">
        <v>1473</v>
      </c>
      <c r="C1477" s="146" t="s">
        <v>6464</v>
      </c>
      <c r="D1477" s="109">
        <v>1200162850</v>
      </c>
      <c r="E1477" s="108" t="s">
        <v>2956</v>
      </c>
      <c r="F1477" s="109">
        <v>2020</v>
      </c>
      <c r="G1477" s="110">
        <v>44389</v>
      </c>
      <c r="H1477" s="109">
        <f t="shared" ref="H1477:H1540" si="140">YEAR(G1477)-F1477</f>
        <v>1</v>
      </c>
      <c r="I1477" s="109">
        <v>8</v>
      </c>
      <c r="J1477" s="111">
        <f t="shared" ref="J1477:J1540" si="141">(95/I1477/100)</f>
        <v>0.11874999999999999</v>
      </c>
      <c r="K1477" s="138">
        <v>158591</v>
      </c>
      <c r="L1477" s="138">
        <v>145038.06</v>
      </c>
      <c r="M1477" s="121">
        <v>0</v>
      </c>
      <c r="N1477" s="112">
        <f t="shared" ref="N1477:N1540" si="142">K1477*(1+M1477)</f>
        <v>158591</v>
      </c>
      <c r="O1477" s="112">
        <f t="shared" ref="O1477:O1540" si="143">H1477*J1477*N1477</f>
        <v>18832.681249999998</v>
      </c>
      <c r="P1477" s="114">
        <f t="shared" si="138"/>
        <v>139758.31875000001</v>
      </c>
      <c r="Q1477" s="115">
        <f t="shared" si="139"/>
        <v>125782.486875</v>
      </c>
    </row>
    <row r="1478" spans="2:17" x14ac:dyDescent="0.25">
      <c r="B1478" s="109">
        <v>1474</v>
      </c>
      <c r="C1478" s="146" t="s">
        <v>6464</v>
      </c>
      <c r="D1478" s="109">
        <v>1200162820</v>
      </c>
      <c r="E1478" s="108" t="s">
        <v>2957</v>
      </c>
      <c r="F1478" s="109">
        <v>2020</v>
      </c>
      <c r="G1478" s="110">
        <v>44389</v>
      </c>
      <c r="H1478" s="109">
        <f t="shared" si="140"/>
        <v>1</v>
      </c>
      <c r="I1478" s="109">
        <v>10</v>
      </c>
      <c r="J1478" s="111">
        <f t="shared" si="141"/>
        <v>9.5000000000000001E-2</v>
      </c>
      <c r="K1478" s="138">
        <v>153421.25</v>
      </c>
      <c r="L1478" s="138">
        <v>140310.1</v>
      </c>
      <c r="M1478" s="121">
        <v>0</v>
      </c>
      <c r="N1478" s="112">
        <f t="shared" si="142"/>
        <v>153421.25</v>
      </c>
      <c r="O1478" s="112">
        <f t="shared" si="143"/>
        <v>14575.018749999999</v>
      </c>
      <c r="P1478" s="114">
        <f t="shared" ref="P1478:P1541" si="144">IF(N1478-O1478&lt;=0,5%*N1478,N1478-O1478)</f>
        <v>138846.23125000001</v>
      </c>
      <c r="Q1478" s="115">
        <f t="shared" ref="Q1478:Q1541" si="145">IF(P1478=N1478*5%,P1478,P1478*0.9)</f>
        <v>124961.60812500001</v>
      </c>
    </row>
    <row r="1479" spans="2:17" x14ac:dyDescent="0.25">
      <c r="B1479" s="109">
        <v>1475</v>
      </c>
      <c r="C1479" s="146" t="s">
        <v>6464</v>
      </c>
      <c r="D1479" s="109">
        <v>1200162500</v>
      </c>
      <c r="E1479" s="108" t="s">
        <v>2958</v>
      </c>
      <c r="F1479" s="109">
        <v>2020</v>
      </c>
      <c r="G1479" s="110">
        <v>44389</v>
      </c>
      <c r="H1479" s="109">
        <f t="shared" si="140"/>
        <v>1</v>
      </c>
      <c r="I1479" s="109">
        <v>5</v>
      </c>
      <c r="J1479" s="111">
        <f t="shared" si="141"/>
        <v>0.19</v>
      </c>
      <c r="K1479" s="138">
        <v>142752</v>
      </c>
      <c r="L1479" s="138">
        <v>130552.62</v>
      </c>
      <c r="M1479" s="121">
        <v>0</v>
      </c>
      <c r="N1479" s="112">
        <f t="shared" si="142"/>
        <v>142752</v>
      </c>
      <c r="O1479" s="112">
        <f t="shared" si="143"/>
        <v>27122.880000000001</v>
      </c>
      <c r="P1479" s="114">
        <f t="shared" si="144"/>
        <v>115629.12</v>
      </c>
      <c r="Q1479" s="115">
        <f t="shared" si="145"/>
        <v>104066.208</v>
      </c>
    </row>
    <row r="1480" spans="2:17" x14ac:dyDescent="0.25">
      <c r="B1480" s="109">
        <v>1476</v>
      </c>
      <c r="C1480" s="146" t="s">
        <v>6464</v>
      </c>
      <c r="D1480" s="109">
        <v>1200162840</v>
      </c>
      <c r="E1480" s="108" t="s">
        <v>2959</v>
      </c>
      <c r="F1480" s="109">
        <v>2020</v>
      </c>
      <c r="G1480" s="110">
        <v>44389</v>
      </c>
      <c r="H1480" s="109">
        <f t="shared" si="140"/>
        <v>1</v>
      </c>
      <c r="I1480" s="109">
        <v>3</v>
      </c>
      <c r="J1480" s="111">
        <f t="shared" si="141"/>
        <v>0.31666666666666665</v>
      </c>
      <c r="K1480" s="138">
        <v>142527</v>
      </c>
      <c r="L1480" s="138">
        <v>130346.86</v>
      </c>
      <c r="M1480" s="121">
        <v>0</v>
      </c>
      <c r="N1480" s="112">
        <f t="shared" si="142"/>
        <v>142527</v>
      </c>
      <c r="O1480" s="112">
        <f t="shared" si="143"/>
        <v>45133.549999999996</v>
      </c>
      <c r="P1480" s="114">
        <f t="shared" si="144"/>
        <v>97393.450000000012</v>
      </c>
      <c r="Q1480" s="115">
        <f t="shared" si="145"/>
        <v>87654.10500000001</v>
      </c>
    </row>
    <row r="1481" spans="2:17" x14ac:dyDescent="0.25">
      <c r="B1481" s="109">
        <v>1477</v>
      </c>
      <c r="C1481" s="146" t="s">
        <v>6464</v>
      </c>
      <c r="D1481" s="109">
        <v>1200163210</v>
      </c>
      <c r="E1481" s="108" t="s">
        <v>2960</v>
      </c>
      <c r="F1481" s="109">
        <v>2020</v>
      </c>
      <c r="G1481" s="110">
        <v>44389</v>
      </c>
      <c r="H1481" s="109">
        <f t="shared" si="140"/>
        <v>1</v>
      </c>
      <c r="I1481" s="109">
        <v>8</v>
      </c>
      <c r="J1481" s="111">
        <f t="shared" si="141"/>
        <v>0.11874999999999999</v>
      </c>
      <c r="K1481" s="138">
        <v>118261</v>
      </c>
      <c r="L1481" s="138">
        <v>108154.57</v>
      </c>
      <c r="M1481" s="121">
        <v>0</v>
      </c>
      <c r="N1481" s="112">
        <f t="shared" si="142"/>
        <v>118261</v>
      </c>
      <c r="O1481" s="112">
        <f t="shared" si="143"/>
        <v>14043.49375</v>
      </c>
      <c r="P1481" s="114">
        <f t="shared" si="144"/>
        <v>104217.50625000001</v>
      </c>
      <c r="Q1481" s="115">
        <f t="shared" si="145"/>
        <v>93795.755625000005</v>
      </c>
    </row>
    <row r="1482" spans="2:17" x14ac:dyDescent="0.25">
      <c r="B1482" s="109">
        <v>1478</v>
      </c>
      <c r="C1482" s="146" t="s">
        <v>6464</v>
      </c>
      <c r="D1482" s="109">
        <v>1200163250</v>
      </c>
      <c r="E1482" s="108" t="s">
        <v>2961</v>
      </c>
      <c r="F1482" s="109">
        <v>2020</v>
      </c>
      <c r="G1482" s="110">
        <v>44389</v>
      </c>
      <c r="H1482" s="109">
        <f t="shared" si="140"/>
        <v>1</v>
      </c>
      <c r="I1482" s="109">
        <v>15</v>
      </c>
      <c r="J1482" s="111">
        <f t="shared" si="141"/>
        <v>6.3333333333333325E-2</v>
      </c>
      <c r="K1482" s="138">
        <v>118261</v>
      </c>
      <c r="L1482" s="138">
        <v>108154.57</v>
      </c>
      <c r="M1482" s="121">
        <v>0</v>
      </c>
      <c r="N1482" s="112">
        <f t="shared" si="142"/>
        <v>118261</v>
      </c>
      <c r="O1482" s="112">
        <f t="shared" si="143"/>
        <v>7489.8633333333328</v>
      </c>
      <c r="P1482" s="114">
        <f t="shared" si="144"/>
        <v>110771.13666666667</v>
      </c>
      <c r="Q1482" s="115">
        <f t="shared" si="145"/>
        <v>99694.023000000001</v>
      </c>
    </row>
    <row r="1483" spans="2:17" x14ac:dyDescent="0.25">
      <c r="B1483" s="109">
        <v>1479</v>
      </c>
      <c r="C1483" s="146" t="s">
        <v>6464</v>
      </c>
      <c r="D1483" s="109">
        <v>1200163000</v>
      </c>
      <c r="E1483" s="108" t="s">
        <v>2962</v>
      </c>
      <c r="F1483" s="109">
        <v>2020</v>
      </c>
      <c r="G1483" s="110">
        <v>44389</v>
      </c>
      <c r="H1483" s="109">
        <f t="shared" si="140"/>
        <v>1</v>
      </c>
      <c r="I1483" s="109">
        <v>3</v>
      </c>
      <c r="J1483" s="111">
        <f t="shared" si="141"/>
        <v>0.31666666666666665</v>
      </c>
      <c r="K1483" s="138">
        <v>114326</v>
      </c>
      <c r="L1483" s="138">
        <v>104555.86</v>
      </c>
      <c r="M1483" s="121">
        <v>0</v>
      </c>
      <c r="N1483" s="112">
        <f t="shared" si="142"/>
        <v>114326</v>
      </c>
      <c r="O1483" s="112">
        <f t="shared" si="143"/>
        <v>36203.23333333333</v>
      </c>
      <c r="P1483" s="114">
        <f t="shared" si="144"/>
        <v>78122.766666666663</v>
      </c>
      <c r="Q1483" s="115">
        <f t="shared" si="145"/>
        <v>70310.490000000005</v>
      </c>
    </row>
    <row r="1484" spans="2:17" x14ac:dyDescent="0.25">
      <c r="B1484" s="109">
        <v>1480</v>
      </c>
      <c r="C1484" s="146" t="s">
        <v>6464</v>
      </c>
      <c r="D1484" s="109">
        <v>1200166490</v>
      </c>
      <c r="E1484" s="108" t="s">
        <v>2938</v>
      </c>
      <c r="F1484" s="109">
        <v>2020</v>
      </c>
      <c r="G1484" s="110">
        <v>44389</v>
      </c>
      <c r="H1484" s="109">
        <f t="shared" si="140"/>
        <v>1</v>
      </c>
      <c r="I1484" s="109">
        <v>6</v>
      </c>
      <c r="J1484" s="111">
        <f t="shared" si="141"/>
        <v>0.15833333333333333</v>
      </c>
      <c r="K1484" s="138">
        <v>110000</v>
      </c>
      <c r="L1484" s="138">
        <v>106684.93</v>
      </c>
      <c r="M1484" s="121">
        <v>0</v>
      </c>
      <c r="N1484" s="112">
        <f t="shared" si="142"/>
        <v>110000</v>
      </c>
      <c r="O1484" s="112">
        <f t="shared" si="143"/>
        <v>17416.666666666664</v>
      </c>
      <c r="P1484" s="114">
        <f t="shared" si="144"/>
        <v>92583.333333333343</v>
      </c>
      <c r="Q1484" s="115">
        <f t="shared" si="145"/>
        <v>83325.000000000015</v>
      </c>
    </row>
    <row r="1485" spans="2:17" x14ac:dyDescent="0.25">
      <c r="B1485" s="109">
        <v>1481</v>
      </c>
      <c r="C1485" s="146" t="s">
        <v>6464</v>
      </c>
      <c r="D1485" s="109">
        <v>1200162620</v>
      </c>
      <c r="E1485" s="108" t="s">
        <v>2963</v>
      </c>
      <c r="F1485" s="109">
        <v>2020</v>
      </c>
      <c r="G1485" s="110">
        <v>44389</v>
      </c>
      <c r="H1485" s="109">
        <f t="shared" si="140"/>
        <v>1</v>
      </c>
      <c r="I1485" s="109">
        <v>15</v>
      </c>
      <c r="J1485" s="111">
        <f t="shared" si="141"/>
        <v>6.3333333333333325E-2</v>
      </c>
      <c r="K1485" s="138">
        <v>106091</v>
      </c>
      <c r="L1485" s="138">
        <v>97024.6</v>
      </c>
      <c r="M1485" s="121">
        <v>0</v>
      </c>
      <c r="N1485" s="112">
        <f t="shared" si="142"/>
        <v>106091</v>
      </c>
      <c r="O1485" s="112">
        <f t="shared" si="143"/>
        <v>6719.0966666666654</v>
      </c>
      <c r="P1485" s="114">
        <f t="shared" si="144"/>
        <v>99371.903333333335</v>
      </c>
      <c r="Q1485" s="115">
        <f t="shared" si="145"/>
        <v>89434.713000000003</v>
      </c>
    </row>
    <row r="1486" spans="2:17" x14ac:dyDescent="0.25">
      <c r="B1486" s="109">
        <v>1482</v>
      </c>
      <c r="C1486" s="146" t="s">
        <v>6464</v>
      </c>
      <c r="D1486" s="109">
        <v>1200163240</v>
      </c>
      <c r="E1486" s="108" t="s">
        <v>2964</v>
      </c>
      <c r="F1486" s="109">
        <v>2020</v>
      </c>
      <c r="G1486" s="110">
        <v>44389</v>
      </c>
      <c r="H1486" s="109">
        <f t="shared" si="140"/>
        <v>1</v>
      </c>
      <c r="I1486" s="109">
        <v>15</v>
      </c>
      <c r="J1486" s="111">
        <f t="shared" si="141"/>
        <v>6.3333333333333325E-2</v>
      </c>
      <c r="K1486" s="138">
        <v>98983.19</v>
      </c>
      <c r="L1486" s="138">
        <v>90524.24</v>
      </c>
      <c r="M1486" s="121">
        <v>0</v>
      </c>
      <c r="N1486" s="112">
        <f t="shared" si="142"/>
        <v>98983.19</v>
      </c>
      <c r="O1486" s="112">
        <f t="shared" si="143"/>
        <v>6268.9353666666657</v>
      </c>
      <c r="P1486" s="114">
        <f t="shared" si="144"/>
        <v>92714.25463333333</v>
      </c>
      <c r="Q1486" s="115">
        <f t="shared" si="145"/>
        <v>83442.829169999997</v>
      </c>
    </row>
    <row r="1487" spans="2:17" x14ac:dyDescent="0.25">
      <c r="B1487" s="109">
        <v>1483</v>
      </c>
      <c r="C1487" s="146" t="s">
        <v>6464</v>
      </c>
      <c r="D1487" s="109">
        <v>1200166340</v>
      </c>
      <c r="E1487" s="108" t="s">
        <v>2965</v>
      </c>
      <c r="F1487" s="109">
        <v>2020</v>
      </c>
      <c r="G1487" s="110">
        <v>44389</v>
      </c>
      <c r="H1487" s="109">
        <f t="shared" si="140"/>
        <v>1</v>
      </c>
      <c r="I1487" s="109">
        <v>5</v>
      </c>
      <c r="J1487" s="111">
        <f t="shared" si="141"/>
        <v>0.19</v>
      </c>
      <c r="K1487" s="138">
        <v>82087.199999999997</v>
      </c>
      <c r="L1487" s="138">
        <v>78368.91</v>
      </c>
      <c r="M1487" s="121">
        <v>0</v>
      </c>
      <c r="N1487" s="112">
        <f t="shared" si="142"/>
        <v>82087.199999999997</v>
      </c>
      <c r="O1487" s="112">
        <f t="shared" si="143"/>
        <v>15596.567999999999</v>
      </c>
      <c r="P1487" s="114">
        <f t="shared" si="144"/>
        <v>66490.631999999998</v>
      </c>
      <c r="Q1487" s="115">
        <f t="shared" si="145"/>
        <v>59841.568800000001</v>
      </c>
    </row>
    <row r="1488" spans="2:17" x14ac:dyDescent="0.25">
      <c r="B1488" s="109">
        <v>1484</v>
      </c>
      <c r="C1488" s="146" t="s">
        <v>6464</v>
      </c>
      <c r="D1488" s="109">
        <v>1200162960</v>
      </c>
      <c r="E1488" s="108" t="s">
        <v>2966</v>
      </c>
      <c r="F1488" s="109">
        <v>2020</v>
      </c>
      <c r="G1488" s="110">
        <v>44389</v>
      </c>
      <c r="H1488" s="109">
        <f t="shared" si="140"/>
        <v>1</v>
      </c>
      <c r="I1488" s="109">
        <v>8</v>
      </c>
      <c r="J1488" s="111">
        <f t="shared" si="141"/>
        <v>0.11874999999999999</v>
      </c>
      <c r="K1488" s="138">
        <v>79086</v>
      </c>
      <c r="L1488" s="138">
        <v>72327.429999999993</v>
      </c>
      <c r="M1488" s="121">
        <v>0</v>
      </c>
      <c r="N1488" s="112">
        <f t="shared" si="142"/>
        <v>79086</v>
      </c>
      <c r="O1488" s="112">
        <f t="shared" si="143"/>
        <v>9391.4624999999996</v>
      </c>
      <c r="P1488" s="114">
        <f t="shared" si="144"/>
        <v>69694.537500000006</v>
      </c>
      <c r="Q1488" s="115">
        <f t="shared" si="145"/>
        <v>62725.083750000005</v>
      </c>
    </row>
    <row r="1489" spans="2:17" x14ac:dyDescent="0.25">
      <c r="B1489" s="109">
        <v>1485</v>
      </c>
      <c r="C1489" s="146" t="s">
        <v>6464</v>
      </c>
      <c r="D1489" s="109">
        <v>1200164380</v>
      </c>
      <c r="E1489" s="108" t="s">
        <v>2967</v>
      </c>
      <c r="F1489" s="109">
        <v>2020</v>
      </c>
      <c r="G1489" s="110">
        <v>44389</v>
      </c>
      <c r="H1489" s="109">
        <f t="shared" si="140"/>
        <v>1</v>
      </c>
      <c r="I1489" s="109">
        <v>10</v>
      </c>
      <c r="J1489" s="111">
        <f t="shared" si="141"/>
        <v>9.5000000000000001E-2</v>
      </c>
      <c r="K1489" s="138">
        <v>75137.75</v>
      </c>
      <c r="L1489" s="138">
        <v>68921.88</v>
      </c>
      <c r="M1489" s="121">
        <v>0</v>
      </c>
      <c r="N1489" s="112">
        <f t="shared" si="142"/>
        <v>75137.75</v>
      </c>
      <c r="O1489" s="112">
        <f t="shared" si="143"/>
        <v>7138.0862500000003</v>
      </c>
      <c r="P1489" s="114">
        <f t="shared" si="144"/>
        <v>67999.663750000007</v>
      </c>
      <c r="Q1489" s="115">
        <f t="shared" si="145"/>
        <v>61199.697375000011</v>
      </c>
    </row>
    <row r="1490" spans="2:17" x14ac:dyDescent="0.25">
      <c r="B1490" s="109">
        <v>1486</v>
      </c>
      <c r="C1490" s="146" t="s">
        <v>6464</v>
      </c>
      <c r="D1490" s="109">
        <v>1200162970</v>
      </c>
      <c r="E1490" s="108" t="s">
        <v>2968</v>
      </c>
      <c r="F1490" s="109">
        <v>2020</v>
      </c>
      <c r="G1490" s="110">
        <v>44389</v>
      </c>
      <c r="H1490" s="109">
        <f t="shared" si="140"/>
        <v>1</v>
      </c>
      <c r="I1490" s="109">
        <v>8</v>
      </c>
      <c r="J1490" s="111">
        <f t="shared" si="141"/>
        <v>0.11874999999999999</v>
      </c>
      <c r="K1490" s="138">
        <v>69635</v>
      </c>
      <c r="L1490" s="138">
        <v>63684.1</v>
      </c>
      <c r="M1490" s="121">
        <v>0</v>
      </c>
      <c r="N1490" s="112">
        <f t="shared" si="142"/>
        <v>69635</v>
      </c>
      <c r="O1490" s="112">
        <f t="shared" si="143"/>
        <v>8269.15625</v>
      </c>
      <c r="P1490" s="114">
        <f t="shared" si="144"/>
        <v>61365.84375</v>
      </c>
      <c r="Q1490" s="115">
        <f t="shared" si="145"/>
        <v>55229.259375000001</v>
      </c>
    </row>
    <row r="1491" spans="2:17" x14ac:dyDescent="0.25">
      <c r="B1491" s="109">
        <v>1487</v>
      </c>
      <c r="C1491" s="146" t="s">
        <v>6464</v>
      </c>
      <c r="D1491" s="109">
        <v>1200162630</v>
      </c>
      <c r="E1491" s="108" t="s">
        <v>2969</v>
      </c>
      <c r="F1491" s="109">
        <v>2020</v>
      </c>
      <c r="G1491" s="110">
        <v>44389</v>
      </c>
      <c r="H1491" s="109">
        <f t="shared" si="140"/>
        <v>1</v>
      </c>
      <c r="I1491" s="109">
        <v>15</v>
      </c>
      <c r="J1491" s="111">
        <f t="shared" si="141"/>
        <v>6.3333333333333325E-2</v>
      </c>
      <c r="K1491" s="138">
        <v>53046</v>
      </c>
      <c r="L1491" s="138">
        <v>48512.77</v>
      </c>
      <c r="M1491" s="121">
        <v>0</v>
      </c>
      <c r="N1491" s="112">
        <f t="shared" si="142"/>
        <v>53046</v>
      </c>
      <c r="O1491" s="112">
        <f t="shared" si="143"/>
        <v>3359.5799999999995</v>
      </c>
      <c r="P1491" s="114">
        <f t="shared" si="144"/>
        <v>49686.42</v>
      </c>
      <c r="Q1491" s="115">
        <f t="shared" si="145"/>
        <v>44717.777999999998</v>
      </c>
    </row>
    <row r="1492" spans="2:17" x14ac:dyDescent="0.25">
      <c r="B1492" s="109">
        <v>1488</v>
      </c>
      <c r="C1492" s="146" t="s">
        <v>6464</v>
      </c>
      <c r="D1492" s="109">
        <v>1200163050</v>
      </c>
      <c r="E1492" s="108" t="s">
        <v>2970</v>
      </c>
      <c r="F1492" s="109">
        <v>2020</v>
      </c>
      <c r="G1492" s="110">
        <v>44389</v>
      </c>
      <c r="H1492" s="109">
        <f t="shared" si="140"/>
        <v>1</v>
      </c>
      <c r="I1492" s="109">
        <v>12</v>
      </c>
      <c r="J1492" s="111">
        <f t="shared" si="141"/>
        <v>7.9166666666666663E-2</v>
      </c>
      <c r="K1492" s="138">
        <v>46080</v>
      </c>
      <c r="L1492" s="138">
        <v>42142.080000000002</v>
      </c>
      <c r="M1492" s="121">
        <v>0</v>
      </c>
      <c r="N1492" s="112">
        <f t="shared" si="142"/>
        <v>46080</v>
      </c>
      <c r="O1492" s="112">
        <f t="shared" si="143"/>
        <v>3648</v>
      </c>
      <c r="P1492" s="114">
        <f t="shared" si="144"/>
        <v>42432</v>
      </c>
      <c r="Q1492" s="115">
        <f t="shared" si="145"/>
        <v>38188.800000000003</v>
      </c>
    </row>
    <row r="1493" spans="2:17" x14ac:dyDescent="0.25">
      <c r="B1493" s="109">
        <v>1489</v>
      </c>
      <c r="C1493" s="146" t="s">
        <v>6464</v>
      </c>
      <c r="D1493" s="109">
        <v>1200162640</v>
      </c>
      <c r="E1493" s="108" t="s">
        <v>2969</v>
      </c>
      <c r="F1493" s="109">
        <v>2020</v>
      </c>
      <c r="G1493" s="110">
        <v>44389</v>
      </c>
      <c r="H1493" s="109">
        <f t="shared" si="140"/>
        <v>1</v>
      </c>
      <c r="I1493" s="109">
        <v>15</v>
      </c>
      <c r="J1493" s="111">
        <f t="shared" si="141"/>
        <v>6.3333333333333325E-2</v>
      </c>
      <c r="K1493" s="138">
        <v>42865</v>
      </c>
      <c r="L1493" s="138">
        <v>39201.81</v>
      </c>
      <c r="M1493" s="121">
        <v>0</v>
      </c>
      <c r="N1493" s="112">
        <f t="shared" si="142"/>
        <v>42865</v>
      </c>
      <c r="O1493" s="112">
        <f t="shared" si="143"/>
        <v>2714.7833333333328</v>
      </c>
      <c r="P1493" s="114">
        <f t="shared" si="144"/>
        <v>40150.216666666667</v>
      </c>
      <c r="Q1493" s="115">
        <f t="shared" si="145"/>
        <v>36135.195</v>
      </c>
    </row>
    <row r="1494" spans="2:17" x14ac:dyDescent="0.25">
      <c r="B1494" s="109">
        <v>1490</v>
      </c>
      <c r="C1494" s="146" t="s">
        <v>6464</v>
      </c>
      <c r="D1494" s="109">
        <v>1200163320</v>
      </c>
      <c r="E1494" s="108" t="s">
        <v>2971</v>
      </c>
      <c r="F1494" s="109">
        <v>2020</v>
      </c>
      <c r="G1494" s="110">
        <v>44389</v>
      </c>
      <c r="H1494" s="109">
        <f t="shared" si="140"/>
        <v>1</v>
      </c>
      <c r="I1494" s="109">
        <v>8</v>
      </c>
      <c r="J1494" s="111">
        <f t="shared" si="141"/>
        <v>0.11874999999999999</v>
      </c>
      <c r="K1494" s="138">
        <v>38739</v>
      </c>
      <c r="L1494" s="138">
        <v>35428.43</v>
      </c>
      <c r="M1494" s="121">
        <v>0</v>
      </c>
      <c r="N1494" s="112">
        <f t="shared" si="142"/>
        <v>38739</v>
      </c>
      <c r="O1494" s="112">
        <f t="shared" si="143"/>
        <v>4600.2562499999995</v>
      </c>
      <c r="P1494" s="114">
        <f t="shared" si="144"/>
        <v>34138.743750000001</v>
      </c>
      <c r="Q1494" s="115">
        <f t="shared" si="145"/>
        <v>30724.869375000002</v>
      </c>
    </row>
    <row r="1495" spans="2:17" x14ac:dyDescent="0.25">
      <c r="B1495" s="109">
        <v>1491</v>
      </c>
      <c r="C1495" s="146" t="s">
        <v>6464</v>
      </c>
      <c r="D1495" s="109">
        <v>1200163310</v>
      </c>
      <c r="E1495" s="108" t="s">
        <v>2971</v>
      </c>
      <c r="F1495" s="109">
        <v>2020</v>
      </c>
      <c r="G1495" s="110">
        <v>44389</v>
      </c>
      <c r="H1495" s="109">
        <f t="shared" si="140"/>
        <v>1</v>
      </c>
      <c r="I1495" s="109">
        <v>8</v>
      </c>
      <c r="J1495" s="111">
        <f t="shared" si="141"/>
        <v>0.11874999999999999</v>
      </c>
      <c r="K1495" s="138">
        <v>38739</v>
      </c>
      <c r="L1495" s="138">
        <v>35428.43</v>
      </c>
      <c r="M1495" s="121">
        <v>0</v>
      </c>
      <c r="N1495" s="112">
        <f t="shared" si="142"/>
        <v>38739</v>
      </c>
      <c r="O1495" s="112">
        <f t="shared" si="143"/>
        <v>4600.2562499999995</v>
      </c>
      <c r="P1495" s="114">
        <f t="shared" si="144"/>
        <v>34138.743750000001</v>
      </c>
      <c r="Q1495" s="115">
        <f t="shared" si="145"/>
        <v>30724.869375000002</v>
      </c>
    </row>
    <row r="1496" spans="2:17" x14ac:dyDescent="0.25">
      <c r="B1496" s="109">
        <v>1492</v>
      </c>
      <c r="C1496" s="146" t="s">
        <v>6464</v>
      </c>
      <c r="D1496" s="109">
        <v>1200163330</v>
      </c>
      <c r="E1496" s="108" t="s">
        <v>2971</v>
      </c>
      <c r="F1496" s="109">
        <v>2020</v>
      </c>
      <c r="G1496" s="110">
        <v>44389</v>
      </c>
      <c r="H1496" s="109">
        <f t="shared" si="140"/>
        <v>1</v>
      </c>
      <c r="I1496" s="109">
        <v>8</v>
      </c>
      <c r="J1496" s="111">
        <f t="shared" si="141"/>
        <v>0.11874999999999999</v>
      </c>
      <c r="K1496" s="138">
        <v>38739</v>
      </c>
      <c r="L1496" s="138">
        <v>35428.43</v>
      </c>
      <c r="M1496" s="121">
        <v>0</v>
      </c>
      <c r="N1496" s="112">
        <f t="shared" si="142"/>
        <v>38739</v>
      </c>
      <c r="O1496" s="112">
        <f t="shared" si="143"/>
        <v>4600.2562499999995</v>
      </c>
      <c r="P1496" s="114">
        <f t="shared" si="144"/>
        <v>34138.743750000001</v>
      </c>
      <c r="Q1496" s="115">
        <f t="shared" si="145"/>
        <v>30724.869375000002</v>
      </c>
    </row>
    <row r="1497" spans="2:17" x14ac:dyDescent="0.25">
      <c r="B1497" s="109">
        <v>1493</v>
      </c>
      <c r="C1497" s="146" t="s">
        <v>6464</v>
      </c>
      <c r="D1497" s="109">
        <v>1200163340</v>
      </c>
      <c r="E1497" s="108" t="s">
        <v>2971</v>
      </c>
      <c r="F1497" s="109">
        <v>2020</v>
      </c>
      <c r="G1497" s="110">
        <v>44389</v>
      </c>
      <c r="H1497" s="109">
        <f t="shared" si="140"/>
        <v>1</v>
      </c>
      <c r="I1497" s="109">
        <v>8</v>
      </c>
      <c r="J1497" s="111">
        <f t="shared" si="141"/>
        <v>0.11874999999999999</v>
      </c>
      <c r="K1497" s="138">
        <v>38739</v>
      </c>
      <c r="L1497" s="138">
        <v>35428.43</v>
      </c>
      <c r="M1497" s="121">
        <v>0</v>
      </c>
      <c r="N1497" s="112">
        <f t="shared" si="142"/>
        <v>38739</v>
      </c>
      <c r="O1497" s="112">
        <f t="shared" si="143"/>
        <v>4600.2562499999995</v>
      </c>
      <c r="P1497" s="114">
        <f t="shared" si="144"/>
        <v>34138.743750000001</v>
      </c>
      <c r="Q1497" s="115">
        <f t="shared" si="145"/>
        <v>30724.869375000002</v>
      </c>
    </row>
    <row r="1498" spans="2:17" x14ac:dyDescent="0.25">
      <c r="B1498" s="109">
        <v>1494</v>
      </c>
      <c r="C1498" s="146" t="s">
        <v>6464</v>
      </c>
      <c r="D1498" s="109">
        <v>1200162980</v>
      </c>
      <c r="E1498" s="108" t="s">
        <v>2972</v>
      </c>
      <c r="F1498" s="109">
        <v>2020</v>
      </c>
      <c r="G1498" s="110">
        <v>44389</v>
      </c>
      <c r="H1498" s="109">
        <f t="shared" si="140"/>
        <v>1</v>
      </c>
      <c r="I1498" s="109">
        <v>8</v>
      </c>
      <c r="J1498" s="111">
        <f t="shared" si="141"/>
        <v>0.11874999999999999</v>
      </c>
      <c r="K1498" s="138">
        <v>36650</v>
      </c>
      <c r="L1498" s="138">
        <v>33517.94</v>
      </c>
      <c r="M1498" s="121">
        <v>0</v>
      </c>
      <c r="N1498" s="112">
        <f t="shared" si="142"/>
        <v>36650</v>
      </c>
      <c r="O1498" s="112">
        <f t="shared" si="143"/>
        <v>4352.1875</v>
      </c>
      <c r="P1498" s="114">
        <f t="shared" si="144"/>
        <v>32297.8125</v>
      </c>
      <c r="Q1498" s="115">
        <f t="shared" si="145"/>
        <v>29068.03125</v>
      </c>
    </row>
    <row r="1499" spans="2:17" x14ac:dyDescent="0.25">
      <c r="B1499" s="109">
        <v>1495</v>
      </c>
      <c r="C1499" s="146" t="s">
        <v>6464</v>
      </c>
      <c r="D1499" s="109">
        <v>1200164370</v>
      </c>
      <c r="E1499" s="108" t="s">
        <v>2973</v>
      </c>
      <c r="F1499" s="109">
        <v>2020</v>
      </c>
      <c r="G1499" s="110">
        <v>44389</v>
      </c>
      <c r="H1499" s="109">
        <f t="shared" si="140"/>
        <v>1</v>
      </c>
      <c r="I1499" s="109">
        <v>5</v>
      </c>
      <c r="J1499" s="111">
        <f t="shared" si="141"/>
        <v>0.19</v>
      </c>
      <c r="K1499" s="138">
        <v>35485.050000000003</v>
      </c>
      <c r="L1499" s="138">
        <v>32549.5</v>
      </c>
      <c r="M1499" s="121">
        <v>0</v>
      </c>
      <c r="N1499" s="112">
        <f t="shared" si="142"/>
        <v>35485.050000000003</v>
      </c>
      <c r="O1499" s="112">
        <f t="shared" si="143"/>
        <v>6742.1595000000007</v>
      </c>
      <c r="P1499" s="114">
        <f t="shared" si="144"/>
        <v>28742.890500000001</v>
      </c>
      <c r="Q1499" s="115">
        <f t="shared" si="145"/>
        <v>25868.601450000002</v>
      </c>
    </row>
    <row r="1500" spans="2:17" x14ac:dyDescent="0.25">
      <c r="B1500" s="109">
        <v>1496</v>
      </c>
      <c r="C1500" s="146" t="s">
        <v>6464</v>
      </c>
      <c r="D1500" s="109">
        <v>1200162950</v>
      </c>
      <c r="E1500" s="108" t="s">
        <v>2974</v>
      </c>
      <c r="F1500" s="109">
        <v>2020</v>
      </c>
      <c r="G1500" s="110">
        <v>44389</v>
      </c>
      <c r="H1500" s="109">
        <f t="shared" si="140"/>
        <v>1</v>
      </c>
      <c r="I1500" s="109">
        <v>8</v>
      </c>
      <c r="J1500" s="111">
        <f t="shared" si="141"/>
        <v>0.11874999999999999</v>
      </c>
      <c r="K1500" s="138">
        <v>35128</v>
      </c>
      <c r="L1500" s="138">
        <v>32126.02</v>
      </c>
      <c r="M1500" s="121">
        <v>0</v>
      </c>
      <c r="N1500" s="112">
        <f t="shared" si="142"/>
        <v>35128</v>
      </c>
      <c r="O1500" s="112">
        <f t="shared" si="143"/>
        <v>4171.45</v>
      </c>
      <c r="P1500" s="114">
        <f t="shared" si="144"/>
        <v>30956.55</v>
      </c>
      <c r="Q1500" s="115">
        <f t="shared" si="145"/>
        <v>27860.895</v>
      </c>
    </row>
    <row r="1501" spans="2:17" x14ac:dyDescent="0.25">
      <c r="B1501" s="109">
        <v>1497</v>
      </c>
      <c r="C1501" s="146" t="s">
        <v>6464</v>
      </c>
      <c r="D1501" s="109">
        <v>1200162930</v>
      </c>
      <c r="E1501" s="108" t="s">
        <v>2974</v>
      </c>
      <c r="F1501" s="109">
        <v>2020</v>
      </c>
      <c r="G1501" s="110">
        <v>44389</v>
      </c>
      <c r="H1501" s="109">
        <f t="shared" si="140"/>
        <v>1</v>
      </c>
      <c r="I1501" s="109">
        <v>8</v>
      </c>
      <c r="J1501" s="111">
        <f t="shared" si="141"/>
        <v>0.11874999999999999</v>
      </c>
      <c r="K1501" s="138">
        <v>35128</v>
      </c>
      <c r="L1501" s="138">
        <v>32126.02</v>
      </c>
      <c r="M1501" s="121">
        <v>0</v>
      </c>
      <c r="N1501" s="112">
        <f t="shared" si="142"/>
        <v>35128</v>
      </c>
      <c r="O1501" s="112">
        <f t="shared" si="143"/>
        <v>4171.45</v>
      </c>
      <c r="P1501" s="114">
        <f t="shared" si="144"/>
        <v>30956.55</v>
      </c>
      <c r="Q1501" s="115">
        <f t="shared" si="145"/>
        <v>27860.895</v>
      </c>
    </row>
    <row r="1502" spans="2:17" x14ac:dyDescent="0.25">
      <c r="B1502" s="109">
        <v>1498</v>
      </c>
      <c r="C1502" s="146" t="s">
        <v>6464</v>
      </c>
      <c r="D1502" s="109">
        <v>1200162940</v>
      </c>
      <c r="E1502" s="108" t="s">
        <v>2974</v>
      </c>
      <c r="F1502" s="109">
        <v>2020</v>
      </c>
      <c r="G1502" s="110">
        <v>44389</v>
      </c>
      <c r="H1502" s="109">
        <f t="shared" si="140"/>
        <v>1</v>
      </c>
      <c r="I1502" s="109">
        <v>8</v>
      </c>
      <c r="J1502" s="111">
        <f t="shared" si="141"/>
        <v>0.11874999999999999</v>
      </c>
      <c r="K1502" s="138">
        <v>35128</v>
      </c>
      <c r="L1502" s="138">
        <v>32126.02</v>
      </c>
      <c r="M1502" s="121">
        <v>0</v>
      </c>
      <c r="N1502" s="112">
        <f t="shared" si="142"/>
        <v>35128</v>
      </c>
      <c r="O1502" s="112">
        <f t="shared" si="143"/>
        <v>4171.45</v>
      </c>
      <c r="P1502" s="114">
        <f t="shared" si="144"/>
        <v>30956.55</v>
      </c>
      <c r="Q1502" s="115">
        <f t="shared" si="145"/>
        <v>27860.895</v>
      </c>
    </row>
    <row r="1503" spans="2:17" x14ac:dyDescent="0.25">
      <c r="B1503" s="109">
        <v>1499</v>
      </c>
      <c r="C1503" s="146" t="s">
        <v>6464</v>
      </c>
      <c r="D1503" s="109">
        <v>1200162830</v>
      </c>
      <c r="E1503" s="108" t="s">
        <v>2975</v>
      </c>
      <c r="F1503" s="109">
        <v>2020</v>
      </c>
      <c r="G1503" s="110">
        <v>44389</v>
      </c>
      <c r="H1503" s="109">
        <f t="shared" si="140"/>
        <v>1</v>
      </c>
      <c r="I1503" s="109">
        <v>5</v>
      </c>
      <c r="J1503" s="111">
        <f t="shared" si="141"/>
        <v>0.19</v>
      </c>
      <c r="K1503" s="138">
        <v>27499</v>
      </c>
      <c r="L1503" s="138">
        <v>25149</v>
      </c>
      <c r="M1503" s="121">
        <v>0</v>
      </c>
      <c r="N1503" s="112">
        <f t="shared" si="142"/>
        <v>27499</v>
      </c>
      <c r="O1503" s="112">
        <f t="shared" si="143"/>
        <v>5224.8100000000004</v>
      </c>
      <c r="P1503" s="114">
        <f t="shared" si="144"/>
        <v>22274.19</v>
      </c>
      <c r="Q1503" s="115">
        <f t="shared" si="145"/>
        <v>20046.771000000001</v>
      </c>
    </row>
    <row r="1504" spans="2:17" x14ac:dyDescent="0.25">
      <c r="B1504" s="109">
        <v>1500</v>
      </c>
      <c r="C1504" s="146" t="s">
        <v>6464</v>
      </c>
      <c r="D1504" s="109">
        <v>1200162810</v>
      </c>
      <c r="E1504" s="108" t="s">
        <v>2976</v>
      </c>
      <c r="F1504" s="109">
        <v>2020</v>
      </c>
      <c r="G1504" s="110">
        <v>44389</v>
      </c>
      <c r="H1504" s="109">
        <f t="shared" si="140"/>
        <v>1</v>
      </c>
      <c r="I1504" s="109">
        <v>5</v>
      </c>
      <c r="J1504" s="111">
        <f t="shared" si="141"/>
        <v>0.19</v>
      </c>
      <c r="K1504" s="138">
        <v>21315</v>
      </c>
      <c r="L1504" s="138">
        <v>19493.45</v>
      </c>
      <c r="M1504" s="121">
        <v>0</v>
      </c>
      <c r="N1504" s="112">
        <f t="shared" si="142"/>
        <v>21315</v>
      </c>
      <c r="O1504" s="112">
        <f t="shared" si="143"/>
        <v>4049.85</v>
      </c>
      <c r="P1504" s="114">
        <f t="shared" si="144"/>
        <v>17265.150000000001</v>
      </c>
      <c r="Q1504" s="115">
        <f t="shared" si="145"/>
        <v>15538.635000000002</v>
      </c>
    </row>
    <row r="1505" spans="2:17" x14ac:dyDescent="0.25">
      <c r="B1505" s="109">
        <v>1501</v>
      </c>
      <c r="C1505" s="146" t="s">
        <v>6464</v>
      </c>
      <c r="D1505" s="109">
        <v>1200166020</v>
      </c>
      <c r="E1505" s="108" t="s">
        <v>2977</v>
      </c>
      <c r="F1505" s="109">
        <v>2020</v>
      </c>
      <c r="G1505" s="110">
        <v>44389</v>
      </c>
      <c r="H1505" s="109">
        <f t="shared" si="140"/>
        <v>1</v>
      </c>
      <c r="I1505" s="109">
        <v>12</v>
      </c>
      <c r="J1505" s="111">
        <f t="shared" si="141"/>
        <v>7.9166666666666663E-2</v>
      </c>
      <c r="K1505" s="138">
        <v>20089</v>
      </c>
      <c r="L1505" s="138">
        <v>19256.09</v>
      </c>
      <c r="M1505" s="121">
        <v>0</v>
      </c>
      <c r="N1505" s="112">
        <f t="shared" si="142"/>
        <v>20089</v>
      </c>
      <c r="O1505" s="112">
        <f t="shared" si="143"/>
        <v>1590.3791666666666</v>
      </c>
      <c r="P1505" s="114">
        <f t="shared" si="144"/>
        <v>18498.620833333334</v>
      </c>
      <c r="Q1505" s="115">
        <f t="shared" si="145"/>
        <v>16648.758750000001</v>
      </c>
    </row>
    <row r="1506" spans="2:17" x14ac:dyDescent="0.25">
      <c r="B1506" s="109">
        <v>1502</v>
      </c>
      <c r="C1506" s="146" t="s">
        <v>6464</v>
      </c>
      <c r="D1506" s="109">
        <v>1200163010</v>
      </c>
      <c r="E1506" s="108" t="s">
        <v>2978</v>
      </c>
      <c r="F1506" s="109">
        <v>2020</v>
      </c>
      <c r="G1506" s="110">
        <v>44389</v>
      </c>
      <c r="H1506" s="109">
        <f t="shared" si="140"/>
        <v>1</v>
      </c>
      <c r="I1506" s="109">
        <v>8</v>
      </c>
      <c r="J1506" s="111">
        <f t="shared" si="141"/>
        <v>0.11874999999999999</v>
      </c>
      <c r="K1506" s="138">
        <v>17665</v>
      </c>
      <c r="L1506" s="138">
        <v>16155.38</v>
      </c>
      <c r="M1506" s="121">
        <v>0</v>
      </c>
      <c r="N1506" s="112">
        <f t="shared" si="142"/>
        <v>17665</v>
      </c>
      <c r="O1506" s="112">
        <f t="shared" si="143"/>
        <v>2097.71875</v>
      </c>
      <c r="P1506" s="114">
        <f t="shared" si="144"/>
        <v>15567.28125</v>
      </c>
      <c r="Q1506" s="115">
        <f t="shared" si="145"/>
        <v>14010.553125</v>
      </c>
    </row>
    <row r="1507" spans="2:17" x14ac:dyDescent="0.25">
      <c r="B1507" s="109">
        <v>1503</v>
      </c>
      <c r="C1507" s="146" t="s">
        <v>6464</v>
      </c>
      <c r="D1507" s="109">
        <v>1200172650</v>
      </c>
      <c r="E1507" s="108" t="s">
        <v>2979</v>
      </c>
      <c r="F1507" s="109">
        <v>2021</v>
      </c>
      <c r="G1507" s="110">
        <v>44389</v>
      </c>
      <c r="H1507" s="109">
        <f t="shared" si="140"/>
        <v>0</v>
      </c>
      <c r="I1507" s="109">
        <v>15</v>
      </c>
      <c r="J1507" s="111">
        <f t="shared" si="141"/>
        <v>6.3333333333333325E-2</v>
      </c>
      <c r="K1507" s="138">
        <v>1661375</v>
      </c>
      <c r="L1507" s="138">
        <v>1088770.45</v>
      </c>
      <c r="M1507" s="121">
        <v>0</v>
      </c>
      <c r="N1507" s="112">
        <f t="shared" si="142"/>
        <v>1661375</v>
      </c>
      <c r="O1507" s="112">
        <f t="shared" si="143"/>
        <v>0</v>
      </c>
      <c r="P1507" s="114">
        <f t="shared" si="144"/>
        <v>1661375</v>
      </c>
      <c r="Q1507" s="115">
        <f t="shared" si="145"/>
        <v>1495237.5</v>
      </c>
    </row>
    <row r="1508" spans="2:17" x14ac:dyDescent="0.25">
      <c r="B1508" s="109">
        <v>1504</v>
      </c>
      <c r="C1508" s="146" t="s">
        <v>6464</v>
      </c>
      <c r="D1508" s="109">
        <v>1200171020</v>
      </c>
      <c r="E1508" s="108" t="s">
        <v>2980</v>
      </c>
      <c r="F1508" s="109">
        <v>2021</v>
      </c>
      <c r="G1508" s="110">
        <v>44389</v>
      </c>
      <c r="H1508" s="109">
        <f t="shared" si="140"/>
        <v>0</v>
      </c>
      <c r="I1508" s="109">
        <v>15</v>
      </c>
      <c r="J1508" s="111">
        <f t="shared" si="141"/>
        <v>6.3333333333333325E-2</v>
      </c>
      <c r="K1508" s="138">
        <v>1031448.09</v>
      </c>
      <c r="L1508" s="138">
        <v>1013174.04</v>
      </c>
      <c r="M1508" s="121">
        <v>0</v>
      </c>
      <c r="N1508" s="112">
        <f t="shared" si="142"/>
        <v>1031448.09</v>
      </c>
      <c r="O1508" s="112">
        <f t="shared" si="143"/>
        <v>0</v>
      </c>
      <c r="P1508" s="114">
        <f t="shared" si="144"/>
        <v>1031448.09</v>
      </c>
      <c r="Q1508" s="115">
        <f t="shared" si="145"/>
        <v>928303.28099999996</v>
      </c>
    </row>
    <row r="1509" spans="2:17" x14ac:dyDescent="0.25">
      <c r="B1509" s="109">
        <v>1505</v>
      </c>
      <c r="C1509" s="146" t="s">
        <v>6464</v>
      </c>
      <c r="D1509" s="109">
        <v>1200171030</v>
      </c>
      <c r="E1509" s="108" t="s">
        <v>2981</v>
      </c>
      <c r="F1509" s="109">
        <v>2021</v>
      </c>
      <c r="G1509" s="110">
        <v>44389</v>
      </c>
      <c r="H1509" s="109">
        <f t="shared" si="140"/>
        <v>0</v>
      </c>
      <c r="I1509" s="109">
        <v>15</v>
      </c>
      <c r="J1509" s="111">
        <f t="shared" si="141"/>
        <v>6.3333333333333325E-2</v>
      </c>
      <c r="K1509" s="138">
        <v>633050</v>
      </c>
      <c r="L1509" s="138">
        <v>621834.31999999995</v>
      </c>
      <c r="M1509" s="121">
        <v>0</v>
      </c>
      <c r="N1509" s="112">
        <f t="shared" si="142"/>
        <v>633050</v>
      </c>
      <c r="O1509" s="112">
        <f t="shared" si="143"/>
        <v>0</v>
      </c>
      <c r="P1509" s="114">
        <f t="shared" si="144"/>
        <v>633050</v>
      </c>
      <c r="Q1509" s="115">
        <f t="shared" si="145"/>
        <v>569745</v>
      </c>
    </row>
    <row r="1510" spans="2:17" x14ac:dyDescent="0.25">
      <c r="B1510" s="109">
        <v>1506</v>
      </c>
      <c r="C1510" s="146" t="s">
        <v>6464</v>
      </c>
      <c r="D1510" s="109">
        <v>1200169430</v>
      </c>
      <c r="E1510" s="108" t="s">
        <v>2766</v>
      </c>
      <c r="F1510" s="109">
        <v>2021</v>
      </c>
      <c r="G1510" s="110">
        <v>44389</v>
      </c>
      <c r="H1510" s="109">
        <f t="shared" si="140"/>
        <v>0</v>
      </c>
      <c r="I1510" s="109">
        <v>10</v>
      </c>
      <c r="J1510" s="111">
        <f t="shared" si="141"/>
        <v>9.5000000000000001E-2</v>
      </c>
      <c r="K1510" s="138">
        <v>225000</v>
      </c>
      <c r="L1510" s="138">
        <v>219534.25</v>
      </c>
      <c r="M1510" s="121">
        <v>0</v>
      </c>
      <c r="N1510" s="112">
        <f t="shared" si="142"/>
        <v>225000</v>
      </c>
      <c r="O1510" s="112">
        <f t="shared" si="143"/>
        <v>0</v>
      </c>
      <c r="P1510" s="114">
        <f t="shared" si="144"/>
        <v>225000</v>
      </c>
      <c r="Q1510" s="115">
        <f t="shared" si="145"/>
        <v>202500</v>
      </c>
    </row>
    <row r="1511" spans="2:17" x14ac:dyDescent="0.25">
      <c r="B1511" s="109">
        <v>1507</v>
      </c>
      <c r="C1511" s="146" t="s">
        <v>6464</v>
      </c>
      <c r="D1511" s="109">
        <v>1200171010</v>
      </c>
      <c r="E1511" s="108" t="s">
        <v>2982</v>
      </c>
      <c r="F1511" s="109">
        <v>2021</v>
      </c>
      <c r="G1511" s="110">
        <v>44389</v>
      </c>
      <c r="H1511" s="109">
        <f t="shared" si="140"/>
        <v>0</v>
      </c>
      <c r="I1511" s="109">
        <v>15</v>
      </c>
      <c r="J1511" s="111">
        <f t="shared" si="141"/>
        <v>6.3333333333333325E-2</v>
      </c>
      <c r="K1511" s="138">
        <v>33000</v>
      </c>
      <c r="L1511" s="138">
        <v>32415.34</v>
      </c>
      <c r="M1511" s="121">
        <v>0</v>
      </c>
      <c r="N1511" s="112">
        <f t="shared" si="142"/>
        <v>33000</v>
      </c>
      <c r="O1511" s="112">
        <f t="shared" si="143"/>
        <v>0</v>
      </c>
      <c r="P1511" s="114">
        <f t="shared" si="144"/>
        <v>33000</v>
      </c>
      <c r="Q1511" s="115">
        <f t="shared" si="145"/>
        <v>29700</v>
      </c>
    </row>
    <row r="1512" spans="2:17" x14ac:dyDescent="0.25">
      <c r="B1512" s="109">
        <v>1508</v>
      </c>
      <c r="C1512" s="146" t="s">
        <v>6464</v>
      </c>
      <c r="D1512" s="109">
        <v>1200171760</v>
      </c>
      <c r="E1512" s="108" t="s">
        <v>2983</v>
      </c>
      <c r="F1512" s="109">
        <v>2021</v>
      </c>
      <c r="G1512" s="110">
        <v>44389</v>
      </c>
      <c r="H1512" s="109">
        <f t="shared" si="140"/>
        <v>0</v>
      </c>
      <c r="I1512" s="109">
        <v>5</v>
      </c>
      <c r="J1512" s="111">
        <f t="shared" si="141"/>
        <v>0.19</v>
      </c>
      <c r="K1512" s="138">
        <v>32243</v>
      </c>
      <c r="L1512" s="138">
        <v>32101.66</v>
      </c>
      <c r="M1512" s="121">
        <v>0</v>
      </c>
      <c r="N1512" s="112">
        <f t="shared" si="142"/>
        <v>32243</v>
      </c>
      <c r="O1512" s="112">
        <f t="shared" si="143"/>
        <v>0</v>
      </c>
      <c r="P1512" s="114">
        <f t="shared" si="144"/>
        <v>32243</v>
      </c>
      <c r="Q1512" s="115">
        <f t="shared" si="145"/>
        <v>29018.7</v>
      </c>
    </row>
    <row r="1513" spans="2:17" s="14" customFormat="1" x14ac:dyDescent="0.25">
      <c r="B1513" s="109">
        <v>1509</v>
      </c>
      <c r="C1513" s="146" t="s">
        <v>6466</v>
      </c>
      <c r="D1513" s="109">
        <v>1200025630</v>
      </c>
      <c r="E1513" s="108" t="s">
        <v>3703</v>
      </c>
      <c r="F1513" s="109">
        <v>2006</v>
      </c>
      <c r="G1513" s="110">
        <v>44389</v>
      </c>
      <c r="H1513" s="109">
        <f t="shared" si="140"/>
        <v>15</v>
      </c>
      <c r="I1513" s="109">
        <v>15</v>
      </c>
      <c r="J1513" s="111">
        <f t="shared" si="141"/>
        <v>6.3333333333333325E-2</v>
      </c>
      <c r="K1513" s="138">
        <v>2589638.9300000002</v>
      </c>
      <c r="L1513" s="138">
        <v>1738.74</v>
      </c>
      <c r="M1513" s="121">
        <v>0.63</v>
      </c>
      <c r="N1513" s="112">
        <f t="shared" si="142"/>
        <v>4221111.4559000004</v>
      </c>
      <c r="O1513" s="112">
        <f t="shared" si="143"/>
        <v>4010055.8831049995</v>
      </c>
      <c r="P1513" s="114">
        <f t="shared" si="144"/>
        <v>211055.57279500086</v>
      </c>
      <c r="Q1513" s="115">
        <f t="shared" si="145"/>
        <v>189950.01551550077</v>
      </c>
    </row>
    <row r="1514" spans="2:17" x14ac:dyDescent="0.25">
      <c r="B1514" s="109">
        <v>1510</v>
      </c>
      <c r="C1514" s="146" t="s">
        <v>6466</v>
      </c>
      <c r="D1514" s="109">
        <v>1200025560</v>
      </c>
      <c r="E1514" s="108" t="s">
        <v>3704</v>
      </c>
      <c r="F1514" s="109">
        <v>2006</v>
      </c>
      <c r="G1514" s="110">
        <v>44389</v>
      </c>
      <c r="H1514" s="109">
        <f t="shared" si="140"/>
        <v>15</v>
      </c>
      <c r="I1514" s="109">
        <v>15</v>
      </c>
      <c r="J1514" s="111">
        <f t="shared" si="141"/>
        <v>6.3333333333333325E-2</v>
      </c>
      <c r="K1514" s="138">
        <v>2565613.0299999998</v>
      </c>
      <c r="L1514" s="138">
        <v>188956.84</v>
      </c>
      <c r="M1514" s="121">
        <v>0.63</v>
      </c>
      <c r="N1514" s="112">
        <f t="shared" si="142"/>
        <v>4181949.2388999993</v>
      </c>
      <c r="O1514" s="112">
        <f t="shared" si="143"/>
        <v>3972851.7769549987</v>
      </c>
      <c r="P1514" s="114">
        <f t="shared" si="144"/>
        <v>209097.46194500057</v>
      </c>
      <c r="Q1514" s="115">
        <f t="shared" si="145"/>
        <v>188187.71575050053</v>
      </c>
    </row>
    <row r="1515" spans="2:17" x14ac:dyDescent="0.25">
      <c r="B1515" s="109">
        <v>1511</v>
      </c>
      <c r="C1515" s="146" t="s">
        <v>6466</v>
      </c>
      <c r="D1515" s="109">
        <v>1200025480</v>
      </c>
      <c r="E1515" s="108" t="s">
        <v>3705</v>
      </c>
      <c r="F1515" s="109">
        <v>2006</v>
      </c>
      <c r="G1515" s="110">
        <v>44389</v>
      </c>
      <c r="H1515" s="109">
        <f t="shared" si="140"/>
        <v>15</v>
      </c>
      <c r="I1515" s="109">
        <v>15</v>
      </c>
      <c r="J1515" s="111">
        <f t="shared" si="141"/>
        <v>6.3333333333333325E-2</v>
      </c>
      <c r="K1515" s="138">
        <v>2012155.65</v>
      </c>
      <c r="L1515" s="138">
        <v>1351.03</v>
      </c>
      <c r="M1515" s="121">
        <v>0.63</v>
      </c>
      <c r="N1515" s="112">
        <f t="shared" si="142"/>
        <v>3279813.7094999994</v>
      </c>
      <c r="O1515" s="112">
        <f t="shared" si="143"/>
        <v>3115823.0240249988</v>
      </c>
      <c r="P1515" s="114">
        <f t="shared" si="144"/>
        <v>163990.68547500065</v>
      </c>
      <c r="Q1515" s="115">
        <f t="shared" si="145"/>
        <v>147591.61692750058</v>
      </c>
    </row>
    <row r="1516" spans="2:17" x14ac:dyDescent="0.25">
      <c r="B1516" s="109">
        <v>1512</v>
      </c>
      <c r="C1516" s="146" t="s">
        <v>6466</v>
      </c>
      <c r="D1516" s="109">
        <v>1200025890</v>
      </c>
      <c r="E1516" s="108" t="s">
        <v>3706</v>
      </c>
      <c r="F1516" s="109">
        <v>2006</v>
      </c>
      <c r="G1516" s="110">
        <v>44389</v>
      </c>
      <c r="H1516" s="109">
        <f t="shared" si="140"/>
        <v>15</v>
      </c>
      <c r="I1516" s="109">
        <v>15</v>
      </c>
      <c r="J1516" s="111">
        <f t="shared" si="141"/>
        <v>6.3333333333333325E-2</v>
      </c>
      <c r="K1516" s="138">
        <v>2005675.25</v>
      </c>
      <c r="L1516" s="138">
        <v>1347.14</v>
      </c>
      <c r="M1516" s="121">
        <v>0.63</v>
      </c>
      <c r="N1516" s="112">
        <f t="shared" si="142"/>
        <v>3269250.6574999997</v>
      </c>
      <c r="O1516" s="112">
        <f t="shared" si="143"/>
        <v>3105788.1246249992</v>
      </c>
      <c r="P1516" s="114">
        <f t="shared" si="144"/>
        <v>163462.5328750005</v>
      </c>
      <c r="Q1516" s="115">
        <f t="shared" si="145"/>
        <v>163462.5328750005</v>
      </c>
    </row>
    <row r="1517" spans="2:17" x14ac:dyDescent="0.25">
      <c r="B1517" s="109">
        <v>1513</v>
      </c>
      <c r="C1517" s="146" t="s">
        <v>6466</v>
      </c>
      <c r="D1517" s="109">
        <v>1200025540</v>
      </c>
      <c r="E1517" s="108" t="s">
        <v>3707</v>
      </c>
      <c r="F1517" s="109">
        <v>2006</v>
      </c>
      <c r="G1517" s="110">
        <v>44389</v>
      </c>
      <c r="H1517" s="109">
        <f t="shared" si="140"/>
        <v>15</v>
      </c>
      <c r="I1517" s="109">
        <v>15</v>
      </c>
      <c r="J1517" s="111">
        <f t="shared" si="141"/>
        <v>6.3333333333333325E-2</v>
      </c>
      <c r="K1517" s="138">
        <v>1939848.81</v>
      </c>
      <c r="L1517" s="138">
        <v>188536.69</v>
      </c>
      <c r="M1517" s="121">
        <v>0.63</v>
      </c>
      <c r="N1517" s="112">
        <f t="shared" si="142"/>
        <v>3161953.5603</v>
      </c>
      <c r="O1517" s="112">
        <f t="shared" si="143"/>
        <v>3003855.8822849994</v>
      </c>
      <c r="P1517" s="114">
        <f t="shared" si="144"/>
        <v>158097.67801500065</v>
      </c>
      <c r="Q1517" s="115">
        <f t="shared" si="145"/>
        <v>142287.91021350058</v>
      </c>
    </row>
    <row r="1518" spans="2:17" x14ac:dyDescent="0.25">
      <c r="B1518" s="109">
        <v>1514</v>
      </c>
      <c r="C1518" s="146" t="s">
        <v>6466</v>
      </c>
      <c r="D1518" s="109">
        <v>1200025520</v>
      </c>
      <c r="E1518" s="108" t="s">
        <v>3708</v>
      </c>
      <c r="F1518" s="109">
        <v>2006</v>
      </c>
      <c r="G1518" s="110">
        <v>44389</v>
      </c>
      <c r="H1518" s="109">
        <f t="shared" si="140"/>
        <v>15</v>
      </c>
      <c r="I1518" s="109">
        <v>15</v>
      </c>
      <c r="J1518" s="111">
        <f t="shared" si="141"/>
        <v>6.3333333333333325E-2</v>
      </c>
      <c r="K1518" s="138">
        <v>1933307.95</v>
      </c>
      <c r="L1518" s="138">
        <v>188532.29</v>
      </c>
      <c r="M1518" s="121">
        <v>0.63</v>
      </c>
      <c r="N1518" s="112">
        <f t="shared" si="142"/>
        <v>3151291.9584999997</v>
      </c>
      <c r="O1518" s="112">
        <f t="shared" si="143"/>
        <v>2993727.3605749994</v>
      </c>
      <c r="P1518" s="114">
        <f t="shared" si="144"/>
        <v>157564.59792500036</v>
      </c>
      <c r="Q1518" s="115">
        <f t="shared" si="145"/>
        <v>157564.59792500036</v>
      </c>
    </row>
    <row r="1519" spans="2:17" x14ac:dyDescent="0.25">
      <c r="B1519" s="109">
        <v>1515</v>
      </c>
      <c r="C1519" s="146" t="s">
        <v>6466</v>
      </c>
      <c r="D1519" s="109">
        <v>1200025530</v>
      </c>
      <c r="E1519" s="108" t="s">
        <v>3708</v>
      </c>
      <c r="F1519" s="109">
        <v>2006</v>
      </c>
      <c r="G1519" s="110">
        <v>44389</v>
      </c>
      <c r="H1519" s="109">
        <f t="shared" si="140"/>
        <v>15</v>
      </c>
      <c r="I1519" s="109">
        <v>15</v>
      </c>
      <c r="J1519" s="111">
        <f t="shared" si="141"/>
        <v>6.3333333333333325E-2</v>
      </c>
      <c r="K1519" s="138">
        <v>1933307.95</v>
      </c>
      <c r="L1519" s="138">
        <v>188532.29</v>
      </c>
      <c r="M1519" s="121">
        <v>0.63</v>
      </c>
      <c r="N1519" s="112">
        <f t="shared" si="142"/>
        <v>3151291.9584999997</v>
      </c>
      <c r="O1519" s="112">
        <f t="shared" si="143"/>
        <v>2993727.3605749994</v>
      </c>
      <c r="P1519" s="114">
        <f t="shared" si="144"/>
        <v>157564.59792500036</v>
      </c>
      <c r="Q1519" s="115">
        <f t="shared" si="145"/>
        <v>157564.59792500036</v>
      </c>
    </row>
    <row r="1520" spans="2:17" x14ac:dyDescent="0.25">
      <c r="B1520" s="109">
        <v>1516</v>
      </c>
      <c r="C1520" s="146" t="s">
        <v>6466</v>
      </c>
      <c r="D1520" s="109">
        <v>1200025840</v>
      </c>
      <c r="E1520" s="108" t="s">
        <v>3709</v>
      </c>
      <c r="F1520" s="109">
        <v>2006</v>
      </c>
      <c r="G1520" s="110">
        <v>44389</v>
      </c>
      <c r="H1520" s="109">
        <f t="shared" si="140"/>
        <v>15</v>
      </c>
      <c r="I1520" s="109">
        <v>15</v>
      </c>
      <c r="J1520" s="111">
        <f t="shared" si="141"/>
        <v>6.3333333333333325E-2</v>
      </c>
      <c r="K1520" s="138">
        <v>1918611.17</v>
      </c>
      <c r="L1520" s="138">
        <v>1288.21</v>
      </c>
      <c r="M1520" s="121">
        <v>0.63</v>
      </c>
      <c r="N1520" s="112">
        <f t="shared" si="142"/>
        <v>3127336.2070999998</v>
      </c>
      <c r="O1520" s="112">
        <f t="shared" si="143"/>
        <v>2970969.3967449991</v>
      </c>
      <c r="P1520" s="114">
        <f t="shared" si="144"/>
        <v>156366.81035500066</v>
      </c>
      <c r="Q1520" s="115">
        <f t="shared" si="145"/>
        <v>140730.12931950061</v>
      </c>
    </row>
    <row r="1521" spans="2:17" x14ac:dyDescent="0.25">
      <c r="B1521" s="109">
        <v>1517</v>
      </c>
      <c r="C1521" s="146" t="s">
        <v>6466</v>
      </c>
      <c r="D1521" s="109">
        <v>1200025850</v>
      </c>
      <c r="E1521" s="108" t="s">
        <v>3710</v>
      </c>
      <c r="F1521" s="109">
        <v>2006</v>
      </c>
      <c r="G1521" s="110">
        <v>44389</v>
      </c>
      <c r="H1521" s="109">
        <f t="shared" si="140"/>
        <v>15</v>
      </c>
      <c r="I1521" s="109">
        <v>15</v>
      </c>
      <c r="J1521" s="111">
        <f t="shared" si="141"/>
        <v>6.3333333333333325E-2</v>
      </c>
      <c r="K1521" s="138">
        <v>1918609.82</v>
      </c>
      <c r="L1521" s="138">
        <v>1288.19</v>
      </c>
      <c r="M1521" s="121">
        <v>0.63</v>
      </c>
      <c r="N1521" s="112">
        <f t="shared" si="142"/>
        <v>3127334.0066</v>
      </c>
      <c r="O1521" s="112">
        <f t="shared" si="143"/>
        <v>2970967.3062699996</v>
      </c>
      <c r="P1521" s="114">
        <f t="shared" si="144"/>
        <v>156366.70033000037</v>
      </c>
      <c r="Q1521" s="115">
        <f t="shared" si="145"/>
        <v>156366.70033000037</v>
      </c>
    </row>
    <row r="1522" spans="2:17" x14ac:dyDescent="0.25">
      <c r="B1522" s="109">
        <v>1518</v>
      </c>
      <c r="C1522" s="146" t="s">
        <v>6466</v>
      </c>
      <c r="D1522" s="109">
        <v>1200025521</v>
      </c>
      <c r="E1522" s="108" t="s">
        <v>3708</v>
      </c>
      <c r="F1522" s="109">
        <v>2006</v>
      </c>
      <c r="G1522" s="110">
        <v>44389</v>
      </c>
      <c r="H1522" s="109">
        <f t="shared" si="140"/>
        <v>15</v>
      </c>
      <c r="I1522" s="109">
        <v>15</v>
      </c>
      <c r="J1522" s="111">
        <f t="shared" si="141"/>
        <v>6.3333333333333325E-2</v>
      </c>
      <c r="K1522" s="138">
        <v>1500000</v>
      </c>
      <c r="L1522" s="138">
        <v>100924.49</v>
      </c>
      <c r="M1522" s="121">
        <v>0.63</v>
      </c>
      <c r="N1522" s="112">
        <f t="shared" si="142"/>
        <v>2445000</v>
      </c>
      <c r="O1522" s="112">
        <f t="shared" si="143"/>
        <v>2322749.9999999995</v>
      </c>
      <c r="P1522" s="114">
        <f t="shared" si="144"/>
        <v>122250.00000000047</v>
      </c>
      <c r="Q1522" s="115">
        <f t="shared" si="145"/>
        <v>122250.00000000047</v>
      </c>
    </row>
    <row r="1523" spans="2:17" x14ac:dyDescent="0.25">
      <c r="B1523" s="109">
        <v>1519</v>
      </c>
      <c r="C1523" s="146" t="s">
        <v>6466</v>
      </c>
      <c r="D1523" s="109">
        <v>1200025541</v>
      </c>
      <c r="E1523" s="108" t="s">
        <v>3707</v>
      </c>
      <c r="F1523" s="109">
        <v>2006</v>
      </c>
      <c r="G1523" s="110">
        <v>44389</v>
      </c>
      <c r="H1523" s="109">
        <f t="shared" si="140"/>
        <v>15</v>
      </c>
      <c r="I1523" s="109">
        <v>15</v>
      </c>
      <c r="J1523" s="111">
        <f t="shared" si="141"/>
        <v>6.3333333333333325E-2</v>
      </c>
      <c r="K1523" s="138">
        <v>1500000</v>
      </c>
      <c r="L1523" s="138">
        <v>190292.75</v>
      </c>
      <c r="M1523" s="121">
        <v>0.63</v>
      </c>
      <c r="N1523" s="112">
        <f t="shared" si="142"/>
        <v>2445000</v>
      </c>
      <c r="O1523" s="112">
        <f t="shared" si="143"/>
        <v>2322749.9999999995</v>
      </c>
      <c r="P1523" s="114">
        <f t="shared" si="144"/>
        <v>122250.00000000047</v>
      </c>
      <c r="Q1523" s="115">
        <f t="shared" si="145"/>
        <v>122250.00000000047</v>
      </c>
    </row>
    <row r="1524" spans="2:17" x14ac:dyDescent="0.25">
      <c r="B1524" s="109">
        <v>1520</v>
      </c>
      <c r="C1524" s="146" t="s">
        <v>6466</v>
      </c>
      <c r="D1524" s="109">
        <v>1200025531</v>
      </c>
      <c r="E1524" s="108" t="s">
        <v>3708</v>
      </c>
      <c r="F1524" s="109">
        <v>2006</v>
      </c>
      <c r="G1524" s="110">
        <v>44389</v>
      </c>
      <c r="H1524" s="109">
        <f t="shared" si="140"/>
        <v>15</v>
      </c>
      <c r="I1524" s="109">
        <v>15</v>
      </c>
      <c r="J1524" s="111">
        <f t="shared" si="141"/>
        <v>6.3333333333333325E-2</v>
      </c>
      <c r="K1524" s="138">
        <v>1500000</v>
      </c>
      <c r="L1524" s="138">
        <v>190292.75</v>
      </c>
      <c r="M1524" s="121">
        <v>0.63</v>
      </c>
      <c r="N1524" s="112">
        <f t="shared" si="142"/>
        <v>2445000</v>
      </c>
      <c r="O1524" s="112">
        <f t="shared" si="143"/>
        <v>2322749.9999999995</v>
      </c>
      <c r="P1524" s="114">
        <f t="shared" si="144"/>
        <v>122250.00000000047</v>
      </c>
      <c r="Q1524" s="115">
        <f t="shared" si="145"/>
        <v>122250.00000000047</v>
      </c>
    </row>
    <row r="1525" spans="2:17" x14ac:dyDescent="0.25">
      <c r="B1525" s="109">
        <v>1521</v>
      </c>
      <c r="C1525" s="146" t="s">
        <v>6466</v>
      </c>
      <c r="D1525" s="109">
        <v>1200025551</v>
      </c>
      <c r="E1525" s="108" t="s">
        <v>3711</v>
      </c>
      <c r="F1525" s="109">
        <v>2006</v>
      </c>
      <c r="G1525" s="110">
        <v>44389</v>
      </c>
      <c r="H1525" s="109">
        <f t="shared" si="140"/>
        <v>15</v>
      </c>
      <c r="I1525" s="109">
        <v>15</v>
      </c>
      <c r="J1525" s="111">
        <f t="shared" si="141"/>
        <v>6.3333333333333325E-2</v>
      </c>
      <c r="K1525" s="138">
        <v>1500000</v>
      </c>
      <c r="L1525" s="138">
        <v>190292.75</v>
      </c>
      <c r="M1525" s="121">
        <v>0.63</v>
      </c>
      <c r="N1525" s="112">
        <f t="shared" si="142"/>
        <v>2445000</v>
      </c>
      <c r="O1525" s="112">
        <f t="shared" si="143"/>
        <v>2322749.9999999995</v>
      </c>
      <c r="P1525" s="114">
        <f t="shared" si="144"/>
        <v>122250.00000000047</v>
      </c>
      <c r="Q1525" s="115">
        <f t="shared" si="145"/>
        <v>122250.00000000047</v>
      </c>
    </row>
    <row r="1526" spans="2:17" x14ac:dyDescent="0.25">
      <c r="B1526" s="109">
        <v>1522</v>
      </c>
      <c r="C1526" s="146" t="s">
        <v>6466</v>
      </c>
      <c r="D1526" s="109">
        <v>1200025561</v>
      </c>
      <c r="E1526" s="108" t="s">
        <v>3704</v>
      </c>
      <c r="F1526" s="109">
        <v>2006</v>
      </c>
      <c r="G1526" s="110">
        <v>44389</v>
      </c>
      <c r="H1526" s="109">
        <f t="shared" si="140"/>
        <v>15</v>
      </c>
      <c r="I1526" s="109">
        <v>15</v>
      </c>
      <c r="J1526" s="111">
        <f t="shared" si="141"/>
        <v>6.3333333333333325E-2</v>
      </c>
      <c r="K1526" s="138">
        <v>1500000</v>
      </c>
      <c r="L1526" s="138">
        <v>190292.75</v>
      </c>
      <c r="M1526" s="121">
        <v>0.63</v>
      </c>
      <c r="N1526" s="112">
        <f t="shared" si="142"/>
        <v>2445000</v>
      </c>
      <c r="O1526" s="112">
        <f t="shared" si="143"/>
        <v>2322749.9999999995</v>
      </c>
      <c r="P1526" s="114">
        <f t="shared" si="144"/>
        <v>122250.00000000047</v>
      </c>
      <c r="Q1526" s="115">
        <f t="shared" si="145"/>
        <v>122250.00000000047</v>
      </c>
    </row>
    <row r="1527" spans="2:17" x14ac:dyDescent="0.25">
      <c r="B1527" s="109">
        <v>1523</v>
      </c>
      <c r="C1527" s="146" t="s">
        <v>6466</v>
      </c>
      <c r="D1527" s="109">
        <v>1200025600</v>
      </c>
      <c r="E1527" s="108" t="s">
        <v>3712</v>
      </c>
      <c r="F1527" s="109">
        <v>2006</v>
      </c>
      <c r="G1527" s="110">
        <v>44389</v>
      </c>
      <c r="H1527" s="109">
        <f t="shared" si="140"/>
        <v>15</v>
      </c>
      <c r="I1527" s="109">
        <v>15</v>
      </c>
      <c r="J1527" s="111">
        <f t="shared" si="141"/>
        <v>6.3333333333333325E-2</v>
      </c>
      <c r="K1527" s="138">
        <v>1339863.7</v>
      </c>
      <c r="L1527" s="138">
        <v>899.6</v>
      </c>
      <c r="M1527" s="121">
        <v>0.63</v>
      </c>
      <c r="N1527" s="112">
        <f t="shared" si="142"/>
        <v>2183977.8309999998</v>
      </c>
      <c r="O1527" s="112">
        <f t="shared" si="143"/>
        <v>2074778.9394499995</v>
      </c>
      <c r="P1527" s="114">
        <f t="shared" si="144"/>
        <v>109198.89155000029</v>
      </c>
      <c r="Q1527" s="115">
        <f t="shared" si="145"/>
        <v>109198.89155000029</v>
      </c>
    </row>
    <row r="1528" spans="2:17" x14ac:dyDescent="0.25">
      <c r="B1528" s="109">
        <v>1524</v>
      </c>
      <c r="C1528" s="146" t="s">
        <v>6466</v>
      </c>
      <c r="D1528" s="109">
        <v>1200025470</v>
      </c>
      <c r="E1528" s="108" t="s">
        <v>3713</v>
      </c>
      <c r="F1528" s="109">
        <v>2006</v>
      </c>
      <c r="G1528" s="110">
        <v>44389</v>
      </c>
      <c r="H1528" s="109">
        <f t="shared" si="140"/>
        <v>15</v>
      </c>
      <c r="I1528" s="109">
        <v>15</v>
      </c>
      <c r="J1528" s="111">
        <f t="shared" si="141"/>
        <v>6.3333333333333325E-2</v>
      </c>
      <c r="K1528" s="138">
        <v>1270274.3999999999</v>
      </c>
      <c r="L1528" s="138">
        <v>852.94</v>
      </c>
      <c r="M1528" s="121">
        <v>0.63</v>
      </c>
      <c r="N1528" s="112">
        <f t="shared" si="142"/>
        <v>2070547.2719999996</v>
      </c>
      <c r="O1528" s="112">
        <f t="shared" si="143"/>
        <v>1967019.9083999994</v>
      </c>
      <c r="P1528" s="114">
        <f t="shared" si="144"/>
        <v>103527.36360000027</v>
      </c>
      <c r="Q1528" s="115">
        <f t="shared" si="145"/>
        <v>103527.36360000027</v>
      </c>
    </row>
    <row r="1529" spans="2:17" x14ac:dyDescent="0.25">
      <c r="B1529" s="109">
        <v>1525</v>
      </c>
      <c r="C1529" s="146" t="s">
        <v>6466</v>
      </c>
      <c r="D1529" s="109">
        <v>1200025650</v>
      </c>
      <c r="E1529" s="108" t="s">
        <v>3714</v>
      </c>
      <c r="F1529" s="109">
        <v>2006</v>
      </c>
      <c r="G1529" s="110">
        <v>44389</v>
      </c>
      <c r="H1529" s="109">
        <f t="shared" si="140"/>
        <v>15</v>
      </c>
      <c r="I1529" s="109">
        <v>15</v>
      </c>
      <c r="J1529" s="111">
        <f t="shared" si="141"/>
        <v>6.3333333333333325E-2</v>
      </c>
      <c r="K1529" s="138">
        <v>1198527.3</v>
      </c>
      <c r="L1529" s="138">
        <v>804.68</v>
      </c>
      <c r="M1529" s="121">
        <v>0.63</v>
      </c>
      <c r="N1529" s="112">
        <f t="shared" si="142"/>
        <v>1953599.4989999998</v>
      </c>
      <c r="O1529" s="112">
        <f t="shared" si="143"/>
        <v>1855919.5240499994</v>
      </c>
      <c r="P1529" s="114">
        <f t="shared" si="144"/>
        <v>97679.974950000411</v>
      </c>
      <c r="Q1529" s="115">
        <f t="shared" si="145"/>
        <v>87911.977455000379</v>
      </c>
    </row>
    <row r="1530" spans="2:17" x14ac:dyDescent="0.25">
      <c r="B1530" s="109">
        <v>1526</v>
      </c>
      <c r="C1530" s="146" t="s">
        <v>6466</v>
      </c>
      <c r="D1530" s="109">
        <v>1200025760</v>
      </c>
      <c r="E1530" s="108" t="s">
        <v>3715</v>
      </c>
      <c r="F1530" s="109">
        <v>2006</v>
      </c>
      <c r="G1530" s="110">
        <v>44389</v>
      </c>
      <c r="H1530" s="109">
        <f t="shared" si="140"/>
        <v>15</v>
      </c>
      <c r="I1530" s="109">
        <v>15</v>
      </c>
      <c r="J1530" s="111">
        <f t="shared" si="141"/>
        <v>6.3333333333333325E-2</v>
      </c>
      <c r="K1530" s="138">
        <v>1128511.83</v>
      </c>
      <c r="L1530" s="138">
        <v>757.72</v>
      </c>
      <c r="M1530" s="121">
        <v>0.63</v>
      </c>
      <c r="N1530" s="112">
        <f t="shared" si="142"/>
        <v>1839474.2829</v>
      </c>
      <c r="O1530" s="112">
        <f t="shared" si="143"/>
        <v>1747500.5687549997</v>
      </c>
      <c r="P1530" s="114">
        <f t="shared" si="144"/>
        <v>91973.714145000326</v>
      </c>
      <c r="Q1530" s="115">
        <f t="shared" si="145"/>
        <v>82776.342730500299</v>
      </c>
    </row>
    <row r="1531" spans="2:17" x14ac:dyDescent="0.25">
      <c r="B1531" s="109">
        <v>1527</v>
      </c>
      <c r="C1531" s="146" t="s">
        <v>6466</v>
      </c>
      <c r="D1531" s="109">
        <v>1200025610</v>
      </c>
      <c r="E1531" s="108" t="s">
        <v>3716</v>
      </c>
      <c r="F1531" s="109">
        <v>2006</v>
      </c>
      <c r="G1531" s="110">
        <v>44389</v>
      </c>
      <c r="H1531" s="109">
        <f t="shared" si="140"/>
        <v>15</v>
      </c>
      <c r="I1531" s="109">
        <v>15</v>
      </c>
      <c r="J1531" s="111">
        <f t="shared" si="141"/>
        <v>6.3333333333333325E-2</v>
      </c>
      <c r="K1531" s="138">
        <v>1124757.25</v>
      </c>
      <c r="L1531" s="138">
        <v>755.18</v>
      </c>
      <c r="M1531" s="121">
        <v>0.63</v>
      </c>
      <c r="N1531" s="112">
        <f t="shared" si="142"/>
        <v>1833354.3174999999</v>
      </c>
      <c r="O1531" s="112">
        <f t="shared" si="143"/>
        <v>1741686.6016249997</v>
      </c>
      <c r="P1531" s="114">
        <f t="shared" si="144"/>
        <v>91667.715875000227</v>
      </c>
      <c r="Q1531" s="115">
        <f t="shared" si="145"/>
        <v>82500.944287500213</v>
      </c>
    </row>
    <row r="1532" spans="2:17" x14ac:dyDescent="0.25">
      <c r="B1532" s="109">
        <v>1528</v>
      </c>
      <c r="C1532" s="146" t="s">
        <v>6466</v>
      </c>
      <c r="D1532" s="109">
        <v>1200025550</v>
      </c>
      <c r="E1532" s="108" t="s">
        <v>3711</v>
      </c>
      <c r="F1532" s="109">
        <v>2006</v>
      </c>
      <c r="G1532" s="110">
        <v>44389</v>
      </c>
      <c r="H1532" s="109">
        <f t="shared" si="140"/>
        <v>15</v>
      </c>
      <c r="I1532" s="109">
        <v>15</v>
      </c>
      <c r="J1532" s="111">
        <f t="shared" si="141"/>
        <v>6.3333333333333325E-2</v>
      </c>
      <c r="K1532" s="138">
        <v>870115.66</v>
      </c>
      <c r="L1532" s="138">
        <v>187818.5</v>
      </c>
      <c r="M1532" s="121">
        <v>0.63</v>
      </c>
      <c r="N1532" s="112">
        <f t="shared" si="142"/>
        <v>1418288.5257999999</v>
      </c>
      <c r="O1532" s="112">
        <f t="shared" si="143"/>
        <v>1347374.0995099996</v>
      </c>
      <c r="P1532" s="114">
        <f t="shared" si="144"/>
        <v>70914.426290000323</v>
      </c>
      <c r="Q1532" s="115">
        <f t="shared" si="145"/>
        <v>63822.983661000289</v>
      </c>
    </row>
    <row r="1533" spans="2:17" x14ac:dyDescent="0.25">
      <c r="B1533" s="109">
        <v>1529</v>
      </c>
      <c r="C1533" s="146" t="s">
        <v>6466</v>
      </c>
      <c r="D1533" s="109">
        <v>1200025440</v>
      </c>
      <c r="E1533" s="108" t="s">
        <v>3717</v>
      </c>
      <c r="F1533" s="109">
        <v>2006</v>
      </c>
      <c r="G1533" s="110">
        <v>44389</v>
      </c>
      <c r="H1533" s="109">
        <f t="shared" si="140"/>
        <v>15</v>
      </c>
      <c r="I1533" s="109">
        <v>15</v>
      </c>
      <c r="J1533" s="111">
        <f t="shared" si="141"/>
        <v>6.3333333333333325E-2</v>
      </c>
      <c r="K1533" s="138">
        <v>521919.73</v>
      </c>
      <c r="L1533" s="138">
        <v>6862.59</v>
      </c>
      <c r="M1533" s="121">
        <v>0.63</v>
      </c>
      <c r="N1533" s="112">
        <f t="shared" si="142"/>
        <v>850729.15989999997</v>
      </c>
      <c r="O1533" s="112">
        <f t="shared" si="143"/>
        <v>808192.70190499979</v>
      </c>
      <c r="P1533" s="114">
        <f t="shared" si="144"/>
        <v>42536.457995000179</v>
      </c>
      <c r="Q1533" s="115">
        <f t="shared" si="145"/>
        <v>38282.812195500162</v>
      </c>
    </row>
    <row r="1534" spans="2:17" x14ac:dyDescent="0.25">
      <c r="B1534" s="109">
        <v>1530</v>
      </c>
      <c r="C1534" s="146" t="s">
        <v>6466</v>
      </c>
      <c r="D1534" s="109">
        <v>1200025590</v>
      </c>
      <c r="E1534" s="108" t="s">
        <v>3718</v>
      </c>
      <c r="F1534" s="109">
        <v>2006</v>
      </c>
      <c r="G1534" s="110">
        <v>44389</v>
      </c>
      <c r="H1534" s="109">
        <f t="shared" si="140"/>
        <v>15</v>
      </c>
      <c r="I1534" s="109">
        <v>8</v>
      </c>
      <c r="J1534" s="111">
        <f t="shared" si="141"/>
        <v>0.11874999999999999</v>
      </c>
      <c r="K1534" s="138">
        <v>437495.5</v>
      </c>
      <c r="L1534" s="138">
        <v>293.75</v>
      </c>
      <c r="M1534" s="121">
        <v>0.63</v>
      </c>
      <c r="N1534" s="112">
        <f t="shared" si="142"/>
        <v>713117.66499999992</v>
      </c>
      <c r="O1534" s="112">
        <f t="shared" si="143"/>
        <v>1270240.8407812498</v>
      </c>
      <c r="P1534" s="114">
        <f t="shared" si="144"/>
        <v>35655.883249999999</v>
      </c>
      <c r="Q1534" s="115">
        <f t="shared" si="145"/>
        <v>35655.883249999999</v>
      </c>
    </row>
    <row r="1535" spans="2:17" x14ac:dyDescent="0.25">
      <c r="B1535" s="109">
        <v>1531</v>
      </c>
      <c r="C1535" s="146" t="s">
        <v>6466</v>
      </c>
      <c r="D1535" s="109">
        <v>1200025750</v>
      </c>
      <c r="E1535" s="108" t="s">
        <v>3719</v>
      </c>
      <c r="F1535" s="109">
        <v>2006</v>
      </c>
      <c r="G1535" s="110">
        <v>44389</v>
      </c>
      <c r="H1535" s="109">
        <f t="shared" si="140"/>
        <v>15</v>
      </c>
      <c r="I1535" s="109">
        <v>8</v>
      </c>
      <c r="J1535" s="111">
        <f t="shared" si="141"/>
        <v>0.11874999999999999</v>
      </c>
      <c r="K1535" s="138">
        <v>361136.09</v>
      </c>
      <c r="L1535" s="138">
        <v>4001.45</v>
      </c>
      <c r="M1535" s="121">
        <v>0.63</v>
      </c>
      <c r="N1535" s="112">
        <f t="shared" si="142"/>
        <v>588651.82669999998</v>
      </c>
      <c r="O1535" s="112">
        <f t="shared" si="143"/>
        <v>1048536.066309375</v>
      </c>
      <c r="P1535" s="114">
        <f t="shared" si="144"/>
        <v>29432.591335000001</v>
      </c>
      <c r="Q1535" s="115">
        <f t="shared" si="145"/>
        <v>29432.591335000001</v>
      </c>
    </row>
    <row r="1536" spans="2:17" x14ac:dyDescent="0.25">
      <c r="B1536" s="109">
        <v>1532</v>
      </c>
      <c r="C1536" s="146" t="s">
        <v>6466</v>
      </c>
      <c r="D1536" s="109">
        <v>1200025570</v>
      </c>
      <c r="E1536" s="108" t="s">
        <v>3720</v>
      </c>
      <c r="F1536" s="109">
        <v>2006</v>
      </c>
      <c r="G1536" s="110">
        <v>44389</v>
      </c>
      <c r="H1536" s="109">
        <f t="shared" si="140"/>
        <v>15</v>
      </c>
      <c r="I1536" s="109">
        <v>8</v>
      </c>
      <c r="J1536" s="111">
        <f t="shared" si="141"/>
        <v>0.11874999999999999</v>
      </c>
      <c r="K1536" s="138">
        <v>320817.45</v>
      </c>
      <c r="L1536" s="138">
        <v>215.4</v>
      </c>
      <c r="M1536" s="121">
        <v>0.66</v>
      </c>
      <c r="N1536" s="112">
        <f t="shared" si="142"/>
        <v>532556.96700000006</v>
      </c>
      <c r="O1536" s="112">
        <f t="shared" si="143"/>
        <v>948617.09746875009</v>
      </c>
      <c r="P1536" s="114">
        <f t="shared" si="144"/>
        <v>26627.848350000004</v>
      </c>
      <c r="Q1536" s="115">
        <f t="shared" si="145"/>
        <v>26627.848350000004</v>
      </c>
    </row>
    <row r="1537" spans="2:17" x14ac:dyDescent="0.25">
      <c r="B1537" s="109">
        <v>1533</v>
      </c>
      <c r="C1537" s="146" t="s">
        <v>6466</v>
      </c>
      <c r="D1537" s="109">
        <v>1200025950</v>
      </c>
      <c r="E1537" s="108" t="s">
        <v>3721</v>
      </c>
      <c r="F1537" s="109">
        <v>2006</v>
      </c>
      <c r="G1537" s="110">
        <v>44389</v>
      </c>
      <c r="H1537" s="109">
        <f t="shared" si="140"/>
        <v>15</v>
      </c>
      <c r="I1537" s="109">
        <v>8</v>
      </c>
      <c r="J1537" s="111">
        <f t="shared" si="141"/>
        <v>0.11874999999999999</v>
      </c>
      <c r="K1537" s="138">
        <v>304857.82</v>
      </c>
      <c r="L1537" s="138">
        <v>83143.539999999994</v>
      </c>
      <c r="M1537" s="121">
        <v>0.63</v>
      </c>
      <c r="N1537" s="112">
        <f t="shared" si="142"/>
        <v>496918.24659999995</v>
      </c>
      <c r="O1537" s="112">
        <f t="shared" si="143"/>
        <v>885135.62675624993</v>
      </c>
      <c r="P1537" s="114">
        <f t="shared" si="144"/>
        <v>24845.912329999999</v>
      </c>
      <c r="Q1537" s="115">
        <f t="shared" si="145"/>
        <v>24845.912329999999</v>
      </c>
    </row>
    <row r="1538" spans="2:17" x14ac:dyDescent="0.25">
      <c r="B1538" s="109">
        <v>1534</v>
      </c>
      <c r="C1538" s="146" t="s">
        <v>6466</v>
      </c>
      <c r="D1538" s="109">
        <v>1200026020</v>
      </c>
      <c r="E1538" s="108" t="s">
        <v>3722</v>
      </c>
      <c r="F1538" s="109">
        <v>2006</v>
      </c>
      <c r="G1538" s="110">
        <v>44389</v>
      </c>
      <c r="H1538" s="109">
        <f t="shared" si="140"/>
        <v>15</v>
      </c>
      <c r="I1538" s="109">
        <v>8</v>
      </c>
      <c r="J1538" s="111">
        <f t="shared" si="141"/>
        <v>0.11874999999999999</v>
      </c>
      <c r="K1538" s="138">
        <v>235760.72</v>
      </c>
      <c r="L1538" s="138">
        <v>4134.7700000000004</v>
      </c>
      <c r="M1538" s="121">
        <v>0.63</v>
      </c>
      <c r="N1538" s="112">
        <f t="shared" si="142"/>
        <v>384289.97359999997</v>
      </c>
      <c r="O1538" s="112">
        <f t="shared" si="143"/>
        <v>684516.51547499991</v>
      </c>
      <c r="P1538" s="114">
        <f t="shared" si="144"/>
        <v>19214.498680000001</v>
      </c>
      <c r="Q1538" s="115">
        <f t="shared" si="145"/>
        <v>19214.498680000001</v>
      </c>
    </row>
    <row r="1539" spans="2:17" x14ac:dyDescent="0.25">
      <c r="B1539" s="109">
        <v>1535</v>
      </c>
      <c r="C1539" s="146" t="s">
        <v>6466</v>
      </c>
      <c r="D1539" s="109">
        <v>1200025700</v>
      </c>
      <c r="E1539" s="108" t="s">
        <v>3723</v>
      </c>
      <c r="F1539" s="109">
        <v>2006</v>
      </c>
      <c r="G1539" s="110">
        <v>44389</v>
      </c>
      <c r="H1539" s="109">
        <f t="shared" si="140"/>
        <v>15</v>
      </c>
      <c r="I1539" s="109">
        <v>5</v>
      </c>
      <c r="J1539" s="111">
        <f t="shared" si="141"/>
        <v>0.19</v>
      </c>
      <c r="K1539" s="138">
        <v>210386.25</v>
      </c>
      <c r="L1539" s="138">
        <v>141.22</v>
      </c>
      <c r="M1539" s="121">
        <v>0.63</v>
      </c>
      <c r="N1539" s="112">
        <f t="shared" si="142"/>
        <v>342929.58749999997</v>
      </c>
      <c r="O1539" s="112">
        <f t="shared" si="143"/>
        <v>977349.32437499997</v>
      </c>
      <c r="P1539" s="114">
        <f t="shared" si="144"/>
        <v>17146.479374999999</v>
      </c>
      <c r="Q1539" s="115">
        <f t="shared" si="145"/>
        <v>17146.479374999999</v>
      </c>
    </row>
    <row r="1540" spans="2:17" x14ac:dyDescent="0.25">
      <c r="B1540" s="109">
        <v>1536</v>
      </c>
      <c r="C1540" s="146" t="s">
        <v>6466</v>
      </c>
      <c r="D1540" s="109">
        <v>1200025640</v>
      </c>
      <c r="E1540" s="108" t="s">
        <v>3724</v>
      </c>
      <c r="F1540" s="109">
        <v>2006</v>
      </c>
      <c r="G1540" s="110">
        <v>44389</v>
      </c>
      <c r="H1540" s="109">
        <f t="shared" si="140"/>
        <v>15</v>
      </c>
      <c r="I1540" s="109">
        <v>15</v>
      </c>
      <c r="J1540" s="111">
        <f t="shared" si="141"/>
        <v>6.3333333333333325E-2</v>
      </c>
      <c r="K1540" s="138">
        <v>182169.9</v>
      </c>
      <c r="L1540" s="138">
        <v>122.33</v>
      </c>
      <c r="M1540" s="121">
        <v>0.63</v>
      </c>
      <c r="N1540" s="112">
        <f t="shared" si="142"/>
        <v>296936.93699999998</v>
      </c>
      <c r="O1540" s="112">
        <f t="shared" si="143"/>
        <v>282090.09014999995</v>
      </c>
      <c r="P1540" s="114">
        <f t="shared" si="144"/>
        <v>14846.846850000031</v>
      </c>
      <c r="Q1540" s="115">
        <f t="shared" si="145"/>
        <v>14846.846850000031</v>
      </c>
    </row>
    <row r="1541" spans="2:17" x14ac:dyDescent="0.25">
      <c r="B1541" s="109">
        <v>1537</v>
      </c>
      <c r="C1541" s="146" t="s">
        <v>6466</v>
      </c>
      <c r="D1541" s="109">
        <v>1200025510</v>
      </c>
      <c r="E1541" s="108" t="s">
        <v>3725</v>
      </c>
      <c r="F1541" s="109">
        <v>2006</v>
      </c>
      <c r="G1541" s="110">
        <v>44389</v>
      </c>
      <c r="H1541" s="109">
        <f t="shared" ref="H1541:H1604" si="146">YEAR(G1541)-F1541</f>
        <v>15</v>
      </c>
      <c r="I1541" s="109">
        <v>15</v>
      </c>
      <c r="J1541" s="111">
        <f t="shared" ref="J1541:J1604" si="147">(95/I1541/100)</f>
        <v>6.3333333333333325E-2</v>
      </c>
      <c r="K1541" s="138">
        <v>161700.71</v>
      </c>
      <c r="L1541" s="138">
        <v>108.6</v>
      </c>
      <c r="M1541" s="121">
        <v>0.63</v>
      </c>
      <c r="N1541" s="112">
        <f t="shared" ref="N1541:N1604" si="148">K1541*(1+M1541)</f>
        <v>263572.15729999996</v>
      </c>
      <c r="O1541" s="112">
        <f t="shared" ref="O1541:O1604" si="149">H1541*J1541*N1541</f>
        <v>250393.54943499994</v>
      </c>
      <c r="P1541" s="114">
        <f t="shared" si="144"/>
        <v>13178.607865000027</v>
      </c>
      <c r="Q1541" s="115">
        <f t="shared" si="145"/>
        <v>13178.607865000027</v>
      </c>
    </row>
    <row r="1542" spans="2:17" x14ac:dyDescent="0.25">
      <c r="B1542" s="109">
        <v>1538</v>
      </c>
      <c r="C1542" s="146" t="s">
        <v>6466</v>
      </c>
      <c r="D1542" s="109">
        <v>1200025920</v>
      </c>
      <c r="E1542" s="108" t="s">
        <v>3726</v>
      </c>
      <c r="F1542" s="109">
        <v>2006</v>
      </c>
      <c r="G1542" s="110">
        <v>44389</v>
      </c>
      <c r="H1542" s="109">
        <f t="shared" si="146"/>
        <v>15</v>
      </c>
      <c r="I1542" s="109">
        <v>8</v>
      </c>
      <c r="J1542" s="111">
        <f t="shared" si="147"/>
        <v>0.11874999999999999</v>
      </c>
      <c r="K1542" s="138">
        <v>141631.85999999999</v>
      </c>
      <c r="L1542" s="138">
        <v>506.37</v>
      </c>
      <c r="M1542" s="121">
        <v>0.63</v>
      </c>
      <c r="N1542" s="112">
        <f t="shared" si="148"/>
        <v>230859.93179999996</v>
      </c>
      <c r="O1542" s="112">
        <f t="shared" si="149"/>
        <v>411219.25351874996</v>
      </c>
      <c r="P1542" s="114">
        <f t="shared" ref="P1542:P1605" si="150">IF(N1542-O1542&lt;=0,5%*N1542,N1542-O1542)</f>
        <v>11542.996589999999</v>
      </c>
      <c r="Q1542" s="115">
        <f t="shared" ref="Q1542:Q1605" si="151">IF(P1542=N1542*5%,P1542,P1542*0.9)</f>
        <v>11542.996589999999</v>
      </c>
    </row>
    <row r="1543" spans="2:17" x14ac:dyDescent="0.25">
      <c r="B1543" s="109">
        <v>1539</v>
      </c>
      <c r="C1543" s="146" t="s">
        <v>6466</v>
      </c>
      <c r="D1543" s="109">
        <v>1200025300</v>
      </c>
      <c r="E1543" s="108" t="s">
        <v>3727</v>
      </c>
      <c r="F1543" s="109">
        <v>2006</v>
      </c>
      <c r="G1543" s="110">
        <v>44389</v>
      </c>
      <c r="H1543" s="109">
        <f t="shared" si="146"/>
        <v>15</v>
      </c>
      <c r="I1543" s="109">
        <v>15</v>
      </c>
      <c r="J1543" s="111">
        <f t="shared" si="147"/>
        <v>6.3333333333333325E-2</v>
      </c>
      <c r="K1543" s="138">
        <v>128119.83</v>
      </c>
      <c r="L1543" s="138">
        <v>2246.9499999999998</v>
      </c>
      <c r="M1543" s="121">
        <v>0.63</v>
      </c>
      <c r="N1543" s="112">
        <f t="shared" si="148"/>
        <v>208835.3229</v>
      </c>
      <c r="O1543" s="112">
        <f t="shared" si="149"/>
        <v>198393.55675499997</v>
      </c>
      <c r="P1543" s="114">
        <f t="shared" si="150"/>
        <v>10441.766145000031</v>
      </c>
      <c r="Q1543" s="115">
        <f t="shared" si="151"/>
        <v>10441.766145000031</v>
      </c>
    </row>
    <row r="1544" spans="2:17" x14ac:dyDescent="0.25">
      <c r="B1544" s="109">
        <v>1540</v>
      </c>
      <c r="C1544" s="146" t="s">
        <v>6466</v>
      </c>
      <c r="D1544" s="109">
        <v>1200025660</v>
      </c>
      <c r="E1544" s="108" t="s">
        <v>3728</v>
      </c>
      <c r="F1544" s="109">
        <v>2006</v>
      </c>
      <c r="G1544" s="110">
        <v>44389</v>
      </c>
      <c r="H1544" s="109">
        <f t="shared" si="146"/>
        <v>15</v>
      </c>
      <c r="I1544" s="109">
        <v>15</v>
      </c>
      <c r="J1544" s="111">
        <f t="shared" si="147"/>
        <v>6.3333333333333325E-2</v>
      </c>
      <c r="K1544" s="138">
        <v>127535.43</v>
      </c>
      <c r="L1544" s="138">
        <v>85.62</v>
      </c>
      <c r="M1544" s="121">
        <v>0.63</v>
      </c>
      <c r="N1544" s="112">
        <f t="shared" si="148"/>
        <v>207882.75089999998</v>
      </c>
      <c r="O1544" s="112">
        <f t="shared" si="149"/>
        <v>197488.61335499995</v>
      </c>
      <c r="P1544" s="114">
        <f t="shared" si="150"/>
        <v>10394.137545000034</v>
      </c>
      <c r="Q1544" s="115">
        <f t="shared" si="151"/>
        <v>10394.137545000034</v>
      </c>
    </row>
    <row r="1545" spans="2:17" x14ac:dyDescent="0.25">
      <c r="B1545" s="109">
        <v>1541</v>
      </c>
      <c r="C1545" s="146" t="s">
        <v>6466</v>
      </c>
      <c r="D1545" s="109">
        <v>1200025910</v>
      </c>
      <c r="E1545" s="108" t="s">
        <v>3719</v>
      </c>
      <c r="F1545" s="109">
        <v>2006</v>
      </c>
      <c r="G1545" s="110">
        <v>44389</v>
      </c>
      <c r="H1545" s="109">
        <f t="shared" si="146"/>
        <v>15</v>
      </c>
      <c r="I1545" s="109">
        <v>1</v>
      </c>
      <c r="J1545" s="111">
        <f t="shared" si="147"/>
        <v>0.95</v>
      </c>
      <c r="K1545" s="138">
        <v>121133.93</v>
      </c>
      <c r="L1545" s="138">
        <v>81.319999999999993</v>
      </c>
      <c r="M1545" s="121">
        <v>0.63</v>
      </c>
      <c r="N1545" s="112">
        <f t="shared" si="148"/>
        <v>197448.30589999998</v>
      </c>
      <c r="O1545" s="112">
        <f t="shared" si="149"/>
        <v>2813638.3590749996</v>
      </c>
      <c r="P1545" s="114">
        <f t="shared" si="150"/>
        <v>9872.4152949999989</v>
      </c>
      <c r="Q1545" s="115">
        <f t="shared" si="151"/>
        <v>9872.4152949999989</v>
      </c>
    </row>
    <row r="1546" spans="2:17" x14ac:dyDescent="0.25">
      <c r="B1546" s="109">
        <v>1542</v>
      </c>
      <c r="C1546" s="146" t="s">
        <v>6466</v>
      </c>
      <c r="D1546" s="109">
        <v>1200025290</v>
      </c>
      <c r="E1546" s="108" t="s">
        <v>3729</v>
      </c>
      <c r="F1546" s="109">
        <v>2006</v>
      </c>
      <c r="G1546" s="110">
        <v>44389</v>
      </c>
      <c r="H1546" s="109">
        <f t="shared" si="146"/>
        <v>15</v>
      </c>
      <c r="I1546" s="109">
        <v>8</v>
      </c>
      <c r="J1546" s="111">
        <f t="shared" si="147"/>
        <v>0.11874999999999999</v>
      </c>
      <c r="K1546" s="138">
        <v>111430.54</v>
      </c>
      <c r="L1546" s="138">
        <v>2244.27</v>
      </c>
      <c r="M1546" s="121">
        <v>0.63</v>
      </c>
      <c r="N1546" s="112">
        <f t="shared" si="148"/>
        <v>181631.78019999998</v>
      </c>
      <c r="O1546" s="112">
        <f t="shared" si="149"/>
        <v>323531.60848124995</v>
      </c>
      <c r="P1546" s="114">
        <f t="shared" si="150"/>
        <v>9081.5890099999997</v>
      </c>
      <c r="Q1546" s="115">
        <f t="shared" si="151"/>
        <v>9081.5890099999997</v>
      </c>
    </row>
    <row r="1547" spans="2:17" x14ac:dyDescent="0.25">
      <c r="B1547" s="109">
        <v>1543</v>
      </c>
      <c r="C1547" s="146" t="s">
        <v>6466</v>
      </c>
      <c r="D1547" s="109">
        <v>1200025900</v>
      </c>
      <c r="E1547" s="108" t="s">
        <v>3730</v>
      </c>
      <c r="F1547" s="109">
        <v>2006</v>
      </c>
      <c r="G1547" s="110">
        <v>44389</v>
      </c>
      <c r="H1547" s="109">
        <f t="shared" si="146"/>
        <v>15</v>
      </c>
      <c r="I1547" s="109">
        <v>8</v>
      </c>
      <c r="J1547" s="111">
        <f t="shared" si="147"/>
        <v>0.11874999999999999</v>
      </c>
      <c r="K1547" s="138">
        <v>104963.86</v>
      </c>
      <c r="L1547" s="138">
        <v>1</v>
      </c>
      <c r="M1547" s="121">
        <v>0</v>
      </c>
      <c r="N1547" s="112">
        <f t="shared" si="148"/>
        <v>104963.86</v>
      </c>
      <c r="O1547" s="112">
        <f t="shared" si="149"/>
        <v>186966.87562500002</v>
      </c>
      <c r="P1547" s="114">
        <f t="shared" si="150"/>
        <v>5248.1930000000002</v>
      </c>
      <c r="Q1547" s="115">
        <f t="shared" si="151"/>
        <v>5248.1930000000002</v>
      </c>
    </row>
    <row r="1548" spans="2:17" x14ac:dyDescent="0.25">
      <c r="B1548" s="109">
        <v>1544</v>
      </c>
      <c r="C1548" s="146" t="s">
        <v>6466</v>
      </c>
      <c r="D1548" s="109">
        <v>1200025730</v>
      </c>
      <c r="E1548" s="108" t="s">
        <v>3731</v>
      </c>
      <c r="F1548" s="109">
        <v>2006</v>
      </c>
      <c r="G1548" s="110">
        <v>44389</v>
      </c>
      <c r="H1548" s="109">
        <f t="shared" si="146"/>
        <v>15</v>
      </c>
      <c r="I1548" s="109">
        <v>8</v>
      </c>
      <c r="J1548" s="111">
        <f t="shared" si="147"/>
        <v>0.11874999999999999</v>
      </c>
      <c r="K1548" s="138">
        <v>101309.07</v>
      </c>
      <c r="L1548" s="138">
        <v>67.989999999999995</v>
      </c>
      <c r="M1548" s="121">
        <v>0.63</v>
      </c>
      <c r="N1548" s="112">
        <f t="shared" si="148"/>
        <v>165133.78409999999</v>
      </c>
      <c r="O1548" s="112">
        <f t="shared" si="149"/>
        <v>294144.55292812496</v>
      </c>
      <c r="P1548" s="114">
        <f t="shared" si="150"/>
        <v>8256.6892050000006</v>
      </c>
      <c r="Q1548" s="115">
        <f t="shared" si="151"/>
        <v>8256.6892050000006</v>
      </c>
    </row>
    <row r="1549" spans="2:17" x14ac:dyDescent="0.25">
      <c r="B1549" s="109">
        <v>1545</v>
      </c>
      <c r="C1549" s="146" t="s">
        <v>6466</v>
      </c>
      <c r="D1549" s="109">
        <v>1200025740</v>
      </c>
      <c r="E1549" s="108" t="s">
        <v>3732</v>
      </c>
      <c r="F1549" s="109">
        <v>2006</v>
      </c>
      <c r="G1549" s="110">
        <v>44389</v>
      </c>
      <c r="H1549" s="109">
        <f t="shared" si="146"/>
        <v>15</v>
      </c>
      <c r="I1549" s="109">
        <v>15</v>
      </c>
      <c r="J1549" s="111">
        <f t="shared" si="147"/>
        <v>6.3333333333333325E-2</v>
      </c>
      <c r="K1549" s="138">
        <v>94264.49</v>
      </c>
      <c r="L1549" s="138">
        <v>63.58</v>
      </c>
      <c r="M1549" s="121">
        <v>0.63</v>
      </c>
      <c r="N1549" s="112">
        <f t="shared" si="148"/>
        <v>153651.11869999999</v>
      </c>
      <c r="O1549" s="112">
        <f t="shared" si="149"/>
        <v>145968.56276499998</v>
      </c>
      <c r="P1549" s="114">
        <f t="shared" si="150"/>
        <v>7682.5559350000112</v>
      </c>
      <c r="Q1549" s="115">
        <f t="shared" si="151"/>
        <v>6914.3003415000103</v>
      </c>
    </row>
    <row r="1550" spans="2:17" x14ac:dyDescent="0.25">
      <c r="B1550" s="109">
        <v>1546</v>
      </c>
      <c r="C1550" s="146" t="s">
        <v>6466</v>
      </c>
      <c r="D1550" s="109">
        <v>1200025990</v>
      </c>
      <c r="E1550" s="108" t="s">
        <v>3733</v>
      </c>
      <c r="F1550" s="109">
        <v>2006</v>
      </c>
      <c r="G1550" s="110">
        <v>44389</v>
      </c>
      <c r="H1550" s="109">
        <f t="shared" si="146"/>
        <v>15</v>
      </c>
      <c r="I1550" s="109">
        <v>8</v>
      </c>
      <c r="J1550" s="111">
        <f t="shared" si="147"/>
        <v>0.11874999999999999</v>
      </c>
      <c r="K1550" s="138">
        <v>90627.92</v>
      </c>
      <c r="L1550" s="138">
        <v>60.8</v>
      </c>
      <c r="M1550" s="121">
        <v>0.63</v>
      </c>
      <c r="N1550" s="112">
        <f t="shared" si="148"/>
        <v>147723.50959999999</v>
      </c>
      <c r="O1550" s="112">
        <f t="shared" si="149"/>
        <v>263132.501475</v>
      </c>
      <c r="P1550" s="114">
        <f t="shared" si="150"/>
        <v>7386.1754799999999</v>
      </c>
      <c r="Q1550" s="115">
        <f t="shared" si="151"/>
        <v>7386.1754799999999</v>
      </c>
    </row>
    <row r="1551" spans="2:17" x14ac:dyDescent="0.25">
      <c r="B1551" s="109">
        <v>1547</v>
      </c>
      <c r="C1551" s="146" t="s">
        <v>6466</v>
      </c>
      <c r="D1551" s="109">
        <v>1200025680</v>
      </c>
      <c r="E1551" s="108" t="s">
        <v>3734</v>
      </c>
      <c r="F1551" s="109">
        <v>2006</v>
      </c>
      <c r="G1551" s="110">
        <v>44389</v>
      </c>
      <c r="H1551" s="109">
        <f t="shared" si="146"/>
        <v>15</v>
      </c>
      <c r="I1551" s="109">
        <v>5</v>
      </c>
      <c r="J1551" s="111">
        <f t="shared" si="147"/>
        <v>0.19</v>
      </c>
      <c r="K1551" s="138">
        <v>53939.8</v>
      </c>
      <c r="L1551" s="138">
        <v>36.229999999999997</v>
      </c>
      <c r="M1551" s="121">
        <v>0.63</v>
      </c>
      <c r="N1551" s="112">
        <f t="shared" si="148"/>
        <v>87921.873999999996</v>
      </c>
      <c r="O1551" s="112">
        <f t="shared" si="149"/>
        <v>250577.34090000001</v>
      </c>
      <c r="P1551" s="114">
        <f t="shared" si="150"/>
        <v>4396.0937000000004</v>
      </c>
      <c r="Q1551" s="115">
        <f t="shared" si="151"/>
        <v>4396.0937000000004</v>
      </c>
    </row>
    <row r="1552" spans="2:17" x14ac:dyDescent="0.25">
      <c r="B1552" s="109">
        <v>1548</v>
      </c>
      <c r="C1552" s="146" t="s">
        <v>6466</v>
      </c>
      <c r="D1552" s="109">
        <v>1200025450</v>
      </c>
      <c r="E1552" s="108" t="s">
        <v>3735</v>
      </c>
      <c r="F1552" s="109">
        <v>2006</v>
      </c>
      <c r="G1552" s="110">
        <v>44389</v>
      </c>
      <c r="H1552" s="109">
        <f t="shared" si="146"/>
        <v>15</v>
      </c>
      <c r="I1552" s="109">
        <v>5</v>
      </c>
      <c r="J1552" s="111">
        <f t="shared" si="147"/>
        <v>0.19</v>
      </c>
      <c r="K1552" s="138">
        <v>49224.99</v>
      </c>
      <c r="L1552" s="138">
        <v>33.049999999999997</v>
      </c>
      <c r="M1552" s="121">
        <v>0.63</v>
      </c>
      <c r="N1552" s="112">
        <f t="shared" si="148"/>
        <v>80236.733699999997</v>
      </c>
      <c r="O1552" s="112">
        <f t="shared" si="149"/>
        <v>228674.69104499999</v>
      </c>
      <c r="P1552" s="114">
        <f t="shared" si="150"/>
        <v>4011.8366850000002</v>
      </c>
      <c r="Q1552" s="115">
        <f t="shared" si="151"/>
        <v>4011.8366850000002</v>
      </c>
    </row>
    <row r="1553" spans="2:17" x14ac:dyDescent="0.25">
      <c r="B1553" s="109">
        <v>1549</v>
      </c>
      <c r="C1553" s="146" t="s">
        <v>6466</v>
      </c>
      <c r="D1553" s="109">
        <v>1200025780</v>
      </c>
      <c r="E1553" s="108" t="s">
        <v>3736</v>
      </c>
      <c r="F1553" s="109">
        <v>2006</v>
      </c>
      <c r="G1553" s="110">
        <v>44389</v>
      </c>
      <c r="H1553" s="109">
        <f t="shared" si="146"/>
        <v>15</v>
      </c>
      <c r="I1553" s="109">
        <v>5</v>
      </c>
      <c r="J1553" s="111">
        <f t="shared" si="147"/>
        <v>0.19</v>
      </c>
      <c r="K1553" s="138">
        <v>46527.73</v>
      </c>
      <c r="L1553" s="138">
        <v>1</v>
      </c>
      <c r="M1553" s="121">
        <v>0</v>
      </c>
      <c r="N1553" s="112">
        <f t="shared" si="148"/>
        <v>46527.73</v>
      </c>
      <c r="O1553" s="112">
        <f t="shared" si="149"/>
        <v>132604.03050000002</v>
      </c>
      <c r="P1553" s="114">
        <f t="shared" si="150"/>
        <v>2326.3865000000001</v>
      </c>
      <c r="Q1553" s="115">
        <f t="shared" si="151"/>
        <v>2326.3865000000001</v>
      </c>
    </row>
    <row r="1554" spans="2:17" x14ac:dyDescent="0.25">
      <c r="B1554" s="109">
        <v>1550</v>
      </c>
      <c r="C1554" s="146" t="s">
        <v>6466</v>
      </c>
      <c r="D1554" s="109">
        <v>1200026000</v>
      </c>
      <c r="E1554" s="108" t="s">
        <v>3737</v>
      </c>
      <c r="F1554" s="109">
        <v>2006</v>
      </c>
      <c r="G1554" s="110">
        <v>44389</v>
      </c>
      <c r="H1554" s="109">
        <f t="shared" si="146"/>
        <v>15</v>
      </c>
      <c r="I1554" s="109">
        <v>8</v>
      </c>
      <c r="J1554" s="111">
        <f t="shared" si="147"/>
        <v>0.11874999999999999</v>
      </c>
      <c r="K1554" s="138">
        <v>40735.360000000001</v>
      </c>
      <c r="L1554" s="138">
        <v>509.67</v>
      </c>
      <c r="M1554" s="121">
        <v>0.63</v>
      </c>
      <c r="N1554" s="112">
        <f t="shared" si="148"/>
        <v>66398.636799999993</v>
      </c>
      <c r="O1554" s="112">
        <f t="shared" si="149"/>
        <v>118272.57179999999</v>
      </c>
      <c r="P1554" s="114">
        <f t="shared" si="150"/>
        <v>3319.9318399999997</v>
      </c>
      <c r="Q1554" s="115">
        <f t="shared" si="151"/>
        <v>3319.9318399999997</v>
      </c>
    </row>
    <row r="1555" spans="2:17" x14ac:dyDescent="0.25">
      <c r="B1555" s="109">
        <v>1551</v>
      </c>
      <c r="C1555" s="146" t="s">
        <v>6466</v>
      </c>
      <c r="D1555" s="109">
        <v>1200025410</v>
      </c>
      <c r="E1555" s="108" t="s">
        <v>3738</v>
      </c>
      <c r="F1555" s="109">
        <v>2006</v>
      </c>
      <c r="G1555" s="110">
        <v>44389</v>
      </c>
      <c r="H1555" s="109">
        <f t="shared" si="146"/>
        <v>15</v>
      </c>
      <c r="I1555" s="109">
        <v>5</v>
      </c>
      <c r="J1555" s="111">
        <f t="shared" si="147"/>
        <v>0.19</v>
      </c>
      <c r="K1555" s="138">
        <v>39717.15</v>
      </c>
      <c r="L1555" s="138">
        <v>763.79</v>
      </c>
      <c r="M1555" s="121">
        <v>0.63</v>
      </c>
      <c r="N1555" s="112">
        <f t="shared" si="148"/>
        <v>64738.9545</v>
      </c>
      <c r="O1555" s="112">
        <f t="shared" si="149"/>
        <v>184506.02032500002</v>
      </c>
      <c r="P1555" s="114">
        <f t="shared" si="150"/>
        <v>3236.947725</v>
      </c>
      <c r="Q1555" s="115">
        <f t="shared" si="151"/>
        <v>3236.947725</v>
      </c>
    </row>
    <row r="1556" spans="2:17" x14ac:dyDescent="0.25">
      <c r="B1556" s="109">
        <v>1552</v>
      </c>
      <c r="C1556" s="146" t="s">
        <v>6466</v>
      </c>
      <c r="D1556" s="109">
        <v>1200025960</v>
      </c>
      <c r="E1556" s="108" t="s">
        <v>3739</v>
      </c>
      <c r="F1556" s="109">
        <v>2006</v>
      </c>
      <c r="G1556" s="110">
        <v>44389</v>
      </c>
      <c r="H1556" s="109">
        <f t="shared" si="146"/>
        <v>15</v>
      </c>
      <c r="I1556" s="109">
        <v>8</v>
      </c>
      <c r="J1556" s="111">
        <f t="shared" si="147"/>
        <v>0.11874999999999999</v>
      </c>
      <c r="K1556" s="138">
        <v>37649.699999999997</v>
      </c>
      <c r="L1556" s="138">
        <v>1</v>
      </c>
      <c r="M1556" s="121">
        <v>0</v>
      </c>
      <c r="N1556" s="112">
        <f t="shared" si="148"/>
        <v>37649.699999999997</v>
      </c>
      <c r="O1556" s="112">
        <f t="shared" si="149"/>
        <v>67063.528124999997</v>
      </c>
      <c r="P1556" s="114">
        <f t="shared" si="150"/>
        <v>1882.4849999999999</v>
      </c>
      <c r="Q1556" s="115">
        <f t="shared" si="151"/>
        <v>1882.4849999999999</v>
      </c>
    </row>
    <row r="1557" spans="2:17" x14ac:dyDescent="0.25">
      <c r="B1557" s="109">
        <v>1553</v>
      </c>
      <c r="C1557" s="146" t="s">
        <v>6466</v>
      </c>
      <c r="D1557" s="109">
        <v>1200026040</v>
      </c>
      <c r="E1557" s="108" t="s">
        <v>3740</v>
      </c>
      <c r="F1557" s="109">
        <v>2006</v>
      </c>
      <c r="G1557" s="110">
        <v>44389</v>
      </c>
      <c r="H1557" s="109">
        <f t="shared" si="146"/>
        <v>15</v>
      </c>
      <c r="I1557" s="109">
        <v>15</v>
      </c>
      <c r="J1557" s="111">
        <f t="shared" si="147"/>
        <v>6.3333333333333325E-2</v>
      </c>
      <c r="K1557" s="138">
        <v>36682.730000000003</v>
      </c>
      <c r="L1557" s="138">
        <v>738.84</v>
      </c>
      <c r="M1557" s="121">
        <v>0.63</v>
      </c>
      <c r="N1557" s="112">
        <f t="shared" si="148"/>
        <v>59792.849900000001</v>
      </c>
      <c r="O1557" s="112">
        <f t="shared" si="149"/>
        <v>56803.207404999994</v>
      </c>
      <c r="P1557" s="114">
        <f t="shared" si="150"/>
        <v>2989.6424950000073</v>
      </c>
      <c r="Q1557" s="115">
        <f t="shared" si="151"/>
        <v>2690.6782455000066</v>
      </c>
    </row>
    <row r="1558" spans="2:17" x14ac:dyDescent="0.25">
      <c r="B1558" s="109">
        <v>1554</v>
      </c>
      <c r="C1558" s="146" t="s">
        <v>6466</v>
      </c>
      <c r="D1558" s="109">
        <v>1200025380</v>
      </c>
      <c r="E1558" s="108" t="s">
        <v>2724</v>
      </c>
      <c r="F1558" s="109">
        <v>2006</v>
      </c>
      <c r="G1558" s="110">
        <v>44389</v>
      </c>
      <c r="H1558" s="109">
        <f t="shared" si="146"/>
        <v>15</v>
      </c>
      <c r="I1558" s="109">
        <v>15</v>
      </c>
      <c r="J1558" s="111">
        <f t="shared" si="147"/>
        <v>6.3333333333333325E-2</v>
      </c>
      <c r="K1558" s="138">
        <v>32148.63</v>
      </c>
      <c r="L1558" s="138">
        <v>8380.56</v>
      </c>
      <c r="M1558" s="121">
        <v>0.63</v>
      </c>
      <c r="N1558" s="112">
        <f t="shared" si="148"/>
        <v>52402.266899999995</v>
      </c>
      <c r="O1558" s="112">
        <f t="shared" si="149"/>
        <v>49782.15355499999</v>
      </c>
      <c r="P1558" s="114">
        <f t="shared" si="150"/>
        <v>2620.1133450000052</v>
      </c>
      <c r="Q1558" s="115">
        <f t="shared" si="151"/>
        <v>2358.1020105000048</v>
      </c>
    </row>
    <row r="1559" spans="2:17" x14ac:dyDescent="0.25">
      <c r="B1559" s="109">
        <v>1555</v>
      </c>
      <c r="C1559" s="146" t="s">
        <v>6466</v>
      </c>
      <c r="D1559" s="109">
        <v>1200026030</v>
      </c>
      <c r="E1559" s="108" t="s">
        <v>3741</v>
      </c>
      <c r="F1559" s="109">
        <v>2006</v>
      </c>
      <c r="G1559" s="110">
        <v>44389</v>
      </c>
      <c r="H1559" s="109">
        <f t="shared" si="146"/>
        <v>15</v>
      </c>
      <c r="I1559" s="109">
        <v>8</v>
      </c>
      <c r="J1559" s="111">
        <f t="shared" si="147"/>
        <v>0.11874999999999999</v>
      </c>
      <c r="K1559" s="138">
        <v>23296.23</v>
      </c>
      <c r="L1559" s="138">
        <v>361.18</v>
      </c>
      <c r="M1559" s="121">
        <v>0.63</v>
      </c>
      <c r="N1559" s="112">
        <f t="shared" si="148"/>
        <v>37972.854899999998</v>
      </c>
      <c r="O1559" s="112">
        <f t="shared" si="149"/>
        <v>67639.147790624993</v>
      </c>
      <c r="P1559" s="114">
        <f t="shared" si="150"/>
        <v>1898.6427450000001</v>
      </c>
      <c r="Q1559" s="115">
        <f t="shared" si="151"/>
        <v>1898.6427450000001</v>
      </c>
    </row>
    <row r="1560" spans="2:17" x14ac:dyDescent="0.25">
      <c r="B1560" s="109">
        <v>1556</v>
      </c>
      <c r="C1560" s="146" t="s">
        <v>6466</v>
      </c>
      <c r="D1560" s="109">
        <v>1200025980</v>
      </c>
      <c r="E1560" s="108" t="s">
        <v>3742</v>
      </c>
      <c r="F1560" s="109">
        <v>2006</v>
      </c>
      <c r="G1560" s="110">
        <v>44389</v>
      </c>
      <c r="H1560" s="109">
        <f t="shared" si="146"/>
        <v>15</v>
      </c>
      <c r="I1560" s="109">
        <v>5</v>
      </c>
      <c r="J1560" s="111">
        <f t="shared" si="147"/>
        <v>0.19</v>
      </c>
      <c r="K1560" s="138">
        <v>20989.7</v>
      </c>
      <c r="L1560" s="138">
        <v>409.11</v>
      </c>
      <c r="M1560" s="121">
        <v>0.63</v>
      </c>
      <c r="N1560" s="112">
        <f t="shared" si="148"/>
        <v>34213.210999999996</v>
      </c>
      <c r="O1560" s="112">
        <f t="shared" si="149"/>
        <v>97507.651349999986</v>
      </c>
      <c r="P1560" s="114">
        <f t="shared" si="150"/>
        <v>1710.6605499999998</v>
      </c>
      <c r="Q1560" s="115">
        <f t="shared" si="151"/>
        <v>1710.6605499999998</v>
      </c>
    </row>
    <row r="1561" spans="2:17" x14ac:dyDescent="0.25">
      <c r="B1561" s="109">
        <v>1557</v>
      </c>
      <c r="C1561" s="146" t="s">
        <v>6466</v>
      </c>
      <c r="D1561" s="109">
        <v>1200025970</v>
      </c>
      <c r="E1561" s="108" t="s">
        <v>3743</v>
      </c>
      <c r="F1561" s="109">
        <v>2006</v>
      </c>
      <c r="G1561" s="110">
        <v>44389</v>
      </c>
      <c r="H1561" s="109">
        <f t="shared" si="146"/>
        <v>15</v>
      </c>
      <c r="I1561" s="109">
        <v>5</v>
      </c>
      <c r="J1561" s="111">
        <f t="shared" si="147"/>
        <v>0.19</v>
      </c>
      <c r="K1561" s="138">
        <v>8814.99</v>
      </c>
      <c r="L1561" s="138">
        <v>1</v>
      </c>
      <c r="M1561" s="121">
        <v>0</v>
      </c>
      <c r="N1561" s="112">
        <f t="shared" si="148"/>
        <v>8814.99</v>
      </c>
      <c r="O1561" s="112">
        <f t="shared" si="149"/>
        <v>25122.7215</v>
      </c>
      <c r="P1561" s="114">
        <f t="shared" si="150"/>
        <v>440.74950000000001</v>
      </c>
      <c r="Q1561" s="115">
        <f t="shared" si="151"/>
        <v>440.74950000000001</v>
      </c>
    </row>
    <row r="1562" spans="2:17" x14ac:dyDescent="0.25">
      <c r="B1562" s="109">
        <v>1558</v>
      </c>
      <c r="C1562" s="146" t="s">
        <v>6466</v>
      </c>
      <c r="D1562" s="109">
        <v>1200031800</v>
      </c>
      <c r="E1562" s="108" t="s">
        <v>3744</v>
      </c>
      <c r="F1562" s="109">
        <v>2006</v>
      </c>
      <c r="G1562" s="110">
        <v>44389</v>
      </c>
      <c r="H1562" s="109">
        <f t="shared" si="146"/>
        <v>15</v>
      </c>
      <c r="I1562" s="109">
        <v>5</v>
      </c>
      <c r="J1562" s="111">
        <f t="shared" si="147"/>
        <v>0.19</v>
      </c>
      <c r="K1562" s="138">
        <v>1011.47</v>
      </c>
      <c r="L1562" s="138">
        <v>1</v>
      </c>
      <c r="M1562" s="121">
        <v>0</v>
      </c>
      <c r="N1562" s="112">
        <f t="shared" si="148"/>
        <v>1011.47</v>
      </c>
      <c r="O1562" s="112">
        <f t="shared" si="149"/>
        <v>2882.6895</v>
      </c>
      <c r="P1562" s="114">
        <f t="shared" si="150"/>
        <v>50.573500000000003</v>
      </c>
      <c r="Q1562" s="115">
        <f t="shared" si="151"/>
        <v>50.573500000000003</v>
      </c>
    </row>
    <row r="1563" spans="2:17" x14ac:dyDescent="0.25">
      <c r="B1563" s="109">
        <v>1559</v>
      </c>
      <c r="C1563" s="146" t="s">
        <v>6466</v>
      </c>
      <c r="D1563" s="109">
        <v>1200025500</v>
      </c>
      <c r="E1563" s="108" t="s">
        <v>3745</v>
      </c>
      <c r="F1563" s="109">
        <v>2007</v>
      </c>
      <c r="G1563" s="110">
        <v>44389</v>
      </c>
      <c r="H1563" s="109">
        <f t="shared" si="146"/>
        <v>14</v>
      </c>
      <c r="I1563" s="109">
        <v>15</v>
      </c>
      <c r="J1563" s="111">
        <f t="shared" si="147"/>
        <v>6.3333333333333325E-2</v>
      </c>
      <c r="K1563" s="138">
        <v>33096184.260000002</v>
      </c>
      <c r="L1563" s="138">
        <v>1883733.21</v>
      </c>
      <c r="M1563" s="121">
        <v>0.56000000000000005</v>
      </c>
      <c r="N1563" s="112">
        <f t="shared" si="148"/>
        <v>51630047.445600003</v>
      </c>
      <c r="O1563" s="112">
        <f t="shared" si="149"/>
        <v>45778642.068431996</v>
      </c>
      <c r="P1563" s="114">
        <f t="shared" si="150"/>
        <v>5851405.3771680072</v>
      </c>
      <c r="Q1563" s="115">
        <f t="shared" si="151"/>
        <v>5266264.8394512068</v>
      </c>
    </row>
    <row r="1564" spans="2:17" x14ac:dyDescent="0.25">
      <c r="B1564" s="109">
        <v>1560</v>
      </c>
      <c r="C1564" s="146" t="s">
        <v>6466</v>
      </c>
      <c r="D1564" s="109">
        <v>1200025670</v>
      </c>
      <c r="E1564" s="108" t="s">
        <v>3746</v>
      </c>
      <c r="F1564" s="109">
        <v>2007</v>
      </c>
      <c r="G1564" s="110">
        <v>44389</v>
      </c>
      <c r="H1564" s="109">
        <f t="shared" si="146"/>
        <v>14</v>
      </c>
      <c r="I1564" s="109">
        <v>15</v>
      </c>
      <c r="J1564" s="111">
        <f t="shared" si="147"/>
        <v>6.3333333333333325E-2</v>
      </c>
      <c r="K1564" s="138">
        <v>27121484.559999999</v>
      </c>
      <c r="L1564" s="138">
        <v>1543671.61</v>
      </c>
      <c r="M1564" s="121">
        <v>0.56000000000000005</v>
      </c>
      <c r="N1564" s="112">
        <f t="shared" si="148"/>
        <v>42309515.913599998</v>
      </c>
      <c r="O1564" s="112">
        <f t="shared" si="149"/>
        <v>37514437.443391994</v>
      </c>
      <c r="P1564" s="114">
        <f t="shared" si="150"/>
        <v>4795078.4702080041</v>
      </c>
      <c r="Q1564" s="115">
        <f t="shared" si="151"/>
        <v>4315570.6231872039</v>
      </c>
    </row>
    <row r="1565" spans="2:17" x14ac:dyDescent="0.25">
      <c r="B1565" s="109">
        <v>1561</v>
      </c>
      <c r="C1565" s="146" t="s">
        <v>6466</v>
      </c>
      <c r="D1565" s="109">
        <v>1200025720</v>
      </c>
      <c r="E1565" s="108" t="s">
        <v>3747</v>
      </c>
      <c r="F1565" s="109">
        <v>2007</v>
      </c>
      <c r="G1565" s="110">
        <v>44389</v>
      </c>
      <c r="H1565" s="109">
        <f t="shared" si="146"/>
        <v>14</v>
      </c>
      <c r="I1565" s="109">
        <v>15</v>
      </c>
      <c r="J1565" s="111">
        <f t="shared" si="147"/>
        <v>6.3333333333333325E-2</v>
      </c>
      <c r="K1565" s="138">
        <v>1040369.28</v>
      </c>
      <c r="L1565" s="138">
        <v>117034.67</v>
      </c>
      <c r="M1565" s="121">
        <v>0.56000000000000005</v>
      </c>
      <c r="N1565" s="112">
        <f t="shared" si="148"/>
        <v>1622976.0768000002</v>
      </c>
      <c r="O1565" s="112">
        <f t="shared" si="149"/>
        <v>1439038.7880959997</v>
      </c>
      <c r="P1565" s="114">
        <f t="shared" si="150"/>
        <v>183937.28870400041</v>
      </c>
      <c r="Q1565" s="115">
        <f t="shared" si="151"/>
        <v>165543.55983360039</v>
      </c>
    </row>
    <row r="1566" spans="2:17" x14ac:dyDescent="0.25">
      <c r="B1566" s="109">
        <v>1562</v>
      </c>
      <c r="C1566" s="146" t="s">
        <v>6466</v>
      </c>
      <c r="D1566" s="109">
        <v>1200025390</v>
      </c>
      <c r="E1566" s="108" t="s">
        <v>3748</v>
      </c>
      <c r="F1566" s="109">
        <v>2007</v>
      </c>
      <c r="G1566" s="110">
        <v>44389</v>
      </c>
      <c r="H1566" s="109">
        <f t="shared" si="146"/>
        <v>14</v>
      </c>
      <c r="I1566" s="109">
        <v>15</v>
      </c>
      <c r="J1566" s="111">
        <f t="shared" si="147"/>
        <v>6.3333333333333325E-2</v>
      </c>
      <c r="K1566" s="138">
        <v>1020000</v>
      </c>
      <c r="L1566" s="138">
        <v>46092.45</v>
      </c>
      <c r="M1566" s="121">
        <v>0.56000000000000005</v>
      </c>
      <c r="N1566" s="112">
        <f t="shared" si="148"/>
        <v>1591200</v>
      </c>
      <c r="O1566" s="112">
        <f t="shared" si="149"/>
        <v>1410863.9999999998</v>
      </c>
      <c r="P1566" s="114">
        <f t="shared" si="150"/>
        <v>180336.00000000023</v>
      </c>
      <c r="Q1566" s="115">
        <f t="shared" si="151"/>
        <v>162302.40000000023</v>
      </c>
    </row>
    <row r="1567" spans="2:17" x14ac:dyDescent="0.25">
      <c r="B1567" s="109">
        <v>1563</v>
      </c>
      <c r="C1567" s="146" t="s">
        <v>6466</v>
      </c>
      <c r="D1567" s="109">
        <v>1200025340</v>
      </c>
      <c r="E1567" s="108" t="s">
        <v>3749</v>
      </c>
      <c r="F1567" s="109">
        <v>2007</v>
      </c>
      <c r="G1567" s="110">
        <v>44389</v>
      </c>
      <c r="H1567" s="109">
        <f t="shared" si="146"/>
        <v>14</v>
      </c>
      <c r="I1567" s="109">
        <v>15</v>
      </c>
      <c r="J1567" s="111">
        <f t="shared" si="147"/>
        <v>6.3333333333333325E-2</v>
      </c>
      <c r="K1567" s="138">
        <v>801915</v>
      </c>
      <c r="L1567" s="138">
        <v>231645.91</v>
      </c>
      <c r="M1567" s="121">
        <v>0.56000000000000005</v>
      </c>
      <c r="N1567" s="112">
        <f t="shared" si="148"/>
        <v>1250987.4000000001</v>
      </c>
      <c r="O1567" s="112">
        <f t="shared" si="149"/>
        <v>1109208.828</v>
      </c>
      <c r="P1567" s="114">
        <f t="shared" si="150"/>
        <v>141778.57200000016</v>
      </c>
      <c r="Q1567" s="115">
        <f t="shared" si="151"/>
        <v>127600.71480000015</v>
      </c>
    </row>
    <row r="1568" spans="2:17" x14ac:dyDescent="0.25">
      <c r="B1568" s="109">
        <v>1564</v>
      </c>
      <c r="C1568" s="146" t="s">
        <v>6466</v>
      </c>
      <c r="D1568" s="109">
        <v>1200025360</v>
      </c>
      <c r="E1568" s="108" t="s">
        <v>3750</v>
      </c>
      <c r="F1568" s="109">
        <v>2007</v>
      </c>
      <c r="G1568" s="110">
        <v>44389</v>
      </c>
      <c r="H1568" s="109">
        <f t="shared" si="146"/>
        <v>14</v>
      </c>
      <c r="I1568" s="109">
        <v>8</v>
      </c>
      <c r="J1568" s="111">
        <f t="shared" si="147"/>
        <v>0.11874999999999999</v>
      </c>
      <c r="K1568" s="138">
        <v>369000</v>
      </c>
      <c r="L1568" s="138">
        <v>40029.9</v>
      </c>
      <c r="M1568" s="113">
        <v>0.26</v>
      </c>
      <c r="N1568" s="112">
        <f t="shared" si="148"/>
        <v>464940</v>
      </c>
      <c r="O1568" s="112">
        <f t="shared" si="149"/>
        <v>772962.74999999988</v>
      </c>
      <c r="P1568" s="114">
        <f t="shared" si="150"/>
        <v>23247</v>
      </c>
      <c r="Q1568" s="115">
        <f t="shared" si="151"/>
        <v>23247</v>
      </c>
    </row>
    <row r="1569" spans="2:17" x14ac:dyDescent="0.25">
      <c r="B1569" s="109">
        <v>1565</v>
      </c>
      <c r="C1569" s="146" t="s">
        <v>6466</v>
      </c>
      <c r="D1569" s="109">
        <v>1200025320</v>
      </c>
      <c r="E1569" s="108" t="s">
        <v>3751</v>
      </c>
      <c r="F1569" s="109">
        <v>2007</v>
      </c>
      <c r="G1569" s="110">
        <v>44389</v>
      </c>
      <c r="H1569" s="109">
        <f t="shared" si="146"/>
        <v>14</v>
      </c>
      <c r="I1569" s="109">
        <v>12</v>
      </c>
      <c r="J1569" s="111">
        <f t="shared" si="147"/>
        <v>7.9166666666666663E-2</v>
      </c>
      <c r="K1569" s="138">
        <v>150000</v>
      </c>
      <c r="L1569" s="138">
        <v>16272.31</v>
      </c>
      <c r="M1569" s="121">
        <v>0.56000000000000005</v>
      </c>
      <c r="N1569" s="112">
        <f t="shared" si="148"/>
        <v>234000</v>
      </c>
      <c r="O1569" s="112">
        <f t="shared" si="149"/>
        <v>259350</v>
      </c>
      <c r="P1569" s="114">
        <f t="shared" si="150"/>
        <v>11700</v>
      </c>
      <c r="Q1569" s="115">
        <f t="shared" si="151"/>
        <v>11700</v>
      </c>
    </row>
    <row r="1570" spans="2:17" x14ac:dyDescent="0.25">
      <c r="B1570" s="109">
        <v>1566</v>
      </c>
      <c r="C1570" s="146" t="s">
        <v>6466</v>
      </c>
      <c r="D1570" s="109">
        <v>1200025310</v>
      </c>
      <c r="E1570" s="108" t="s">
        <v>3752</v>
      </c>
      <c r="F1570" s="109">
        <v>2007</v>
      </c>
      <c r="G1570" s="110">
        <v>44389</v>
      </c>
      <c r="H1570" s="109">
        <f t="shared" si="146"/>
        <v>14</v>
      </c>
      <c r="I1570" s="109">
        <v>10</v>
      </c>
      <c r="J1570" s="111">
        <f t="shared" si="147"/>
        <v>9.5000000000000001E-2</v>
      </c>
      <c r="K1570" s="138">
        <v>85000</v>
      </c>
      <c r="L1570" s="138">
        <v>9221</v>
      </c>
      <c r="M1570" s="121">
        <v>0.56000000000000005</v>
      </c>
      <c r="N1570" s="112">
        <f t="shared" si="148"/>
        <v>132600</v>
      </c>
      <c r="O1570" s="112">
        <f t="shared" si="149"/>
        <v>176358</v>
      </c>
      <c r="P1570" s="114">
        <f t="shared" si="150"/>
        <v>6630</v>
      </c>
      <c r="Q1570" s="115">
        <f t="shared" si="151"/>
        <v>6630</v>
      </c>
    </row>
    <row r="1571" spans="2:17" x14ac:dyDescent="0.25">
      <c r="B1571" s="109">
        <v>1567</v>
      </c>
      <c r="C1571" s="146" t="s">
        <v>6466</v>
      </c>
      <c r="D1571" s="109">
        <v>1200025400</v>
      </c>
      <c r="E1571" s="108" t="s">
        <v>3753</v>
      </c>
      <c r="F1571" s="109">
        <v>2007</v>
      </c>
      <c r="G1571" s="110">
        <v>44389</v>
      </c>
      <c r="H1571" s="109">
        <f t="shared" si="146"/>
        <v>14</v>
      </c>
      <c r="I1571" s="109">
        <v>12</v>
      </c>
      <c r="J1571" s="111">
        <f t="shared" si="147"/>
        <v>7.9166666666666663E-2</v>
      </c>
      <c r="K1571" s="138">
        <v>65000</v>
      </c>
      <c r="L1571" s="138">
        <v>7051.33</v>
      </c>
      <c r="M1571" s="121">
        <v>0</v>
      </c>
      <c r="N1571" s="112">
        <f t="shared" si="148"/>
        <v>65000</v>
      </c>
      <c r="O1571" s="112">
        <f t="shared" si="149"/>
        <v>72041.666666666672</v>
      </c>
      <c r="P1571" s="114">
        <f t="shared" si="150"/>
        <v>3250</v>
      </c>
      <c r="Q1571" s="115">
        <f t="shared" si="151"/>
        <v>3250</v>
      </c>
    </row>
    <row r="1572" spans="2:17" x14ac:dyDescent="0.25">
      <c r="B1572" s="109">
        <v>1568</v>
      </c>
      <c r="C1572" s="146" t="s">
        <v>6466</v>
      </c>
      <c r="D1572" s="109">
        <v>1200025370</v>
      </c>
      <c r="E1572" s="108" t="s">
        <v>3754</v>
      </c>
      <c r="F1572" s="109">
        <v>2007</v>
      </c>
      <c r="G1572" s="110">
        <v>44389</v>
      </c>
      <c r="H1572" s="109">
        <f t="shared" si="146"/>
        <v>14</v>
      </c>
      <c r="I1572" s="109">
        <v>5</v>
      </c>
      <c r="J1572" s="111">
        <f t="shared" si="147"/>
        <v>0.19</v>
      </c>
      <c r="K1572" s="138">
        <v>26000</v>
      </c>
      <c r="L1572" s="138">
        <v>2820.53</v>
      </c>
      <c r="M1572" s="121">
        <v>0.56000000000000005</v>
      </c>
      <c r="N1572" s="112">
        <f t="shared" si="148"/>
        <v>40560</v>
      </c>
      <c r="O1572" s="112">
        <f t="shared" si="149"/>
        <v>107889.60000000001</v>
      </c>
      <c r="P1572" s="114">
        <f t="shared" si="150"/>
        <v>2028</v>
      </c>
      <c r="Q1572" s="115">
        <f t="shared" si="151"/>
        <v>2028</v>
      </c>
    </row>
    <row r="1573" spans="2:17" x14ac:dyDescent="0.25">
      <c r="B1573" s="109">
        <v>1569</v>
      </c>
      <c r="C1573" s="146" t="s">
        <v>6466</v>
      </c>
      <c r="D1573" s="109">
        <v>1200026010</v>
      </c>
      <c r="E1573" s="108" t="s">
        <v>3755</v>
      </c>
      <c r="F1573" s="109">
        <v>2007</v>
      </c>
      <c r="G1573" s="110">
        <v>44389</v>
      </c>
      <c r="H1573" s="109">
        <f t="shared" si="146"/>
        <v>14</v>
      </c>
      <c r="I1573" s="109">
        <v>5</v>
      </c>
      <c r="J1573" s="111">
        <f t="shared" si="147"/>
        <v>0.19</v>
      </c>
      <c r="K1573" s="138">
        <v>18366</v>
      </c>
      <c r="L1573" s="138">
        <v>1833.93</v>
      </c>
      <c r="M1573" s="121">
        <v>0.56000000000000005</v>
      </c>
      <c r="N1573" s="112">
        <f t="shared" si="148"/>
        <v>28650.960000000003</v>
      </c>
      <c r="O1573" s="112">
        <f t="shared" si="149"/>
        <v>76211.553600000014</v>
      </c>
      <c r="P1573" s="114">
        <f t="shared" si="150"/>
        <v>1432.5480000000002</v>
      </c>
      <c r="Q1573" s="115">
        <f t="shared" si="151"/>
        <v>1432.5480000000002</v>
      </c>
    </row>
    <row r="1574" spans="2:17" x14ac:dyDescent="0.25">
      <c r="B1574" s="109">
        <v>1570</v>
      </c>
      <c r="C1574" s="146" t="s">
        <v>6466</v>
      </c>
      <c r="D1574" s="109">
        <v>1200034620</v>
      </c>
      <c r="E1574" s="108" t="s">
        <v>3756</v>
      </c>
      <c r="F1574" s="109">
        <v>2008</v>
      </c>
      <c r="G1574" s="110">
        <v>44389</v>
      </c>
      <c r="H1574" s="109">
        <f t="shared" si="146"/>
        <v>13</v>
      </c>
      <c r="I1574" s="109">
        <v>15</v>
      </c>
      <c r="J1574" s="111">
        <f t="shared" si="147"/>
        <v>6.3333333333333325E-2</v>
      </c>
      <c r="K1574" s="138">
        <v>3350000</v>
      </c>
      <c r="L1574" s="138">
        <v>542582.79</v>
      </c>
      <c r="M1574" s="121">
        <v>0.47</v>
      </c>
      <c r="N1574" s="112">
        <f t="shared" si="148"/>
        <v>4924500</v>
      </c>
      <c r="O1574" s="112">
        <f t="shared" si="149"/>
        <v>4054504.9999999995</v>
      </c>
      <c r="P1574" s="114">
        <f t="shared" si="150"/>
        <v>869995.00000000047</v>
      </c>
      <c r="Q1574" s="115">
        <f t="shared" si="151"/>
        <v>782995.50000000047</v>
      </c>
    </row>
    <row r="1575" spans="2:17" x14ac:dyDescent="0.25">
      <c r="B1575" s="109">
        <v>1571</v>
      </c>
      <c r="C1575" s="146" t="s">
        <v>6466</v>
      </c>
      <c r="D1575" s="109">
        <v>1200033990</v>
      </c>
      <c r="E1575" s="108" t="s">
        <v>3757</v>
      </c>
      <c r="F1575" s="109">
        <v>2008</v>
      </c>
      <c r="G1575" s="110">
        <v>44389</v>
      </c>
      <c r="H1575" s="109">
        <f t="shared" si="146"/>
        <v>13</v>
      </c>
      <c r="I1575" s="109">
        <v>15</v>
      </c>
      <c r="J1575" s="111">
        <f t="shared" si="147"/>
        <v>6.3333333333333325E-2</v>
      </c>
      <c r="K1575" s="138">
        <v>1586464.84</v>
      </c>
      <c r="L1575" s="138">
        <v>331317.84000000003</v>
      </c>
      <c r="M1575" s="121">
        <v>0.47</v>
      </c>
      <c r="N1575" s="112">
        <f t="shared" si="148"/>
        <v>2332103.3148000003</v>
      </c>
      <c r="O1575" s="112">
        <f t="shared" si="149"/>
        <v>1920098.395852</v>
      </c>
      <c r="P1575" s="114">
        <f t="shared" si="150"/>
        <v>412004.9189480003</v>
      </c>
      <c r="Q1575" s="115">
        <f t="shared" si="151"/>
        <v>370804.42705320026</v>
      </c>
    </row>
    <row r="1576" spans="2:17" x14ac:dyDescent="0.25">
      <c r="B1576" s="109">
        <v>1572</v>
      </c>
      <c r="C1576" s="146" t="s">
        <v>6466</v>
      </c>
      <c r="D1576" s="109">
        <v>1200025810</v>
      </c>
      <c r="E1576" s="108" t="s">
        <v>3758</v>
      </c>
      <c r="F1576" s="109">
        <v>2008</v>
      </c>
      <c r="G1576" s="110">
        <v>44389</v>
      </c>
      <c r="H1576" s="109">
        <f t="shared" si="146"/>
        <v>13</v>
      </c>
      <c r="I1576" s="109">
        <v>10</v>
      </c>
      <c r="J1576" s="111">
        <f t="shared" si="147"/>
        <v>9.5000000000000001E-2</v>
      </c>
      <c r="K1576" s="138">
        <v>213266.32</v>
      </c>
      <c r="L1576" s="138">
        <v>28939.14</v>
      </c>
      <c r="M1576" s="121">
        <v>0.47</v>
      </c>
      <c r="N1576" s="112">
        <f t="shared" si="148"/>
        <v>313501.49040000001</v>
      </c>
      <c r="O1576" s="112">
        <f t="shared" si="149"/>
        <v>387174.34064400004</v>
      </c>
      <c r="P1576" s="114">
        <f t="shared" si="150"/>
        <v>15675.074520000002</v>
      </c>
      <c r="Q1576" s="115">
        <f t="shared" si="151"/>
        <v>15675.074520000002</v>
      </c>
    </row>
    <row r="1577" spans="2:17" x14ac:dyDescent="0.25">
      <c r="B1577" s="109">
        <v>1573</v>
      </c>
      <c r="C1577" s="146" t="s">
        <v>6466</v>
      </c>
      <c r="D1577" s="109">
        <v>1200033710</v>
      </c>
      <c r="E1577" s="108" t="s">
        <v>3759</v>
      </c>
      <c r="F1577" s="109">
        <v>2008</v>
      </c>
      <c r="G1577" s="110">
        <v>44389</v>
      </c>
      <c r="H1577" s="109">
        <f t="shared" si="146"/>
        <v>13</v>
      </c>
      <c r="I1577" s="109">
        <v>8</v>
      </c>
      <c r="J1577" s="111">
        <f t="shared" si="147"/>
        <v>0.11874999999999999</v>
      </c>
      <c r="K1577" s="138">
        <v>161543</v>
      </c>
      <c r="L1577" s="138">
        <v>27202.89</v>
      </c>
      <c r="M1577" s="121">
        <v>0.47</v>
      </c>
      <c r="N1577" s="112">
        <f t="shared" si="148"/>
        <v>237468.21</v>
      </c>
      <c r="O1577" s="112">
        <f t="shared" si="149"/>
        <v>366591.54918749997</v>
      </c>
      <c r="P1577" s="114">
        <f t="shared" si="150"/>
        <v>11873.4105</v>
      </c>
      <c r="Q1577" s="115">
        <f t="shared" si="151"/>
        <v>11873.4105</v>
      </c>
    </row>
    <row r="1578" spans="2:17" x14ac:dyDescent="0.25">
      <c r="B1578" s="109">
        <v>1574</v>
      </c>
      <c r="C1578" s="146" t="s">
        <v>6466</v>
      </c>
      <c r="D1578" s="109">
        <v>1200025800</v>
      </c>
      <c r="E1578" s="108" t="s">
        <v>3760</v>
      </c>
      <c r="F1578" s="109">
        <v>2008</v>
      </c>
      <c r="G1578" s="110">
        <v>44389</v>
      </c>
      <c r="H1578" s="109">
        <f t="shared" si="146"/>
        <v>13</v>
      </c>
      <c r="I1578" s="109">
        <v>10</v>
      </c>
      <c r="J1578" s="111">
        <f t="shared" si="147"/>
        <v>9.5000000000000001E-2</v>
      </c>
      <c r="K1578" s="138">
        <v>145599.04000000001</v>
      </c>
      <c r="L1578" s="138">
        <v>19757.09</v>
      </c>
      <c r="M1578" s="121">
        <v>0.47</v>
      </c>
      <c r="N1578" s="112">
        <f t="shared" si="148"/>
        <v>214030.5888</v>
      </c>
      <c r="O1578" s="112">
        <f t="shared" si="149"/>
        <v>264327.777168</v>
      </c>
      <c r="P1578" s="114">
        <f t="shared" si="150"/>
        <v>10701.52944</v>
      </c>
      <c r="Q1578" s="115">
        <f t="shared" si="151"/>
        <v>10701.52944</v>
      </c>
    </row>
    <row r="1579" spans="2:17" x14ac:dyDescent="0.25">
      <c r="B1579" s="109">
        <v>1575</v>
      </c>
      <c r="C1579" s="146" t="s">
        <v>6466</v>
      </c>
      <c r="D1579" s="109">
        <v>1200025430</v>
      </c>
      <c r="E1579" s="108" t="s">
        <v>258</v>
      </c>
      <c r="F1579" s="109">
        <v>2008</v>
      </c>
      <c r="G1579" s="110">
        <v>44389</v>
      </c>
      <c r="H1579" s="109">
        <f t="shared" si="146"/>
        <v>13</v>
      </c>
      <c r="I1579" s="109">
        <v>10</v>
      </c>
      <c r="J1579" s="111">
        <f t="shared" si="147"/>
        <v>9.5000000000000001E-2</v>
      </c>
      <c r="K1579" s="138">
        <v>128568</v>
      </c>
      <c r="L1579" s="138">
        <v>17062.25</v>
      </c>
      <c r="M1579" s="121">
        <v>0.47</v>
      </c>
      <c r="N1579" s="112">
        <f t="shared" si="148"/>
        <v>188994.96</v>
      </c>
      <c r="O1579" s="112">
        <f t="shared" si="149"/>
        <v>233408.77560000002</v>
      </c>
      <c r="P1579" s="114">
        <f t="shared" si="150"/>
        <v>9449.7479999999996</v>
      </c>
      <c r="Q1579" s="115">
        <f t="shared" si="151"/>
        <v>9449.7479999999996</v>
      </c>
    </row>
    <row r="1580" spans="2:17" x14ac:dyDescent="0.25">
      <c r="B1580" s="109">
        <v>1576</v>
      </c>
      <c r="C1580" s="146" t="s">
        <v>6466</v>
      </c>
      <c r="D1580" s="109">
        <v>1200025820</v>
      </c>
      <c r="E1580" s="108" t="s">
        <v>3761</v>
      </c>
      <c r="F1580" s="109">
        <v>2008</v>
      </c>
      <c r="G1580" s="110">
        <v>44389</v>
      </c>
      <c r="H1580" s="109">
        <f t="shared" si="146"/>
        <v>13</v>
      </c>
      <c r="I1580" s="109">
        <v>10</v>
      </c>
      <c r="J1580" s="111">
        <f t="shared" si="147"/>
        <v>9.5000000000000001E-2</v>
      </c>
      <c r="K1580" s="138">
        <v>112103.03999999999</v>
      </c>
      <c r="L1580" s="138">
        <v>15211.84</v>
      </c>
      <c r="M1580" s="121">
        <v>0.47</v>
      </c>
      <c r="N1580" s="112">
        <f t="shared" si="148"/>
        <v>164791.46879999997</v>
      </c>
      <c r="O1580" s="112">
        <f t="shared" si="149"/>
        <v>203517.463968</v>
      </c>
      <c r="P1580" s="114">
        <f t="shared" si="150"/>
        <v>8239.5734399999983</v>
      </c>
      <c r="Q1580" s="115">
        <f t="shared" si="151"/>
        <v>8239.5734399999983</v>
      </c>
    </row>
    <row r="1581" spans="2:17" x14ac:dyDescent="0.25">
      <c r="B1581" s="109">
        <v>1577</v>
      </c>
      <c r="C1581" s="146" t="s">
        <v>6466</v>
      </c>
      <c r="D1581" s="109">
        <v>1200025930</v>
      </c>
      <c r="E1581" s="108" t="s">
        <v>3762</v>
      </c>
      <c r="F1581" s="109">
        <v>2008</v>
      </c>
      <c r="G1581" s="110">
        <v>44389</v>
      </c>
      <c r="H1581" s="109">
        <f t="shared" si="146"/>
        <v>13</v>
      </c>
      <c r="I1581" s="109">
        <v>5</v>
      </c>
      <c r="J1581" s="111">
        <f t="shared" si="147"/>
        <v>0.19</v>
      </c>
      <c r="K1581" s="138">
        <v>33483</v>
      </c>
      <c r="L1581" s="138">
        <v>4106.13</v>
      </c>
      <c r="M1581" s="121">
        <v>0.47</v>
      </c>
      <c r="N1581" s="112">
        <f t="shared" si="148"/>
        <v>49220.01</v>
      </c>
      <c r="O1581" s="112">
        <f t="shared" si="149"/>
        <v>121573.42470000002</v>
      </c>
      <c r="P1581" s="114">
        <f t="shared" si="150"/>
        <v>2461.0005000000001</v>
      </c>
      <c r="Q1581" s="115">
        <f t="shared" si="151"/>
        <v>2461.0005000000001</v>
      </c>
    </row>
    <row r="1582" spans="2:17" x14ac:dyDescent="0.25">
      <c r="B1582" s="109">
        <v>1578</v>
      </c>
      <c r="C1582" s="146" t="s">
        <v>6466</v>
      </c>
      <c r="D1582" s="109">
        <v>1200034210</v>
      </c>
      <c r="E1582" s="108" t="s">
        <v>3763</v>
      </c>
      <c r="F1582" s="109">
        <v>2008</v>
      </c>
      <c r="G1582" s="110">
        <v>44389</v>
      </c>
      <c r="H1582" s="109">
        <f t="shared" si="146"/>
        <v>13</v>
      </c>
      <c r="I1582" s="109">
        <v>15</v>
      </c>
      <c r="J1582" s="111">
        <f t="shared" si="147"/>
        <v>6.3333333333333325E-2</v>
      </c>
      <c r="K1582" s="138">
        <v>25750</v>
      </c>
      <c r="L1582" s="138">
        <v>4530.4799999999996</v>
      </c>
      <c r="M1582" s="121">
        <v>0.47</v>
      </c>
      <c r="N1582" s="112">
        <f t="shared" si="148"/>
        <v>37852.5</v>
      </c>
      <c r="O1582" s="112">
        <f t="shared" si="149"/>
        <v>31165.224999999999</v>
      </c>
      <c r="P1582" s="114">
        <f t="shared" si="150"/>
        <v>6687.2750000000015</v>
      </c>
      <c r="Q1582" s="115">
        <f t="shared" si="151"/>
        <v>6018.5475000000015</v>
      </c>
    </row>
    <row r="1583" spans="2:17" x14ac:dyDescent="0.25">
      <c r="B1583" s="109">
        <v>1579</v>
      </c>
      <c r="C1583" s="146" t="s">
        <v>6466</v>
      </c>
      <c r="D1583" s="109">
        <v>1200033190</v>
      </c>
      <c r="E1583" s="108" t="s">
        <v>3764</v>
      </c>
      <c r="F1583" s="109">
        <v>2008</v>
      </c>
      <c r="G1583" s="110">
        <v>44389</v>
      </c>
      <c r="H1583" s="109">
        <f t="shared" si="146"/>
        <v>13</v>
      </c>
      <c r="I1583" s="109">
        <v>5</v>
      </c>
      <c r="J1583" s="111">
        <f t="shared" si="147"/>
        <v>0.19</v>
      </c>
      <c r="K1583" s="138">
        <v>20000</v>
      </c>
      <c r="L1583" s="138">
        <v>3166.4</v>
      </c>
      <c r="M1583" s="121">
        <v>0.47</v>
      </c>
      <c r="N1583" s="112">
        <f t="shared" si="148"/>
        <v>29400</v>
      </c>
      <c r="O1583" s="112">
        <f t="shared" si="149"/>
        <v>72618</v>
      </c>
      <c r="P1583" s="114">
        <f t="shared" si="150"/>
        <v>1470</v>
      </c>
      <c r="Q1583" s="115">
        <f t="shared" si="151"/>
        <v>1470</v>
      </c>
    </row>
    <row r="1584" spans="2:17" x14ac:dyDescent="0.25">
      <c r="B1584" s="109">
        <v>1580</v>
      </c>
      <c r="C1584" s="146" t="s">
        <v>6466</v>
      </c>
      <c r="D1584" s="109">
        <v>1200025860</v>
      </c>
      <c r="E1584" s="108" t="s">
        <v>3765</v>
      </c>
      <c r="F1584" s="109">
        <v>2008</v>
      </c>
      <c r="G1584" s="110">
        <v>44389</v>
      </c>
      <c r="H1584" s="109">
        <f t="shared" si="146"/>
        <v>13</v>
      </c>
      <c r="I1584" s="109">
        <v>15</v>
      </c>
      <c r="J1584" s="111">
        <f t="shared" si="147"/>
        <v>6.3333333333333325E-2</v>
      </c>
      <c r="K1584" s="138">
        <v>5500</v>
      </c>
      <c r="L1584" s="138">
        <v>1840.88</v>
      </c>
      <c r="M1584" s="121">
        <v>0.47</v>
      </c>
      <c r="N1584" s="112">
        <f t="shared" si="148"/>
        <v>8085</v>
      </c>
      <c r="O1584" s="112">
        <f t="shared" si="149"/>
        <v>6656.65</v>
      </c>
      <c r="P1584" s="114">
        <f t="shared" si="150"/>
        <v>1428.3500000000004</v>
      </c>
      <c r="Q1584" s="115">
        <f t="shared" si="151"/>
        <v>1285.5150000000003</v>
      </c>
    </row>
    <row r="1585" spans="2:17" x14ac:dyDescent="0.25">
      <c r="B1585" s="109">
        <v>1581</v>
      </c>
      <c r="C1585" s="146" t="s">
        <v>6466</v>
      </c>
      <c r="D1585" s="109">
        <v>1200038000</v>
      </c>
      <c r="E1585" s="108" t="s">
        <v>272</v>
      </c>
      <c r="F1585" s="109">
        <v>2009</v>
      </c>
      <c r="G1585" s="110">
        <v>44389</v>
      </c>
      <c r="H1585" s="109">
        <f t="shared" si="146"/>
        <v>12</v>
      </c>
      <c r="I1585" s="109">
        <v>10</v>
      </c>
      <c r="J1585" s="111">
        <f t="shared" si="147"/>
        <v>9.5000000000000001E-2</v>
      </c>
      <c r="K1585" s="138">
        <v>29226408.719999999</v>
      </c>
      <c r="L1585" s="138">
        <v>8670515.7899999991</v>
      </c>
      <c r="M1585" s="121">
        <v>0</v>
      </c>
      <c r="N1585" s="112">
        <f t="shared" si="148"/>
        <v>29226408.719999999</v>
      </c>
      <c r="O1585" s="112">
        <f t="shared" si="149"/>
        <v>33318105.940800004</v>
      </c>
      <c r="P1585" s="114">
        <f t="shared" si="150"/>
        <v>1461320.436</v>
      </c>
      <c r="Q1585" s="115">
        <f t="shared" si="151"/>
        <v>1461320.436</v>
      </c>
    </row>
    <row r="1586" spans="2:17" x14ac:dyDescent="0.25">
      <c r="B1586" s="109">
        <v>1582</v>
      </c>
      <c r="C1586" s="146" t="s">
        <v>6466</v>
      </c>
      <c r="D1586" s="109">
        <v>1200034030</v>
      </c>
      <c r="E1586" s="108" t="s">
        <v>3766</v>
      </c>
      <c r="F1586" s="109">
        <v>2009</v>
      </c>
      <c r="G1586" s="110">
        <v>44389</v>
      </c>
      <c r="H1586" s="109">
        <f t="shared" si="146"/>
        <v>12</v>
      </c>
      <c r="I1586" s="109">
        <v>15</v>
      </c>
      <c r="J1586" s="111">
        <f t="shared" si="147"/>
        <v>6.3333333333333325E-2</v>
      </c>
      <c r="K1586" s="138">
        <v>942135</v>
      </c>
      <c r="L1586" s="138">
        <v>405456.41</v>
      </c>
      <c r="M1586" s="121">
        <v>0.38</v>
      </c>
      <c r="N1586" s="112">
        <f t="shared" si="148"/>
        <v>1300146.2999999998</v>
      </c>
      <c r="O1586" s="112">
        <f t="shared" si="149"/>
        <v>988111.18799999973</v>
      </c>
      <c r="P1586" s="114">
        <f t="shared" si="150"/>
        <v>312035.11200000008</v>
      </c>
      <c r="Q1586" s="115">
        <f t="shared" si="151"/>
        <v>280831.60080000007</v>
      </c>
    </row>
    <row r="1587" spans="2:17" x14ac:dyDescent="0.25">
      <c r="B1587" s="109">
        <v>1583</v>
      </c>
      <c r="C1587" s="146" t="s">
        <v>6466</v>
      </c>
      <c r="D1587" s="109">
        <v>1200037990</v>
      </c>
      <c r="E1587" s="108" t="s">
        <v>272</v>
      </c>
      <c r="F1587" s="109">
        <v>2009</v>
      </c>
      <c r="G1587" s="110">
        <v>44389</v>
      </c>
      <c r="H1587" s="109">
        <f t="shared" si="146"/>
        <v>12</v>
      </c>
      <c r="I1587" s="109">
        <v>10</v>
      </c>
      <c r="J1587" s="111">
        <f t="shared" si="147"/>
        <v>9.5000000000000001E-2</v>
      </c>
      <c r="K1587" s="138">
        <v>580184.53</v>
      </c>
      <c r="L1587" s="138">
        <v>75810.14</v>
      </c>
      <c r="M1587" s="121">
        <v>0</v>
      </c>
      <c r="N1587" s="112">
        <f t="shared" si="148"/>
        <v>580184.53</v>
      </c>
      <c r="O1587" s="112">
        <f t="shared" si="149"/>
        <v>661410.36420000007</v>
      </c>
      <c r="P1587" s="114">
        <f t="shared" si="150"/>
        <v>29009.226500000004</v>
      </c>
      <c r="Q1587" s="115">
        <f t="shared" si="151"/>
        <v>29009.226500000004</v>
      </c>
    </row>
    <row r="1588" spans="2:17" x14ac:dyDescent="0.25">
      <c r="B1588" s="109">
        <v>1584</v>
      </c>
      <c r="C1588" s="146" t="s">
        <v>6466</v>
      </c>
      <c r="D1588" s="109">
        <v>1200038510</v>
      </c>
      <c r="E1588" s="108" t="s">
        <v>3767</v>
      </c>
      <c r="F1588" s="109">
        <v>2009</v>
      </c>
      <c r="G1588" s="110">
        <v>44389</v>
      </c>
      <c r="H1588" s="109">
        <f t="shared" si="146"/>
        <v>12</v>
      </c>
      <c r="I1588" s="109">
        <v>15</v>
      </c>
      <c r="J1588" s="111">
        <f t="shared" si="147"/>
        <v>6.3333333333333325E-2</v>
      </c>
      <c r="K1588" s="138">
        <v>148070</v>
      </c>
      <c r="L1588" s="138">
        <v>34290.730000000003</v>
      </c>
      <c r="M1588" s="121">
        <v>0.38</v>
      </c>
      <c r="N1588" s="112">
        <f t="shared" si="148"/>
        <v>204336.59999999998</v>
      </c>
      <c r="O1588" s="112">
        <f t="shared" si="149"/>
        <v>155295.81599999996</v>
      </c>
      <c r="P1588" s="114">
        <f t="shared" si="150"/>
        <v>49040.784000000014</v>
      </c>
      <c r="Q1588" s="115">
        <f t="shared" si="151"/>
        <v>44136.705600000016</v>
      </c>
    </row>
    <row r="1589" spans="2:17" x14ac:dyDescent="0.25">
      <c r="B1589" s="109">
        <v>1585</v>
      </c>
      <c r="C1589" s="146" t="s">
        <v>6466</v>
      </c>
      <c r="D1589" s="109">
        <v>1200042350</v>
      </c>
      <c r="E1589" s="108" t="s">
        <v>3768</v>
      </c>
      <c r="F1589" s="109">
        <v>2009</v>
      </c>
      <c r="G1589" s="110">
        <v>44389</v>
      </c>
      <c r="H1589" s="109">
        <f t="shared" si="146"/>
        <v>12</v>
      </c>
      <c r="I1589" s="109">
        <v>10</v>
      </c>
      <c r="J1589" s="111">
        <f t="shared" si="147"/>
        <v>9.5000000000000001E-2</v>
      </c>
      <c r="K1589" s="138">
        <v>108000</v>
      </c>
      <c r="L1589" s="138">
        <v>26626.71</v>
      </c>
      <c r="M1589" s="121">
        <v>0.38</v>
      </c>
      <c r="N1589" s="112">
        <f t="shared" si="148"/>
        <v>149040</v>
      </c>
      <c r="O1589" s="112">
        <f t="shared" si="149"/>
        <v>169905.6</v>
      </c>
      <c r="P1589" s="114">
        <f t="shared" si="150"/>
        <v>7452</v>
      </c>
      <c r="Q1589" s="115">
        <f t="shared" si="151"/>
        <v>7452</v>
      </c>
    </row>
    <row r="1590" spans="2:17" x14ac:dyDescent="0.25">
      <c r="B1590" s="109">
        <v>1586</v>
      </c>
      <c r="C1590" s="146" t="s">
        <v>6466</v>
      </c>
      <c r="D1590" s="109">
        <v>1200043730</v>
      </c>
      <c r="E1590" s="108" t="s">
        <v>3769</v>
      </c>
      <c r="F1590" s="109">
        <v>2009</v>
      </c>
      <c r="G1590" s="110">
        <v>44389</v>
      </c>
      <c r="H1590" s="109">
        <f t="shared" si="146"/>
        <v>12</v>
      </c>
      <c r="I1590" s="109">
        <v>3</v>
      </c>
      <c r="J1590" s="111">
        <f t="shared" si="147"/>
        <v>0.31666666666666665</v>
      </c>
      <c r="K1590" s="138">
        <v>39650</v>
      </c>
      <c r="L1590" s="138">
        <v>10159.69</v>
      </c>
      <c r="M1590" s="121">
        <v>0</v>
      </c>
      <c r="N1590" s="112">
        <f t="shared" si="148"/>
        <v>39650</v>
      </c>
      <c r="O1590" s="112">
        <f t="shared" si="149"/>
        <v>150670</v>
      </c>
      <c r="P1590" s="114">
        <f t="shared" si="150"/>
        <v>1982.5</v>
      </c>
      <c r="Q1590" s="115">
        <f t="shared" si="151"/>
        <v>1982.5</v>
      </c>
    </row>
    <row r="1591" spans="2:17" x14ac:dyDescent="0.25">
      <c r="B1591" s="109">
        <v>1587</v>
      </c>
      <c r="C1591" s="146" t="s">
        <v>6466</v>
      </c>
      <c r="D1591" s="109">
        <v>1200034340</v>
      </c>
      <c r="E1591" s="108" t="s">
        <v>3770</v>
      </c>
      <c r="F1591" s="109">
        <v>2009</v>
      </c>
      <c r="G1591" s="110">
        <v>44389</v>
      </c>
      <c r="H1591" s="109">
        <f t="shared" si="146"/>
        <v>12</v>
      </c>
      <c r="I1591" s="109">
        <v>10</v>
      </c>
      <c r="J1591" s="111">
        <f t="shared" si="147"/>
        <v>9.5000000000000001E-2</v>
      </c>
      <c r="K1591" s="138">
        <v>30661.8</v>
      </c>
      <c r="L1591" s="138">
        <v>6140.04</v>
      </c>
      <c r="M1591" s="121">
        <v>0.38</v>
      </c>
      <c r="N1591" s="112">
        <f t="shared" si="148"/>
        <v>42313.283999999992</v>
      </c>
      <c r="O1591" s="112">
        <f t="shared" si="149"/>
        <v>48237.143759999999</v>
      </c>
      <c r="P1591" s="114">
        <f t="shared" si="150"/>
        <v>2115.6641999999997</v>
      </c>
      <c r="Q1591" s="115">
        <f t="shared" si="151"/>
        <v>2115.6641999999997</v>
      </c>
    </row>
    <row r="1592" spans="2:17" x14ac:dyDescent="0.25">
      <c r="B1592" s="109">
        <v>1588</v>
      </c>
      <c r="C1592" s="146" t="s">
        <v>6466</v>
      </c>
      <c r="D1592" s="109">
        <v>1200033740</v>
      </c>
      <c r="E1592" s="108" t="s">
        <v>2994</v>
      </c>
      <c r="F1592" s="109">
        <v>2009</v>
      </c>
      <c r="G1592" s="110">
        <v>44389</v>
      </c>
      <c r="H1592" s="109">
        <f t="shared" si="146"/>
        <v>12</v>
      </c>
      <c r="I1592" s="109">
        <v>5</v>
      </c>
      <c r="J1592" s="111">
        <f t="shared" si="147"/>
        <v>0.19</v>
      </c>
      <c r="K1592" s="138">
        <v>15750</v>
      </c>
      <c r="L1592" s="138">
        <v>3233.84</v>
      </c>
      <c r="M1592" s="121">
        <v>0.38</v>
      </c>
      <c r="N1592" s="112">
        <f t="shared" si="148"/>
        <v>21735</v>
      </c>
      <c r="O1592" s="112">
        <f t="shared" si="149"/>
        <v>49555.8</v>
      </c>
      <c r="P1592" s="114">
        <f t="shared" si="150"/>
        <v>1086.75</v>
      </c>
      <c r="Q1592" s="115">
        <f t="shared" si="151"/>
        <v>1086.75</v>
      </c>
    </row>
    <row r="1593" spans="2:17" x14ac:dyDescent="0.25">
      <c r="B1593" s="109">
        <v>1589</v>
      </c>
      <c r="C1593" s="146" t="s">
        <v>6466</v>
      </c>
      <c r="D1593" s="109">
        <v>1200054360</v>
      </c>
      <c r="E1593" s="108" t="s">
        <v>3771</v>
      </c>
      <c r="F1593" s="109">
        <v>2010</v>
      </c>
      <c r="G1593" s="110">
        <v>44389</v>
      </c>
      <c r="H1593" s="109">
        <f t="shared" si="146"/>
        <v>11</v>
      </c>
      <c r="I1593" s="109">
        <v>15</v>
      </c>
      <c r="J1593" s="111">
        <f t="shared" si="147"/>
        <v>6.3333333333333325E-2</v>
      </c>
      <c r="K1593" s="138">
        <v>65308100.619999997</v>
      </c>
      <c r="L1593" s="138">
        <v>19741257.469999999</v>
      </c>
      <c r="M1593" s="121">
        <v>0.38</v>
      </c>
      <c r="N1593" s="112">
        <f t="shared" si="148"/>
        <v>90125178.855599985</v>
      </c>
      <c r="O1593" s="112">
        <f t="shared" si="149"/>
        <v>62787207.936067976</v>
      </c>
      <c r="P1593" s="114">
        <f t="shared" si="150"/>
        <v>27337970.919532008</v>
      </c>
      <c r="Q1593" s="115">
        <f t="shared" si="151"/>
        <v>24604173.827578809</v>
      </c>
    </row>
    <row r="1594" spans="2:17" x14ac:dyDescent="0.25">
      <c r="B1594" s="109">
        <v>1590</v>
      </c>
      <c r="C1594" s="146" t="s">
        <v>6466</v>
      </c>
      <c r="D1594" s="109">
        <v>1200054480</v>
      </c>
      <c r="E1594" s="108" t="s">
        <v>3772</v>
      </c>
      <c r="F1594" s="109">
        <v>2010</v>
      </c>
      <c r="G1594" s="110">
        <v>44389</v>
      </c>
      <c r="H1594" s="109">
        <f t="shared" si="146"/>
        <v>11</v>
      </c>
      <c r="I1594" s="109">
        <v>15</v>
      </c>
      <c r="J1594" s="111">
        <f t="shared" si="147"/>
        <v>6.3333333333333325E-2</v>
      </c>
      <c r="K1594" s="138">
        <v>7049526.4500000002</v>
      </c>
      <c r="L1594" s="138">
        <v>2130922.73</v>
      </c>
      <c r="M1594" s="121">
        <v>0.38</v>
      </c>
      <c r="N1594" s="112">
        <f t="shared" si="148"/>
        <v>9728346.5010000002</v>
      </c>
      <c r="O1594" s="112">
        <f t="shared" si="149"/>
        <v>6777414.7290299991</v>
      </c>
      <c r="P1594" s="114">
        <f t="shared" si="150"/>
        <v>2950931.771970001</v>
      </c>
      <c r="Q1594" s="115">
        <f t="shared" si="151"/>
        <v>2655838.594773001</v>
      </c>
    </row>
    <row r="1595" spans="2:17" x14ac:dyDescent="0.25">
      <c r="B1595" s="109">
        <v>1591</v>
      </c>
      <c r="C1595" s="146" t="s">
        <v>6466</v>
      </c>
      <c r="D1595" s="109">
        <v>1200054320</v>
      </c>
      <c r="E1595" s="108" t="s">
        <v>3588</v>
      </c>
      <c r="F1595" s="109">
        <v>2010</v>
      </c>
      <c r="G1595" s="110">
        <v>44389</v>
      </c>
      <c r="H1595" s="109">
        <f t="shared" si="146"/>
        <v>11</v>
      </c>
      <c r="I1595" s="109">
        <v>15</v>
      </c>
      <c r="J1595" s="111">
        <f t="shared" si="147"/>
        <v>6.3333333333333325E-2</v>
      </c>
      <c r="K1595" s="138">
        <v>4900050.5</v>
      </c>
      <c r="L1595" s="138">
        <v>1481181.63</v>
      </c>
      <c r="M1595" s="121">
        <v>0.38</v>
      </c>
      <c r="N1595" s="112">
        <f t="shared" si="148"/>
        <v>6762069.6899999995</v>
      </c>
      <c r="O1595" s="112">
        <f t="shared" si="149"/>
        <v>4710908.5506999986</v>
      </c>
      <c r="P1595" s="114">
        <f t="shared" si="150"/>
        <v>2051161.1393000009</v>
      </c>
      <c r="Q1595" s="115">
        <f t="shared" si="151"/>
        <v>1846045.0253700009</v>
      </c>
    </row>
    <row r="1596" spans="2:17" x14ac:dyDescent="0.25">
      <c r="B1596" s="109">
        <v>1592</v>
      </c>
      <c r="C1596" s="146" t="s">
        <v>6466</v>
      </c>
      <c r="D1596" s="109">
        <v>1200054380</v>
      </c>
      <c r="E1596" s="108" t="s">
        <v>3773</v>
      </c>
      <c r="F1596" s="109">
        <v>2010</v>
      </c>
      <c r="G1596" s="110">
        <v>44389</v>
      </c>
      <c r="H1596" s="109">
        <f t="shared" si="146"/>
        <v>11</v>
      </c>
      <c r="I1596" s="109">
        <v>15</v>
      </c>
      <c r="J1596" s="111">
        <f t="shared" si="147"/>
        <v>6.3333333333333325E-2</v>
      </c>
      <c r="K1596" s="138">
        <v>2278142.73</v>
      </c>
      <c r="L1596" s="138">
        <v>688634.36</v>
      </c>
      <c r="M1596" s="121">
        <v>0.38</v>
      </c>
      <c r="N1596" s="112">
        <f t="shared" si="148"/>
        <v>3143836.9673999995</v>
      </c>
      <c r="O1596" s="112">
        <f t="shared" si="149"/>
        <v>2190206.4206219991</v>
      </c>
      <c r="P1596" s="114">
        <f t="shared" si="150"/>
        <v>953630.54677800043</v>
      </c>
      <c r="Q1596" s="115">
        <f t="shared" si="151"/>
        <v>858267.49210020038</v>
      </c>
    </row>
    <row r="1597" spans="2:17" x14ac:dyDescent="0.25">
      <c r="B1597" s="109">
        <v>1593</v>
      </c>
      <c r="C1597" s="146" t="s">
        <v>6466</v>
      </c>
      <c r="D1597" s="109">
        <v>1200054330</v>
      </c>
      <c r="E1597" s="108" t="s">
        <v>609</v>
      </c>
      <c r="F1597" s="109">
        <v>2010</v>
      </c>
      <c r="G1597" s="110">
        <v>44389</v>
      </c>
      <c r="H1597" s="109">
        <f t="shared" si="146"/>
        <v>11</v>
      </c>
      <c r="I1597" s="109">
        <v>15</v>
      </c>
      <c r="J1597" s="111">
        <f t="shared" si="147"/>
        <v>6.3333333333333325E-2</v>
      </c>
      <c r="K1597" s="138">
        <v>2255540.69</v>
      </c>
      <c r="L1597" s="138">
        <v>681802.26</v>
      </c>
      <c r="M1597" s="121">
        <v>0.38</v>
      </c>
      <c r="N1597" s="112">
        <f t="shared" si="148"/>
        <v>3112646.1521999999</v>
      </c>
      <c r="O1597" s="112">
        <f t="shared" si="149"/>
        <v>2168476.8193659997</v>
      </c>
      <c r="P1597" s="114">
        <f t="shared" si="150"/>
        <v>944169.33283400023</v>
      </c>
      <c r="Q1597" s="115">
        <f t="shared" si="151"/>
        <v>849752.39955060021</v>
      </c>
    </row>
    <row r="1598" spans="2:17" x14ac:dyDescent="0.25">
      <c r="B1598" s="109">
        <v>1594</v>
      </c>
      <c r="C1598" s="146" t="s">
        <v>6466</v>
      </c>
      <c r="D1598" s="109">
        <v>1200054350</v>
      </c>
      <c r="E1598" s="108" t="s">
        <v>3774</v>
      </c>
      <c r="F1598" s="109">
        <v>2010</v>
      </c>
      <c r="G1598" s="110">
        <v>44389</v>
      </c>
      <c r="H1598" s="109">
        <f t="shared" si="146"/>
        <v>11</v>
      </c>
      <c r="I1598" s="109">
        <v>15</v>
      </c>
      <c r="J1598" s="111">
        <f t="shared" si="147"/>
        <v>6.3333333333333325E-2</v>
      </c>
      <c r="K1598" s="138">
        <v>1338153.1000000001</v>
      </c>
      <c r="L1598" s="138">
        <v>620815.31000000006</v>
      </c>
      <c r="M1598" s="121">
        <v>0.38</v>
      </c>
      <c r="N1598" s="112">
        <f t="shared" si="148"/>
        <v>1846651.2779999999</v>
      </c>
      <c r="O1598" s="112">
        <f t="shared" si="149"/>
        <v>1286500.3903399997</v>
      </c>
      <c r="P1598" s="114">
        <f t="shared" si="150"/>
        <v>560150.88766000024</v>
      </c>
      <c r="Q1598" s="115">
        <f t="shared" si="151"/>
        <v>504135.79889400024</v>
      </c>
    </row>
    <row r="1599" spans="2:17" x14ac:dyDescent="0.25">
      <c r="B1599" s="109">
        <v>1595</v>
      </c>
      <c r="C1599" s="146" t="s">
        <v>6466</v>
      </c>
      <c r="D1599" s="109">
        <v>1200047660</v>
      </c>
      <c r="E1599" s="108" t="s">
        <v>2732</v>
      </c>
      <c r="F1599" s="109">
        <v>2010</v>
      </c>
      <c r="G1599" s="110">
        <v>44389</v>
      </c>
      <c r="H1599" s="109">
        <f t="shared" si="146"/>
        <v>11</v>
      </c>
      <c r="I1599" s="109">
        <v>8</v>
      </c>
      <c r="J1599" s="111">
        <f t="shared" si="147"/>
        <v>0.11874999999999999</v>
      </c>
      <c r="K1599" s="138">
        <v>310000</v>
      </c>
      <c r="L1599" s="138">
        <v>92818.91</v>
      </c>
      <c r="M1599" s="121">
        <v>0.38</v>
      </c>
      <c r="N1599" s="112">
        <f t="shared" si="148"/>
        <v>427799.99999999994</v>
      </c>
      <c r="O1599" s="112">
        <f t="shared" si="149"/>
        <v>558813.74999999988</v>
      </c>
      <c r="P1599" s="114">
        <f t="shared" si="150"/>
        <v>21390</v>
      </c>
      <c r="Q1599" s="115">
        <f t="shared" si="151"/>
        <v>21390</v>
      </c>
    </row>
    <row r="1600" spans="2:17" x14ac:dyDescent="0.25">
      <c r="B1600" s="109">
        <v>1596</v>
      </c>
      <c r="C1600" s="146" t="s">
        <v>6466</v>
      </c>
      <c r="D1600" s="109">
        <v>1200054420</v>
      </c>
      <c r="E1600" s="108" t="s">
        <v>3775</v>
      </c>
      <c r="F1600" s="109">
        <v>2010</v>
      </c>
      <c r="G1600" s="110">
        <v>44389</v>
      </c>
      <c r="H1600" s="109">
        <f t="shared" si="146"/>
        <v>11</v>
      </c>
      <c r="I1600" s="109">
        <v>8</v>
      </c>
      <c r="J1600" s="111">
        <f t="shared" si="147"/>
        <v>0.11874999999999999</v>
      </c>
      <c r="K1600" s="138">
        <v>278656.59000000003</v>
      </c>
      <c r="L1600" s="138">
        <v>84231.99</v>
      </c>
      <c r="M1600" s="121">
        <v>0.38</v>
      </c>
      <c r="N1600" s="112">
        <f t="shared" si="148"/>
        <v>384546.09419999999</v>
      </c>
      <c r="O1600" s="112">
        <f t="shared" si="149"/>
        <v>502313.33554874995</v>
      </c>
      <c r="P1600" s="114">
        <f t="shared" si="150"/>
        <v>19227.30471</v>
      </c>
      <c r="Q1600" s="115">
        <f t="shared" si="151"/>
        <v>19227.30471</v>
      </c>
    </row>
    <row r="1601" spans="2:17" x14ac:dyDescent="0.25">
      <c r="B1601" s="109">
        <v>1597</v>
      </c>
      <c r="C1601" s="146" t="s">
        <v>6466</v>
      </c>
      <c r="D1601" s="109">
        <v>1200054460</v>
      </c>
      <c r="E1601" s="108" t="s">
        <v>3776</v>
      </c>
      <c r="F1601" s="109">
        <v>2010</v>
      </c>
      <c r="G1601" s="110">
        <v>44389</v>
      </c>
      <c r="H1601" s="109">
        <f t="shared" si="146"/>
        <v>11</v>
      </c>
      <c r="I1601" s="109">
        <v>8</v>
      </c>
      <c r="J1601" s="111">
        <f t="shared" si="147"/>
        <v>0.11874999999999999</v>
      </c>
      <c r="K1601" s="138">
        <v>251473.08</v>
      </c>
      <c r="L1601" s="138">
        <v>76015.03</v>
      </c>
      <c r="M1601" s="121">
        <v>0.38</v>
      </c>
      <c r="N1601" s="112">
        <f t="shared" si="148"/>
        <v>347032.85039999994</v>
      </c>
      <c r="O1601" s="112">
        <f t="shared" si="149"/>
        <v>453311.66083499987</v>
      </c>
      <c r="P1601" s="114">
        <f t="shared" si="150"/>
        <v>17351.642519999998</v>
      </c>
      <c r="Q1601" s="115">
        <f t="shared" si="151"/>
        <v>17351.642519999998</v>
      </c>
    </row>
    <row r="1602" spans="2:17" x14ac:dyDescent="0.25">
      <c r="B1602" s="109">
        <v>1598</v>
      </c>
      <c r="C1602" s="146" t="s">
        <v>6466</v>
      </c>
      <c r="D1602" s="109">
        <v>1200054450</v>
      </c>
      <c r="E1602" s="108" t="s">
        <v>3776</v>
      </c>
      <c r="F1602" s="109">
        <v>2010</v>
      </c>
      <c r="G1602" s="110">
        <v>44389</v>
      </c>
      <c r="H1602" s="109">
        <f t="shared" si="146"/>
        <v>11</v>
      </c>
      <c r="I1602" s="109">
        <v>15</v>
      </c>
      <c r="J1602" s="111">
        <f t="shared" si="147"/>
        <v>6.3333333333333325E-2</v>
      </c>
      <c r="K1602" s="138">
        <v>216153.57</v>
      </c>
      <c r="L1602" s="138">
        <v>65338.67</v>
      </c>
      <c r="M1602" s="121">
        <v>0.38</v>
      </c>
      <c r="N1602" s="112">
        <f t="shared" si="148"/>
        <v>298291.92660000001</v>
      </c>
      <c r="O1602" s="112">
        <f t="shared" si="149"/>
        <v>207810.04219799998</v>
      </c>
      <c r="P1602" s="114">
        <f t="shared" si="150"/>
        <v>90481.884402000025</v>
      </c>
      <c r="Q1602" s="115">
        <f t="shared" si="151"/>
        <v>81433.695961800026</v>
      </c>
    </row>
    <row r="1603" spans="2:17" x14ac:dyDescent="0.25">
      <c r="B1603" s="109">
        <v>1599</v>
      </c>
      <c r="C1603" s="146" t="s">
        <v>6466</v>
      </c>
      <c r="D1603" s="109">
        <v>1200054560</v>
      </c>
      <c r="E1603" s="108" t="s">
        <v>3777</v>
      </c>
      <c r="F1603" s="109">
        <v>2010</v>
      </c>
      <c r="G1603" s="110">
        <v>44389</v>
      </c>
      <c r="H1603" s="109">
        <f t="shared" si="146"/>
        <v>11</v>
      </c>
      <c r="I1603" s="109">
        <v>10</v>
      </c>
      <c r="J1603" s="111">
        <f t="shared" si="147"/>
        <v>9.5000000000000001E-2</v>
      </c>
      <c r="K1603" s="138">
        <v>209002.3</v>
      </c>
      <c r="L1603" s="138">
        <v>63176.99</v>
      </c>
      <c r="M1603" s="121">
        <v>0.38</v>
      </c>
      <c r="N1603" s="112">
        <f t="shared" si="148"/>
        <v>288423.17399999994</v>
      </c>
      <c r="O1603" s="112">
        <f t="shared" si="149"/>
        <v>301402.21682999993</v>
      </c>
      <c r="P1603" s="114">
        <f t="shared" si="150"/>
        <v>14421.158699999998</v>
      </c>
      <c r="Q1603" s="115">
        <f t="shared" si="151"/>
        <v>14421.158699999998</v>
      </c>
    </row>
    <row r="1604" spans="2:17" x14ac:dyDescent="0.25">
      <c r="B1604" s="109">
        <v>1600</v>
      </c>
      <c r="C1604" s="146" t="s">
        <v>6466</v>
      </c>
      <c r="D1604" s="109">
        <v>1200054550</v>
      </c>
      <c r="E1604" s="108" t="s">
        <v>3778</v>
      </c>
      <c r="F1604" s="109">
        <v>2010</v>
      </c>
      <c r="G1604" s="110">
        <v>44389</v>
      </c>
      <c r="H1604" s="109">
        <f t="shared" si="146"/>
        <v>11</v>
      </c>
      <c r="I1604" s="109">
        <v>12</v>
      </c>
      <c r="J1604" s="111">
        <f t="shared" si="147"/>
        <v>7.9166666666666663E-2</v>
      </c>
      <c r="K1604" s="138">
        <v>161391.74</v>
      </c>
      <c r="L1604" s="138">
        <v>48785.29</v>
      </c>
      <c r="M1604" s="121">
        <v>0</v>
      </c>
      <c r="N1604" s="112">
        <f t="shared" si="148"/>
        <v>161391.74</v>
      </c>
      <c r="O1604" s="112">
        <f t="shared" si="149"/>
        <v>140545.30691666665</v>
      </c>
      <c r="P1604" s="114">
        <f t="shared" si="150"/>
        <v>20846.433083333337</v>
      </c>
      <c r="Q1604" s="115">
        <f t="shared" si="151"/>
        <v>18761.789775000005</v>
      </c>
    </row>
    <row r="1605" spans="2:17" x14ac:dyDescent="0.25">
      <c r="B1605" s="109">
        <v>1601</v>
      </c>
      <c r="C1605" s="146" t="s">
        <v>6466</v>
      </c>
      <c r="D1605" s="109">
        <v>1200054520</v>
      </c>
      <c r="E1605" s="108" t="s">
        <v>3779</v>
      </c>
      <c r="F1605" s="109">
        <v>2010</v>
      </c>
      <c r="G1605" s="110">
        <v>44389</v>
      </c>
      <c r="H1605" s="109">
        <f t="shared" ref="H1605:H1668" si="152">YEAR(G1605)-F1605</f>
        <v>11</v>
      </c>
      <c r="I1605" s="109">
        <v>8</v>
      </c>
      <c r="J1605" s="111">
        <f t="shared" ref="J1605:J1668" si="153">(95/I1605/100)</f>
        <v>0.11874999999999999</v>
      </c>
      <c r="K1605" s="138">
        <v>155339.54999999999</v>
      </c>
      <c r="L1605" s="138">
        <v>46955.86</v>
      </c>
      <c r="M1605" s="121">
        <v>0.38</v>
      </c>
      <c r="N1605" s="112">
        <f t="shared" ref="N1605:N1668" si="154">K1605*(1+M1605)</f>
        <v>214368.57899999997</v>
      </c>
      <c r="O1605" s="112">
        <f t="shared" ref="O1605:O1668" si="155">H1605*J1605*N1605</f>
        <v>280018.95631874993</v>
      </c>
      <c r="P1605" s="114">
        <f t="shared" si="150"/>
        <v>10718.42895</v>
      </c>
      <c r="Q1605" s="115">
        <f t="shared" si="151"/>
        <v>10718.42895</v>
      </c>
    </row>
    <row r="1606" spans="2:17" x14ac:dyDescent="0.25">
      <c r="B1606" s="109">
        <v>1602</v>
      </c>
      <c r="C1606" s="146" t="s">
        <v>6466</v>
      </c>
      <c r="D1606" s="109">
        <v>1200047560</v>
      </c>
      <c r="E1606" s="108" t="s">
        <v>3780</v>
      </c>
      <c r="F1606" s="109">
        <v>2010</v>
      </c>
      <c r="G1606" s="110">
        <v>44389</v>
      </c>
      <c r="H1606" s="109">
        <f t="shared" si="152"/>
        <v>11</v>
      </c>
      <c r="I1606" s="109">
        <v>12</v>
      </c>
      <c r="J1606" s="111">
        <f t="shared" si="153"/>
        <v>7.9166666666666663E-2</v>
      </c>
      <c r="K1606" s="138">
        <v>134781.24</v>
      </c>
      <c r="L1606" s="138">
        <v>42151.49</v>
      </c>
      <c r="M1606" s="121">
        <v>0</v>
      </c>
      <c r="N1606" s="112">
        <f t="shared" si="154"/>
        <v>134781.24</v>
      </c>
      <c r="O1606" s="112">
        <f t="shared" si="155"/>
        <v>117371.99649999999</v>
      </c>
      <c r="P1606" s="114">
        <f t="shared" ref="P1606:P1669" si="156">IF(N1606-O1606&lt;=0,5%*N1606,N1606-O1606)</f>
        <v>17409.243499999997</v>
      </c>
      <c r="Q1606" s="115">
        <f t="shared" ref="Q1606:Q1669" si="157">IF(P1606=N1606*5%,P1606,P1606*0.9)</f>
        <v>15668.319149999998</v>
      </c>
    </row>
    <row r="1607" spans="2:17" x14ac:dyDescent="0.25">
      <c r="B1607" s="109">
        <v>1603</v>
      </c>
      <c r="C1607" s="146" t="s">
        <v>6466</v>
      </c>
      <c r="D1607" s="109">
        <v>1200049070</v>
      </c>
      <c r="E1607" s="108" t="s">
        <v>3781</v>
      </c>
      <c r="F1607" s="109">
        <v>2010</v>
      </c>
      <c r="G1607" s="110">
        <v>44389</v>
      </c>
      <c r="H1607" s="109">
        <f t="shared" si="152"/>
        <v>11</v>
      </c>
      <c r="I1607" s="109">
        <v>5</v>
      </c>
      <c r="J1607" s="111">
        <f t="shared" si="153"/>
        <v>0.19</v>
      </c>
      <c r="K1607" s="138">
        <v>81500</v>
      </c>
      <c r="L1607" s="138">
        <v>25520.14</v>
      </c>
      <c r="M1607" s="121">
        <v>0.38</v>
      </c>
      <c r="N1607" s="112">
        <f t="shared" si="154"/>
        <v>112469.99999999999</v>
      </c>
      <c r="O1607" s="112">
        <f t="shared" si="155"/>
        <v>235062.29999999996</v>
      </c>
      <c r="P1607" s="114">
        <f t="shared" si="156"/>
        <v>5623.5</v>
      </c>
      <c r="Q1607" s="115">
        <f t="shared" si="157"/>
        <v>5623.5</v>
      </c>
    </row>
    <row r="1608" spans="2:17" x14ac:dyDescent="0.25">
      <c r="B1608" s="109">
        <v>1604</v>
      </c>
      <c r="C1608" s="146" t="s">
        <v>6466</v>
      </c>
      <c r="D1608" s="109">
        <v>1200054510</v>
      </c>
      <c r="E1608" s="108" t="s">
        <v>3782</v>
      </c>
      <c r="F1608" s="109">
        <v>2010</v>
      </c>
      <c r="G1608" s="110">
        <v>44389</v>
      </c>
      <c r="H1608" s="109">
        <f t="shared" si="152"/>
        <v>11</v>
      </c>
      <c r="I1608" s="109">
        <v>5</v>
      </c>
      <c r="J1608" s="111">
        <f t="shared" si="153"/>
        <v>0.19</v>
      </c>
      <c r="K1608" s="138">
        <v>80023.399999999994</v>
      </c>
      <c r="L1608" s="138">
        <v>24189.41</v>
      </c>
      <c r="M1608" s="121">
        <v>0.38</v>
      </c>
      <c r="N1608" s="112">
        <f t="shared" si="154"/>
        <v>110432.29199999999</v>
      </c>
      <c r="O1608" s="112">
        <f t="shared" si="155"/>
        <v>230803.49027999997</v>
      </c>
      <c r="P1608" s="114">
        <f t="shared" si="156"/>
        <v>5521.6145999999999</v>
      </c>
      <c r="Q1608" s="115">
        <f t="shared" si="157"/>
        <v>5521.6145999999999</v>
      </c>
    </row>
    <row r="1609" spans="2:17" x14ac:dyDescent="0.25">
      <c r="B1609" s="109">
        <v>1605</v>
      </c>
      <c r="C1609" s="146" t="s">
        <v>6466</v>
      </c>
      <c r="D1609" s="109">
        <v>1200049130</v>
      </c>
      <c r="E1609" s="108" t="s">
        <v>3783</v>
      </c>
      <c r="F1609" s="109">
        <v>2010</v>
      </c>
      <c r="G1609" s="110">
        <v>44389</v>
      </c>
      <c r="H1609" s="109">
        <f t="shared" si="152"/>
        <v>11</v>
      </c>
      <c r="I1609" s="109">
        <v>8</v>
      </c>
      <c r="J1609" s="111">
        <f t="shared" si="153"/>
        <v>0.11874999999999999</v>
      </c>
      <c r="K1609" s="138">
        <v>62772</v>
      </c>
      <c r="L1609" s="138">
        <v>18909.330000000002</v>
      </c>
      <c r="M1609" s="121">
        <v>0.38</v>
      </c>
      <c r="N1609" s="112">
        <f t="shared" si="154"/>
        <v>86625.359999999986</v>
      </c>
      <c r="O1609" s="112">
        <f t="shared" si="155"/>
        <v>113154.37649999997</v>
      </c>
      <c r="P1609" s="114">
        <f t="shared" si="156"/>
        <v>4331.2679999999991</v>
      </c>
      <c r="Q1609" s="115">
        <f t="shared" si="157"/>
        <v>4331.2679999999991</v>
      </c>
    </row>
    <row r="1610" spans="2:17" x14ac:dyDescent="0.25">
      <c r="B1610" s="109">
        <v>1606</v>
      </c>
      <c r="C1610" s="146" t="s">
        <v>6466</v>
      </c>
      <c r="D1610" s="109">
        <v>1200047410</v>
      </c>
      <c r="E1610" s="108" t="s">
        <v>467</v>
      </c>
      <c r="F1610" s="109">
        <v>2010</v>
      </c>
      <c r="G1610" s="110">
        <v>44389</v>
      </c>
      <c r="H1610" s="109">
        <f t="shared" si="152"/>
        <v>11</v>
      </c>
      <c r="I1610" s="109">
        <v>10</v>
      </c>
      <c r="J1610" s="111">
        <f t="shared" si="153"/>
        <v>9.5000000000000001E-2</v>
      </c>
      <c r="K1610" s="138">
        <v>21000</v>
      </c>
      <c r="L1610" s="138">
        <v>6094.56</v>
      </c>
      <c r="M1610" s="121">
        <v>0.38</v>
      </c>
      <c r="N1610" s="112">
        <f t="shared" si="154"/>
        <v>28979.999999999996</v>
      </c>
      <c r="O1610" s="112">
        <f t="shared" si="155"/>
        <v>30284.099999999995</v>
      </c>
      <c r="P1610" s="114">
        <f t="shared" si="156"/>
        <v>1449</v>
      </c>
      <c r="Q1610" s="115">
        <f t="shared" si="157"/>
        <v>1449</v>
      </c>
    </row>
    <row r="1611" spans="2:17" x14ac:dyDescent="0.25">
      <c r="B1611" s="109">
        <v>1607</v>
      </c>
      <c r="C1611" s="146" t="s">
        <v>6466</v>
      </c>
      <c r="D1611" s="109">
        <v>1200054540</v>
      </c>
      <c r="E1611" s="108" t="s">
        <v>3784</v>
      </c>
      <c r="F1611" s="109">
        <v>2010</v>
      </c>
      <c r="G1611" s="110">
        <v>44389</v>
      </c>
      <c r="H1611" s="109">
        <f t="shared" si="152"/>
        <v>11</v>
      </c>
      <c r="I1611" s="109">
        <v>5</v>
      </c>
      <c r="J1611" s="111">
        <f t="shared" si="153"/>
        <v>0.19</v>
      </c>
      <c r="K1611" s="138">
        <v>9611.42</v>
      </c>
      <c r="L1611" s="138">
        <v>2905.33</v>
      </c>
      <c r="M1611" s="121">
        <v>0.38</v>
      </c>
      <c r="N1611" s="112">
        <f t="shared" si="154"/>
        <v>13263.759599999999</v>
      </c>
      <c r="O1611" s="112">
        <f t="shared" si="155"/>
        <v>27721.257563999996</v>
      </c>
      <c r="P1611" s="114">
        <f t="shared" si="156"/>
        <v>663.18798000000004</v>
      </c>
      <c r="Q1611" s="115">
        <f t="shared" si="157"/>
        <v>663.18798000000004</v>
      </c>
    </row>
    <row r="1612" spans="2:17" x14ac:dyDescent="0.25">
      <c r="B1612" s="109">
        <v>1608</v>
      </c>
      <c r="C1612" s="146" t="s">
        <v>6466</v>
      </c>
      <c r="D1612" s="109">
        <v>1200054570</v>
      </c>
      <c r="E1612" s="108" t="s">
        <v>3785</v>
      </c>
      <c r="F1612" s="109">
        <v>2011</v>
      </c>
      <c r="G1612" s="110">
        <v>44389</v>
      </c>
      <c r="H1612" s="109">
        <f t="shared" si="152"/>
        <v>10</v>
      </c>
      <c r="I1612" s="109">
        <v>15</v>
      </c>
      <c r="J1612" s="111">
        <f t="shared" si="153"/>
        <v>6.3333333333333325E-2</v>
      </c>
      <c r="K1612" s="138">
        <v>1700000</v>
      </c>
      <c r="L1612" s="138">
        <v>788688.58</v>
      </c>
      <c r="M1612" s="121">
        <v>0.34</v>
      </c>
      <c r="N1612" s="112">
        <f t="shared" si="154"/>
        <v>2278000</v>
      </c>
      <c r="O1612" s="112">
        <f t="shared" si="155"/>
        <v>1442733.3333333333</v>
      </c>
      <c r="P1612" s="114">
        <f t="shared" si="156"/>
        <v>835266.66666666674</v>
      </c>
      <c r="Q1612" s="115">
        <f t="shared" si="157"/>
        <v>751740.00000000012</v>
      </c>
    </row>
    <row r="1613" spans="2:17" x14ac:dyDescent="0.25">
      <c r="B1613" s="109">
        <v>1609</v>
      </c>
      <c r="C1613" s="146" t="s">
        <v>6466</v>
      </c>
      <c r="D1613" s="109">
        <v>1200058270</v>
      </c>
      <c r="E1613" s="108" t="s">
        <v>3786</v>
      </c>
      <c r="F1613" s="109">
        <v>2011</v>
      </c>
      <c r="G1613" s="110">
        <v>44389</v>
      </c>
      <c r="H1613" s="109">
        <f t="shared" si="152"/>
        <v>10</v>
      </c>
      <c r="I1613" s="109">
        <v>15</v>
      </c>
      <c r="J1613" s="111">
        <f t="shared" si="153"/>
        <v>6.3333333333333325E-2</v>
      </c>
      <c r="K1613" s="138">
        <v>1275000</v>
      </c>
      <c r="L1613" s="138">
        <v>651312.24</v>
      </c>
      <c r="M1613" s="121">
        <v>0.34</v>
      </c>
      <c r="N1613" s="112">
        <f t="shared" si="154"/>
        <v>1708500</v>
      </c>
      <c r="O1613" s="112">
        <f t="shared" si="155"/>
        <v>1082050</v>
      </c>
      <c r="P1613" s="114">
        <f t="shared" si="156"/>
        <v>626450</v>
      </c>
      <c r="Q1613" s="115">
        <f t="shared" si="157"/>
        <v>563805</v>
      </c>
    </row>
    <row r="1614" spans="2:17" x14ac:dyDescent="0.25">
      <c r="B1614" s="109">
        <v>1610</v>
      </c>
      <c r="C1614" s="146" t="s">
        <v>6466</v>
      </c>
      <c r="D1614" s="109">
        <v>1200058280</v>
      </c>
      <c r="E1614" s="108" t="s">
        <v>3787</v>
      </c>
      <c r="F1614" s="109">
        <v>2011</v>
      </c>
      <c r="G1614" s="110">
        <v>44389</v>
      </c>
      <c r="H1614" s="109">
        <f t="shared" si="152"/>
        <v>10</v>
      </c>
      <c r="I1614" s="109">
        <v>15</v>
      </c>
      <c r="J1614" s="111">
        <f t="shared" si="153"/>
        <v>6.3333333333333325E-2</v>
      </c>
      <c r="K1614" s="138">
        <v>1135000</v>
      </c>
      <c r="L1614" s="138">
        <v>579795.64</v>
      </c>
      <c r="M1614" s="121">
        <v>0.34</v>
      </c>
      <c r="N1614" s="112">
        <f t="shared" si="154"/>
        <v>1520900</v>
      </c>
      <c r="O1614" s="112">
        <f t="shared" si="155"/>
        <v>963236.66666666663</v>
      </c>
      <c r="P1614" s="114">
        <f t="shared" si="156"/>
        <v>557663.33333333337</v>
      </c>
      <c r="Q1614" s="115">
        <f t="shared" si="157"/>
        <v>501897.00000000006</v>
      </c>
    </row>
    <row r="1615" spans="2:17" x14ac:dyDescent="0.25">
      <c r="B1615" s="109">
        <v>1611</v>
      </c>
      <c r="C1615" s="146" t="s">
        <v>6466</v>
      </c>
      <c r="D1615" s="109">
        <v>1200065890</v>
      </c>
      <c r="E1615" s="108" t="s">
        <v>3788</v>
      </c>
      <c r="F1615" s="109">
        <v>2011</v>
      </c>
      <c r="G1615" s="110">
        <v>44389</v>
      </c>
      <c r="H1615" s="109">
        <f t="shared" si="152"/>
        <v>10</v>
      </c>
      <c r="I1615" s="109">
        <v>15</v>
      </c>
      <c r="J1615" s="111">
        <f t="shared" si="153"/>
        <v>6.3333333333333325E-2</v>
      </c>
      <c r="K1615" s="138">
        <v>942523.65</v>
      </c>
      <c r="L1615" s="138">
        <v>350999.61</v>
      </c>
      <c r="M1615" s="121">
        <v>0.34</v>
      </c>
      <c r="N1615" s="112">
        <f t="shared" si="154"/>
        <v>1262981.6910000001</v>
      </c>
      <c r="O1615" s="112">
        <f t="shared" si="155"/>
        <v>799888.40430000005</v>
      </c>
      <c r="P1615" s="114">
        <f t="shared" si="156"/>
        <v>463093.28670000006</v>
      </c>
      <c r="Q1615" s="115">
        <f t="shared" si="157"/>
        <v>416783.95803000004</v>
      </c>
    </row>
    <row r="1616" spans="2:17" x14ac:dyDescent="0.25">
      <c r="B1616" s="109">
        <v>1612</v>
      </c>
      <c r="C1616" s="146" t="s">
        <v>6466</v>
      </c>
      <c r="D1616" s="109">
        <v>1200065900</v>
      </c>
      <c r="E1616" s="108" t="s">
        <v>3788</v>
      </c>
      <c r="F1616" s="109">
        <v>2011</v>
      </c>
      <c r="G1616" s="110">
        <v>44389</v>
      </c>
      <c r="H1616" s="109">
        <f t="shared" si="152"/>
        <v>10</v>
      </c>
      <c r="I1616" s="109">
        <v>15</v>
      </c>
      <c r="J1616" s="111">
        <f t="shared" si="153"/>
        <v>6.3333333333333325E-2</v>
      </c>
      <c r="K1616" s="138">
        <v>942523.65</v>
      </c>
      <c r="L1616" s="138">
        <v>350999.44</v>
      </c>
      <c r="M1616" s="121">
        <v>0.34</v>
      </c>
      <c r="N1616" s="112">
        <f t="shared" si="154"/>
        <v>1262981.6910000001</v>
      </c>
      <c r="O1616" s="112">
        <f t="shared" si="155"/>
        <v>799888.40430000005</v>
      </c>
      <c r="P1616" s="114">
        <f t="shared" si="156"/>
        <v>463093.28670000006</v>
      </c>
      <c r="Q1616" s="115">
        <f t="shared" si="157"/>
        <v>416783.95803000004</v>
      </c>
    </row>
    <row r="1617" spans="2:17" x14ac:dyDescent="0.25">
      <c r="B1617" s="109">
        <v>1613</v>
      </c>
      <c r="C1617" s="146" t="s">
        <v>6466</v>
      </c>
      <c r="D1617" s="109">
        <v>1200064330</v>
      </c>
      <c r="E1617" s="108" t="s">
        <v>3789</v>
      </c>
      <c r="F1617" s="109">
        <v>2011</v>
      </c>
      <c r="G1617" s="110">
        <v>44389</v>
      </c>
      <c r="H1617" s="109">
        <f t="shared" si="152"/>
        <v>10</v>
      </c>
      <c r="I1617" s="109">
        <v>15</v>
      </c>
      <c r="J1617" s="111">
        <f t="shared" si="153"/>
        <v>6.3333333333333325E-2</v>
      </c>
      <c r="K1617" s="138">
        <v>801915</v>
      </c>
      <c r="L1617" s="138">
        <v>311342.36</v>
      </c>
      <c r="M1617" s="121">
        <v>0.34</v>
      </c>
      <c r="N1617" s="112">
        <f t="shared" si="154"/>
        <v>1074566.1000000001</v>
      </c>
      <c r="O1617" s="112">
        <f t="shared" si="155"/>
        <v>680558.53</v>
      </c>
      <c r="P1617" s="114">
        <f t="shared" si="156"/>
        <v>394007.57000000007</v>
      </c>
      <c r="Q1617" s="115">
        <f t="shared" si="157"/>
        <v>354606.81300000008</v>
      </c>
    </row>
    <row r="1618" spans="2:17" x14ac:dyDescent="0.25">
      <c r="B1618" s="109">
        <v>1614</v>
      </c>
      <c r="C1618" s="146" t="s">
        <v>6466</v>
      </c>
      <c r="D1618" s="109">
        <v>1200064390</v>
      </c>
      <c r="E1618" s="108" t="s">
        <v>3790</v>
      </c>
      <c r="F1618" s="109">
        <v>2011</v>
      </c>
      <c r="G1618" s="110">
        <v>44389</v>
      </c>
      <c r="H1618" s="109">
        <f t="shared" si="152"/>
        <v>10</v>
      </c>
      <c r="I1618" s="109">
        <v>15</v>
      </c>
      <c r="J1618" s="111">
        <f t="shared" si="153"/>
        <v>6.3333333333333325E-2</v>
      </c>
      <c r="K1618" s="138">
        <v>760851.08</v>
      </c>
      <c r="L1618" s="138">
        <v>283344.02</v>
      </c>
      <c r="M1618" s="121">
        <v>0.34</v>
      </c>
      <c r="N1618" s="112">
        <f t="shared" si="154"/>
        <v>1019540.4472000001</v>
      </c>
      <c r="O1618" s="112">
        <f t="shared" si="155"/>
        <v>645708.94989333337</v>
      </c>
      <c r="P1618" s="114">
        <f t="shared" si="156"/>
        <v>373831.49730666669</v>
      </c>
      <c r="Q1618" s="115">
        <f t="shared" si="157"/>
        <v>336448.34757600003</v>
      </c>
    </row>
    <row r="1619" spans="2:17" x14ac:dyDescent="0.25">
      <c r="B1619" s="109">
        <v>1615</v>
      </c>
      <c r="C1619" s="146" t="s">
        <v>6466</v>
      </c>
      <c r="D1619" s="109">
        <v>1200058290</v>
      </c>
      <c r="E1619" s="108" t="s">
        <v>3791</v>
      </c>
      <c r="F1619" s="109">
        <v>2011</v>
      </c>
      <c r="G1619" s="110">
        <v>44389</v>
      </c>
      <c r="H1619" s="109">
        <f t="shared" si="152"/>
        <v>10</v>
      </c>
      <c r="I1619" s="109">
        <v>15</v>
      </c>
      <c r="J1619" s="111">
        <f t="shared" si="153"/>
        <v>6.3333333333333325E-2</v>
      </c>
      <c r="K1619" s="138">
        <v>637000</v>
      </c>
      <c r="L1619" s="138">
        <v>233352.58</v>
      </c>
      <c r="M1619" s="121">
        <v>0.34</v>
      </c>
      <c r="N1619" s="112">
        <f t="shared" si="154"/>
        <v>853580</v>
      </c>
      <c r="O1619" s="112">
        <f t="shared" si="155"/>
        <v>540600.66666666663</v>
      </c>
      <c r="P1619" s="114">
        <f t="shared" si="156"/>
        <v>312979.33333333337</v>
      </c>
      <c r="Q1619" s="115">
        <f t="shared" si="157"/>
        <v>281681.40000000002</v>
      </c>
    </row>
    <row r="1620" spans="2:17" x14ac:dyDescent="0.25">
      <c r="B1620" s="109">
        <v>1616</v>
      </c>
      <c r="C1620" s="146" t="s">
        <v>6466</v>
      </c>
      <c r="D1620" s="109">
        <v>1200066880</v>
      </c>
      <c r="E1620" s="108" t="s">
        <v>3792</v>
      </c>
      <c r="F1620" s="109">
        <v>2011</v>
      </c>
      <c r="G1620" s="110">
        <v>44389</v>
      </c>
      <c r="H1620" s="109">
        <f t="shared" si="152"/>
        <v>10</v>
      </c>
      <c r="I1620" s="109">
        <v>15</v>
      </c>
      <c r="J1620" s="111">
        <f t="shared" si="153"/>
        <v>6.3333333333333325E-2</v>
      </c>
      <c r="K1620" s="138">
        <v>182169.92</v>
      </c>
      <c r="L1620" s="138">
        <v>48646.11</v>
      </c>
      <c r="M1620" s="121">
        <v>0.34</v>
      </c>
      <c r="N1620" s="112">
        <f t="shared" si="154"/>
        <v>244107.69280000002</v>
      </c>
      <c r="O1620" s="112">
        <f t="shared" si="155"/>
        <v>154601.53877333333</v>
      </c>
      <c r="P1620" s="114">
        <f t="shared" si="156"/>
        <v>89506.154026666685</v>
      </c>
      <c r="Q1620" s="115">
        <f t="shared" si="157"/>
        <v>80555.538624000023</v>
      </c>
    </row>
    <row r="1621" spans="2:17" x14ac:dyDescent="0.25">
      <c r="B1621" s="109">
        <v>1617</v>
      </c>
      <c r="C1621" s="146" t="s">
        <v>6466</v>
      </c>
      <c r="D1621" s="109">
        <v>1200066870</v>
      </c>
      <c r="E1621" s="108" t="s">
        <v>3792</v>
      </c>
      <c r="F1621" s="109">
        <v>2011</v>
      </c>
      <c r="G1621" s="110">
        <v>44389</v>
      </c>
      <c r="H1621" s="109">
        <f t="shared" si="152"/>
        <v>10</v>
      </c>
      <c r="I1621" s="109">
        <v>15</v>
      </c>
      <c r="J1621" s="111">
        <f t="shared" si="153"/>
        <v>6.3333333333333325E-2</v>
      </c>
      <c r="K1621" s="138">
        <v>182169.92</v>
      </c>
      <c r="L1621" s="138">
        <v>48646.13</v>
      </c>
      <c r="M1621" s="121">
        <v>0.34</v>
      </c>
      <c r="N1621" s="112">
        <f t="shared" si="154"/>
        <v>244107.69280000002</v>
      </c>
      <c r="O1621" s="112">
        <f t="shared" si="155"/>
        <v>154601.53877333333</v>
      </c>
      <c r="P1621" s="114">
        <f t="shared" si="156"/>
        <v>89506.154026666685</v>
      </c>
      <c r="Q1621" s="115">
        <f t="shared" si="157"/>
        <v>80555.538624000023</v>
      </c>
    </row>
    <row r="1622" spans="2:17" x14ac:dyDescent="0.25">
      <c r="B1622" s="109">
        <v>1618</v>
      </c>
      <c r="C1622" s="146" t="s">
        <v>6466</v>
      </c>
      <c r="D1622" s="109">
        <v>1200066890</v>
      </c>
      <c r="E1622" s="108" t="s">
        <v>3792</v>
      </c>
      <c r="F1622" s="109">
        <v>2011</v>
      </c>
      <c r="G1622" s="110">
        <v>44389</v>
      </c>
      <c r="H1622" s="109">
        <f t="shared" si="152"/>
        <v>10</v>
      </c>
      <c r="I1622" s="109">
        <v>15</v>
      </c>
      <c r="J1622" s="111">
        <f t="shared" si="153"/>
        <v>6.3333333333333325E-2</v>
      </c>
      <c r="K1622" s="138">
        <v>182169.92</v>
      </c>
      <c r="L1622" s="138">
        <v>48646.13</v>
      </c>
      <c r="M1622" s="121">
        <v>0.34</v>
      </c>
      <c r="N1622" s="112">
        <f t="shared" si="154"/>
        <v>244107.69280000002</v>
      </c>
      <c r="O1622" s="112">
        <f t="shared" si="155"/>
        <v>154601.53877333333</v>
      </c>
      <c r="P1622" s="114">
        <f t="shared" si="156"/>
        <v>89506.154026666685</v>
      </c>
      <c r="Q1622" s="115">
        <f t="shared" si="157"/>
        <v>80555.538624000023</v>
      </c>
    </row>
    <row r="1623" spans="2:17" x14ac:dyDescent="0.25">
      <c r="B1623" s="109">
        <v>1619</v>
      </c>
      <c r="C1623" s="146" t="s">
        <v>6466</v>
      </c>
      <c r="D1623" s="109">
        <v>1200066900</v>
      </c>
      <c r="E1623" s="108" t="s">
        <v>3792</v>
      </c>
      <c r="F1623" s="109">
        <v>2011</v>
      </c>
      <c r="G1623" s="110">
        <v>44389</v>
      </c>
      <c r="H1623" s="109">
        <f t="shared" si="152"/>
        <v>10</v>
      </c>
      <c r="I1623" s="109">
        <v>15</v>
      </c>
      <c r="J1623" s="111">
        <f t="shared" si="153"/>
        <v>6.3333333333333325E-2</v>
      </c>
      <c r="K1623" s="138">
        <v>182169.92</v>
      </c>
      <c r="L1623" s="138">
        <v>48646.11</v>
      </c>
      <c r="M1623" s="121">
        <v>0.34</v>
      </c>
      <c r="N1623" s="112">
        <f t="shared" si="154"/>
        <v>244107.69280000002</v>
      </c>
      <c r="O1623" s="112">
        <f t="shared" si="155"/>
        <v>154601.53877333333</v>
      </c>
      <c r="P1623" s="114">
        <f t="shared" si="156"/>
        <v>89506.154026666685</v>
      </c>
      <c r="Q1623" s="115">
        <f t="shared" si="157"/>
        <v>80555.538624000023</v>
      </c>
    </row>
    <row r="1624" spans="2:17" x14ac:dyDescent="0.25">
      <c r="B1624" s="109">
        <v>1620</v>
      </c>
      <c r="C1624" s="146" t="s">
        <v>6466</v>
      </c>
      <c r="D1624" s="109">
        <v>1200066860</v>
      </c>
      <c r="E1624" s="108" t="s">
        <v>3792</v>
      </c>
      <c r="F1624" s="109">
        <v>2011</v>
      </c>
      <c r="G1624" s="110">
        <v>44389</v>
      </c>
      <c r="H1624" s="109">
        <f t="shared" si="152"/>
        <v>10</v>
      </c>
      <c r="I1624" s="109">
        <v>15</v>
      </c>
      <c r="J1624" s="111">
        <f t="shared" si="153"/>
        <v>6.3333333333333325E-2</v>
      </c>
      <c r="K1624" s="138">
        <v>182169.92</v>
      </c>
      <c r="L1624" s="138">
        <v>48646.12</v>
      </c>
      <c r="M1624" s="121">
        <v>0.34</v>
      </c>
      <c r="N1624" s="112">
        <f t="shared" si="154"/>
        <v>244107.69280000002</v>
      </c>
      <c r="O1624" s="112">
        <f t="shared" si="155"/>
        <v>154601.53877333333</v>
      </c>
      <c r="P1624" s="114">
        <f t="shared" si="156"/>
        <v>89506.154026666685</v>
      </c>
      <c r="Q1624" s="115">
        <f t="shared" si="157"/>
        <v>80555.538624000023</v>
      </c>
    </row>
    <row r="1625" spans="2:17" x14ac:dyDescent="0.25">
      <c r="B1625" s="109">
        <v>1621</v>
      </c>
      <c r="C1625" s="146" t="s">
        <v>6466</v>
      </c>
      <c r="D1625" s="109">
        <v>1200065000</v>
      </c>
      <c r="E1625" s="108" t="s">
        <v>3793</v>
      </c>
      <c r="F1625" s="109">
        <v>2011</v>
      </c>
      <c r="G1625" s="110">
        <v>44389</v>
      </c>
      <c r="H1625" s="109">
        <f t="shared" si="152"/>
        <v>10</v>
      </c>
      <c r="I1625" s="109">
        <v>15</v>
      </c>
      <c r="J1625" s="111">
        <f t="shared" si="153"/>
        <v>6.3333333333333325E-2</v>
      </c>
      <c r="K1625" s="138">
        <v>127535.43</v>
      </c>
      <c r="L1625" s="138">
        <v>34056.699999999997</v>
      </c>
      <c r="M1625" s="121">
        <v>0.34</v>
      </c>
      <c r="N1625" s="112">
        <f t="shared" si="154"/>
        <v>170897.4762</v>
      </c>
      <c r="O1625" s="112">
        <f t="shared" si="155"/>
        <v>108235.06826</v>
      </c>
      <c r="P1625" s="114">
        <f t="shared" si="156"/>
        <v>62662.407940000005</v>
      </c>
      <c r="Q1625" s="115">
        <f t="shared" si="157"/>
        <v>56396.167146000007</v>
      </c>
    </row>
    <row r="1626" spans="2:17" x14ac:dyDescent="0.25">
      <c r="B1626" s="109">
        <v>1622</v>
      </c>
      <c r="C1626" s="146" t="s">
        <v>6466</v>
      </c>
      <c r="D1626" s="109">
        <v>1200063650</v>
      </c>
      <c r="E1626" s="108" t="s">
        <v>3794</v>
      </c>
      <c r="F1626" s="109">
        <v>2011</v>
      </c>
      <c r="G1626" s="110">
        <v>44389</v>
      </c>
      <c r="H1626" s="109">
        <f t="shared" si="152"/>
        <v>10</v>
      </c>
      <c r="I1626" s="109">
        <v>8</v>
      </c>
      <c r="J1626" s="111">
        <f t="shared" si="153"/>
        <v>0.11874999999999999</v>
      </c>
      <c r="K1626" s="138">
        <v>81300</v>
      </c>
      <c r="L1626" s="138">
        <v>31033.11</v>
      </c>
      <c r="M1626" s="121">
        <v>0.34</v>
      </c>
      <c r="N1626" s="112">
        <f t="shared" si="154"/>
        <v>108942</v>
      </c>
      <c r="O1626" s="112">
        <f t="shared" si="155"/>
        <v>129368.625</v>
      </c>
      <c r="P1626" s="114">
        <f t="shared" si="156"/>
        <v>5447.1</v>
      </c>
      <c r="Q1626" s="115">
        <f t="shared" si="157"/>
        <v>5447.1</v>
      </c>
    </row>
    <row r="1627" spans="2:17" x14ac:dyDescent="0.25">
      <c r="B1627" s="109">
        <v>1623</v>
      </c>
      <c r="C1627" s="146" t="s">
        <v>6466</v>
      </c>
      <c r="D1627" s="109">
        <v>1200065250</v>
      </c>
      <c r="E1627" s="108" t="s">
        <v>3795</v>
      </c>
      <c r="F1627" s="109">
        <v>2011</v>
      </c>
      <c r="G1627" s="110">
        <v>44389</v>
      </c>
      <c r="H1627" s="109">
        <f t="shared" si="152"/>
        <v>10</v>
      </c>
      <c r="I1627" s="109">
        <v>15</v>
      </c>
      <c r="J1627" s="111">
        <f t="shared" si="153"/>
        <v>6.3333333333333325E-2</v>
      </c>
      <c r="K1627" s="138">
        <v>32148.639999999999</v>
      </c>
      <c r="L1627" s="138">
        <v>11972.31</v>
      </c>
      <c r="M1627" s="121">
        <v>0.34</v>
      </c>
      <c r="N1627" s="112">
        <f t="shared" si="154"/>
        <v>43079.177600000003</v>
      </c>
      <c r="O1627" s="112">
        <f t="shared" si="155"/>
        <v>27283.479146666668</v>
      </c>
      <c r="P1627" s="114">
        <f t="shared" si="156"/>
        <v>15795.698453333334</v>
      </c>
      <c r="Q1627" s="115">
        <f t="shared" si="157"/>
        <v>14216.128608000001</v>
      </c>
    </row>
    <row r="1628" spans="2:17" x14ac:dyDescent="0.25">
      <c r="B1628" s="109">
        <v>1624</v>
      </c>
      <c r="C1628" s="146" t="s">
        <v>6466</v>
      </c>
      <c r="D1628" s="109">
        <v>1200054500</v>
      </c>
      <c r="E1628" s="108" t="s">
        <v>3796</v>
      </c>
      <c r="F1628" s="109">
        <v>2011</v>
      </c>
      <c r="G1628" s="110">
        <v>44389</v>
      </c>
      <c r="H1628" s="109">
        <f t="shared" si="152"/>
        <v>10</v>
      </c>
      <c r="I1628" s="109">
        <v>8</v>
      </c>
      <c r="J1628" s="111">
        <f t="shared" si="153"/>
        <v>0.11874999999999999</v>
      </c>
      <c r="K1628" s="138">
        <v>26358</v>
      </c>
      <c r="L1628" s="138">
        <v>7967.48</v>
      </c>
      <c r="M1628" s="121">
        <v>0.34</v>
      </c>
      <c r="N1628" s="112">
        <f t="shared" si="154"/>
        <v>35319.72</v>
      </c>
      <c r="O1628" s="112">
        <f t="shared" si="155"/>
        <v>41942.167500000003</v>
      </c>
      <c r="P1628" s="114">
        <f t="shared" si="156"/>
        <v>1765.9860000000001</v>
      </c>
      <c r="Q1628" s="115">
        <f t="shared" si="157"/>
        <v>1765.9860000000001</v>
      </c>
    </row>
    <row r="1629" spans="2:17" x14ac:dyDescent="0.25">
      <c r="B1629" s="109">
        <v>1625</v>
      </c>
      <c r="C1629" s="146" t="s">
        <v>6466</v>
      </c>
      <c r="D1629" s="109">
        <v>1200063620</v>
      </c>
      <c r="E1629" s="108" t="s">
        <v>3797</v>
      </c>
      <c r="F1629" s="109">
        <v>2011</v>
      </c>
      <c r="G1629" s="110">
        <v>44389</v>
      </c>
      <c r="H1629" s="109">
        <f t="shared" si="152"/>
        <v>10</v>
      </c>
      <c r="I1629" s="109">
        <v>10</v>
      </c>
      <c r="J1629" s="111">
        <f t="shared" si="153"/>
        <v>9.5000000000000001E-2</v>
      </c>
      <c r="K1629" s="138">
        <v>18215.740000000002</v>
      </c>
      <c r="L1629" s="138">
        <v>6786.45</v>
      </c>
      <c r="M1629" s="121">
        <v>0.34</v>
      </c>
      <c r="N1629" s="112">
        <f t="shared" si="154"/>
        <v>24409.091600000003</v>
      </c>
      <c r="O1629" s="112">
        <f t="shared" si="155"/>
        <v>23188.637020000002</v>
      </c>
      <c r="P1629" s="114">
        <f t="shared" si="156"/>
        <v>1220.4545800000014</v>
      </c>
      <c r="Q1629" s="115">
        <f t="shared" si="157"/>
        <v>1220.4545800000014</v>
      </c>
    </row>
    <row r="1630" spans="2:17" x14ac:dyDescent="0.25">
      <c r="B1630" s="109">
        <v>1626</v>
      </c>
      <c r="C1630" s="146" t="s">
        <v>6466</v>
      </c>
      <c r="D1630" s="109">
        <v>1200063630</v>
      </c>
      <c r="E1630" s="108" t="s">
        <v>3797</v>
      </c>
      <c r="F1630" s="109">
        <v>2011</v>
      </c>
      <c r="G1630" s="110">
        <v>44389</v>
      </c>
      <c r="H1630" s="109">
        <f t="shared" si="152"/>
        <v>10</v>
      </c>
      <c r="I1630" s="109">
        <v>10</v>
      </c>
      <c r="J1630" s="111">
        <f t="shared" si="153"/>
        <v>9.5000000000000001E-2</v>
      </c>
      <c r="K1630" s="138">
        <v>18215.740000000002</v>
      </c>
      <c r="L1630" s="138">
        <v>6786.45</v>
      </c>
      <c r="M1630" s="121">
        <v>0.34</v>
      </c>
      <c r="N1630" s="112">
        <f t="shared" si="154"/>
        <v>24409.091600000003</v>
      </c>
      <c r="O1630" s="112">
        <f t="shared" si="155"/>
        <v>23188.637020000002</v>
      </c>
      <c r="P1630" s="114">
        <f t="shared" si="156"/>
        <v>1220.4545800000014</v>
      </c>
      <c r="Q1630" s="115">
        <f t="shared" si="157"/>
        <v>1220.4545800000014</v>
      </c>
    </row>
    <row r="1631" spans="2:17" x14ac:dyDescent="0.25">
      <c r="B1631" s="109">
        <v>1627</v>
      </c>
      <c r="C1631" s="146" t="s">
        <v>6466</v>
      </c>
      <c r="D1631" s="109">
        <v>1200063640</v>
      </c>
      <c r="E1631" s="108" t="s">
        <v>2736</v>
      </c>
      <c r="F1631" s="109">
        <v>2011</v>
      </c>
      <c r="G1631" s="110">
        <v>44389</v>
      </c>
      <c r="H1631" s="109">
        <f t="shared" si="152"/>
        <v>10</v>
      </c>
      <c r="I1631" s="109">
        <v>10</v>
      </c>
      <c r="J1631" s="111">
        <f t="shared" si="153"/>
        <v>9.5000000000000001E-2</v>
      </c>
      <c r="K1631" s="138">
        <v>18215.740000000002</v>
      </c>
      <c r="L1631" s="138">
        <v>6786.45</v>
      </c>
      <c r="M1631" s="121">
        <v>0.34</v>
      </c>
      <c r="N1631" s="112">
        <f t="shared" si="154"/>
        <v>24409.091600000003</v>
      </c>
      <c r="O1631" s="112">
        <f t="shared" si="155"/>
        <v>23188.637020000002</v>
      </c>
      <c r="P1631" s="114">
        <f t="shared" si="156"/>
        <v>1220.4545800000014</v>
      </c>
      <c r="Q1631" s="115">
        <f t="shared" si="157"/>
        <v>1220.4545800000014</v>
      </c>
    </row>
    <row r="1632" spans="2:17" x14ac:dyDescent="0.25">
      <c r="B1632" s="109">
        <v>1628</v>
      </c>
      <c r="C1632" s="146" t="s">
        <v>6466</v>
      </c>
      <c r="D1632" s="109">
        <v>1200071240</v>
      </c>
      <c r="E1632" s="108" t="s">
        <v>3798</v>
      </c>
      <c r="F1632" s="109">
        <v>2012</v>
      </c>
      <c r="G1632" s="110">
        <v>44389</v>
      </c>
      <c r="H1632" s="109">
        <f t="shared" si="152"/>
        <v>9</v>
      </c>
      <c r="I1632" s="109">
        <v>15</v>
      </c>
      <c r="J1632" s="111">
        <f t="shared" si="153"/>
        <v>6.3333333333333325E-2</v>
      </c>
      <c r="K1632" s="138">
        <v>4896097</v>
      </c>
      <c r="L1632" s="138">
        <v>2086716.26</v>
      </c>
      <c r="M1632" s="121">
        <v>0.3</v>
      </c>
      <c r="N1632" s="112">
        <f t="shared" si="154"/>
        <v>6364926.1000000006</v>
      </c>
      <c r="O1632" s="112">
        <f t="shared" si="155"/>
        <v>3628007.8769999999</v>
      </c>
      <c r="P1632" s="114">
        <f t="shared" si="156"/>
        <v>2736918.2230000007</v>
      </c>
      <c r="Q1632" s="115">
        <f t="shared" si="157"/>
        <v>2463226.4007000006</v>
      </c>
    </row>
    <row r="1633" spans="2:17" x14ac:dyDescent="0.25">
      <c r="B1633" s="109">
        <v>1629</v>
      </c>
      <c r="C1633" s="146" t="s">
        <v>6466</v>
      </c>
      <c r="D1633" s="109">
        <v>1200071010</v>
      </c>
      <c r="E1633" s="108" t="s">
        <v>3799</v>
      </c>
      <c r="F1633" s="109">
        <v>2012</v>
      </c>
      <c r="G1633" s="110">
        <v>44389</v>
      </c>
      <c r="H1633" s="109">
        <f t="shared" si="152"/>
        <v>9</v>
      </c>
      <c r="I1633" s="109">
        <v>15</v>
      </c>
      <c r="J1633" s="111">
        <f t="shared" si="153"/>
        <v>6.3333333333333325E-2</v>
      </c>
      <c r="K1633" s="138">
        <v>936100</v>
      </c>
      <c r="L1633" s="138">
        <v>400793.08</v>
      </c>
      <c r="M1633" s="121">
        <v>0.3</v>
      </c>
      <c r="N1633" s="112">
        <f t="shared" si="154"/>
        <v>1216930</v>
      </c>
      <c r="O1633" s="112">
        <f t="shared" si="155"/>
        <v>693650.1</v>
      </c>
      <c r="P1633" s="114">
        <f t="shared" si="156"/>
        <v>523279.9</v>
      </c>
      <c r="Q1633" s="115">
        <f t="shared" si="157"/>
        <v>470951.91000000003</v>
      </c>
    </row>
    <row r="1634" spans="2:17" x14ac:dyDescent="0.25">
      <c r="B1634" s="109">
        <v>1630</v>
      </c>
      <c r="C1634" s="146" t="s">
        <v>6466</v>
      </c>
      <c r="D1634" s="109">
        <v>1200079750</v>
      </c>
      <c r="E1634" s="108" t="s">
        <v>272</v>
      </c>
      <c r="F1634" s="109">
        <v>2012</v>
      </c>
      <c r="G1634" s="110">
        <v>44389</v>
      </c>
      <c r="H1634" s="109">
        <f t="shared" si="152"/>
        <v>9</v>
      </c>
      <c r="I1634" s="109">
        <v>10</v>
      </c>
      <c r="J1634" s="111">
        <f t="shared" si="153"/>
        <v>9.5000000000000001E-2</v>
      </c>
      <c r="K1634" s="138">
        <v>837452</v>
      </c>
      <c r="L1634" s="138">
        <v>386105.42</v>
      </c>
      <c r="M1634" s="121">
        <v>0</v>
      </c>
      <c r="N1634" s="112">
        <f t="shared" si="154"/>
        <v>837452</v>
      </c>
      <c r="O1634" s="112">
        <f t="shared" si="155"/>
        <v>716021.46</v>
      </c>
      <c r="P1634" s="114">
        <f t="shared" si="156"/>
        <v>121430.54000000004</v>
      </c>
      <c r="Q1634" s="115">
        <f t="shared" si="157"/>
        <v>109287.48600000003</v>
      </c>
    </row>
    <row r="1635" spans="2:17" x14ac:dyDescent="0.25">
      <c r="B1635" s="109">
        <v>1631</v>
      </c>
      <c r="C1635" s="146" t="s">
        <v>6466</v>
      </c>
      <c r="D1635" s="109">
        <v>1200076040</v>
      </c>
      <c r="E1635" s="108" t="s">
        <v>3800</v>
      </c>
      <c r="F1635" s="109">
        <v>2012</v>
      </c>
      <c r="G1635" s="110">
        <v>44389</v>
      </c>
      <c r="H1635" s="109">
        <f t="shared" si="152"/>
        <v>9</v>
      </c>
      <c r="I1635" s="109">
        <v>5</v>
      </c>
      <c r="J1635" s="111">
        <f t="shared" si="153"/>
        <v>0.19</v>
      </c>
      <c r="K1635" s="138">
        <v>100000</v>
      </c>
      <c r="L1635" s="138">
        <v>44498.83</v>
      </c>
      <c r="M1635" s="121">
        <v>0.3</v>
      </c>
      <c r="N1635" s="112">
        <f t="shared" si="154"/>
        <v>130000</v>
      </c>
      <c r="O1635" s="112">
        <f t="shared" si="155"/>
        <v>222300</v>
      </c>
      <c r="P1635" s="114">
        <f t="shared" si="156"/>
        <v>6500</v>
      </c>
      <c r="Q1635" s="115">
        <f t="shared" si="157"/>
        <v>6500</v>
      </c>
    </row>
    <row r="1636" spans="2:17" x14ac:dyDescent="0.25">
      <c r="B1636" s="109">
        <v>1632</v>
      </c>
      <c r="C1636" s="146" t="s">
        <v>6466</v>
      </c>
      <c r="D1636" s="109">
        <v>1200076050</v>
      </c>
      <c r="E1636" s="108" t="s">
        <v>3801</v>
      </c>
      <c r="F1636" s="109">
        <v>2012</v>
      </c>
      <c r="G1636" s="110">
        <v>44389</v>
      </c>
      <c r="H1636" s="109">
        <f t="shared" si="152"/>
        <v>9</v>
      </c>
      <c r="I1636" s="109">
        <v>8</v>
      </c>
      <c r="J1636" s="111">
        <f t="shared" si="153"/>
        <v>0.11874999999999999</v>
      </c>
      <c r="K1636" s="138">
        <v>52500</v>
      </c>
      <c r="L1636" s="138">
        <v>23437.03</v>
      </c>
      <c r="M1636" s="121">
        <v>0.3</v>
      </c>
      <c r="N1636" s="112">
        <f t="shared" si="154"/>
        <v>68250</v>
      </c>
      <c r="O1636" s="112">
        <f t="shared" si="155"/>
        <v>72942.187499999985</v>
      </c>
      <c r="P1636" s="114">
        <f t="shared" si="156"/>
        <v>3412.5</v>
      </c>
      <c r="Q1636" s="115">
        <f t="shared" si="157"/>
        <v>3412.5</v>
      </c>
    </row>
    <row r="1637" spans="2:17" x14ac:dyDescent="0.25">
      <c r="B1637" s="109">
        <v>1633</v>
      </c>
      <c r="C1637" s="146" t="s">
        <v>6466</v>
      </c>
      <c r="D1637" s="109">
        <v>1200081410</v>
      </c>
      <c r="E1637" s="108" t="s">
        <v>3802</v>
      </c>
      <c r="F1637" s="109">
        <v>2013</v>
      </c>
      <c r="G1637" s="110">
        <v>44389</v>
      </c>
      <c r="H1637" s="109">
        <f t="shared" si="152"/>
        <v>8</v>
      </c>
      <c r="I1637" s="109">
        <v>15</v>
      </c>
      <c r="J1637" s="111">
        <f t="shared" si="153"/>
        <v>6.3333333333333325E-2</v>
      </c>
      <c r="K1637" s="138">
        <v>618199</v>
      </c>
      <c r="L1637" s="138">
        <v>304903.78000000003</v>
      </c>
      <c r="M1637" s="121">
        <v>0.18</v>
      </c>
      <c r="N1637" s="112">
        <f t="shared" si="154"/>
        <v>729474.82</v>
      </c>
      <c r="O1637" s="112">
        <f t="shared" si="155"/>
        <v>369600.5754666666</v>
      </c>
      <c r="P1637" s="114">
        <f t="shared" si="156"/>
        <v>359874.24453333335</v>
      </c>
      <c r="Q1637" s="115">
        <f t="shared" si="157"/>
        <v>323886.82008000003</v>
      </c>
    </row>
    <row r="1638" spans="2:17" x14ac:dyDescent="0.25">
      <c r="B1638" s="109">
        <v>1634</v>
      </c>
      <c r="C1638" s="146" t="s">
        <v>6466</v>
      </c>
      <c r="D1638" s="109">
        <v>1200081420</v>
      </c>
      <c r="E1638" s="108" t="s">
        <v>3802</v>
      </c>
      <c r="F1638" s="109">
        <v>2013</v>
      </c>
      <c r="G1638" s="110">
        <v>44389</v>
      </c>
      <c r="H1638" s="109">
        <f t="shared" si="152"/>
        <v>8</v>
      </c>
      <c r="I1638" s="109">
        <v>15</v>
      </c>
      <c r="J1638" s="111">
        <f t="shared" si="153"/>
        <v>6.3333333333333325E-2</v>
      </c>
      <c r="K1638" s="138">
        <v>612581</v>
      </c>
      <c r="L1638" s="138">
        <v>302132.92</v>
      </c>
      <c r="M1638" s="121">
        <v>0.18</v>
      </c>
      <c r="N1638" s="112">
        <f t="shared" si="154"/>
        <v>722845.58</v>
      </c>
      <c r="O1638" s="112">
        <f t="shared" si="155"/>
        <v>366241.76053333329</v>
      </c>
      <c r="P1638" s="114">
        <f t="shared" si="156"/>
        <v>356603.81946666667</v>
      </c>
      <c r="Q1638" s="115">
        <f t="shared" si="157"/>
        <v>320943.43752000004</v>
      </c>
    </row>
    <row r="1639" spans="2:17" x14ac:dyDescent="0.25">
      <c r="B1639" s="109">
        <v>1635</v>
      </c>
      <c r="C1639" s="146" t="s">
        <v>6466</v>
      </c>
      <c r="D1639" s="109">
        <v>1200076120</v>
      </c>
      <c r="E1639" s="108" t="s">
        <v>3803</v>
      </c>
      <c r="F1639" s="109">
        <v>2013</v>
      </c>
      <c r="G1639" s="110">
        <v>44389</v>
      </c>
      <c r="H1639" s="109">
        <f t="shared" si="152"/>
        <v>8</v>
      </c>
      <c r="I1639" s="109">
        <v>8</v>
      </c>
      <c r="J1639" s="111">
        <f t="shared" si="153"/>
        <v>0.11874999999999999</v>
      </c>
      <c r="K1639" s="138">
        <v>220874.5</v>
      </c>
      <c r="L1639" s="138">
        <v>100298.61</v>
      </c>
      <c r="M1639" s="121">
        <v>0.18</v>
      </c>
      <c r="N1639" s="112">
        <f t="shared" si="154"/>
        <v>260631.90999999997</v>
      </c>
      <c r="O1639" s="112">
        <f t="shared" si="155"/>
        <v>247600.31449999998</v>
      </c>
      <c r="P1639" s="114">
        <f t="shared" si="156"/>
        <v>13031.595499999996</v>
      </c>
      <c r="Q1639" s="115">
        <f t="shared" si="157"/>
        <v>13031.595499999996</v>
      </c>
    </row>
    <row r="1640" spans="2:17" x14ac:dyDescent="0.25">
      <c r="B1640" s="109">
        <v>1636</v>
      </c>
      <c r="C1640" s="146" t="s">
        <v>6466</v>
      </c>
      <c r="D1640" s="109">
        <v>1200077290</v>
      </c>
      <c r="E1640" s="108" t="s">
        <v>3804</v>
      </c>
      <c r="F1640" s="109">
        <v>2013</v>
      </c>
      <c r="G1640" s="110">
        <v>44389</v>
      </c>
      <c r="H1640" s="109">
        <f t="shared" si="152"/>
        <v>8</v>
      </c>
      <c r="I1640" s="109">
        <v>3</v>
      </c>
      <c r="J1640" s="111">
        <f t="shared" si="153"/>
        <v>0.31666666666666665</v>
      </c>
      <c r="K1640" s="138">
        <v>118000</v>
      </c>
      <c r="L1640" s="138">
        <v>53644.99</v>
      </c>
      <c r="M1640" s="121">
        <v>0</v>
      </c>
      <c r="N1640" s="112">
        <f t="shared" si="154"/>
        <v>118000</v>
      </c>
      <c r="O1640" s="112">
        <f t="shared" si="155"/>
        <v>298933.33333333331</v>
      </c>
      <c r="P1640" s="114">
        <f t="shared" si="156"/>
        <v>5900</v>
      </c>
      <c r="Q1640" s="115">
        <f t="shared" si="157"/>
        <v>5900</v>
      </c>
    </row>
    <row r="1641" spans="2:17" x14ac:dyDescent="0.25">
      <c r="B1641" s="109">
        <v>1637</v>
      </c>
      <c r="C1641" s="146" t="s">
        <v>6466</v>
      </c>
      <c r="D1641" s="109">
        <v>1200076130</v>
      </c>
      <c r="E1641" s="108" t="s">
        <v>3805</v>
      </c>
      <c r="F1641" s="109">
        <v>2013</v>
      </c>
      <c r="G1641" s="110">
        <v>44389</v>
      </c>
      <c r="H1641" s="109">
        <f t="shared" si="152"/>
        <v>8</v>
      </c>
      <c r="I1641" s="109">
        <v>5</v>
      </c>
      <c r="J1641" s="111">
        <f t="shared" si="153"/>
        <v>0.19</v>
      </c>
      <c r="K1641" s="138">
        <v>84218.75</v>
      </c>
      <c r="L1641" s="138">
        <v>38309.71</v>
      </c>
      <c r="M1641" s="121">
        <v>0.18</v>
      </c>
      <c r="N1641" s="112">
        <f t="shared" si="154"/>
        <v>99378.125</v>
      </c>
      <c r="O1641" s="112">
        <f t="shared" si="155"/>
        <v>151054.75</v>
      </c>
      <c r="P1641" s="114">
        <f t="shared" si="156"/>
        <v>4968.90625</v>
      </c>
      <c r="Q1641" s="115">
        <f t="shared" si="157"/>
        <v>4968.90625</v>
      </c>
    </row>
    <row r="1642" spans="2:17" x14ac:dyDescent="0.25">
      <c r="B1642" s="109">
        <v>1638</v>
      </c>
      <c r="C1642" s="146" t="s">
        <v>6466</v>
      </c>
      <c r="D1642" s="109">
        <v>1200081540</v>
      </c>
      <c r="E1642" s="108" t="s">
        <v>464</v>
      </c>
      <c r="F1642" s="109">
        <v>2013</v>
      </c>
      <c r="G1642" s="110">
        <v>44389</v>
      </c>
      <c r="H1642" s="109">
        <f t="shared" si="152"/>
        <v>8</v>
      </c>
      <c r="I1642" s="109">
        <v>3</v>
      </c>
      <c r="J1642" s="111">
        <f t="shared" si="153"/>
        <v>0.31666666666666665</v>
      </c>
      <c r="K1642" s="138">
        <v>58851.72</v>
      </c>
      <c r="L1642" s="138">
        <v>28804.31</v>
      </c>
      <c r="M1642" s="121">
        <v>0</v>
      </c>
      <c r="N1642" s="112">
        <f t="shared" si="154"/>
        <v>58851.72</v>
      </c>
      <c r="O1642" s="112">
        <f t="shared" si="155"/>
        <v>149091.024</v>
      </c>
      <c r="P1642" s="114">
        <f t="shared" si="156"/>
        <v>2942.5860000000002</v>
      </c>
      <c r="Q1642" s="115">
        <f t="shared" si="157"/>
        <v>2942.5860000000002</v>
      </c>
    </row>
    <row r="1643" spans="2:17" x14ac:dyDescent="0.25">
      <c r="B1643" s="109">
        <v>1639</v>
      </c>
      <c r="C1643" s="146" t="s">
        <v>6466</v>
      </c>
      <c r="D1643" s="109">
        <v>1200087870</v>
      </c>
      <c r="E1643" s="108" t="s">
        <v>3806</v>
      </c>
      <c r="F1643" s="109">
        <v>2014</v>
      </c>
      <c r="G1643" s="110">
        <v>44389</v>
      </c>
      <c r="H1643" s="109">
        <f t="shared" si="152"/>
        <v>7</v>
      </c>
      <c r="I1643" s="109">
        <v>15</v>
      </c>
      <c r="J1643" s="111">
        <f t="shared" si="153"/>
        <v>6.3333333333333325E-2</v>
      </c>
      <c r="K1643" s="138">
        <v>1933084.71</v>
      </c>
      <c r="L1643" s="138">
        <v>1094178.94</v>
      </c>
      <c r="M1643" s="121">
        <v>0.08</v>
      </c>
      <c r="N1643" s="112">
        <f t="shared" si="154"/>
        <v>2087731.4868000001</v>
      </c>
      <c r="O1643" s="112">
        <f t="shared" si="155"/>
        <v>925560.95914799988</v>
      </c>
      <c r="P1643" s="114">
        <f t="shared" si="156"/>
        <v>1162170.5276520001</v>
      </c>
      <c r="Q1643" s="115">
        <f t="shared" si="157"/>
        <v>1045953.4748868</v>
      </c>
    </row>
    <row r="1644" spans="2:17" x14ac:dyDescent="0.25">
      <c r="B1644" s="109">
        <v>1640</v>
      </c>
      <c r="C1644" s="146" t="s">
        <v>6466</v>
      </c>
      <c r="D1644" s="109">
        <v>1200090670</v>
      </c>
      <c r="E1644" s="108" t="s">
        <v>3807</v>
      </c>
      <c r="F1644" s="109">
        <v>2014</v>
      </c>
      <c r="G1644" s="110">
        <v>44389</v>
      </c>
      <c r="H1644" s="109">
        <f t="shared" si="152"/>
        <v>7</v>
      </c>
      <c r="I1644" s="109">
        <v>15</v>
      </c>
      <c r="J1644" s="111">
        <f t="shared" si="153"/>
        <v>6.3333333333333325E-2</v>
      </c>
      <c r="K1644" s="138">
        <v>1429187.36</v>
      </c>
      <c r="L1644" s="138">
        <v>773979.99</v>
      </c>
      <c r="M1644" s="121">
        <v>0.08</v>
      </c>
      <c r="N1644" s="112">
        <f t="shared" si="154"/>
        <v>1543522.3488000003</v>
      </c>
      <c r="O1644" s="112">
        <f t="shared" si="155"/>
        <v>684294.90796799993</v>
      </c>
      <c r="P1644" s="114">
        <f t="shared" si="156"/>
        <v>859227.44083200034</v>
      </c>
      <c r="Q1644" s="115">
        <f t="shared" si="157"/>
        <v>773304.69674880034</v>
      </c>
    </row>
    <row r="1645" spans="2:17" x14ac:dyDescent="0.25">
      <c r="B1645" s="109">
        <v>1641</v>
      </c>
      <c r="C1645" s="146" t="s">
        <v>6466</v>
      </c>
      <c r="D1645" s="109">
        <v>1200082280</v>
      </c>
      <c r="E1645" s="108" t="s">
        <v>3808</v>
      </c>
      <c r="F1645" s="109">
        <v>2014</v>
      </c>
      <c r="G1645" s="110">
        <v>44389</v>
      </c>
      <c r="H1645" s="109">
        <f t="shared" si="152"/>
        <v>7</v>
      </c>
      <c r="I1645" s="109">
        <v>15</v>
      </c>
      <c r="J1645" s="111">
        <f t="shared" si="153"/>
        <v>6.3333333333333325E-2</v>
      </c>
      <c r="K1645" s="138">
        <v>627760</v>
      </c>
      <c r="L1645" s="138">
        <v>347532.51</v>
      </c>
      <c r="M1645" s="121">
        <v>0.08</v>
      </c>
      <c r="N1645" s="112">
        <f t="shared" si="154"/>
        <v>677980.8</v>
      </c>
      <c r="O1645" s="112">
        <f t="shared" si="155"/>
        <v>300571.48799999995</v>
      </c>
      <c r="P1645" s="114">
        <f t="shared" si="156"/>
        <v>377409.31200000009</v>
      </c>
      <c r="Q1645" s="115">
        <f t="shared" si="157"/>
        <v>339668.3808000001</v>
      </c>
    </row>
    <row r="1646" spans="2:17" x14ac:dyDescent="0.25">
      <c r="B1646" s="109">
        <v>1642</v>
      </c>
      <c r="C1646" s="146" t="s">
        <v>6466</v>
      </c>
      <c r="D1646" s="109">
        <v>1200090760</v>
      </c>
      <c r="E1646" s="108" t="s">
        <v>3809</v>
      </c>
      <c r="F1646" s="109">
        <v>2014</v>
      </c>
      <c r="G1646" s="110">
        <v>44389</v>
      </c>
      <c r="H1646" s="109">
        <f t="shared" si="152"/>
        <v>7</v>
      </c>
      <c r="I1646" s="109">
        <v>8</v>
      </c>
      <c r="J1646" s="111">
        <f t="shared" si="153"/>
        <v>0.11874999999999999</v>
      </c>
      <c r="K1646" s="138">
        <v>396000</v>
      </c>
      <c r="L1646" s="138">
        <v>219228.5</v>
      </c>
      <c r="M1646" s="121">
        <v>0.08</v>
      </c>
      <c r="N1646" s="112">
        <f t="shared" si="154"/>
        <v>427680</v>
      </c>
      <c r="O1646" s="112">
        <f t="shared" si="155"/>
        <v>355509</v>
      </c>
      <c r="P1646" s="114">
        <f t="shared" si="156"/>
        <v>72171</v>
      </c>
      <c r="Q1646" s="115">
        <f t="shared" si="157"/>
        <v>64953.9</v>
      </c>
    </row>
    <row r="1647" spans="2:17" x14ac:dyDescent="0.25">
      <c r="B1647" s="109">
        <v>1643</v>
      </c>
      <c r="C1647" s="146" t="s">
        <v>6466</v>
      </c>
      <c r="D1647" s="109">
        <v>1200087900</v>
      </c>
      <c r="E1647" s="108" t="s">
        <v>3810</v>
      </c>
      <c r="F1647" s="109">
        <v>2014</v>
      </c>
      <c r="G1647" s="110">
        <v>44389</v>
      </c>
      <c r="H1647" s="109">
        <f t="shared" si="152"/>
        <v>7</v>
      </c>
      <c r="I1647" s="109">
        <v>15</v>
      </c>
      <c r="J1647" s="111">
        <f t="shared" si="153"/>
        <v>6.3333333333333325E-2</v>
      </c>
      <c r="K1647" s="138">
        <v>252810</v>
      </c>
      <c r="L1647" s="138">
        <v>131883.70000000001</v>
      </c>
      <c r="M1647" s="121">
        <v>0.08</v>
      </c>
      <c r="N1647" s="112">
        <f t="shared" si="154"/>
        <v>273034.80000000005</v>
      </c>
      <c r="O1647" s="112">
        <f t="shared" si="155"/>
        <v>121045.428</v>
      </c>
      <c r="P1647" s="114">
        <f t="shared" si="156"/>
        <v>151989.37200000003</v>
      </c>
      <c r="Q1647" s="115">
        <f t="shared" si="157"/>
        <v>136790.43480000005</v>
      </c>
    </row>
    <row r="1648" spans="2:17" x14ac:dyDescent="0.25">
      <c r="B1648" s="109">
        <v>1644</v>
      </c>
      <c r="C1648" s="146" t="s">
        <v>6466</v>
      </c>
      <c r="D1648" s="109">
        <v>1200086840</v>
      </c>
      <c r="E1648" s="108" t="s">
        <v>3811</v>
      </c>
      <c r="F1648" s="109">
        <v>2014</v>
      </c>
      <c r="G1648" s="110">
        <v>44389</v>
      </c>
      <c r="H1648" s="109">
        <f t="shared" si="152"/>
        <v>7</v>
      </c>
      <c r="I1648" s="109">
        <v>12</v>
      </c>
      <c r="J1648" s="111">
        <f t="shared" si="153"/>
        <v>7.9166666666666663E-2</v>
      </c>
      <c r="K1648" s="138">
        <v>152190</v>
      </c>
      <c r="L1648" s="138">
        <v>80667.64</v>
      </c>
      <c r="M1648" s="121">
        <v>0.01</v>
      </c>
      <c r="N1648" s="112">
        <f t="shared" si="154"/>
        <v>153711.9</v>
      </c>
      <c r="O1648" s="112">
        <f t="shared" si="155"/>
        <v>85182.011249999996</v>
      </c>
      <c r="P1648" s="114">
        <f t="shared" si="156"/>
        <v>68529.888749999998</v>
      </c>
      <c r="Q1648" s="115">
        <f t="shared" si="157"/>
        <v>61676.899875000003</v>
      </c>
    </row>
    <row r="1649" spans="2:17" x14ac:dyDescent="0.25">
      <c r="B1649" s="109">
        <v>1645</v>
      </c>
      <c r="C1649" s="146" t="s">
        <v>6466</v>
      </c>
      <c r="D1649" s="109">
        <v>1200091270</v>
      </c>
      <c r="E1649" s="108" t="s">
        <v>3812</v>
      </c>
      <c r="F1649" s="109">
        <v>2014</v>
      </c>
      <c r="G1649" s="110">
        <v>44389</v>
      </c>
      <c r="H1649" s="109">
        <f t="shared" si="152"/>
        <v>7</v>
      </c>
      <c r="I1649" s="109">
        <v>3</v>
      </c>
      <c r="J1649" s="111">
        <f t="shared" si="153"/>
        <v>0.31666666666666665</v>
      </c>
      <c r="K1649" s="138">
        <v>123000</v>
      </c>
      <c r="L1649" s="138">
        <v>66049.320000000007</v>
      </c>
      <c r="M1649" s="121">
        <v>0</v>
      </c>
      <c r="N1649" s="112">
        <f t="shared" si="154"/>
        <v>123000</v>
      </c>
      <c r="O1649" s="112">
        <f t="shared" si="155"/>
        <v>272650</v>
      </c>
      <c r="P1649" s="114">
        <f t="shared" si="156"/>
        <v>6150</v>
      </c>
      <c r="Q1649" s="115">
        <f t="shared" si="157"/>
        <v>6150</v>
      </c>
    </row>
    <row r="1650" spans="2:17" x14ac:dyDescent="0.25">
      <c r="B1650" s="109">
        <v>1646</v>
      </c>
      <c r="C1650" s="146" t="s">
        <v>6466</v>
      </c>
      <c r="D1650" s="109">
        <v>1200087770</v>
      </c>
      <c r="E1650" s="108" t="s">
        <v>3813</v>
      </c>
      <c r="F1650" s="109">
        <v>2014</v>
      </c>
      <c r="G1650" s="110">
        <v>44389</v>
      </c>
      <c r="H1650" s="109">
        <f t="shared" si="152"/>
        <v>7</v>
      </c>
      <c r="I1650" s="109">
        <v>5</v>
      </c>
      <c r="J1650" s="111">
        <f t="shared" si="153"/>
        <v>0.19</v>
      </c>
      <c r="K1650" s="138">
        <v>104785</v>
      </c>
      <c r="L1650" s="138">
        <v>55387.71</v>
      </c>
      <c r="M1650" s="121">
        <v>0.08</v>
      </c>
      <c r="N1650" s="112">
        <f t="shared" si="154"/>
        <v>113167.8</v>
      </c>
      <c r="O1650" s="112">
        <f t="shared" si="155"/>
        <v>150513.174</v>
      </c>
      <c r="P1650" s="114">
        <f t="shared" si="156"/>
        <v>5658.39</v>
      </c>
      <c r="Q1650" s="115">
        <f t="shared" si="157"/>
        <v>5658.39</v>
      </c>
    </row>
    <row r="1651" spans="2:17" x14ac:dyDescent="0.25">
      <c r="B1651" s="109">
        <v>1647</v>
      </c>
      <c r="C1651" s="146" t="s">
        <v>6466</v>
      </c>
      <c r="D1651" s="109">
        <v>1200082480</v>
      </c>
      <c r="E1651" s="108" t="s">
        <v>3814</v>
      </c>
      <c r="F1651" s="109">
        <v>2014</v>
      </c>
      <c r="G1651" s="110">
        <v>44389</v>
      </c>
      <c r="H1651" s="109">
        <f t="shared" si="152"/>
        <v>7</v>
      </c>
      <c r="I1651" s="109">
        <v>10</v>
      </c>
      <c r="J1651" s="111">
        <f t="shared" si="153"/>
        <v>9.5000000000000001E-2</v>
      </c>
      <c r="K1651" s="138">
        <v>87210</v>
      </c>
      <c r="L1651" s="138">
        <v>43882.69</v>
      </c>
      <c r="M1651" s="121">
        <v>0.08</v>
      </c>
      <c r="N1651" s="112">
        <f t="shared" si="154"/>
        <v>94186.8</v>
      </c>
      <c r="O1651" s="112">
        <f t="shared" si="155"/>
        <v>62634.222000000009</v>
      </c>
      <c r="P1651" s="114">
        <f t="shared" si="156"/>
        <v>31552.577999999994</v>
      </c>
      <c r="Q1651" s="115">
        <f t="shared" si="157"/>
        <v>28397.320199999995</v>
      </c>
    </row>
    <row r="1652" spans="2:17" x14ac:dyDescent="0.25">
      <c r="B1652" s="109">
        <v>1648</v>
      </c>
      <c r="C1652" s="146" t="s">
        <v>6466</v>
      </c>
      <c r="D1652" s="109">
        <v>1200081050</v>
      </c>
      <c r="E1652" s="108" t="s">
        <v>3815</v>
      </c>
      <c r="F1652" s="109">
        <v>2014</v>
      </c>
      <c r="G1652" s="110">
        <v>44389</v>
      </c>
      <c r="H1652" s="109">
        <f t="shared" si="152"/>
        <v>7</v>
      </c>
      <c r="I1652" s="109">
        <v>5</v>
      </c>
      <c r="J1652" s="111">
        <f t="shared" si="153"/>
        <v>0.19</v>
      </c>
      <c r="K1652" s="138">
        <v>40500</v>
      </c>
      <c r="L1652" s="138">
        <v>20726.8</v>
      </c>
      <c r="M1652" s="121">
        <v>0.08</v>
      </c>
      <c r="N1652" s="112">
        <f t="shared" si="154"/>
        <v>43740</v>
      </c>
      <c r="O1652" s="112">
        <f t="shared" si="155"/>
        <v>58174.200000000004</v>
      </c>
      <c r="P1652" s="114">
        <f t="shared" si="156"/>
        <v>2187</v>
      </c>
      <c r="Q1652" s="115">
        <f t="shared" si="157"/>
        <v>2187</v>
      </c>
    </row>
    <row r="1653" spans="2:17" x14ac:dyDescent="0.25">
      <c r="B1653" s="109">
        <v>1649</v>
      </c>
      <c r="C1653" s="146" t="s">
        <v>6466</v>
      </c>
      <c r="D1653" s="109">
        <v>1200091600</v>
      </c>
      <c r="E1653" s="108" t="s">
        <v>3816</v>
      </c>
      <c r="F1653" s="109">
        <v>2014</v>
      </c>
      <c r="G1653" s="110">
        <v>44389</v>
      </c>
      <c r="H1653" s="109">
        <f t="shared" si="152"/>
        <v>7</v>
      </c>
      <c r="I1653" s="109">
        <v>5</v>
      </c>
      <c r="J1653" s="111">
        <f t="shared" si="153"/>
        <v>0.19</v>
      </c>
      <c r="K1653" s="138">
        <v>22000</v>
      </c>
      <c r="L1653" s="138">
        <v>12195.42</v>
      </c>
      <c r="M1653" s="121">
        <v>0.08</v>
      </c>
      <c r="N1653" s="112">
        <f t="shared" si="154"/>
        <v>23760</v>
      </c>
      <c r="O1653" s="112">
        <f t="shared" si="155"/>
        <v>31600.800000000003</v>
      </c>
      <c r="P1653" s="114">
        <f t="shared" si="156"/>
        <v>1188</v>
      </c>
      <c r="Q1653" s="115">
        <f t="shared" si="157"/>
        <v>1188</v>
      </c>
    </row>
    <row r="1654" spans="2:17" x14ac:dyDescent="0.25">
      <c r="B1654" s="109">
        <v>1650</v>
      </c>
      <c r="C1654" s="146" t="s">
        <v>6466</v>
      </c>
      <c r="D1654" s="109">
        <v>1200091280</v>
      </c>
      <c r="E1654" s="108" t="s">
        <v>3817</v>
      </c>
      <c r="F1654" s="109">
        <v>2014</v>
      </c>
      <c r="G1654" s="110">
        <v>44389</v>
      </c>
      <c r="H1654" s="109">
        <f t="shared" si="152"/>
        <v>7</v>
      </c>
      <c r="I1654" s="109">
        <v>8</v>
      </c>
      <c r="J1654" s="111">
        <f t="shared" si="153"/>
        <v>0.11874999999999999</v>
      </c>
      <c r="K1654" s="138">
        <v>14500</v>
      </c>
      <c r="L1654" s="138">
        <v>7786.28</v>
      </c>
      <c r="M1654" s="113">
        <v>0.08</v>
      </c>
      <c r="N1654" s="112">
        <f t="shared" si="154"/>
        <v>15660.000000000002</v>
      </c>
      <c r="O1654" s="112">
        <f t="shared" si="155"/>
        <v>13017.375</v>
      </c>
      <c r="P1654" s="114">
        <f t="shared" si="156"/>
        <v>2642.6250000000018</v>
      </c>
      <c r="Q1654" s="115">
        <f t="shared" si="157"/>
        <v>2378.3625000000015</v>
      </c>
    </row>
    <row r="1655" spans="2:17" x14ac:dyDescent="0.25">
      <c r="B1655" s="109">
        <v>1651</v>
      </c>
      <c r="C1655" s="146" t="s">
        <v>6466</v>
      </c>
      <c r="D1655" s="109">
        <v>1200080460</v>
      </c>
      <c r="E1655" s="108" t="s">
        <v>3818</v>
      </c>
      <c r="F1655" s="109">
        <v>2015</v>
      </c>
      <c r="G1655" s="110">
        <v>44389</v>
      </c>
      <c r="H1655" s="109">
        <f t="shared" si="152"/>
        <v>6</v>
      </c>
      <c r="I1655" s="109">
        <v>15</v>
      </c>
      <c r="J1655" s="111">
        <f t="shared" si="153"/>
        <v>6.3333333333333325E-2</v>
      </c>
      <c r="K1655" s="138">
        <v>81531859.5</v>
      </c>
      <c r="L1655" s="138">
        <v>57018918.509999998</v>
      </c>
      <c r="M1655" s="121">
        <v>0</v>
      </c>
      <c r="N1655" s="112">
        <f t="shared" si="154"/>
        <v>81531859.5</v>
      </c>
      <c r="O1655" s="112">
        <f t="shared" si="155"/>
        <v>30982106.609999996</v>
      </c>
      <c r="P1655" s="114">
        <f t="shared" si="156"/>
        <v>50549752.890000001</v>
      </c>
      <c r="Q1655" s="115">
        <f t="shared" si="157"/>
        <v>45494777.601000004</v>
      </c>
    </row>
    <row r="1656" spans="2:17" x14ac:dyDescent="0.25">
      <c r="B1656" s="109">
        <v>1652</v>
      </c>
      <c r="C1656" s="146" t="s">
        <v>6466</v>
      </c>
      <c r="D1656" s="109">
        <v>1200080462</v>
      </c>
      <c r="E1656" s="108" t="s">
        <v>3819</v>
      </c>
      <c r="F1656" s="109">
        <v>2015</v>
      </c>
      <c r="G1656" s="110">
        <v>44389</v>
      </c>
      <c r="H1656" s="109">
        <f t="shared" si="152"/>
        <v>6</v>
      </c>
      <c r="I1656" s="109">
        <v>15</v>
      </c>
      <c r="J1656" s="111">
        <f t="shared" si="153"/>
        <v>6.3333333333333325E-2</v>
      </c>
      <c r="K1656" s="138">
        <v>20470756</v>
      </c>
      <c r="L1656" s="138">
        <v>16144789.84</v>
      </c>
      <c r="M1656" s="121">
        <v>0</v>
      </c>
      <c r="N1656" s="112">
        <f t="shared" si="154"/>
        <v>20470756</v>
      </c>
      <c r="O1656" s="112">
        <f t="shared" si="155"/>
        <v>7778887.2799999993</v>
      </c>
      <c r="P1656" s="114">
        <f t="shared" si="156"/>
        <v>12691868.720000001</v>
      </c>
      <c r="Q1656" s="115">
        <f t="shared" si="157"/>
        <v>11422681.848000001</v>
      </c>
    </row>
    <row r="1657" spans="2:17" x14ac:dyDescent="0.25">
      <c r="B1657" s="109">
        <v>1653</v>
      </c>
      <c r="C1657" s="146" t="s">
        <v>6466</v>
      </c>
      <c r="D1657" s="109">
        <v>1200096480</v>
      </c>
      <c r="E1657" s="108" t="s">
        <v>3820</v>
      </c>
      <c r="F1657" s="109">
        <v>2015</v>
      </c>
      <c r="G1657" s="110">
        <v>44389</v>
      </c>
      <c r="H1657" s="109">
        <f t="shared" si="152"/>
        <v>6</v>
      </c>
      <c r="I1657" s="109">
        <v>15</v>
      </c>
      <c r="J1657" s="111">
        <f t="shared" si="153"/>
        <v>6.3333333333333325E-2</v>
      </c>
      <c r="K1657" s="138">
        <v>4388354</v>
      </c>
      <c r="L1657" s="138">
        <v>2744785.85</v>
      </c>
      <c r="M1657" s="121">
        <v>0</v>
      </c>
      <c r="N1657" s="112">
        <f t="shared" si="154"/>
        <v>4388354</v>
      </c>
      <c r="O1657" s="112">
        <f t="shared" si="155"/>
        <v>1667574.5199999998</v>
      </c>
      <c r="P1657" s="114">
        <f t="shared" si="156"/>
        <v>2720779.4800000004</v>
      </c>
      <c r="Q1657" s="115">
        <f t="shared" si="157"/>
        <v>2448701.5320000006</v>
      </c>
    </row>
    <row r="1658" spans="2:17" x14ac:dyDescent="0.25">
      <c r="B1658" s="109">
        <v>1654</v>
      </c>
      <c r="C1658" s="146" t="s">
        <v>6466</v>
      </c>
      <c r="D1658" s="109">
        <v>1200096490</v>
      </c>
      <c r="E1658" s="108" t="s">
        <v>3821</v>
      </c>
      <c r="F1658" s="109">
        <v>2015</v>
      </c>
      <c r="G1658" s="110">
        <v>44389</v>
      </c>
      <c r="H1658" s="109">
        <f t="shared" si="152"/>
        <v>6</v>
      </c>
      <c r="I1658" s="109">
        <v>15</v>
      </c>
      <c r="J1658" s="111">
        <f t="shared" si="153"/>
        <v>6.3333333333333325E-2</v>
      </c>
      <c r="K1658" s="138">
        <v>3321916</v>
      </c>
      <c r="L1658" s="138">
        <v>2078365.45</v>
      </c>
      <c r="M1658" s="121">
        <v>0</v>
      </c>
      <c r="N1658" s="112">
        <f t="shared" si="154"/>
        <v>3321916</v>
      </c>
      <c r="O1658" s="112">
        <f t="shared" si="155"/>
        <v>1262328.0799999998</v>
      </c>
      <c r="P1658" s="114">
        <f t="shared" si="156"/>
        <v>2059587.9200000002</v>
      </c>
      <c r="Q1658" s="115">
        <f t="shared" si="157"/>
        <v>1853629.1280000003</v>
      </c>
    </row>
    <row r="1659" spans="2:17" x14ac:dyDescent="0.25">
      <c r="B1659" s="109">
        <v>1655</v>
      </c>
      <c r="C1659" s="146" t="s">
        <v>6466</v>
      </c>
      <c r="D1659" s="109">
        <v>1200104820</v>
      </c>
      <c r="E1659" s="108" t="s">
        <v>3822</v>
      </c>
      <c r="F1659" s="109">
        <v>2015</v>
      </c>
      <c r="G1659" s="110">
        <v>44389</v>
      </c>
      <c r="H1659" s="109">
        <f t="shared" si="152"/>
        <v>6</v>
      </c>
      <c r="I1659" s="109">
        <v>15</v>
      </c>
      <c r="J1659" s="111">
        <f t="shared" si="153"/>
        <v>6.3333333333333325E-2</v>
      </c>
      <c r="K1659" s="138">
        <v>3020190</v>
      </c>
      <c r="L1659" s="138">
        <v>1892890.53</v>
      </c>
      <c r="M1659" s="121">
        <v>0</v>
      </c>
      <c r="N1659" s="112">
        <f t="shared" si="154"/>
        <v>3020190</v>
      </c>
      <c r="O1659" s="112">
        <f t="shared" si="155"/>
        <v>1147672.2</v>
      </c>
      <c r="P1659" s="114">
        <f t="shared" si="156"/>
        <v>1872517.8</v>
      </c>
      <c r="Q1659" s="115">
        <f t="shared" si="157"/>
        <v>1685266.02</v>
      </c>
    </row>
    <row r="1660" spans="2:17" x14ac:dyDescent="0.25">
      <c r="B1660" s="109">
        <v>1656</v>
      </c>
      <c r="C1660" s="146" t="s">
        <v>6466</v>
      </c>
      <c r="D1660" s="109">
        <v>1200091841</v>
      </c>
      <c r="E1660" s="108" t="s">
        <v>3823</v>
      </c>
      <c r="F1660" s="109">
        <v>2015</v>
      </c>
      <c r="G1660" s="110">
        <v>44389</v>
      </c>
      <c r="H1660" s="109">
        <f t="shared" si="152"/>
        <v>6</v>
      </c>
      <c r="I1660" s="109">
        <v>15</v>
      </c>
      <c r="J1660" s="111">
        <f t="shared" si="153"/>
        <v>6.3333333333333325E-2</v>
      </c>
      <c r="K1660" s="138">
        <v>1865768.63</v>
      </c>
      <c r="L1660" s="138">
        <v>1170578.1299999999</v>
      </c>
      <c r="M1660" s="121">
        <v>0</v>
      </c>
      <c r="N1660" s="112">
        <f t="shared" si="154"/>
        <v>1865768.63</v>
      </c>
      <c r="O1660" s="112">
        <f t="shared" si="155"/>
        <v>708992.07939999981</v>
      </c>
      <c r="P1660" s="114">
        <f t="shared" si="156"/>
        <v>1156776.5506000002</v>
      </c>
      <c r="Q1660" s="115">
        <f t="shared" si="157"/>
        <v>1041098.8955400002</v>
      </c>
    </row>
    <row r="1661" spans="2:17" x14ac:dyDescent="0.25">
      <c r="B1661" s="109">
        <v>1657</v>
      </c>
      <c r="C1661" s="146" t="s">
        <v>6466</v>
      </c>
      <c r="D1661" s="109">
        <v>1200104290</v>
      </c>
      <c r="E1661" s="108" t="s">
        <v>3824</v>
      </c>
      <c r="F1661" s="109">
        <v>2015</v>
      </c>
      <c r="G1661" s="110">
        <v>44389</v>
      </c>
      <c r="H1661" s="109">
        <f t="shared" si="152"/>
        <v>6</v>
      </c>
      <c r="I1661" s="109">
        <v>15</v>
      </c>
      <c r="J1661" s="111">
        <f t="shared" si="153"/>
        <v>6.3333333333333325E-2</v>
      </c>
      <c r="K1661" s="138">
        <v>1627578</v>
      </c>
      <c r="L1661" s="138">
        <v>1036086.18</v>
      </c>
      <c r="M1661" s="121">
        <v>0.06</v>
      </c>
      <c r="N1661" s="112">
        <f t="shared" si="154"/>
        <v>1725232.6800000002</v>
      </c>
      <c r="O1661" s="112">
        <f t="shared" si="155"/>
        <v>655588.41839999997</v>
      </c>
      <c r="P1661" s="114">
        <f t="shared" si="156"/>
        <v>1069644.2616000003</v>
      </c>
      <c r="Q1661" s="115">
        <f t="shared" si="157"/>
        <v>962679.83544000029</v>
      </c>
    </row>
    <row r="1662" spans="2:17" x14ac:dyDescent="0.25">
      <c r="B1662" s="109">
        <v>1658</v>
      </c>
      <c r="C1662" s="146" t="s">
        <v>6466</v>
      </c>
      <c r="D1662" s="109">
        <v>1200104830</v>
      </c>
      <c r="E1662" s="108" t="s">
        <v>3825</v>
      </c>
      <c r="F1662" s="109">
        <v>2015</v>
      </c>
      <c r="G1662" s="110">
        <v>44389</v>
      </c>
      <c r="H1662" s="109">
        <f t="shared" si="152"/>
        <v>6</v>
      </c>
      <c r="I1662" s="109">
        <v>15</v>
      </c>
      <c r="J1662" s="111">
        <f t="shared" si="153"/>
        <v>6.3333333333333325E-2</v>
      </c>
      <c r="K1662" s="138">
        <v>1478880</v>
      </c>
      <c r="L1662" s="138">
        <v>927150.78</v>
      </c>
      <c r="M1662" s="121">
        <v>0</v>
      </c>
      <c r="N1662" s="112">
        <f t="shared" si="154"/>
        <v>1478880</v>
      </c>
      <c r="O1662" s="112">
        <f t="shared" si="155"/>
        <v>561974.39999999991</v>
      </c>
      <c r="P1662" s="114">
        <f t="shared" si="156"/>
        <v>916905.60000000009</v>
      </c>
      <c r="Q1662" s="115">
        <f t="shared" si="157"/>
        <v>825215.04000000015</v>
      </c>
    </row>
    <row r="1663" spans="2:17" x14ac:dyDescent="0.25">
      <c r="B1663" s="109">
        <v>1659</v>
      </c>
      <c r="C1663" s="146" t="s">
        <v>6466</v>
      </c>
      <c r="D1663" s="109">
        <v>1200104190</v>
      </c>
      <c r="E1663" s="108" t="s">
        <v>3826</v>
      </c>
      <c r="F1663" s="109">
        <v>2015</v>
      </c>
      <c r="G1663" s="110">
        <v>44389</v>
      </c>
      <c r="H1663" s="109">
        <f t="shared" si="152"/>
        <v>6</v>
      </c>
      <c r="I1663" s="109">
        <v>15</v>
      </c>
      <c r="J1663" s="111">
        <f t="shared" si="153"/>
        <v>6.3333333333333325E-2</v>
      </c>
      <c r="K1663" s="138">
        <v>1365465.72</v>
      </c>
      <c r="L1663" s="138">
        <v>866387.96</v>
      </c>
      <c r="M1663" s="121">
        <v>0</v>
      </c>
      <c r="N1663" s="112">
        <f t="shared" si="154"/>
        <v>1365465.72</v>
      </c>
      <c r="O1663" s="112">
        <f t="shared" si="155"/>
        <v>518876.97359999991</v>
      </c>
      <c r="P1663" s="114">
        <f t="shared" si="156"/>
        <v>846588.74640000006</v>
      </c>
      <c r="Q1663" s="115">
        <f t="shared" si="157"/>
        <v>761929.87176000013</v>
      </c>
    </row>
    <row r="1664" spans="2:17" x14ac:dyDescent="0.25">
      <c r="B1664" s="109">
        <v>1660</v>
      </c>
      <c r="C1664" s="146" t="s">
        <v>6466</v>
      </c>
      <c r="D1664" s="109">
        <v>1200103220</v>
      </c>
      <c r="E1664" s="108" t="s">
        <v>3827</v>
      </c>
      <c r="F1664" s="109">
        <v>2015</v>
      </c>
      <c r="G1664" s="110">
        <v>44389</v>
      </c>
      <c r="H1664" s="109">
        <f t="shared" si="152"/>
        <v>6</v>
      </c>
      <c r="I1664" s="109">
        <v>15</v>
      </c>
      <c r="J1664" s="111">
        <f t="shared" si="153"/>
        <v>6.3333333333333325E-2</v>
      </c>
      <c r="K1664" s="138">
        <v>575000</v>
      </c>
      <c r="L1664" s="138">
        <v>356712.94</v>
      </c>
      <c r="M1664" s="121">
        <v>0</v>
      </c>
      <c r="N1664" s="112">
        <f t="shared" si="154"/>
        <v>575000</v>
      </c>
      <c r="O1664" s="112">
        <f t="shared" si="155"/>
        <v>218499.99999999997</v>
      </c>
      <c r="P1664" s="114">
        <f t="shared" si="156"/>
        <v>356500</v>
      </c>
      <c r="Q1664" s="115">
        <f t="shared" si="157"/>
        <v>320850</v>
      </c>
    </row>
    <row r="1665" spans="2:17" x14ac:dyDescent="0.25">
      <c r="B1665" s="109">
        <v>1661</v>
      </c>
      <c r="C1665" s="146" t="s">
        <v>6466</v>
      </c>
      <c r="D1665" s="109">
        <v>1200104030</v>
      </c>
      <c r="E1665" s="108" t="s">
        <v>3828</v>
      </c>
      <c r="F1665" s="109">
        <v>2015</v>
      </c>
      <c r="G1665" s="110">
        <v>44389</v>
      </c>
      <c r="H1665" s="109">
        <f t="shared" si="152"/>
        <v>6</v>
      </c>
      <c r="I1665" s="109">
        <v>8</v>
      </c>
      <c r="J1665" s="111">
        <f t="shared" si="153"/>
        <v>0.11874999999999999</v>
      </c>
      <c r="K1665" s="138">
        <v>451250</v>
      </c>
      <c r="L1665" s="138">
        <v>286435.51</v>
      </c>
      <c r="M1665" s="121">
        <v>0</v>
      </c>
      <c r="N1665" s="112">
        <f t="shared" si="154"/>
        <v>451250</v>
      </c>
      <c r="O1665" s="112">
        <f t="shared" si="155"/>
        <v>321515.62499999994</v>
      </c>
      <c r="P1665" s="114">
        <f t="shared" si="156"/>
        <v>129734.37500000006</v>
      </c>
      <c r="Q1665" s="115">
        <f t="shared" si="157"/>
        <v>116760.93750000006</v>
      </c>
    </row>
    <row r="1666" spans="2:17" x14ac:dyDescent="0.25">
      <c r="B1666" s="109">
        <v>1662</v>
      </c>
      <c r="C1666" s="146" t="s">
        <v>6466</v>
      </c>
      <c r="D1666" s="109">
        <v>1200103530</v>
      </c>
      <c r="E1666" s="108" t="s">
        <v>3829</v>
      </c>
      <c r="F1666" s="109">
        <v>2015</v>
      </c>
      <c r="G1666" s="110">
        <v>44389</v>
      </c>
      <c r="H1666" s="109">
        <f t="shared" si="152"/>
        <v>6</v>
      </c>
      <c r="I1666" s="109">
        <v>8</v>
      </c>
      <c r="J1666" s="111">
        <f t="shared" si="153"/>
        <v>0.11874999999999999</v>
      </c>
      <c r="K1666" s="138">
        <v>405000</v>
      </c>
      <c r="L1666" s="138">
        <v>253905.72</v>
      </c>
      <c r="M1666" s="121">
        <v>0</v>
      </c>
      <c r="N1666" s="112">
        <f t="shared" si="154"/>
        <v>405000</v>
      </c>
      <c r="O1666" s="112">
        <f t="shared" si="155"/>
        <v>288562.49999999994</v>
      </c>
      <c r="P1666" s="114">
        <f t="shared" si="156"/>
        <v>116437.50000000006</v>
      </c>
      <c r="Q1666" s="115">
        <f t="shared" si="157"/>
        <v>104793.75000000006</v>
      </c>
    </row>
    <row r="1667" spans="2:17" x14ac:dyDescent="0.25">
      <c r="B1667" s="109">
        <v>1663</v>
      </c>
      <c r="C1667" s="146" t="s">
        <v>6466</v>
      </c>
      <c r="D1667" s="109">
        <v>1200102950</v>
      </c>
      <c r="E1667" s="108" t="s">
        <v>3830</v>
      </c>
      <c r="F1667" s="109">
        <v>2015</v>
      </c>
      <c r="G1667" s="110">
        <v>44389</v>
      </c>
      <c r="H1667" s="109">
        <f t="shared" si="152"/>
        <v>6</v>
      </c>
      <c r="I1667" s="109">
        <v>8</v>
      </c>
      <c r="J1667" s="111">
        <f t="shared" si="153"/>
        <v>0.11874999999999999</v>
      </c>
      <c r="K1667" s="138">
        <v>362398.24</v>
      </c>
      <c r="L1667" s="138">
        <v>227131.47</v>
      </c>
      <c r="M1667" s="121">
        <v>0</v>
      </c>
      <c r="N1667" s="112">
        <f t="shared" si="154"/>
        <v>362398.24</v>
      </c>
      <c r="O1667" s="112">
        <f t="shared" si="155"/>
        <v>258208.74599999996</v>
      </c>
      <c r="P1667" s="114">
        <f t="shared" si="156"/>
        <v>104189.49400000004</v>
      </c>
      <c r="Q1667" s="115">
        <f t="shared" si="157"/>
        <v>93770.544600000037</v>
      </c>
    </row>
    <row r="1668" spans="2:17" x14ac:dyDescent="0.25">
      <c r="B1668" s="109">
        <v>1664</v>
      </c>
      <c r="C1668" s="146" t="s">
        <v>6466</v>
      </c>
      <c r="D1668" s="109">
        <v>1200102350</v>
      </c>
      <c r="E1668" s="108" t="s">
        <v>3831</v>
      </c>
      <c r="F1668" s="109">
        <v>2015</v>
      </c>
      <c r="G1668" s="110">
        <v>44389</v>
      </c>
      <c r="H1668" s="109">
        <f t="shared" si="152"/>
        <v>6</v>
      </c>
      <c r="I1668" s="109">
        <v>8</v>
      </c>
      <c r="J1668" s="111">
        <f t="shared" si="153"/>
        <v>0.11874999999999999</v>
      </c>
      <c r="K1668" s="138">
        <v>300000</v>
      </c>
      <c r="L1668" s="138">
        <v>185182.12</v>
      </c>
      <c r="M1668" s="121">
        <v>0</v>
      </c>
      <c r="N1668" s="112">
        <f t="shared" si="154"/>
        <v>300000</v>
      </c>
      <c r="O1668" s="112">
        <f t="shared" si="155"/>
        <v>213749.99999999997</v>
      </c>
      <c r="P1668" s="114">
        <f t="shared" si="156"/>
        <v>86250.000000000029</v>
      </c>
      <c r="Q1668" s="115">
        <f t="shared" si="157"/>
        <v>77625.000000000029</v>
      </c>
    </row>
    <row r="1669" spans="2:17" x14ac:dyDescent="0.25">
      <c r="B1669" s="109">
        <v>1665</v>
      </c>
      <c r="C1669" s="146" t="s">
        <v>6466</v>
      </c>
      <c r="D1669" s="109">
        <v>1200100300</v>
      </c>
      <c r="E1669" s="108" t="s">
        <v>3832</v>
      </c>
      <c r="F1669" s="109">
        <v>2015</v>
      </c>
      <c r="G1669" s="110">
        <v>44389</v>
      </c>
      <c r="H1669" s="109">
        <f t="shared" ref="H1669:H1732" si="158">YEAR(G1669)-F1669</f>
        <v>6</v>
      </c>
      <c r="I1669" s="109">
        <v>8</v>
      </c>
      <c r="J1669" s="111">
        <f t="shared" ref="J1669:J1732" si="159">(95/I1669/100)</f>
        <v>0.11874999999999999</v>
      </c>
      <c r="K1669" s="138">
        <v>285032</v>
      </c>
      <c r="L1669" s="138">
        <v>201813.28</v>
      </c>
      <c r="M1669" s="121">
        <v>0</v>
      </c>
      <c r="N1669" s="112">
        <f t="shared" ref="N1669:N1732" si="160">K1669*(1+M1669)</f>
        <v>285032</v>
      </c>
      <c r="O1669" s="112">
        <f t="shared" ref="O1669:O1732" si="161">H1669*J1669*N1669</f>
        <v>203085.3</v>
      </c>
      <c r="P1669" s="114">
        <f t="shared" si="156"/>
        <v>81946.700000000012</v>
      </c>
      <c r="Q1669" s="115">
        <f t="shared" si="157"/>
        <v>73752.030000000013</v>
      </c>
    </row>
    <row r="1670" spans="2:17" x14ac:dyDescent="0.25">
      <c r="B1670" s="109">
        <v>1666</v>
      </c>
      <c r="C1670" s="146" t="s">
        <v>6466</v>
      </c>
      <c r="D1670" s="109">
        <v>1200105880</v>
      </c>
      <c r="E1670" s="108" t="s">
        <v>3833</v>
      </c>
      <c r="F1670" s="109">
        <v>2015</v>
      </c>
      <c r="G1670" s="110">
        <v>44389</v>
      </c>
      <c r="H1670" s="109">
        <f t="shared" si="158"/>
        <v>6</v>
      </c>
      <c r="I1670" s="109">
        <v>8</v>
      </c>
      <c r="J1670" s="111">
        <f t="shared" si="159"/>
        <v>0.11874999999999999</v>
      </c>
      <c r="K1670" s="138">
        <v>221174.37</v>
      </c>
      <c r="L1670" s="138">
        <v>140795.51999999999</v>
      </c>
      <c r="M1670" s="121">
        <v>0</v>
      </c>
      <c r="N1670" s="112">
        <f t="shared" si="160"/>
        <v>221174.37</v>
      </c>
      <c r="O1670" s="112">
        <f t="shared" si="161"/>
        <v>157586.73862499997</v>
      </c>
      <c r="P1670" s="114">
        <f t="shared" ref="P1670:P1733" si="162">IF(N1670-O1670&lt;=0,5%*N1670,N1670-O1670)</f>
        <v>63587.631375000026</v>
      </c>
      <c r="Q1670" s="115">
        <f t="shared" ref="Q1670:Q1733" si="163">IF(P1670=N1670*5%,P1670,P1670*0.9)</f>
        <v>57228.868237500028</v>
      </c>
    </row>
    <row r="1671" spans="2:17" x14ac:dyDescent="0.25">
      <c r="B1671" s="109">
        <v>1667</v>
      </c>
      <c r="C1671" s="146" t="s">
        <v>6466</v>
      </c>
      <c r="D1671" s="109">
        <v>1200101170</v>
      </c>
      <c r="E1671" s="108" t="s">
        <v>3834</v>
      </c>
      <c r="F1671" s="109">
        <v>2015</v>
      </c>
      <c r="G1671" s="110">
        <v>44389</v>
      </c>
      <c r="H1671" s="109">
        <f t="shared" si="158"/>
        <v>6</v>
      </c>
      <c r="I1671" s="109">
        <v>6</v>
      </c>
      <c r="J1671" s="111">
        <f t="shared" si="159"/>
        <v>0.15833333333333333</v>
      </c>
      <c r="K1671" s="138">
        <v>167532.96</v>
      </c>
      <c r="L1671" s="138">
        <v>38780.769999999997</v>
      </c>
      <c r="M1671" s="121">
        <v>0</v>
      </c>
      <c r="N1671" s="112">
        <f t="shared" si="160"/>
        <v>167532.96</v>
      </c>
      <c r="O1671" s="112">
        <f t="shared" si="161"/>
        <v>159156.31199999998</v>
      </c>
      <c r="P1671" s="114">
        <f t="shared" si="162"/>
        <v>8376.6480000000156</v>
      </c>
      <c r="Q1671" s="115">
        <f t="shared" si="163"/>
        <v>7538.9832000000142</v>
      </c>
    </row>
    <row r="1672" spans="2:17" x14ac:dyDescent="0.25">
      <c r="B1672" s="109">
        <v>1668</v>
      </c>
      <c r="C1672" s="146" t="s">
        <v>6466</v>
      </c>
      <c r="D1672" s="109">
        <v>1200102770</v>
      </c>
      <c r="E1672" s="108" t="s">
        <v>3835</v>
      </c>
      <c r="F1672" s="109">
        <v>2015</v>
      </c>
      <c r="G1672" s="110">
        <v>44389</v>
      </c>
      <c r="H1672" s="109">
        <f t="shared" si="158"/>
        <v>6</v>
      </c>
      <c r="I1672" s="109">
        <v>8</v>
      </c>
      <c r="J1672" s="111">
        <f t="shared" si="159"/>
        <v>0.11874999999999999</v>
      </c>
      <c r="K1672" s="138">
        <v>130000</v>
      </c>
      <c r="L1672" s="138">
        <v>81311.149999999994</v>
      </c>
      <c r="M1672" s="121">
        <v>0</v>
      </c>
      <c r="N1672" s="112">
        <f t="shared" si="160"/>
        <v>130000</v>
      </c>
      <c r="O1672" s="112">
        <f t="shared" si="161"/>
        <v>92624.999999999985</v>
      </c>
      <c r="P1672" s="114">
        <f t="shared" si="162"/>
        <v>37375.000000000015</v>
      </c>
      <c r="Q1672" s="115">
        <f t="shared" si="163"/>
        <v>33637.500000000015</v>
      </c>
    </row>
    <row r="1673" spans="2:17" x14ac:dyDescent="0.25">
      <c r="B1673" s="109">
        <v>1669</v>
      </c>
      <c r="C1673" s="146" t="s">
        <v>6466</v>
      </c>
      <c r="D1673" s="109">
        <v>1200097910</v>
      </c>
      <c r="E1673" s="108" t="s">
        <v>3836</v>
      </c>
      <c r="F1673" s="109">
        <v>2015</v>
      </c>
      <c r="G1673" s="110">
        <v>44389</v>
      </c>
      <c r="H1673" s="109">
        <f t="shared" si="158"/>
        <v>6</v>
      </c>
      <c r="I1673" s="109">
        <v>10</v>
      </c>
      <c r="J1673" s="111">
        <f t="shared" si="159"/>
        <v>9.5000000000000001E-2</v>
      </c>
      <c r="K1673" s="138">
        <v>105000</v>
      </c>
      <c r="L1673" s="138">
        <v>61197.26</v>
      </c>
      <c r="M1673" s="121">
        <v>0</v>
      </c>
      <c r="N1673" s="112">
        <f t="shared" si="160"/>
        <v>105000</v>
      </c>
      <c r="O1673" s="112">
        <f t="shared" si="161"/>
        <v>59850.000000000007</v>
      </c>
      <c r="P1673" s="114">
        <f t="shared" si="162"/>
        <v>45149.999999999993</v>
      </c>
      <c r="Q1673" s="115">
        <f t="shared" si="163"/>
        <v>40634.999999999993</v>
      </c>
    </row>
    <row r="1674" spans="2:17" x14ac:dyDescent="0.25">
      <c r="B1674" s="109">
        <v>1670</v>
      </c>
      <c r="C1674" s="146" t="s">
        <v>6466</v>
      </c>
      <c r="D1674" s="109">
        <v>1200104270</v>
      </c>
      <c r="E1674" s="108" t="s">
        <v>3837</v>
      </c>
      <c r="F1674" s="109">
        <v>2015</v>
      </c>
      <c r="G1674" s="110">
        <v>44389</v>
      </c>
      <c r="H1674" s="109">
        <f t="shared" si="158"/>
        <v>6</v>
      </c>
      <c r="I1674" s="109">
        <v>10</v>
      </c>
      <c r="J1674" s="111">
        <f t="shared" si="159"/>
        <v>9.5000000000000001E-2</v>
      </c>
      <c r="K1674" s="138">
        <v>99280</v>
      </c>
      <c r="L1674" s="138">
        <v>61843.53</v>
      </c>
      <c r="M1674" s="121">
        <v>0</v>
      </c>
      <c r="N1674" s="112">
        <f t="shared" si="160"/>
        <v>99280</v>
      </c>
      <c r="O1674" s="112">
        <f t="shared" si="161"/>
        <v>56589.600000000006</v>
      </c>
      <c r="P1674" s="114">
        <f t="shared" si="162"/>
        <v>42690.399999999994</v>
      </c>
      <c r="Q1674" s="115">
        <f t="shared" si="163"/>
        <v>38421.359999999993</v>
      </c>
    </row>
    <row r="1675" spans="2:17" x14ac:dyDescent="0.25">
      <c r="B1675" s="109">
        <v>1671</v>
      </c>
      <c r="C1675" s="146" t="s">
        <v>6466</v>
      </c>
      <c r="D1675" s="109">
        <v>1200100800</v>
      </c>
      <c r="E1675" s="108" t="s">
        <v>3838</v>
      </c>
      <c r="F1675" s="109">
        <v>2015</v>
      </c>
      <c r="G1675" s="110">
        <v>44389</v>
      </c>
      <c r="H1675" s="109">
        <f t="shared" si="158"/>
        <v>6</v>
      </c>
      <c r="I1675" s="109">
        <v>10</v>
      </c>
      <c r="J1675" s="111">
        <f t="shared" si="159"/>
        <v>9.5000000000000001E-2</v>
      </c>
      <c r="K1675" s="138">
        <v>74566.59</v>
      </c>
      <c r="L1675" s="138">
        <v>46258.879999999997</v>
      </c>
      <c r="M1675" s="121">
        <v>0</v>
      </c>
      <c r="N1675" s="112">
        <f t="shared" si="160"/>
        <v>74566.59</v>
      </c>
      <c r="O1675" s="112">
        <f t="shared" si="161"/>
        <v>42502.956300000005</v>
      </c>
      <c r="P1675" s="114">
        <f t="shared" si="162"/>
        <v>32063.633699999991</v>
      </c>
      <c r="Q1675" s="115">
        <f t="shared" si="163"/>
        <v>28857.270329999992</v>
      </c>
    </row>
    <row r="1676" spans="2:17" x14ac:dyDescent="0.25">
      <c r="B1676" s="109">
        <v>1672</v>
      </c>
      <c r="C1676" s="146" t="s">
        <v>6466</v>
      </c>
      <c r="D1676" s="109">
        <v>1200103540</v>
      </c>
      <c r="E1676" s="108" t="s">
        <v>3839</v>
      </c>
      <c r="F1676" s="109">
        <v>2015</v>
      </c>
      <c r="G1676" s="110">
        <v>44389</v>
      </c>
      <c r="H1676" s="109">
        <f t="shared" si="158"/>
        <v>6</v>
      </c>
      <c r="I1676" s="109">
        <v>5</v>
      </c>
      <c r="J1676" s="111">
        <f t="shared" si="159"/>
        <v>0.19</v>
      </c>
      <c r="K1676" s="138">
        <v>57503.519999999997</v>
      </c>
      <c r="L1676" s="138">
        <v>35799.160000000003</v>
      </c>
      <c r="M1676" s="121">
        <v>0</v>
      </c>
      <c r="N1676" s="112">
        <f t="shared" si="160"/>
        <v>57503.519999999997</v>
      </c>
      <c r="O1676" s="112">
        <f t="shared" si="161"/>
        <v>65554.012799999997</v>
      </c>
      <c r="P1676" s="114">
        <f t="shared" si="162"/>
        <v>2875.1759999999999</v>
      </c>
      <c r="Q1676" s="115">
        <f t="shared" si="163"/>
        <v>2875.1759999999999</v>
      </c>
    </row>
    <row r="1677" spans="2:17" x14ac:dyDescent="0.25">
      <c r="B1677" s="109">
        <v>1673</v>
      </c>
      <c r="C1677" s="146" t="s">
        <v>6466</v>
      </c>
      <c r="D1677" s="109">
        <v>1200100680</v>
      </c>
      <c r="E1677" s="108" t="s">
        <v>3840</v>
      </c>
      <c r="F1677" s="109">
        <v>2015</v>
      </c>
      <c r="G1677" s="110">
        <v>44389</v>
      </c>
      <c r="H1677" s="109">
        <f t="shared" si="158"/>
        <v>6</v>
      </c>
      <c r="I1677" s="109">
        <v>5</v>
      </c>
      <c r="J1677" s="111">
        <f t="shared" si="159"/>
        <v>0.19</v>
      </c>
      <c r="K1677" s="138">
        <v>44571.5</v>
      </c>
      <c r="L1677" s="138">
        <v>26879.57</v>
      </c>
      <c r="M1677" s="121">
        <v>0</v>
      </c>
      <c r="N1677" s="112">
        <f t="shared" si="160"/>
        <v>44571.5</v>
      </c>
      <c r="O1677" s="112">
        <f t="shared" si="161"/>
        <v>50811.51</v>
      </c>
      <c r="P1677" s="114">
        <f t="shared" si="162"/>
        <v>2228.5750000000003</v>
      </c>
      <c r="Q1677" s="115">
        <f t="shared" si="163"/>
        <v>2228.5750000000003</v>
      </c>
    </row>
    <row r="1678" spans="2:17" x14ac:dyDescent="0.25">
      <c r="B1678" s="109">
        <v>1674</v>
      </c>
      <c r="C1678" s="146" t="s">
        <v>6466</v>
      </c>
      <c r="D1678" s="109">
        <v>1200096590</v>
      </c>
      <c r="E1678" s="108" t="s">
        <v>3841</v>
      </c>
      <c r="F1678" s="109">
        <v>2015</v>
      </c>
      <c r="G1678" s="110">
        <v>44389</v>
      </c>
      <c r="H1678" s="109">
        <f t="shared" si="158"/>
        <v>6</v>
      </c>
      <c r="I1678" s="109">
        <v>5</v>
      </c>
      <c r="J1678" s="111">
        <f t="shared" si="159"/>
        <v>0.19</v>
      </c>
      <c r="K1678" s="138">
        <v>33000</v>
      </c>
      <c r="L1678" s="138">
        <v>19010.400000000001</v>
      </c>
      <c r="M1678" s="121">
        <v>0</v>
      </c>
      <c r="N1678" s="112">
        <f t="shared" si="160"/>
        <v>33000</v>
      </c>
      <c r="O1678" s="112">
        <f t="shared" si="161"/>
        <v>37620.000000000007</v>
      </c>
      <c r="P1678" s="114">
        <f t="shared" si="162"/>
        <v>1650</v>
      </c>
      <c r="Q1678" s="115">
        <f t="shared" si="163"/>
        <v>1650</v>
      </c>
    </row>
    <row r="1679" spans="2:17" x14ac:dyDescent="0.25">
      <c r="B1679" s="109">
        <v>1675</v>
      </c>
      <c r="C1679" s="146" t="s">
        <v>6466</v>
      </c>
      <c r="D1679" s="109">
        <v>1200100840</v>
      </c>
      <c r="E1679" s="108" t="s">
        <v>3842</v>
      </c>
      <c r="F1679" s="109">
        <v>2015</v>
      </c>
      <c r="G1679" s="110">
        <v>44389</v>
      </c>
      <c r="H1679" s="109">
        <f t="shared" si="158"/>
        <v>6</v>
      </c>
      <c r="I1679" s="109">
        <v>15</v>
      </c>
      <c r="J1679" s="111">
        <f t="shared" si="159"/>
        <v>6.3333333333333325E-2</v>
      </c>
      <c r="K1679" s="138">
        <v>25830</v>
      </c>
      <c r="L1679" s="138">
        <v>18288.599999999999</v>
      </c>
      <c r="M1679" s="121">
        <v>0</v>
      </c>
      <c r="N1679" s="112">
        <f t="shared" si="160"/>
        <v>25830</v>
      </c>
      <c r="O1679" s="112">
        <f t="shared" si="161"/>
        <v>9815.3999999999978</v>
      </c>
      <c r="P1679" s="114">
        <f t="shared" si="162"/>
        <v>16014.600000000002</v>
      </c>
      <c r="Q1679" s="115">
        <f t="shared" si="163"/>
        <v>14413.140000000003</v>
      </c>
    </row>
    <row r="1680" spans="2:17" x14ac:dyDescent="0.25">
      <c r="B1680" s="109">
        <v>1676</v>
      </c>
      <c r="C1680" s="146" t="s">
        <v>6466</v>
      </c>
      <c r="D1680" s="109">
        <v>1200102410</v>
      </c>
      <c r="E1680" s="108" t="s">
        <v>3843</v>
      </c>
      <c r="F1680" s="109">
        <v>2015</v>
      </c>
      <c r="G1680" s="110">
        <v>44389</v>
      </c>
      <c r="H1680" s="109">
        <f t="shared" si="158"/>
        <v>6</v>
      </c>
      <c r="I1680" s="109">
        <v>5</v>
      </c>
      <c r="J1680" s="111">
        <f t="shared" si="159"/>
        <v>0.19</v>
      </c>
      <c r="K1680" s="138">
        <v>23310</v>
      </c>
      <c r="L1680" s="138">
        <v>14465.09</v>
      </c>
      <c r="M1680" s="121">
        <v>0</v>
      </c>
      <c r="N1680" s="112">
        <f t="shared" si="160"/>
        <v>23310</v>
      </c>
      <c r="O1680" s="112">
        <f t="shared" si="161"/>
        <v>26573.4</v>
      </c>
      <c r="P1680" s="114">
        <f t="shared" si="162"/>
        <v>1165.5</v>
      </c>
      <c r="Q1680" s="115">
        <f t="shared" si="163"/>
        <v>1165.5</v>
      </c>
    </row>
    <row r="1681" spans="2:17" x14ac:dyDescent="0.25">
      <c r="B1681" s="109">
        <v>1677</v>
      </c>
      <c r="C1681" s="146" t="s">
        <v>6466</v>
      </c>
      <c r="D1681" s="109">
        <v>1200100820</v>
      </c>
      <c r="E1681" s="108" t="s">
        <v>3844</v>
      </c>
      <c r="F1681" s="109">
        <v>2015</v>
      </c>
      <c r="G1681" s="110">
        <v>44389</v>
      </c>
      <c r="H1681" s="109">
        <f t="shared" si="158"/>
        <v>6</v>
      </c>
      <c r="I1681" s="109">
        <v>6</v>
      </c>
      <c r="J1681" s="111">
        <f t="shared" si="159"/>
        <v>0.15833333333333333</v>
      </c>
      <c r="K1681" s="138">
        <v>16000</v>
      </c>
      <c r="L1681" s="138">
        <v>9614.07</v>
      </c>
      <c r="M1681" s="121">
        <v>0</v>
      </c>
      <c r="N1681" s="112">
        <f t="shared" si="160"/>
        <v>16000</v>
      </c>
      <c r="O1681" s="112">
        <f t="shared" si="161"/>
        <v>15200</v>
      </c>
      <c r="P1681" s="114">
        <f t="shared" si="162"/>
        <v>800</v>
      </c>
      <c r="Q1681" s="115">
        <f t="shared" si="163"/>
        <v>800</v>
      </c>
    </row>
    <row r="1682" spans="2:17" x14ac:dyDescent="0.25">
      <c r="B1682" s="109">
        <v>1678</v>
      </c>
      <c r="C1682" s="146" t="s">
        <v>6466</v>
      </c>
      <c r="D1682" s="109">
        <v>1200102420</v>
      </c>
      <c r="E1682" s="108" t="s">
        <v>3845</v>
      </c>
      <c r="F1682" s="109">
        <v>2015</v>
      </c>
      <c r="G1682" s="110">
        <v>44389</v>
      </c>
      <c r="H1682" s="109">
        <f t="shared" si="158"/>
        <v>6</v>
      </c>
      <c r="I1682" s="109">
        <v>5</v>
      </c>
      <c r="J1682" s="111">
        <f t="shared" si="159"/>
        <v>0.19</v>
      </c>
      <c r="K1682" s="138">
        <v>9990</v>
      </c>
      <c r="L1682" s="138">
        <v>6199.33</v>
      </c>
      <c r="M1682" s="121">
        <v>0</v>
      </c>
      <c r="N1682" s="112">
        <f t="shared" si="160"/>
        <v>9990</v>
      </c>
      <c r="O1682" s="112">
        <f t="shared" si="161"/>
        <v>11388.6</v>
      </c>
      <c r="P1682" s="114">
        <f t="shared" si="162"/>
        <v>499.5</v>
      </c>
      <c r="Q1682" s="115">
        <f t="shared" si="163"/>
        <v>499.5</v>
      </c>
    </row>
    <row r="1683" spans="2:17" x14ac:dyDescent="0.25">
      <c r="B1683" s="109">
        <v>1679</v>
      </c>
      <c r="C1683" s="146" t="s">
        <v>6466</v>
      </c>
      <c r="D1683" s="109">
        <v>1200119770</v>
      </c>
      <c r="E1683" s="108" t="s">
        <v>3846</v>
      </c>
      <c r="F1683" s="109">
        <v>2016</v>
      </c>
      <c r="G1683" s="110">
        <v>44389</v>
      </c>
      <c r="H1683" s="109">
        <f t="shared" si="158"/>
        <v>5</v>
      </c>
      <c r="I1683" s="109">
        <v>15</v>
      </c>
      <c r="J1683" s="111">
        <f t="shared" si="159"/>
        <v>6.3333333333333325E-2</v>
      </c>
      <c r="K1683" s="138">
        <v>23236442.379999999</v>
      </c>
      <c r="L1683" s="138">
        <v>15218979.210000001</v>
      </c>
      <c r="M1683" s="121">
        <v>0.01</v>
      </c>
      <c r="N1683" s="112">
        <f t="shared" si="160"/>
        <v>23468806.803799998</v>
      </c>
      <c r="O1683" s="112">
        <f t="shared" si="161"/>
        <v>7431788.8212033324</v>
      </c>
      <c r="P1683" s="114">
        <f t="shared" si="162"/>
        <v>16037017.982596666</v>
      </c>
      <c r="Q1683" s="115">
        <f t="shared" si="163"/>
        <v>14433316.184336999</v>
      </c>
    </row>
    <row r="1684" spans="2:17" x14ac:dyDescent="0.25">
      <c r="B1684" s="109">
        <v>1680</v>
      </c>
      <c r="C1684" s="146" t="s">
        <v>6466</v>
      </c>
      <c r="D1684" s="109">
        <v>1200103590</v>
      </c>
      <c r="E1684" s="108" t="s">
        <v>3847</v>
      </c>
      <c r="F1684" s="109">
        <v>2016</v>
      </c>
      <c r="G1684" s="110">
        <v>44389</v>
      </c>
      <c r="H1684" s="109">
        <f t="shared" si="158"/>
        <v>5</v>
      </c>
      <c r="I1684" s="109">
        <v>15</v>
      </c>
      <c r="J1684" s="111">
        <f t="shared" si="159"/>
        <v>6.3333333333333325E-2</v>
      </c>
      <c r="K1684" s="138">
        <v>11467924.25</v>
      </c>
      <c r="L1684" s="138">
        <v>7737341.4699999997</v>
      </c>
      <c r="M1684" s="121">
        <v>0.01</v>
      </c>
      <c r="N1684" s="112">
        <f t="shared" si="160"/>
        <v>11582603.4925</v>
      </c>
      <c r="O1684" s="112">
        <f t="shared" si="161"/>
        <v>3667824.4392916663</v>
      </c>
      <c r="P1684" s="114">
        <f t="shared" si="162"/>
        <v>7914779.0532083334</v>
      </c>
      <c r="Q1684" s="115">
        <f t="shared" si="163"/>
        <v>7123301.1478875</v>
      </c>
    </row>
    <row r="1685" spans="2:17" x14ac:dyDescent="0.25">
      <c r="B1685" s="109">
        <v>1681</v>
      </c>
      <c r="C1685" s="146" t="s">
        <v>6466</v>
      </c>
      <c r="D1685" s="109">
        <v>1200119890</v>
      </c>
      <c r="E1685" s="108" t="s">
        <v>3756</v>
      </c>
      <c r="F1685" s="109">
        <v>2016</v>
      </c>
      <c r="G1685" s="110">
        <v>44389</v>
      </c>
      <c r="H1685" s="109">
        <f t="shared" si="158"/>
        <v>5</v>
      </c>
      <c r="I1685" s="109">
        <v>15</v>
      </c>
      <c r="J1685" s="111">
        <f t="shared" si="159"/>
        <v>6.3333333333333325E-2</v>
      </c>
      <c r="K1685" s="138">
        <v>6776518</v>
      </c>
      <c r="L1685" s="138">
        <v>4428600</v>
      </c>
      <c r="M1685" s="121">
        <v>0.01</v>
      </c>
      <c r="N1685" s="112">
        <f t="shared" si="160"/>
        <v>6844283.1799999997</v>
      </c>
      <c r="O1685" s="112">
        <f t="shared" si="161"/>
        <v>2167356.3403333332</v>
      </c>
      <c r="P1685" s="114">
        <f t="shared" si="162"/>
        <v>4676926.8396666665</v>
      </c>
      <c r="Q1685" s="115">
        <f t="shared" si="163"/>
        <v>4209234.1557</v>
      </c>
    </row>
    <row r="1686" spans="2:17" x14ac:dyDescent="0.25">
      <c r="B1686" s="109">
        <v>1682</v>
      </c>
      <c r="C1686" s="146" t="s">
        <v>6466</v>
      </c>
      <c r="D1686" s="109">
        <v>1200119990</v>
      </c>
      <c r="E1686" s="108" t="s">
        <v>3848</v>
      </c>
      <c r="F1686" s="109">
        <v>2016</v>
      </c>
      <c r="G1686" s="110">
        <v>44389</v>
      </c>
      <c r="H1686" s="109">
        <f t="shared" si="158"/>
        <v>5</v>
      </c>
      <c r="I1686" s="109">
        <v>15</v>
      </c>
      <c r="J1686" s="111">
        <f t="shared" si="159"/>
        <v>6.3333333333333325E-2</v>
      </c>
      <c r="K1686" s="138">
        <v>6658672</v>
      </c>
      <c r="L1686" s="138">
        <v>4351585.1100000003</v>
      </c>
      <c r="M1686" s="121">
        <v>0.01</v>
      </c>
      <c r="N1686" s="112">
        <f t="shared" si="160"/>
        <v>6725258.7199999997</v>
      </c>
      <c r="O1686" s="112">
        <f t="shared" si="161"/>
        <v>2129665.2613333333</v>
      </c>
      <c r="P1686" s="114">
        <f t="shared" si="162"/>
        <v>4595593.4586666664</v>
      </c>
      <c r="Q1686" s="115">
        <f t="shared" si="163"/>
        <v>4136034.1127999998</v>
      </c>
    </row>
    <row r="1687" spans="2:17" x14ac:dyDescent="0.25">
      <c r="B1687" s="109">
        <v>1683</v>
      </c>
      <c r="C1687" s="146" t="s">
        <v>6466</v>
      </c>
      <c r="D1687" s="109">
        <v>1200120010</v>
      </c>
      <c r="E1687" s="108" t="s">
        <v>3849</v>
      </c>
      <c r="F1687" s="109">
        <v>2016</v>
      </c>
      <c r="G1687" s="110">
        <v>44389</v>
      </c>
      <c r="H1687" s="109">
        <f t="shared" si="158"/>
        <v>5</v>
      </c>
      <c r="I1687" s="109">
        <v>15</v>
      </c>
      <c r="J1687" s="111">
        <f t="shared" si="159"/>
        <v>6.3333333333333325E-2</v>
      </c>
      <c r="K1687" s="138">
        <v>5381630.6900000004</v>
      </c>
      <c r="L1687" s="138">
        <v>3517011.22</v>
      </c>
      <c r="M1687" s="121">
        <v>0.01</v>
      </c>
      <c r="N1687" s="112">
        <f t="shared" si="160"/>
        <v>5435446.9969000006</v>
      </c>
      <c r="O1687" s="112">
        <f t="shared" si="161"/>
        <v>1721224.8823516667</v>
      </c>
      <c r="P1687" s="114">
        <f t="shared" si="162"/>
        <v>3714222.1145483339</v>
      </c>
      <c r="Q1687" s="115">
        <f t="shared" si="163"/>
        <v>3342799.9030935005</v>
      </c>
    </row>
    <row r="1688" spans="2:17" x14ac:dyDescent="0.25">
      <c r="B1688" s="109">
        <v>1684</v>
      </c>
      <c r="C1688" s="146" t="s">
        <v>6466</v>
      </c>
      <c r="D1688" s="109">
        <v>1200119980</v>
      </c>
      <c r="E1688" s="108" t="s">
        <v>3850</v>
      </c>
      <c r="F1688" s="109">
        <v>2016</v>
      </c>
      <c r="G1688" s="110">
        <v>44389</v>
      </c>
      <c r="H1688" s="109">
        <f t="shared" si="158"/>
        <v>5</v>
      </c>
      <c r="I1688" s="109">
        <v>15</v>
      </c>
      <c r="J1688" s="111">
        <f t="shared" si="159"/>
        <v>6.3333333333333325E-2</v>
      </c>
      <c r="K1688" s="138">
        <v>4703005</v>
      </c>
      <c r="L1688" s="138">
        <v>3480887.31</v>
      </c>
      <c r="M1688" s="121">
        <v>0.01</v>
      </c>
      <c r="N1688" s="112">
        <f t="shared" si="160"/>
        <v>4750035.05</v>
      </c>
      <c r="O1688" s="112">
        <f t="shared" si="161"/>
        <v>1504177.7658333331</v>
      </c>
      <c r="P1688" s="114">
        <f t="shared" si="162"/>
        <v>3245857.2841666667</v>
      </c>
      <c r="Q1688" s="115">
        <f t="shared" si="163"/>
        <v>2921271.5557500003</v>
      </c>
    </row>
    <row r="1689" spans="2:17" x14ac:dyDescent="0.25">
      <c r="B1689" s="109">
        <v>1685</v>
      </c>
      <c r="C1689" s="146" t="s">
        <v>6466</v>
      </c>
      <c r="D1689" s="109">
        <v>1200125410</v>
      </c>
      <c r="E1689" s="108" t="s">
        <v>3851</v>
      </c>
      <c r="F1689" s="109">
        <v>2016</v>
      </c>
      <c r="G1689" s="110">
        <v>44389</v>
      </c>
      <c r="H1689" s="109">
        <f t="shared" si="158"/>
        <v>5</v>
      </c>
      <c r="I1689" s="109">
        <v>15</v>
      </c>
      <c r="J1689" s="111">
        <f t="shared" si="159"/>
        <v>6.3333333333333325E-2</v>
      </c>
      <c r="K1689" s="138">
        <v>4498354</v>
      </c>
      <c r="L1689" s="138">
        <v>2939770.91</v>
      </c>
      <c r="M1689" s="121">
        <v>0.01</v>
      </c>
      <c r="N1689" s="112">
        <f t="shared" si="160"/>
        <v>4543337.54</v>
      </c>
      <c r="O1689" s="112">
        <f t="shared" si="161"/>
        <v>1438723.5543333334</v>
      </c>
      <c r="P1689" s="114">
        <f t="shared" si="162"/>
        <v>3104613.9856666666</v>
      </c>
      <c r="Q1689" s="115">
        <f t="shared" si="163"/>
        <v>2794152.5871000001</v>
      </c>
    </row>
    <row r="1690" spans="2:17" x14ac:dyDescent="0.25">
      <c r="B1690" s="109">
        <v>1686</v>
      </c>
      <c r="C1690" s="146" t="s">
        <v>6466</v>
      </c>
      <c r="D1690" s="109">
        <v>1200119820</v>
      </c>
      <c r="E1690" s="108" t="s">
        <v>3852</v>
      </c>
      <c r="F1690" s="109">
        <v>2016</v>
      </c>
      <c r="G1690" s="110">
        <v>44389</v>
      </c>
      <c r="H1690" s="109">
        <f t="shared" si="158"/>
        <v>5</v>
      </c>
      <c r="I1690" s="109">
        <v>15</v>
      </c>
      <c r="J1690" s="111">
        <f t="shared" si="159"/>
        <v>6.3333333333333325E-2</v>
      </c>
      <c r="K1690" s="138">
        <v>4377609.0999999996</v>
      </c>
      <c r="L1690" s="138">
        <v>2860861.52</v>
      </c>
      <c r="M1690" s="121">
        <v>0.01</v>
      </c>
      <c r="N1690" s="112">
        <f t="shared" si="160"/>
        <v>4421385.1909999996</v>
      </c>
      <c r="O1690" s="112">
        <f t="shared" si="161"/>
        <v>1400105.3104833332</v>
      </c>
      <c r="P1690" s="114">
        <f t="shared" si="162"/>
        <v>3021279.8805166665</v>
      </c>
      <c r="Q1690" s="115">
        <f t="shared" si="163"/>
        <v>2719151.892465</v>
      </c>
    </row>
    <row r="1691" spans="2:17" x14ac:dyDescent="0.25">
      <c r="B1691" s="109">
        <v>1687</v>
      </c>
      <c r="C1691" s="146" t="s">
        <v>6466</v>
      </c>
      <c r="D1691" s="109">
        <v>1200119850</v>
      </c>
      <c r="E1691" s="108" t="s">
        <v>3853</v>
      </c>
      <c r="F1691" s="109">
        <v>2016</v>
      </c>
      <c r="G1691" s="110">
        <v>44389</v>
      </c>
      <c r="H1691" s="109">
        <f t="shared" si="158"/>
        <v>5</v>
      </c>
      <c r="I1691" s="109">
        <v>15</v>
      </c>
      <c r="J1691" s="111">
        <f t="shared" si="159"/>
        <v>6.3333333333333325E-2</v>
      </c>
      <c r="K1691" s="138">
        <v>4298031</v>
      </c>
      <c r="L1691" s="138">
        <v>2825670.28</v>
      </c>
      <c r="M1691" s="121">
        <v>0.01</v>
      </c>
      <c r="N1691" s="112">
        <f t="shared" si="160"/>
        <v>4341011.3099999996</v>
      </c>
      <c r="O1691" s="112">
        <f t="shared" si="161"/>
        <v>1374653.5814999999</v>
      </c>
      <c r="P1691" s="114">
        <f t="shared" si="162"/>
        <v>2966357.7284999997</v>
      </c>
      <c r="Q1691" s="115">
        <f t="shared" si="163"/>
        <v>2669721.9556499999</v>
      </c>
    </row>
    <row r="1692" spans="2:17" x14ac:dyDescent="0.25">
      <c r="B1692" s="109">
        <v>1688</v>
      </c>
      <c r="C1692" s="146" t="s">
        <v>6466</v>
      </c>
      <c r="D1692" s="109">
        <v>1200119860</v>
      </c>
      <c r="E1692" s="108" t="s">
        <v>3853</v>
      </c>
      <c r="F1692" s="109">
        <v>2016</v>
      </c>
      <c r="G1692" s="110">
        <v>44389</v>
      </c>
      <c r="H1692" s="109">
        <f t="shared" si="158"/>
        <v>5</v>
      </c>
      <c r="I1692" s="109">
        <v>15</v>
      </c>
      <c r="J1692" s="111">
        <f t="shared" si="159"/>
        <v>6.3333333333333325E-2</v>
      </c>
      <c r="K1692" s="138">
        <v>3988031</v>
      </c>
      <c r="L1692" s="138">
        <v>2606263.9</v>
      </c>
      <c r="M1692" s="121">
        <v>0.01</v>
      </c>
      <c r="N1692" s="112">
        <f t="shared" si="160"/>
        <v>4027911.31</v>
      </c>
      <c r="O1692" s="112">
        <f t="shared" si="161"/>
        <v>1275505.2481666666</v>
      </c>
      <c r="P1692" s="114">
        <f t="shared" si="162"/>
        <v>2752406.0618333332</v>
      </c>
      <c r="Q1692" s="115">
        <f t="shared" si="163"/>
        <v>2477165.4556499999</v>
      </c>
    </row>
    <row r="1693" spans="2:17" x14ac:dyDescent="0.25">
      <c r="B1693" s="109">
        <v>1689</v>
      </c>
      <c r="C1693" s="146" t="s">
        <v>6466</v>
      </c>
      <c r="D1693" s="109">
        <v>1200119830</v>
      </c>
      <c r="E1693" s="108" t="s">
        <v>3773</v>
      </c>
      <c r="F1693" s="109">
        <v>2016</v>
      </c>
      <c r="G1693" s="110">
        <v>44389</v>
      </c>
      <c r="H1693" s="109">
        <f t="shared" si="158"/>
        <v>5</v>
      </c>
      <c r="I1693" s="109">
        <v>15</v>
      </c>
      <c r="J1693" s="111">
        <f t="shared" si="159"/>
        <v>6.3333333333333325E-2</v>
      </c>
      <c r="K1693" s="138">
        <v>2067465</v>
      </c>
      <c r="L1693" s="138">
        <v>1351132.77</v>
      </c>
      <c r="M1693" s="121">
        <v>0.01</v>
      </c>
      <c r="N1693" s="112">
        <f t="shared" si="160"/>
        <v>2088139.65</v>
      </c>
      <c r="O1693" s="112">
        <f t="shared" si="161"/>
        <v>661244.22249999992</v>
      </c>
      <c r="P1693" s="114">
        <f t="shared" si="162"/>
        <v>1426895.4275</v>
      </c>
      <c r="Q1693" s="115">
        <f t="shared" si="163"/>
        <v>1284205.88475</v>
      </c>
    </row>
    <row r="1694" spans="2:17" x14ac:dyDescent="0.25">
      <c r="B1694" s="109">
        <v>1690</v>
      </c>
      <c r="C1694" s="146" t="s">
        <v>6466</v>
      </c>
      <c r="D1694" s="109">
        <v>1200122340</v>
      </c>
      <c r="E1694" s="108" t="s">
        <v>3854</v>
      </c>
      <c r="F1694" s="109">
        <v>2016</v>
      </c>
      <c r="G1694" s="110">
        <v>44389</v>
      </c>
      <c r="H1694" s="109">
        <f t="shared" si="158"/>
        <v>5</v>
      </c>
      <c r="I1694" s="109">
        <v>15</v>
      </c>
      <c r="J1694" s="111">
        <f t="shared" si="159"/>
        <v>6.3333333333333325E-2</v>
      </c>
      <c r="K1694" s="138">
        <v>1957134</v>
      </c>
      <c r="L1694" s="138">
        <v>1319412.1599999999</v>
      </c>
      <c r="M1694" s="121">
        <v>0.06</v>
      </c>
      <c r="N1694" s="112">
        <f t="shared" si="160"/>
        <v>2074562.04</v>
      </c>
      <c r="O1694" s="112">
        <f t="shared" si="161"/>
        <v>656944.64599999995</v>
      </c>
      <c r="P1694" s="114">
        <f t="shared" si="162"/>
        <v>1417617.3940000001</v>
      </c>
      <c r="Q1694" s="115">
        <f t="shared" si="163"/>
        <v>1275855.6546</v>
      </c>
    </row>
    <row r="1695" spans="2:17" x14ac:dyDescent="0.25">
      <c r="B1695" s="109">
        <v>1691</v>
      </c>
      <c r="C1695" s="146" t="s">
        <v>6466</v>
      </c>
      <c r="D1695" s="109">
        <v>1200122330</v>
      </c>
      <c r="E1695" s="108" t="s">
        <v>3854</v>
      </c>
      <c r="F1695" s="109">
        <v>2016</v>
      </c>
      <c r="G1695" s="110">
        <v>44389</v>
      </c>
      <c r="H1695" s="109">
        <f t="shared" si="158"/>
        <v>5</v>
      </c>
      <c r="I1695" s="109">
        <v>15</v>
      </c>
      <c r="J1695" s="111">
        <f t="shared" si="159"/>
        <v>6.3333333333333325E-2</v>
      </c>
      <c r="K1695" s="138">
        <v>1857164</v>
      </c>
      <c r="L1695" s="138">
        <v>1252016.8600000001</v>
      </c>
      <c r="M1695" s="121">
        <v>0.06</v>
      </c>
      <c r="N1695" s="112">
        <f t="shared" si="160"/>
        <v>1968593.84</v>
      </c>
      <c r="O1695" s="112">
        <f t="shared" si="161"/>
        <v>623388.04933333339</v>
      </c>
      <c r="P1695" s="114">
        <f t="shared" si="162"/>
        <v>1345205.7906666668</v>
      </c>
      <c r="Q1695" s="115">
        <f t="shared" si="163"/>
        <v>1210685.2116000003</v>
      </c>
    </row>
    <row r="1696" spans="2:17" x14ac:dyDescent="0.25">
      <c r="B1696" s="109">
        <v>1692</v>
      </c>
      <c r="C1696" s="146" t="s">
        <v>6466</v>
      </c>
      <c r="D1696" s="109">
        <v>1200116090</v>
      </c>
      <c r="E1696" s="108" t="s">
        <v>3855</v>
      </c>
      <c r="F1696" s="109">
        <v>2016</v>
      </c>
      <c r="G1696" s="110">
        <v>44389</v>
      </c>
      <c r="H1696" s="109">
        <f t="shared" si="158"/>
        <v>5</v>
      </c>
      <c r="I1696" s="109">
        <v>15</v>
      </c>
      <c r="J1696" s="111">
        <f t="shared" si="159"/>
        <v>6.3333333333333325E-2</v>
      </c>
      <c r="K1696" s="138">
        <v>1648094</v>
      </c>
      <c r="L1696" s="138">
        <v>1080066.83</v>
      </c>
      <c r="M1696" s="121">
        <v>0.01</v>
      </c>
      <c r="N1696" s="112">
        <f t="shared" si="160"/>
        <v>1664574.94</v>
      </c>
      <c r="O1696" s="112">
        <f t="shared" si="161"/>
        <v>527115.39766666666</v>
      </c>
      <c r="P1696" s="114">
        <f t="shared" si="162"/>
        <v>1137459.5423333333</v>
      </c>
      <c r="Q1696" s="115">
        <f t="shared" si="163"/>
        <v>1023713.5880999999</v>
      </c>
    </row>
    <row r="1697" spans="2:17" x14ac:dyDescent="0.25">
      <c r="B1697" s="109">
        <v>1693</v>
      </c>
      <c r="C1697" s="146" t="s">
        <v>6466</v>
      </c>
      <c r="D1697" s="109">
        <v>1200120150</v>
      </c>
      <c r="E1697" s="108" t="s">
        <v>3856</v>
      </c>
      <c r="F1697" s="109">
        <v>2016</v>
      </c>
      <c r="G1697" s="110">
        <v>44389</v>
      </c>
      <c r="H1697" s="109">
        <f t="shared" si="158"/>
        <v>5</v>
      </c>
      <c r="I1697" s="109">
        <v>15</v>
      </c>
      <c r="J1697" s="111">
        <f t="shared" si="159"/>
        <v>6.3333333333333325E-2</v>
      </c>
      <c r="K1697" s="138">
        <v>1480163.98</v>
      </c>
      <c r="L1697" s="138">
        <v>967318.94</v>
      </c>
      <c r="M1697" s="121">
        <v>0.01</v>
      </c>
      <c r="N1697" s="112">
        <f t="shared" si="160"/>
        <v>1494965.6198</v>
      </c>
      <c r="O1697" s="112">
        <f t="shared" si="161"/>
        <v>473405.77960333333</v>
      </c>
      <c r="P1697" s="114">
        <f t="shared" si="162"/>
        <v>1021559.8401966667</v>
      </c>
      <c r="Q1697" s="115">
        <f t="shared" si="163"/>
        <v>919403.85617699998</v>
      </c>
    </row>
    <row r="1698" spans="2:17" x14ac:dyDescent="0.25">
      <c r="B1698" s="109">
        <v>1694</v>
      </c>
      <c r="C1698" s="146" t="s">
        <v>6466</v>
      </c>
      <c r="D1698" s="109">
        <v>1200119870</v>
      </c>
      <c r="E1698" s="108" t="s">
        <v>3857</v>
      </c>
      <c r="F1698" s="109">
        <v>2016</v>
      </c>
      <c r="G1698" s="110">
        <v>44389</v>
      </c>
      <c r="H1698" s="109">
        <f t="shared" si="158"/>
        <v>5</v>
      </c>
      <c r="I1698" s="109">
        <v>15</v>
      </c>
      <c r="J1698" s="111">
        <f t="shared" si="159"/>
        <v>6.3333333333333325E-2</v>
      </c>
      <c r="K1698" s="138">
        <v>1477968.4</v>
      </c>
      <c r="L1698" s="138">
        <v>965884.07</v>
      </c>
      <c r="M1698" s="121">
        <v>0.01</v>
      </c>
      <c r="N1698" s="112">
        <f t="shared" si="160"/>
        <v>1492748.084</v>
      </c>
      <c r="O1698" s="112">
        <f t="shared" si="161"/>
        <v>472703.55993333331</v>
      </c>
      <c r="P1698" s="114">
        <f t="shared" si="162"/>
        <v>1020044.5240666667</v>
      </c>
      <c r="Q1698" s="115">
        <f t="shared" si="163"/>
        <v>918040.07166000002</v>
      </c>
    </row>
    <row r="1699" spans="2:17" x14ac:dyDescent="0.25">
      <c r="B1699" s="109">
        <v>1695</v>
      </c>
      <c r="C1699" s="146" t="s">
        <v>6466</v>
      </c>
      <c r="D1699" s="109">
        <v>1200122030</v>
      </c>
      <c r="E1699" s="108" t="s">
        <v>3858</v>
      </c>
      <c r="F1699" s="109">
        <v>2016</v>
      </c>
      <c r="G1699" s="110">
        <v>44389</v>
      </c>
      <c r="H1699" s="109">
        <f t="shared" si="158"/>
        <v>5</v>
      </c>
      <c r="I1699" s="109">
        <v>15</v>
      </c>
      <c r="J1699" s="111">
        <f t="shared" si="159"/>
        <v>6.3333333333333325E-2</v>
      </c>
      <c r="K1699" s="138">
        <v>1155000</v>
      </c>
      <c r="L1699" s="138">
        <v>773586.3</v>
      </c>
      <c r="M1699" s="121">
        <v>0.01</v>
      </c>
      <c r="N1699" s="112">
        <f t="shared" si="160"/>
        <v>1166550</v>
      </c>
      <c r="O1699" s="112">
        <f t="shared" si="161"/>
        <v>369407.5</v>
      </c>
      <c r="P1699" s="114">
        <f t="shared" si="162"/>
        <v>797142.5</v>
      </c>
      <c r="Q1699" s="115">
        <f t="shared" si="163"/>
        <v>717428.25</v>
      </c>
    </row>
    <row r="1700" spans="2:17" x14ac:dyDescent="0.25">
      <c r="B1700" s="109">
        <v>1696</v>
      </c>
      <c r="C1700" s="146" t="s">
        <v>6466</v>
      </c>
      <c r="D1700" s="109">
        <v>1200120130</v>
      </c>
      <c r="E1700" s="108" t="s">
        <v>3859</v>
      </c>
      <c r="F1700" s="109">
        <v>2016</v>
      </c>
      <c r="G1700" s="110">
        <v>44389</v>
      </c>
      <c r="H1700" s="109">
        <f t="shared" si="158"/>
        <v>5</v>
      </c>
      <c r="I1700" s="109">
        <v>15</v>
      </c>
      <c r="J1700" s="111">
        <f t="shared" si="159"/>
        <v>6.3333333333333325E-2</v>
      </c>
      <c r="K1700" s="138">
        <v>1079606</v>
      </c>
      <c r="L1700" s="138">
        <v>705545.72</v>
      </c>
      <c r="M1700" s="121">
        <v>0.01</v>
      </c>
      <c r="N1700" s="112">
        <f t="shared" si="160"/>
        <v>1090402.06</v>
      </c>
      <c r="O1700" s="112">
        <f t="shared" si="161"/>
        <v>345293.98566666665</v>
      </c>
      <c r="P1700" s="114">
        <f t="shared" si="162"/>
        <v>745108.07433333341</v>
      </c>
      <c r="Q1700" s="115">
        <f t="shared" si="163"/>
        <v>670597.26690000005</v>
      </c>
    </row>
    <row r="1701" spans="2:17" x14ac:dyDescent="0.25">
      <c r="B1701" s="109">
        <v>1697</v>
      </c>
      <c r="C1701" s="146" t="s">
        <v>6466</v>
      </c>
      <c r="D1701" s="109">
        <v>1200115660</v>
      </c>
      <c r="E1701" s="108" t="s">
        <v>3860</v>
      </c>
      <c r="F1701" s="109">
        <v>2016</v>
      </c>
      <c r="G1701" s="110">
        <v>44389</v>
      </c>
      <c r="H1701" s="109">
        <f t="shared" si="158"/>
        <v>5</v>
      </c>
      <c r="I1701" s="109">
        <v>15</v>
      </c>
      <c r="J1701" s="111">
        <f t="shared" si="159"/>
        <v>6.3333333333333325E-2</v>
      </c>
      <c r="K1701" s="138">
        <v>1046360</v>
      </c>
      <c r="L1701" s="138">
        <v>684581.11</v>
      </c>
      <c r="M1701" s="121">
        <v>0.01</v>
      </c>
      <c r="N1701" s="112">
        <f t="shared" si="160"/>
        <v>1056823.6000000001</v>
      </c>
      <c r="O1701" s="112">
        <f t="shared" si="161"/>
        <v>334660.8066666667</v>
      </c>
      <c r="P1701" s="114">
        <f t="shared" si="162"/>
        <v>722162.79333333345</v>
      </c>
      <c r="Q1701" s="115">
        <f t="shared" si="163"/>
        <v>649946.51400000008</v>
      </c>
    </row>
    <row r="1702" spans="2:17" x14ac:dyDescent="0.25">
      <c r="B1702" s="109">
        <v>1698</v>
      </c>
      <c r="C1702" s="146" t="s">
        <v>6466</v>
      </c>
      <c r="D1702" s="109">
        <v>1200122310</v>
      </c>
      <c r="E1702" s="108" t="s">
        <v>3861</v>
      </c>
      <c r="F1702" s="109">
        <v>2016</v>
      </c>
      <c r="G1702" s="110">
        <v>44389</v>
      </c>
      <c r="H1702" s="109">
        <f t="shared" si="158"/>
        <v>5</v>
      </c>
      <c r="I1702" s="109">
        <v>15</v>
      </c>
      <c r="J1702" s="111">
        <f t="shared" si="159"/>
        <v>6.3333333333333325E-2</v>
      </c>
      <c r="K1702" s="138">
        <v>1042938</v>
      </c>
      <c r="L1702" s="138">
        <v>696434.94</v>
      </c>
      <c r="M1702" s="121">
        <v>0.01</v>
      </c>
      <c r="N1702" s="112">
        <f t="shared" si="160"/>
        <v>1053367.3800000001</v>
      </c>
      <c r="O1702" s="112">
        <f t="shared" si="161"/>
        <v>333566.337</v>
      </c>
      <c r="P1702" s="114">
        <f t="shared" si="162"/>
        <v>719801.04300000006</v>
      </c>
      <c r="Q1702" s="115">
        <f t="shared" si="163"/>
        <v>647820.93870000006</v>
      </c>
    </row>
    <row r="1703" spans="2:17" x14ac:dyDescent="0.25">
      <c r="B1703" s="109">
        <v>1699</v>
      </c>
      <c r="C1703" s="146" t="s">
        <v>6466</v>
      </c>
      <c r="D1703" s="109">
        <v>1200119950</v>
      </c>
      <c r="E1703" s="108" t="s">
        <v>3862</v>
      </c>
      <c r="F1703" s="109">
        <v>2016</v>
      </c>
      <c r="G1703" s="110">
        <v>44389</v>
      </c>
      <c r="H1703" s="109">
        <f t="shared" si="158"/>
        <v>5</v>
      </c>
      <c r="I1703" s="109">
        <v>15</v>
      </c>
      <c r="J1703" s="111">
        <f t="shared" si="159"/>
        <v>6.3333333333333325E-2</v>
      </c>
      <c r="K1703" s="138">
        <v>1012432</v>
      </c>
      <c r="L1703" s="138">
        <v>661646.03</v>
      </c>
      <c r="M1703" s="121">
        <v>0.01</v>
      </c>
      <c r="N1703" s="112">
        <f t="shared" si="160"/>
        <v>1022556.3200000001</v>
      </c>
      <c r="O1703" s="112">
        <f t="shared" si="161"/>
        <v>323809.50133333332</v>
      </c>
      <c r="P1703" s="114">
        <f t="shared" si="162"/>
        <v>698746.81866666675</v>
      </c>
      <c r="Q1703" s="115">
        <f t="shared" si="163"/>
        <v>628872.13680000009</v>
      </c>
    </row>
    <row r="1704" spans="2:17" x14ac:dyDescent="0.25">
      <c r="B1704" s="109">
        <v>1700</v>
      </c>
      <c r="C1704" s="146" t="s">
        <v>6466</v>
      </c>
      <c r="D1704" s="109">
        <v>1200119960</v>
      </c>
      <c r="E1704" s="108" t="s">
        <v>3862</v>
      </c>
      <c r="F1704" s="109">
        <v>2016</v>
      </c>
      <c r="G1704" s="110">
        <v>44389</v>
      </c>
      <c r="H1704" s="109">
        <f t="shared" si="158"/>
        <v>5</v>
      </c>
      <c r="I1704" s="109">
        <v>15</v>
      </c>
      <c r="J1704" s="111">
        <f t="shared" si="159"/>
        <v>6.3333333333333325E-2</v>
      </c>
      <c r="K1704" s="138">
        <v>1012432</v>
      </c>
      <c r="L1704" s="138">
        <v>661646.03</v>
      </c>
      <c r="M1704" s="121">
        <v>0.01</v>
      </c>
      <c r="N1704" s="112">
        <f t="shared" si="160"/>
        <v>1022556.3200000001</v>
      </c>
      <c r="O1704" s="112">
        <f t="shared" si="161"/>
        <v>323809.50133333332</v>
      </c>
      <c r="P1704" s="114">
        <f t="shared" si="162"/>
        <v>698746.81866666675</v>
      </c>
      <c r="Q1704" s="115">
        <f t="shared" si="163"/>
        <v>628872.13680000009</v>
      </c>
    </row>
    <row r="1705" spans="2:17" x14ac:dyDescent="0.25">
      <c r="B1705" s="109">
        <v>1701</v>
      </c>
      <c r="C1705" s="146" t="s">
        <v>6466</v>
      </c>
      <c r="D1705" s="109">
        <v>1200120140</v>
      </c>
      <c r="E1705" s="108" t="s">
        <v>3863</v>
      </c>
      <c r="F1705" s="109">
        <v>2016</v>
      </c>
      <c r="G1705" s="110">
        <v>44389</v>
      </c>
      <c r="H1705" s="109">
        <f t="shared" si="158"/>
        <v>5</v>
      </c>
      <c r="I1705" s="109">
        <v>15</v>
      </c>
      <c r="J1705" s="111">
        <f t="shared" si="159"/>
        <v>6.3333333333333325E-2</v>
      </c>
      <c r="K1705" s="138">
        <v>996508</v>
      </c>
      <c r="L1705" s="138">
        <v>651239.36</v>
      </c>
      <c r="M1705" s="121">
        <v>0.01</v>
      </c>
      <c r="N1705" s="112">
        <f t="shared" si="160"/>
        <v>1006473.08</v>
      </c>
      <c r="O1705" s="112">
        <f t="shared" si="161"/>
        <v>318716.47533333331</v>
      </c>
      <c r="P1705" s="114">
        <f t="shared" si="162"/>
        <v>687756.60466666659</v>
      </c>
      <c r="Q1705" s="115">
        <f t="shared" si="163"/>
        <v>618980.94419999991</v>
      </c>
    </row>
    <row r="1706" spans="2:17" x14ac:dyDescent="0.25">
      <c r="B1706" s="109">
        <v>1702</v>
      </c>
      <c r="C1706" s="146" t="s">
        <v>6466</v>
      </c>
      <c r="D1706" s="109">
        <v>1200122590</v>
      </c>
      <c r="E1706" s="108" t="s">
        <v>1424</v>
      </c>
      <c r="F1706" s="109">
        <v>2016</v>
      </c>
      <c r="G1706" s="110">
        <v>44389</v>
      </c>
      <c r="H1706" s="109">
        <f t="shared" si="158"/>
        <v>5</v>
      </c>
      <c r="I1706" s="109">
        <v>12</v>
      </c>
      <c r="J1706" s="111">
        <f t="shared" si="159"/>
        <v>7.9166666666666663E-2</v>
      </c>
      <c r="K1706" s="138">
        <v>992932</v>
      </c>
      <c r="L1706" s="138">
        <v>666125.88</v>
      </c>
      <c r="M1706" s="121">
        <v>0.01</v>
      </c>
      <c r="N1706" s="112">
        <f t="shared" si="160"/>
        <v>1002861.3200000001</v>
      </c>
      <c r="O1706" s="112">
        <f t="shared" si="161"/>
        <v>396965.93916666665</v>
      </c>
      <c r="P1706" s="114">
        <f t="shared" si="162"/>
        <v>605895.38083333336</v>
      </c>
      <c r="Q1706" s="115">
        <f t="shared" si="163"/>
        <v>545305.84275000007</v>
      </c>
    </row>
    <row r="1707" spans="2:17" x14ac:dyDescent="0.25">
      <c r="B1707" s="109">
        <v>1703</v>
      </c>
      <c r="C1707" s="146" t="s">
        <v>6466</v>
      </c>
      <c r="D1707" s="109">
        <v>1200119940</v>
      </c>
      <c r="E1707" s="108" t="s">
        <v>3864</v>
      </c>
      <c r="F1707" s="109">
        <v>2016</v>
      </c>
      <c r="G1707" s="110">
        <v>44389</v>
      </c>
      <c r="H1707" s="109">
        <f t="shared" si="158"/>
        <v>5</v>
      </c>
      <c r="I1707" s="109">
        <v>15</v>
      </c>
      <c r="J1707" s="111">
        <f t="shared" si="159"/>
        <v>6.3333333333333325E-2</v>
      </c>
      <c r="K1707" s="138">
        <v>874373</v>
      </c>
      <c r="L1707" s="138">
        <v>571421.55000000005</v>
      </c>
      <c r="M1707" s="121">
        <v>0.01</v>
      </c>
      <c r="N1707" s="112">
        <f t="shared" si="160"/>
        <v>883116.73</v>
      </c>
      <c r="O1707" s="112">
        <f t="shared" si="161"/>
        <v>279653.63116666663</v>
      </c>
      <c r="P1707" s="114">
        <f t="shared" si="162"/>
        <v>603463.09883333335</v>
      </c>
      <c r="Q1707" s="115">
        <f t="shared" si="163"/>
        <v>543116.78895000007</v>
      </c>
    </row>
    <row r="1708" spans="2:17" x14ac:dyDescent="0.25">
      <c r="B1708" s="109">
        <v>1704</v>
      </c>
      <c r="C1708" s="146" t="s">
        <v>6466</v>
      </c>
      <c r="D1708" s="109">
        <v>1200122420</v>
      </c>
      <c r="E1708" s="108" t="s">
        <v>3865</v>
      </c>
      <c r="F1708" s="109">
        <v>2016</v>
      </c>
      <c r="G1708" s="110">
        <v>44389</v>
      </c>
      <c r="H1708" s="109">
        <f t="shared" si="158"/>
        <v>5</v>
      </c>
      <c r="I1708" s="109">
        <v>15</v>
      </c>
      <c r="J1708" s="111">
        <f t="shared" si="159"/>
        <v>6.3333333333333325E-2</v>
      </c>
      <c r="K1708" s="138">
        <v>661329</v>
      </c>
      <c r="L1708" s="138">
        <v>447891.86</v>
      </c>
      <c r="M1708" s="121">
        <v>0.01</v>
      </c>
      <c r="N1708" s="112">
        <f t="shared" si="160"/>
        <v>667942.29</v>
      </c>
      <c r="O1708" s="112">
        <f t="shared" si="161"/>
        <v>211515.05850000001</v>
      </c>
      <c r="P1708" s="114">
        <f t="shared" si="162"/>
        <v>456427.23149999999</v>
      </c>
      <c r="Q1708" s="115">
        <f t="shared" si="163"/>
        <v>410784.50835000002</v>
      </c>
    </row>
    <row r="1709" spans="2:17" x14ac:dyDescent="0.25">
      <c r="B1709" s="109">
        <v>1705</v>
      </c>
      <c r="C1709" s="146" t="s">
        <v>6466</v>
      </c>
      <c r="D1709" s="109">
        <v>1200120080</v>
      </c>
      <c r="E1709" s="108" t="s">
        <v>3866</v>
      </c>
      <c r="F1709" s="109">
        <v>2016</v>
      </c>
      <c r="G1709" s="110">
        <v>44389</v>
      </c>
      <c r="H1709" s="109">
        <f t="shared" si="158"/>
        <v>5</v>
      </c>
      <c r="I1709" s="109">
        <v>15</v>
      </c>
      <c r="J1709" s="111">
        <f t="shared" si="159"/>
        <v>6.3333333333333325E-2</v>
      </c>
      <c r="K1709" s="138">
        <v>638807</v>
      </c>
      <c r="L1709" s="138">
        <v>417474.11</v>
      </c>
      <c r="M1709" s="121">
        <v>0.01</v>
      </c>
      <c r="N1709" s="112">
        <f t="shared" si="160"/>
        <v>645195.06999999995</v>
      </c>
      <c r="O1709" s="112">
        <f t="shared" si="161"/>
        <v>204311.77216666663</v>
      </c>
      <c r="P1709" s="114">
        <f t="shared" si="162"/>
        <v>440883.29783333332</v>
      </c>
      <c r="Q1709" s="115">
        <f t="shared" si="163"/>
        <v>396794.96804999997</v>
      </c>
    </row>
    <row r="1710" spans="2:17" x14ac:dyDescent="0.25">
      <c r="B1710" s="109">
        <v>1706</v>
      </c>
      <c r="C1710" s="146" t="s">
        <v>6466</v>
      </c>
      <c r="D1710" s="109">
        <v>1200106450</v>
      </c>
      <c r="E1710" s="108" t="s">
        <v>3867</v>
      </c>
      <c r="F1710" s="109">
        <v>2016</v>
      </c>
      <c r="G1710" s="110">
        <v>44389</v>
      </c>
      <c r="H1710" s="109">
        <f t="shared" si="158"/>
        <v>5</v>
      </c>
      <c r="I1710" s="109">
        <v>15</v>
      </c>
      <c r="J1710" s="111">
        <f t="shared" si="159"/>
        <v>6.3333333333333325E-2</v>
      </c>
      <c r="K1710" s="138">
        <v>594873.18000000005</v>
      </c>
      <c r="L1710" s="138">
        <v>385945.16</v>
      </c>
      <c r="M1710" s="121">
        <v>0.01</v>
      </c>
      <c r="N1710" s="112">
        <f t="shared" si="160"/>
        <v>600821.9118</v>
      </c>
      <c r="O1710" s="112">
        <f t="shared" si="161"/>
        <v>190260.27206999998</v>
      </c>
      <c r="P1710" s="114">
        <f t="shared" si="162"/>
        <v>410561.63973000005</v>
      </c>
      <c r="Q1710" s="115">
        <f t="shared" si="163"/>
        <v>369505.47575700004</v>
      </c>
    </row>
    <row r="1711" spans="2:17" x14ac:dyDescent="0.25">
      <c r="B1711" s="109">
        <v>1707</v>
      </c>
      <c r="C1711" s="146" t="s">
        <v>6466</v>
      </c>
      <c r="D1711" s="109">
        <v>1200124530</v>
      </c>
      <c r="E1711" s="108" t="s">
        <v>3868</v>
      </c>
      <c r="F1711" s="109">
        <v>2016</v>
      </c>
      <c r="G1711" s="110">
        <v>44389</v>
      </c>
      <c r="H1711" s="109">
        <f t="shared" si="158"/>
        <v>5</v>
      </c>
      <c r="I1711" s="109">
        <v>15</v>
      </c>
      <c r="J1711" s="111">
        <f t="shared" si="159"/>
        <v>6.3333333333333325E-2</v>
      </c>
      <c r="K1711" s="138">
        <v>568428</v>
      </c>
      <c r="L1711" s="138">
        <v>387257.8</v>
      </c>
      <c r="M1711" s="121">
        <v>0.01</v>
      </c>
      <c r="N1711" s="112">
        <f t="shared" si="160"/>
        <v>574112.28</v>
      </c>
      <c r="O1711" s="112">
        <f t="shared" si="161"/>
        <v>181802.22200000001</v>
      </c>
      <c r="P1711" s="114">
        <f t="shared" si="162"/>
        <v>392310.05800000002</v>
      </c>
      <c r="Q1711" s="115">
        <f t="shared" si="163"/>
        <v>353079.05220000003</v>
      </c>
    </row>
    <row r="1712" spans="2:17" x14ac:dyDescent="0.25">
      <c r="B1712" s="109">
        <v>1708</v>
      </c>
      <c r="C1712" s="146" t="s">
        <v>6466</v>
      </c>
      <c r="D1712" s="109">
        <v>1200116510</v>
      </c>
      <c r="E1712" s="108" t="s">
        <v>3869</v>
      </c>
      <c r="F1712" s="109">
        <v>2016</v>
      </c>
      <c r="G1712" s="110">
        <v>44389</v>
      </c>
      <c r="H1712" s="109">
        <f t="shared" si="158"/>
        <v>5</v>
      </c>
      <c r="I1712" s="109">
        <v>15</v>
      </c>
      <c r="J1712" s="111">
        <f t="shared" si="159"/>
        <v>6.3333333333333325E-2</v>
      </c>
      <c r="K1712" s="138">
        <v>527284.68999999994</v>
      </c>
      <c r="L1712" s="138">
        <v>351330.51</v>
      </c>
      <c r="M1712" s="121">
        <v>0.01</v>
      </c>
      <c r="N1712" s="112">
        <f t="shared" si="160"/>
        <v>532557.53689999995</v>
      </c>
      <c r="O1712" s="112">
        <f t="shared" si="161"/>
        <v>168643.22001833332</v>
      </c>
      <c r="P1712" s="114">
        <f t="shared" si="162"/>
        <v>363914.31688166666</v>
      </c>
      <c r="Q1712" s="115">
        <f t="shared" si="163"/>
        <v>327522.88519350003</v>
      </c>
    </row>
    <row r="1713" spans="2:17" x14ac:dyDescent="0.25">
      <c r="B1713" s="109">
        <v>1709</v>
      </c>
      <c r="C1713" s="146" t="s">
        <v>6466</v>
      </c>
      <c r="D1713" s="109">
        <v>1200119970</v>
      </c>
      <c r="E1713" s="108" t="s">
        <v>3870</v>
      </c>
      <c r="F1713" s="109">
        <v>2016</v>
      </c>
      <c r="G1713" s="110">
        <v>44389</v>
      </c>
      <c r="H1713" s="109">
        <f t="shared" si="158"/>
        <v>5</v>
      </c>
      <c r="I1713" s="109">
        <v>15</v>
      </c>
      <c r="J1713" s="111">
        <f t="shared" si="159"/>
        <v>6.3333333333333325E-2</v>
      </c>
      <c r="K1713" s="138">
        <v>504740.5</v>
      </c>
      <c r="L1713" s="138">
        <v>329858.74</v>
      </c>
      <c r="M1713" s="121">
        <v>0.01</v>
      </c>
      <c r="N1713" s="112">
        <f t="shared" si="160"/>
        <v>509787.90500000003</v>
      </c>
      <c r="O1713" s="112">
        <f t="shared" si="161"/>
        <v>161432.83658333332</v>
      </c>
      <c r="P1713" s="114">
        <f t="shared" si="162"/>
        <v>348355.06841666671</v>
      </c>
      <c r="Q1713" s="115">
        <f t="shared" si="163"/>
        <v>313519.56157500006</v>
      </c>
    </row>
    <row r="1714" spans="2:17" x14ac:dyDescent="0.25">
      <c r="B1714" s="109">
        <v>1710</v>
      </c>
      <c r="C1714" s="146" t="s">
        <v>6466</v>
      </c>
      <c r="D1714" s="109">
        <v>1200108940</v>
      </c>
      <c r="E1714" s="108" t="s">
        <v>3871</v>
      </c>
      <c r="F1714" s="109">
        <v>2016</v>
      </c>
      <c r="G1714" s="110">
        <v>44389</v>
      </c>
      <c r="H1714" s="109">
        <f t="shared" si="158"/>
        <v>5</v>
      </c>
      <c r="I1714" s="109">
        <v>15</v>
      </c>
      <c r="J1714" s="111">
        <f t="shared" si="159"/>
        <v>6.3333333333333325E-2</v>
      </c>
      <c r="K1714" s="138">
        <v>493692</v>
      </c>
      <c r="L1714" s="138">
        <v>323537.58</v>
      </c>
      <c r="M1714" s="121">
        <v>0.01</v>
      </c>
      <c r="N1714" s="112">
        <f t="shared" si="160"/>
        <v>498628.92</v>
      </c>
      <c r="O1714" s="112">
        <f t="shared" si="161"/>
        <v>157899.158</v>
      </c>
      <c r="P1714" s="114">
        <f t="shared" si="162"/>
        <v>340729.76199999999</v>
      </c>
      <c r="Q1714" s="115">
        <f t="shared" si="163"/>
        <v>306656.78580000001</v>
      </c>
    </row>
    <row r="1715" spans="2:17" x14ac:dyDescent="0.25">
      <c r="B1715" s="109">
        <v>1711</v>
      </c>
      <c r="C1715" s="146" t="s">
        <v>6466</v>
      </c>
      <c r="D1715" s="109">
        <v>1200120090</v>
      </c>
      <c r="E1715" s="108" t="s">
        <v>3872</v>
      </c>
      <c r="F1715" s="109">
        <v>2016</v>
      </c>
      <c r="G1715" s="110">
        <v>44389</v>
      </c>
      <c r="H1715" s="109">
        <f t="shared" si="158"/>
        <v>5</v>
      </c>
      <c r="I1715" s="109">
        <v>10</v>
      </c>
      <c r="J1715" s="111">
        <f t="shared" si="159"/>
        <v>9.5000000000000001E-2</v>
      </c>
      <c r="K1715" s="138">
        <v>474892</v>
      </c>
      <c r="L1715" s="138">
        <v>310352.11</v>
      </c>
      <c r="M1715" s="121">
        <v>0.01</v>
      </c>
      <c r="N1715" s="112">
        <f t="shared" si="160"/>
        <v>479640.92</v>
      </c>
      <c r="O1715" s="112">
        <f t="shared" si="161"/>
        <v>227829.43699999998</v>
      </c>
      <c r="P1715" s="114">
        <f t="shared" si="162"/>
        <v>251811.48300000001</v>
      </c>
      <c r="Q1715" s="115">
        <f t="shared" si="163"/>
        <v>226630.33470000001</v>
      </c>
    </row>
    <row r="1716" spans="2:17" x14ac:dyDescent="0.25">
      <c r="B1716" s="109">
        <v>1712</v>
      </c>
      <c r="C1716" s="146" t="s">
        <v>6466</v>
      </c>
      <c r="D1716" s="109">
        <v>1200122020</v>
      </c>
      <c r="E1716" s="108" t="s">
        <v>3873</v>
      </c>
      <c r="F1716" s="109">
        <v>2016</v>
      </c>
      <c r="G1716" s="110">
        <v>44389</v>
      </c>
      <c r="H1716" s="109">
        <f t="shared" si="158"/>
        <v>5</v>
      </c>
      <c r="I1716" s="109">
        <v>8</v>
      </c>
      <c r="J1716" s="111">
        <f t="shared" si="159"/>
        <v>0.11874999999999999</v>
      </c>
      <c r="K1716" s="138">
        <v>465000</v>
      </c>
      <c r="L1716" s="138">
        <v>311443.83</v>
      </c>
      <c r="M1716" s="121">
        <v>0.01</v>
      </c>
      <c r="N1716" s="112">
        <f t="shared" si="160"/>
        <v>469650</v>
      </c>
      <c r="O1716" s="112">
        <f t="shared" si="161"/>
        <v>278854.6875</v>
      </c>
      <c r="P1716" s="114">
        <f t="shared" si="162"/>
        <v>190795.3125</v>
      </c>
      <c r="Q1716" s="115">
        <f t="shared" si="163"/>
        <v>171715.78125</v>
      </c>
    </row>
    <row r="1717" spans="2:17" x14ac:dyDescent="0.25">
      <c r="B1717" s="109">
        <v>1713</v>
      </c>
      <c r="C1717" s="146" t="s">
        <v>6466</v>
      </c>
      <c r="D1717" s="109">
        <v>1200120160</v>
      </c>
      <c r="E1717" s="108" t="s">
        <v>3874</v>
      </c>
      <c r="F1717" s="109">
        <v>2016</v>
      </c>
      <c r="G1717" s="110">
        <v>44389</v>
      </c>
      <c r="H1717" s="109">
        <f t="shared" si="158"/>
        <v>5</v>
      </c>
      <c r="I1717" s="109">
        <v>8</v>
      </c>
      <c r="J1717" s="111">
        <f t="shared" si="159"/>
        <v>0.11874999999999999</v>
      </c>
      <c r="K1717" s="138">
        <v>394454</v>
      </c>
      <c r="L1717" s="138">
        <v>257784.18</v>
      </c>
      <c r="M1717" s="121">
        <v>0.01</v>
      </c>
      <c r="N1717" s="112">
        <f t="shared" si="160"/>
        <v>398398.54</v>
      </c>
      <c r="O1717" s="112">
        <f t="shared" si="161"/>
        <v>236549.13312499999</v>
      </c>
      <c r="P1717" s="114">
        <f t="shared" si="162"/>
        <v>161849.40687499999</v>
      </c>
      <c r="Q1717" s="115">
        <f t="shared" si="163"/>
        <v>145664.46618749999</v>
      </c>
    </row>
    <row r="1718" spans="2:17" x14ac:dyDescent="0.25">
      <c r="B1718" s="109">
        <v>1714</v>
      </c>
      <c r="C1718" s="146" t="s">
        <v>6466</v>
      </c>
      <c r="D1718" s="109">
        <v>1200125280</v>
      </c>
      <c r="E1718" s="108" t="s">
        <v>3875</v>
      </c>
      <c r="F1718" s="109">
        <v>2016</v>
      </c>
      <c r="G1718" s="110">
        <v>44389</v>
      </c>
      <c r="H1718" s="109">
        <f t="shared" si="158"/>
        <v>5</v>
      </c>
      <c r="I1718" s="109">
        <v>12</v>
      </c>
      <c r="J1718" s="111">
        <f t="shared" si="159"/>
        <v>7.9166666666666663E-2</v>
      </c>
      <c r="K1718" s="138">
        <v>379070</v>
      </c>
      <c r="L1718" s="138">
        <v>263791.19</v>
      </c>
      <c r="M1718" s="121">
        <v>0.01</v>
      </c>
      <c r="N1718" s="112">
        <f t="shared" si="160"/>
        <v>382860.7</v>
      </c>
      <c r="O1718" s="112">
        <f t="shared" si="161"/>
        <v>151549.02708333332</v>
      </c>
      <c r="P1718" s="114">
        <f t="shared" si="162"/>
        <v>231311.67291666669</v>
      </c>
      <c r="Q1718" s="115">
        <f t="shared" si="163"/>
        <v>208180.50562500002</v>
      </c>
    </row>
    <row r="1719" spans="2:17" x14ac:dyDescent="0.25">
      <c r="B1719" s="109">
        <v>1715</v>
      </c>
      <c r="C1719" s="146" t="s">
        <v>6466</v>
      </c>
      <c r="D1719" s="109">
        <v>1200124480</v>
      </c>
      <c r="E1719" s="108" t="s">
        <v>3876</v>
      </c>
      <c r="F1719" s="109">
        <v>2016</v>
      </c>
      <c r="G1719" s="110">
        <v>44389</v>
      </c>
      <c r="H1719" s="109">
        <f t="shared" si="158"/>
        <v>5</v>
      </c>
      <c r="I1719" s="109">
        <v>8</v>
      </c>
      <c r="J1719" s="111">
        <f t="shared" si="159"/>
        <v>0.11874999999999999</v>
      </c>
      <c r="K1719" s="138">
        <v>355000</v>
      </c>
      <c r="L1719" s="138">
        <v>241853.87</v>
      </c>
      <c r="M1719" s="121">
        <v>0.01</v>
      </c>
      <c r="N1719" s="112">
        <f t="shared" si="160"/>
        <v>358550</v>
      </c>
      <c r="O1719" s="112">
        <f t="shared" si="161"/>
        <v>212889.0625</v>
      </c>
      <c r="P1719" s="114">
        <f t="shared" si="162"/>
        <v>145660.9375</v>
      </c>
      <c r="Q1719" s="115">
        <f t="shared" si="163"/>
        <v>131094.84375</v>
      </c>
    </row>
    <row r="1720" spans="2:17" x14ac:dyDescent="0.25">
      <c r="B1720" s="109">
        <v>1716</v>
      </c>
      <c r="C1720" s="146" t="s">
        <v>6466</v>
      </c>
      <c r="D1720" s="109">
        <v>1200124490</v>
      </c>
      <c r="E1720" s="108" t="s">
        <v>3877</v>
      </c>
      <c r="F1720" s="109">
        <v>2016</v>
      </c>
      <c r="G1720" s="110">
        <v>44389</v>
      </c>
      <c r="H1720" s="109">
        <f t="shared" si="158"/>
        <v>5</v>
      </c>
      <c r="I1720" s="109">
        <v>8</v>
      </c>
      <c r="J1720" s="111">
        <f t="shared" si="159"/>
        <v>0.11874999999999999</v>
      </c>
      <c r="K1720" s="138">
        <v>350000</v>
      </c>
      <c r="L1720" s="138">
        <v>238447.51</v>
      </c>
      <c r="M1720" s="121">
        <v>0.06</v>
      </c>
      <c r="N1720" s="112">
        <f t="shared" si="160"/>
        <v>371000</v>
      </c>
      <c r="O1720" s="112">
        <f t="shared" si="161"/>
        <v>220281.25</v>
      </c>
      <c r="P1720" s="114">
        <f t="shared" si="162"/>
        <v>150718.75</v>
      </c>
      <c r="Q1720" s="115">
        <f t="shared" si="163"/>
        <v>135646.875</v>
      </c>
    </row>
    <row r="1721" spans="2:17" x14ac:dyDescent="0.25">
      <c r="B1721" s="109">
        <v>1717</v>
      </c>
      <c r="C1721" s="146" t="s">
        <v>6466</v>
      </c>
      <c r="D1721" s="109">
        <v>1200115670</v>
      </c>
      <c r="E1721" s="108" t="s">
        <v>3878</v>
      </c>
      <c r="F1721" s="109">
        <v>2016</v>
      </c>
      <c r="G1721" s="110">
        <v>44389</v>
      </c>
      <c r="H1721" s="109">
        <f t="shared" si="158"/>
        <v>5</v>
      </c>
      <c r="I1721" s="109">
        <v>8</v>
      </c>
      <c r="J1721" s="111">
        <f t="shared" si="159"/>
        <v>0.11874999999999999</v>
      </c>
      <c r="K1721" s="138">
        <v>314500</v>
      </c>
      <c r="L1721" s="138">
        <v>205131.49</v>
      </c>
      <c r="M1721" s="121">
        <v>0.01</v>
      </c>
      <c r="N1721" s="112">
        <f t="shared" si="160"/>
        <v>317645</v>
      </c>
      <c r="O1721" s="112">
        <f t="shared" si="161"/>
        <v>188601.71875</v>
      </c>
      <c r="P1721" s="114">
        <f t="shared" si="162"/>
        <v>129043.28125</v>
      </c>
      <c r="Q1721" s="115">
        <f t="shared" si="163"/>
        <v>116138.953125</v>
      </c>
    </row>
    <row r="1722" spans="2:17" x14ac:dyDescent="0.25">
      <c r="B1722" s="109">
        <v>1718</v>
      </c>
      <c r="C1722" s="146" t="s">
        <v>6466</v>
      </c>
      <c r="D1722" s="109">
        <v>1200122610</v>
      </c>
      <c r="E1722" s="108" t="s">
        <v>3879</v>
      </c>
      <c r="F1722" s="109">
        <v>2016</v>
      </c>
      <c r="G1722" s="110">
        <v>44389</v>
      </c>
      <c r="H1722" s="109">
        <f t="shared" si="158"/>
        <v>5</v>
      </c>
      <c r="I1722" s="109">
        <v>8</v>
      </c>
      <c r="J1722" s="111">
        <f t="shared" si="159"/>
        <v>0.11874999999999999</v>
      </c>
      <c r="K1722" s="138">
        <v>294950</v>
      </c>
      <c r="L1722" s="138">
        <v>203367.35</v>
      </c>
      <c r="M1722" s="121">
        <v>0.01</v>
      </c>
      <c r="N1722" s="112">
        <f t="shared" si="160"/>
        <v>297899.5</v>
      </c>
      <c r="O1722" s="112">
        <f t="shared" si="161"/>
        <v>176877.828125</v>
      </c>
      <c r="P1722" s="114">
        <f t="shared" si="162"/>
        <v>121021.671875</v>
      </c>
      <c r="Q1722" s="115">
        <f t="shared" si="163"/>
        <v>108919.5046875</v>
      </c>
    </row>
    <row r="1723" spans="2:17" x14ac:dyDescent="0.25">
      <c r="B1723" s="109">
        <v>1719</v>
      </c>
      <c r="C1723" s="146" t="s">
        <v>6466</v>
      </c>
      <c r="D1723" s="109">
        <v>1200125910</v>
      </c>
      <c r="E1723" s="108" t="s">
        <v>3880</v>
      </c>
      <c r="F1723" s="109">
        <v>2016</v>
      </c>
      <c r="G1723" s="110">
        <v>44389</v>
      </c>
      <c r="H1723" s="109">
        <f t="shared" si="158"/>
        <v>5</v>
      </c>
      <c r="I1723" s="109">
        <v>8</v>
      </c>
      <c r="J1723" s="111">
        <f t="shared" si="159"/>
        <v>0.11874999999999999</v>
      </c>
      <c r="K1723" s="138">
        <v>294865</v>
      </c>
      <c r="L1723" s="138">
        <v>206055.42</v>
      </c>
      <c r="M1723" s="121">
        <v>0.01</v>
      </c>
      <c r="N1723" s="112">
        <f t="shared" si="160"/>
        <v>297813.65000000002</v>
      </c>
      <c r="O1723" s="112">
        <f t="shared" si="161"/>
        <v>176826.85468750002</v>
      </c>
      <c r="P1723" s="114">
        <f t="shared" si="162"/>
        <v>120986.79531250001</v>
      </c>
      <c r="Q1723" s="115">
        <f t="shared" si="163"/>
        <v>108888.11578125</v>
      </c>
    </row>
    <row r="1724" spans="2:17" x14ac:dyDescent="0.25">
      <c r="B1724" s="109">
        <v>1720</v>
      </c>
      <c r="C1724" s="146" t="s">
        <v>6466</v>
      </c>
      <c r="D1724" s="109">
        <v>1200105740</v>
      </c>
      <c r="E1724" s="108" t="s">
        <v>3881</v>
      </c>
      <c r="F1724" s="109">
        <v>2016</v>
      </c>
      <c r="G1724" s="110">
        <v>44389</v>
      </c>
      <c r="H1724" s="109">
        <f t="shared" si="158"/>
        <v>5</v>
      </c>
      <c r="I1724" s="109">
        <v>8</v>
      </c>
      <c r="J1724" s="111">
        <f t="shared" si="159"/>
        <v>0.11874999999999999</v>
      </c>
      <c r="K1724" s="138">
        <v>293410</v>
      </c>
      <c r="L1724" s="138">
        <v>195606.66</v>
      </c>
      <c r="M1724" s="121">
        <v>0.01</v>
      </c>
      <c r="N1724" s="112">
        <f t="shared" si="160"/>
        <v>296344.09999999998</v>
      </c>
      <c r="O1724" s="112">
        <f t="shared" si="161"/>
        <v>175954.30937499998</v>
      </c>
      <c r="P1724" s="114">
        <f t="shared" si="162"/>
        <v>120389.79062499999</v>
      </c>
      <c r="Q1724" s="115">
        <f t="shared" si="163"/>
        <v>108350.81156249999</v>
      </c>
    </row>
    <row r="1725" spans="2:17" x14ac:dyDescent="0.25">
      <c r="B1725" s="109">
        <v>1721</v>
      </c>
      <c r="C1725" s="146" t="s">
        <v>6466</v>
      </c>
      <c r="D1725" s="109">
        <v>1200123900</v>
      </c>
      <c r="E1725" s="108" t="s">
        <v>3882</v>
      </c>
      <c r="F1725" s="109">
        <v>2016</v>
      </c>
      <c r="G1725" s="110">
        <v>44389</v>
      </c>
      <c r="H1725" s="109">
        <f t="shared" si="158"/>
        <v>5</v>
      </c>
      <c r="I1725" s="109">
        <v>8</v>
      </c>
      <c r="J1725" s="111">
        <f t="shared" si="159"/>
        <v>0.11874999999999999</v>
      </c>
      <c r="K1725" s="138">
        <v>267450</v>
      </c>
      <c r="L1725" s="138">
        <v>181524.05</v>
      </c>
      <c r="M1725" s="121">
        <v>0.01</v>
      </c>
      <c r="N1725" s="112">
        <f t="shared" si="160"/>
        <v>270124.5</v>
      </c>
      <c r="O1725" s="112">
        <f t="shared" si="161"/>
        <v>160386.421875</v>
      </c>
      <c r="P1725" s="114">
        <f t="shared" si="162"/>
        <v>109738.078125</v>
      </c>
      <c r="Q1725" s="115">
        <f t="shared" si="163"/>
        <v>98764.270312499997</v>
      </c>
    </row>
    <row r="1726" spans="2:17" x14ac:dyDescent="0.25">
      <c r="B1726" s="109">
        <v>1722</v>
      </c>
      <c r="C1726" s="146" t="s">
        <v>6466</v>
      </c>
      <c r="D1726" s="109">
        <v>1200115690</v>
      </c>
      <c r="E1726" s="108" t="s">
        <v>3883</v>
      </c>
      <c r="F1726" s="109">
        <v>2016</v>
      </c>
      <c r="G1726" s="110">
        <v>44389</v>
      </c>
      <c r="H1726" s="109">
        <f t="shared" si="158"/>
        <v>5</v>
      </c>
      <c r="I1726" s="109">
        <v>12</v>
      </c>
      <c r="J1726" s="111">
        <f t="shared" si="159"/>
        <v>7.9166666666666663E-2</v>
      </c>
      <c r="K1726" s="138">
        <v>219040</v>
      </c>
      <c r="L1726" s="138">
        <v>142868.04</v>
      </c>
      <c r="M1726" s="121">
        <v>0.01</v>
      </c>
      <c r="N1726" s="112">
        <f t="shared" si="160"/>
        <v>221230.4</v>
      </c>
      <c r="O1726" s="112">
        <f t="shared" si="161"/>
        <v>87570.366666666654</v>
      </c>
      <c r="P1726" s="114">
        <f t="shared" si="162"/>
        <v>133660.03333333333</v>
      </c>
      <c r="Q1726" s="115">
        <f t="shared" si="163"/>
        <v>120294.03</v>
      </c>
    </row>
    <row r="1727" spans="2:17" x14ac:dyDescent="0.25">
      <c r="B1727" s="109">
        <v>1723</v>
      </c>
      <c r="C1727" s="146" t="s">
        <v>6466</v>
      </c>
      <c r="D1727" s="109">
        <v>1200122900</v>
      </c>
      <c r="E1727" s="108" t="s">
        <v>3884</v>
      </c>
      <c r="F1727" s="109">
        <v>2016</v>
      </c>
      <c r="G1727" s="110">
        <v>44389</v>
      </c>
      <c r="H1727" s="109">
        <f t="shared" si="158"/>
        <v>5</v>
      </c>
      <c r="I1727" s="109">
        <v>15</v>
      </c>
      <c r="J1727" s="111">
        <f t="shared" si="159"/>
        <v>6.3333333333333325E-2</v>
      </c>
      <c r="K1727" s="138">
        <v>217000</v>
      </c>
      <c r="L1727" s="138">
        <v>147718.51999999999</v>
      </c>
      <c r="M1727" s="121">
        <v>0.01</v>
      </c>
      <c r="N1727" s="112">
        <f t="shared" si="160"/>
        <v>219170</v>
      </c>
      <c r="O1727" s="112">
        <f t="shared" si="161"/>
        <v>69403.833333333328</v>
      </c>
      <c r="P1727" s="114">
        <f t="shared" si="162"/>
        <v>149766.16666666669</v>
      </c>
      <c r="Q1727" s="115">
        <f t="shared" si="163"/>
        <v>134789.55000000002</v>
      </c>
    </row>
    <row r="1728" spans="2:17" x14ac:dyDescent="0.25">
      <c r="B1728" s="109">
        <v>1724</v>
      </c>
      <c r="C1728" s="146" t="s">
        <v>6466</v>
      </c>
      <c r="D1728" s="109">
        <v>1200122870</v>
      </c>
      <c r="E1728" s="108" t="s">
        <v>3884</v>
      </c>
      <c r="F1728" s="109">
        <v>2016</v>
      </c>
      <c r="G1728" s="110">
        <v>44389</v>
      </c>
      <c r="H1728" s="109">
        <f t="shared" si="158"/>
        <v>5</v>
      </c>
      <c r="I1728" s="109">
        <v>15</v>
      </c>
      <c r="J1728" s="111">
        <f t="shared" si="159"/>
        <v>6.3333333333333325E-2</v>
      </c>
      <c r="K1728" s="138">
        <v>217000</v>
      </c>
      <c r="L1728" s="138">
        <v>146053.85999999999</v>
      </c>
      <c r="M1728" s="121">
        <v>0.01</v>
      </c>
      <c r="N1728" s="112">
        <f t="shared" si="160"/>
        <v>219170</v>
      </c>
      <c r="O1728" s="112">
        <f t="shared" si="161"/>
        <v>69403.833333333328</v>
      </c>
      <c r="P1728" s="114">
        <f t="shared" si="162"/>
        <v>149766.16666666669</v>
      </c>
      <c r="Q1728" s="115">
        <f t="shared" si="163"/>
        <v>134789.55000000002</v>
      </c>
    </row>
    <row r="1729" spans="2:17" x14ac:dyDescent="0.25">
      <c r="B1729" s="109">
        <v>1725</v>
      </c>
      <c r="C1729" s="146" t="s">
        <v>6466</v>
      </c>
      <c r="D1729" s="109">
        <v>1200122880</v>
      </c>
      <c r="E1729" s="108" t="s">
        <v>3884</v>
      </c>
      <c r="F1729" s="109">
        <v>2016</v>
      </c>
      <c r="G1729" s="110">
        <v>44389</v>
      </c>
      <c r="H1729" s="109">
        <f t="shared" si="158"/>
        <v>5</v>
      </c>
      <c r="I1729" s="109">
        <v>15</v>
      </c>
      <c r="J1729" s="111">
        <f t="shared" si="159"/>
        <v>6.3333333333333325E-2</v>
      </c>
      <c r="K1729" s="138">
        <v>217000</v>
      </c>
      <c r="L1729" s="138">
        <v>146053.85999999999</v>
      </c>
      <c r="M1729" s="121">
        <v>0.01</v>
      </c>
      <c r="N1729" s="112">
        <f t="shared" si="160"/>
        <v>219170</v>
      </c>
      <c r="O1729" s="112">
        <f t="shared" si="161"/>
        <v>69403.833333333328</v>
      </c>
      <c r="P1729" s="114">
        <f t="shared" si="162"/>
        <v>149766.16666666669</v>
      </c>
      <c r="Q1729" s="115">
        <f t="shared" si="163"/>
        <v>134789.55000000002</v>
      </c>
    </row>
    <row r="1730" spans="2:17" x14ac:dyDescent="0.25">
      <c r="B1730" s="109">
        <v>1726</v>
      </c>
      <c r="C1730" s="146" t="s">
        <v>6466</v>
      </c>
      <c r="D1730" s="109">
        <v>1200122890</v>
      </c>
      <c r="E1730" s="108" t="s">
        <v>3884</v>
      </c>
      <c r="F1730" s="109">
        <v>2016</v>
      </c>
      <c r="G1730" s="110">
        <v>44389</v>
      </c>
      <c r="H1730" s="109">
        <f t="shared" si="158"/>
        <v>5</v>
      </c>
      <c r="I1730" s="109">
        <v>15</v>
      </c>
      <c r="J1730" s="111">
        <f t="shared" si="159"/>
        <v>6.3333333333333325E-2</v>
      </c>
      <c r="K1730" s="138">
        <v>217000</v>
      </c>
      <c r="L1730" s="138">
        <v>146053.85999999999</v>
      </c>
      <c r="M1730" s="121">
        <v>0.01</v>
      </c>
      <c r="N1730" s="112">
        <f t="shared" si="160"/>
        <v>219170</v>
      </c>
      <c r="O1730" s="112">
        <f t="shared" si="161"/>
        <v>69403.833333333328</v>
      </c>
      <c r="P1730" s="114">
        <f t="shared" si="162"/>
        <v>149766.16666666669</v>
      </c>
      <c r="Q1730" s="115">
        <f t="shared" si="163"/>
        <v>134789.55000000002</v>
      </c>
    </row>
    <row r="1731" spans="2:17" x14ac:dyDescent="0.25">
      <c r="B1731" s="109">
        <v>1727</v>
      </c>
      <c r="C1731" s="146" t="s">
        <v>6466</v>
      </c>
      <c r="D1731" s="109">
        <v>1200125850</v>
      </c>
      <c r="E1731" s="108" t="s">
        <v>3885</v>
      </c>
      <c r="F1731" s="109">
        <v>2016</v>
      </c>
      <c r="G1731" s="110">
        <v>44389</v>
      </c>
      <c r="H1731" s="109">
        <f t="shared" si="158"/>
        <v>5</v>
      </c>
      <c r="I1731" s="109">
        <v>10</v>
      </c>
      <c r="J1731" s="111">
        <f t="shared" si="159"/>
        <v>9.5000000000000001E-2</v>
      </c>
      <c r="K1731" s="138">
        <v>188738</v>
      </c>
      <c r="L1731" s="138">
        <v>132995.67000000001</v>
      </c>
      <c r="M1731" s="121">
        <v>0.01</v>
      </c>
      <c r="N1731" s="112">
        <f t="shared" si="160"/>
        <v>190625.38</v>
      </c>
      <c r="O1731" s="112">
        <f t="shared" si="161"/>
        <v>90547.055500000002</v>
      </c>
      <c r="P1731" s="114">
        <f t="shared" si="162"/>
        <v>100078.3245</v>
      </c>
      <c r="Q1731" s="115">
        <f t="shared" si="163"/>
        <v>90070.492050000001</v>
      </c>
    </row>
    <row r="1732" spans="2:17" x14ac:dyDescent="0.25">
      <c r="B1732" s="109">
        <v>1728</v>
      </c>
      <c r="C1732" s="146" t="s">
        <v>6466</v>
      </c>
      <c r="D1732" s="109">
        <v>1200119840</v>
      </c>
      <c r="E1732" s="108" t="s">
        <v>268</v>
      </c>
      <c r="F1732" s="109">
        <v>2016</v>
      </c>
      <c r="G1732" s="110">
        <v>44389</v>
      </c>
      <c r="H1732" s="109">
        <f t="shared" si="158"/>
        <v>5</v>
      </c>
      <c r="I1732" s="109">
        <v>10</v>
      </c>
      <c r="J1732" s="111">
        <f t="shared" si="159"/>
        <v>9.5000000000000001E-2</v>
      </c>
      <c r="K1732" s="138">
        <v>171941</v>
      </c>
      <c r="L1732" s="138">
        <v>112367.15</v>
      </c>
      <c r="M1732" s="121">
        <v>0.01</v>
      </c>
      <c r="N1732" s="112">
        <f t="shared" si="160"/>
        <v>173660.41</v>
      </c>
      <c r="O1732" s="112">
        <f t="shared" si="161"/>
        <v>82488.694749999995</v>
      </c>
      <c r="P1732" s="114">
        <f t="shared" si="162"/>
        <v>91171.715250000008</v>
      </c>
      <c r="Q1732" s="115">
        <f t="shared" si="163"/>
        <v>82054.54372500001</v>
      </c>
    </row>
    <row r="1733" spans="2:17" x14ac:dyDescent="0.25">
      <c r="B1733" s="109">
        <v>1729</v>
      </c>
      <c r="C1733" s="146" t="s">
        <v>6466</v>
      </c>
      <c r="D1733" s="109">
        <v>1200119880</v>
      </c>
      <c r="E1733" s="108" t="s">
        <v>3886</v>
      </c>
      <c r="F1733" s="109">
        <v>2016</v>
      </c>
      <c r="G1733" s="110">
        <v>44389</v>
      </c>
      <c r="H1733" s="109">
        <f t="shared" ref="H1733:H1796" si="164">YEAR(G1733)-F1733</f>
        <v>5</v>
      </c>
      <c r="I1733" s="109">
        <v>5</v>
      </c>
      <c r="J1733" s="111">
        <f t="shared" ref="J1733:J1796" si="165">(95/I1733/100)</f>
        <v>0.19</v>
      </c>
      <c r="K1733" s="138">
        <v>171735.25</v>
      </c>
      <c r="L1733" s="138">
        <v>112232.64</v>
      </c>
      <c r="M1733" s="121">
        <v>0.01</v>
      </c>
      <c r="N1733" s="112">
        <f t="shared" ref="N1733:N1796" si="166">K1733*(1+M1733)</f>
        <v>173452.60250000001</v>
      </c>
      <c r="O1733" s="112">
        <f t="shared" ref="O1733:O1796" si="167">H1733*J1733*N1733</f>
        <v>164779.97237500001</v>
      </c>
      <c r="P1733" s="114">
        <f t="shared" si="162"/>
        <v>8672.630124999996</v>
      </c>
      <c r="Q1733" s="115">
        <f t="shared" si="163"/>
        <v>8672.630124999996</v>
      </c>
    </row>
    <row r="1734" spans="2:17" x14ac:dyDescent="0.25">
      <c r="B1734" s="109">
        <v>1730</v>
      </c>
      <c r="C1734" s="146" t="s">
        <v>6466</v>
      </c>
      <c r="D1734" s="109">
        <v>1200121890</v>
      </c>
      <c r="E1734" s="108" t="s">
        <v>3887</v>
      </c>
      <c r="F1734" s="109">
        <v>2016</v>
      </c>
      <c r="G1734" s="110">
        <v>44389</v>
      </c>
      <c r="H1734" s="109">
        <f t="shared" si="164"/>
        <v>5</v>
      </c>
      <c r="I1734" s="109">
        <v>8</v>
      </c>
      <c r="J1734" s="111">
        <f t="shared" si="165"/>
        <v>0.11874999999999999</v>
      </c>
      <c r="K1734" s="138">
        <v>171131.97</v>
      </c>
      <c r="L1734" s="138">
        <v>114963.15</v>
      </c>
      <c r="M1734" s="121">
        <v>0.01</v>
      </c>
      <c r="N1734" s="112">
        <f t="shared" si="166"/>
        <v>172843.28969999999</v>
      </c>
      <c r="O1734" s="112">
        <f t="shared" si="167"/>
        <v>102625.70325937499</v>
      </c>
      <c r="P1734" s="114">
        <f t="shared" ref="P1734:P1797" si="168">IF(N1734-O1734&lt;=0,5%*N1734,N1734-O1734)</f>
        <v>70217.586440625004</v>
      </c>
      <c r="Q1734" s="115">
        <f t="shared" ref="Q1734:Q1797" si="169">IF(P1734=N1734*5%,P1734,P1734*0.9)</f>
        <v>63195.827796562502</v>
      </c>
    </row>
    <row r="1735" spans="2:17" x14ac:dyDescent="0.25">
      <c r="B1735" s="109">
        <v>1731</v>
      </c>
      <c r="C1735" s="146" t="s">
        <v>6466</v>
      </c>
      <c r="D1735" s="109">
        <v>1200121720</v>
      </c>
      <c r="E1735" s="108" t="s">
        <v>3888</v>
      </c>
      <c r="F1735" s="109">
        <v>2016</v>
      </c>
      <c r="G1735" s="110">
        <v>44389</v>
      </c>
      <c r="H1735" s="109">
        <f t="shared" si="164"/>
        <v>5</v>
      </c>
      <c r="I1735" s="109">
        <v>8</v>
      </c>
      <c r="J1735" s="111">
        <f t="shared" si="165"/>
        <v>0.11874999999999999</v>
      </c>
      <c r="K1735" s="138">
        <v>157729.07999999999</v>
      </c>
      <c r="L1735" s="138">
        <v>105988.18</v>
      </c>
      <c r="M1735" s="121">
        <v>0.01</v>
      </c>
      <c r="N1735" s="112">
        <f t="shared" si="166"/>
        <v>159306.37079999998</v>
      </c>
      <c r="O1735" s="112">
        <f t="shared" si="167"/>
        <v>94588.157662499987</v>
      </c>
      <c r="P1735" s="114">
        <f t="shared" si="168"/>
        <v>64718.213137499988</v>
      </c>
      <c r="Q1735" s="115">
        <f t="shared" si="169"/>
        <v>58246.391823749989</v>
      </c>
    </row>
    <row r="1736" spans="2:17" x14ac:dyDescent="0.25">
      <c r="B1736" s="109">
        <v>1732</v>
      </c>
      <c r="C1736" s="146" t="s">
        <v>6466</v>
      </c>
      <c r="D1736" s="109">
        <v>1200105750</v>
      </c>
      <c r="E1736" s="108" t="s">
        <v>3889</v>
      </c>
      <c r="F1736" s="109">
        <v>2016</v>
      </c>
      <c r="G1736" s="110">
        <v>44389</v>
      </c>
      <c r="H1736" s="109">
        <f t="shared" si="164"/>
        <v>5</v>
      </c>
      <c r="I1736" s="109">
        <v>10</v>
      </c>
      <c r="J1736" s="111">
        <f t="shared" si="165"/>
        <v>9.5000000000000001E-2</v>
      </c>
      <c r="K1736" s="138">
        <v>156040</v>
      </c>
      <c r="L1736" s="138">
        <v>103057.65</v>
      </c>
      <c r="M1736" s="121">
        <v>0.01</v>
      </c>
      <c r="N1736" s="112">
        <f t="shared" si="166"/>
        <v>157600.4</v>
      </c>
      <c r="O1736" s="112">
        <f t="shared" si="167"/>
        <v>74860.189999999988</v>
      </c>
      <c r="P1736" s="114">
        <f t="shared" si="168"/>
        <v>82740.210000000006</v>
      </c>
      <c r="Q1736" s="115">
        <f t="shared" si="169"/>
        <v>74466.189000000013</v>
      </c>
    </row>
    <row r="1737" spans="2:17" x14ac:dyDescent="0.25">
      <c r="B1737" s="109">
        <v>1733</v>
      </c>
      <c r="C1737" s="146" t="s">
        <v>6466</v>
      </c>
      <c r="D1737" s="109">
        <v>1200120120</v>
      </c>
      <c r="E1737" s="108" t="s">
        <v>3890</v>
      </c>
      <c r="F1737" s="109">
        <v>2016</v>
      </c>
      <c r="G1737" s="110">
        <v>44389</v>
      </c>
      <c r="H1737" s="109">
        <f t="shared" si="164"/>
        <v>5</v>
      </c>
      <c r="I1737" s="109">
        <v>8</v>
      </c>
      <c r="J1737" s="111">
        <f t="shared" si="165"/>
        <v>0.11874999999999999</v>
      </c>
      <c r="K1737" s="138">
        <v>145070</v>
      </c>
      <c r="L1737" s="138">
        <v>94806.37</v>
      </c>
      <c r="M1737" s="121">
        <v>0.01</v>
      </c>
      <c r="N1737" s="112">
        <f t="shared" si="166"/>
        <v>146520.70000000001</v>
      </c>
      <c r="O1737" s="112">
        <f t="shared" si="167"/>
        <v>86996.665625000009</v>
      </c>
      <c r="P1737" s="114">
        <f t="shared" si="168"/>
        <v>59524.034375000003</v>
      </c>
      <c r="Q1737" s="115">
        <f t="shared" si="169"/>
        <v>53571.630937500006</v>
      </c>
    </row>
    <row r="1738" spans="2:17" x14ac:dyDescent="0.25">
      <c r="B1738" s="109">
        <v>1734</v>
      </c>
      <c r="C1738" s="146" t="s">
        <v>6466</v>
      </c>
      <c r="D1738" s="109">
        <v>1200120050</v>
      </c>
      <c r="E1738" s="108" t="s">
        <v>3891</v>
      </c>
      <c r="F1738" s="109">
        <v>2016</v>
      </c>
      <c r="G1738" s="110">
        <v>44389</v>
      </c>
      <c r="H1738" s="109">
        <f t="shared" si="164"/>
        <v>5</v>
      </c>
      <c r="I1738" s="109">
        <v>10</v>
      </c>
      <c r="J1738" s="111">
        <f t="shared" si="165"/>
        <v>9.5000000000000001E-2</v>
      </c>
      <c r="K1738" s="138">
        <v>141075</v>
      </c>
      <c r="L1738" s="138">
        <v>92195.55</v>
      </c>
      <c r="M1738" s="121">
        <v>0.01</v>
      </c>
      <c r="N1738" s="112">
        <f t="shared" si="166"/>
        <v>142485.75</v>
      </c>
      <c r="O1738" s="112">
        <f t="shared" si="167"/>
        <v>67680.731249999997</v>
      </c>
      <c r="P1738" s="114">
        <f t="shared" si="168"/>
        <v>74805.018750000003</v>
      </c>
      <c r="Q1738" s="115">
        <f t="shared" si="169"/>
        <v>67324.516875000001</v>
      </c>
    </row>
    <row r="1739" spans="2:17" x14ac:dyDescent="0.25">
      <c r="B1739" s="109">
        <v>1735</v>
      </c>
      <c r="C1739" s="146" t="s">
        <v>6466</v>
      </c>
      <c r="D1739" s="109">
        <v>1200106380</v>
      </c>
      <c r="E1739" s="108" t="s">
        <v>3892</v>
      </c>
      <c r="F1739" s="109">
        <v>2016</v>
      </c>
      <c r="G1739" s="110">
        <v>44389</v>
      </c>
      <c r="H1739" s="109">
        <f t="shared" si="164"/>
        <v>5</v>
      </c>
      <c r="I1739" s="109">
        <v>6</v>
      </c>
      <c r="J1739" s="111">
        <f t="shared" si="165"/>
        <v>0.15833333333333333</v>
      </c>
      <c r="K1739" s="138">
        <v>137777.76999999999</v>
      </c>
      <c r="L1739" s="138">
        <v>88560.07</v>
      </c>
      <c r="M1739" s="121">
        <v>0.01</v>
      </c>
      <c r="N1739" s="112">
        <f t="shared" si="166"/>
        <v>139155.5477</v>
      </c>
      <c r="O1739" s="112">
        <f t="shared" si="167"/>
        <v>110164.80859583332</v>
      </c>
      <c r="P1739" s="114">
        <f t="shared" si="168"/>
        <v>28990.739104166671</v>
      </c>
      <c r="Q1739" s="115">
        <f t="shared" si="169"/>
        <v>26091.665193750003</v>
      </c>
    </row>
    <row r="1740" spans="2:17" x14ac:dyDescent="0.25">
      <c r="B1740" s="109">
        <v>1736</v>
      </c>
      <c r="C1740" s="146" t="s">
        <v>6466</v>
      </c>
      <c r="D1740" s="109">
        <v>1200119800</v>
      </c>
      <c r="E1740" s="108" t="s">
        <v>3893</v>
      </c>
      <c r="F1740" s="109">
        <v>2016</v>
      </c>
      <c r="G1740" s="110">
        <v>44389</v>
      </c>
      <c r="H1740" s="109">
        <f t="shared" si="164"/>
        <v>5</v>
      </c>
      <c r="I1740" s="109">
        <v>8</v>
      </c>
      <c r="J1740" s="111">
        <f t="shared" si="165"/>
        <v>0.11874999999999999</v>
      </c>
      <c r="K1740" s="138">
        <v>134987</v>
      </c>
      <c r="L1740" s="138">
        <v>88216.93</v>
      </c>
      <c r="M1740" s="121">
        <v>0.01</v>
      </c>
      <c r="N1740" s="112">
        <f t="shared" si="166"/>
        <v>136336.87</v>
      </c>
      <c r="O1740" s="112">
        <f t="shared" si="167"/>
        <v>80950.016562499994</v>
      </c>
      <c r="P1740" s="114">
        <f t="shared" si="168"/>
        <v>55386.853437500002</v>
      </c>
      <c r="Q1740" s="115">
        <f t="shared" si="169"/>
        <v>49848.168093750006</v>
      </c>
    </row>
    <row r="1741" spans="2:17" x14ac:dyDescent="0.25">
      <c r="B1741" s="109">
        <v>1737</v>
      </c>
      <c r="C1741" s="146" t="s">
        <v>6466</v>
      </c>
      <c r="D1741" s="109">
        <v>1200120070</v>
      </c>
      <c r="E1741" s="108" t="s">
        <v>3894</v>
      </c>
      <c r="F1741" s="109">
        <v>2016</v>
      </c>
      <c r="G1741" s="110">
        <v>44389</v>
      </c>
      <c r="H1741" s="109">
        <f t="shared" si="164"/>
        <v>5</v>
      </c>
      <c r="I1741" s="109">
        <v>8</v>
      </c>
      <c r="J1741" s="111">
        <f t="shared" si="165"/>
        <v>0.11874999999999999</v>
      </c>
      <c r="K1741" s="138">
        <v>133727.35</v>
      </c>
      <c r="L1741" s="138">
        <v>87393.67</v>
      </c>
      <c r="M1741" s="121">
        <v>0.01</v>
      </c>
      <c r="N1741" s="112">
        <f t="shared" si="166"/>
        <v>135064.62350000002</v>
      </c>
      <c r="O1741" s="112">
        <f t="shared" si="167"/>
        <v>80194.620203125014</v>
      </c>
      <c r="P1741" s="114">
        <f t="shared" si="168"/>
        <v>54870.003296875002</v>
      </c>
      <c r="Q1741" s="115">
        <f t="shared" si="169"/>
        <v>49383.002967187502</v>
      </c>
    </row>
    <row r="1742" spans="2:17" x14ac:dyDescent="0.25">
      <c r="B1742" s="109">
        <v>1738</v>
      </c>
      <c r="C1742" s="146" t="s">
        <v>6466</v>
      </c>
      <c r="D1742" s="109">
        <v>1200120850</v>
      </c>
      <c r="E1742" s="108" t="s">
        <v>3895</v>
      </c>
      <c r="F1742" s="109">
        <v>2016</v>
      </c>
      <c r="G1742" s="110">
        <v>44389</v>
      </c>
      <c r="H1742" s="109">
        <f t="shared" si="164"/>
        <v>5</v>
      </c>
      <c r="I1742" s="109">
        <v>3</v>
      </c>
      <c r="J1742" s="111">
        <f t="shared" si="165"/>
        <v>0.31666666666666665</v>
      </c>
      <c r="K1742" s="138">
        <v>123000</v>
      </c>
      <c r="L1742" s="138">
        <v>80383.14</v>
      </c>
      <c r="M1742" s="121">
        <v>0</v>
      </c>
      <c r="N1742" s="112">
        <f t="shared" si="166"/>
        <v>123000</v>
      </c>
      <c r="O1742" s="112">
        <f t="shared" si="167"/>
        <v>194750</v>
      </c>
      <c r="P1742" s="114">
        <f t="shared" si="168"/>
        <v>6150</v>
      </c>
      <c r="Q1742" s="115">
        <f t="shared" si="169"/>
        <v>6150</v>
      </c>
    </row>
    <row r="1743" spans="2:17" x14ac:dyDescent="0.25">
      <c r="B1743" s="109">
        <v>1739</v>
      </c>
      <c r="C1743" s="146" t="s">
        <v>6466</v>
      </c>
      <c r="D1743" s="109">
        <v>1200120840</v>
      </c>
      <c r="E1743" s="108" t="s">
        <v>3895</v>
      </c>
      <c r="F1743" s="109">
        <v>2016</v>
      </c>
      <c r="G1743" s="110">
        <v>44389</v>
      </c>
      <c r="H1743" s="109">
        <f t="shared" si="164"/>
        <v>5</v>
      </c>
      <c r="I1743" s="109">
        <v>3</v>
      </c>
      <c r="J1743" s="111">
        <f t="shared" si="165"/>
        <v>0.31666666666666665</v>
      </c>
      <c r="K1743" s="138">
        <v>123000</v>
      </c>
      <c r="L1743" s="138">
        <v>80383.14</v>
      </c>
      <c r="M1743" s="121">
        <v>0</v>
      </c>
      <c r="N1743" s="112">
        <f t="shared" si="166"/>
        <v>123000</v>
      </c>
      <c r="O1743" s="112">
        <f t="shared" si="167"/>
        <v>194750</v>
      </c>
      <c r="P1743" s="114">
        <f t="shared" si="168"/>
        <v>6150</v>
      </c>
      <c r="Q1743" s="115">
        <f t="shared" si="169"/>
        <v>6150</v>
      </c>
    </row>
    <row r="1744" spans="2:17" x14ac:dyDescent="0.25">
      <c r="B1744" s="109">
        <v>1740</v>
      </c>
      <c r="C1744" s="146" t="s">
        <v>6466</v>
      </c>
      <c r="D1744" s="109">
        <v>1200119930</v>
      </c>
      <c r="E1744" s="108" t="s">
        <v>3896</v>
      </c>
      <c r="F1744" s="109">
        <v>2016</v>
      </c>
      <c r="G1744" s="110">
        <v>44389</v>
      </c>
      <c r="H1744" s="109">
        <f t="shared" si="164"/>
        <v>5</v>
      </c>
      <c r="I1744" s="109">
        <v>15</v>
      </c>
      <c r="J1744" s="111">
        <f t="shared" si="165"/>
        <v>6.3333333333333325E-2</v>
      </c>
      <c r="K1744" s="138">
        <v>116346</v>
      </c>
      <c r="L1744" s="138">
        <v>86112.46</v>
      </c>
      <c r="M1744" s="121">
        <v>0.01</v>
      </c>
      <c r="N1744" s="112">
        <f t="shared" si="166"/>
        <v>117509.46</v>
      </c>
      <c r="O1744" s="112">
        <f t="shared" si="167"/>
        <v>37211.328999999998</v>
      </c>
      <c r="P1744" s="114">
        <f t="shared" si="168"/>
        <v>80298.131000000008</v>
      </c>
      <c r="Q1744" s="115">
        <f t="shared" si="169"/>
        <v>72268.317900000009</v>
      </c>
    </row>
    <row r="1745" spans="2:17" x14ac:dyDescent="0.25">
      <c r="B1745" s="109">
        <v>1741</v>
      </c>
      <c r="C1745" s="146" t="s">
        <v>6466</v>
      </c>
      <c r="D1745" s="109">
        <v>1200124500</v>
      </c>
      <c r="E1745" s="108" t="s">
        <v>3897</v>
      </c>
      <c r="F1745" s="109">
        <v>2016</v>
      </c>
      <c r="G1745" s="110">
        <v>44389</v>
      </c>
      <c r="H1745" s="109">
        <f t="shared" si="164"/>
        <v>5</v>
      </c>
      <c r="I1745" s="109">
        <v>10</v>
      </c>
      <c r="J1745" s="111">
        <f t="shared" si="165"/>
        <v>9.5000000000000001E-2</v>
      </c>
      <c r="K1745" s="138">
        <v>114750</v>
      </c>
      <c r="L1745" s="138">
        <v>78176.72</v>
      </c>
      <c r="M1745" s="121">
        <v>0.01</v>
      </c>
      <c r="N1745" s="112">
        <f t="shared" si="166"/>
        <v>115897.5</v>
      </c>
      <c r="O1745" s="112">
        <f t="shared" si="167"/>
        <v>55051.3125</v>
      </c>
      <c r="P1745" s="114">
        <f t="shared" si="168"/>
        <v>60846.1875</v>
      </c>
      <c r="Q1745" s="115">
        <f t="shared" si="169"/>
        <v>54761.568749999999</v>
      </c>
    </row>
    <row r="1746" spans="2:17" x14ac:dyDescent="0.25">
      <c r="B1746" s="109">
        <v>1742</v>
      </c>
      <c r="C1746" s="146" t="s">
        <v>6466</v>
      </c>
      <c r="D1746" s="109">
        <v>1200119790</v>
      </c>
      <c r="E1746" s="108" t="s">
        <v>3898</v>
      </c>
      <c r="F1746" s="109">
        <v>2016</v>
      </c>
      <c r="G1746" s="110">
        <v>44389</v>
      </c>
      <c r="H1746" s="109">
        <f t="shared" si="164"/>
        <v>5</v>
      </c>
      <c r="I1746" s="109">
        <v>15</v>
      </c>
      <c r="J1746" s="111">
        <f t="shared" si="165"/>
        <v>6.3333333333333325E-2</v>
      </c>
      <c r="K1746" s="138">
        <v>105908</v>
      </c>
      <c r="L1746" s="138">
        <v>69213.16</v>
      </c>
      <c r="M1746" s="121">
        <v>0.01</v>
      </c>
      <c r="N1746" s="112">
        <f t="shared" si="166"/>
        <v>106967.08</v>
      </c>
      <c r="O1746" s="112">
        <f t="shared" si="167"/>
        <v>33872.908666666663</v>
      </c>
      <c r="P1746" s="114">
        <f t="shared" si="168"/>
        <v>73094.171333333332</v>
      </c>
      <c r="Q1746" s="115">
        <f t="shared" si="169"/>
        <v>65784.754199999996</v>
      </c>
    </row>
    <row r="1747" spans="2:17" x14ac:dyDescent="0.25">
      <c r="B1747" s="109">
        <v>1743</v>
      </c>
      <c r="C1747" s="146" t="s">
        <v>6466</v>
      </c>
      <c r="D1747" s="109">
        <v>1200119810</v>
      </c>
      <c r="E1747" s="108" t="s">
        <v>3899</v>
      </c>
      <c r="F1747" s="109">
        <v>2016</v>
      </c>
      <c r="G1747" s="110">
        <v>44389</v>
      </c>
      <c r="H1747" s="109">
        <f t="shared" si="164"/>
        <v>5</v>
      </c>
      <c r="I1747" s="109">
        <v>10</v>
      </c>
      <c r="J1747" s="111">
        <f t="shared" si="165"/>
        <v>9.5000000000000001E-2</v>
      </c>
      <c r="K1747" s="138">
        <v>105511</v>
      </c>
      <c r="L1747" s="138">
        <v>68953.679999999993</v>
      </c>
      <c r="M1747" s="121">
        <v>0.01</v>
      </c>
      <c r="N1747" s="112">
        <f t="shared" si="166"/>
        <v>106566.11</v>
      </c>
      <c r="O1747" s="112">
        <f t="shared" si="167"/>
        <v>50618.902249999999</v>
      </c>
      <c r="P1747" s="114">
        <f t="shared" si="168"/>
        <v>55947.207750000001</v>
      </c>
      <c r="Q1747" s="115">
        <f t="shared" si="169"/>
        <v>50352.486975</v>
      </c>
    </row>
    <row r="1748" spans="2:17" x14ac:dyDescent="0.25">
      <c r="B1748" s="109">
        <v>1744</v>
      </c>
      <c r="C1748" s="146" t="s">
        <v>6466</v>
      </c>
      <c r="D1748" s="109">
        <v>1200119920</v>
      </c>
      <c r="E1748" s="108" t="s">
        <v>3900</v>
      </c>
      <c r="F1748" s="109">
        <v>2016</v>
      </c>
      <c r="G1748" s="110">
        <v>44389</v>
      </c>
      <c r="H1748" s="109">
        <f t="shared" si="164"/>
        <v>5</v>
      </c>
      <c r="I1748" s="109">
        <v>10</v>
      </c>
      <c r="J1748" s="111">
        <f t="shared" si="165"/>
        <v>9.5000000000000001E-2</v>
      </c>
      <c r="K1748" s="138">
        <v>101884.44</v>
      </c>
      <c r="L1748" s="138">
        <v>66583.649999999994</v>
      </c>
      <c r="M1748" s="121">
        <v>0.01</v>
      </c>
      <c r="N1748" s="112">
        <f t="shared" si="166"/>
        <v>102903.2844</v>
      </c>
      <c r="O1748" s="112">
        <f t="shared" si="167"/>
        <v>48879.060089999999</v>
      </c>
      <c r="P1748" s="114">
        <f t="shared" si="168"/>
        <v>54024.224310000005</v>
      </c>
      <c r="Q1748" s="115">
        <f t="shared" si="169"/>
        <v>48621.801879000006</v>
      </c>
    </row>
    <row r="1749" spans="2:17" x14ac:dyDescent="0.25">
      <c r="B1749" s="109">
        <v>1745</v>
      </c>
      <c r="C1749" s="146" t="s">
        <v>6466</v>
      </c>
      <c r="D1749" s="109">
        <v>1200120100</v>
      </c>
      <c r="E1749" s="108" t="s">
        <v>3901</v>
      </c>
      <c r="F1749" s="109">
        <v>2016</v>
      </c>
      <c r="G1749" s="110">
        <v>44389</v>
      </c>
      <c r="H1749" s="109">
        <f t="shared" si="164"/>
        <v>5</v>
      </c>
      <c r="I1749" s="109">
        <v>5</v>
      </c>
      <c r="J1749" s="111">
        <f t="shared" si="165"/>
        <v>0.19</v>
      </c>
      <c r="K1749" s="138">
        <v>79854</v>
      </c>
      <c r="L1749" s="138">
        <v>52186.3</v>
      </c>
      <c r="M1749" s="121">
        <v>0.01</v>
      </c>
      <c r="N1749" s="112">
        <f t="shared" si="166"/>
        <v>80652.539999999994</v>
      </c>
      <c r="O1749" s="112">
        <f t="shared" si="167"/>
        <v>76619.912999999986</v>
      </c>
      <c r="P1749" s="114">
        <f t="shared" si="168"/>
        <v>4032.6270000000077</v>
      </c>
      <c r="Q1749" s="115">
        <f t="shared" si="169"/>
        <v>3629.364300000007</v>
      </c>
    </row>
    <row r="1750" spans="2:17" x14ac:dyDescent="0.25">
      <c r="B1750" s="109">
        <v>1746</v>
      </c>
      <c r="C1750" s="146" t="s">
        <v>6466</v>
      </c>
      <c r="D1750" s="109">
        <v>1200127160</v>
      </c>
      <c r="E1750" s="108" t="s">
        <v>3902</v>
      </c>
      <c r="F1750" s="109">
        <v>2016</v>
      </c>
      <c r="G1750" s="110">
        <v>44389</v>
      </c>
      <c r="H1750" s="109">
        <f t="shared" si="164"/>
        <v>5</v>
      </c>
      <c r="I1750" s="109">
        <v>5</v>
      </c>
      <c r="J1750" s="111">
        <f t="shared" si="165"/>
        <v>0.19</v>
      </c>
      <c r="K1750" s="138">
        <v>67000</v>
      </c>
      <c r="L1750" s="138">
        <v>47369.71</v>
      </c>
      <c r="M1750" s="121">
        <v>0.01</v>
      </c>
      <c r="N1750" s="112">
        <f t="shared" si="166"/>
        <v>67670</v>
      </c>
      <c r="O1750" s="112">
        <f t="shared" si="167"/>
        <v>64286.5</v>
      </c>
      <c r="P1750" s="114">
        <f t="shared" si="168"/>
        <v>3383.5</v>
      </c>
      <c r="Q1750" s="115">
        <f t="shared" si="169"/>
        <v>3383.5</v>
      </c>
    </row>
    <row r="1751" spans="2:17" x14ac:dyDescent="0.25">
      <c r="B1751" s="109">
        <v>1747</v>
      </c>
      <c r="C1751" s="146" t="s">
        <v>6466</v>
      </c>
      <c r="D1751" s="109">
        <v>1200116110</v>
      </c>
      <c r="E1751" s="108" t="s">
        <v>3903</v>
      </c>
      <c r="F1751" s="109">
        <v>2016</v>
      </c>
      <c r="G1751" s="110">
        <v>44389</v>
      </c>
      <c r="H1751" s="109">
        <f t="shared" si="164"/>
        <v>5</v>
      </c>
      <c r="I1751" s="109">
        <v>10</v>
      </c>
      <c r="J1751" s="111">
        <f t="shared" si="165"/>
        <v>9.5000000000000001E-2</v>
      </c>
      <c r="K1751" s="138">
        <v>62000</v>
      </c>
      <c r="L1751" s="138">
        <v>40529.64</v>
      </c>
      <c r="M1751" s="121">
        <v>0.01</v>
      </c>
      <c r="N1751" s="112">
        <f t="shared" si="166"/>
        <v>62620</v>
      </c>
      <c r="O1751" s="112">
        <f t="shared" si="167"/>
        <v>29744.5</v>
      </c>
      <c r="P1751" s="114">
        <f t="shared" si="168"/>
        <v>32875.5</v>
      </c>
      <c r="Q1751" s="115">
        <f t="shared" si="169"/>
        <v>29587.95</v>
      </c>
    </row>
    <row r="1752" spans="2:17" x14ac:dyDescent="0.25">
      <c r="B1752" s="109">
        <v>1748</v>
      </c>
      <c r="C1752" s="146" t="s">
        <v>6466</v>
      </c>
      <c r="D1752" s="109">
        <v>1200124030</v>
      </c>
      <c r="E1752" s="108" t="s">
        <v>3904</v>
      </c>
      <c r="F1752" s="109">
        <v>2016</v>
      </c>
      <c r="G1752" s="110">
        <v>44389</v>
      </c>
      <c r="H1752" s="109">
        <f t="shared" si="164"/>
        <v>5</v>
      </c>
      <c r="I1752" s="109">
        <v>3</v>
      </c>
      <c r="J1752" s="111">
        <f t="shared" si="165"/>
        <v>0.31666666666666665</v>
      </c>
      <c r="K1752" s="138">
        <v>60500</v>
      </c>
      <c r="L1752" s="138">
        <v>41117.9</v>
      </c>
      <c r="M1752" s="113">
        <v>0.06</v>
      </c>
      <c r="N1752" s="112">
        <f t="shared" si="166"/>
        <v>64130</v>
      </c>
      <c r="O1752" s="112">
        <f t="shared" si="167"/>
        <v>101539.16666666666</v>
      </c>
      <c r="P1752" s="114">
        <f t="shared" si="168"/>
        <v>3206.5</v>
      </c>
      <c r="Q1752" s="115">
        <f t="shared" si="169"/>
        <v>3206.5</v>
      </c>
    </row>
    <row r="1753" spans="2:17" x14ac:dyDescent="0.25">
      <c r="B1753" s="109">
        <v>1749</v>
      </c>
      <c r="C1753" s="146" t="s">
        <v>6466</v>
      </c>
      <c r="D1753" s="109">
        <v>1200120060</v>
      </c>
      <c r="E1753" s="108" t="s">
        <v>3905</v>
      </c>
      <c r="F1753" s="109">
        <v>2016</v>
      </c>
      <c r="G1753" s="110">
        <v>44389</v>
      </c>
      <c r="H1753" s="109">
        <f t="shared" si="164"/>
        <v>5</v>
      </c>
      <c r="I1753" s="109">
        <v>8</v>
      </c>
      <c r="J1753" s="111">
        <f t="shared" si="165"/>
        <v>0.11874999999999999</v>
      </c>
      <c r="K1753" s="138">
        <v>50866.5</v>
      </c>
      <c r="L1753" s="138">
        <v>33242.35</v>
      </c>
      <c r="M1753" s="121">
        <v>0.01</v>
      </c>
      <c r="N1753" s="112">
        <f t="shared" si="166"/>
        <v>51375.165000000001</v>
      </c>
      <c r="O1753" s="112">
        <f t="shared" si="167"/>
        <v>30504.00421875</v>
      </c>
      <c r="P1753" s="114">
        <f t="shared" si="168"/>
        <v>20871.160781250001</v>
      </c>
      <c r="Q1753" s="115">
        <f t="shared" si="169"/>
        <v>18784.044703125001</v>
      </c>
    </row>
    <row r="1754" spans="2:17" x14ac:dyDescent="0.25">
      <c r="B1754" s="109">
        <v>1750</v>
      </c>
      <c r="C1754" s="146" t="s">
        <v>6466</v>
      </c>
      <c r="D1754" s="109">
        <v>1200104230</v>
      </c>
      <c r="E1754" s="108" t="s">
        <v>3906</v>
      </c>
      <c r="F1754" s="109">
        <v>2016</v>
      </c>
      <c r="G1754" s="110">
        <v>44389</v>
      </c>
      <c r="H1754" s="109">
        <f t="shared" si="164"/>
        <v>5</v>
      </c>
      <c r="I1754" s="109">
        <v>8</v>
      </c>
      <c r="J1754" s="111">
        <f t="shared" si="165"/>
        <v>0.11874999999999999</v>
      </c>
      <c r="K1754" s="138">
        <v>48902</v>
      </c>
      <c r="L1754" s="138">
        <v>31406.25</v>
      </c>
      <c r="M1754" s="121">
        <v>0.01</v>
      </c>
      <c r="N1754" s="112">
        <f t="shared" si="166"/>
        <v>49391.02</v>
      </c>
      <c r="O1754" s="112">
        <f t="shared" si="167"/>
        <v>29325.918124999997</v>
      </c>
      <c r="P1754" s="114">
        <f t="shared" si="168"/>
        <v>20065.101875</v>
      </c>
      <c r="Q1754" s="115">
        <f t="shared" si="169"/>
        <v>18058.5916875</v>
      </c>
    </row>
    <row r="1755" spans="2:17" x14ac:dyDescent="0.25">
      <c r="B1755" s="109">
        <v>1751</v>
      </c>
      <c r="C1755" s="146" t="s">
        <v>6466</v>
      </c>
      <c r="D1755" s="109">
        <v>1200115710</v>
      </c>
      <c r="E1755" s="108" t="s">
        <v>3907</v>
      </c>
      <c r="F1755" s="109">
        <v>2016</v>
      </c>
      <c r="G1755" s="110">
        <v>44389</v>
      </c>
      <c r="H1755" s="109">
        <f t="shared" si="164"/>
        <v>5</v>
      </c>
      <c r="I1755" s="109">
        <v>8</v>
      </c>
      <c r="J1755" s="111">
        <f t="shared" si="165"/>
        <v>0.11874999999999999</v>
      </c>
      <c r="K1755" s="138">
        <v>44400</v>
      </c>
      <c r="L1755" s="138">
        <v>28919.3</v>
      </c>
      <c r="M1755" s="121">
        <v>0.01</v>
      </c>
      <c r="N1755" s="112">
        <f t="shared" si="166"/>
        <v>44844</v>
      </c>
      <c r="O1755" s="112">
        <f t="shared" si="167"/>
        <v>26626.125</v>
      </c>
      <c r="P1755" s="114">
        <f t="shared" si="168"/>
        <v>18217.875</v>
      </c>
      <c r="Q1755" s="115">
        <f t="shared" si="169"/>
        <v>16396.087500000001</v>
      </c>
    </row>
    <row r="1756" spans="2:17" x14ac:dyDescent="0.25">
      <c r="B1756" s="109">
        <v>1752</v>
      </c>
      <c r="C1756" s="146" t="s">
        <v>6466</v>
      </c>
      <c r="D1756" s="109">
        <v>1200121550</v>
      </c>
      <c r="E1756" s="108" t="s">
        <v>3908</v>
      </c>
      <c r="F1756" s="109">
        <v>2016</v>
      </c>
      <c r="G1756" s="110">
        <v>44389</v>
      </c>
      <c r="H1756" s="109">
        <f t="shared" si="164"/>
        <v>5</v>
      </c>
      <c r="I1756" s="109">
        <v>15</v>
      </c>
      <c r="J1756" s="111">
        <f t="shared" si="165"/>
        <v>6.3333333333333325E-2</v>
      </c>
      <c r="K1756" s="138">
        <v>43031.25</v>
      </c>
      <c r="L1756" s="138">
        <v>28970.45</v>
      </c>
      <c r="M1756" s="121">
        <v>0.01</v>
      </c>
      <c r="N1756" s="112">
        <f t="shared" si="166"/>
        <v>43461.5625</v>
      </c>
      <c r="O1756" s="112">
        <f t="shared" si="167"/>
        <v>13762.828125</v>
      </c>
      <c r="P1756" s="114">
        <f t="shared" si="168"/>
        <v>29698.734375</v>
      </c>
      <c r="Q1756" s="115">
        <f t="shared" si="169"/>
        <v>26728.860937500001</v>
      </c>
    </row>
    <row r="1757" spans="2:17" x14ac:dyDescent="0.25">
      <c r="B1757" s="109">
        <v>1753</v>
      </c>
      <c r="C1757" s="146" t="s">
        <v>6466</v>
      </c>
      <c r="D1757" s="109">
        <v>1200124510</v>
      </c>
      <c r="E1757" s="108" t="s">
        <v>3909</v>
      </c>
      <c r="F1757" s="109">
        <v>2016</v>
      </c>
      <c r="G1757" s="110">
        <v>44389</v>
      </c>
      <c r="H1757" s="109">
        <f t="shared" si="164"/>
        <v>5</v>
      </c>
      <c r="I1757" s="109">
        <v>8</v>
      </c>
      <c r="J1757" s="111">
        <f t="shared" si="165"/>
        <v>0.11874999999999999</v>
      </c>
      <c r="K1757" s="138">
        <v>43031</v>
      </c>
      <c r="L1757" s="138">
        <v>29316.11</v>
      </c>
      <c r="M1757" s="121">
        <v>0.01</v>
      </c>
      <c r="N1757" s="112">
        <f t="shared" si="166"/>
        <v>43461.31</v>
      </c>
      <c r="O1757" s="112">
        <f t="shared" si="167"/>
        <v>25805.152812499997</v>
      </c>
      <c r="P1757" s="114">
        <f t="shared" si="168"/>
        <v>17656.157187500001</v>
      </c>
      <c r="Q1757" s="115">
        <f t="shared" si="169"/>
        <v>15890.541468750002</v>
      </c>
    </row>
    <row r="1758" spans="2:17" x14ac:dyDescent="0.25">
      <c r="B1758" s="109">
        <v>1754</v>
      </c>
      <c r="C1758" s="146" t="s">
        <v>6466</v>
      </c>
      <c r="D1758" s="109">
        <v>1200121530</v>
      </c>
      <c r="E1758" s="108" t="s">
        <v>3910</v>
      </c>
      <c r="F1758" s="109">
        <v>2016</v>
      </c>
      <c r="G1758" s="110">
        <v>44389</v>
      </c>
      <c r="H1758" s="109">
        <f t="shared" si="164"/>
        <v>5</v>
      </c>
      <c r="I1758" s="109">
        <v>5</v>
      </c>
      <c r="J1758" s="111">
        <f t="shared" si="165"/>
        <v>0.19</v>
      </c>
      <c r="K1758" s="138">
        <v>41004</v>
      </c>
      <c r="L1758" s="138">
        <v>27216.17</v>
      </c>
      <c r="M1758" s="121">
        <v>0.01</v>
      </c>
      <c r="N1758" s="112">
        <f t="shared" si="166"/>
        <v>41414.04</v>
      </c>
      <c r="O1758" s="112">
        <f t="shared" si="167"/>
        <v>39343.337999999996</v>
      </c>
      <c r="P1758" s="114">
        <f t="shared" si="168"/>
        <v>2070.7020000000048</v>
      </c>
      <c r="Q1758" s="115">
        <f t="shared" si="169"/>
        <v>2070.7020000000048</v>
      </c>
    </row>
    <row r="1759" spans="2:17" x14ac:dyDescent="0.25">
      <c r="B1759" s="109">
        <v>1755</v>
      </c>
      <c r="C1759" s="146" t="s">
        <v>6466</v>
      </c>
      <c r="D1759" s="109">
        <v>1200109130</v>
      </c>
      <c r="E1759" s="108" t="s">
        <v>3911</v>
      </c>
      <c r="F1759" s="109">
        <v>2016</v>
      </c>
      <c r="G1759" s="110">
        <v>44389</v>
      </c>
      <c r="H1759" s="109">
        <f t="shared" si="164"/>
        <v>5</v>
      </c>
      <c r="I1759" s="109">
        <v>8</v>
      </c>
      <c r="J1759" s="111">
        <f t="shared" si="165"/>
        <v>0.11874999999999999</v>
      </c>
      <c r="K1759" s="138">
        <v>37187</v>
      </c>
      <c r="L1759" s="138">
        <v>24078.98</v>
      </c>
      <c r="M1759" s="121">
        <v>0.01</v>
      </c>
      <c r="N1759" s="112">
        <f t="shared" si="166"/>
        <v>37558.870000000003</v>
      </c>
      <c r="O1759" s="112">
        <f t="shared" si="167"/>
        <v>22300.579062500001</v>
      </c>
      <c r="P1759" s="114">
        <f t="shared" si="168"/>
        <v>15258.290937500002</v>
      </c>
      <c r="Q1759" s="115">
        <f t="shared" si="169"/>
        <v>13732.461843750001</v>
      </c>
    </row>
    <row r="1760" spans="2:17" x14ac:dyDescent="0.25">
      <c r="B1760" s="109">
        <v>1756</v>
      </c>
      <c r="C1760" s="146" t="s">
        <v>6466</v>
      </c>
      <c r="D1760" s="109">
        <v>1200121820</v>
      </c>
      <c r="E1760" s="108" t="s">
        <v>3912</v>
      </c>
      <c r="F1760" s="109">
        <v>2016</v>
      </c>
      <c r="G1760" s="110">
        <v>44389</v>
      </c>
      <c r="H1760" s="109">
        <f t="shared" si="164"/>
        <v>5</v>
      </c>
      <c r="I1760" s="109">
        <v>5</v>
      </c>
      <c r="J1760" s="111">
        <f t="shared" si="165"/>
        <v>0.19</v>
      </c>
      <c r="K1760" s="138">
        <v>30730</v>
      </c>
      <c r="L1760" s="138">
        <v>20380.009999999998</v>
      </c>
      <c r="M1760" s="121">
        <v>0.01</v>
      </c>
      <c r="N1760" s="112">
        <f t="shared" si="166"/>
        <v>31037.3</v>
      </c>
      <c r="O1760" s="112">
        <f t="shared" si="167"/>
        <v>29485.434999999998</v>
      </c>
      <c r="P1760" s="114">
        <f t="shared" si="168"/>
        <v>1551.8650000000016</v>
      </c>
      <c r="Q1760" s="115">
        <f t="shared" si="169"/>
        <v>1551.8650000000016</v>
      </c>
    </row>
    <row r="1761" spans="2:17" x14ac:dyDescent="0.25">
      <c r="B1761" s="109">
        <v>1757</v>
      </c>
      <c r="C1761" s="146" t="s">
        <v>6466</v>
      </c>
      <c r="D1761" s="109">
        <v>1200121810</v>
      </c>
      <c r="E1761" s="108" t="s">
        <v>3913</v>
      </c>
      <c r="F1761" s="109">
        <v>2016</v>
      </c>
      <c r="G1761" s="110">
        <v>44389</v>
      </c>
      <c r="H1761" s="109">
        <f t="shared" si="164"/>
        <v>5</v>
      </c>
      <c r="I1761" s="109">
        <v>5</v>
      </c>
      <c r="J1761" s="111">
        <f t="shared" si="165"/>
        <v>0.19</v>
      </c>
      <c r="K1761" s="138">
        <v>26057</v>
      </c>
      <c r="L1761" s="138">
        <v>17280.919999999998</v>
      </c>
      <c r="M1761" s="121">
        <v>0.01</v>
      </c>
      <c r="N1761" s="112">
        <f t="shared" si="166"/>
        <v>26317.57</v>
      </c>
      <c r="O1761" s="112">
        <f t="shared" si="167"/>
        <v>25001.691499999997</v>
      </c>
      <c r="P1761" s="114">
        <f t="shared" si="168"/>
        <v>1315.8785000000025</v>
      </c>
      <c r="Q1761" s="115">
        <f t="shared" si="169"/>
        <v>1315.8785000000025</v>
      </c>
    </row>
    <row r="1762" spans="2:17" x14ac:dyDescent="0.25">
      <c r="B1762" s="109">
        <v>1758</v>
      </c>
      <c r="C1762" s="146" t="s">
        <v>6466</v>
      </c>
      <c r="D1762" s="109">
        <v>1200122550</v>
      </c>
      <c r="E1762" s="108" t="s">
        <v>3914</v>
      </c>
      <c r="F1762" s="109">
        <v>2016</v>
      </c>
      <c r="G1762" s="110">
        <v>44389</v>
      </c>
      <c r="H1762" s="109">
        <f t="shared" si="164"/>
        <v>5</v>
      </c>
      <c r="I1762" s="109">
        <v>10</v>
      </c>
      <c r="J1762" s="111">
        <f t="shared" si="165"/>
        <v>9.5000000000000001E-2</v>
      </c>
      <c r="K1762" s="138">
        <v>25562.5</v>
      </c>
      <c r="L1762" s="138">
        <v>17097.68</v>
      </c>
      <c r="M1762" s="121">
        <v>0.01</v>
      </c>
      <c r="N1762" s="112">
        <f t="shared" si="166"/>
        <v>25818.125</v>
      </c>
      <c r="O1762" s="112">
        <f t="shared" si="167"/>
        <v>12263.609375</v>
      </c>
      <c r="P1762" s="114">
        <f t="shared" si="168"/>
        <v>13554.515625</v>
      </c>
      <c r="Q1762" s="115">
        <f t="shared" si="169"/>
        <v>12199.0640625</v>
      </c>
    </row>
    <row r="1763" spans="2:17" x14ac:dyDescent="0.25">
      <c r="B1763" s="109">
        <v>1759</v>
      </c>
      <c r="C1763" s="146" t="s">
        <v>6466</v>
      </c>
      <c r="D1763" s="109">
        <v>1200120110</v>
      </c>
      <c r="E1763" s="108" t="s">
        <v>3915</v>
      </c>
      <c r="F1763" s="109">
        <v>2016</v>
      </c>
      <c r="G1763" s="110">
        <v>44389</v>
      </c>
      <c r="H1763" s="109">
        <f t="shared" si="164"/>
        <v>5</v>
      </c>
      <c r="I1763" s="109">
        <v>5</v>
      </c>
      <c r="J1763" s="111">
        <f t="shared" si="165"/>
        <v>0.19</v>
      </c>
      <c r="K1763" s="138">
        <v>25205</v>
      </c>
      <c r="L1763" s="138">
        <v>16472.03</v>
      </c>
      <c r="M1763" s="121">
        <v>0.01</v>
      </c>
      <c r="N1763" s="112">
        <f t="shared" si="166"/>
        <v>25457.05</v>
      </c>
      <c r="O1763" s="112">
        <f t="shared" si="167"/>
        <v>24184.197499999998</v>
      </c>
      <c r="P1763" s="114">
        <f t="shared" si="168"/>
        <v>1272.8525000000009</v>
      </c>
      <c r="Q1763" s="115">
        <f t="shared" si="169"/>
        <v>1272.8525000000009</v>
      </c>
    </row>
    <row r="1764" spans="2:17" x14ac:dyDescent="0.25">
      <c r="B1764" s="109">
        <v>1760</v>
      </c>
      <c r="C1764" s="146" t="s">
        <v>6466</v>
      </c>
      <c r="D1764" s="109">
        <v>1200116280</v>
      </c>
      <c r="E1764" s="108" t="s">
        <v>3916</v>
      </c>
      <c r="F1764" s="109">
        <v>2016</v>
      </c>
      <c r="G1764" s="110">
        <v>44389</v>
      </c>
      <c r="H1764" s="109">
        <f t="shared" si="164"/>
        <v>5</v>
      </c>
      <c r="I1764" s="109">
        <v>8</v>
      </c>
      <c r="J1764" s="111">
        <f t="shared" si="165"/>
        <v>0.11874999999999999</v>
      </c>
      <c r="K1764" s="138">
        <v>25000.37</v>
      </c>
      <c r="L1764" s="138">
        <v>16502.54</v>
      </c>
      <c r="M1764" s="121">
        <v>0.01</v>
      </c>
      <c r="N1764" s="112">
        <f t="shared" si="166"/>
        <v>25250.3737</v>
      </c>
      <c r="O1764" s="112">
        <f t="shared" si="167"/>
        <v>14992.409384375</v>
      </c>
      <c r="P1764" s="114">
        <f t="shared" si="168"/>
        <v>10257.964315625</v>
      </c>
      <c r="Q1764" s="115">
        <f t="shared" si="169"/>
        <v>9232.1678840625009</v>
      </c>
    </row>
    <row r="1765" spans="2:17" x14ac:dyDescent="0.25">
      <c r="B1765" s="109">
        <v>1761</v>
      </c>
      <c r="C1765" s="146" t="s">
        <v>6466</v>
      </c>
      <c r="D1765" s="109">
        <v>1200115700</v>
      </c>
      <c r="E1765" s="108" t="s">
        <v>3917</v>
      </c>
      <c r="F1765" s="109">
        <v>2016</v>
      </c>
      <c r="G1765" s="110">
        <v>44389</v>
      </c>
      <c r="H1765" s="109">
        <f t="shared" si="164"/>
        <v>5</v>
      </c>
      <c r="I1765" s="109">
        <v>12</v>
      </c>
      <c r="J1765" s="111">
        <f t="shared" si="165"/>
        <v>7.9166666666666663E-2</v>
      </c>
      <c r="K1765" s="138">
        <v>20350</v>
      </c>
      <c r="L1765" s="138">
        <v>13254.67</v>
      </c>
      <c r="M1765" s="121">
        <v>0.01</v>
      </c>
      <c r="N1765" s="112">
        <f t="shared" si="166"/>
        <v>20553.5</v>
      </c>
      <c r="O1765" s="112">
        <f t="shared" si="167"/>
        <v>8135.7604166666661</v>
      </c>
      <c r="P1765" s="114">
        <f t="shared" si="168"/>
        <v>12417.739583333334</v>
      </c>
      <c r="Q1765" s="115">
        <f t="shared" si="169"/>
        <v>11175.965625000001</v>
      </c>
    </row>
    <row r="1766" spans="2:17" x14ac:dyDescent="0.25">
      <c r="B1766" s="109">
        <v>1762</v>
      </c>
      <c r="C1766" s="146" t="s">
        <v>6466</v>
      </c>
      <c r="D1766" s="109">
        <v>1200121140</v>
      </c>
      <c r="E1766" s="108" t="s">
        <v>3918</v>
      </c>
      <c r="F1766" s="109">
        <v>2016</v>
      </c>
      <c r="G1766" s="110">
        <v>44389</v>
      </c>
      <c r="H1766" s="109">
        <f t="shared" si="164"/>
        <v>5</v>
      </c>
      <c r="I1766" s="109">
        <v>5</v>
      </c>
      <c r="J1766" s="111">
        <f t="shared" si="165"/>
        <v>0.19</v>
      </c>
      <c r="K1766" s="138">
        <v>19165.8</v>
      </c>
      <c r="L1766" s="138">
        <v>12749.18</v>
      </c>
      <c r="M1766" s="121">
        <v>0.01</v>
      </c>
      <c r="N1766" s="112">
        <f t="shared" si="166"/>
        <v>19357.457999999999</v>
      </c>
      <c r="O1766" s="112">
        <f t="shared" si="167"/>
        <v>18389.585099999997</v>
      </c>
      <c r="P1766" s="114">
        <f t="shared" si="168"/>
        <v>967.87290000000212</v>
      </c>
      <c r="Q1766" s="115">
        <f t="shared" si="169"/>
        <v>871.08561000000191</v>
      </c>
    </row>
    <row r="1767" spans="2:17" x14ac:dyDescent="0.25">
      <c r="B1767" s="109">
        <v>1763</v>
      </c>
      <c r="C1767" s="146" t="s">
        <v>6466</v>
      </c>
      <c r="D1767" s="109">
        <v>1200116240</v>
      </c>
      <c r="E1767" s="108" t="s">
        <v>3919</v>
      </c>
      <c r="F1767" s="109">
        <v>2016</v>
      </c>
      <c r="G1767" s="110">
        <v>44389</v>
      </c>
      <c r="H1767" s="109">
        <f t="shared" si="164"/>
        <v>5</v>
      </c>
      <c r="I1767" s="109">
        <v>10</v>
      </c>
      <c r="J1767" s="111">
        <f t="shared" si="165"/>
        <v>9.5000000000000001E-2</v>
      </c>
      <c r="K1767" s="138">
        <v>17964.689999999999</v>
      </c>
      <c r="L1767" s="138">
        <v>11950.2</v>
      </c>
      <c r="M1767" s="121">
        <v>0.01</v>
      </c>
      <c r="N1767" s="112">
        <f t="shared" si="166"/>
        <v>18144.336899999998</v>
      </c>
      <c r="O1767" s="112">
        <f t="shared" si="167"/>
        <v>8618.5600274999997</v>
      </c>
      <c r="P1767" s="114">
        <f t="shared" si="168"/>
        <v>9525.7768724999987</v>
      </c>
      <c r="Q1767" s="115">
        <f t="shared" si="169"/>
        <v>8573.1991852499996</v>
      </c>
    </row>
    <row r="1768" spans="2:17" x14ac:dyDescent="0.25">
      <c r="B1768" s="109">
        <v>1764</v>
      </c>
      <c r="C1768" s="146" t="s">
        <v>6466</v>
      </c>
      <c r="D1768" s="109">
        <v>1200120170</v>
      </c>
      <c r="E1768" s="108" t="s">
        <v>3891</v>
      </c>
      <c r="F1768" s="109">
        <v>2016</v>
      </c>
      <c r="G1768" s="110">
        <v>44389</v>
      </c>
      <c r="H1768" s="109">
        <f t="shared" si="164"/>
        <v>5</v>
      </c>
      <c r="I1768" s="109">
        <v>5</v>
      </c>
      <c r="J1768" s="111">
        <f t="shared" si="165"/>
        <v>0.19</v>
      </c>
      <c r="K1768" s="138">
        <v>15677</v>
      </c>
      <c r="L1768" s="138">
        <v>10273.83</v>
      </c>
      <c r="M1768" s="121">
        <v>0.01</v>
      </c>
      <c r="N1768" s="112">
        <f t="shared" si="166"/>
        <v>15833.77</v>
      </c>
      <c r="O1768" s="112">
        <f t="shared" si="167"/>
        <v>15042.0815</v>
      </c>
      <c r="P1768" s="114">
        <f t="shared" si="168"/>
        <v>791.6885000000002</v>
      </c>
      <c r="Q1768" s="115">
        <f t="shared" si="169"/>
        <v>791.6885000000002</v>
      </c>
    </row>
    <row r="1769" spans="2:17" x14ac:dyDescent="0.25">
      <c r="B1769" s="109">
        <v>1765</v>
      </c>
      <c r="C1769" s="146" t="s">
        <v>6466</v>
      </c>
      <c r="D1769" s="109">
        <v>1200120870</v>
      </c>
      <c r="E1769" s="108" t="s">
        <v>3920</v>
      </c>
      <c r="F1769" s="109">
        <v>2016</v>
      </c>
      <c r="G1769" s="110">
        <v>44389</v>
      </c>
      <c r="H1769" s="109">
        <f t="shared" si="164"/>
        <v>5</v>
      </c>
      <c r="I1769" s="109">
        <v>8</v>
      </c>
      <c r="J1769" s="111">
        <f t="shared" si="165"/>
        <v>0.11874999999999999</v>
      </c>
      <c r="K1769" s="138">
        <v>15000</v>
      </c>
      <c r="L1769" s="138">
        <v>9802.83</v>
      </c>
      <c r="M1769" s="113">
        <v>0.02</v>
      </c>
      <c r="N1769" s="112">
        <f t="shared" si="166"/>
        <v>15300</v>
      </c>
      <c r="O1769" s="112">
        <f t="shared" si="167"/>
        <v>9084.375</v>
      </c>
      <c r="P1769" s="114">
        <f t="shared" si="168"/>
        <v>6215.625</v>
      </c>
      <c r="Q1769" s="115">
        <f t="shared" si="169"/>
        <v>5594.0625</v>
      </c>
    </row>
    <row r="1770" spans="2:17" x14ac:dyDescent="0.25">
      <c r="B1770" s="109">
        <v>1766</v>
      </c>
      <c r="C1770" s="146" t="s">
        <v>6466</v>
      </c>
      <c r="D1770" s="109">
        <v>1200116550</v>
      </c>
      <c r="E1770" s="108" t="s">
        <v>3921</v>
      </c>
      <c r="F1770" s="109">
        <v>2016</v>
      </c>
      <c r="G1770" s="110">
        <v>44389</v>
      </c>
      <c r="H1770" s="109">
        <f t="shared" si="164"/>
        <v>5</v>
      </c>
      <c r="I1770" s="109">
        <v>8</v>
      </c>
      <c r="J1770" s="111">
        <f t="shared" si="165"/>
        <v>0.11874999999999999</v>
      </c>
      <c r="K1770" s="138">
        <v>14591.08</v>
      </c>
      <c r="L1770" s="138">
        <v>9634.09</v>
      </c>
      <c r="M1770" s="121">
        <v>0.01</v>
      </c>
      <c r="N1770" s="112">
        <f t="shared" si="166"/>
        <v>14736.9908</v>
      </c>
      <c r="O1770" s="112">
        <f t="shared" si="167"/>
        <v>8750.0882874999988</v>
      </c>
      <c r="P1770" s="114">
        <f t="shared" si="168"/>
        <v>5986.9025125000007</v>
      </c>
      <c r="Q1770" s="115">
        <f t="shared" si="169"/>
        <v>5388.2122612500007</v>
      </c>
    </row>
    <row r="1771" spans="2:17" x14ac:dyDescent="0.25">
      <c r="B1771" s="109">
        <v>1767</v>
      </c>
      <c r="C1771" s="146" t="s">
        <v>6466</v>
      </c>
      <c r="D1771" s="109">
        <v>1200123830</v>
      </c>
      <c r="E1771" s="108" t="s">
        <v>3922</v>
      </c>
      <c r="F1771" s="109">
        <v>2016</v>
      </c>
      <c r="G1771" s="110">
        <v>44389</v>
      </c>
      <c r="H1771" s="109">
        <f t="shared" si="164"/>
        <v>5</v>
      </c>
      <c r="I1771" s="109">
        <v>15</v>
      </c>
      <c r="J1771" s="111">
        <f t="shared" si="165"/>
        <v>6.3333333333333325E-2</v>
      </c>
      <c r="K1771" s="138">
        <v>14414</v>
      </c>
      <c r="L1771" s="138">
        <v>1731.87</v>
      </c>
      <c r="M1771" s="121">
        <v>0.01</v>
      </c>
      <c r="N1771" s="112">
        <f t="shared" si="166"/>
        <v>14558.14</v>
      </c>
      <c r="O1771" s="112">
        <f t="shared" si="167"/>
        <v>4610.0776666666661</v>
      </c>
      <c r="P1771" s="114">
        <f t="shared" si="168"/>
        <v>9948.0623333333333</v>
      </c>
      <c r="Q1771" s="115">
        <f t="shared" si="169"/>
        <v>8953.2561000000005</v>
      </c>
    </row>
    <row r="1772" spans="2:17" x14ac:dyDescent="0.25">
      <c r="B1772" s="109">
        <v>1768</v>
      </c>
      <c r="C1772" s="146" t="s">
        <v>6466</v>
      </c>
      <c r="D1772" s="109">
        <v>1200120020</v>
      </c>
      <c r="E1772" s="108" t="s">
        <v>3923</v>
      </c>
      <c r="F1772" s="109">
        <v>2016</v>
      </c>
      <c r="G1772" s="110">
        <v>44389</v>
      </c>
      <c r="H1772" s="109">
        <f t="shared" si="164"/>
        <v>5</v>
      </c>
      <c r="I1772" s="109">
        <v>8</v>
      </c>
      <c r="J1772" s="111">
        <f t="shared" si="165"/>
        <v>0.11874999999999999</v>
      </c>
      <c r="K1772" s="138">
        <v>14160</v>
      </c>
      <c r="L1772" s="138">
        <v>9253.8700000000008</v>
      </c>
      <c r="M1772" s="121">
        <v>0.01</v>
      </c>
      <c r="N1772" s="112">
        <f t="shared" si="166"/>
        <v>14301.6</v>
      </c>
      <c r="O1772" s="112">
        <f t="shared" si="167"/>
        <v>8491.5750000000007</v>
      </c>
      <c r="P1772" s="114">
        <f t="shared" si="168"/>
        <v>5810.0249999999996</v>
      </c>
      <c r="Q1772" s="115">
        <f t="shared" si="169"/>
        <v>5229.0225</v>
      </c>
    </row>
    <row r="1773" spans="2:17" x14ac:dyDescent="0.25">
      <c r="B1773" s="109">
        <v>1769</v>
      </c>
      <c r="C1773" s="146" t="s">
        <v>6466</v>
      </c>
      <c r="D1773" s="109">
        <v>1200115720</v>
      </c>
      <c r="E1773" s="108" t="s">
        <v>3924</v>
      </c>
      <c r="F1773" s="109">
        <v>2016</v>
      </c>
      <c r="G1773" s="110">
        <v>44389</v>
      </c>
      <c r="H1773" s="109">
        <f t="shared" si="164"/>
        <v>5</v>
      </c>
      <c r="I1773" s="109">
        <v>12</v>
      </c>
      <c r="J1773" s="111">
        <f t="shared" si="165"/>
        <v>7.9166666666666663E-2</v>
      </c>
      <c r="K1773" s="138">
        <v>13468</v>
      </c>
      <c r="L1773" s="138">
        <v>8784.43</v>
      </c>
      <c r="M1773" s="121">
        <v>0.01</v>
      </c>
      <c r="N1773" s="112">
        <f t="shared" si="166"/>
        <v>13602.68</v>
      </c>
      <c r="O1773" s="112">
        <f t="shared" si="167"/>
        <v>5384.3941666666669</v>
      </c>
      <c r="P1773" s="114">
        <f t="shared" si="168"/>
        <v>8218.2858333333334</v>
      </c>
      <c r="Q1773" s="115">
        <f t="shared" si="169"/>
        <v>7396.4572500000004</v>
      </c>
    </row>
    <row r="1774" spans="2:17" x14ac:dyDescent="0.25">
      <c r="B1774" s="109">
        <v>1770</v>
      </c>
      <c r="C1774" s="146" t="s">
        <v>6466</v>
      </c>
      <c r="D1774" s="109">
        <v>1200121540</v>
      </c>
      <c r="E1774" s="108" t="s">
        <v>3925</v>
      </c>
      <c r="F1774" s="109">
        <v>2016</v>
      </c>
      <c r="G1774" s="110">
        <v>44389</v>
      </c>
      <c r="H1774" s="109">
        <f t="shared" si="164"/>
        <v>5</v>
      </c>
      <c r="I1774" s="109">
        <v>3</v>
      </c>
      <c r="J1774" s="111">
        <f t="shared" si="165"/>
        <v>0.31666666666666665</v>
      </c>
      <c r="K1774" s="138">
        <v>12300.5</v>
      </c>
      <c r="L1774" s="138">
        <v>8121.7</v>
      </c>
      <c r="M1774" s="121">
        <v>0.06</v>
      </c>
      <c r="N1774" s="112">
        <f t="shared" si="166"/>
        <v>13038.53</v>
      </c>
      <c r="O1774" s="112">
        <f t="shared" si="167"/>
        <v>20644.339166666668</v>
      </c>
      <c r="P1774" s="114">
        <f t="shared" si="168"/>
        <v>651.92650000000003</v>
      </c>
      <c r="Q1774" s="115">
        <f t="shared" si="169"/>
        <v>651.92650000000003</v>
      </c>
    </row>
    <row r="1775" spans="2:17" x14ac:dyDescent="0.25">
      <c r="B1775" s="109">
        <v>1771</v>
      </c>
      <c r="C1775" s="146" t="s">
        <v>6466</v>
      </c>
      <c r="D1775" s="109">
        <v>1200124520</v>
      </c>
      <c r="E1775" s="108" t="s">
        <v>3926</v>
      </c>
      <c r="F1775" s="109">
        <v>2016</v>
      </c>
      <c r="G1775" s="110">
        <v>44389</v>
      </c>
      <c r="H1775" s="109">
        <f t="shared" si="164"/>
        <v>5</v>
      </c>
      <c r="I1775" s="109">
        <v>5</v>
      </c>
      <c r="J1775" s="111">
        <f t="shared" si="165"/>
        <v>0.19</v>
      </c>
      <c r="K1775" s="138">
        <v>8516</v>
      </c>
      <c r="L1775" s="138">
        <v>5801.78</v>
      </c>
      <c r="M1775" s="121">
        <v>0.01</v>
      </c>
      <c r="N1775" s="112">
        <f t="shared" si="166"/>
        <v>8601.16</v>
      </c>
      <c r="O1775" s="112">
        <f t="shared" si="167"/>
        <v>8171.1019999999999</v>
      </c>
      <c r="P1775" s="114">
        <f t="shared" si="168"/>
        <v>430.05799999999999</v>
      </c>
      <c r="Q1775" s="115">
        <f t="shared" si="169"/>
        <v>430.05799999999999</v>
      </c>
    </row>
    <row r="1776" spans="2:17" x14ac:dyDescent="0.25">
      <c r="B1776" s="109">
        <v>1772</v>
      </c>
      <c r="C1776" s="146" t="s">
        <v>6466</v>
      </c>
      <c r="D1776" s="109">
        <v>1200136430</v>
      </c>
      <c r="E1776" s="108" t="s">
        <v>3927</v>
      </c>
      <c r="F1776" s="109">
        <v>2017</v>
      </c>
      <c r="G1776" s="110">
        <v>44389</v>
      </c>
      <c r="H1776" s="109">
        <f t="shared" si="164"/>
        <v>4</v>
      </c>
      <c r="I1776" s="109">
        <v>15</v>
      </c>
      <c r="J1776" s="111">
        <f t="shared" si="165"/>
        <v>6.3333333333333325E-2</v>
      </c>
      <c r="K1776" s="138">
        <v>52065150</v>
      </c>
      <c r="L1776" s="138">
        <v>39820964.539999999</v>
      </c>
      <c r="M1776" s="121">
        <v>0.04</v>
      </c>
      <c r="N1776" s="112">
        <f t="shared" si="166"/>
        <v>54147756</v>
      </c>
      <c r="O1776" s="112">
        <f t="shared" si="167"/>
        <v>13717431.519999998</v>
      </c>
      <c r="P1776" s="114">
        <f t="shared" si="168"/>
        <v>40430324.480000004</v>
      </c>
      <c r="Q1776" s="115">
        <f t="shared" si="169"/>
        <v>36387292.032000005</v>
      </c>
    </row>
    <row r="1777" spans="2:17" x14ac:dyDescent="0.25">
      <c r="B1777" s="109">
        <v>1773</v>
      </c>
      <c r="C1777" s="146" t="s">
        <v>6466</v>
      </c>
      <c r="D1777" s="109">
        <v>1200136440</v>
      </c>
      <c r="E1777" s="108" t="s">
        <v>3928</v>
      </c>
      <c r="F1777" s="109">
        <v>2017</v>
      </c>
      <c r="G1777" s="110">
        <v>44389</v>
      </c>
      <c r="H1777" s="109">
        <f t="shared" si="164"/>
        <v>4</v>
      </c>
      <c r="I1777" s="109">
        <v>15</v>
      </c>
      <c r="J1777" s="111">
        <f t="shared" si="165"/>
        <v>6.3333333333333325E-2</v>
      </c>
      <c r="K1777" s="138">
        <v>32051195</v>
      </c>
      <c r="L1777" s="138">
        <v>24499406.600000001</v>
      </c>
      <c r="M1777" s="121">
        <v>0.04</v>
      </c>
      <c r="N1777" s="112">
        <f t="shared" si="166"/>
        <v>33333242.800000001</v>
      </c>
      <c r="O1777" s="112">
        <f t="shared" si="167"/>
        <v>8444421.509333333</v>
      </c>
      <c r="P1777" s="114">
        <f t="shared" si="168"/>
        <v>24888821.29066667</v>
      </c>
      <c r="Q1777" s="115">
        <f t="shared" si="169"/>
        <v>22399939.161600005</v>
      </c>
    </row>
    <row r="1778" spans="2:17" x14ac:dyDescent="0.25">
      <c r="B1778" s="109">
        <v>1774</v>
      </c>
      <c r="C1778" s="146" t="s">
        <v>6466</v>
      </c>
      <c r="D1778" s="109">
        <v>1200132530</v>
      </c>
      <c r="E1778" s="108" t="s">
        <v>3929</v>
      </c>
      <c r="F1778" s="109">
        <v>2017</v>
      </c>
      <c r="G1778" s="110">
        <v>44389</v>
      </c>
      <c r="H1778" s="109">
        <f t="shared" si="164"/>
        <v>4</v>
      </c>
      <c r="I1778" s="109">
        <v>15</v>
      </c>
      <c r="J1778" s="111">
        <f t="shared" si="165"/>
        <v>6.3333333333333325E-2</v>
      </c>
      <c r="K1778" s="138">
        <v>29059867</v>
      </c>
      <c r="L1778" s="138">
        <v>16932190.260000002</v>
      </c>
      <c r="M1778" s="121">
        <v>0.04</v>
      </c>
      <c r="N1778" s="112">
        <f t="shared" si="166"/>
        <v>30222261.68</v>
      </c>
      <c r="O1778" s="112">
        <f t="shared" si="167"/>
        <v>7656306.292266666</v>
      </c>
      <c r="P1778" s="114">
        <f t="shared" si="168"/>
        <v>22565955.387733333</v>
      </c>
      <c r="Q1778" s="115">
        <f t="shared" si="169"/>
        <v>20309359.848960001</v>
      </c>
    </row>
    <row r="1779" spans="2:17" x14ac:dyDescent="0.25">
      <c r="B1779" s="109">
        <v>1775</v>
      </c>
      <c r="C1779" s="146" t="s">
        <v>6466</v>
      </c>
      <c r="D1779" s="109">
        <v>1200128960</v>
      </c>
      <c r="E1779" s="108" t="s">
        <v>3930</v>
      </c>
      <c r="F1779" s="109">
        <v>2017</v>
      </c>
      <c r="G1779" s="110">
        <v>44389</v>
      </c>
      <c r="H1779" s="109">
        <f t="shared" si="164"/>
        <v>4</v>
      </c>
      <c r="I1779" s="109">
        <v>15</v>
      </c>
      <c r="J1779" s="111">
        <f t="shared" si="165"/>
        <v>6.3333333333333325E-2</v>
      </c>
      <c r="K1779" s="138">
        <v>17620500</v>
      </c>
      <c r="L1779" s="138">
        <v>12332740.83</v>
      </c>
      <c r="M1779" s="121">
        <v>0.04</v>
      </c>
      <c r="N1779" s="112">
        <f t="shared" si="166"/>
        <v>18325320</v>
      </c>
      <c r="O1779" s="112">
        <f t="shared" si="167"/>
        <v>4642414.3999999994</v>
      </c>
      <c r="P1779" s="114">
        <f t="shared" si="168"/>
        <v>13682905.600000001</v>
      </c>
      <c r="Q1779" s="115">
        <f t="shared" si="169"/>
        <v>12314615.040000001</v>
      </c>
    </row>
    <row r="1780" spans="2:17" x14ac:dyDescent="0.25">
      <c r="B1780" s="109">
        <v>1776</v>
      </c>
      <c r="C1780" s="146" t="s">
        <v>6466</v>
      </c>
      <c r="D1780" s="109">
        <v>1200132560</v>
      </c>
      <c r="E1780" s="108" t="s">
        <v>3931</v>
      </c>
      <c r="F1780" s="109">
        <v>2017</v>
      </c>
      <c r="G1780" s="110">
        <v>44389</v>
      </c>
      <c r="H1780" s="109">
        <f t="shared" si="164"/>
        <v>4</v>
      </c>
      <c r="I1780" s="109">
        <v>15</v>
      </c>
      <c r="J1780" s="111">
        <f t="shared" si="165"/>
        <v>6.3333333333333325E-2</v>
      </c>
      <c r="K1780" s="138">
        <v>5003391</v>
      </c>
      <c r="L1780" s="138">
        <v>3279848.46</v>
      </c>
      <c r="M1780" s="121">
        <v>0.04</v>
      </c>
      <c r="N1780" s="112">
        <f t="shared" si="166"/>
        <v>5203526.6400000006</v>
      </c>
      <c r="O1780" s="112">
        <f t="shared" si="167"/>
        <v>1318226.7487999999</v>
      </c>
      <c r="P1780" s="114">
        <f t="shared" si="168"/>
        <v>3885299.8912000004</v>
      </c>
      <c r="Q1780" s="115">
        <f t="shared" si="169"/>
        <v>3496769.9020800004</v>
      </c>
    </row>
    <row r="1781" spans="2:17" x14ac:dyDescent="0.25">
      <c r="B1781" s="109">
        <v>1777</v>
      </c>
      <c r="C1781" s="146" t="s">
        <v>6466</v>
      </c>
      <c r="D1781" s="109">
        <v>1200125840</v>
      </c>
      <c r="E1781" s="108" t="s">
        <v>3932</v>
      </c>
      <c r="F1781" s="109">
        <v>2017</v>
      </c>
      <c r="G1781" s="110">
        <v>44389</v>
      </c>
      <c r="H1781" s="109">
        <f t="shared" si="164"/>
        <v>4</v>
      </c>
      <c r="I1781" s="109">
        <v>15</v>
      </c>
      <c r="J1781" s="111">
        <f t="shared" si="165"/>
        <v>6.3333333333333325E-2</v>
      </c>
      <c r="K1781" s="138">
        <v>3991076.17</v>
      </c>
      <c r="L1781" s="138">
        <v>2858266.64</v>
      </c>
      <c r="M1781" s="121">
        <v>0.04</v>
      </c>
      <c r="N1781" s="112">
        <f t="shared" si="166"/>
        <v>4150719.2168000001</v>
      </c>
      <c r="O1781" s="112">
        <f t="shared" si="167"/>
        <v>1051515.5349226666</v>
      </c>
      <c r="P1781" s="114">
        <f t="shared" si="168"/>
        <v>3099203.6818773337</v>
      </c>
      <c r="Q1781" s="115">
        <f t="shared" si="169"/>
        <v>2789283.3136896002</v>
      </c>
    </row>
    <row r="1782" spans="2:17" x14ac:dyDescent="0.25">
      <c r="B1782" s="109">
        <v>1778</v>
      </c>
      <c r="C1782" s="146" t="s">
        <v>6466</v>
      </c>
      <c r="D1782" s="109">
        <v>1200132570</v>
      </c>
      <c r="E1782" s="108" t="s">
        <v>3933</v>
      </c>
      <c r="F1782" s="109">
        <v>2017</v>
      </c>
      <c r="G1782" s="110">
        <v>44389</v>
      </c>
      <c r="H1782" s="109">
        <f t="shared" si="164"/>
        <v>4</v>
      </c>
      <c r="I1782" s="109">
        <v>15</v>
      </c>
      <c r="J1782" s="111">
        <f t="shared" si="165"/>
        <v>6.3333333333333325E-2</v>
      </c>
      <c r="K1782" s="138">
        <v>3589045</v>
      </c>
      <c r="L1782" s="138">
        <v>2453005.7200000002</v>
      </c>
      <c r="M1782" s="121">
        <v>0.04</v>
      </c>
      <c r="N1782" s="112">
        <f t="shared" si="166"/>
        <v>3732606.8000000003</v>
      </c>
      <c r="O1782" s="112">
        <f t="shared" si="167"/>
        <v>945593.72266666661</v>
      </c>
      <c r="P1782" s="114">
        <f t="shared" si="168"/>
        <v>2787013.0773333339</v>
      </c>
      <c r="Q1782" s="115">
        <f t="shared" si="169"/>
        <v>2508311.7696000007</v>
      </c>
    </row>
    <row r="1783" spans="2:17" x14ac:dyDescent="0.25">
      <c r="B1783" s="109">
        <v>1779</v>
      </c>
      <c r="C1783" s="146" t="s">
        <v>6466</v>
      </c>
      <c r="D1783" s="109">
        <v>1200125320</v>
      </c>
      <c r="E1783" s="108" t="s">
        <v>3934</v>
      </c>
      <c r="F1783" s="109">
        <v>2017</v>
      </c>
      <c r="G1783" s="110">
        <v>44389</v>
      </c>
      <c r="H1783" s="109">
        <f t="shared" si="164"/>
        <v>4</v>
      </c>
      <c r="I1783" s="109">
        <v>15</v>
      </c>
      <c r="J1783" s="111">
        <f t="shared" si="165"/>
        <v>6.3333333333333325E-2</v>
      </c>
      <c r="K1783" s="138">
        <v>3138958.5</v>
      </c>
      <c r="L1783" s="138">
        <v>2261222.52</v>
      </c>
      <c r="M1783" s="121">
        <v>0.04</v>
      </c>
      <c r="N1783" s="112">
        <f t="shared" si="166"/>
        <v>3264516.8400000003</v>
      </c>
      <c r="O1783" s="112">
        <f t="shared" si="167"/>
        <v>827010.93279999995</v>
      </c>
      <c r="P1783" s="114">
        <f t="shared" si="168"/>
        <v>2437505.9072000002</v>
      </c>
      <c r="Q1783" s="115">
        <f t="shared" si="169"/>
        <v>2193755.3164800005</v>
      </c>
    </row>
    <row r="1784" spans="2:17" x14ac:dyDescent="0.25">
      <c r="B1784" s="109">
        <v>1780</v>
      </c>
      <c r="C1784" s="146" t="s">
        <v>6466</v>
      </c>
      <c r="D1784" s="109">
        <v>1200134340</v>
      </c>
      <c r="E1784" s="108" t="s">
        <v>3935</v>
      </c>
      <c r="F1784" s="109">
        <v>2017</v>
      </c>
      <c r="G1784" s="110">
        <v>44389</v>
      </c>
      <c r="H1784" s="109">
        <f t="shared" si="164"/>
        <v>4</v>
      </c>
      <c r="I1784" s="109">
        <v>15</v>
      </c>
      <c r="J1784" s="111">
        <f t="shared" si="165"/>
        <v>6.3333333333333325E-2</v>
      </c>
      <c r="K1784" s="138">
        <v>2673078.7400000002</v>
      </c>
      <c r="L1784" s="138">
        <v>1983692.95</v>
      </c>
      <c r="M1784" s="121">
        <v>0.04</v>
      </c>
      <c r="N1784" s="112">
        <f t="shared" si="166"/>
        <v>2780001.8896000003</v>
      </c>
      <c r="O1784" s="112">
        <f t="shared" si="167"/>
        <v>704267.1453653333</v>
      </c>
      <c r="P1784" s="114">
        <f t="shared" si="168"/>
        <v>2075734.7442346672</v>
      </c>
      <c r="Q1784" s="115">
        <f t="shared" si="169"/>
        <v>1868161.2698112004</v>
      </c>
    </row>
    <row r="1785" spans="2:17" x14ac:dyDescent="0.25">
      <c r="B1785" s="109">
        <v>1781</v>
      </c>
      <c r="C1785" s="146" t="s">
        <v>6466</v>
      </c>
      <c r="D1785" s="109">
        <v>1200136431</v>
      </c>
      <c r="E1785" s="108" t="s">
        <v>3936</v>
      </c>
      <c r="F1785" s="109">
        <v>2017</v>
      </c>
      <c r="G1785" s="110">
        <v>44389</v>
      </c>
      <c r="H1785" s="109">
        <f t="shared" si="164"/>
        <v>4</v>
      </c>
      <c r="I1785" s="109">
        <v>15</v>
      </c>
      <c r="J1785" s="111">
        <f t="shared" si="165"/>
        <v>6.3333333333333325E-2</v>
      </c>
      <c r="K1785" s="138">
        <v>2100000</v>
      </c>
      <c r="L1785" s="138">
        <v>2099616.44</v>
      </c>
      <c r="M1785" s="121">
        <v>0.04</v>
      </c>
      <c r="N1785" s="112">
        <f t="shared" si="166"/>
        <v>2184000</v>
      </c>
      <c r="O1785" s="112">
        <f t="shared" si="167"/>
        <v>553279.99999999988</v>
      </c>
      <c r="P1785" s="114">
        <f t="shared" si="168"/>
        <v>1630720</v>
      </c>
      <c r="Q1785" s="115">
        <f t="shared" si="169"/>
        <v>1467648</v>
      </c>
    </row>
    <row r="1786" spans="2:17" x14ac:dyDescent="0.25">
      <c r="B1786" s="109">
        <v>1782</v>
      </c>
      <c r="C1786" s="146" t="s">
        <v>6466</v>
      </c>
      <c r="D1786" s="109">
        <v>1200136480</v>
      </c>
      <c r="E1786" s="108" t="s">
        <v>3937</v>
      </c>
      <c r="F1786" s="109">
        <v>2017</v>
      </c>
      <c r="G1786" s="110">
        <v>44389</v>
      </c>
      <c r="H1786" s="109">
        <f t="shared" si="164"/>
        <v>4</v>
      </c>
      <c r="I1786" s="109">
        <v>15</v>
      </c>
      <c r="J1786" s="111">
        <f t="shared" si="165"/>
        <v>6.3333333333333325E-2</v>
      </c>
      <c r="K1786" s="138">
        <v>1451400</v>
      </c>
      <c r="L1786" s="138">
        <v>1109426.3</v>
      </c>
      <c r="M1786" s="121">
        <v>0.04</v>
      </c>
      <c r="N1786" s="112">
        <f t="shared" si="166"/>
        <v>1509456</v>
      </c>
      <c r="O1786" s="112">
        <f t="shared" si="167"/>
        <v>382395.51999999996</v>
      </c>
      <c r="P1786" s="114">
        <f t="shared" si="168"/>
        <v>1127060.48</v>
      </c>
      <c r="Q1786" s="115">
        <f t="shared" si="169"/>
        <v>1014354.432</v>
      </c>
    </row>
    <row r="1787" spans="2:17" x14ac:dyDescent="0.25">
      <c r="B1787" s="109">
        <v>1783</v>
      </c>
      <c r="C1787" s="146" t="s">
        <v>6466</v>
      </c>
      <c r="D1787" s="109">
        <v>1200136450</v>
      </c>
      <c r="E1787" s="108" t="s">
        <v>3938</v>
      </c>
      <c r="F1787" s="109">
        <v>2017</v>
      </c>
      <c r="G1787" s="110">
        <v>44389</v>
      </c>
      <c r="H1787" s="109">
        <f t="shared" si="164"/>
        <v>4</v>
      </c>
      <c r="I1787" s="109">
        <v>15</v>
      </c>
      <c r="J1787" s="111">
        <f t="shared" si="165"/>
        <v>6.3333333333333325E-2</v>
      </c>
      <c r="K1787" s="138">
        <v>1029832</v>
      </c>
      <c r="L1787" s="138">
        <v>787186.65</v>
      </c>
      <c r="M1787" s="121">
        <v>0.04</v>
      </c>
      <c r="N1787" s="112">
        <f t="shared" si="166"/>
        <v>1071025.28</v>
      </c>
      <c r="O1787" s="112">
        <f t="shared" si="167"/>
        <v>271326.40426666662</v>
      </c>
      <c r="P1787" s="114">
        <f t="shared" si="168"/>
        <v>799698.87573333341</v>
      </c>
      <c r="Q1787" s="115">
        <f t="shared" si="169"/>
        <v>719728.98816000007</v>
      </c>
    </row>
    <row r="1788" spans="2:17" x14ac:dyDescent="0.25">
      <c r="B1788" s="109">
        <v>1784</v>
      </c>
      <c r="C1788" s="146" t="s">
        <v>6466</v>
      </c>
      <c r="D1788" s="109">
        <v>1200136470</v>
      </c>
      <c r="E1788" s="108" t="s">
        <v>3939</v>
      </c>
      <c r="F1788" s="109">
        <v>2017</v>
      </c>
      <c r="G1788" s="110">
        <v>44389</v>
      </c>
      <c r="H1788" s="109">
        <f t="shared" si="164"/>
        <v>4</v>
      </c>
      <c r="I1788" s="109">
        <v>15</v>
      </c>
      <c r="J1788" s="111">
        <f t="shared" si="165"/>
        <v>6.3333333333333325E-2</v>
      </c>
      <c r="K1788" s="138">
        <v>904824</v>
      </c>
      <c r="L1788" s="138">
        <v>691632.6</v>
      </c>
      <c r="M1788" s="121">
        <v>0.04</v>
      </c>
      <c r="N1788" s="112">
        <f t="shared" si="166"/>
        <v>941016.96000000008</v>
      </c>
      <c r="O1788" s="112">
        <f t="shared" si="167"/>
        <v>238390.9632</v>
      </c>
      <c r="P1788" s="114">
        <f t="shared" si="168"/>
        <v>702625.99680000008</v>
      </c>
      <c r="Q1788" s="115">
        <f t="shared" si="169"/>
        <v>632363.3971200001</v>
      </c>
    </row>
    <row r="1789" spans="2:17" x14ac:dyDescent="0.25">
      <c r="B1789" s="109">
        <v>1785</v>
      </c>
      <c r="C1789" s="146" t="s">
        <v>6466</v>
      </c>
      <c r="D1789" s="109">
        <v>1200134830</v>
      </c>
      <c r="E1789" s="108" t="s">
        <v>3940</v>
      </c>
      <c r="F1789" s="109">
        <v>2017</v>
      </c>
      <c r="G1789" s="110">
        <v>44389</v>
      </c>
      <c r="H1789" s="109">
        <f t="shared" si="164"/>
        <v>4</v>
      </c>
      <c r="I1789" s="109">
        <v>15</v>
      </c>
      <c r="J1789" s="111">
        <f t="shared" si="165"/>
        <v>6.3333333333333325E-2</v>
      </c>
      <c r="K1789" s="138">
        <v>669418.66</v>
      </c>
      <c r="L1789" s="138">
        <v>515849.76</v>
      </c>
      <c r="M1789" s="121">
        <v>0.04</v>
      </c>
      <c r="N1789" s="112">
        <f t="shared" si="166"/>
        <v>696195.40640000009</v>
      </c>
      <c r="O1789" s="112">
        <f t="shared" si="167"/>
        <v>176369.50295466668</v>
      </c>
      <c r="P1789" s="114">
        <f t="shared" si="168"/>
        <v>519825.90344533342</v>
      </c>
      <c r="Q1789" s="115">
        <f t="shared" si="169"/>
        <v>467843.31310080009</v>
      </c>
    </row>
    <row r="1790" spans="2:17" x14ac:dyDescent="0.25">
      <c r="B1790" s="109">
        <v>1786</v>
      </c>
      <c r="C1790" s="146" t="s">
        <v>6466</v>
      </c>
      <c r="D1790" s="109">
        <v>1200127980</v>
      </c>
      <c r="E1790" s="108" t="s">
        <v>3941</v>
      </c>
      <c r="F1790" s="109">
        <v>2017</v>
      </c>
      <c r="G1790" s="110">
        <v>44389</v>
      </c>
      <c r="H1790" s="109">
        <f t="shared" si="164"/>
        <v>4</v>
      </c>
      <c r="I1790" s="109">
        <v>15</v>
      </c>
      <c r="J1790" s="111">
        <f t="shared" si="165"/>
        <v>6.3333333333333325E-2</v>
      </c>
      <c r="K1790" s="138">
        <v>585000</v>
      </c>
      <c r="L1790" s="138">
        <v>424512.32</v>
      </c>
      <c r="M1790" s="121">
        <v>0.04</v>
      </c>
      <c r="N1790" s="112">
        <f t="shared" si="166"/>
        <v>608400</v>
      </c>
      <c r="O1790" s="112">
        <f t="shared" si="167"/>
        <v>154127.99999999997</v>
      </c>
      <c r="P1790" s="114">
        <f t="shared" si="168"/>
        <v>454272</v>
      </c>
      <c r="Q1790" s="115">
        <f t="shared" si="169"/>
        <v>408844.79999999999</v>
      </c>
    </row>
    <row r="1791" spans="2:17" x14ac:dyDescent="0.25">
      <c r="B1791" s="109">
        <v>1787</v>
      </c>
      <c r="C1791" s="146" t="s">
        <v>6466</v>
      </c>
      <c r="D1791" s="109">
        <v>1200134490</v>
      </c>
      <c r="E1791" s="108" t="s">
        <v>3942</v>
      </c>
      <c r="F1791" s="109">
        <v>2017</v>
      </c>
      <c r="G1791" s="110">
        <v>44389</v>
      </c>
      <c r="H1791" s="109">
        <f t="shared" si="164"/>
        <v>4</v>
      </c>
      <c r="I1791" s="109">
        <v>15</v>
      </c>
      <c r="J1791" s="111">
        <f t="shared" si="165"/>
        <v>6.3333333333333325E-2</v>
      </c>
      <c r="K1791" s="138">
        <v>483757.15</v>
      </c>
      <c r="L1791" s="138">
        <v>358996.39</v>
      </c>
      <c r="M1791" s="121">
        <v>0.04</v>
      </c>
      <c r="N1791" s="112">
        <f t="shared" si="166"/>
        <v>503107.43600000005</v>
      </c>
      <c r="O1791" s="112">
        <f t="shared" si="167"/>
        <v>127453.88378666666</v>
      </c>
      <c r="P1791" s="114">
        <f t="shared" si="168"/>
        <v>375653.55221333337</v>
      </c>
      <c r="Q1791" s="115">
        <f t="shared" si="169"/>
        <v>338088.19699200004</v>
      </c>
    </row>
    <row r="1792" spans="2:17" x14ac:dyDescent="0.25">
      <c r="B1792" s="109">
        <v>1788</v>
      </c>
      <c r="C1792" s="146" t="s">
        <v>6466</v>
      </c>
      <c r="D1792" s="109">
        <v>1200132910</v>
      </c>
      <c r="E1792" s="108" t="s">
        <v>3943</v>
      </c>
      <c r="F1792" s="109">
        <v>2017</v>
      </c>
      <c r="G1792" s="110">
        <v>44389</v>
      </c>
      <c r="H1792" s="109">
        <f t="shared" si="164"/>
        <v>4</v>
      </c>
      <c r="I1792" s="109">
        <v>5</v>
      </c>
      <c r="J1792" s="111">
        <f t="shared" si="165"/>
        <v>0.19</v>
      </c>
      <c r="K1792" s="138">
        <v>435000</v>
      </c>
      <c r="L1792" s="138">
        <v>326706.84000000003</v>
      </c>
      <c r="M1792" s="121">
        <v>0.04</v>
      </c>
      <c r="N1792" s="112">
        <f t="shared" si="166"/>
        <v>452400</v>
      </c>
      <c r="O1792" s="112">
        <f t="shared" si="167"/>
        <v>343824</v>
      </c>
      <c r="P1792" s="114">
        <f t="shared" si="168"/>
        <v>108576</v>
      </c>
      <c r="Q1792" s="115">
        <f t="shared" si="169"/>
        <v>97718.400000000009</v>
      </c>
    </row>
    <row r="1793" spans="2:17" x14ac:dyDescent="0.25">
      <c r="B1793" s="109">
        <v>1789</v>
      </c>
      <c r="C1793" s="146" t="s">
        <v>6466</v>
      </c>
      <c r="D1793" s="109">
        <v>1200136460</v>
      </c>
      <c r="E1793" s="108" t="s">
        <v>3944</v>
      </c>
      <c r="F1793" s="109">
        <v>2017</v>
      </c>
      <c r="G1793" s="110">
        <v>44389</v>
      </c>
      <c r="H1793" s="109">
        <f t="shared" si="164"/>
        <v>4</v>
      </c>
      <c r="I1793" s="109">
        <v>8</v>
      </c>
      <c r="J1793" s="111">
        <f t="shared" si="165"/>
        <v>0.11874999999999999</v>
      </c>
      <c r="K1793" s="138">
        <v>423549</v>
      </c>
      <c r="L1793" s="138">
        <v>323753.89</v>
      </c>
      <c r="M1793" s="121">
        <v>0.04</v>
      </c>
      <c r="N1793" s="112">
        <f t="shared" si="166"/>
        <v>440490.96</v>
      </c>
      <c r="O1793" s="112">
        <f t="shared" si="167"/>
        <v>209233.20600000001</v>
      </c>
      <c r="P1793" s="114">
        <f t="shared" si="168"/>
        <v>231257.75400000002</v>
      </c>
      <c r="Q1793" s="115">
        <f t="shared" si="169"/>
        <v>208131.97860000003</v>
      </c>
    </row>
    <row r="1794" spans="2:17" x14ac:dyDescent="0.25">
      <c r="B1794" s="109">
        <v>1790</v>
      </c>
      <c r="C1794" s="146" t="s">
        <v>6466</v>
      </c>
      <c r="D1794" s="109">
        <v>1200134420</v>
      </c>
      <c r="E1794" s="108" t="s">
        <v>3945</v>
      </c>
      <c r="F1794" s="109">
        <v>2017</v>
      </c>
      <c r="G1794" s="110">
        <v>44389</v>
      </c>
      <c r="H1794" s="109">
        <f t="shared" si="164"/>
        <v>4</v>
      </c>
      <c r="I1794" s="109">
        <v>12</v>
      </c>
      <c r="J1794" s="111">
        <f t="shared" si="165"/>
        <v>7.9166666666666663E-2</v>
      </c>
      <c r="K1794" s="138">
        <v>414319.85</v>
      </c>
      <c r="L1794" s="138">
        <v>307466.95</v>
      </c>
      <c r="M1794" s="113">
        <v>0.02</v>
      </c>
      <c r="N1794" s="112">
        <f t="shared" si="166"/>
        <v>422606.24699999997</v>
      </c>
      <c r="O1794" s="112">
        <f t="shared" si="167"/>
        <v>133825.31154999998</v>
      </c>
      <c r="P1794" s="114">
        <f t="shared" si="168"/>
        <v>288780.93544999999</v>
      </c>
      <c r="Q1794" s="115">
        <f t="shared" si="169"/>
        <v>259902.84190500001</v>
      </c>
    </row>
    <row r="1795" spans="2:17" x14ac:dyDescent="0.25">
      <c r="B1795" s="109">
        <v>1791</v>
      </c>
      <c r="C1795" s="146" t="s">
        <v>6466</v>
      </c>
      <c r="D1795" s="109">
        <v>1200128770</v>
      </c>
      <c r="E1795" s="108" t="s">
        <v>3946</v>
      </c>
      <c r="F1795" s="109">
        <v>2017</v>
      </c>
      <c r="G1795" s="110">
        <v>44389</v>
      </c>
      <c r="H1795" s="109">
        <f t="shared" si="164"/>
        <v>4</v>
      </c>
      <c r="I1795" s="109">
        <v>8</v>
      </c>
      <c r="J1795" s="111">
        <f t="shared" si="165"/>
        <v>0.11874999999999999</v>
      </c>
      <c r="K1795" s="138">
        <v>377340</v>
      </c>
      <c r="L1795" s="138">
        <v>271960.46000000002</v>
      </c>
      <c r="M1795" s="121">
        <v>0.04</v>
      </c>
      <c r="N1795" s="112">
        <f t="shared" si="166"/>
        <v>392433.60000000003</v>
      </c>
      <c r="O1795" s="112">
        <f t="shared" si="167"/>
        <v>186405.96000000002</v>
      </c>
      <c r="P1795" s="114">
        <f t="shared" si="168"/>
        <v>206027.64</v>
      </c>
      <c r="Q1795" s="115">
        <f t="shared" si="169"/>
        <v>185424.87600000002</v>
      </c>
    </row>
    <row r="1796" spans="2:17" x14ac:dyDescent="0.25">
      <c r="B1796" s="109">
        <v>1792</v>
      </c>
      <c r="C1796" s="146" t="s">
        <v>6466</v>
      </c>
      <c r="D1796" s="109">
        <v>1200132840</v>
      </c>
      <c r="E1796" s="108" t="s">
        <v>3947</v>
      </c>
      <c r="F1796" s="109">
        <v>2017</v>
      </c>
      <c r="G1796" s="110">
        <v>44389</v>
      </c>
      <c r="H1796" s="109">
        <f t="shared" si="164"/>
        <v>4</v>
      </c>
      <c r="I1796" s="109">
        <v>8</v>
      </c>
      <c r="J1796" s="111">
        <f t="shared" si="165"/>
        <v>0.11874999999999999</v>
      </c>
      <c r="K1796" s="138">
        <v>341617.3</v>
      </c>
      <c r="L1796" s="138">
        <v>254887.03</v>
      </c>
      <c r="M1796" s="121">
        <v>0.04</v>
      </c>
      <c r="N1796" s="112">
        <f t="shared" si="166"/>
        <v>355281.99200000003</v>
      </c>
      <c r="O1796" s="112">
        <f t="shared" si="167"/>
        <v>168758.94620000001</v>
      </c>
      <c r="P1796" s="114">
        <f t="shared" si="168"/>
        <v>186523.04580000002</v>
      </c>
      <c r="Q1796" s="115">
        <f t="shared" si="169"/>
        <v>167870.74122000003</v>
      </c>
    </row>
    <row r="1797" spans="2:17" x14ac:dyDescent="0.25">
      <c r="B1797" s="109">
        <v>1793</v>
      </c>
      <c r="C1797" s="146" t="s">
        <v>6466</v>
      </c>
      <c r="D1797" s="109">
        <v>1200132820</v>
      </c>
      <c r="E1797" s="108" t="s">
        <v>3947</v>
      </c>
      <c r="F1797" s="109">
        <v>2017</v>
      </c>
      <c r="G1797" s="110">
        <v>44389</v>
      </c>
      <c r="H1797" s="109">
        <f t="shared" ref="H1797:H1860" si="170">YEAR(G1797)-F1797</f>
        <v>4</v>
      </c>
      <c r="I1797" s="109">
        <v>8</v>
      </c>
      <c r="J1797" s="111">
        <f t="shared" ref="J1797:J1860" si="171">(95/I1797/100)</f>
        <v>0.11874999999999999</v>
      </c>
      <c r="K1797" s="138">
        <v>341569.47</v>
      </c>
      <c r="L1797" s="138">
        <v>254851.37</v>
      </c>
      <c r="M1797" s="121">
        <v>0.04</v>
      </c>
      <c r="N1797" s="112">
        <f t="shared" ref="N1797:N1860" si="172">K1797*(1+M1797)</f>
        <v>355232.2488</v>
      </c>
      <c r="O1797" s="112">
        <f t="shared" ref="O1797:O1860" si="173">H1797*J1797*N1797</f>
        <v>168735.31818</v>
      </c>
      <c r="P1797" s="114">
        <f t="shared" si="168"/>
        <v>186496.93062</v>
      </c>
      <c r="Q1797" s="115">
        <f t="shared" si="169"/>
        <v>167847.23755799999</v>
      </c>
    </row>
    <row r="1798" spans="2:17" x14ac:dyDescent="0.25">
      <c r="B1798" s="109">
        <v>1794</v>
      </c>
      <c r="C1798" s="146" t="s">
        <v>6466</v>
      </c>
      <c r="D1798" s="109">
        <v>1200132830</v>
      </c>
      <c r="E1798" s="108" t="s">
        <v>3947</v>
      </c>
      <c r="F1798" s="109">
        <v>2017</v>
      </c>
      <c r="G1798" s="110">
        <v>44389</v>
      </c>
      <c r="H1798" s="109">
        <f t="shared" si="170"/>
        <v>4</v>
      </c>
      <c r="I1798" s="109">
        <v>8</v>
      </c>
      <c r="J1798" s="111">
        <f t="shared" si="171"/>
        <v>0.11874999999999999</v>
      </c>
      <c r="K1798" s="138">
        <v>341564.47</v>
      </c>
      <c r="L1798" s="138">
        <v>254847.64</v>
      </c>
      <c r="M1798" s="121">
        <v>0.04</v>
      </c>
      <c r="N1798" s="112">
        <f t="shared" si="172"/>
        <v>355227.04879999999</v>
      </c>
      <c r="O1798" s="112">
        <f t="shared" si="173"/>
        <v>168732.84818</v>
      </c>
      <c r="P1798" s="114">
        <f t="shared" ref="P1798:P1861" si="174">IF(N1798-O1798&lt;=0,5%*N1798,N1798-O1798)</f>
        <v>186494.20061999999</v>
      </c>
      <c r="Q1798" s="115">
        <f t="shared" ref="Q1798:Q1861" si="175">IF(P1798=N1798*5%,P1798,P1798*0.9)</f>
        <v>167844.780558</v>
      </c>
    </row>
    <row r="1799" spans="2:17" x14ac:dyDescent="0.25">
      <c r="B1799" s="109">
        <v>1795</v>
      </c>
      <c r="C1799" s="146" t="s">
        <v>6466</v>
      </c>
      <c r="D1799" s="109">
        <v>1200130640</v>
      </c>
      <c r="E1799" s="108" t="s">
        <v>3948</v>
      </c>
      <c r="F1799" s="109">
        <v>2017</v>
      </c>
      <c r="G1799" s="110">
        <v>44389</v>
      </c>
      <c r="H1799" s="109">
        <f t="shared" si="170"/>
        <v>4</v>
      </c>
      <c r="I1799" s="109">
        <v>8</v>
      </c>
      <c r="J1799" s="111">
        <f t="shared" si="171"/>
        <v>0.11874999999999999</v>
      </c>
      <c r="K1799" s="138">
        <v>310000</v>
      </c>
      <c r="L1799" s="138">
        <v>235883.1</v>
      </c>
      <c r="M1799" s="121">
        <v>0.04</v>
      </c>
      <c r="N1799" s="112">
        <f t="shared" si="172"/>
        <v>322400</v>
      </c>
      <c r="O1799" s="112">
        <f t="shared" si="173"/>
        <v>153140</v>
      </c>
      <c r="P1799" s="114">
        <f t="shared" si="174"/>
        <v>169260</v>
      </c>
      <c r="Q1799" s="115">
        <f t="shared" si="175"/>
        <v>152334</v>
      </c>
    </row>
    <row r="1800" spans="2:17" x14ac:dyDescent="0.25">
      <c r="B1800" s="109">
        <v>1796</v>
      </c>
      <c r="C1800" s="146" t="s">
        <v>6466</v>
      </c>
      <c r="D1800" s="109">
        <v>1200128140</v>
      </c>
      <c r="E1800" s="108" t="s">
        <v>3949</v>
      </c>
      <c r="F1800" s="109">
        <v>2017</v>
      </c>
      <c r="G1800" s="110">
        <v>44389</v>
      </c>
      <c r="H1800" s="109">
        <f t="shared" si="170"/>
        <v>4</v>
      </c>
      <c r="I1800" s="109">
        <v>8</v>
      </c>
      <c r="J1800" s="111">
        <f t="shared" si="171"/>
        <v>0.11874999999999999</v>
      </c>
      <c r="K1800" s="138">
        <v>225050</v>
      </c>
      <c r="L1800" s="138">
        <v>161122.23000000001</v>
      </c>
      <c r="M1800" s="121">
        <v>0.04</v>
      </c>
      <c r="N1800" s="112">
        <f t="shared" si="172"/>
        <v>234052</v>
      </c>
      <c r="O1800" s="112">
        <f t="shared" si="173"/>
        <v>111174.7</v>
      </c>
      <c r="P1800" s="114">
        <f t="shared" si="174"/>
        <v>122877.3</v>
      </c>
      <c r="Q1800" s="115">
        <f t="shared" si="175"/>
        <v>110589.57</v>
      </c>
    </row>
    <row r="1801" spans="2:17" x14ac:dyDescent="0.25">
      <c r="B1801" s="109">
        <v>1797</v>
      </c>
      <c r="C1801" s="146" t="s">
        <v>6466</v>
      </c>
      <c r="D1801" s="109">
        <v>1200128730</v>
      </c>
      <c r="E1801" s="108" t="s">
        <v>3950</v>
      </c>
      <c r="F1801" s="109">
        <v>2017</v>
      </c>
      <c r="G1801" s="110">
        <v>44389</v>
      </c>
      <c r="H1801" s="109">
        <f t="shared" si="170"/>
        <v>4</v>
      </c>
      <c r="I1801" s="109">
        <v>10</v>
      </c>
      <c r="J1801" s="111">
        <f t="shared" si="171"/>
        <v>9.5000000000000001E-2</v>
      </c>
      <c r="K1801" s="138">
        <v>207600</v>
      </c>
      <c r="L1801" s="138">
        <v>150382.04</v>
      </c>
      <c r="M1801" s="121">
        <v>0.04</v>
      </c>
      <c r="N1801" s="112">
        <f t="shared" si="172"/>
        <v>215904</v>
      </c>
      <c r="O1801" s="112">
        <f t="shared" si="173"/>
        <v>82043.520000000004</v>
      </c>
      <c r="P1801" s="114">
        <f t="shared" si="174"/>
        <v>133860.47999999998</v>
      </c>
      <c r="Q1801" s="115">
        <f t="shared" si="175"/>
        <v>120474.43199999999</v>
      </c>
    </row>
    <row r="1802" spans="2:17" x14ac:dyDescent="0.25">
      <c r="B1802" s="109">
        <v>1798</v>
      </c>
      <c r="C1802" s="146" t="s">
        <v>6466</v>
      </c>
      <c r="D1802" s="109">
        <v>1200130510</v>
      </c>
      <c r="E1802" s="108" t="s">
        <v>3951</v>
      </c>
      <c r="F1802" s="109">
        <v>2017</v>
      </c>
      <c r="G1802" s="110">
        <v>44389</v>
      </c>
      <c r="H1802" s="109">
        <f t="shared" si="170"/>
        <v>4</v>
      </c>
      <c r="I1802" s="109">
        <v>3</v>
      </c>
      <c r="J1802" s="111">
        <f t="shared" si="171"/>
        <v>0.31666666666666665</v>
      </c>
      <c r="K1802" s="138">
        <v>202500</v>
      </c>
      <c r="L1802" s="138">
        <v>149202.74</v>
      </c>
      <c r="M1802" s="121">
        <v>0.04</v>
      </c>
      <c r="N1802" s="112">
        <f t="shared" si="172"/>
        <v>210600</v>
      </c>
      <c r="O1802" s="112">
        <f t="shared" si="173"/>
        <v>266760</v>
      </c>
      <c r="P1802" s="114">
        <f t="shared" si="174"/>
        <v>10530</v>
      </c>
      <c r="Q1802" s="115">
        <f t="shared" si="175"/>
        <v>10530</v>
      </c>
    </row>
    <row r="1803" spans="2:17" x14ac:dyDescent="0.25">
      <c r="B1803" s="109">
        <v>1799</v>
      </c>
      <c r="C1803" s="146" t="s">
        <v>6466</v>
      </c>
      <c r="D1803" s="109">
        <v>1200128070</v>
      </c>
      <c r="E1803" s="108" t="s">
        <v>3952</v>
      </c>
      <c r="F1803" s="109">
        <v>2017</v>
      </c>
      <c r="G1803" s="110">
        <v>44389</v>
      </c>
      <c r="H1803" s="109">
        <f t="shared" si="170"/>
        <v>4</v>
      </c>
      <c r="I1803" s="109">
        <v>10</v>
      </c>
      <c r="J1803" s="111">
        <f t="shared" si="171"/>
        <v>9.5000000000000001E-2</v>
      </c>
      <c r="K1803" s="138">
        <v>187868.55</v>
      </c>
      <c r="L1803" s="138">
        <v>136466.34</v>
      </c>
      <c r="M1803" s="121">
        <v>0.04</v>
      </c>
      <c r="N1803" s="112">
        <f t="shared" si="172"/>
        <v>195383.29199999999</v>
      </c>
      <c r="O1803" s="112">
        <f t="shared" si="173"/>
        <v>74245.650959999999</v>
      </c>
      <c r="P1803" s="114">
        <f t="shared" si="174"/>
        <v>121137.64103999999</v>
      </c>
      <c r="Q1803" s="115">
        <f t="shared" si="175"/>
        <v>109023.87693599999</v>
      </c>
    </row>
    <row r="1804" spans="2:17" x14ac:dyDescent="0.25">
      <c r="B1804" s="109">
        <v>1800</v>
      </c>
      <c r="C1804" s="146" t="s">
        <v>6466</v>
      </c>
      <c r="D1804" s="109">
        <v>1200134410</v>
      </c>
      <c r="E1804" s="108" t="s">
        <v>3953</v>
      </c>
      <c r="F1804" s="109">
        <v>2017</v>
      </c>
      <c r="G1804" s="110">
        <v>44389</v>
      </c>
      <c r="H1804" s="109">
        <f t="shared" si="170"/>
        <v>4</v>
      </c>
      <c r="I1804" s="109">
        <v>12</v>
      </c>
      <c r="J1804" s="111">
        <f t="shared" si="171"/>
        <v>7.9166666666666663E-2</v>
      </c>
      <c r="K1804" s="138">
        <v>177244.69</v>
      </c>
      <c r="L1804" s="138">
        <v>131533.37</v>
      </c>
      <c r="M1804" s="113">
        <v>0.02</v>
      </c>
      <c r="N1804" s="112">
        <f t="shared" si="172"/>
        <v>180789.58379999999</v>
      </c>
      <c r="O1804" s="112">
        <f t="shared" si="173"/>
        <v>57250.034869999996</v>
      </c>
      <c r="P1804" s="114">
        <f t="shared" si="174"/>
        <v>123539.54892999999</v>
      </c>
      <c r="Q1804" s="115">
        <f t="shared" si="175"/>
        <v>111185.59403699999</v>
      </c>
    </row>
    <row r="1805" spans="2:17" x14ac:dyDescent="0.25">
      <c r="B1805" s="109">
        <v>1801</v>
      </c>
      <c r="C1805" s="146" t="s">
        <v>6466</v>
      </c>
      <c r="D1805" s="109">
        <v>1200129190</v>
      </c>
      <c r="E1805" s="108" t="s">
        <v>3954</v>
      </c>
      <c r="F1805" s="109">
        <v>2017</v>
      </c>
      <c r="G1805" s="110">
        <v>44389</v>
      </c>
      <c r="H1805" s="109">
        <f t="shared" si="170"/>
        <v>4</v>
      </c>
      <c r="I1805" s="109">
        <v>15</v>
      </c>
      <c r="J1805" s="111">
        <f t="shared" si="171"/>
        <v>6.3333333333333325E-2</v>
      </c>
      <c r="K1805" s="138">
        <v>176400</v>
      </c>
      <c r="L1805" s="138">
        <v>128715.62</v>
      </c>
      <c r="M1805" s="121">
        <v>0.04</v>
      </c>
      <c r="N1805" s="112">
        <f t="shared" si="172"/>
        <v>183456</v>
      </c>
      <c r="O1805" s="112">
        <f t="shared" si="173"/>
        <v>46475.519999999997</v>
      </c>
      <c r="P1805" s="114">
        <f t="shared" si="174"/>
        <v>136980.48000000001</v>
      </c>
      <c r="Q1805" s="115">
        <f t="shared" si="175"/>
        <v>123282.43200000002</v>
      </c>
    </row>
    <row r="1806" spans="2:17" x14ac:dyDescent="0.25">
      <c r="B1806" s="109">
        <v>1802</v>
      </c>
      <c r="C1806" s="146" t="s">
        <v>6466</v>
      </c>
      <c r="D1806" s="109">
        <v>1200132200</v>
      </c>
      <c r="E1806" s="108" t="s">
        <v>3955</v>
      </c>
      <c r="F1806" s="109">
        <v>2017</v>
      </c>
      <c r="G1806" s="110">
        <v>44389</v>
      </c>
      <c r="H1806" s="109">
        <f t="shared" si="170"/>
        <v>4</v>
      </c>
      <c r="I1806" s="109">
        <v>15</v>
      </c>
      <c r="J1806" s="111">
        <f t="shared" si="171"/>
        <v>6.3333333333333325E-2</v>
      </c>
      <c r="K1806" s="138">
        <v>115000</v>
      </c>
      <c r="L1806" s="138">
        <v>87000.9</v>
      </c>
      <c r="M1806" s="121">
        <v>0.04</v>
      </c>
      <c r="N1806" s="112">
        <f t="shared" si="172"/>
        <v>119600</v>
      </c>
      <c r="O1806" s="112">
        <f t="shared" si="173"/>
        <v>30298.666666666664</v>
      </c>
      <c r="P1806" s="114">
        <f t="shared" si="174"/>
        <v>89301.333333333343</v>
      </c>
      <c r="Q1806" s="115">
        <f t="shared" si="175"/>
        <v>80371.200000000012</v>
      </c>
    </row>
    <row r="1807" spans="2:17" x14ac:dyDescent="0.25">
      <c r="B1807" s="109">
        <v>1803</v>
      </c>
      <c r="C1807" s="146" t="s">
        <v>6466</v>
      </c>
      <c r="D1807" s="109">
        <v>1200124810</v>
      </c>
      <c r="E1807" s="108" t="s">
        <v>3956</v>
      </c>
      <c r="F1807" s="109">
        <v>2017</v>
      </c>
      <c r="G1807" s="110">
        <v>44389</v>
      </c>
      <c r="H1807" s="109">
        <f t="shared" si="170"/>
        <v>4</v>
      </c>
      <c r="I1807" s="109">
        <v>10</v>
      </c>
      <c r="J1807" s="111">
        <f t="shared" si="171"/>
        <v>9.5000000000000001E-2</v>
      </c>
      <c r="K1807" s="138">
        <v>100000</v>
      </c>
      <c r="L1807" s="138">
        <v>71287.649999999994</v>
      </c>
      <c r="M1807" s="121">
        <v>0.04</v>
      </c>
      <c r="N1807" s="112">
        <f t="shared" si="172"/>
        <v>104000</v>
      </c>
      <c r="O1807" s="112">
        <f t="shared" si="173"/>
        <v>39520</v>
      </c>
      <c r="P1807" s="114">
        <f t="shared" si="174"/>
        <v>64480</v>
      </c>
      <c r="Q1807" s="115">
        <f t="shared" si="175"/>
        <v>58032</v>
      </c>
    </row>
    <row r="1808" spans="2:17" x14ac:dyDescent="0.25">
      <c r="B1808" s="109">
        <v>1804</v>
      </c>
      <c r="C1808" s="146" t="s">
        <v>6466</v>
      </c>
      <c r="D1808" s="109">
        <v>1200126680</v>
      </c>
      <c r="E1808" s="108" t="s">
        <v>3956</v>
      </c>
      <c r="F1808" s="109">
        <v>2017</v>
      </c>
      <c r="G1808" s="110">
        <v>44389</v>
      </c>
      <c r="H1808" s="109">
        <f t="shared" si="170"/>
        <v>4</v>
      </c>
      <c r="I1808" s="109">
        <v>10</v>
      </c>
      <c r="J1808" s="111">
        <f t="shared" si="171"/>
        <v>9.5000000000000001E-2</v>
      </c>
      <c r="K1808" s="138">
        <v>100000</v>
      </c>
      <c r="L1808" s="138">
        <v>72036.509999999995</v>
      </c>
      <c r="M1808" s="121">
        <v>0.04</v>
      </c>
      <c r="N1808" s="112">
        <f t="shared" si="172"/>
        <v>104000</v>
      </c>
      <c r="O1808" s="112">
        <f t="shared" si="173"/>
        <v>39520</v>
      </c>
      <c r="P1808" s="114">
        <f t="shared" si="174"/>
        <v>64480</v>
      </c>
      <c r="Q1808" s="115">
        <f t="shared" si="175"/>
        <v>58032</v>
      </c>
    </row>
    <row r="1809" spans="2:17" x14ac:dyDescent="0.25">
      <c r="B1809" s="109">
        <v>1805</v>
      </c>
      <c r="C1809" s="146" t="s">
        <v>6466</v>
      </c>
      <c r="D1809" s="109">
        <v>1200134500</v>
      </c>
      <c r="E1809" s="108" t="s">
        <v>3957</v>
      </c>
      <c r="F1809" s="109">
        <v>2017</v>
      </c>
      <c r="G1809" s="110">
        <v>44389</v>
      </c>
      <c r="H1809" s="109">
        <f t="shared" si="170"/>
        <v>4</v>
      </c>
      <c r="I1809" s="109">
        <v>8</v>
      </c>
      <c r="J1809" s="111">
        <f t="shared" si="171"/>
        <v>0.11874999999999999</v>
      </c>
      <c r="K1809" s="138">
        <v>94719.56</v>
      </c>
      <c r="L1809" s="138">
        <v>70291.429999999993</v>
      </c>
      <c r="M1809" s="113">
        <v>0.06</v>
      </c>
      <c r="N1809" s="112">
        <f t="shared" si="172"/>
        <v>100402.73360000001</v>
      </c>
      <c r="O1809" s="112">
        <f t="shared" si="173"/>
        <v>47691.298459999998</v>
      </c>
      <c r="P1809" s="114">
        <f t="shared" si="174"/>
        <v>52711.435140000009</v>
      </c>
      <c r="Q1809" s="115">
        <f t="shared" si="175"/>
        <v>47440.291626000006</v>
      </c>
    </row>
    <row r="1810" spans="2:17" x14ac:dyDescent="0.25">
      <c r="B1810" s="109">
        <v>1806</v>
      </c>
      <c r="C1810" s="146" t="s">
        <v>6466</v>
      </c>
      <c r="D1810" s="109">
        <v>1200128060</v>
      </c>
      <c r="E1810" s="108" t="s">
        <v>3958</v>
      </c>
      <c r="F1810" s="109">
        <v>2017</v>
      </c>
      <c r="G1810" s="110">
        <v>44389</v>
      </c>
      <c r="H1810" s="109">
        <f t="shared" si="170"/>
        <v>4</v>
      </c>
      <c r="I1810" s="109">
        <v>5</v>
      </c>
      <c r="J1810" s="111">
        <f t="shared" si="171"/>
        <v>0.19</v>
      </c>
      <c r="K1810" s="138">
        <v>84373.45</v>
      </c>
      <c r="L1810" s="138">
        <v>61288.25</v>
      </c>
      <c r="M1810" s="121">
        <v>0.04</v>
      </c>
      <c r="N1810" s="112">
        <f t="shared" si="172"/>
        <v>87748.388000000006</v>
      </c>
      <c r="O1810" s="112">
        <f t="shared" si="173"/>
        <v>66688.774880000012</v>
      </c>
      <c r="P1810" s="114">
        <f t="shared" si="174"/>
        <v>21059.613119999995</v>
      </c>
      <c r="Q1810" s="115">
        <f t="shared" si="175"/>
        <v>18953.651807999995</v>
      </c>
    </row>
    <row r="1811" spans="2:17" x14ac:dyDescent="0.25">
      <c r="B1811" s="109">
        <v>1807</v>
      </c>
      <c r="C1811" s="146" t="s">
        <v>6466</v>
      </c>
      <c r="D1811" s="109">
        <v>1200128010</v>
      </c>
      <c r="E1811" s="108" t="s">
        <v>3959</v>
      </c>
      <c r="F1811" s="109">
        <v>2017</v>
      </c>
      <c r="G1811" s="110">
        <v>44389</v>
      </c>
      <c r="H1811" s="109">
        <f t="shared" si="170"/>
        <v>4</v>
      </c>
      <c r="I1811" s="109">
        <v>5</v>
      </c>
      <c r="J1811" s="111">
        <f t="shared" si="171"/>
        <v>0.19</v>
      </c>
      <c r="K1811" s="138">
        <v>78800</v>
      </c>
      <c r="L1811" s="138">
        <v>56664.05</v>
      </c>
      <c r="M1811" s="121">
        <v>0.04</v>
      </c>
      <c r="N1811" s="112">
        <f t="shared" si="172"/>
        <v>81952</v>
      </c>
      <c r="O1811" s="112">
        <f t="shared" si="173"/>
        <v>62283.520000000004</v>
      </c>
      <c r="P1811" s="114">
        <f t="shared" si="174"/>
        <v>19668.479999999996</v>
      </c>
      <c r="Q1811" s="115">
        <f t="shared" si="175"/>
        <v>17701.631999999998</v>
      </c>
    </row>
    <row r="1812" spans="2:17" x14ac:dyDescent="0.25">
      <c r="B1812" s="109">
        <v>1808</v>
      </c>
      <c r="C1812" s="146" t="s">
        <v>6466</v>
      </c>
      <c r="D1812" s="109">
        <v>1200130000</v>
      </c>
      <c r="E1812" s="108" t="s">
        <v>3960</v>
      </c>
      <c r="F1812" s="109">
        <v>2017</v>
      </c>
      <c r="G1812" s="110">
        <v>44389</v>
      </c>
      <c r="H1812" s="109">
        <f t="shared" si="170"/>
        <v>4</v>
      </c>
      <c r="I1812" s="109">
        <v>8</v>
      </c>
      <c r="J1812" s="111">
        <f t="shared" si="171"/>
        <v>0.11874999999999999</v>
      </c>
      <c r="K1812" s="138">
        <v>43000</v>
      </c>
      <c r="L1812" s="138">
        <v>31407.66</v>
      </c>
      <c r="M1812" s="121">
        <v>0.04</v>
      </c>
      <c r="N1812" s="112">
        <f t="shared" si="172"/>
        <v>44720</v>
      </c>
      <c r="O1812" s="112">
        <f t="shared" si="173"/>
        <v>21242</v>
      </c>
      <c r="P1812" s="114">
        <f t="shared" si="174"/>
        <v>23478</v>
      </c>
      <c r="Q1812" s="115">
        <f t="shared" si="175"/>
        <v>21130.2</v>
      </c>
    </row>
    <row r="1813" spans="2:17" x14ac:dyDescent="0.25">
      <c r="B1813" s="109">
        <v>1809</v>
      </c>
      <c r="C1813" s="146" t="s">
        <v>6466</v>
      </c>
      <c r="D1813" s="109">
        <v>1200130390</v>
      </c>
      <c r="E1813" s="108" t="s">
        <v>3961</v>
      </c>
      <c r="F1813" s="109">
        <v>2017</v>
      </c>
      <c r="G1813" s="110">
        <v>44389</v>
      </c>
      <c r="H1813" s="109">
        <f t="shared" si="170"/>
        <v>4</v>
      </c>
      <c r="I1813" s="109">
        <v>5</v>
      </c>
      <c r="J1813" s="111">
        <f t="shared" si="171"/>
        <v>0.19</v>
      </c>
      <c r="K1813" s="138">
        <v>42445</v>
      </c>
      <c r="L1813" s="138">
        <v>31157.33</v>
      </c>
      <c r="M1813" s="121">
        <v>0.04</v>
      </c>
      <c r="N1813" s="112">
        <f t="shared" si="172"/>
        <v>44142.8</v>
      </c>
      <c r="O1813" s="112">
        <f t="shared" si="173"/>
        <v>33548.528000000006</v>
      </c>
      <c r="P1813" s="114">
        <f t="shared" si="174"/>
        <v>10594.271999999997</v>
      </c>
      <c r="Q1813" s="115">
        <f t="shared" si="175"/>
        <v>9534.8447999999971</v>
      </c>
    </row>
    <row r="1814" spans="2:17" x14ac:dyDescent="0.25">
      <c r="B1814" s="109">
        <v>1810</v>
      </c>
      <c r="C1814" s="146" t="s">
        <v>6466</v>
      </c>
      <c r="D1814" s="109">
        <v>1200128210</v>
      </c>
      <c r="E1814" s="108" t="s">
        <v>3962</v>
      </c>
      <c r="F1814" s="109">
        <v>2017</v>
      </c>
      <c r="G1814" s="110">
        <v>44389</v>
      </c>
      <c r="H1814" s="109">
        <f t="shared" si="170"/>
        <v>4</v>
      </c>
      <c r="I1814" s="109">
        <v>3</v>
      </c>
      <c r="J1814" s="111">
        <f t="shared" si="171"/>
        <v>0.31666666666666665</v>
      </c>
      <c r="K1814" s="138">
        <v>37000</v>
      </c>
      <c r="L1814" s="138">
        <v>26984.639999999999</v>
      </c>
      <c r="M1814" s="121">
        <v>0.05</v>
      </c>
      <c r="N1814" s="112">
        <f t="shared" si="172"/>
        <v>38850</v>
      </c>
      <c r="O1814" s="112">
        <f t="shared" si="173"/>
        <v>49210</v>
      </c>
      <c r="P1814" s="114">
        <f t="shared" si="174"/>
        <v>1942.5</v>
      </c>
      <c r="Q1814" s="115">
        <f t="shared" si="175"/>
        <v>1942.5</v>
      </c>
    </row>
    <row r="1815" spans="2:17" x14ac:dyDescent="0.25">
      <c r="B1815" s="109">
        <v>1811</v>
      </c>
      <c r="C1815" s="146" t="s">
        <v>6466</v>
      </c>
      <c r="D1815" s="109">
        <v>1200134320</v>
      </c>
      <c r="E1815" s="108" t="s">
        <v>3963</v>
      </c>
      <c r="F1815" s="109">
        <v>2017</v>
      </c>
      <c r="G1815" s="110">
        <v>44389</v>
      </c>
      <c r="H1815" s="109">
        <f t="shared" si="170"/>
        <v>4</v>
      </c>
      <c r="I1815" s="109">
        <v>6</v>
      </c>
      <c r="J1815" s="111">
        <f t="shared" si="171"/>
        <v>0.15833333333333333</v>
      </c>
      <c r="K1815" s="138">
        <v>33466.980000000003</v>
      </c>
      <c r="L1815" s="138">
        <v>24835.87</v>
      </c>
      <c r="M1815" s="121">
        <v>0.04</v>
      </c>
      <c r="N1815" s="112">
        <f t="shared" si="172"/>
        <v>34805.659200000002</v>
      </c>
      <c r="O1815" s="112">
        <f t="shared" si="173"/>
        <v>22043.584159999999</v>
      </c>
      <c r="P1815" s="114">
        <f t="shared" si="174"/>
        <v>12762.075040000003</v>
      </c>
      <c r="Q1815" s="115">
        <f t="shared" si="175"/>
        <v>11485.867536000003</v>
      </c>
    </row>
    <row r="1816" spans="2:17" x14ac:dyDescent="0.25">
      <c r="B1816" s="109">
        <v>1812</v>
      </c>
      <c r="C1816" s="146" t="s">
        <v>6466</v>
      </c>
      <c r="D1816" s="109">
        <v>1200130620</v>
      </c>
      <c r="E1816" s="108" t="s">
        <v>3964</v>
      </c>
      <c r="F1816" s="109">
        <v>2017</v>
      </c>
      <c r="G1816" s="110">
        <v>44389</v>
      </c>
      <c r="H1816" s="109">
        <f t="shared" si="170"/>
        <v>4</v>
      </c>
      <c r="I1816" s="109">
        <v>5</v>
      </c>
      <c r="J1816" s="111">
        <f t="shared" si="171"/>
        <v>0.19</v>
      </c>
      <c r="K1816" s="138">
        <v>32448</v>
      </c>
      <c r="L1816" s="138">
        <v>23967.08</v>
      </c>
      <c r="M1816" s="121">
        <v>0.04</v>
      </c>
      <c r="N1816" s="112">
        <f t="shared" si="172"/>
        <v>33745.919999999998</v>
      </c>
      <c r="O1816" s="112">
        <f t="shared" si="173"/>
        <v>25646.8992</v>
      </c>
      <c r="P1816" s="114">
        <f t="shared" si="174"/>
        <v>8099.0207999999984</v>
      </c>
      <c r="Q1816" s="115">
        <f t="shared" si="175"/>
        <v>7289.1187199999986</v>
      </c>
    </row>
    <row r="1817" spans="2:17" x14ac:dyDescent="0.25">
      <c r="B1817" s="109">
        <v>1813</v>
      </c>
      <c r="C1817" s="146" t="s">
        <v>6466</v>
      </c>
      <c r="D1817" s="109">
        <v>1200130890</v>
      </c>
      <c r="E1817" s="108" t="s">
        <v>3965</v>
      </c>
      <c r="F1817" s="109">
        <v>2017</v>
      </c>
      <c r="G1817" s="110">
        <v>44389</v>
      </c>
      <c r="H1817" s="109">
        <f t="shared" si="170"/>
        <v>4</v>
      </c>
      <c r="I1817" s="109">
        <v>6</v>
      </c>
      <c r="J1817" s="111">
        <f t="shared" si="171"/>
        <v>0.15833333333333333</v>
      </c>
      <c r="K1817" s="138">
        <v>32000</v>
      </c>
      <c r="L1817" s="138">
        <v>23507.59</v>
      </c>
      <c r="M1817" s="121">
        <v>0.04</v>
      </c>
      <c r="N1817" s="112">
        <f t="shared" si="172"/>
        <v>33280</v>
      </c>
      <c r="O1817" s="112">
        <f t="shared" si="173"/>
        <v>21077.333333333332</v>
      </c>
      <c r="P1817" s="114">
        <f t="shared" si="174"/>
        <v>12202.666666666668</v>
      </c>
      <c r="Q1817" s="115">
        <f t="shared" si="175"/>
        <v>10982.400000000001</v>
      </c>
    </row>
    <row r="1818" spans="2:17" x14ac:dyDescent="0.25">
      <c r="B1818" s="109">
        <v>1814</v>
      </c>
      <c r="C1818" s="146" t="s">
        <v>6466</v>
      </c>
      <c r="D1818" s="109">
        <v>1200128350</v>
      </c>
      <c r="E1818" s="108" t="s">
        <v>3966</v>
      </c>
      <c r="F1818" s="109">
        <v>2017</v>
      </c>
      <c r="G1818" s="110">
        <v>44389</v>
      </c>
      <c r="H1818" s="109">
        <f t="shared" si="170"/>
        <v>4</v>
      </c>
      <c r="I1818" s="109">
        <v>5</v>
      </c>
      <c r="J1818" s="111">
        <f t="shared" si="171"/>
        <v>0.19</v>
      </c>
      <c r="K1818" s="138">
        <v>32000</v>
      </c>
      <c r="L1818" s="138">
        <v>23040</v>
      </c>
      <c r="M1818" s="121">
        <v>0.04</v>
      </c>
      <c r="N1818" s="112">
        <f t="shared" si="172"/>
        <v>33280</v>
      </c>
      <c r="O1818" s="112">
        <f t="shared" si="173"/>
        <v>25292.799999999999</v>
      </c>
      <c r="P1818" s="114">
        <f t="shared" si="174"/>
        <v>7987.2000000000007</v>
      </c>
      <c r="Q1818" s="115">
        <f t="shared" si="175"/>
        <v>7188.4800000000005</v>
      </c>
    </row>
    <row r="1819" spans="2:17" x14ac:dyDescent="0.25">
      <c r="B1819" s="109">
        <v>1815</v>
      </c>
      <c r="C1819" s="146" t="s">
        <v>6466</v>
      </c>
      <c r="D1819" s="109">
        <v>1200134580</v>
      </c>
      <c r="E1819" s="108" t="s">
        <v>3967</v>
      </c>
      <c r="F1819" s="109">
        <v>2017</v>
      </c>
      <c r="G1819" s="110">
        <v>44389</v>
      </c>
      <c r="H1819" s="109">
        <f t="shared" si="170"/>
        <v>4</v>
      </c>
      <c r="I1819" s="109">
        <v>5</v>
      </c>
      <c r="J1819" s="111">
        <f t="shared" si="171"/>
        <v>0.19</v>
      </c>
      <c r="K1819" s="138">
        <v>31263.38</v>
      </c>
      <c r="L1819" s="138">
        <v>23200.54</v>
      </c>
      <c r="M1819" s="121">
        <v>0.04</v>
      </c>
      <c r="N1819" s="112">
        <f t="shared" si="172"/>
        <v>32513.915200000003</v>
      </c>
      <c r="O1819" s="112">
        <f t="shared" si="173"/>
        <v>24710.575552000002</v>
      </c>
      <c r="P1819" s="114">
        <f t="shared" si="174"/>
        <v>7803.339648000001</v>
      </c>
      <c r="Q1819" s="115">
        <f t="shared" si="175"/>
        <v>7023.0056832000009</v>
      </c>
    </row>
    <row r="1820" spans="2:17" x14ac:dyDescent="0.25">
      <c r="B1820" s="109">
        <v>1816</v>
      </c>
      <c r="C1820" s="146" t="s">
        <v>6466</v>
      </c>
      <c r="D1820" s="109">
        <v>1200134540</v>
      </c>
      <c r="E1820" s="108" t="s">
        <v>3968</v>
      </c>
      <c r="F1820" s="109">
        <v>2017</v>
      </c>
      <c r="G1820" s="110">
        <v>44389</v>
      </c>
      <c r="H1820" s="109">
        <f t="shared" si="170"/>
        <v>4</v>
      </c>
      <c r="I1820" s="109">
        <v>3</v>
      </c>
      <c r="J1820" s="111">
        <f t="shared" si="171"/>
        <v>0.31666666666666665</v>
      </c>
      <c r="K1820" s="138">
        <v>30583.52</v>
      </c>
      <c r="L1820" s="138">
        <v>22696.05</v>
      </c>
      <c r="M1820" s="121">
        <v>0</v>
      </c>
      <c r="N1820" s="112">
        <f t="shared" si="172"/>
        <v>30583.52</v>
      </c>
      <c r="O1820" s="112">
        <f t="shared" si="173"/>
        <v>38739.12533333333</v>
      </c>
      <c r="P1820" s="114">
        <f t="shared" si="174"/>
        <v>1529.1760000000002</v>
      </c>
      <c r="Q1820" s="115">
        <f t="shared" si="175"/>
        <v>1529.1760000000002</v>
      </c>
    </row>
    <row r="1821" spans="2:17" x14ac:dyDescent="0.25">
      <c r="B1821" s="109">
        <v>1817</v>
      </c>
      <c r="C1821" s="146" t="s">
        <v>6466</v>
      </c>
      <c r="D1821" s="109">
        <v>1200130280</v>
      </c>
      <c r="E1821" s="108" t="s">
        <v>3969</v>
      </c>
      <c r="F1821" s="109">
        <v>2017</v>
      </c>
      <c r="G1821" s="110">
        <v>44389</v>
      </c>
      <c r="H1821" s="109">
        <f t="shared" si="170"/>
        <v>4</v>
      </c>
      <c r="I1821" s="109">
        <v>10</v>
      </c>
      <c r="J1821" s="111">
        <f t="shared" si="171"/>
        <v>9.5000000000000001E-2</v>
      </c>
      <c r="K1821" s="138">
        <v>25780</v>
      </c>
      <c r="L1821" s="138">
        <v>18980.66</v>
      </c>
      <c r="M1821" s="121">
        <v>0.04</v>
      </c>
      <c r="N1821" s="112">
        <f t="shared" si="172"/>
        <v>26811.200000000001</v>
      </c>
      <c r="O1821" s="112">
        <f t="shared" si="173"/>
        <v>10188.256000000001</v>
      </c>
      <c r="P1821" s="114">
        <f t="shared" si="174"/>
        <v>16622.944</v>
      </c>
      <c r="Q1821" s="115">
        <f t="shared" si="175"/>
        <v>14960.649600000001</v>
      </c>
    </row>
    <row r="1822" spans="2:17" x14ac:dyDescent="0.25">
      <c r="B1822" s="109">
        <v>1818</v>
      </c>
      <c r="C1822" s="146" t="s">
        <v>6466</v>
      </c>
      <c r="D1822" s="109">
        <v>1200134530</v>
      </c>
      <c r="E1822" s="108" t="s">
        <v>3970</v>
      </c>
      <c r="F1822" s="109">
        <v>2017</v>
      </c>
      <c r="G1822" s="110">
        <v>44389</v>
      </c>
      <c r="H1822" s="109">
        <f t="shared" si="170"/>
        <v>4</v>
      </c>
      <c r="I1822" s="109">
        <v>8</v>
      </c>
      <c r="J1822" s="111">
        <f t="shared" si="171"/>
        <v>0.11874999999999999</v>
      </c>
      <c r="K1822" s="138">
        <v>20743.2</v>
      </c>
      <c r="L1822" s="138">
        <v>15393.54</v>
      </c>
      <c r="M1822" s="121">
        <v>0.04</v>
      </c>
      <c r="N1822" s="112">
        <f t="shared" si="172"/>
        <v>21572.928</v>
      </c>
      <c r="O1822" s="112">
        <f t="shared" si="173"/>
        <v>10247.140799999999</v>
      </c>
      <c r="P1822" s="114">
        <f t="shared" si="174"/>
        <v>11325.787200000001</v>
      </c>
      <c r="Q1822" s="115">
        <f t="shared" si="175"/>
        <v>10193.208480000001</v>
      </c>
    </row>
    <row r="1823" spans="2:17" x14ac:dyDescent="0.25">
      <c r="B1823" s="109">
        <v>1819</v>
      </c>
      <c r="C1823" s="146" t="s">
        <v>6466</v>
      </c>
      <c r="D1823" s="109">
        <v>1200128480</v>
      </c>
      <c r="E1823" s="108" t="s">
        <v>3971</v>
      </c>
      <c r="F1823" s="109">
        <v>2017</v>
      </c>
      <c r="G1823" s="110">
        <v>44389</v>
      </c>
      <c r="H1823" s="109">
        <f t="shared" si="170"/>
        <v>4</v>
      </c>
      <c r="I1823" s="109">
        <v>3</v>
      </c>
      <c r="J1823" s="111">
        <f t="shared" si="171"/>
        <v>0.31666666666666665</v>
      </c>
      <c r="K1823" s="138">
        <v>18687</v>
      </c>
      <c r="L1823" s="138">
        <v>1169.32</v>
      </c>
      <c r="M1823" s="121">
        <v>0.04</v>
      </c>
      <c r="N1823" s="112">
        <f t="shared" si="172"/>
        <v>19434.48</v>
      </c>
      <c r="O1823" s="112">
        <f t="shared" si="173"/>
        <v>24617.007999999998</v>
      </c>
      <c r="P1823" s="114">
        <f t="shared" si="174"/>
        <v>971.72400000000005</v>
      </c>
      <c r="Q1823" s="115">
        <f t="shared" si="175"/>
        <v>971.72400000000005</v>
      </c>
    </row>
    <row r="1824" spans="2:17" x14ac:dyDescent="0.25">
      <c r="B1824" s="109">
        <v>1820</v>
      </c>
      <c r="C1824" s="146" t="s">
        <v>6466</v>
      </c>
      <c r="D1824" s="109">
        <v>1200134330</v>
      </c>
      <c r="E1824" s="108" t="s">
        <v>3972</v>
      </c>
      <c r="F1824" s="109">
        <v>2017</v>
      </c>
      <c r="G1824" s="110">
        <v>44389</v>
      </c>
      <c r="H1824" s="109">
        <f t="shared" si="170"/>
        <v>4</v>
      </c>
      <c r="I1824" s="109">
        <v>3</v>
      </c>
      <c r="J1824" s="111">
        <f t="shared" si="171"/>
        <v>0.31666666666666665</v>
      </c>
      <c r="K1824" s="138">
        <v>13201.04</v>
      </c>
      <c r="L1824" s="138">
        <v>9796.5</v>
      </c>
      <c r="M1824" s="121">
        <v>0.04</v>
      </c>
      <c r="N1824" s="112">
        <f t="shared" si="172"/>
        <v>13729.081600000001</v>
      </c>
      <c r="O1824" s="112">
        <f t="shared" si="173"/>
        <v>17390.170026666667</v>
      </c>
      <c r="P1824" s="114">
        <f t="shared" si="174"/>
        <v>686.45408000000009</v>
      </c>
      <c r="Q1824" s="115">
        <f t="shared" si="175"/>
        <v>686.45408000000009</v>
      </c>
    </row>
    <row r="1825" spans="2:17" x14ac:dyDescent="0.25">
      <c r="B1825" s="109">
        <v>1821</v>
      </c>
      <c r="C1825" s="146" t="s">
        <v>6466</v>
      </c>
      <c r="D1825" s="109">
        <v>1200128360</v>
      </c>
      <c r="E1825" s="108" t="s">
        <v>3973</v>
      </c>
      <c r="F1825" s="109">
        <v>2017</v>
      </c>
      <c r="G1825" s="110">
        <v>44389</v>
      </c>
      <c r="H1825" s="109">
        <f t="shared" si="170"/>
        <v>4</v>
      </c>
      <c r="I1825" s="109">
        <v>3</v>
      </c>
      <c r="J1825" s="111">
        <f t="shared" si="171"/>
        <v>0.31666666666666665</v>
      </c>
      <c r="K1825" s="138">
        <v>13000</v>
      </c>
      <c r="L1825" s="138">
        <v>9400.36</v>
      </c>
      <c r="M1825" s="121">
        <v>0.05</v>
      </c>
      <c r="N1825" s="112">
        <f t="shared" si="172"/>
        <v>13650</v>
      </c>
      <c r="O1825" s="112">
        <f t="shared" si="173"/>
        <v>17290</v>
      </c>
      <c r="P1825" s="114">
        <f t="shared" si="174"/>
        <v>682.5</v>
      </c>
      <c r="Q1825" s="115">
        <f t="shared" si="175"/>
        <v>682.5</v>
      </c>
    </row>
    <row r="1826" spans="2:17" x14ac:dyDescent="0.25">
      <c r="B1826" s="109">
        <v>1822</v>
      </c>
      <c r="C1826" s="146" t="s">
        <v>6466</v>
      </c>
      <c r="D1826" s="109">
        <v>1200131700</v>
      </c>
      <c r="E1826" s="108" t="s">
        <v>3974</v>
      </c>
      <c r="F1826" s="109">
        <v>2017</v>
      </c>
      <c r="G1826" s="110">
        <v>44389</v>
      </c>
      <c r="H1826" s="109">
        <f t="shared" si="170"/>
        <v>4</v>
      </c>
      <c r="I1826" s="109">
        <v>3</v>
      </c>
      <c r="J1826" s="111">
        <f t="shared" si="171"/>
        <v>0.31666666666666665</v>
      </c>
      <c r="K1826" s="138">
        <v>11300</v>
      </c>
      <c r="L1826" s="138">
        <v>8418.76</v>
      </c>
      <c r="M1826" s="121">
        <v>0.05</v>
      </c>
      <c r="N1826" s="112">
        <f t="shared" si="172"/>
        <v>11865</v>
      </c>
      <c r="O1826" s="112">
        <f t="shared" si="173"/>
        <v>15029</v>
      </c>
      <c r="P1826" s="114">
        <f t="shared" si="174"/>
        <v>593.25</v>
      </c>
      <c r="Q1826" s="115">
        <f t="shared" si="175"/>
        <v>593.25</v>
      </c>
    </row>
    <row r="1827" spans="2:17" x14ac:dyDescent="0.25">
      <c r="B1827" s="109">
        <v>1823</v>
      </c>
      <c r="C1827" s="146" t="s">
        <v>6466</v>
      </c>
      <c r="D1827" s="109">
        <v>1200134460</v>
      </c>
      <c r="E1827" s="108" t="s">
        <v>3975</v>
      </c>
      <c r="F1827" s="109">
        <v>2017</v>
      </c>
      <c r="G1827" s="110">
        <v>44389</v>
      </c>
      <c r="H1827" s="109">
        <f t="shared" si="170"/>
        <v>4</v>
      </c>
      <c r="I1827" s="109">
        <v>8</v>
      </c>
      <c r="J1827" s="111">
        <f t="shared" si="171"/>
        <v>0.11874999999999999</v>
      </c>
      <c r="K1827" s="138">
        <v>9333.48</v>
      </c>
      <c r="L1827" s="138">
        <v>6926.39</v>
      </c>
      <c r="M1827" s="121">
        <v>0.04</v>
      </c>
      <c r="N1827" s="112">
        <f t="shared" si="172"/>
        <v>9706.8191999999999</v>
      </c>
      <c r="O1827" s="112">
        <f t="shared" si="173"/>
        <v>4610.7391200000002</v>
      </c>
      <c r="P1827" s="114">
        <f t="shared" si="174"/>
        <v>5096.0800799999997</v>
      </c>
      <c r="Q1827" s="115">
        <f t="shared" si="175"/>
        <v>4586.4720719999996</v>
      </c>
    </row>
    <row r="1828" spans="2:17" x14ac:dyDescent="0.25">
      <c r="B1828" s="109">
        <v>1824</v>
      </c>
      <c r="C1828" s="146" t="s">
        <v>6466</v>
      </c>
      <c r="D1828" s="109">
        <v>1200134430</v>
      </c>
      <c r="E1828" s="108" t="s">
        <v>3976</v>
      </c>
      <c r="F1828" s="109">
        <v>2017</v>
      </c>
      <c r="G1828" s="110">
        <v>44389</v>
      </c>
      <c r="H1828" s="109">
        <f t="shared" si="170"/>
        <v>4</v>
      </c>
      <c r="I1828" s="109">
        <v>12</v>
      </c>
      <c r="J1828" s="111">
        <f t="shared" si="171"/>
        <v>7.9166666666666663E-2</v>
      </c>
      <c r="K1828" s="138">
        <v>5099.93</v>
      </c>
      <c r="L1828" s="138">
        <v>3784.64</v>
      </c>
      <c r="M1828" s="113">
        <v>0.02</v>
      </c>
      <c r="N1828" s="112">
        <f t="shared" si="172"/>
        <v>5201.9286000000002</v>
      </c>
      <c r="O1828" s="112">
        <f t="shared" si="173"/>
        <v>1647.27739</v>
      </c>
      <c r="P1828" s="114">
        <f t="shared" si="174"/>
        <v>3554.65121</v>
      </c>
      <c r="Q1828" s="115">
        <f t="shared" si="175"/>
        <v>3199.1860890000003</v>
      </c>
    </row>
    <row r="1829" spans="2:17" x14ac:dyDescent="0.25">
      <c r="B1829" s="109">
        <v>1825</v>
      </c>
      <c r="C1829" s="146" t="s">
        <v>6466</v>
      </c>
      <c r="D1829" s="109">
        <v>1200134470</v>
      </c>
      <c r="E1829" s="108" t="s">
        <v>3977</v>
      </c>
      <c r="F1829" s="109">
        <v>2017</v>
      </c>
      <c r="G1829" s="110">
        <v>44389</v>
      </c>
      <c r="H1829" s="109">
        <f t="shared" si="170"/>
        <v>4</v>
      </c>
      <c r="I1829" s="109">
        <v>15</v>
      </c>
      <c r="J1829" s="111">
        <f t="shared" si="171"/>
        <v>6.3333333333333325E-2</v>
      </c>
      <c r="K1829" s="138">
        <v>5036.26</v>
      </c>
      <c r="L1829" s="138">
        <v>3737.42</v>
      </c>
      <c r="M1829" s="121">
        <v>0.04</v>
      </c>
      <c r="N1829" s="112">
        <f t="shared" si="172"/>
        <v>5237.7104000000008</v>
      </c>
      <c r="O1829" s="112">
        <f t="shared" si="173"/>
        <v>1326.8866346666666</v>
      </c>
      <c r="P1829" s="114">
        <f t="shared" si="174"/>
        <v>3910.8237653333344</v>
      </c>
      <c r="Q1829" s="115">
        <f t="shared" si="175"/>
        <v>3519.741388800001</v>
      </c>
    </row>
    <row r="1830" spans="2:17" x14ac:dyDescent="0.25">
      <c r="B1830" s="109">
        <v>1826</v>
      </c>
      <c r="C1830" s="146" t="s">
        <v>6466</v>
      </c>
      <c r="D1830" s="109">
        <v>1200134520</v>
      </c>
      <c r="E1830" s="108" t="s">
        <v>3978</v>
      </c>
      <c r="F1830" s="109">
        <v>2017</v>
      </c>
      <c r="G1830" s="110">
        <v>44389</v>
      </c>
      <c r="H1830" s="109">
        <f t="shared" si="170"/>
        <v>4</v>
      </c>
      <c r="I1830" s="109">
        <v>8</v>
      </c>
      <c r="J1830" s="111">
        <f t="shared" si="171"/>
        <v>0.11874999999999999</v>
      </c>
      <c r="K1830" s="138">
        <v>3491.29</v>
      </c>
      <c r="L1830" s="138">
        <v>2590.89</v>
      </c>
      <c r="M1830" s="121">
        <v>0.04</v>
      </c>
      <c r="N1830" s="112">
        <f t="shared" si="172"/>
        <v>3630.9416000000001</v>
      </c>
      <c r="O1830" s="112">
        <f t="shared" si="173"/>
        <v>1724.6972599999999</v>
      </c>
      <c r="P1830" s="114">
        <f t="shared" si="174"/>
        <v>1906.2443400000002</v>
      </c>
      <c r="Q1830" s="115">
        <f t="shared" si="175"/>
        <v>1715.6199060000001</v>
      </c>
    </row>
    <row r="1831" spans="2:17" x14ac:dyDescent="0.25">
      <c r="B1831" s="109">
        <v>1827</v>
      </c>
      <c r="C1831" s="146" t="s">
        <v>6466</v>
      </c>
      <c r="D1831" s="109">
        <v>1200133390</v>
      </c>
      <c r="E1831" s="108" t="s">
        <v>3979</v>
      </c>
      <c r="F1831" s="109">
        <v>2018</v>
      </c>
      <c r="G1831" s="110">
        <v>44389</v>
      </c>
      <c r="H1831" s="109">
        <f t="shared" si="170"/>
        <v>3</v>
      </c>
      <c r="I1831" s="109">
        <v>15</v>
      </c>
      <c r="J1831" s="111">
        <f t="shared" si="171"/>
        <v>6.3333333333333325E-2</v>
      </c>
      <c r="K1831" s="138">
        <v>20480983.800000001</v>
      </c>
      <c r="L1831" s="138">
        <v>16364269.33</v>
      </c>
      <c r="M1831" s="121">
        <v>0.02</v>
      </c>
      <c r="N1831" s="112">
        <f t="shared" si="172"/>
        <v>20890603.476</v>
      </c>
      <c r="O1831" s="112">
        <f t="shared" si="173"/>
        <v>3969214.6604399993</v>
      </c>
      <c r="P1831" s="114">
        <f t="shared" si="174"/>
        <v>16921388.815560002</v>
      </c>
      <c r="Q1831" s="115">
        <f t="shared" si="175"/>
        <v>15229249.934004001</v>
      </c>
    </row>
    <row r="1832" spans="2:17" x14ac:dyDescent="0.25">
      <c r="B1832" s="109">
        <v>1828</v>
      </c>
      <c r="C1832" s="146" t="s">
        <v>6466</v>
      </c>
      <c r="D1832" s="109">
        <v>1200133380</v>
      </c>
      <c r="E1832" s="108" t="s">
        <v>3980</v>
      </c>
      <c r="F1832" s="109">
        <v>2018</v>
      </c>
      <c r="G1832" s="110">
        <v>44389</v>
      </c>
      <c r="H1832" s="109">
        <f t="shared" si="170"/>
        <v>3</v>
      </c>
      <c r="I1832" s="109">
        <v>15</v>
      </c>
      <c r="J1832" s="111">
        <f t="shared" si="171"/>
        <v>6.3333333333333325E-2</v>
      </c>
      <c r="K1832" s="138">
        <v>20451385.399999999</v>
      </c>
      <c r="L1832" s="138">
        <v>16095144.35</v>
      </c>
      <c r="M1832" s="121">
        <v>0.02</v>
      </c>
      <c r="N1832" s="112">
        <f t="shared" si="172"/>
        <v>20860413.107999999</v>
      </c>
      <c r="O1832" s="112">
        <f t="shared" si="173"/>
        <v>3963478.4905199991</v>
      </c>
      <c r="P1832" s="114">
        <f t="shared" si="174"/>
        <v>16896934.617479999</v>
      </c>
      <c r="Q1832" s="115">
        <f t="shared" si="175"/>
        <v>15207241.155731998</v>
      </c>
    </row>
    <row r="1833" spans="2:17" x14ac:dyDescent="0.25">
      <c r="B1833" s="109">
        <v>1829</v>
      </c>
      <c r="C1833" s="146" t="s">
        <v>6466</v>
      </c>
      <c r="D1833" s="109">
        <v>1200133990</v>
      </c>
      <c r="E1833" s="108" t="s">
        <v>2646</v>
      </c>
      <c r="F1833" s="109">
        <v>2018</v>
      </c>
      <c r="G1833" s="110">
        <v>44389</v>
      </c>
      <c r="H1833" s="109">
        <f t="shared" si="170"/>
        <v>3</v>
      </c>
      <c r="I1833" s="109">
        <v>15</v>
      </c>
      <c r="J1833" s="111">
        <f t="shared" si="171"/>
        <v>6.3333333333333325E-2</v>
      </c>
      <c r="K1833" s="138">
        <v>3375000</v>
      </c>
      <c r="L1833" s="138">
        <v>2668283.11</v>
      </c>
      <c r="M1833" s="121">
        <v>0.02</v>
      </c>
      <c r="N1833" s="112">
        <f t="shared" si="172"/>
        <v>3442500</v>
      </c>
      <c r="O1833" s="112">
        <f t="shared" si="173"/>
        <v>654074.99999999988</v>
      </c>
      <c r="P1833" s="114">
        <f t="shared" si="174"/>
        <v>2788425</v>
      </c>
      <c r="Q1833" s="115">
        <f t="shared" si="175"/>
        <v>2509582.5</v>
      </c>
    </row>
    <row r="1834" spans="2:17" x14ac:dyDescent="0.25">
      <c r="B1834" s="109">
        <v>1830</v>
      </c>
      <c r="C1834" s="146" t="s">
        <v>6466</v>
      </c>
      <c r="D1834" s="109">
        <v>1200136350</v>
      </c>
      <c r="E1834" s="108" t="s">
        <v>3981</v>
      </c>
      <c r="F1834" s="109">
        <v>2018</v>
      </c>
      <c r="G1834" s="110">
        <v>44389</v>
      </c>
      <c r="H1834" s="109">
        <f t="shared" si="170"/>
        <v>3</v>
      </c>
      <c r="I1834" s="109">
        <v>15</v>
      </c>
      <c r="J1834" s="111">
        <f t="shared" si="171"/>
        <v>6.3333333333333325E-2</v>
      </c>
      <c r="K1834" s="138">
        <v>2490250</v>
      </c>
      <c r="L1834" s="138">
        <v>1952628.87</v>
      </c>
      <c r="M1834" s="121">
        <v>0.02</v>
      </c>
      <c r="N1834" s="112">
        <f t="shared" si="172"/>
        <v>2540055</v>
      </c>
      <c r="O1834" s="112">
        <f t="shared" si="173"/>
        <v>482610.44999999995</v>
      </c>
      <c r="P1834" s="114">
        <f t="shared" si="174"/>
        <v>2057444.55</v>
      </c>
      <c r="Q1834" s="115">
        <f t="shared" si="175"/>
        <v>1851700.095</v>
      </c>
    </row>
    <row r="1835" spans="2:17" x14ac:dyDescent="0.25">
      <c r="B1835" s="109">
        <v>1831</v>
      </c>
      <c r="C1835" s="146" t="s">
        <v>6466</v>
      </c>
      <c r="D1835" s="109">
        <v>1200144940</v>
      </c>
      <c r="E1835" s="108" t="s">
        <v>3982</v>
      </c>
      <c r="F1835" s="109">
        <v>2018</v>
      </c>
      <c r="G1835" s="110">
        <v>44389</v>
      </c>
      <c r="H1835" s="109">
        <f t="shared" si="170"/>
        <v>3</v>
      </c>
      <c r="I1835" s="109">
        <v>15</v>
      </c>
      <c r="J1835" s="111">
        <f t="shared" si="171"/>
        <v>6.3333333333333325E-2</v>
      </c>
      <c r="K1835" s="138">
        <v>963000</v>
      </c>
      <c r="L1835" s="138">
        <v>806809.31</v>
      </c>
      <c r="M1835" s="121">
        <v>0.02</v>
      </c>
      <c r="N1835" s="112">
        <f t="shared" si="172"/>
        <v>982260</v>
      </c>
      <c r="O1835" s="112">
        <f t="shared" si="173"/>
        <v>186629.39999999997</v>
      </c>
      <c r="P1835" s="114">
        <f t="shared" si="174"/>
        <v>795630.60000000009</v>
      </c>
      <c r="Q1835" s="115">
        <f t="shared" si="175"/>
        <v>716067.54000000015</v>
      </c>
    </row>
    <row r="1836" spans="2:17" x14ac:dyDescent="0.25">
      <c r="B1836" s="109">
        <v>1832</v>
      </c>
      <c r="C1836" s="146" t="s">
        <v>6466</v>
      </c>
      <c r="D1836" s="109">
        <v>1200140500</v>
      </c>
      <c r="E1836" s="108" t="s">
        <v>3983</v>
      </c>
      <c r="F1836" s="109">
        <v>2018</v>
      </c>
      <c r="G1836" s="110">
        <v>44389</v>
      </c>
      <c r="H1836" s="109">
        <f t="shared" si="170"/>
        <v>3</v>
      </c>
      <c r="I1836" s="109">
        <v>15</v>
      </c>
      <c r="J1836" s="111">
        <f t="shared" si="171"/>
        <v>6.3333333333333325E-2</v>
      </c>
      <c r="K1836" s="138">
        <v>777832</v>
      </c>
      <c r="L1836" s="138">
        <v>619992.49</v>
      </c>
      <c r="M1836" s="121">
        <v>0.02</v>
      </c>
      <c r="N1836" s="112">
        <f t="shared" si="172"/>
        <v>793388.64</v>
      </c>
      <c r="O1836" s="112">
        <f t="shared" si="173"/>
        <v>150743.84159999999</v>
      </c>
      <c r="P1836" s="114">
        <f t="shared" si="174"/>
        <v>642644.79839999997</v>
      </c>
      <c r="Q1836" s="115">
        <f t="shared" si="175"/>
        <v>578380.31856000004</v>
      </c>
    </row>
    <row r="1837" spans="2:17" x14ac:dyDescent="0.25">
      <c r="B1837" s="109">
        <v>1833</v>
      </c>
      <c r="C1837" s="146" t="s">
        <v>6466</v>
      </c>
      <c r="D1837" s="109">
        <v>1200140490</v>
      </c>
      <c r="E1837" s="108" t="s">
        <v>3983</v>
      </c>
      <c r="F1837" s="109">
        <v>2018</v>
      </c>
      <c r="G1837" s="110">
        <v>44389</v>
      </c>
      <c r="H1837" s="109">
        <f t="shared" si="170"/>
        <v>3</v>
      </c>
      <c r="I1837" s="109">
        <v>15</v>
      </c>
      <c r="J1837" s="111">
        <f t="shared" si="171"/>
        <v>6.3333333333333325E-2</v>
      </c>
      <c r="K1837" s="138">
        <v>777832</v>
      </c>
      <c r="L1837" s="138">
        <v>619992.49</v>
      </c>
      <c r="M1837" s="121">
        <v>0.02</v>
      </c>
      <c r="N1837" s="112">
        <f t="shared" si="172"/>
        <v>793388.64</v>
      </c>
      <c r="O1837" s="112">
        <f t="shared" si="173"/>
        <v>150743.84159999999</v>
      </c>
      <c r="P1837" s="114">
        <f t="shared" si="174"/>
        <v>642644.79839999997</v>
      </c>
      <c r="Q1837" s="115">
        <f t="shared" si="175"/>
        <v>578380.31856000004</v>
      </c>
    </row>
    <row r="1838" spans="2:17" x14ac:dyDescent="0.25">
      <c r="B1838" s="109">
        <v>1834</v>
      </c>
      <c r="C1838" s="146" t="s">
        <v>6466</v>
      </c>
      <c r="D1838" s="109">
        <v>1200140510</v>
      </c>
      <c r="E1838" s="108" t="s">
        <v>3983</v>
      </c>
      <c r="F1838" s="109">
        <v>2018</v>
      </c>
      <c r="G1838" s="110">
        <v>44389</v>
      </c>
      <c r="H1838" s="109">
        <f t="shared" si="170"/>
        <v>3</v>
      </c>
      <c r="I1838" s="109">
        <v>15</v>
      </c>
      <c r="J1838" s="111">
        <f t="shared" si="171"/>
        <v>6.3333333333333325E-2</v>
      </c>
      <c r="K1838" s="138">
        <v>777832</v>
      </c>
      <c r="L1838" s="138">
        <v>619992.49</v>
      </c>
      <c r="M1838" s="121">
        <v>0.02</v>
      </c>
      <c r="N1838" s="112">
        <f t="shared" si="172"/>
        <v>793388.64</v>
      </c>
      <c r="O1838" s="112">
        <f t="shared" si="173"/>
        <v>150743.84159999999</v>
      </c>
      <c r="P1838" s="114">
        <f t="shared" si="174"/>
        <v>642644.79839999997</v>
      </c>
      <c r="Q1838" s="115">
        <f t="shared" si="175"/>
        <v>578380.31856000004</v>
      </c>
    </row>
    <row r="1839" spans="2:17" x14ac:dyDescent="0.25">
      <c r="B1839" s="109">
        <v>1835</v>
      </c>
      <c r="C1839" s="146" t="s">
        <v>6466</v>
      </c>
      <c r="D1839" s="109">
        <v>1200140520</v>
      </c>
      <c r="E1839" s="108" t="s">
        <v>3983</v>
      </c>
      <c r="F1839" s="109">
        <v>2018</v>
      </c>
      <c r="G1839" s="110">
        <v>44389</v>
      </c>
      <c r="H1839" s="109">
        <f t="shared" si="170"/>
        <v>3</v>
      </c>
      <c r="I1839" s="109">
        <v>15</v>
      </c>
      <c r="J1839" s="111">
        <f t="shared" si="171"/>
        <v>6.3333333333333325E-2</v>
      </c>
      <c r="K1839" s="138">
        <v>777832</v>
      </c>
      <c r="L1839" s="138">
        <v>619992.49</v>
      </c>
      <c r="M1839" s="121">
        <v>0.02</v>
      </c>
      <c r="N1839" s="112">
        <f t="shared" si="172"/>
        <v>793388.64</v>
      </c>
      <c r="O1839" s="112">
        <f t="shared" si="173"/>
        <v>150743.84159999999</v>
      </c>
      <c r="P1839" s="114">
        <f t="shared" si="174"/>
        <v>642644.79839999997</v>
      </c>
      <c r="Q1839" s="115">
        <f t="shared" si="175"/>
        <v>578380.31856000004</v>
      </c>
    </row>
    <row r="1840" spans="2:17" x14ac:dyDescent="0.25">
      <c r="B1840" s="109">
        <v>1836</v>
      </c>
      <c r="C1840" s="146" t="s">
        <v>6466</v>
      </c>
      <c r="D1840" s="109">
        <v>1200140480</v>
      </c>
      <c r="E1840" s="108" t="s">
        <v>3983</v>
      </c>
      <c r="F1840" s="109">
        <v>2018</v>
      </c>
      <c r="G1840" s="110">
        <v>44389</v>
      </c>
      <c r="H1840" s="109">
        <f t="shared" si="170"/>
        <v>3</v>
      </c>
      <c r="I1840" s="109">
        <v>15</v>
      </c>
      <c r="J1840" s="111">
        <f t="shared" si="171"/>
        <v>6.3333333333333325E-2</v>
      </c>
      <c r="K1840" s="138">
        <v>777832</v>
      </c>
      <c r="L1840" s="138">
        <v>619992.49</v>
      </c>
      <c r="M1840" s="121">
        <v>0.02</v>
      </c>
      <c r="N1840" s="112">
        <f t="shared" si="172"/>
        <v>793388.64</v>
      </c>
      <c r="O1840" s="112">
        <f t="shared" si="173"/>
        <v>150743.84159999999</v>
      </c>
      <c r="P1840" s="114">
        <f t="shared" si="174"/>
        <v>642644.79839999997</v>
      </c>
      <c r="Q1840" s="115">
        <f t="shared" si="175"/>
        <v>578380.31856000004</v>
      </c>
    </row>
    <row r="1841" spans="2:17" x14ac:dyDescent="0.25">
      <c r="B1841" s="109">
        <v>1837</v>
      </c>
      <c r="C1841" s="146" t="s">
        <v>6466</v>
      </c>
      <c r="D1841" s="109">
        <v>1200140470</v>
      </c>
      <c r="E1841" s="108" t="s">
        <v>3983</v>
      </c>
      <c r="F1841" s="109">
        <v>2018</v>
      </c>
      <c r="G1841" s="110">
        <v>44389</v>
      </c>
      <c r="H1841" s="109">
        <f t="shared" si="170"/>
        <v>3</v>
      </c>
      <c r="I1841" s="109">
        <v>15</v>
      </c>
      <c r="J1841" s="111">
        <f t="shared" si="171"/>
        <v>6.3333333333333325E-2</v>
      </c>
      <c r="K1841" s="138">
        <v>777832</v>
      </c>
      <c r="L1841" s="138">
        <v>619992.49</v>
      </c>
      <c r="M1841" s="121">
        <v>0.02</v>
      </c>
      <c r="N1841" s="112">
        <f t="shared" si="172"/>
        <v>793388.64</v>
      </c>
      <c r="O1841" s="112">
        <f t="shared" si="173"/>
        <v>150743.84159999999</v>
      </c>
      <c r="P1841" s="114">
        <f t="shared" si="174"/>
        <v>642644.79839999997</v>
      </c>
      <c r="Q1841" s="115">
        <f t="shared" si="175"/>
        <v>578380.31856000004</v>
      </c>
    </row>
    <row r="1842" spans="2:17" x14ac:dyDescent="0.25">
      <c r="B1842" s="109">
        <v>1838</v>
      </c>
      <c r="C1842" s="146" t="s">
        <v>6466</v>
      </c>
      <c r="D1842" s="109">
        <v>1200146140</v>
      </c>
      <c r="E1842" s="108" t="s">
        <v>3984</v>
      </c>
      <c r="F1842" s="109">
        <v>2018</v>
      </c>
      <c r="G1842" s="110">
        <v>44389</v>
      </c>
      <c r="H1842" s="109">
        <f t="shared" si="170"/>
        <v>3</v>
      </c>
      <c r="I1842" s="109">
        <v>15</v>
      </c>
      <c r="J1842" s="111">
        <f t="shared" si="171"/>
        <v>6.3333333333333325E-2</v>
      </c>
      <c r="K1842" s="138">
        <v>748687</v>
      </c>
      <c r="L1842" s="138">
        <v>627939.85</v>
      </c>
      <c r="M1842" s="121">
        <v>0.02</v>
      </c>
      <c r="N1842" s="112">
        <f t="shared" si="172"/>
        <v>763660.74</v>
      </c>
      <c r="O1842" s="112">
        <f t="shared" si="173"/>
        <v>145095.54059999998</v>
      </c>
      <c r="P1842" s="114">
        <f t="shared" si="174"/>
        <v>618565.19940000004</v>
      </c>
      <c r="Q1842" s="115">
        <f t="shared" si="175"/>
        <v>556708.67946000001</v>
      </c>
    </row>
    <row r="1843" spans="2:17" x14ac:dyDescent="0.25">
      <c r="B1843" s="109">
        <v>1839</v>
      </c>
      <c r="C1843" s="146" t="s">
        <v>6466</v>
      </c>
      <c r="D1843" s="109">
        <v>1200138580</v>
      </c>
      <c r="E1843" s="108" t="s">
        <v>3985</v>
      </c>
      <c r="F1843" s="109">
        <v>2018</v>
      </c>
      <c r="G1843" s="110">
        <v>44389</v>
      </c>
      <c r="H1843" s="109">
        <f t="shared" si="170"/>
        <v>3</v>
      </c>
      <c r="I1843" s="109">
        <v>15</v>
      </c>
      <c r="J1843" s="111">
        <f t="shared" si="171"/>
        <v>6.3333333333333325E-2</v>
      </c>
      <c r="K1843" s="138">
        <v>650000</v>
      </c>
      <c r="L1843" s="138">
        <v>518694.06</v>
      </c>
      <c r="M1843" s="121">
        <v>0.02</v>
      </c>
      <c r="N1843" s="112">
        <f t="shared" si="172"/>
        <v>663000</v>
      </c>
      <c r="O1843" s="112">
        <f t="shared" si="173"/>
        <v>125969.99999999999</v>
      </c>
      <c r="P1843" s="114">
        <f t="shared" si="174"/>
        <v>537030</v>
      </c>
      <c r="Q1843" s="115">
        <f t="shared" si="175"/>
        <v>483327</v>
      </c>
    </row>
    <row r="1844" spans="2:17" x14ac:dyDescent="0.25">
      <c r="B1844" s="109">
        <v>1840</v>
      </c>
      <c r="C1844" s="146" t="s">
        <v>6466</v>
      </c>
      <c r="D1844" s="109">
        <v>1200140840</v>
      </c>
      <c r="E1844" s="108" t="s">
        <v>3986</v>
      </c>
      <c r="F1844" s="109">
        <v>2018</v>
      </c>
      <c r="G1844" s="110">
        <v>44389</v>
      </c>
      <c r="H1844" s="109">
        <f t="shared" si="170"/>
        <v>3</v>
      </c>
      <c r="I1844" s="109">
        <v>15</v>
      </c>
      <c r="J1844" s="111">
        <f t="shared" si="171"/>
        <v>6.3333333333333325E-2</v>
      </c>
      <c r="K1844" s="138">
        <v>640000</v>
      </c>
      <c r="L1844" s="138">
        <v>530118.73</v>
      </c>
      <c r="M1844" s="121">
        <v>0.02</v>
      </c>
      <c r="N1844" s="112">
        <f t="shared" si="172"/>
        <v>652800</v>
      </c>
      <c r="O1844" s="112">
        <f t="shared" si="173"/>
        <v>124031.99999999999</v>
      </c>
      <c r="P1844" s="114">
        <f t="shared" si="174"/>
        <v>528768</v>
      </c>
      <c r="Q1844" s="115">
        <f t="shared" si="175"/>
        <v>475891.20000000001</v>
      </c>
    </row>
    <row r="1845" spans="2:17" x14ac:dyDescent="0.25">
      <c r="B1845" s="109">
        <v>1841</v>
      </c>
      <c r="C1845" s="146" t="s">
        <v>6466</v>
      </c>
      <c r="D1845" s="109">
        <v>1200138520</v>
      </c>
      <c r="E1845" s="108" t="s">
        <v>3987</v>
      </c>
      <c r="F1845" s="109">
        <v>2018</v>
      </c>
      <c r="G1845" s="110">
        <v>44389</v>
      </c>
      <c r="H1845" s="109">
        <f t="shared" si="170"/>
        <v>3</v>
      </c>
      <c r="I1845" s="109">
        <v>8</v>
      </c>
      <c r="J1845" s="111">
        <f t="shared" si="171"/>
        <v>0.11874999999999999</v>
      </c>
      <c r="K1845" s="138">
        <v>417900</v>
      </c>
      <c r="L1845" s="138">
        <v>333480.38</v>
      </c>
      <c r="M1845" s="121">
        <v>0.02</v>
      </c>
      <c r="N1845" s="112">
        <f t="shared" si="172"/>
        <v>426258</v>
      </c>
      <c r="O1845" s="112">
        <f t="shared" si="173"/>
        <v>151854.41249999998</v>
      </c>
      <c r="P1845" s="114">
        <f t="shared" si="174"/>
        <v>274403.58750000002</v>
      </c>
      <c r="Q1845" s="115">
        <f t="shared" si="175"/>
        <v>246963.22875000004</v>
      </c>
    </row>
    <row r="1846" spans="2:17" x14ac:dyDescent="0.25">
      <c r="B1846" s="109">
        <v>1842</v>
      </c>
      <c r="C1846" s="146" t="s">
        <v>6466</v>
      </c>
      <c r="D1846" s="109">
        <v>1200141270</v>
      </c>
      <c r="E1846" s="108" t="s">
        <v>3988</v>
      </c>
      <c r="F1846" s="109">
        <v>2018</v>
      </c>
      <c r="G1846" s="110">
        <v>44389</v>
      </c>
      <c r="H1846" s="109">
        <f t="shared" si="170"/>
        <v>3</v>
      </c>
      <c r="I1846" s="109">
        <v>8</v>
      </c>
      <c r="J1846" s="111">
        <f t="shared" si="171"/>
        <v>0.11874999999999999</v>
      </c>
      <c r="K1846" s="138">
        <v>391300</v>
      </c>
      <c r="L1846" s="138">
        <v>321259.08</v>
      </c>
      <c r="M1846" s="121">
        <v>0.02</v>
      </c>
      <c r="N1846" s="112">
        <f t="shared" si="172"/>
        <v>399126</v>
      </c>
      <c r="O1846" s="112">
        <f t="shared" si="173"/>
        <v>142188.63749999998</v>
      </c>
      <c r="P1846" s="114">
        <f t="shared" si="174"/>
        <v>256937.36250000002</v>
      </c>
      <c r="Q1846" s="115">
        <f t="shared" si="175"/>
        <v>231243.62625000003</v>
      </c>
    </row>
    <row r="1847" spans="2:17" x14ac:dyDescent="0.25">
      <c r="B1847" s="109">
        <v>1843</v>
      </c>
      <c r="C1847" s="146" t="s">
        <v>6466</v>
      </c>
      <c r="D1847" s="109">
        <v>1200131640</v>
      </c>
      <c r="E1847" s="108" t="s">
        <v>3989</v>
      </c>
      <c r="F1847" s="109">
        <v>2018</v>
      </c>
      <c r="G1847" s="110">
        <v>44389</v>
      </c>
      <c r="H1847" s="109">
        <f t="shared" si="170"/>
        <v>3</v>
      </c>
      <c r="I1847" s="109">
        <v>8</v>
      </c>
      <c r="J1847" s="111">
        <f t="shared" si="171"/>
        <v>0.11874999999999999</v>
      </c>
      <c r="K1847" s="138">
        <v>275000</v>
      </c>
      <c r="L1847" s="138">
        <v>215630.13</v>
      </c>
      <c r="M1847" s="121">
        <v>0.02</v>
      </c>
      <c r="N1847" s="112">
        <f t="shared" si="172"/>
        <v>280500</v>
      </c>
      <c r="O1847" s="112">
        <f t="shared" si="173"/>
        <v>99928.124999999985</v>
      </c>
      <c r="P1847" s="114">
        <f t="shared" si="174"/>
        <v>180571.875</v>
      </c>
      <c r="Q1847" s="115">
        <f t="shared" si="175"/>
        <v>162514.6875</v>
      </c>
    </row>
    <row r="1848" spans="2:17" x14ac:dyDescent="0.25">
      <c r="B1848" s="109">
        <v>1844</v>
      </c>
      <c r="C1848" s="146" t="s">
        <v>6466</v>
      </c>
      <c r="D1848" s="109">
        <v>1200137430</v>
      </c>
      <c r="E1848" s="108" t="s">
        <v>3990</v>
      </c>
      <c r="F1848" s="109">
        <v>2018</v>
      </c>
      <c r="G1848" s="110">
        <v>44389</v>
      </c>
      <c r="H1848" s="109">
        <f t="shared" si="170"/>
        <v>3</v>
      </c>
      <c r="I1848" s="109">
        <v>8</v>
      </c>
      <c r="J1848" s="111">
        <f t="shared" si="171"/>
        <v>0.11874999999999999</v>
      </c>
      <c r="K1848" s="138">
        <v>237214.73</v>
      </c>
      <c r="L1848" s="138">
        <v>186132.31</v>
      </c>
      <c r="M1848" s="121">
        <v>0.02</v>
      </c>
      <c r="N1848" s="112">
        <f t="shared" si="172"/>
        <v>241959.0246</v>
      </c>
      <c r="O1848" s="112">
        <f t="shared" si="173"/>
        <v>86197.902513749985</v>
      </c>
      <c r="P1848" s="114">
        <f t="shared" si="174"/>
        <v>155761.12208625002</v>
      </c>
      <c r="Q1848" s="115">
        <f t="shared" si="175"/>
        <v>140185.00987762501</v>
      </c>
    </row>
    <row r="1849" spans="2:17" x14ac:dyDescent="0.25">
      <c r="B1849" s="109">
        <v>1845</v>
      </c>
      <c r="C1849" s="146" t="s">
        <v>6466</v>
      </c>
      <c r="D1849" s="109">
        <v>1200140730</v>
      </c>
      <c r="E1849" s="108" t="s">
        <v>3991</v>
      </c>
      <c r="F1849" s="109">
        <v>2018</v>
      </c>
      <c r="G1849" s="110">
        <v>44389</v>
      </c>
      <c r="H1849" s="109">
        <f t="shared" si="170"/>
        <v>3</v>
      </c>
      <c r="I1849" s="109">
        <v>15</v>
      </c>
      <c r="J1849" s="111">
        <f t="shared" si="171"/>
        <v>6.3333333333333325E-2</v>
      </c>
      <c r="K1849" s="138">
        <v>197839</v>
      </c>
      <c r="L1849" s="138">
        <v>157909.84</v>
      </c>
      <c r="M1849" s="121">
        <v>0.02</v>
      </c>
      <c r="N1849" s="112">
        <f t="shared" si="172"/>
        <v>201795.78</v>
      </c>
      <c r="O1849" s="112">
        <f t="shared" si="173"/>
        <v>38341.198199999992</v>
      </c>
      <c r="P1849" s="114">
        <f t="shared" si="174"/>
        <v>163454.58180000001</v>
      </c>
      <c r="Q1849" s="115">
        <f t="shared" si="175"/>
        <v>147109.12362000003</v>
      </c>
    </row>
    <row r="1850" spans="2:17" x14ac:dyDescent="0.25">
      <c r="B1850" s="109">
        <v>1846</v>
      </c>
      <c r="C1850" s="146" t="s">
        <v>6466</v>
      </c>
      <c r="D1850" s="109">
        <v>1200140810</v>
      </c>
      <c r="E1850" s="108" t="s">
        <v>3992</v>
      </c>
      <c r="F1850" s="109">
        <v>2018</v>
      </c>
      <c r="G1850" s="110">
        <v>44389</v>
      </c>
      <c r="H1850" s="109">
        <f t="shared" si="170"/>
        <v>3</v>
      </c>
      <c r="I1850" s="109">
        <v>15</v>
      </c>
      <c r="J1850" s="111">
        <f t="shared" si="171"/>
        <v>6.3333333333333325E-2</v>
      </c>
      <c r="K1850" s="138">
        <v>197839</v>
      </c>
      <c r="L1850" s="138">
        <v>157909.84</v>
      </c>
      <c r="M1850" s="121">
        <v>0.02</v>
      </c>
      <c r="N1850" s="112">
        <f t="shared" si="172"/>
        <v>201795.78</v>
      </c>
      <c r="O1850" s="112">
        <f t="shared" si="173"/>
        <v>38341.198199999992</v>
      </c>
      <c r="P1850" s="114">
        <f t="shared" si="174"/>
        <v>163454.58180000001</v>
      </c>
      <c r="Q1850" s="115">
        <f t="shared" si="175"/>
        <v>147109.12362000003</v>
      </c>
    </row>
    <row r="1851" spans="2:17" x14ac:dyDescent="0.25">
      <c r="B1851" s="109">
        <v>1847</v>
      </c>
      <c r="C1851" s="146" t="s">
        <v>6466</v>
      </c>
      <c r="D1851" s="109">
        <v>1200140770</v>
      </c>
      <c r="E1851" s="108" t="s">
        <v>3993</v>
      </c>
      <c r="F1851" s="109">
        <v>2018</v>
      </c>
      <c r="G1851" s="110">
        <v>44389</v>
      </c>
      <c r="H1851" s="109">
        <f t="shared" si="170"/>
        <v>3</v>
      </c>
      <c r="I1851" s="109">
        <v>15</v>
      </c>
      <c r="J1851" s="111">
        <f t="shared" si="171"/>
        <v>6.3333333333333325E-2</v>
      </c>
      <c r="K1851" s="138">
        <v>197839</v>
      </c>
      <c r="L1851" s="138">
        <v>157909.84</v>
      </c>
      <c r="M1851" s="121">
        <v>0.02</v>
      </c>
      <c r="N1851" s="112">
        <f t="shared" si="172"/>
        <v>201795.78</v>
      </c>
      <c r="O1851" s="112">
        <f t="shared" si="173"/>
        <v>38341.198199999992</v>
      </c>
      <c r="P1851" s="114">
        <f t="shared" si="174"/>
        <v>163454.58180000001</v>
      </c>
      <c r="Q1851" s="115">
        <f t="shared" si="175"/>
        <v>147109.12362000003</v>
      </c>
    </row>
    <row r="1852" spans="2:17" x14ac:dyDescent="0.25">
      <c r="B1852" s="109">
        <v>1848</v>
      </c>
      <c r="C1852" s="146" t="s">
        <v>6466</v>
      </c>
      <c r="D1852" s="109">
        <v>1200140580</v>
      </c>
      <c r="E1852" s="108" t="s">
        <v>3994</v>
      </c>
      <c r="F1852" s="109">
        <v>2018</v>
      </c>
      <c r="G1852" s="110">
        <v>44389</v>
      </c>
      <c r="H1852" s="109">
        <f t="shared" si="170"/>
        <v>3</v>
      </c>
      <c r="I1852" s="109">
        <v>15</v>
      </c>
      <c r="J1852" s="111">
        <f t="shared" si="171"/>
        <v>6.3333333333333325E-2</v>
      </c>
      <c r="K1852" s="138">
        <v>197839</v>
      </c>
      <c r="L1852" s="138">
        <v>157765.29999999999</v>
      </c>
      <c r="M1852" s="121">
        <v>0.02</v>
      </c>
      <c r="N1852" s="112">
        <f t="shared" si="172"/>
        <v>201795.78</v>
      </c>
      <c r="O1852" s="112">
        <f t="shared" si="173"/>
        <v>38341.198199999992</v>
      </c>
      <c r="P1852" s="114">
        <f t="shared" si="174"/>
        <v>163454.58180000001</v>
      </c>
      <c r="Q1852" s="115">
        <f t="shared" si="175"/>
        <v>147109.12362000003</v>
      </c>
    </row>
    <row r="1853" spans="2:17" x14ac:dyDescent="0.25">
      <c r="B1853" s="109">
        <v>1849</v>
      </c>
      <c r="C1853" s="146" t="s">
        <v>6466</v>
      </c>
      <c r="D1853" s="109">
        <v>1200140570</v>
      </c>
      <c r="E1853" s="108" t="s">
        <v>3995</v>
      </c>
      <c r="F1853" s="109">
        <v>2018</v>
      </c>
      <c r="G1853" s="110">
        <v>44389</v>
      </c>
      <c r="H1853" s="109">
        <f t="shared" si="170"/>
        <v>3</v>
      </c>
      <c r="I1853" s="109">
        <v>15</v>
      </c>
      <c r="J1853" s="111">
        <f t="shared" si="171"/>
        <v>6.3333333333333325E-2</v>
      </c>
      <c r="K1853" s="138">
        <v>197839</v>
      </c>
      <c r="L1853" s="138">
        <v>157765.29999999999</v>
      </c>
      <c r="M1853" s="121">
        <v>0.02</v>
      </c>
      <c r="N1853" s="112">
        <f t="shared" si="172"/>
        <v>201795.78</v>
      </c>
      <c r="O1853" s="112">
        <f t="shared" si="173"/>
        <v>38341.198199999992</v>
      </c>
      <c r="P1853" s="114">
        <f t="shared" si="174"/>
        <v>163454.58180000001</v>
      </c>
      <c r="Q1853" s="115">
        <f t="shared" si="175"/>
        <v>147109.12362000003</v>
      </c>
    </row>
    <row r="1854" spans="2:17" x14ac:dyDescent="0.25">
      <c r="B1854" s="109">
        <v>1850</v>
      </c>
      <c r="C1854" s="146" t="s">
        <v>6466</v>
      </c>
      <c r="D1854" s="109">
        <v>1200140590</v>
      </c>
      <c r="E1854" s="108" t="s">
        <v>3996</v>
      </c>
      <c r="F1854" s="109">
        <v>2018</v>
      </c>
      <c r="G1854" s="110">
        <v>44389</v>
      </c>
      <c r="H1854" s="109">
        <f t="shared" si="170"/>
        <v>3</v>
      </c>
      <c r="I1854" s="109">
        <v>15</v>
      </c>
      <c r="J1854" s="111">
        <f t="shared" si="171"/>
        <v>6.3333333333333325E-2</v>
      </c>
      <c r="K1854" s="138">
        <v>197839</v>
      </c>
      <c r="L1854" s="138">
        <v>157765.29999999999</v>
      </c>
      <c r="M1854" s="121">
        <v>0.02</v>
      </c>
      <c r="N1854" s="112">
        <f t="shared" si="172"/>
        <v>201795.78</v>
      </c>
      <c r="O1854" s="112">
        <f t="shared" si="173"/>
        <v>38341.198199999992</v>
      </c>
      <c r="P1854" s="114">
        <f t="shared" si="174"/>
        <v>163454.58180000001</v>
      </c>
      <c r="Q1854" s="115">
        <f t="shared" si="175"/>
        <v>147109.12362000003</v>
      </c>
    </row>
    <row r="1855" spans="2:17" x14ac:dyDescent="0.25">
      <c r="B1855" s="109">
        <v>1851</v>
      </c>
      <c r="C1855" s="146" t="s">
        <v>6466</v>
      </c>
      <c r="D1855" s="109">
        <v>1200140750</v>
      </c>
      <c r="E1855" s="108" t="s">
        <v>3997</v>
      </c>
      <c r="F1855" s="109">
        <v>2018</v>
      </c>
      <c r="G1855" s="110">
        <v>44389</v>
      </c>
      <c r="H1855" s="109">
        <f t="shared" si="170"/>
        <v>3</v>
      </c>
      <c r="I1855" s="109">
        <v>15</v>
      </c>
      <c r="J1855" s="111">
        <f t="shared" si="171"/>
        <v>6.3333333333333325E-2</v>
      </c>
      <c r="K1855" s="138">
        <v>197839</v>
      </c>
      <c r="L1855" s="138">
        <v>157909.84</v>
      </c>
      <c r="M1855" s="121">
        <v>0.02</v>
      </c>
      <c r="N1855" s="112">
        <f t="shared" si="172"/>
        <v>201795.78</v>
      </c>
      <c r="O1855" s="112">
        <f t="shared" si="173"/>
        <v>38341.198199999992</v>
      </c>
      <c r="P1855" s="114">
        <f t="shared" si="174"/>
        <v>163454.58180000001</v>
      </c>
      <c r="Q1855" s="115">
        <f t="shared" si="175"/>
        <v>147109.12362000003</v>
      </c>
    </row>
    <row r="1856" spans="2:17" x14ac:dyDescent="0.25">
      <c r="B1856" s="109">
        <v>1852</v>
      </c>
      <c r="C1856" s="146" t="s">
        <v>6466</v>
      </c>
      <c r="D1856" s="109">
        <v>1200140600</v>
      </c>
      <c r="E1856" s="108" t="s">
        <v>3998</v>
      </c>
      <c r="F1856" s="109">
        <v>2018</v>
      </c>
      <c r="G1856" s="110">
        <v>44389</v>
      </c>
      <c r="H1856" s="109">
        <f t="shared" si="170"/>
        <v>3</v>
      </c>
      <c r="I1856" s="109">
        <v>15</v>
      </c>
      <c r="J1856" s="111">
        <f t="shared" si="171"/>
        <v>6.3333333333333325E-2</v>
      </c>
      <c r="K1856" s="138">
        <v>197839</v>
      </c>
      <c r="L1856" s="138">
        <v>157765.29999999999</v>
      </c>
      <c r="M1856" s="121">
        <v>0.02</v>
      </c>
      <c r="N1856" s="112">
        <f t="shared" si="172"/>
        <v>201795.78</v>
      </c>
      <c r="O1856" s="112">
        <f t="shared" si="173"/>
        <v>38341.198199999992</v>
      </c>
      <c r="P1856" s="114">
        <f t="shared" si="174"/>
        <v>163454.58180000001</v>
      </c>
      <c r="Q1856" s="115">
        <f t="shared" si="175"/>
        <v>147109.12362000003</v>
      </c>
    </row>
    <row r="1857" spans="2:17" x14ac:dyDescent="0.25">
      <c r="B1857" s="109">
        <v>1853</v>
      </c>
      <c r="C1857" s="146" t="s">
        <v>6466</v>
      </c>
      <c r="D1857" s="109">
        <v>1200140790</v>
      </c>
      <c r="E1857" s="108" t="s">
        <v>3999</v>
      </c>
      <c r="F1857" s="109">
        <v>2018</v>
      </c>
      <c r="G1857" s="110">
        <v>44389</v>
      </c>
      <c r="H1857" s="109">
        <f t="shared" si="170"/>
        <v>3</v>
      </c>
      <c r="I1857" s="109">
        <v>15</v>
      </c>
      <c r="J1857" s="111">
        <f t="shared" si="171"/>
        <v>6.3333333333333325E-2</v>
      </c>
      <c r="K1857" s="138">
        <v>197839</v>
      </c>
      <c r="L1857" s="138">
        <v>157909.84</v>
      </c>
      <c r="M1857" s="121">
        <v>0.02</v>
      </c>
      <c r="N1857" s="112">
        <f t="shared" si="172"/>
        <v>201795.78</v>
      </c>
      <c r="O1857" s="112">
        <f t="shared" si="173"/>
        <v>38341.198199999992</v>
      </c>
      <c r="P1857" s="114">
        <f t="shared" si="174"/>
        <v>163454.58180000001</v>
      </c>
      <c r="Q1857" s="115">
        <f t="shared" si="175"/>
        <v>147109.12362000003</v>
      </c>
    </row>
    <row r="1858" spans="2:17" x14ac:dyDescent="0.25">
      <c r="B1858" s="109">
        <v>1854</v>
      </c>
      <c r="C1858" s="146" t="s">
        <v>6466</v>
      </c>
      <c r="D1858" s="109">
        <v>1200140610</v>
      </c>
      <c r="E1858" s="108" t="s">
        <v>4000</v>
      </c>
      <c r="F1858" s="109">
        <v>2018</v>
      </c>
      <c r="G1858" s="110">
        <v>44389</v>
      </c>
      <c r="H1858" s="109">
        <f t="shared" si="170"/>
        <v>3</v>
      </c>
      <c r="I1858" s="109">
        <v>15</v>
      </c>
      <c r="J1858" s="111">
        <f t="shared" si="171"/>
        <v>6.3333333333333325E-2</v>
      </c>
      <c r="K1858" s="138">
        <v>197839</v>
      </c>
      <c r="L1858" s="138">
        <v>157765.29999999999</v>
      </c>
      <c r="M1858" s="121">
        <v>0.02</v>
      </c>
      <c r="N1858" s="112">
        <f t="shared" si="172"/>
        <v>201795.78</v>
      </c>
      <c r="O1858" s="112">
        <f t="shared" si="173"/>
        <v>38341.198199999992</v>
      </c>
      <c r="P1858" s="114">
        <f t="shared" si="174"/>
        <v>163454.58180000001</v>
      </c>
      <c r="Q1858" s="115">
        <f t="shared" si="175"/>
        <v>147109.12362000003</v>
      </c>
    </row>
    <row r="1859" spans="2:17" x14ac:dyDescent="0.25">
      <c r="B1859" s="109">
        <v>1855</v>
      </c>
      <c r="C1859" s="146" t="s">
        <v>6466</v>
      </c>
      <c r="D1859" s="109">
        <v>1200140830</v>
      </c>
      <c r="E1859" s="108" t="s">
        <v>4001</v>
      </c>
      <c r="F1859" s="109">
        <v>2018</v>
      </c>
      <c r="G1859" s="110">
        <v>44389</v>
      </c>
      <c r="H1859" s="109">
        <f t="shared" si="170"/>
        <v>3</v>
      </c>
      <c r="I1859" s="109">
        <v>15</v>
      </c>
      <c r="J1859" s="111">
        <f t="shared" si="171"/>
        <v>6.3333333333333325E-2</v>
      </c>
      <c r="K1859" s="138">
        <v>197839</v>
      </c>
      <c r="L1859" s="138">
        <v>157909.84</v>
      </c>
      <c r="M1859" s="121">
        <v>0.02</v>
      </c>
      <c r="N1859" s="112">
        <f t="shared" si="172"/>
        <v>201795.78</v>
      </c>
      <c r="O1859" s="112">
        <f t="shared" si="173"/>
        <v>38341.198199999992</v>
      </c>
      <c r="P1859" s="114">
        <f t="shared" si="174"/>
        <v>163454.58180000001</v>
      </c>
      <c r="Q1859" s="115">
        <f t="shared" si="175"/>
        <v>147109.12362000003</v>
      </c>
    </row>
    <row r="1860" spans="2:17" x14ac:dyDescent="0.25">
      <c r="B1860" s="109">
        <v>1856</v>
      </c>
      <c r="C1860" s="146" t="s">
        <v>6466</v>
      </c>
      <c r="D1860" s="109">
        <v>1200140540</v>
      </c>
      <c r="E1860" s="108" t="s">
        <v>4002</v>
      </c>
      <c r="F1860" s="109">
        <v>2018</v>
      </c>
      <c r="G1860" s="110">
        <v>44389</v>
      </c>
      <c r="H1860" s="109">
        <f t="shared" si="170"/>
        <v>3</v>
      </c>
      <c r="I1860" s="109">
        <v>15</v>
      </c>
      <c r="J1860" s="111">
        <f t="shared" si="171"/>
        <v>6.3333333333333325E-2</v>
      </c>
      <c r="K1860" s="138">
        <v>197839</v>
      </c>
      <c r="L1860" s="138">
        <v>157765.29999999999</v>
      </c>
      <c r="M1860" s="121">
        <v>0.02</v>
      </c>
      <c r="N1860" s="112">
        <f t="shared" si="172"/>
        <v>201795.78</v>
      </c>
      <c r="O1860" s="112">
        <f t="shared" si="173"/>
        <v>38341.198199999992</v>
      </c>
      <c r="P1860" s="114">
        <f t="shared" si="174"/>
        <v>163454.58180000001</v>
      </c>
      <c r="Q1860" s="115">
        <f t="shared" si="175"/>
        <v>147109.12362000003</v>
      </c>
    </row>
    <row r="1861" spans="2:17" x14ac:dyDescent="0.25">
      <c r="B1861" s="109">
        <v>1857</v>
      </c>
      <c r="C1861" s="146" t="s">
        <v>6466</v>
      </c>
      <c r="D1861" s="109">
        <v>1200140560</v>
      </c>
      <c r="E1861" s="108" t="s">
        <v>4003</v>
      </c>
      <c r="F1861" s="109">
        <v>2018</v>
      </c>
      <c r="G1861" s="110">
        <v>44389</v>
      </c>
      <c r="H1861" s="109">
        <f t="shared" ref="H1861:H1924" si="176">YEAR(G1861)-F1861</f>
        <v>3</v>
      </c>
      <c r="I1861" s="109">
        <v>15</v>
      </c>
      <c r="J1861" s="111">
        <f t="shared" ref="J1861:J1924" si="177">(95/I1861/100)</f>
        <v>6.3333333333333325E-2</v>
      </c>
      <c r="K1861" s="138">
        <v>197839</v>
      </c>
      <c r="L1861" s="138">
        <v>157765.29999999999</v>
      </c>
      <c r="M1861" s="121">
        <v>0.02</v>
      </c>
      <c r="N1861" s="112">
        <f t="shared" ref="N1861:N1924" si="178">K1861*(1+M1861)</f>
        <v>201795.78</v>
      </c>
      <c r="O1861" s="112">
        <f t="shared" ref="O1861:O1924" si="179">H1861*J1861*N1861</f>
        <v>38341.198199999992</v>
      </c>
      <c r="P1861" s="114">
        <f t="shared" si="174"/>
        <v>163454.58180000001</v>
      </c>
      <c r="Q1861" s="115">
        <f t="shared" si="175"/>
        <v>147109.12362000003</v>
      </c>
    </row>
    <row r="1862" spans="2:17" x14ac:dyDescent="0.25">
      <c r="B1862" s="109">
        <v>1858</v>
      </c>
      <c r="C1862" s="146" t="s">
        <v>6466</v>
      </c>
      <c r="D1862" s="109">
        <v>1200140720</v>
      </c>
      <c r="E1862" s="108" t="s">
        <v>4004</v>
      </c>
      <c r="F1862" s="109">
        <v>2018</v>
      </c>
      <c r="G1862" s="110">
        <v>44389</v>
      </c>
      <c r="H1862" s="109">
        <f t="shared" si="176"/>
        <v>3</v>
      </c>
      <c r="I1862" s="109">
        <v>15</v>
      </c>
      <c r="J1862" s="111">
        <f t="shared" si="177"/>
        <v>6.3333333333333325E-2</v>
      </c>
      <c r="K1862" s="138">
        <v>197839</v>
      </c>
      <c r="L1862" s="138">
        <v>157909.84</v>
      </c>
      <c r="M1862" s="121">
        <v>0.02</v>
      </c>
      <c r="N1862" s="112">
        <f t="shared" si="178"/>
        <v>201795.78</v>
      </c>
      <c r="O1862" s="112">
        <f t="shared" si="179"/>
        <v>38341.198199999992</v>
      </c>
      <c r="P1862" s="114">
        <f t="shared" ref="P1862:P1925" si="180">IF(N1862-O1862&lt;=0,5%*N1862,N1862-O1862)</f>
        <v>163454.58180000001</v>
      </c>
      <c r="Q1862" s="115">
        <f t="shared" ref="Q1862:Q1925" si="181">IF(P1862=N1862*5%,P1862,P1862*0.9)</f>
        <v>147109.12362000003</v>
      </c>
    </row>
    <row r="1863" spans="2:17" x14ac:dyDescent="0.25">
      <c r="B1863" s="109">
        <v>1859</v>
      </c>
      <c r="C1863" s="146" t="s">
        <v>6466</v>
      </c>
      <c r="D1863" s="109">
        <v>1200140630</v>
      </c>
      <c r="E1863" s="108" t="s">
        <v>4005</v>
      </c>
      <c r="F1863" s="109">
        <v>2018</v>
      </c>
      <c r="G1863" s="110">
        <v>44389</v>
      </c>
      <c r="H1863" s="109">
        <f t="shared" si="176"/>
        <v>3</v>
      </c>
      <c r="I1863" s="109">
        <v>15</v>
      </c>
      <c r="J1863" s="111">
        <f t="shared" si="177"/>
        <v>6.3333333333333325E-2</v>
      </c>
      <c r="K1863" s="138">
        <v>197839</v>
      </c>
      <c r="L1863" s="138">
        <v>157765.29999999999</v>
      </c>
      <c r="M1863" s="121">
        <v>0.02</v>
      </c>
      <c r="N1863" s="112">
        <f t="shared" si="178"/>
        <v>201795.78</v>
      </c>
      <c r="O1863" s="112">
        <f t="shared" si="179"/>
        <v>38341.198199999992</v>
      </c>
      <c r="P1863" s="114">
        <f t="shared" si="180"/>
        <v>163454.58180000001</v>
      </c>
      <c r="Q1863" s="115">
        <f t="shared" si="181"/>
        <v>147109.12362000003</v>
      </c>
    </row>
    <row r="1864" spans="2:17" x14ac:dyDescent="0.25">
      <c r="B1864" s="109">
        <v>1860</v>
      </c>
      <c r="C1864" s="146" t="s">
        <v>6466</v>
      </c>
      <c r="D1864" s="109">
        <v>1200140740</v>
      </c>
      <c r="E1864" s="108" t="s">
        <v>4006</v>
      </c>
      <c r="F1864" s="109">
        <v>2018</v>
      </c>
      <c r="G1864" s="110">
        <v>44389</v>
      </c>
      <c r="H1864" s="109">
        <f t="shared" si="176"/>
        <v>3</v>
      </c>
      <c r="I1864" s="109">
        <v>15</v>
      </c>
      <c r="J1864" s="111">
        <f t="shared" si="177"/>
        <v>6.3333333333333325E-2</v>
      </c>
      <c r="K1864" s="138">
        <v>197839</v>
      </c>
      <c r="L1864" s="138">
        <v>157909.84</v>
      </c>
      <c r="M1864" s="121">
        <v>0.02</v>
      </c>
      <c r="N1864" s="112">
        <f t="shared" si="178"/>
        <v>201795.78</v>
      </c>
      <c r="O1864" s="112">
        <f t="shared" si="179"/>
        <v>38341.198199999992</v>
      </c>
      <c r="P1864" s="114">
        <f t="shared" si="180"/>
        <v>163454.58180000001</v>
      </c>
      <c r="Q1864" s="115">
        <f t="shared" si="181"/>
        <v>147109.12362000003</v>
      </c>
    </row>
    <row r="1865" spans="2:17" x14ac:dyDescent="0.25">
      <c r="B1865" s="109">
        <v>1861</v>
      </c>
      <c r="C1865" s="146" t="s">
        <v>6466</v>
      </c>
      <c r="D1865" s="109">
        <v>1200140640</v>
      </c>
      <c r="E1865" s="108" t="s">
        <v>4007</v>
      </c>
      <c r="F1865" s="109">
        <v>2018</v>
      </c>
      <c r="G1865" s="110">
        <v>44389</v>
      </c>
      <c r="H1865" s="109">
        <f t="shared" si="176"/>
        <v>3</v>
      </c>
      <c r="I1865" s="109">
        <v>15</v>
      </c>
      <c r="J1865" s="111">
        <f t="shared" si="177"/>
        <v>6.3333333333333325E-2</v>
      </c>
      <c r="K1865" s="138">
        <v>197839</v>
      </c>
      <c r="L1865" s="138">
        <v>157909.84</v>
      </c>
      <c r="M1865" s="121">
        <v>0.02</v>
      </c>
      <c r="N1865" s="112">
        <f t="shared" si="178"/>
        <v>201795.78</v>
      </c>
      <c r="O1865" s="112">
        <f t="shared" si="179"/>
        <v>38341.198199999992</v>
      </c>
      <c r="P1865" s="114">
        <f t="shared" si="180"/>
        <v>163454.58180000001</v>
      </c>
      <c r="Q1865" s="115">
        <f t="shared" si="181"/>
        <v>147109.12362000003</v>
      </c>
    </row>
    <row r="1866" spans="2:17" x14ac:dyDescent="0.25">
      <c r="B1866" s="109">
        <v>1862</v>
      </c>
      <c r="C1866" s="146" t="s">
        <v>6466</v>
      </c>
      <c r="D1866" s="109">
        <v>1200140760</v>
      </c>
      <c r="E1866" s="108" t="s">
        <v>4008</v>
      </c>
      <c r="F1866" s="109">
        <v>2018</v>
      </c>
      <c r="G1866" s="110">
        <v>44389</v>
      </c>
      <c r="H1866" s="109">
        <f t="shared" si="176"/>
        <v>3</v>
      </c>
      <c r="I1866" s="109">
        <v>15</v>
      </c>
      <c r="J1866" s="111">
        <f t="shared" si="177"/>
        <v>6.3333333333333325E-2</v>
      </c>
      <c r="K1866" s="138">
        <v>197839</v>
      </c>
      <c r="L1866" s="138">
        <v>157909.84</v>
      </c>
      <c r="M1866" s="121">
        <v>0.02</v>
      </c>
      <c r="N1866" s="112">
        <f t="shared" si="178"/>
        <v>201795.78</v>
      </c>
      <c r="O1866" s="112">
        <f t="shared" si="179"/>
        <v>38341.198199999992</v>
      </c>
      <c r="P1866" s="114">
        <f t="shared" si="180"/>
        <v>163454.58180000001</v>
      </c>
      <c r="Q1866" s="115">
        <f t="shared" si="181"/>
        <v>147109.12362000003</v>
      </c>
    </row>
    <row r="1867" spans="2:17" x14ac:dyDescent="0.25">
      <c r="B1867" s="109">
        <v>1863</v>
      </c>
      <c r="C1867" s="146" t="s">
        <v>6466</v>
      </c>
      <c r="D1867" s="109">
        <v>1200140650</v>
      </c>
      <c r="E1867" s="108" t="s">
        <v>4009</v>
      </c>
      <c r="F1867" s="109">
        <v>2018</v>
      </c>
      <c r="G1867" s="110">
        <v>44389</v>
      </c>
      <c r="H1867" s="109">
        <f t="shared" si="176"/>
        <v>3</v>
      </c>
      <c r="I1867" s="109">
        <v>15</v>
      </c>
      <c r="J1867" s="111">
        <f t="shared" si="177"/>
        <v>6.3333333333333325E-2</v>
      </c>
      <c r="K1867" s="138">
        <v>197839</v>
      </c>
      <c r="L1867" s="138">
        <v>157909.84</v>
      </c>
      <c r="M1867" s="121">
        <v>0.02</v>
      </c>
      <c r="N1867" s="112">
        <f t="shared" si="178"/>
        <v>201795.78</v>
      </c>
      <c r="O1867" s="112">
        <f t="shared" si="179"/>
        <v>38341.198199999992</v>
      </c>
      <c r="P1867" s="114">
        <f t="shared" si="180"/>
        <v>163454.58180000001</v>
      </c>
      <c r="Q1867" s="115">
        <f t="shared" si="181"/>
        <v>147109.12362000003</v>
      </c>
    </row>
    <row r="1868" spans="2:17" x14ac:dyDescent="0.25">
      <c r="B1868" s="109">
        <v>1864</v>
      </c>
      <c r="C1868" s="146" t="s">
        <v>6466</v>
      </c>
      <c r="D1868" s="109">
        <v>1200140780</v>
      </c>
      <c r="E1868" s="108" t="s">
        <v>4010</v>
      </c>
      <c r="F1868" s="109">
        <v>2018</v>
      </c>
      <c r="G1868" s="110">
        <v>44389</v>
      </c>
      <c r="H1868" s="109">
        <f t="shared" si="176"/>
        <v>3</v>
      </c>
      <c r="I1868" s="109">
        <v>15</v>
      </c>
      <c r="J1868" s="111">
        <f t="shared" si="177"/>
        <v>6.3333333333333325E-2</v>
      </c>
      <c r="K1868" s="138">
        <v>197839</v>
      </c>
      <c r="L1868" s="138">
        <v>157909.84</v>
      </c>
      <c r="M1868" s="121">
        <v>0.02</v>
      </c>
      <c r="N1868" s="112">
        <f t="shared" si="178"/>
        <v>201795.78</v>
      </c>
      <c r="O1868" s="112">
        <f t="shared" si="179"/>
        <v>38341.198199999992</v>
      </c>
      <c r="P1868" s="114">
        <f t="shared" si="180"/>
        <v>163454.58180000001</v>
      </c>
      <c r="Q1868" s="115">
        <f t="shared" si="181"/>
        <v>147109.12362000003</v>
      </c>
    </row>
    <row r="1869" spans="2:17" x14ac:dyDescent="0.25">
      <c r="B1869" s="109">
        <v>1865</v>
      </c>
      <c r="C1869" s="146" t="s">
        <v>6466</v>
      </c>
      <c r="D1869" s="109">
        <v>1200140660</v>
      </c>
      <c r="E1869" s="108" t="s">
        <v>4011</v>
      </c>
      <c r="F1869" s="109">
        <v>2018</v>
      </c>
      <c r="G1869" s="110">
        <v>44389</v>
      </c>
      <c r="H1869" s="109">
        <f t="shared" si="176"/>
        <v>3</v>
      </c>
      <c r="I1869" s="109">
        <v>15</v>
      </c>
      <c r="J1869" s="111">
        <f t="shared" si="177"/>
        <v>6.3333333333333325E-2</v>
      </c>
      <c r="K1869" s="138">
        <v>197839</v>
      </c>
      <c r="L1869" s="138">
        <v>157909.84</v>
      </c>
      <c r="M1869" s="121">
        <v>0.02</v>
      </c>
      <c r="N1869" s="112">
        <f t="shared" si="178"/>
        <v>201795.78</v>
      </c>
      <c r="O1869" s="112">
        <f t="shared" si="179"/>
        <v>38341.198199999992</v>
      </c>
      <c r="P1869" s="114">
        <f t="shared" si="180"/>
        <v>163454.58180000001</v>
      </c>
      <c r="Q1869" s="115">
        <f t="shared" si="181"/>
        <v>147109.12362000003</v>
      </c>
    </row>
    <row r="1870" spans="2:17" x14ac:dyDescent="0.25">
      <c r="B1870" s="109">
        <v>1866</v>
      </c>
      <c r="C1870" s="146" t="s">
        <v>6466</v>
      </c>
      <c r="D1870" s="109">
        <v>1200140800</v>
      </c>
      <c r="E1870" s="108" t="s">
        <v>4012</v>
      </c>
      <c r="F1870" s="109">
        <v>2018</v>
      </c>
      <c r="G1870" s="110">
        <v>44389</v>
      </c>
      <c r="H1870" s="109">
        <f t="shared" si="176"/>
        <v>3</v>
      </c>
      <c r="I1870" s="109">
        <v>15</v>
      </c>
      <c r="J1870" s="111">
        <f t="shared" si="177"/>
        <v>6.3333333333333325E-2</v>
      </c>
      <c r="K1870" s="138">
        <v>197839</v>
      </c>
      <c r="L1870" s="138">
        <v>157909.84</v>
      </c>
      <c r="M1870" s="121">
        <v>0.02</v>
      </c>
      <c r="N1870" s="112">
        <f t="shared" si="178"/>
        <v>201795.78</v>
      </c>
      <c r="O1870" s="112">
        <f t="shared" si="179"/>
        <v>38341.198199999992</v>
      </c>
      <c r="P1870" s="114">
        <f t="shared" si="180"/>
        <v>163454.58180000001</v>
      </c>
      <c r="Q1870" s="115">
        <f t="shared" si="181"/>
        <v>147109.12362000003</v>
      </c>
    </row>
    <row r="1871" spans="2:17" x14ac:dyDescent="0.25">
      <c r="B1871" s="109">
        <v>1867</v>
      </c>
      <c r="C1871" s="146" t="s">
        <v>6466</v>
      </c>
      <c r="D1871" s="109">
        <v>1200140670</v>
      </c>
      <c r="E1871" s="108" t="s">
        <v>4013</v>
      </c>
      <c r="F1871" s="109">
        <v>2018</v>
      </c>
      <c r="G1871" s="110">
        <v>44389</v>
      </c>
      <c r="H1871" s="109">
        <f t="shared" si="176"/>
        <v>3</v>
      </c>
      <c r="I1871" s="109">
        <v>15</v>
      </c>
      <c r="J1871" s="111">
        <f t="shared" si="177"/>
        <v>6.3333333333333325E-2</v>
      </c>
      <c r="K1871" s="138">
        <v>197839</v>
      </c>
      <c r="L1871" s="138">
        <v>157909.84</v>
      </c>
      <c r="M1871" s="121">
        <v>0.02</v>
      </c>
      <c r="N1871" s="112">
        <f t="shared" si="178"/>
        <v>201795.78</v>
      </c>
      <c r="O1871" s="112">
        <f t="shared" si="179"/>
        <v>38341.198199999992</v>
      </c>
      <c r="P1871" s="114">
        <f t="shared" si="180"/>
        <v>163454.58180000001</v>
      </c>
      <c r="Q1871" s="115">
        <f t="shared" si="181"/>
        <v>147109.12362000003</v>
      </c>
    </row>
    <row r="1872" spans="2:17" x14ac:dyDescent="0.25">
      <c r="B1872" s="109">
        <v>1868</v>
      </c>
      <c r="C1872" s="146" t="s">
        <v>6466</v>
      </c>
      <c r="D1872" s="109">
        <v>1200140820</v>
      </c>
      <c r="E1872" s="108" t="s">
        <v>4014</v>
      </c>
      <c r="F1872" s="109">
        <v>2018</v>
      </c>
      <c r="G1872" s="110">
        <v>44389</v>
      </c>
      <c r="H1872" s="109">
        <f t="shared" si="176"/>
        <v>3</v>
      </c>
      <c r="I1872" s="109">
        <v>15</v>
      </c>
      <c r="J1872" s="111">
        <f t="shared" si="177"/>
        <v>6.3333333333333325E-2</v>
      </c>
      <c r="K1872" s="138">
        <v>197839</v>
      </c>
      <c r="L1872" s="138">
        <v>157909.84</v>
      </c>
      <c r="M1872" s="121">
        <v>0.02</v>
      </c>
      <c r="N1872" s="112">
        <f t="shared" si="178"/>
        <v>201795.78</v>
      </c>
      <c r="O1872" s="112">
        <f t="shared" si="179"/>
        <v>38341.198199999992</v>
      </c>
      <c r="P1872" s="114">
        <f t="shared" si="180"/>
        <v>163454.58180000001</v>
      </c>
      <c r="Q1872" s="115">
        <f t="shared" si="181"/>
        <v>147109.12362000003</v>
      </c>
    </row>
    <row r="1873" spans="2:17" x14ac:dyDescent="0.25">
      <c r="B1873" s="109">
        <v>1869</v>
      </c>
      <c r="C1873" s="146" t="s">
        <v>6466</v>
      </c>
      <c r="D1873" s="109">
        <v>1200140680</v>
      </c>
      <c r="E1873" s="108" t="s">
        <v>4015</v>
      </c>
      <c r="F1873" s="109">
        <v>2018</v>
      </c>
      <c r="G1873" s="110">
        <v>44389</v>
      </c>
      <c r="H1873" s="109">
        <f t="shared" si="176"/>
        <v>3</v>
      </c>
      <c r="I1873" s="109">
        <v>15</v>
      </c>
      <c r="J1873" s="111">
        <f t="shared" si="177"/>
        <v>6.3333333333333325E-2</v>
      </c>
      <c r="K1873" s="138">
        <v>197839</v>
      </c>
      <c r="L1873" s="138">
        <v>157909.84</v>
      </c>
      <c r="M1873" s="121">
        <v>0.02</v>
      </c>
      <c r="N1873" s="112">
        <f t="shared" si="178"/>
        <v>201795.78</v>
      </c>
      <c r="O1873" s="112">
        <f t="shared" si="179"/>
        <v>38341.198199999992</v>
      </c>
      <c r="P1873" s="114">
        <f t="shared" si="180"/>
        <v>163454.58180000001</v>
      </c>
      <c r="Q1873" s="115">
        <f t="shared" si="181"/>
        <v>147109.12362000003</v>
      </c>
    </row>
    <row r="1874" spans="2:17" x14ac:dyDescent="0.25">
      <c r="B1874" s="109">
        <v>1870</v>
      </c>
      <c r="C1874" s="146" t="s">
        <v>6466</v>
      </c>
      <c r="D1874" s="109">
        <v>1200140530</v>
      </c>
      <c r="E1874" s="108" t="s">
        <v>4016</v>
      </c>
      <c r="F1874" s="109">
        <v>2018</v>
      </c>
      <c r="G1874" s="110">
        <v>44389</v>
      </c>
      <c r="H1874" s="109">
        <f t="shared" si="176"/>
        <v>3</v>
      </c>
      <c r="I1874" s="109">
        <v>15</v>
      </c>
      <c r="J1874" s="111">
        <f t="shared" si="177"/>
        <v>6.3333333333333325E-2</v>
      </c>
      <c r="K1874" s="138">
        <v>197839</v>
      </c>
      <c r="L1874" s="138">
        <v>157765.29999999999</v>
      </c>
      <c r="M1874" s="121">
        <v>0.02</v>
      </c>
      <c r="N1874" s="112">
        <f t="shared" si="178"/>
        <v>201795.78</v>
      </c>
      <c r="O1874" s="112">
        <f t="shared" si="179"/>
        <v>38341.198199999992</v>
      </c>
      <c r="P1874" s="114">
        <f t="shared" si="180"/>
        <v>163454.58180000001</v>
      </c>
      <c r="Q1874" s="115">
        <f t="shared" si="181"/>
        <v>147109.12362000003</v>
      </c>
    </row>
    <row r="1875" spans="2:17" x14ac:dyDescent="0.25">
      <c r="B1875" s="109">
        <v>1871</v>
      </c>
      <c r="C1875" s="146" t="s">
        <v>6466</v>
      </c>
      <c r="D1875" s="109">
        <v>1200140690</v>
      </c>
      <c r="E1875" s="108" t="s">
        <v>4017</v>
      </c>
      <c r="F1875" s="109">
        <v>2018</v>
      </c>
      <c r="G1875" s="110">
        <v>44389</v>
      </c>
      <c r="H1875" s="109">
        <f t="shared" si="176"/>
        <v>3</v>
      </c>
      <c r="I1875" s="109">
        <v>15</v>
      </c>
      <c r="J1875" s="111">
        <f t="shared" si="177"/>
        <v>6.3333333333333325E-2</v>
      </c>
      <c r="K1875" s="138">
        <v>197839</v>
      </c>
      <c r="L1875" s="138">
        <v>157909.84</v>
      </c>
      <c r="M1875" s="121">
        <v>0.02</v>
      </c>
      <c r="N1875" s="112">
        <f t="shared" si="178"/>
        <v>201795.78</v>
      </c>
      <c r="O1875" s="112">
        <f t="shared" si="179"/>
        <v>38341.198199999992</v>
      </c>
      <c r="P1875" s="114">
        <f t="shared" si="180"/>
        <v>163454.58180000001</v>
      </c>
      <c r="Q1875" s="115">
        <f t="shared" si="181"/>
        <v>147109.12362000003</v>
      </c>
    </row>
    <row r="1876" spans="2:17" x14ac:dyDescent="0.25">
      <c r="B1876" s="109">
        <v>1872</v>
      </c>
      <c r="C1876" s="146" t="s">
        <v>6466</v>
      </c>
      <c r="D1876" s="109">
        <v>1200140550</v>
      </c>
      <c r="E1876" s="108" t="s">
        <v>4018</v>
      </c>
      <c r="F1876" s="109">
        <v>2018</v>
      </c>
      <c r="G1876" s="110">
        <v>44389</v>
      </c>
      <c r="H1876" s="109">
        <f t="shared" si="176"/>
        <v>3</v>
      </c>
      <c r="I1876" s="109">
        <v>15</v>
      </c>
      <c r="J1876" s="111">
        <f t="shared" si="177"/>
        <v>6.3333333333333325E-2</v>
      </c>
      <c r="K1876" s="138">
        <v>197839</v>
      </c>
      <c r="L1876" s="138">
        <v>157765.29999999999</v>
      </c>
      <c r="M1876" s="121">
        <v>0.02</v>
      </c>
      <c r="N1876" s="112">
        <f t="shared" si="178"/>
        <v>201795.78</v>
      </c>
      <c r="O1876" s="112">
        <f t="shared" si="179"/>
        <v>38341.198199999992</v>
      </c>
      <c r="P1876" s="114">
        <f t="shared" si="180"/>
        <v>163454.58180000001</v>
      </c>
      <c r="Q1876" s="115">
        <f t="shared" si="181"/>
        <v>147109.12362000003</v>
      </c>
    </row>
    <row r="1877" spans="2:17" x14ac:dyDescent="0.25">
      <c r="B1877" s="109">
        <v>1873</v>
      </c>
      <c r="C1877" s="146" t="s">
        <v>6466</v>
      </c>
      <c r="D1877" s="109">
        <v>1200140700</v>
      </c>
      <c r="E1877" s="108" t="s">
        <v>4019</v>
      </c>
      <c r="F1877" s="109">
        <v>2018</v>
      </c>
      <c r="G1877" s="110">
        <v>44389</v>
      </c>
      <c r="H1877" s="109">
        <f t="shared" si="176"/>
        <v>3</v>
      </c>
      <c r="I1877" s="109">
        <v>15</v>
      </c>
      <c r="J1877" s="111">
        <f t="shared" si="177"/>
        <v>6.3333333333333325E-2</v>
      </c>
      <c r="K1877" s="138">
        <v>197839</v>
      </c>
      <c r="L1877" s="138">
        <v>157909.84</v>
      </c>
      <c r="M1877" s="121">
        <v>0.02</v>
      </c>
      <c r="N1877" s="112">
        <f t="shared" si="178"/>
        <v>201795.78</v>
      </c>
      <c r="O1877" s="112">
        <f t="shared" si="179"/>
        <v>38341.198199999992</v>
      </c>
      <c r="P1877" s="114">
        <f t="shared" si="180"/>
        <v>163454.58180000001</v>
      </c>
      <c r="Q1877" s="115">
        <f t="shared" si="181"/>
        <v>147109.12362000003</v>
      </c>
    </row>
    <row r="1878" spans="2:17" x14ac:dyDescent="0.25">
      <c r="B1878" s="109">
        <v>1874</v>
      </c>
      <c r="C1878" s="146" t="s">
        <v>6466</v>
      </c>
      <c r="D1878" s="109">
        <v>1200140710</v>
      </c>
      <c r="E1878" s="108" t="s">
        <v>4020</v>
      </c>
      <c r="F1878" s="109">
        <v>2018</v>
      </c>
      <c r="G1878" s="110">
        <v>44389</v>
      </c>
      <c r="H1878" s="109">
        <f t="shared" si="176"/>
        <v>3</v>
      </c>
      <c r="I1878" s="109">
        <v>15</v>
      </c>
      <c r="J1878" s="111">
        <f t="shared" si="177"/>
        <v>6.3333333333333325E-2</v>
      </c>
      <c r="K1878" s="138">
        <v>197839</v>
      </c>
      <c r="L1878" s="138">
        <v>157909.84</v>
      </c>
      <c r="M1878" s="121">
        <v>0.02</v>
      </c>
      <c r="N1878" s="112">
        <f t="shared" si="178"/>
        <v>201795.78</v>
      </c>
      <c r="O1878" s="112">
        <f t="shared" si="179"/>
        <v>38341.198199999992</v>
      </c>
      <c r="P1878" s="114">
        <f t="shared" si="180"/>
        <v>163454.58180000001</v>
      </c>
      <c r="Q1878" s="115">
        <f t="shared" si="181"/>
        <v>147109.12362000003</v>
      </c>
    </row>
    <row r="1879" spans="2:17" x14ac:dyDescent="0.25">
      <c r="B1879" s="109">
        <v>1875</v>
      </c>
      <c r="C1879" s="146" t="s">
        <v>6466</v>
      </c>
      <c r="D1879" s="109">
        <v>1200140620</v>
      </c>
      <c r="E1879" s="108" t="s">
        <v>4021</v>
      </c>
      <c r="F1879" s="109">
        <v>2018</v>
      </c>
      <c r="G1879" s="110">
        <v>44389</v>
      </c>
      <c r="H1879" s="109">
        <f t="shared" si="176"/>
        <v>3</v>
      </c>
      <c r="I1879" s="109">
        <v>15</v>
      </c>
      <c r="J1879" s="111">
        <f t="shared" si="177"/>
        <v>6.3333333333333325E-2</v>
      </c>
      <c r="K1879" s="138">
        <v>197839</v>
      </c>
      <c r="L1879" s="138">
        <v>157765.29999999999</v>
      </c>
      <c r="M1879" s="121">
        <v>0.02</v>
      </c>
      <c r="N1879" s="112">
        <f t="shared" si="178"/>
        <v>201795.78</v>
      </c>
      <c r="O1879" s="112">
        <f t="shared" si="179"/>
        <v>38341.198199999992</v>
      </c>
      <c r="P1879" s="114">
        <f t="shared" si="180"/>
        <v>163454.58180000001</v>
      </c>
      <c r="Q1879" s="115">
        <f t="shared" si="181"/>
        <v>147109.12362000003</v>
      </c>
    </row>
    <row r="1880" spans="2:17" x14ac:dyDescent="0.25">
      <c r="B1880" s="109">
        <v>1876</v>
      </c>
      <c r="C1880" s="146" t="s">
        <v>6466</v>
      </c>
      <c r="D1880" s="109">
        <v>1200136250</v>
      </c>
      <c r="E1880" s="108" t="s">
        <v>4022</v>
      </c>
      <c r="F1880" s="109">
        <v>2018</v>
      </c>
      <c r="G1880" s="110">
        <v>44389</v>
      </c>
      <c r="H1880" s="109">
        <f t="shared" si="176"/>
        <v>3</v>
      </c>
      <c r="I1880" s="109">
        <v>5</v>
      </c>
      <c r="J1880" s="111">
        <f t="shared" si="177"/>
        <v>0.19</v>
      </c>
      <c r="K1880" s="138">
        <v>196050</v>
      </c>
      <c r="L1880" s="138">
        <v>152077.49</v>
      </c>
      <c r="M1880" s="121">
        <v>0.02</v>
      </c>
      <c r="N1880" s="112">
        <f t="shared" si="178"/>
        <v>199971</v>
      </c>
      <c r="O1880" s="112">
        <f t="shared" si="179"/>
        <v>113983.47000000002</v>
      </c>
      <c r="P1880" s="114">
        <f t="shared" si="180"/>
        <v>85987.529999999984</v>
      </c>
      <c r="Q1880" s="115">
        <f t="shared" si="181"/>
        <v>77388.776999999987</v>
      </c>
    </row>
    <row r="1881" spans="2:17" x14ac:dyDescent="0.25">
      <c r="B1881" s="109">
        <v>1877</v>
      </c>
      <c r="C1881" s="146" t="s">
        <v>6466</v>
      </c>
      <c r="D1881" s="109">
        <v>1200136220</v>
      </c>
      <c r="E1881" s="108" t="s">
        <v>4023</v>
      </c>
      <c r="F1881" s="109">
        <v>2018</v>
      </c>
      <c r="G1881" s="110">
        <v>44389</v>
      </c>
      <c r="H1881" s="109">
        <f t="shared" si="176"/>
        <v>3</v>
      </c>
      <c r="I1881" s="109">
        <v>15</v>
      </c>
      <c r="J1881" s="111">
        <f t="shared" si="177"/>
        <v>6.3333333333333325E-2</v>
      </c>
      <c r="K1881" s="138">
        <v>137500</v>
      </c>
      <c r="L1881" s="138">
        <v>116818.5</v>
      </c>
      <c r="M1881" s="121">
        <v>0.02</v>
      </c>
      <c r="N1881" s="112">
        <f t="shared" si="178"/>
        <v>140250</v>
      </c>
      <c r="O1881" s="112">
        <f t="shared" si="179"/>
        <v>26647.499999999996</v>
      </c>
      <c r="P1881" s="114">
        <f t="shared" si="180"/>
        <v>113602.5</v>
      </c>
      <c r="Q1881" s="115">
        <f t="shared" si="181"/>
        <v>102242.25</v>
      </c>
    </row>
    <row r="1882" spans="2:17" x14ac:dyDescent="0.25">
      <c r="B1882" s="109">
        <v>1878</v>
      </c>
      <c r="C1882" s="146" t="s">
        <v>6466</v>
      </c>
      <c r="D1882" s="109">
        <v>1200145210</v>
      </c>
      <c r="E1882" s="108" t="s">
        <v>4024</v>
      </c>
      <c r="F1882" s="109">
        <v>2018</v>
      </c>
      <c r="G1882" s="110">
        <v>44389</v>
      </c>
      <c r="H1882" s="109">
        <f t="shared" si="176"/>
        <v>3</v>
      </c>
      <c r="I1882" s="109">
        <v>15</v>
      </c>
      <c r="J1882" s="111">
        <f t="shared" si="177"/>
        <v>6.3333333333333325E-2</v>
      </c>
      <c r="K1882" s="138">
        <v>117467.6</v>
      </c>
      <c r="L1882" s="138">
        <v>98265.14</v>
      </c>
      <c r="M1882" s="121">
        <v>0.02</v>
      </c>
      <c r="N1882" s="112">
        <f t="shared" si="178"/>
        <v>119816.952</v>
      </c>
      <c r="O1882" s="112">
        <f t="shared" si="179"/>
        <v>22765.220879999997</v>
      </c>
      <c r="P1882" s="114">
        <f t="shared" si="180"/>
        <v>97051.731120000011</v>
      </c>
      <c r="Q1882" s="115">
        <f t="shared" si="181"/>
        <v>87346.558008000007</v>
      </c>
    </row>
    <row r="1883" spans="2:17" x14ac:dyDescent="0.25">
      <c r="B1883" s="109">
        <v>1879</v>
      </c>
      <c r="C1883" s="146" t="s">
        <v>6466</v>
      </c>
      <c r="D1883" s="109">
        <v>1200145200</v>
      </c>
      <c r="E1883" s="108" t="s">
        <v>4024</v>
      </c>
      <c r="F1883" s="109">
        <v>2018</v>
      </c>
      <c r="G1883" s="110">
        <v>44389</v>
      </c>
      <c r="H1883" s="109">
        <f t="shared" si="176"/>
        <v>3</v>
      </c>
      <c r="I1883" s="109">
        <v>15</v>
      </c>
      <c r="J1883" s="111">
        <f t="shared" si="177"/>
        <v>6.3333333333333325E-2</v>
      </c>
      <c r="K1883" s="138">
        <v>117467.6</v>
      </c>
      <c r="L1883" s="138">
        <v>98265.14</v>
      </c>
      <c r="M1883" s="121">
        <v>0.02</v>
      </c>
      <c r="N1883" s="112">
        <f t="shared" si="178"/>
        <v>119816.952</v>
      </c>
      <c r="O1883" s="112">
        <f t="shared" si="179"/>
        <v>22765.220879999997</v>
      </c>
      <c r="P1883" s="114">
        <f t="shared" si="180"/>
        <v>97051.731120000011</v>
      </c>
      <c r="Q1883" s="115">
        <f t="shared" si="181"/>
        <v>87346.558008000007</v>
      </c>
    </row>
    <row r="1884" spans="2:17" x14ac:dyDescent="0.25">
      <c r="B1884" s="109">
        <v>1880</v>
      </c>
      <c r="C1884" s="146" t="s">
        <v>6466</v>
      </c>
      <c r="D1884" s="109">
        <v>1200135690</v>
      </c>
      <c r="E1884" s="108" t="s">
        <v>4025</v>
      </c>
      <c r="F1884" s="109">
        <v>2018</v>
      </c>
      <c r="G1884" s="110">
        <v>44389</v>
      </c>
      <c r="H1884" s="109">
        <f t="shared" si="176"/>
        <v>3</v>
      </c>
      <c r="I1884" s="109">
        <v>12</v>
      </c>
      <c r="J1884" s="111">
        <f t="shared" si="177"/>
        <v>7.9166666666666663E-2</v>
      </c>
      <c r="K1884" s="138">
        <v>105300</v>
      </c>
      <c r="L1884" s="138">
        <v>81874.350000000006</v>
      </c>
      <c r="M1884" s="121">
        <v>0</v>
      </c>
      <c r="N1884" s="112">
        <f t="shared" si="178"/>
        <v>105300</v>
      </c>
      <c r="O1884" s="112">
        <f t="shared" si="179"/>
        <v>25008.75</v>
      </c>
      <c r="P1884" s="114">
        <f t="shared" si="180"/>
        <v>80291.25</v>
      </c>
      <c r="Q1884" s="115">
        <f t="shared" si="181"/>
        <v>72262.125</v>
      </c>
    </row>
    <row r="1885" spans="2:17" x14ac:dyDescent="0.25">
      <c r="B1885" s="109">
        <v>1881</v>
      </c>
      <c r="C1885" s="146" t="s">
        <v>6466</v>
      </c>
      <c r="D1885" s="109">
        <v>1200137610</v>
      </c>
      <c r="E1885" s="108" t="s">
        <v>268</v>
      </c>
      <c r="F1885" s="109">
        <v>2018</v>
      </c>
      <c r="G1885" s="110">
        <v>44389</v>
      </c>
      <c r="H1885" s="109">
        <f t="shared" si="176"/>
        <v>3</v>
      </c>
      <c r="I1885" s="109">
        <v>5</v>
      </c>
      <c r="J1885" s="111">
        <f t="shared" si="177"/>
        <v>0.19</v>
      </c>
      <c r="K1885" s="138">
        <v>72500</v>
      </c>
      <c r="L1885" s="138">
        <v>56662.57</v>
      </c>
      <c r="M1885" s="121">
        <v>0.02</v>
      </c>
      <c r="N1885" s="112">
        <f t="shared" si="178"/>
        <v>73950</v>
      </c>
      <c r="O1885" s="112">
        <f t="shared" si="179"/>
        <v>42151.500000000007</v>
      </c>
      <c r="P1885" s="114">
        <f t="shared" si="180"/>
        <v>31798.499999999993</v>
      </c>
      <c r="Q1885" s="115">
        <f t="shared" si="181"/>
        <v>28618.649999999994</v>
      </c>
    </row>
    <row r="1886" spans="2:17" x14ac:dyDescent="0.25">
      <c r="B1886" s="109">
        <v>1882</v>
      </c>
      <c r="C1886" s="146" t="s">
        <v>6466</v>
      </c>
      <c r="D1886" s="109">
        <v>1200144290</v>
      </c>
      <c r="E1886" s="108" t="s">
        <v>4026</v>
      </c>
      <c r="F1886" s="109">
        <v>2018</v>
      </c>
      <c r="G1886" s="110">
        <v>44389</v>
      </c>
      <c r="H1886" s="109">
        <f t="shared" si="176"/>
        <v>3</v>
      </c>
      <c r="I1886" s="109">
        <v>5</v>
      </c>
      <c r="J1886" s="111">
        <f t="shared" si="177"/>
        <v>0.19</v>
      </c>
      <c r="K1886" s="138">
        <v>60000</v>
      </c>
      <c r="L1886" s="138">
        <v>49490.400000000001</v>
      </c>
      <c r="M1886" s="121">
        <v>0.02</v>
      </c>
      <c r="N1886" s="112">
        <f t="shared" si="178"/>
        <v>61200</v>
      </c>
      <c r="O1886" s="112">
        <f t="shared" si="179"/>
        <v>34884.000000000007</v>
      </c>
      <c r="P1886" s="114">
        <f t="shared" si="180"/>
        <v>26315.999999999993</v>
      </c>
      <c r="Q1886" s="115">
        <f t="shared" si="181"/>
        <v>23684.399999999994</v>
      </c>
    </row>
    <row r="1887" spans="2:17" x14ac:dyDescent="0.25">
      <c r="B1887" s="109">
        <v>1883</v>
      </c>
      <c r="C1887" s="146" t="s">
        <v>6466</v>
      </c>
      <c r="D1887" s="109">
        <v>1200160950</v>
      </c>
      <c r="E1887" s="108" t="s">
        <v>4027</v>
      </c>
      <c r="F1887" s="109">
        <v>2019</v>
      </c>
      <c r="G1887" s="110">
        <v>44389</v>
      </c>
      <c r="H1887" s="109">
        <f t="shared" si="176"/>
        <v>2</v>
      </c>
      <c r="I1887" s="109">
        <v>15</v>
      </c>
      <c r="J1887" s="111">
        <f t="shared" si="177"/>
        <v>6.3333333333333325E-2</v>
      </c>
      <c r="K1887" s="138">
        <v>40480372.439999998</v>
      </c>
      <c r="L1887" s="138">
        <v>36282163.869999997</v>
      </c>
      <c r="M1887" s="121">
        <v>0</v>
      </c>
      <c r="N1887" s="112">
        <f t="shared" si="178"/>
        <v>40480372.439999998</v>
      </c>
      <c r="O1887" s="112">
        <f t="shared" si="179"/>
        <v>5127513.8423999986</v>
      </c>
      <c r="P1887" s="114">
        <f t="shared" si="180"/>
        <v>35352858.597599998</v>
      </c>
      <c r="Q1887" s="115">
        <f t="shared" si="181"/>
        <v>31817572.737840001</v>
      </c>
    </row>
    <row r="1888" spans="2:17" x14ac:dyDescent="0.25">
      <c r="B1888" s="109">
        <v>1884</v>
      </c>
      <c r="C1888" s="146" t="s">
        <v>6466</v>
      </c>
      <c r="D1888" s="109">
        <v>1200160960</v>
      </c>
      <c r="E1888" s="108" t="s">
        <v>4028</v>
      </c>
      <c r="F1888" s="109">
        <v>2019</v>
      </c>
      <c r="G1888" s="110">
        <v>44389</v>
      </c>
      <c r="H1888" s="109">
        <f t="shared" si="176"/>
        <v>2</v>
      </c>
      <c r="I1888" s="109">
        <v>15</v>
      </c>
      <c r="J1888" s="111">
        <f t="shared" si="177"/>
        <v>6.3333333333333325E-2</v>
      </c>
      <c r="K1888" s="138">
        <v>37060555.090000004</v>
      </c>
      <c r="L1888" s="138">
        <v>33150854.710000001</v>
      </c>
      <c r="M1888" s="121">
        <v>0</v>
      </c>
      <c r="N1888" s="112">
        <f t="shared" si="178"/>
        <v>37060555.090000004</v>
      </c>
      <c r="O1888" s="112">
        <f t="shared" si="179"/>
        <v>4694336.9780666661</v>
      </c>
      <c r="P1888" s="114">
        <f t="shared" si="180"/>
        <v>32366218.111933336</v>
      </c>
      <c r="Q1888" s="115">
        <f t="shared" si="181"/>
        <v>29129596.300740004</v>
      </c>
    </row>
    <row r="1889" spans="2:17" x14ac:dyDescent="0.25">
      <c r="B1889" s="109">
        <v>1885</v>
      </c>
      <c r="C1889" s="146" t="s">
        <v>6466</v>
      </c>
      <c r="D1889" s="109">
        <v>1200161400</v>
      </c>
      <c r="E1889" s="108" t="s">
        <v>4029</v>
      </c>
      <c r="F1889" s="109">
        <v>2019</v>
      </c>
      <c r="G1889" s="110">
        <v>44389</v>
      </c>
      <c r="H1889" s="109">
        <f t="shared" si="176"/>
        <v>2</v>
      </c>
      <c r="I1889" s="109">
        <v>15</v>
      </c>
      <c r="J1889" s="111">
        <f t="shared" si="177"/>
        <v>6.3333333333333325E-2</v>
      </c>
      <c r="K1889" s="138">
        <v>19103650.07</v>
      </c>
      <c r="L1889" s="138">
        <v>17102230.859999999</v>
      </c>
      <c r="M1889" s="121">
        <v>0</v>
      </c>
      <c r="N1889" s="112">
        <f t="shared" si="178"/>
        <v>19103650.07</v>
      </c>
      <c r="O1889" s="112">
        <f t="shared" si="179"/>
        <v>2419795.6755333329</v>
      </c>
      <c r="P1889" s="114">
        <f t="shared" si="180"/>
        <v>16683854.394466668</v>
      </c>
      <c r="Q1889" s="115">
        <f t="shared" si="181"/>
        <v>15015468.955020001</v>
      </c>
    </row>
    <row r="1890" spans="2:17" x14ac:dyDescent="0.25">
      <c r="B1890" s="109">
        <v>1886</v>
      </c>
      <c r="C1890" s="146" t="s">
        <v>6466</v>
      </c>
      <c r="D1890" s="109">
        <v>1200160980</v>
      </c>
      <c r="E1890" s="108" t="s">
        <v>4030</v>
      </c>
      <c r="F1890" s="109">
        <v>2019</v>
      </c>
      <c r="G1890" s="110">
        <v>44389</v>
      </c>
      <c r="H1890" s="109">
        <f t="shared" si="176"/>
        <v>2</v>
      </c>
      <c r="I1890" s="109">
        <v>15</v>
      </c>
      <c r="J1890" s="111">
        <f t="shared" si="177"/>
        <v>6.3333333333333325E-2</v>
      </c>
      <c r="K1890" s="138">
        <v>18542472.530000001</v>
      </c>
      <c r="L1890" s="138">
        <v>16586335.83</v>
      </c>
      <c r="M1890" s="121">
        <v>0</v>
      </c>
      <c r="N1890" s="112">
        <f t="shared" si="178"/>
        <v>18542472.530000001</v>
      </c>
      <c r="O1890" s="112">
        <f t="shared" si="179"/>
        <v>2348713.1871333332</v>
      </c>
      <c r="P1890" s="114">
        <f t="shared" si="180"/>
        <v>16193759.342866668</v>
      </c>
      <c r="Q1890" s="115">
        <f t="shared" si="181"/>
        <v>14574383.408580001</v>
      </c>
    </row>
    <row r="1891" spans="2:17" x14ac:dyDescent="0.25">
      <c r="B1891" s="109">
        <v>1887</v>
      </c>
      <c r="C1891" s="146" t="s">
        <v>6466</v>
      </c>
      <c r="D1891" s="109">
        <v>1200160970</v>
      </c>
      <c r="E1891" s="108" t="s">
        <v>4030</v>
      </c>
      <c r="F1891" s="109">
        <v>2019</v>
      </c>
      <c r="G1891" s="110">
        <v>44389</v>
      </c>
      <c r="H1891" s="109">
        <f t="shared" si="176"/>
        <v>2</v>
      </c>
      <c r="I1891" s="109">
        <v>15</v>
      </c>
      <c r="J1891" s="111">
        <f t="shared" si="177"/>
        <v>6.3333333333333325E-2</v>
      </c>
      <c r="K1891" s="138">
        <v>18542472.530000001</v>
      </c>
      <c r="L1891" s="138">
        <v>16586335.83</v>
      </c>
      <c r="M1891" s="121">
        <v>0</v>
      </c>
      <c r="N1891" s="112">
        <f t="shared" si="178"/>
        <v>18542472.530000001</v>
      </c>
      <c r="O1891" s="112">
        <f t="shared" si="179"/>
        <v>2348713.1871333332</v>
      </c>
      <c r="P1891" s="114">
        <f t="shared" si="180"/>
        <v>16193759.342866668</v>
      </c>
      <c r="Q1891" s="115">
        <f t="shared" si="181"/>
        <v>14574383.408580001</v>
      </c>
    </row>
    <row r="1892" spans="2:17" x14ac:dyDescent="0.25">
      <c r="B1892" s="109">
        <v>1888</v>
      </c>
      <c r="C1892" s="146" t="s">
        <v>6466</v>
      </c>
      <c r="D1892" s="109">
        <v>1200161410</v>
      </c>
      <c r="E1892" s="108" t="s">
        <v>4031</v>
      </c>
      <c r="F1892" s="109">
        <v>2019</v>
      </c>
      <c r="G1892" s="110">
        <v>44389</v>
      </c>
      <c r="H1892" s="109">
        <f t="shared" si="176"/>
        <v>2</v>
      </c>
      <c r="I1892" s="109">
        <v>15</v>
      </c>
      <c r="J1892" s="111">
        <f t="shared" si="177"/>
        <v>6.3333333333333325E-2</v>
      </c>
      <c r="K1892" s="138">
        <v>17528334.969999999</v>
      </c>
      <c r="L1892" s="138">
        <v>15691955.74</v>
      </c>
      <c r="M1892" s="121">
        <v>0</v>
      </c>
      <c r="N1892" s="112">
        <f t="shared" si="178"/>
        <v>17528334.969999999</v>
      </c>
      <c r="O1892" s="112">
        <f t="shared" si="179"/>
        <v>2220255.7628666661</v>
      </c>
      <c r="P1892" s="114">
        <f t="shared" si="180"/>
        <v>15308079.207133332</v>
      </c>
      <c r="Q1892" s="115">
        <f t="shared" si="181"/>
        <v>13777271.286419999</v>
      </c>
    </row>
    <row r="1893" spans="2:17" x14ac:dyDescent="0.25">
      <c r="B1893" s="109">
        <v>1889</v>
      </c>
      <c r="C1893" s="146" t="s">
        <v>6466</v>
      </c>
      <c r="D1893" s="109">
        <v>1200161160</v>
      </c>
      <c r="E1893" s="108" t="s">
        <v>4032</v>
      </c>
      <c r="F1893" s="109">
        <v>2019</v>
      </c>
      <c r="G1893" s="110">
        <v>44389</v>
      </c>
      <c r="H1893" s="109">
        <f t="shared" si="176"/>
        <v>2</v>
      </c>
      <c r="I1893" s="109">
        <v>15</v>
      </c>
      <c r="J1893" s="111">
        <f t="shared" si="177"/>
        <v>6.3333333333333325E-2</v>
      </c>
      <c r="K1893" s="138">
        <v>11521984.52</v>
      </c>
      <c r="L1893" s="138">
        <v>10306473.66</v>
      </c>
      <c r="M1893" s="121">
        <v>0</v>
      </c>
      <c r="N1893" s="112">
        <f t="shared" si="178"/>
        <v>11521984.52</v>
      </c>
      <c r="O1893" s="112">
        <f t="shared" si="179"/>
        <v>1459451.372533333</v>
      </c>
      <c r="P1893" s="114">
        <f t="shared" si="180"/>
        <v>10062533.147466667</v>
      </c>
      <c r="Q1893" s="115">
        <f t="shared" si="181"/>
        <v>9056279.8327200003</v>
      </c>
    </row>
    <row r="1894" spans="2:17" x14ac:dyDescent="0.25">
      <c r="B1894" s="109">
        <v>1890</v>
      </c>
      <c r="C1894" s="146" t="s">
        <v>6466</v>
      </c>
      <c r="D1894" s="109">
        <v>1200140300</v>
      </c>
      <c r="E1894" s="108" t="s">
        <v>4033</v>
      </c>
      <c r="F1894" s="109">
        <v>2019</v>
      </c>
      <c r="G1894" s="110">
        <v>44389</v>
      </c>
      <c r="H1894" s="109">
        <f t="shared" si="176"/>
        <v>2</v>
      </c>
      <c r="I1894" s="109">
        <v>15</v>
      </c>
      <c r="J1894" s="111">
        <f t="shared" si="177"/>
        <v>6.3333333333333325E-2</v>
      </c>
      <c r="K1894" s="138">
        <v>11108172.68</v>
      </c>
      <c r="L1894" s="138">
        <v>9492901.6300000008</v>
      </c>
      <c r="M1894" s="121">
        <v>0</v>
      </c>
      <c r="N1894" s="112">
        <f t="shared" si="178"/>
        <v>11108172.68</v>
      </c>
      <c r="O1894" s="112">
        <f t="shared" si="179"/>
        <v>1407035.206133333</v>
      </c>
      <c r="P1894" s="114">
        <f t="shared" si="180"/>
        <v>9701137.4738666676</v>
      </c>
      <c r="Q1894" s="115">
        <f t="shared" si="181"/>
        <v>8731023.7264800016</v>
      </c>
    </row>
    <row r="1895" spans="2:17" x14ac:dyDescent="0.25">
      <c r="B1895" s="109">
        <v>1891</v>
      </c>
      <c r="C1895" s="146" t="s">
        <v>6466</v>
      </c>
      <c r="D1895" s="109">
        <v>1200161140</v>
      </c>
      <c r="E1895" s="108" t="s">
        <v>4034</v>
      </c>
      <c r="F1895" s="109">
        <v>2019</v>
      </c>
      <c r="G1895" s="110">
        <v>44389</v>
      </c>
      <c r="H1895" s="109">
        <f t="shared" si="176"/>
        <v>2</v>
      </c>
      <c r="I1895" s="109">
        <v>15</v>
      </c>
      <c r="J1895" s="111">
        <f t="shared" si="177"/>
        <v>6.3333333333333325E-2</v>
      </c>
      <c r="K1895" s="138">
        <v>5294152.38</v>
      </c>
      <c r="L1895" s="138">
        <v>4875272.7300000004</v>
      </c>
      <c r="M1895" s="121">
        <v>0</v>
      </c>
      <c r="N1895" s="112">
        <f t="shared" si="178"/>
        <v>5294152.38</v>
      </c>
      <c r="O1895" s="112">
        <f t="shared" si="179"/>
        <v>670592.63479999988</v>
      </c>
      <c r="P1895" s="114">
        <f t="shared" si="180"/>
        <v>4623559.7451999998</v>
      </c>
      <c r="Q1895" s="115">
        <f t="shared" si="181"/>
        <v>4161203.7706800001</v>
      </c>
    </row>
    <row r="1896" spans="2:17" x14ac:dyDescent="0.25">
      <c r="B1896" s="109">
        <v>1892</v>
      </c>
      <c r="C1896" s="146" t="s">
        <v>6466</v>
      </c>
      <c r="D1896" s="109">
        <v>1200161170</v>
      </c>
      <c r="E1896" s="108" t="s">
        <v>4035</v>
      </c>
      <c r="F1896" s="109">
        <v>2019</v>
      </c>
      <c r="G1896" s="110">
        <v>44389</v>
      </c>
      <c r="H1896" s="109">
        <f t="shared" si="176"/>
        <v>2</v>
      </c>
      <c r="I1896" s="109">
        <v>15</v>
      </c>
      <c r="J1896" s="111">
        <f t="shared" si="177"/>
        <v>6.3333333333333325E-2</v>
      </c>
      <c r="K1896" s="138">
        <v>1970780.54</v>
      </c>
      <c r="L1896" s="138">
        <v>1762873.2</v>
      </c>
      <c r="M1896" s="121">
        <v>0</v>
      </c>
      <c r="N1896" s="112">
        <f t="shared" si="178"/>
        <v>1970780.54</v>
      </c>
      <c r="O1896" s="112">
        <f t="shared" si="179"/>
        <v>249632.20173333329</v>
      </c>
      <c r="P1896" s="114">
        <f t="shared" si="180"/>
        <v>1721148.3382666667</v>
      </c>
      <c r="Q1896" s="115">
        <f t="shared" si="181"/>
        <v>1549033.50444</v>
      </c>
    </row>
    <row r="1897" spans="2:17" x14ac:dyDescent="0.25">
      <c r="B1897" s="109">
        <v>1893</v>
      </c>
      <c r="C1897" s="146" t="s">
        <v>6466</v>
      </c>
      <c r="D1897" s="109">
        <v>1200149110</v>
      </c>
      <c r="E1897" s="108" t="s">
        <v>798</v>
      </c>
      <c r="F1897" s="109">
        <v>2019</v>
      </c>
      <c r="G1897" s="110">
        <v>44389</v>
      </c>
      <c r="H1897" s="109">
        <f t="shared" si="176"/>
        <v>2</v>
      </c>
      <c r="I1897" s="109">
        <v>15</v>
      </c>
      <c r="J1897" s="111">
        <f t="shared" si="177"/>
        <v>6.3333333333333325E-2</v>
      </c>
      <c r="K1897" s="138">
        <v>1705346</v>
      </c>
      <c r="L1897" s="138">
        <v>1461140.73</v>
      </c>
      <c r="M1897" s="121">
        <v>0</v>
      </c>
      <c r="N1897" s="112">
        <f t="shared" si="178"/>
        <v>1705346</v>
      </c>
      <c r="O1897" s="112">
        <f t="shared" si="179"/>
        <v>216010.49333333332</v>
      </c>
      <c r="P1897" s="114">
        <f t="shared" si="180"/>
        <v>1489335.5066666666</v>
      </c>
      <c r="Q1897" s="115">
        <f t="shared" si="181"/>
        <v>1340401.956</v>
      </c>
    </row>
    <row r="1898" spans="2:17" x14ac:dyDescent="0.25">
      <c r="B1898" s="109">
        <v>1894</v>
      </c>
      <c r="C1898" s="146" t="s">
        <v>6466</v>
      </c>
      <c r="D1898" s="109">
        <v>1200161110</v>
      </c>
      <c r="E1898" s="108" t="s">
        <v>4036</v>
      </c>
      <c r="F1898" s="109">
        <v>2019</v>
      </c>
      <c r="G1898" s="110">
        <v>44389</v>
      </c>
      <c r="H1898" s="109">
        <f t="shared" si="176"/>
        <v>2</v>
      </c>
      <c r="I1898" s="109">
        <v>15</v>
      </c>
      <c r="J1898" s="111">
        <f t="shared" si="177"/>
        <v>6.3333333333333325E-2</v>
      </c>
      <c r="K1898" s="138">
        <v>1577525.92</v>
      </c>
      <c r="L1898" s="138">
        <v>1411104.95</v>
      </c>
      <c r="M1898" s="121">
        <v>0</v>
      </c>
      <c r="N1898" s="112">
        <f t="shared" si="178"/>
        <v>1577525.92</v>
      </c>
      <c r="O1898" s="112">
        <f t="shared" si="179"/>
        <v>199819.94986666663</v>
      </c>
      <c r="P1898" s="114">
        <f t="shared" si="180"/>
        <v>1377705.9701333332</v>
      </c>
      <c r="Q1898" s="115">
        <f t="shared" si="181"/>
        <v>1239935.3731199999</v>
      </c>
    </row>
    <row r="1899" spans="2:17" x14ac:dyDescent="0.25">
      <c r="B1899" s="109">
        <v>1895</v>
      </c>
      <c r="C1899" s="146" t="s">
        <v>6466</v>
      </c>
      <c r="D1899" s="109">
        <v>1200145970</v>
      </c>
      <c r="E1899" s="108" t="s">
        <v>4037</v>
      </c>
      <c r="F1899" s="109">
        <v>2019</v>
      </c>
      <c r="G1899" s="110">
        <v>44389</v>
      </c>
      <c r="H1899" s="109">
        <f t="shared" si="176"/>
        <v>2</v>
      </c>
      <c r="I1899" s="109">
        <v>15</v>
      </c>
      <c r="J1899" s="111">
        <f t="shared" si="177"/>
        <v>6.3333333333333325E-2</v>
      </c>
      <c r="K1899" s="138">
        <v>1575000</v>
      </c>
      <c r="L1899" s="138">
        <v>1423488.63</v>
      </c>
      <c r="M1899" s="121">
        <v>0</v>
      </c>
      <c r="N1899" s="112">
        <f t="shared" si="178"/>
        <v>1575000</v>
      </c>
      <c r="O1899" s="112">
        <f t="shared" si="179"/>
        <v>199499.99999999997</v>
      </c>
      <c r="P1899" s="114">
        <f t="shared" si="180"/>
        <v>1375500</v>
      </c>
      <c r="Q1899" s="115">
        <f t="shared" si="181"/>
        <v>1237950</v>
      </c>
    </row>
    <row r="1900" spans="2:17" x14ac:dyDescent="0.25">
      <c r="B1900" s="109">
        <v>1896</v>
      </c>
      <c r="C1900" s="146" t="s">
        <v>6466</v>
      </c>
      <c r="D1900" s="109">
        <v>1200160990</v>
      </c>
      <c r="E1900" s="108" t="s">
        <v>2921</v>
      </c>
      <c r="F1900" s="109">
        <v>2019</v>
      </c>
      <c r="G1900" s="110">
        <v>44389</v>
      </c>
      <c r="H1900" s="109">
        <f t="shared" si="176"/>
        <v>2</v>
      </c>
      <c r="I1900" s="109">
        <v>15</v>
      </c>
      <c r="J1900" s="111">
        <f t="shared" si="177"/>
        <v>6.3333333333333325E-2</v>
      </c>
      <c r="K1900" s="138">
        <v>986743.89</v>
      </c>
      <c r="L1900" s="138">
        <v>882647.41</v>
      </c>
      <c r="M1900" s="121">
        <v>0</v>
      </c>
      <c r="N1900" s="112">
        <f t="shared" si="178"/>
        <v>986743.89</v>
      </c>
      <c r="O1900" s="112">
        <f t="shared" si="179"/>
        <v>124987.55939999998</v>
      </c>
      <c r="P1900" s="114">
        <f t="shared" si="180"/>
        <v>861756.33059999999</v>
      </c>
      <c r="Q1900" s="115">
        <f t="shared" si="181"/>
        <v>775580.69753999996</v>
      </c>
    </row>
    <row r="1901" spans="2:17" x14ac:dyDescent="0.25">
      <c r="B1901" s="109">
        <v>1897</v>
      </c>
      <c r="C1901" s="146" t="s">
        <v>6466</v>
      </c>
      <c r="D1901" s="109">
        <v>1200161260</v>
      </c>
      <c r="E1901" s="108" t="s">
        <v>4038</v>
      </c>
      <c r="F1901" s="109">
        <v>2019</v>
      </c>
      <c r="G1901" s="110">
        <v>44389</v>
      </c>
      <c r="H1901" s="109">
        <f t="shared" si="176"/>
        <v>2</v>
      </c>
      <c r="I1901" s="109">
        <v>12</v>
      </c>
      <c r="J1901" s="111">
        <f t="shared" si="177"/>
        <v>7.9166666666666663E-2</v>
      </c>
      <c r="K1901" s="138">
        <v>979695.75</v>
      </c>
      <c r="L1901" s="138">
        <v>876342.82</v>
      </c>
      <c r="M1901" s="121">
        <v>0</v>
      </c>
      <c r="N1901" s="112">
        <f t="shared" si="178"/>
        <v>979695.75</v>
      </c>
      <c r="O1901" s="112">
        <f t="shared" si="179"/>
        <v>155118.49374999999</v>
      </c>
      <c r="P1901" s="114">
        <f t="shared" si="180"/>
        <v>824577.25624999998</v>
      </c>
      <c r="Q1901" s="115">
        <f t="shared" si="181"/>
        <v>742119.53062500001</v>
      </c>
    </row>
    <row r="1902" spans="2:17" x14ac:dyDescent="0.25">
      <c r="B1902" s="109">
        <v>1898</v>
      </c>
      <c r="C1902" s="146" t="s">
        <v>6466</v>
      </c>
      <c r="D1902" s="109">
        <v>1200161000</v>
      </c>
      <c r="E1902" s="108" t="s">
        <v>4039</v>
      </c>
      <c r="F1902" s="109">
        <v>2019</v>
      </c>
      <c r="G1902" s="110">
        <v>44389</v>
      </c>
      <c r="H1902" s="109">
        <f t="shared" si="176"/>
        <v>2</v>
      </c>
      <c r="I1902" s="109">
        <v>15</v>
      </c>
      <c r="J1902" s="111">
        <f t="shared" si="177"/>
        <v>6.3333333333333325E-2</v>
      </c>
      <c r="K1902" s="138">
        <v>907596.3</v>
      </c>
      <c r="L1902" s="138">
        <v>811849.5</v>
      </c>
      <c r="M1902" s="121">
        <v>0</v>
      </c>
      <c r="N1902" s="112">
        <f t="shared" si="178"/>
        <v>907596.3</v>
      </c>
      <c r="O1902" s="112">
        <f t="shared" si="179"/>
        <v>114962.19799999999</v>
      </c>
      <c r="P1902" s="114">
        <f t="shared" si="180"/>
        <v>792634.10200000007</v>
      </c>
      <c r="Q1902" s="115">
        <f t="shared" si="181"/>
        <v>713370.69180000003</v>
      </c>
    </row>
    <row r="1903" spans="2:17" x14ac:dyDescent="0.25">
      <c r="B1903" s="109">
        <v>1899</v>
      </c>
      <c r="C1903" s="146" t="s">
        <v>6466</v>
      </c>
      <c r="D1903" s="109">
        <v>1200161250</v>
      </c>
      <c r="E1903" s="108" t="s">
        <v>4040</v>
      </c>
      <c r="F1903" s="109">
        <v>2019</v>
      </c>
      <c r="G1903" s="110">
        <v>44389</v>
      </c>
      <c r="H1903" s="109">
        <f t="shared" si="176"/>
        <v>2</v>
      </c>
      <c r="I1903" s="109">
        <v>12</v>
      </c>
      <c r="J1903" s="111">
        <f t="shared" si="177"/>
        <v>7.9166666666666663E-2</v>
      </c>
      <c r="K1903" s="138">
        <v>875556.6</v>
      </c>
      <c r="L1903" s="138">
        <v>783189.82</v>
      </c>
      <c r="M1903" s="121">
        <v>0</v>
      </c>
      <c r="N1903" s="112">
        <f t="shared" si="178"/>
        <v>875556.6</v>
      </c>
      <c r="O1903" s="112">
        <f t="shared" si="179"/>
        <v>138629.79499999998</v>
      </c>
      <c r="P1903" s="114">
        <f t="shared" si="180"/>
        <v>736926.80499999993</v>
      </c>
      <c r="Q1903" s="115">
        <f t="shared" si="181"/>
        <v>663234.12449999992</v>
      </c>
    </row>
    <row r="1904" spans="2:17" x14ac:dyDescent="0.25">
      <c r="B1904" s="109">
        <v>1900</v>
      </c>
      <c r="C1904" s="146" t="s">
        <v>6466</v>
      </c>
      <c r="D1904" s="109">
        <v>1200161240</v>
      </c>
      <c r="E1904" s="108" t="s">
        <v>4041</v>
      </c>
      <c r="F1904" s="109">
        <v>2019</v>
      </c>
      <c r="G1904" s="110">
        <v>44389</v>
      </c>
      <c r="H1904" s="109">
        <f t="shared" si="176"/>
        <v>2</v>
      </c>
      <c r="I1904" s="109">
        <v>12</v>
      </c>
      <c r="J1904" s="111">
        <f t="shared" si="177"/>
        <v>7.9166666666666663E-2</v>
      </c>
      <c r="K1904" s="138">
        <v>852488.09</v>
      </c>
      <c r="L1904" s="138">
        <v>762554.93</v>
      </c>
      <c r="M1904" s="121">
        <v>0</v>
      </c>
      <c r="N1904" s="112">
        <f t="shared" si="178"/>
        <v>852488.09</v>
      </c>
      <c r="O1904" s="112">
        <f t="shared" si="179"/>
        <v>134977.28091666664</v>
      </c>
      <c r="P1904" s="114">
        <f t="shared" si="180"/>
        <v>717510.80908333336</v>
      </c>
      <c r="Q1904" s="115">
        <f t="shared" si="181"/>
        <v>645759.72817500005</v>
      </c>
    </row>
    <row r="1905" spans="2:17" x14ac:dyDescent="0.25">
      <c r="B1905" s="109">
        <v>1901</v>
      </c>
      <c r="C1905" s="146" t="s">
        <v>6466</v>
      </c>
      <c r="D1905" s="109">
        <v>1200161210</v>
      </c>
      <c r="E1905" s="108" t="s">
        <v>4042</v>
      </c>
      <c r="F1905" s="109">
        <v>2019</v>
      </c>
      <c r="G1905" s="110">
        <v>44389</v>
      </c>
      <c r="H1905" s="109">
        <f t="shared" si="176"/>
        <v>2</v>
      </c>
      <c r="I1905" s="109">
        <v>15</v>
      </c>
      <c r="J1905" s="111">
        <f t="shared" si="177"/>
        <v>6.3333333333333325E-2</v>
      </c>
      <c r="K1905" s="138">
        <v>721188.47</v>
      </c>
      <c r="L1905" s="138">
        <v>645106.75</v>
      </c>
      <c r="M1905" s="121">
        <v>0</v>
      </c>
      <c r="N1905" s="112">
        <f t="shared" si="178"/>
        <v>721188.47</v>
      </c>
      <c r="O1905" s="112">
        <f t="shared" si="179"/>
        <v>91350.539533333314</v>
      </c>
      <c r="P1905" s="114">
        <f t="shared" si="180"/>
        <v>629837.9304666667</v>
      </c>
      <c r="Q1905" s="115">
        <f t="shared" si="181"/>
        <v>566854.13742000004</v>
      </c>
    </row>
    <row r="1906" spans="2:17" x14ac:dyDescent="0.25">
      <c r="B1906" s="109">
        <v>1902</v>
      </c>
      <c r="C1906" s="146" t="s">
        <v>6466</v>
      </c>
      <c r="D1906" s="109">
        <v>1200149330</v>
      </c>
      <c r="E1906" s="108" t="s">
        <v>4043</v>
      </c>
      <c r="F1906" s="109">
        <v>2019</v>
      </c>
      <c r="G1906" s="110">
        <v>44389</v>
      </c>
      <c r="H1906" s="109">
        <f t="shared" si="176"/>
        <v>2</v>
      </c>
      <c r="I1906" s="109">
        <v>15</v>
      </c>
      <c r="J1906" s="111">
        <f t="shared" si="177"/>
        <v>6.3333333333333325E-2</v>
      </c>
      <c r="K1906" s="138">
        <v>564305</v>
      </c>
      <c r="L1906" s="138">
        <v>499017.59</v>
      </c>
      <c r="M1906" s="121">
        <v>0</v>
      </c>
      <c r="N1906" s="112">
        <f t="shared" si="178"/>
        <v>564305</v>
      </c>
      <c r="O1906" s="112">
        <f t="shared" si="179"/>
        <v>71478.633333333317</v>
      </c>
      <c r="P1906" s="114">
        <f t="shared" si="180"/>
        <v>492826.3666666667</v>
      </c>
      <c r="Q1906" s="115">
        <f t="shared" si="181"/>
        <v>443543.73000000004</v>
      </c>
    </row>
    <row r="1907" spans="2:17" x14ac:dyDescent="0.25">
      <c r="B1907" s="109">
        <v>1903</v>
      </c>
      <c r="C1907" s="146" t="s">
        <v>6466</v>
      </c>
      <c r="D1907" s="109">
        <v>1200148900</v>
      </c>
      <c r="E1907" s="108" t="s">
        <v>4044</v>
      </c>
      <c r="F1907" s="109">
        <v>2019</v>
      </c>
      <c r="G1907" s="110">
        <v>44389</v>
      </c>
      <c r="H1907" s="109">
        <f t="shared" si="176"/>
        <v>2</v>
      </c>
      <c r="I1907" s="109">
        <v>12</v>
      </c>
      <c r="J1907" s="111">
        <f t="shared" si="177"/>
        <v>7.9166666666666663E-2</v>
      </c>
      <c r="K1907" s="138">
        <v>526354</v>
      </c>
      <c r="L1907" s="138">
        <v>452705.94</v>
      </c>
      <c r="M1907" s="121">
        <v>0</v>
      </c>
      <c r="N1907" s="112">
        <f t="shared" si="178"/>
        <v>526354</v>
      </c>
      <c r="O1907" s="112">
        <f t="shared" si="179"/>
        <v>83339.383333333331</v>
      </c>
      <c r="P1907" s="114">
        <f t="shared" si="180"/>
        <v>443014.6166666667</v>
      </c>
      <c r="Q1907" s="115">
        <f t="shared" si="181"/>
        <v>398713.15500000003</v>
      </c>
    </row>
    <row r="1908" spans="2:17" x14ac:dyDescent="0.25">
      <c r="B1908" s="109">
        <v>1904</v>
      </c>
      <c r="C1908" s="146" t="s">
        <v>6466</v>
      </c>
      <c r="D1908" s="109">
        <v>1200161070</v>
      </c>
      <c r="E1908" s="108" t="s">
        <v>4045</v>
      </c>
      <c r="F1908" s="109">
        <v>2019</v>
      </c>
      <c r="G1908" s="110">
        <v>44389</v>
      </c>
      <c r="H1908" s="109">
        <f t="shared" si="176"/>
        <v>2</v>
      </c>
      <c r="I1908" s="109">
        <v>15</v>
      </c>
      <c r="J1908" s="111">
        <f t="shared" si="177"/>
        <v>6.3333333333333325E-2</v>
      </c>
      <c r="K1908" s="138">
        <v>489920.48</v>
      </c>
      <c r="L1908" s="138">
        <v>438236.36</v>
      </c>
      <c r="M1908" s="121">
        <v>0</v>
      </c>
      <c r="N1908" s="112">
        <f t="shared" si="178"/>
        <v>489920.48</v>
      </c>
      <c r="O1908" s="112">
        <f t="shared" si="179"/>
        <v>62056.594133333325</v>
      </c>
      <c r="P1908" s="114">
        <f t="shared" si="180"/>
        <v>427863.88586666668</v>
      </c>
      <c r="Q1908" s="115">
        <f t="shared" si="181"/>
        <v>385077.49728000001</v>
      </c>
    </row>
    <row r="1909" spans="2:17" x14ac:dyDescent="0.25">
      <c r="B1909" s="109">
        <v>1905</v>
      </c>
      <c r="C1909" s="146" t="s">
        <v>6466</v>
      </c>
      <c r="D1909" s="109">
        <v>1200161200</v>
      </c>
      <c r="E1909" s="108" t="s">
        <v>4046</v>
      </c>
      <c r="F1909" s="109">
        <v>2019</v>
      </c>
      <c r="G1909" s="110">
        <v>44389</v>
      </c>
      <c r="H1909" s="109">
        <f t="shared" si="176"/>
        <v>2</v>
      </c>
      <c r="I1909" s="109">
        <v>8</v>
      </c>
      <c r="J1909" s="111">
        <f t="shared" si="177"/>
        <v>0.11874999999999999</v>
      </c>
      <c r="K1909" s="138">
        <v>414055.91</v>
      </c>
      <c r="L1909" s="138">
        <v>370375.11</v>
      </c>
      <c r="M1909" s="121">
        <v>0</v>
      </c>
      <c r="N1909" s="112">
        <f t="shared" si="178"/>
        <v>414055.91</v>
      </c>
      <c r="O1909" s="112">
        <f t="shared" si="179"/>
        <v>98338.278624999992</v>
      </c>
      <c r="P1909" s="114">
        <f t="shared" si="180"/>
        <v>315717.631375</v>
      </c>
      <c r="Q1909" s="115">
        <f t="shared" si="181"/>
        <v>284145.86823750002</v>
      </c>
    </row>
    <row r="1910" spans="2:17" x14ac:dyDescent="0.25">
      <c r="B1910" s="109">
        <v>1906</v>
      </c>
      <c r="C1910" s="146" t="s">
        <v>6466</v>
      </c>
      <c r="D1910" s="109">
        <v>1200161220</v>
      </c>
      <c r="E1910" s="108" t="s">
        <v>4047</v>
      </c>
      <c r="F1910" s="109">
        <v>2019</v>
      </c>
      <c r="G1910" s="110">
        <v>44389</v>
      </c>
      <c r="H1910" s="109">
        <f t="shared" si="176"/>
        <v>2</v>
      </c>
      <c r="I1910" s="109">
        <v>8</v>
      </c>
      <c r="J1910" s="111">
        <f t="shared" si="177"/>
        <v>0.11874999999999999</v>
      </c>
      <c r="K1910" s="138">
        <v>393774.4</v>
      </c>
      <c r="L1910" s="138">
        <v>352233.2</v>
      </c>
      <c r="M1910" s="121">
        <v>0</v>
      </c>
      <c r="N1910" s="112">
        <f t="shared" si="178"/>
        <v>393774.4</v>
      </c>
      <c r="O1910" s="112">
        <f t="shared" si="179"/>
        <v>93521.42</v>
      </c>
      <c r="P1910" s="114">
        <f t="shared" si="180"/>
        <v>300252.98000000004</v>
      </c>
      <c r="Q1910" s="115">
        <f t="shared" si="181"/>
        <v>270227.68200000003</v>
      </c>
    </row>
    <row r="1911" spans="2:17" x14ac:dyDescent="0.25">
      <c r="B1911" s="109">
        <v>1907</v>
      </c>
      <c r="C1911" s="146" t="s">
        <v>6466</v>
      </c>
      <c r="D1911" s="109">
        <v>1200161230</v>
      </c>
      <c r="E1911" s="108" t="s">
        <v>4048</v>
      </c>
      <c r="F1911" s="109">
        <v>2019</v>
      </c>
      <c r="G1911" s="110">
        <v>44389</v>
      </c>
      <c r="H1911" s="109">
        <f t="shared" si="176"/>
        <v>2</v>
      </c>
      <c r="I1911" s="109">
        <v>8</v>
      </c>
      <c r="J1911" s="111">
        <f t="shared" si="177"/>
        <v>0.11874999999999999</v>
      </c>
      <c r="K1911" s="138">
        <v>381915.49</v>
      </c>
      <c r="L1911" s="138">
        <v>341625.35</v>
      </c>
      <c r="M1911" s="121">
        <v>0</v>
      </c>
      <c r="N1911" s="112">
        <f t="shared" si="178"/>
        <v>381915.49</v>
      </c>
      <c r="O1911" s="112">
        <f t="shared" si="179"/>
        <v>90704.928874999998</v>
      </c>
      <c r="P1911" s="114">
        <f t="shared" si="180"/>
        <v>291210.56112500001</v>
      </c>
      <c r="Q1911" s="115">
        <f t="shared" si="181"/>
        <v>262089.50501250001</v>
      </c>
    </row>
    <row r="1912" spans="2:17" x14ac:dyDescent="0.25">
      <c r="B1912" s="109">
        <v>1908</v>
      </c>
      <c r="C1912" s="146" t="s">
        <v>6466</v>
      </c>
      <c r="D1912" s="109">
        <v>1200161080</v>
      </c>
      <c r="E1912" s="108" t="s">
        <v>4049</v>
      </c>
      <c r="F1912" s="109">
        <v>2019</v>
      </c>
      <c r="G1912" s="110">
        <v>44389</v>
      </c>
      <c r="H1912" s="109">
        <f t="shared" si="176"/>
        <v>2</v>
      </c>
      <c r="I1912" s="109">
        <v>8</v>
      </c>
      <c r="J1912" s="111">
        <f t="shared" si="177"/>
        <v>0.11874999999999999</v>
      </c>
      <c r="K1912" s="138">
        <v>376507.25</v>
      </c>
      <c r="L1912" s="138">
        <v>336787.65</v>
      </c>
      <c r="M1912" s="121">
        <v>0</v>
      </c>
      <c r="N1912" s="112">
        <f t="shared" si="178"/>
        <v>376507.25</v>
      </c>
      <c r="O1912" s="112">
        <f t="shared" si="179"/>
        <v>89420.471875000003</v>
      </c>
      <c r="P1912" s="114">
        <f t="shared" si="180"/>
        <v>287086.77812500001</v>
      </c>
      <c r="Q1912" s="115">
        <f t="shared" si="181"/>
        <v>258378.10031250003</v>
      </c>
    </row>
    <row r="1913" spans="2:17" x14ac:dyDescent="0.25">
      <c r="B1913" s="109">
        <v>1909</v>
      </c>
      <c r="C1913" s="146" t="s">
        <v>6466</v>
      </c>
      <c r="D1913" s="109">
        <v>1200141410</v>
      </c>
      <c r="E1913" s="108" t="s">
        <v>4050</v>
      </c>
      <c r="F1913" s="109">
        <v>2019</v>
      </c>
      <c r="G1913" s="110">
        <v>44389</v>
      </c>
      <c r="H1913" s="109">
        <f t="shared" si="176"/>
        <v>2</v>
      </c>
      <c r="I1913" s="109">
        <v>8</v>
      </c>
      <c r="J1913" s="111">
        <f t="shared" si="177"/>
        <v>0.11874999999999999</v>
      </c>
      <c r="K1913" s="138">
        <v>351487</v>
      </c>
      <c r="L1913" s="138">
        <v>304419.31</v>
      </c>
      <c r="M1913" s="121">
        <v>0</v>
      </c>
      <c r="N1913" s="112">
        <f t="shared" si="178"/>
        <v>351487</v>
      </c>
      <c r="O1913" s="112">
        <f t="shared" si="179"/>
        <v>83478.162499999991</v>
      </c>
      <c r="P1913" s="114">
        <f t="shared" si="180"/>
        <v>268008.83750000002</v>
      </c>
      <c r="Q1913" s="115">
        <f t="shared" si="181"/>
        <v>241207.95375000002</v>
      </c>
    </row>
    <row r="1914" spans="2:17" x14ac:dyDescent="0.25">
      <c r="B1914" s="109">
        <v>1910</v>
      </c>
      <c r="C1914" s="146" t="s">
        <v>6466</v>
      </c>
      <c r="D1914" s="109">
        <v>1200145450</v>
      </c>
      <c r="E1914" s="108" t="s">
        <v>4051</v>
      </c>
      <c r="F1914" s="109">
        <v>2019</v>
      </c>
      <c r="G1914" s="110">
        <v>44389</v>
      </c>
      <c r="H1914" s="109">
        <f t="shared" si="176"/>
        <v>2</v>
      </c>
      <c r="I1914" s="109">
        <v>12</v>
      </c>
      <c r="J1914" s="111">
        <f t="shared" si="177"/>
        <v>7.9166666666666663E-2</v>
      </c>
      <c r="K1914" s="138">
        <v>314991</v>
      </c>
      <c r="L1914" s="138">
        <v>269418.51</v>
      </c>
      <c r="M1914" s="121">
        <v>0</v>
      </c>
      <c r="N1914" s="112">
        <f t="shared" si="178"/>
        <v>314991</v>
      </c>
      <c r="O1914" s="112">
        <f t="shared" si="179"/>
        <v>49873.574999999997</v>
      </c>
      <c r="P1914" s="114">
        <f t="shared" si="180"/>
        <v>265117.42499999999</v>
      </c>
      <c r="Q1914" s="115">
        <f t="shared" si="181"/>
        <v>238605.6825</v>
      </c>
    </row>
    <row r="1915" spans="2:17" x14ac:dyDescent="0.25">
      <c r="B1915" s="109">
        <v>1911</v>
      </c>
      <c r="C1915" s="146" t="s">
        <v>6466</v>
      </c>
      <c r="D1915" s="109">
        <v>1200145430</v>
      </c>
      <c r="E1915" s="108" t="s">
        <v>4052</v>
      </c>
      <c r="F1915" s="109">
        <v>2019</v>
      </c>
      <c r="G1915" s="110">
        <v>44389</v>
      </c>
      <c r="H1915" s="109">
        <f t="shared" si="176"/>
        <v>2</v>
      </c>
      <c r="I1915" s="109">
        <v>12</v>
      </c>
      <c r="J1915" s="111">
        <f t="shared" si="177"/>
        <v>7.9166666666666663E-2</v>
      </c>
      <c r="K1915" s="138">
        <v>303871</v>
      </c>
      <c r="L1915" s="138">
        <v>259907.11</v>
      </c>
      <c r="M1915" s="121">
        <v>0</v>
      </c>
      <c r="N1915" s="112">
        <f t="shared" si="178"/>
        <v>303871</v>
      </c>
      <c r="O1915" s="112">
        <f t="shared" si="179"/>
        <v>48112.908333333333</v>
      </c>
      <c r="P1915" s="114">
        <f t="shared" si="180"/>
        <v>255758.09166666667</v>
      </c>
      <c r="Q1915" s="115">
        <f t="shared" si="181"/>
        <v>230182.2825</v>
      </c>
    </row>
    <row r="1916" spans="2:17" x14ac:dyDescent="0.25">
      <c r="B1916" s="109">
        <v>1912</v>
      </c>
      <c r="C1916" s="146" t="s">
        <v>6466</v>
      </c>
      <c r="D1916" s="109">
        <v>1200161420</v>
      </c>
      <c r="E1916" s="108" t="s">
        <v>4053</v>
      </c>
      <c r="F1916" s="109">
        <v>2019</v>
      </c>
      <c r="G1916" s="110">
        <v>44389</v>
      </c>
      <c r="H1916" s="109">
        <f t="shared" si="176"/>
        <v>2</v>
      </c>
      <c r="I1916" s="109">
        <v>8</v>
      </c>
      <c r="J1916" s="111">
        <f t="shared" si="177"/>
        <v>0.11874999999999999</v>
      </c>
      <c r="K1916" s="138">
        <v>231741.26</v>
      </c>
      <c r="L1916" s="138">
        <v>207462.57</v>
      </c>
      <c r="M1916" s="121">
        <v>0</v>
      </c>
      <c r="N1916" s="112">
        <f t="shared" si="178"/>
        <v>231741.26</v>
      </c>
      <c r="O1916" s="112">
        <f t="shared" si="179"/>
        <v>55038.549249999996</v>
      </c>
      <c r="P1916" s="114">
        <f t="shared" si="180"/>
        <v>176702.71075000003</v>
      </c>
      <c r="Q1916" s="115">
        <f t="shared" si="181"/>
        <v>159032.43967500003</v>
      </c>
    </row>
    <row r="1917" spans="2:17" x14ac:dyDescent="0.25">
      <c r="B1917" s="109">
        <v>1913</v>
      </c>
      <c r="C1917" s="146" t="s">
        <v>6466</v>
      </c>
      <c r="D1917" s="109">
        <v>1200158540</v>
      </c>
      <c r="E1917" s="108" t="s">
        <v>4054</v>
      </c>
      <c r="F1917" s="109">
        <v>2019</v>
      </c>
      <c r="G1917" s="110">
        <v>44389</v>
      </c>
      <c r="H1917" s="109">
        <f t="shared" si="176"/>
        <v>2</v>
      </c>
      <c r="I1917" s="109">
        <v>8</v>
      </c>
      <c r="J1917" s="111">
        <f t="shared" si="177"/>
        <v>0.11874999999999999</v>
      </c>
      <c r="K1917" s="138">
        <v>210341.48</v>
      </c>
      <c r="L1917" s="138">
        <v>137462.68</v>
      </c>
      <c r="M1917" s="121">
        <v>0</v>
      </c>
      <c r="N1917" s="112">
        <f t="shared" si="178"/>
        <v>210341.48</v>
      </c>
      <c r="O1917" s="112">
        <f t="shared" si="179"/>
        <v>49956.101499999997</v>
      </c>
      <c r="P1917" s="114">
        <f t="shared" si="180"/>
        <v>160385.37850000002</v>
      </c>
      <c r="Q1917" s="115">
        <f t="shared" si="181"/>
        <v>144346.84065000003</v>
      </c>
    </row>
    <row r="1918" spans="2:17" x14ac:dyDescent="0.25">
      <c r="B1918" s="109">
        <v>1914</v>
      </c>
      <c r="C1918" s="146" t="s">
        <v>6466</v>
      </c>
      <c r="D1918" s="109">
        <v>1200161270</v>
      </c>
      <c r="E1918" s="108" t="s">
        <v>4055</v>
      </c>
      <c r="F1918" s="109">
        <v>2019</v>
      </c>
      <c r="G1918" s="110">
        <v>44389</v>
      </c>
      <c r="H1918" s="109">
        <f t="shared" si="176"/>
        <v>2</v>
      </c>
      <c r="I1918" s="109">
        <v>8</v>
      </c>
      <c r="J1918" s="111">
        <f t="shared" si="177"/>
        <v>0.11874999999999999</v>
      </c>
      <c r="K1918" s="138">
        <v>195343.77</v>
      </c>
      <c r="L1918" s="138">
        <v>174736</v>
      </c>
      <c r="M1918" s="121">
        <v>0</v>
      </c>
      <c r="N1918" s="112">
        <f t="shared" si="178"/>
        <v>195343.77</v>
      </c>
      <c r="O1918" s="112">
        <f t="shared" si="179"/>
        <v>46394.145374999993</v>
      </c>
      <c r="P1918" s="114">
        <f t="shared" si="180"/>
        <v>148949.624625</v>
      </c>
      <c r="Q1918" s="115">
        <f t="shared" si="181"/>
        <v>134054.6621625</v>
      </c>
    </row>
    <row r="1919" spans="2:17" x14ac:dyDescent="0.25">
      <c r="B1919" s="109">
        <v>1915</v>
      </c>
      <c r="C1919" s="146" t="s">
        <v>6466</v>
      </c>
      <c r="D1919" s="109">
        <v>1200161060</v>
      </c>
      <c r="E1919" s="108" t="s">
        <v>4056</v>
      </c>
      <c r="F1919" s="109">
        <v>2019</v>
      </c>
      <c r="G1919" s="110">
        <v>44389</v>
      </c>
      <c r="H1919" s="109">
        <f t="shared" si="176"/>
        <v>2</v>
      </c>
      <c r="I1919" s="109">
        <v>5</v>
      </c>
      <c r="J1919" s="111">
        <f t="shared" si="177"/>
        <v>0.19</v>
      </c>
      <c r="K1919" s="138">
        <v>189578.72</v>
      </c>
      <c r="L1919" s="138">
        <v>169579.13</v>
      </c>
      <c r="M1919" s="121">
        <v>0</v>
      </c>
      <c r="N1919" s="112">
        <f t="shared" si="178"/>
        <v>189578.72</v>
      </c>
      <c r="O1919" s="112">
        <f t="shared" si="179"/>
        <v>72039.9136</v>
      </c>
      <c r="P1919" s="114">
        <f t="shared" si="180"/>
        <v>117538.8064</v>
      </c>
      <c r="Q1919" s="115">
        <f t="shared" si="181"/>
        <v>105784.92576</v>
      </c>
    </row>
    <row r="1920" spans="2:17" x14ac:dyDescent="0.25">
      <c r="B1920" s="109">
        <v>1916</v>
      </c>
      <c r="C1920" s="146" t="s">
        <v>6466</v>
      </c>
      <c r="D1920" s="109">
        <v>1200161100</v>
      </c>
      <c r="E1920" s="108" t="s">
        <v>4057</v>
      </c>
      <c r="F1920" s="109">
        <v>2019</v>
      </c>
      <c r="G1920" s="110">
        <v>44389</v>
      </c>
      <c r="H1920" s="109">
        <f t="shared" si="176"/>
        <v>2</v>
      </c>
      <c r="I1920" s="109">
        <v>15</v>
      </c>
      <c r="J1920" s="111">
        <f t="shared" si="177"/>
        <v>6.3333333333333325E-2</v>
      </c>
      <c r="K1920" s="138">
        <v>184968.13</v>
      </c>
      <c r="L1920" s="138">
        <v>165454.93</v>
      </c>
      <c r="M1920" s="121">
        <v>0</v>
      </c>
      <c r="N1920" s="112">
        <f t="shared" si="178"/>
        <v>184968.13</v>
      </c>
      <c r="O1920" s="112">
        <f t="shared" si="179"/>
        <v>23429.296466666663</v>
      </c>
      <c r="P1920" s="114">
        <f t="shared" si="180"/>
        <v>161538.83353333335</v>
      </c>
      <c r="Q1920" s="115">
        <f t="shared" si="181"/>
        <v>145384.95018000001</v>
      </c>
    </row>
    <row r="1921" spans="2:17" x14ac:dyDescent="0.25">
      <c r="B1921" s="109">
        <v>1917</v>
      </c>
      <c r="C1921" s="146" t="s">
        <v>6466</v>
      </c>
      <c r="D1921" s="109">
        <v>1200161390</v>
      </c>
      <c r="E1921" s="108" t="s">
        <v>4058</v>
      </c>
      <c r="F1921" s="109">
        <v>2019</v>
      </c>
      <c r="G1921" s="110">
        <v>44389</v>
      </c>
      <c r="H1921" s="109">
        <f t="shared" si="176"/>
        <v>2</v>
      </c>
      <c r="I1921" s="109">
        <v>5</v>
      </c>
      <c r="J1921" s="111">
        <f t="shared" si="177"/>
        <v>0.19</v>
      </c>
      <c r="K1921" s="138">
        <v>171475.81</v>
      </c>
      <c r="L1921" s="138">
        <v>153510.92000000001</v>
      </c>
      <c r="M1921" s="121">
        <v>0</v>
      </c>
      <c r="N1921" s="112">
        <f t="shared" si="178"/>
        <v>171475.81</v>
      </c>
      <c r="O1921" s="112">
        <f t="shared" si="179"/>
        <v>65160.807800000002</v>
      </c>
      <c r="P1921" s="114">
        <f t="shared" si="180"/>
        <v>106315.00219999999</v>
      </c>
      <c r="Q1921" s="115">
        <f t="shared" si="181"/>
        <v>95683.501979999986</v>
      </c>
    </row>
    <row r="1922" spans="2:17" x14ac:dyDescent="0.25">
      <c r="B1922" s="109">
        <v>1918</v>
      </c>
      <c r="C1922" s="146" t="s">
        <v>6466</v>
      </c>
      <c r="D1922" s="109">
        <v>1200161090</v>
      </c>
      <c r="E1922" s="108" t="s">
        <v>4059</v>
      </c>
      <c r="F1922" s="109">
        <v>2019</v>
      </c>
      <c r="G1922" s="110">
        <v>44389</v>
      </c>
      <c r="H1922" s="109">
        <f t="shared" si="176"/>
        <v>2</v>
      </c>
      <c r="I1922" s="109">
        <v>10</v>
      </c>
      <c r="J1922" s="111">
        <f t="shared" si="177"/>
        <v>9.5000000000000001E-2</v>
      </c>
      <c r="K1922" s="138">
        <v>145033.89000000001</v>
      </c>
      <c r="L1922" s="138">
        <v>129733.55</v>
      </c>
      <c r="M1922" s="121">
        <v>0</v>
      </c>
      <c r="N1922" s="112">
        <f t="shared" si="178"/>
        <v>145033.89000000001</v>
      </c>
      <c r="O1922" s="112">
        <f t="shared" si="179"/>
        <v>27556.439100000003</v>
      </c>
      <c r="P1922" s="114">
        <f t="shared" si="180"/>
        <v>117477.45090000001</v>
      </c>
      <c r="Q1922" s="115">
        <f t="shared" si="181"/>
        <v>105729.70581000001</v>
      </c>
    </row>
    <row r="1923" spans="2:17" x14ac:dyDescent="0.25">
      <c r="B1923" s="109">
        <v>1919</v>
      </c>
      <c r="C1923" s="146" t="s">
        <v>6466</v>
      </c>
      <c r="D1923" s="109">
        <v>1200161020</v>
      </c>
      <c r="E1923" s="108" t="s">
        <v>4056</v>
      </c>
      <c r="F1923" s="109">
        <v>2019</v>
      </c>
      <c r="G1923" s="110">
        <v>44389</v>
      </c>
      <c r="H1923" s="109">
        <f t="shared" si="176"/>
        <v>2</v>
      </c>
      <c r="I1923" s="109">
        <v>5</v>
      </c>
      <c r="J1923" s="111">
        <f t="shared" si="177"/>
        <v>0.19</v>
      </c>
      <c r="K1923" s="138">
        <v>143182.39000000001</v>
      </c>
      <c r="L1923" s="138">
        <v>128077.38</v>
      </c>
      <c r="M1923" s="121">
        <v>0</v>
      </c>
      <c r="N1923" s="112">
        <f t="shared" si="178"/>
        <v>143182.39000000001</v>
      </c>
      <c r="O1923" s="112">
        <f t="shared" si="179"/>
        <v>54409.308200000007</v>
      </c>
      <c r="P1923" s="114">
        <f t="shared" si="180"/>
        <v>88773.081800000014</v>
      </c>
      <c r="Q1923" s="115">
        <f t="shared" si="181"/>
        <v>79895.773620000022</v>
      </c>
    </row>
    <row r="1924" spans="2:17" x14ac:dyDescent="0.25">
      <c r="B1924" s="109">
        <v>1920</v>
      </c>
      <c r="C1924" s="146" t="s">
        <v>6466</v>
      </c>
      <c r="D1924" s="109">
        <v>1200161010</v>
      </c>
      <c r="E1924" s="108" t="s">
        <v>4056</v>
      </c>
      <c r="F1924" s="109">
        <v>2019</v>
      </c>
      <c r="G1924" s="110">
        <v>44389</v>
      </c>
      <c r="H1924" s="109">
        <f t="shared" si="176"/>
        <v>2</v>
      </c>
      <c r="I1924" s="109">
        <v>5</v>
      </c>
      <c r="J1924" s="111">
        <f t="shared" si="177"/>
        <v>0.19</v>
      </c>
      <c r="K1924" s="138">
        <v>143182.39000000001</v>
      </c>
      <c r="L1924" s="138">
        <v>128077.38</v>
      </c>
      <c r="M1924" s="121">
        <v>0</v>
      </c>
      <c r="N1924" s="112">
        <f t="shared" si="178"/>
        <v>143182.39000000001</v>
      </c>
      <c r="O1924" s="112">
        <f t="shared" si="179"/>
        <v>54409.308200000007</v>
      </c>
      <c r="P1924" s="114">
        <f t="shared" si="180"/>
        <v>88773.081800000014</v>
      </c>
      <c r="Q1924" s="115">
        <f t="shared" si="181"/>
        <v>79895.773620000022</v>
      </c>
    </row>
    <row r="1925" spans="2:17" x14ac:dyDescent="0.25">
      <c r="B1925" s="109">
        <v>1921</v>
      </c>
      <c r="C1925" s="146" t="s">
        <v>6466</v>
      </c>
      <c r="D1925" s="109">
        <v>1200161030</v>
      </c>
      <c r="E1925" s="108" t="s">
        <v>4056</v>
      </c>
      <c r="F1925" s="109">
        <v>2019</v>
      </c>
      <c r="G1925" s="110">
        <v>44389</v>
      </c>
      <c r="H1925" s="109">
        <f t="shared" ref="H1925:H1988" si="182">YEAR(G1925)-F1925</f>
        <v>2</v>
      </c>
      <c r="I1925" s="109">
        <v>5</v>
      </c>
      <c r="J1925" s="111">
        <f t="shared" ref="J1925:J1988" si="183">(95/I1925/100)</f>
        <v>0.19</v>
      </c>
      <c r="K1925" s="138">
        <v>143182.39000000001</v>
      </c>
      <c r="L1925" s="138">
        <v>128077.38</v>
      </c>
      <c r="M1925" s="121">
        <v>0</v>
      </c>
      <c r="N1925" s="112">
        <f t="shared" ref="N1925:N1988" si="184">K1925*(1+M1925)</f>
        <v>143182.39000000001</v>
      </c>
      <c r="O1925" s="112">
        <f t="shared" ref="O1925:O1988" si="185">H1925*J1925*N1925</f>
        <v>54409.308200000007</v>
      </c>
      <c r="P1925" s="114">
        <f t="shared" si="180"/>
        <v>88773.081800000014</v>
      </c>
      <c r="Q1925" s="115">
        <f t="shared" si="181"/>
        <v>79895.773620000022</v>
      </c>
    </row>
    <row r="1926" spans="2:17" x14ac:dyDescent="0.25">
      <c r="B1926" s="109">
        <v>1922</v>
      </c>
      <c r="C1926" s="146" t="s">
        <v>6466</v>
      </c>
      <c r="D1926" s="109">
        <v>1200161040</v>
      </c>
      <c r="E1926" s="108" t="s">
        <v>4056</v>
      </c>
      <c r="F1926" s="109">
        <v>2019</v>
      </c>
      <c r="G1926" s="110">
        <v>44389</v>
      </c>
      <c r="H1926" s="109">
        <f t="shared" si="182"/>
        <v>2</v>
      </c>
      <c r="I1926" s="109">
        <v>5</v>
      </c>
      <c r="J1926" s="111">
        <f t="shared" si="183"/>
        <v>0.19</v>
      </c>
      <c r="K1926" s="138">
        <v>143182.39000000001</v>
      </c>
      <c r="L1926" s="138">
        <v>128077.38</v>
      </c>
      <c r="M1926" s="121">
        <v>0</v>
      </c>
      <c r="N1926" s="112">
        <f t="shared" si="184"/>
        <v>143182.39000000001</v>
      </c>
      <c r="O1926" s="112">
        <f t="shared" si="185"/>
        <v>54409.308200000007</v>
      </c>
      <c r="P1926" s="114">
        <f t="shared" ref="P1926:P1989" si="186">IF(N1926-O1926&lt;=0,5%*N1926,N1926-O1926)</f>
        <v>88773.081800000014</v>
      </c>
      <c r="Q1926" s="115">
        <f t="shared" ref="Q1926:Q1989" si="187">IF(P1926=N1926*5%,P1926,P1926*0.9)</f>
        <v>79895.773620000022</v>
      </c>
    </row>
    <row r="1927" spans="2:17" x14ac:dyDescent="0.25">
      <c r="B1927" s="109">
        <v>1923</v>
      </c>
      <c r="C1927" s="146" t="s">
        <v>6466</v>
      </c>
      <c r="D1927" s="109">
        <v>1200161050</v>
      </c>
      <c r="E1927" s="108" t="s">
        <v>4056</v>
      </c>
      <c r="F1927" s="109">
        <v>2019</v>
      </c>
      <c r="G1927" s="110">
        <v>44389</v>
      </c>
      <c r="H1927" s="109">
        <f t="shared" si="182"/>
        <v>2</v>
      </c>
      <c r="I1927" s="109">
        <v>5</v>
      </c>
      <c r="J1927" s="111">
        <f t="shared" si="183"/>
        <v>0.19</v>
      </c>
      <c r="K1927" s="138">
        <v>143182.39000000001</v>
      </c>
      <c r="L1927" s="138">
        <v>128077.38</v>
      </c>
      <c r="M1927" s="121">
        <v>0</v>
      </c>
      <c r="N1927" s="112">
        <f t="shared" si="184"/>
        <v>143182.39000000001</v>
      </c>
      <c r="O1927" s="112">
        <f t="shared" si="185"/>
        <v>54409.308200000007</v>
      </c>
      <c r="P1927" s="114">
        <f t="shared" si="186"/>
        <v>88773.081800000014</v>
      </c>
      <c r="Q1927" s="115">
        <f t="shared" si="187"/>
        <v>79895.773620000022</v>
      </c>
    </row>
    <row r="1928" spans="2:17" x14ac:dyDescent="0.25">
      <c r="B1928" s="109">
        <v>1924</v>
      </c>
      <c r="C1928" s="146" t="s">
        <v>6466</v>
      </c>
      <c r="D1928" s="109">
        <v>1200161180</v>
      </c>
      <c r="E1928" s="108" t="s">
        <v>4060</v>
      </c>
      <c r="F1928" s="109">
        <v>2019</v>
      </c>
      <c r="G1928" s="110">
        <v>44389</v>
      </c>
      <c r="H1928" s="109">
        <f t="shared" si="182"/>
        <v>2</v>
      </c>
      <c r="I1928" s="109">
        <v>8</v>
      </c>
      <c r="J1928" s="111">
        <f t="shared" si="183"/>
        <v>0.11874999999999999</v>
      </c>
      <c r="K1928" s="138">
        <v>107251.95</v>
      </c>
      <c r="L1928" s="138">
        <v>95937.42</v>
      </c>
      <c r="M1928" s="121">
        <v>0</v>
      </c>
      <c r="N1928" s="112">
        <f t="shared" si="184"/>
        <v>107251.95</v>
      </c>
      <c r="O1928" s="112">
        <f t="shared" si="185"/>
        <v>25472.338124999998</v>
      </c>
      <c r="P1928" s="114">
        <f t="shared" si="186"/>
        <v>81779.611875000002</v>
      </c>
      <c r="Q1928" s="115">
        <f t="shared" si="187"/>
        <v>73601.650687500005</v>
      </c>
    </row>
    <row r="1929" spans="2:17" x14ac:dyDescent="0.25">
      <c r="B1929" s="109">
        <v>1925</v>
      </c>
      <c r="C1929" s="146" t="s">
        <v>6466</v>
      </c>
      <c r="D1929" s="109">
        <v>1200161430</v>
      </c>
      <c r="E1929" s="108" t="s">
        <v>4061</v>
      </c>
      <c r="F1929" s="109">
        <v>2019</v>
      </c>
      <c r="G1929" s="110">
        <v>44389</v>
      </c>
      <c r="H1929" s="109">
        <f t="shared" si="182"/>
        <v>2</v>
      </c>
      <c r="I1929" s="109">
        <v>6</v>
      </c>
      <c r="J1929" s="111">
        <f t="shared" si="183"/>
        <v>0.15833333333333333</v>
      </c>
      <c r="K1929" s="138">
        <v>59380.41</v>
      </c>
      <c r="L1929" s="138">
        <v>53159.35</v>
      </c>
      <c r="M1929" s="121">
        <v>0</v>
      </c>
      <c r="N1929" s="112">
        <f t="shared" si="184"/>
        <v>59380.41</v>
      </c>
      <c r="O1929" s="112">
        <f t="shared" si="185"/>
        <v>18803.7965</v>
      </c>
      <c r="P1929" s="114">
        <f t="shared" si="186"/>
        <v>40576.613500000007</v>
      </c>
      <c r="Q1929" s="115">
        <f t="shared" si="187"/>
        <v>36518.952150000005</v>
      </c>
    </row>
    <row r="1930" spans="2:17" x14ac:dyDescent="0.25">
      <c r="B1930" s="109">
        <v>1926</v>
      </c>
      <c r="C1930" s="146" t="s">
        <v>6466</v>
      </c>
      <c r="D1930" s="109">
        <v>1200161440</v>
      </c>
      <c r="E1930" s="108" t="s">
        <v>4062</v>
      </c>
      <c r="F1930" s="109">
        <v>2019</v>
      </c>
      <c r="G1930" s="110">
        <v>44389</v>
      </c>
      <c r="H1930" s="109">
        <f t="shared" si="182"/>
        <v>2</v>
      </c>
      <c r="I1930" s="109">
        <v>6</v>
      </c>
      <c r="J1930" s="111">
        <f t="shared" si="183"/>
        <v>0.15833333333333333</v>
      </c>
      <c r="K1930" s="138">
        <v>59380.41</v>
      </c>
      <c r="L1930" s="138">
        <v>53159.35</v>
      </c>
      <c r="M1930" s="121">
        <v>0</v>
      </c>
      <c r="N1930" s="112">
        <f t="shared" si="184"/>
        <v>59380.41</v>
      </c>
      <c r="O1930" s="112">
        <f t="shared" si="185"/>
        <v>18803.7965</v>
      </c>
      <c r="P1930" s="114">
        <f t="shared" si="186"/>
        <v>40576.613500000007</v>
      </c>
      <c r="Q1930" s="115">
        <f t="shared" si="187"/>
        <v>36518.952150000005</v>
      </c>
    </row>
    <row r="1931" spans="2:17" x14ac:dyDescent="0.25">
      <c r="B1931" s="109">
        <v>1927</v>
      </c>
      <c r="C1931" s="146" t="s">
        <v>6466</v>
      </c>
      <c r="D1931" s="109">
        <v>1200149320</v>
      </c>
      <c r="E1931" s="108" t="s">
        <v>4063</v>
      </c>
      <c r="F1931" s="109">
        <v>2019</v>
      </c>
      <c r="G1931" s="110">
        <v>44389</v>
      </c>
      <c r="H1931" s="109">
        <f t="shared" si="182"/>
        <v>2</v>
      </c>
      <c r="I1931" s="109">
        <v>5</v>
      </c>
      <c r="J1931" s="111">
        <f t="shared" si="183"/>
        <v>0.19</v>
      </c>
      <c r="K1931" s="138">
        <v>26650</v>
      </c>
      <c r="L1931" s="138">
        <v>22682.94</v>
      </c>
      <c r="M1931" s="121">
        <v>0</v>
      </c>
      <c r="N1931" s="112">
        <f t="shared" si="184"/>
        <v>26650</v>
      </c>
      <c r="O1931" s="112">
        <f t="shared" si="185"/>
        <v>10127</v>
      </c>
      <c r="P1931" s="114">
        <f t="shared" si="186"/>
        <v>16523</v>
      </c>
      <c r="Q1931" s="115">
        <f t="shared" si="187"/>
        <v>14870.7</v>
      </c>
    </row>
    <row r="1932" spans="2:17" x14ac:dyDescent="0.25">
      <c r="B1932" s="109">
        <v>1928</v>
      </c>
      <c r="C1932" s="146" t="s">
        <v>6466</v>
      </c>
      <c r="D1932" s="109">
        <v>1200161450</v>
      </c>
      <c r="E1932" s="108" t="s">
        <v>4064</v>
      </c>
      <c r="F1932" s="109">
        <v>2019</v>
      </c>
      <c r="G1932" s="110">
        <v>44389</v>
      </c>
      <c r="H1932" s="109">
        <f t="shared" si="182"/>
        <v>2</v>
      </c>
      <c r="I1932" s="109">
        <v>8</v>
      </c>
      <c r="J1932" s="111">
        <f t="shared" si="183"/>
        <v>0.11874999999999999</v>
      </c>
      <c r="K1932" s="138">
        <v>19872.39</v>
      </c>
      <c r="L1932" s="138">
        <v>17790.43</v>
      </c>
      <c r="M1932" s="121">
        <v>0</v>
      </c>
      <c r="N1932" s="112">
        <f t="shared" si="184"/>
        <v>19872.39</v>
      </c>
      <c r="O1932" s="112">
        <f t="shared" si="185"/>
        <v>4719.6926249999997</v>
      </c>
      <c r="P1932" s="114">
        <f t="shared" si="186"/>
        <v>15152.697375</v>
      </c>
      <c r="Q1932" s="115">
        <f t="shared" si="187"/>
        <v>13637.427637500001</v>
      </c>
    </row>
    <row r="1933" spans="2:17" x14ac:dyDescent="0.25">
      <c r="B1933" s="109">
        <v>1929</v>
      </c>
      <c r="C1933" s="146" t="s">
        <v>6466</v>
      </c>
      <c r="D1933" s="109">
        <v>1200161460</v>
      </c>
      <c r="E1933" s="108" t="s">
        <v>4065</v>
      </c>
      <c r="F1933" s="109">
        <v>2019</v>
      </c>
      <c r="G1933" s="110">
        <v>44389</v>
      </c>
      <c r="H1933" s="109">
        <f t="shared" si="182"/>
        <v>2</v>
      </c>
      <c r="I1933" s="109">
        <v>12</v>
      </c>
      <c r="J1933" s="111">
        <f t="shared" si="183"/>
        <v>7.9166666666666663E-2</v>
      </c>
      <c r="K1933" s="138">
        <v>17285.87</v>
      </c>
      <c r="L1933" s="138">
        <v>15474.9</v>
      </c>
      <c r="M1933" s="121">
        <v>0</v>
      </c>
      <c r="N1933" s="112">
        <f t="shared" si="184"/>
        <v>17285.87</v>
      </c>
      <c r="O1933" s="112">
        <f t="shared" si="185"/>
        <v>2736.9294166666664</v>
      </c>
      <c r="P1933" s="114">
        <f t="shared" si="186"/>
        <v>14548.940583333333</v>
      </c>
      <c r="Q1933" s="115">
        <f t="shared" si="187"/>
        <v>13094.046525</v>
      </c>
    </row>
    <row r="1934" spans="2:17" x14ac:dyDescent="0.25">
      <c r="B1934" s="109">
        <v>1930</v>
      </c>
      <c r="C1934" s="146" t="s">
        <v>6466</v>
      </c>
      <c r="D1934" s="109">
        <v>1200158980</v>
      </c>
      <c r="E1934" s="108" t="s">
        <v>4066</v>
      </c>
      <c r="F1934" s="109">
        <v>2019</v>
      </c>
      <c r="G1934" s="110">
        <v>44389</v>
      </c>
      <c r="H1934" s="109">
        <f t="shared" si="182"/>
        <v>2</v>
      </c>
      <c r="I1934" s="109">
        <v>8</v>
      </c>
      <c r="J1934" s="111">
        <f t="shared" si="183"/>
        <v>0.11874999999999999</v>
      </c>
      <c r="K1934" s="138">
        <v>9150</v>
      </c>
      <c r="L1934" s="138">
        <v>8091.38</v>
      </c>
      <c r="M1934" s="121">
        <v>0</v>
      </c>
      <c r="N1934" s="112">
        <f t="shared" si="184"/>
        <v>9150</v>
      </c>
      <c r="O1934" s="112">
        <f t="shared" si="185"/>
        <v>2173.125</v>
      </c>
      <c r="P1934" s="114">
        <f t="shared" si="186"/>
        <v>6976.875</v>
      </c>
      <c r="Q1934" s="115">
        <f t="shared" si="187"/>
        <v>6279.1875</v>
      </c>
    </row>
    <row r="1935" spans="2:17" x14ac:dyDescent="0.25">
      <c r="B1935" s="109">
        <v>1931</v>
      </c>
      <c r="C1935" s="146" t="s">
        <v>6466</v>
      </c>
      <c r="D1935" s="109">
        <v>1200161190</v>
      </c>
      <c r="E1935" s="108" t="s">
        <v>4067</v>
      </c>
      <c r="F1935" s="109">
        <v>2019</v>
      </c>
      <c r="G1935" s="110">
        <v>44389</v>
      </c>
      <c r="H1935" s="109">
        <f t="shared" si="182"/>
        <v>2</v>
      </c>
      <c r="I1935" s="109">
        <v>5</v>
      </c>
      <c r="J1935" s="111">
        <f t="shared" si="183"/>
        <v>0.19</v>
      </c>
      <c r="K1935" s="138">
        <v>2100.44</v>
      </c>
      <c r="L1935" s="138">
        <v>1878.86</v>
      </c>
      <c r="M1935" s="121">
        <v>0</v>
      </c>
      <c r="N1935" s="112">
        <f t="shared" si="184"/>
        <v>2100.44</v>
      </c>
      <c r="O1935" s="112">
        <f t="shared" si="185"/>
        <v>798.16719999999998</v>
      </c>
      <c r="P1935" s="114">
        <f t="shared" si="186"/>
        <v>1302.2728000000002</v>
      </c>
      <c r="Q1935" s="115">
        <f t="shared" si="187"/>
        <v>1172.0455200000001</v>
      </c>
    </row>
    <row r="1936" spans="2:17" x14ac:dyDescent="0.25">
      <c r="B1936" s="109">
        <v>1932</v>
      </c>
      <c r="C1936" s="146" t="s">
        <v>6466</v>
      </c>
      <c r="D1936" s="109">
        <v>1200164360</v>
      </c>
      <c r="E1936" s="108" t="s">
        <v>4068</v>
      </c>
      <c r="F1936" s="109">
        <v>2020</v>
      </c>
      <c r="G1936" s="110">
        <v>44389</v>
      </c>
      <c r="H1936" s="109">
        <f t="shared" si="182"/>
        <v>1</v>
      </c>
      <c r="I1936" s="109">
        <v>15</v>
      </c>
      <c r="J1936" s="111">
        <f t="shared" si="183"/>
        <v>6.3333333333333325E-2</v>
      </c>
      <c r="K1936" s="138">
        <v>644603.89</v>
      </c>
      <c r="L1936" s="138">
        <v>590925.98</v>
      </c>
      <c r="M1936" s="121">
        <v>0</v>
      </c>
      <c r="N1936" s="112">
        <f t="shared" si="184"/>
        <v>644603.89</v>
      </c>
      <c r="O1936" s="112">
        <f t="shared" si="185"/>
        <v>40824.913033333331</v>
      </c>
      <c r="P1936" s="114">
        <f t="shared" si="186"/>
        <v>603778.97696666664</v>
      </c>
      <c r="Q1936" s="115">
        <f t="shared" si="187"/>
        <v>543401.07926999999</v>
      </c>
    </row>
    <row r="1937" spans="2:17" x14ac:dyDescent="0.25">
      <c r="B1937" s="109">
        <v>1933</v>
      </c>
      <c r="C1937" s="146" t="s">
        <v>6466</v>
      </c>
      <c r="D1937" s="109">
        <v>1200166700</v>
      </c>
      <c r="E1937" s="108" t="s">
        <v>4069</v>
      </c>
      <c r="F1937" s="109">
        <v>2020</v>
      </c>
      <c r="G1937" s="110">
        <v>44389</v>
      </c>
      <c r="H1937" s="109">
        <f t="shared" si="182"/>
        <v>1</v>
      </c>
      <c r="I1937" s="109">
        <v>15</v>
      </c>
      <c r="J1937" s="111">
        <f t="shared" si="183"/>
        <v>6.3333333333333325E-2</v>
      </c>
      <c r="K1937" s="138">
        <v>604652.96</v>
      </c>
      <c r="L1937" s="138">
        <v>584994.84</v>
      </c>
      <c r="M1937" s="121">
        <v>0</v>
      </c>
      <c r="N1937" s="112">
        <f t="shared" si="184"/>
        <v>604652.96</v>
      </c>
      <c r="O1937" s="112">
        <f t="shared" si="185"/>
        <v>38294.687466666663</v>
      </c>
      <c r="P1937" s="114">
        <f t="shared" si="186"/>
        <v>566358.27253333328</v>
      </c>
      <c r="Q1937" s="115">
        <f t="shared" si="187"/>
        <v>509722.44527999999</v>
      </c>
    </row>
    <row r="1938" spans="2:17" x14ac:dyDescent="0.25">
      <c r="B1938" s="109">
        <v>1934</v>
      </c>
      <c r="C1938" s="146" t="s">
        <v>6466</v>
      </c>
      <c r="D1938" s="109">
        <v>1200164350</v>
      </c>
      <c r="E1938" s="108" t="s">
        <v>4070</v>
      </c>
      <c r="F1938" s="109">
        <v>2020</v>
      </c>
      <c r="G1938" s="110">
        <v>44389</v>
      </c>
      <c r="H1938" s="109">
        <f t="shared" si="182"/>
        <v>1</v>
      </c>
      <c r="I1938" s="109">
        <v>5</v>
      </c>
      <c r="J1938" s="111">
        <f t="shared" si="183"/>
        <v>0.19</v>
      </c>
      <c r="K1938" s="138">
        <v>52676</v>
      </c>
      <c r="L1938" s="138">
        <v>48289.52</v>
      </c>
      <c r="M1938" s="121">
        <v>0</v>
      </c>
      <c r="N1938" s="112">
        <f t="shared" si="184"/>
        <v>52676</v>
      </c>
      <c r="O1938" s="112">
        <f t="shared" si="185"/>
        <v>10008.44</v>
      </c>
      <c r="P1938" s="114">
        <f t="shared" si="186"/>
        <v>42667.56</v>
      </c>
      <c r="Q1938" s="115">
        <f t="shared" si="187"/>
        <v>38400.803999999996</v>
      </c>
    </row>
    <row r="1939" spans="2:17" x14ac:dyDescent="0.25">
      <c r="B1939" s="109">
        <v>1935</v>
      </c>
      <c r="C1939" s="146" t="s">
        <v>6466</v>
      </c>
      <c r="D1939" s="109">
        <v>1200160650</v>
      </c>
      <c r="E1939" s="108" t="s">
        <v>4071</v>
      </c>
      <c r="F1939" s="109">
        <v>2020</v>
      </c>
      <c r="G1939" s="110">
        <v>44389</v>
      </c>
      <c r="H1939" s="109">
        <f t="shared" si="182"/>
        <v>1</v>
      </c>
      <c r="I1939" s="109">
        <v>12</v>
      </c>
      <c r="J1939" s="111">
        <f t="shared" si="183"/>
        <v>7.9166666666666663E-2</v>
      </c>
      <c r="K1939" s="138">
        <v>38500</v>
      </c>
      <c r="L1939" s="138">
        <v>34957.4</v>
      </c>
      <c r="M1939" s="121">
        <v>0</v>
      </c>
      <c r="N1939" s="112">
        <f t="shared" si="184"/>
        <v>38500</v>
      </c>
      <c r="O1939" s="112">
        <f t="shared" si="185"/>
        <v>3047.9166666666665</v>
      </c>
      <c r="P1939" s="114">
        <f t="shared" si="186"/>
        <v>35452.083333333336</v>
      </c>
      <c r="Q1939" s="115">
        <f t="shared" si="187"/>
        <v>31906.875000000004</v>
      </c>
    </row>
    <row r="1940" spans="2:17" x14ac:dyDescent="0.25">
      <c r="B1940" s="109">
        <v>1936</v>
      </c>
      <c r="C1940" s="146" t="s">
        <v>6466</v>
      </c>
      <c r="D1940" s="109">
        <v>1200172610</v>
      </c>
      <c r="E1940" s="108" t="s">
        <v>4072</v>
      </c>
      <c r="F1940" s="109">
        <v>2021</v>
      </c>
      <c r="G1940" s="110">
        <v>44389</v>
      </c>
      <c r="H1940" s="109">
        <f t="shared" si="182"/>
        <v>0</v>
      </c>
      <c r="I1940" s="109">
        <v>15</v>
      </c>
      <c r="J1940" s="111">
        <f t="shared" si="183"/>
        <v>6.3333333333333325E-2</v>
      </c>
      <c r="K1940" s="138">
        <v>1400000</v>
      </c>
      <c r="L1940" s="138">
        <v>699991.26</v>
      </c>
      <c r="M1940" s="121">
        <v>0</v>
      </c>
      <c r="N1940" s="112">
        <f t="shared" si="184"/>
        <v>1400000</v>
      </c>
      <c r="O1940" s="112">
        <f t="shared" si="185"/>
        <v>0</v>
      </c>
      <c r="P1940" s="114">
        <f t="shared" si="186"/>
        <v>1400000</v>
      </c>
      <c r="Q1940" s="115">
        <f t="shared" si="187"/>
        <v>1260000</v>
      </c>
    </row>
    <row r="1941" spans="2:17" x14ac:dyDescent="0.25">
      <c r="B1941" s="109">
        <v>1937</v>
      </c>
      <c r="C1941" s="146" t="s">
        <v>6466</v>
      </c>
      <c r="D1941" s="109">
        <v>1200172600</v>
      </c>
      <c r="E1941" s="108" t="s">
        <v>4073</v>
      </c>
      <c r="F1941" s="109">
        <v>2021</v>
      </c>
      <c r="G1941" s="110">
        <v>44389</v>
      </c>
      <c r="H1941" s="109">
        <f t="shared" si="182"/>
        <v>0</v>
      </c>
      <c r="I1941" s="109">
        <v>15</v>
      </c>
      <c r="J1941" s="111">
        <f t="shared" si="183"/>
        <v>6.3333333333333325E-2</v>
      </c>
      <c r="K1941" s="138">
        <v>760851.07</v>
      </c>
      <c r="L1941" s="138">
        <v>198245.23</v>
      </c>
      <c r="M1941" s="121">
        <v>0</v>
      </c>
      <c r="N1941" s="112">
        <f t="shared" si="184"/>
        <v>760851.07</v>
      </c>
      <c r="O1941" s="112">
        <f t="shared" si="185"/>
        <v>0</v>
      </c>
      <c r="P1941" s="114">
        <f t="shared" si="186"/>
        <v>760851.07</v>
      </c>
      <c r="Q1941" s="115">
        <f t="shared" si="187"/>
        <v>684765.96299999999</v>
      </c>
    </row>
    <row r="1942" spans="2:17" x14ac:dyDescent="0.25">
      <c r="B1942" s="109">
        <v>1938</v>
      </c>
      <c r="C1942" s="146" t="s">
        <v>6466</v>
      </c>
      <c r="D1942" s="109">
        <v>1200166890</v>
      </c>
      <c r="E1942" s="108" t="s">
        <v>4074</v>
      </c>
      <c r="F1942" s="109">
        <v>2021</v>
      </c>
      <c r="G1942" s="110">
        <v>44389</v>
      </c>
      <c r="H1942" s="109">
        <f t="shared" si="182"/>
        <v>0</v>
      </c>
      <c r="I1942" s="109">
        <v>8</v>
      </c>
      <c r="J1942" s="111">
        <f t="shared" si="183"/>
        <v>0.11874999999999999</v>
      </c>
      <c r="K1942" s="138">
        <v>343000</v>
      </c>
      <c r="L1942" s="138">
        <v>338364.02</v>
      </c>
      <c r="M1942" s="121">
        <v>0</v>
      </c>
      <c r="N1942" s="112">
        <f t="shared" si="184"/>
        <v>343000</v>
      </c>
      <c r="O1942" s="112">
        <f t="shared" si="185"/>
        <v>0</v>
      </c>
      <c r="P1942" s="114">
        <f t="shared" si="186"/>
        <v>343000</v>
      </c>
      <c r="Q1942" s="115">
        <f t="shared" si="187"/>
        <v>308700</v>
      </c>
    </row>
    <row r="1943" spans="2:17" s="14" customFormat="1" x14ac:dyDescent="0.25">
      <c r="B1943" s="109">
        <v>1939</v>
      </c>
      <c r="C1943" s="146" t="s">
        <v>6469</v>
      </c>
      <c r="D1943" s="109">
        <v>1200148860</v>
      </c>
      <c r="E1943" s="108" t="s">
        <v>5271</v>
      </c>
      <c r="F1943" s="109">
        <v>2018</v>
      </c>
      <c r="G1943" s="110">
        <v>44389</v>
      </c>
      <c r="H1943" s="109">
        <f t="shared" si="182"/>
        <v>3</v>
      </c>
      <c r="I1943" s="109">
        <v>15</v>
      </c>
      <c r="J1943" s="111">
        <f t="shared" si="183"/>
        <v>6.3333333333333325E-2</v>
      </c>
      <c r="K1943" s="138">
        <v>3020190</v>
      </c>
      <c r="L1943" s="138">
        <v>1892890.53</v>
      </c>
      <c r="M1943" s="121">
        <v>0.02</v>
      </c>
      <c r="N1943" s="112">
        <f t="shared" si="184"/>
        <v>3080593.8000000003</v>
      </c>
      <c r="O1943" s="112">
        <f t="shared" si="185"/>
        <v>585312.82199999993</v>
      </c>
      <c r="P1943" s="114">
        <f t="shared" si="186"/>
        <v>2495280.9780000001</v>
      </c>
      <c r="Q1943" s="115">
        <f t="shared" si="187"/>
        <v>2245752.8802</v>
      </c>
    </row>
    <row r="1944" spans="2:17" x14ac:dyDescent="0.25">
      <c r="B1944" s="109">
        <v>1940</v>
      </c>
      <c r="C1944" s="146" t="s">
        <v>6469</v>
      </c>
      <c r="D1944" s="109">
        <v>1200143940</v>
      </c>
      <c r="E1944" s="108" t="s">
        <v>5272</v>
      </c>
      <c r="F1944" s="109">
        <v>2018</v>
      </c>
      <c r="G1944" s="110">
        <v>44389</v>
      </c>
      <c r="H1944" s="109">
        <f t="shared" si="182"/>
        <v>3</v>
      </c>
      <c r="I1944" s="109">
        <v>15</v>
      </c>
      <c r="J1944" s="111">
        <f t="shared" si="183"/>
        <v>6.3333333333333325E-2</v>
      </c>
      <c r="K1944" s="138">
        <v>1527700</v>
      </c>
      <c r="L1944" s="138">
        <v>1096069</v>
      </c>
      <c r="M1944" s="121">
        <v>0.02</v>
      </c>
      <c r="N1944" s="112">
        <f t="shared" si="184"/>
        <v>1558254</v>
      </c>
      <c r="O1944" s="112">
        <f t="shared" si="185"/>
        <v>296068.25999999995</v>
      </c>
      <c r="P1944" s="114">
        <f t="shared" si="186"/>
        <v>1262185.74</v>
      </c>
      <c r="Q1944" s="115">
        <f t="shared" si="187"/>
        <v>1135967.166</v>
      </c>
    </row>
    <row r="1945" spans="2:17" x14ac:dyDescent="0.25">
      <c r="B1945" s="109">
        <v>1941</v>
      </c>
      <c r="C1945" s="146" t="s">
        <v>6469</v>
      </c>
      <c r="D1945" s="109">
        <v>1200143950</v>
      </c>
      <c r="E1945" s="108" t="s">
        <v>5273</v>
      </c>
      <c r="F1945" s="109">
        <v>2018</v>
      </c>
      <c r="G1945" s="110">
        <v>44389</v>
      </c>
      <c r="H1945" s="109">
        <f t="shared" si="182"/>
        <v>3</v>
      </c>
      <c r="I1945" s="109">
        <v>15</v>
      </c>
      <c r="J1945" s="111">
        <f t="shared" si="183"/>
        <v>6.3333333333333325E-2</v>
      </c>
      <c r="K1945" s="138">
        <v>1327786</v>
      </c>
      <c r="L1945" s="138">
        <v>857820.57</v>
      </c>
      <c r="M1945" s="121">
        <v>0.02</v>
      </c>
      <c r="N1945" s="112">
        <f t="shared" si="184"/>
        <v>1354341.72</v>
      </c>
      <c r="O1945" s="112">
        <f t="shared" si="185"/>
        <v>257324.92679999996</v>
      </c>
      <c r="P1945" s="114">
        <f t="shared" si="186"/>
        <v>1097016.7932</v>
      </c>
      <c r="Q1945" s="115">
        <f t="shared" si="187"/>
        <v>987315.11387999996</v>
      </c>
    </row>
    <row r="1946" spans="2:17" x14ac:dyDescent="0.25">
      <c r="B1946" s="109">
        <v>1942</v>
      </c>
      <c r="C1946" s="146" t="s">
        <v>6469</v>
      </c>
      <c r="D1946" s="109">
        <v>1200143960</v>
      </c>
      <c r="E1946" s="108" t="s">
        <v>5274</v>
      </c>
      <c r="F1946" s="109">
        <v>2018</v>
      </c>
      <c r="G1946" s="110">
        <v>44389</v>
      </c>
      <c r="H1946" s="109">
        <f t="shared" si="182"/>
        <v>3</v>
      </c>
      <c r="I1946" s="109">
        <v>15</v>
      </c>
      <c r="J1946" s="111">
        <f t="shared" si="183"/>
        <v>6.3333333333333325E-2</v>
      </c>
      <c r="K1946" s="138">
        <v>1300000</v>
      </c>
      <c r="L1946" s="138">
        <v>810492.66</v>
      </c>
      <c r="M1946" s="121">
        <v>0.02</v>
      </c>
      <c r="N1946" s="112">
        <f t="shared" si="184"/>
        <v>1326000</v>
      </c>
      <c r="O1946" s="112">
        <f t="shared" si="185"/>
        <v>251939.99999999997</v>
      </c>
      <c r="P1946" s="114">
        <f t="shared" si="186"/>
        <v>1074060</v>
      </c>
      <c r="Q1946" s="115">
        <f t="shared" si="187"/>
        <v>966654</v>
      </c>
    </row>
    <row r="1947" spans="2:17" x14ac:dyDescent="0.25">
      <c r="B1947" s="109">
        <v>1943</v>
      </c>
      <c r="C1947" s="146" t="s">
        <v>6469</v>
      </c>
      <c r="D1947" s="109">
        <v>1200143970</v>
      </c>
      <c r="E1947" s="108" t="s">
        <v>5275</v>
      </c>
      <c r="F1947" s="109">
        <v>2018</v>
      </c>
      <c r="G1947" s="110">
        <v>44389</v>
      </c>
      <c r="H1947" s="109">
        <f t="shared" si="182"/>
        <v>3</v>
      </c>
      <c r="I1947" s="109">
        <v>15</v>
      </c>
      <c r="J1947" s="111">
        <f t="shared" si="183"/>
        <v>6.3333333333333325E-2</v>
      </c>
      <c r="K1947" s="138">
        <v>1300000</v>
      </c>
      <c r="L1947" s="138">
        <v>810492.66</v>
      </c>
      <c r="M1947" s="121">
        <v>0.02</v>
      </c>
      <c r="N1947" s="112">
        <f t="shared" si="184"/>
        <v>1326000</v>
      </c>
      <c r="O1947" s="112">
        <f t="shared" si="185"/>
        <v>251939.99999999997</v>
      </c>
      <c r="P1947" s="114">
        <f t="shared" si="186"/>
        <v>1074060</v>
      </c>
      <c r="Q1947" s="115">
        <f t="shared" si="187"/>
        <v>966654</v>
      </c>
    </row>
    <row r="1948" spans="2:17" x14ac:dyDescent="0.25">
      <c r="B1948" s="109">
        <v>1944</v>
      </c>
      <c r="C1948" s="146" t="s">
        <v>6469</v>
      </c>
      <c r="D1948" s="109">
        <v>1200146520</v>
      </c>
      <c r="E1948" s="108" t="s">
        <v>5276</v>
      </c>
      <c r="F1948" s="109">
        <v>2018</v>
      </c>
      <c r="G1948" s="110">
        <v>44389</v>
      </c>
      <c r="H1948" s="109">
        <f t="shared" si="182"/>
        <v>3</v>
      </c>
      <c r="I1948" s="109">
        <v>15</v>
      </c>
      <c r="J1948" s="111">
        <f t="shared" si="183"/>
        <v>6.3333333333333325E-2</v>
      </c>
      <c r="K1948" s="138">
        <v>670830</v>
      </c>
      <c r="L1948" s="138">
        <v>438401.8</v>
      </c>
      <c r="M1948" s="121">
        <v>0.02</v>
      </c>
      <c r="N1948" s="112">
        <f t="shared" si="184"/>
        <v>684246.6</v>
      </c>
      <c r="O1948" s="112">
        <f t="shared" si="185"/>
        <v>130006.85399999998</v>
      </c>
      <c r="P1948" s="114">
        <f t="shared" si="186"/>
        <v>554239.74600000004</v>
      </c>
      <c r="Q1948" s="115">
        <f t="shared" si="187"/>
        <v>498815.77140000003</v>
      </c>
    </row>
    <row r="1949" spans="2:17" x14ac:dyDescent="0.25">
      <c r="B1949" s="109">
        <v>1945</v>
      </c>
      <c r="C1949" s="146" t="s">
        <v>6469</v>
      </c>
      <c r="D1949" s="109">
        <v>1200146510</v>
      </c>
      <c r="E1949" s="108" t="s">
        <v>5277</v>
      </c>
      <c r="F1949" s="109">
        <v>2018</v>
      </c>
      <c r="G1949" s="110">
        <v>44389</v>
      </c>
      <c r="H1949" s="109">
        <f t="shared" si="182"/>
        <v>3</v>
      </c>
      <c r="I1949" s="109">
        <v>8</v>
      </c>
      <c r="J1949" s="111">
        <f t="shared" si="183"/>
        <v>0.11874999999999999</v>
      </c>
      <c r="K1949" s="138">
        <v>456990</v>
      </c>
      <c r="L1949" s="138">
        <v>298652.77</v>
      </c>
      <c r="M1949" s="121">
        <v>0.02</v>
      </c>
      <c r="N1949" s="112">
        <f t="shared" si="184"/>
        <v>466129.8</v>
      </c>
      <c r="O1949" s="112">
        <f t="shared" si="185"/>
        <v>166058.74124999996</v>
      </c>
      <c r="P1949" s="114">
        <f t="shared" si="186"/>
        <v>300071.05875000003</v>
      </c>
      <c r="Q1949" s="115">
        <f t="shared" si="187"/>
        <v>270063.95287500002</v>
      </c>
    </row>
    <row r="1950" spans="2:17" x14ac:dyDescent="0.25">
      <c r="B1950" s="109">
        <v>1946</v>
      </c>
      <c r="C1950" s="146" t="s">
        <v>6469</v>
      </c>
      <c r="D1950" s="109">
        <v>1200148870</v>
      </c>
      <c r="E1950" s="108" t="s">
        <v>5278</v>
      </c>
      <c r="F1950" s="109">
        <v>2018</v>
      </c>
      <c r="G1950" s="110">
        <v>44389</v>
      </c>
      <c r="H1950" s="109">
        <f t="shared" si="182"/>
        <v>3</v>
      </c>
      <c r="I1950" s="109">
        <v>8</v>
      </c>
      <c r="J1950" s="111">
        <f t="shared" si="183"/>
        <v>0.11874999999999999</v>
      </c>
      <c r="K1950" s="138">
        <v>385000</v>
      </c>
      <c r="L1950" s="138">
        <v>222420.98</v>
      </c>
      <c r="M1950" s="121">
        <v>0.03</v>
      </c>
      <c r="N1950" s="112">
        <f t="shared" si="184"/>
        <v>396550</v>
      </c>
      <c r="O1950" s="112">
        <f t="shared" si="185"/>
        <v>141270.93749999997</v>
      </c>
      <c r="P1950" s="114">
        <f t="shared" si="186"/>
        <v>255279.06250000003</v>
      </c>
      <c r="Q1950" s="115">
        <f t="shared" si="187"/>
        <v>229751.15625000003</v>
      </c>
    </row>
    <row r="1951" spans="2:17" x14ac:dyDescent="0.25">
      <c r="B1951" s="109">
        <v>1947</v>
      </c>
      <c r="C1951" s="146" t="s">
        <v>6469</v>
      </c>
      <c r="D1951" s="109">
        <v>1200137820</v>
      </c>
      <c r="E1951" s="108" t="s">
        <v>2844</v>
      </c>
      <c r="F1951" s="109">
        <v>2018</v>
      </c>
      <c r="G1951" s="110">
        <v>44389</v>
      </c>
      <c r="H1951" s="109">
        <f t="shared" si="182"/>
        <v>3</v>
      </c>
      <c r="I1951" s="109">
        <v>8</v>
      </c>
      <c r="J1951" s="111">
        <f t="shared" si="183"/>
        <v>0.11874999999999999</v>
      </c>
      <c r="K1951" s="138">
        <v>320000</v>
      </c>
      <c r="L1951" s="138">
        <v>257519.64</v>
      </c>
      <c r="M1951" s="121">
        <v>0.02</v>
      </c>
      <c r="N1951" s="112">
        <f t="shared" si="184"/>
        <v>326400</v>
      </c>
      <c r="O1951" s="112">
        <f t="shared" si="185"/>
        <v>116279.99999999999</v>
      </c>
      <c r="P1951" s="114">
        <f t="shared" si="186"/>
        <v>210120</v>
      </c>
      <c r="Q1951" s="115">
        <f t="shared" si="187"/>
        <v>189108</v>
      </c>
    </row>
    <row r="1952" spans="2:17" x14ac:dyDescent="0.25">
      <c r="B1952" s="109">
        <v>1948</v>
      </c>
      <c r="C1952" s="146" t="s">
        <v>6469</v>
      </c>
      <c r="D1952" s="109">
        <v>1200139350</v>
      </c>
      <c r="E1952" s="108" t="s">
        <v>5279</v>
      </c>
      <c r="F1952" s="109">
        <v>2018</v>
      </c>
      <c r="G1952" s="110">
        <v>44389</v>
      </c>
      <c r="H1952" s="109">
        <f t="shared" si="182"/>
        <v>3</v>
      </c>
      <c r="I1952" s="109">
        <v>8</v>
      </c>
      <c r="J1952" s="111">
        <f t="shared" si="183"/>
        <v>0.11874999999999999</v>
      </c>
      <c r="K1952" s="138">
        <v>297598</v>
      </c>
      <c r="L1952" s="138">
        <v>77677.990000000005</v>
      </c>
      <c r="M1952" s="121">
        <v>0</v>
      </c>
      <c r="N1952" s="112">
        <f t="shared" si="184"/>
        <v>297598</v>
      </c>
      <c r="O1952" s="112">
        <f t="shared" si="185"/>
        <v>106019.28749999999</v>
      </c>
      <c r="P1952" s="114">
        <f t="shared" si="186"/>
        <v>191578.71250000002</v>
      </c>
      <c r="Q1952" s="115">
        <f t="shared" si="187"/>
        <v>172420.84125000003</v>
      </c>
    </row>
    <row r="1953" spans="2:17" x14ac:dyDescent="0.25">
      <c r="B1953" s="109">
        <v>1949</v>
      </c>
      <c r="C1953" s="146" t="s">
        <v>6469</v>
      </c>
      <c r="D1953" s="109">
        <v>1200137830</v>
      </c>
      <c r="E1953" s="108" t="s">
        <v>2845</v>
      </c>
      <c r="F1953" s="109">
        <v>2018</v>
      </c>
      <c r="G1953" s="110">
        <v>44389</v>
      </c>
      <c r="H1953" s="109">
        <f t="shared" si="182"/>
        <v>3</v>
      </c>
      <c r="I1953" s="109">
        <v>8</v>
      </c>
      <c r="J1953" s="111">
        <f t="shared" si="183"/>
        <v>0.11874999999999999</v>
      </c>
      <c r="K1953" s="138">
        <v>190000</v>
      </c>
      <c r="L1953" s="138">
        <v>152902.28</v>
      </c>
      <c r="M1953" s="121">
        <v>0.02</v>
      </c>
      <c r="N1953" s="112">
        <f t="shared" si="184"/>
        <v>193800</v>
      </c>
      <c r="O1953" s="112">
        <f t="shared" si="185"/>
        <v>69041.249999999985</v>
      </c>
      <c r="P1953" s="114">
        <f t="shared" si="186"/>
        <v>124758.75000000001</v>
      </c>
      <c r="Q1953" s="115">
        <f t="shared" si="187"/>
        <v>112282.87500000001</v>
      </c>
    </row>
    <row r="1954" spans="2:17" x14ac:dyDescent="0.25">
      <c r="B1954" s="109">
        <v>1950</v>
      </c>
      <c r="C1954" s="146" t="s">
        <v>6469</v>
      </c>
      <c r="D1954" s="109">
        <v>1200141610</v>
      </c>
      <c r="E1954" s="108" t="s">
        <v>5280</v>
      </c>
      <c r="F1954" s="109">
        <v>2018</v>
      </c>
      <c r="G1954" s="110">
        <v>44389</v>
      </c>
      <c r="H1954" s="109">
        <f t="shared" si="182"/>
        <v>3</v>
      </c>
      <c r="I1954" s="109">
        <v>5</v>
      </c>
      <c r="J1954" s="111">
        <f t="shared" si="183"/>
        <v>0.19</v>
      </c>
      <c r="K1954" s="138">
        <v>145200</v>
      </c>
      <c r="L1954" s="138">
        <v>117326.91</v>
      </c>
      <c r="M1954" s="121">
        <v>0.02</v>
      </c>
      <c r="N1954" s="112">
        <f t="shared" si="184"/>
        <v>148104</v>
      </c>
      <c r="O1954" s="112">
        <f t="shared" si="185"/>
        <v>84419.280000000013</v>
      </c>
      <c r="P1954" s="114">
        <f t="shared" si="186"/>
        <v>63684.719999999987</v>
      </c>
      <c r="Q1954" s="115">
        <f t="shared" si="187"/>
        <v>57316.247999999992</v>
      </c>
    </row>
    <row r="1955" spans="2:17" x14ac:dyDescent="0.25">
      <c r="B1955" s="109">
        <v>1951</v>
      </c>
      <c r="C1955" s="146" t="s">
        <v>6469</v>
      </c>
      <c r="D1955" s="109">
        <v>1200143590</v>
      </c>
      <c r="E1955" s="108" t="s">
        <v>5281</v>
      </c>
      <c r="F1955" s="109">
        <v>2018</v>
      </c>
      <c r="G1955" s="110">
        <v>44389</v>
      </c>
      <c r="H1955" s="109">
        <f t="shared" si="182"/>
        <v>3</v>
      </c>
      <c r="I1955" s="109">
        <v>5</v>
      </c>
      <c r="J1955" s="111">
        <f t="shared" si="183"/>
        <v>0.19</v>
      </c>
      <c r="K1955" s="138">
        <v>78000</v>
      </c>
      <c r="L1955" s="138">
        <v>64266.3</v>
      </c>
      <c r="M1955" s="121">
        <v>0.02</v>
      </c>
      <c r="N1955" s="112">
        <f t="shared" si="184"/>
        <v>79560</v>
      </c>
      <c r="O1955" s="112">
        <f t="shared" si="185"/>
        <v>45349.200000000004</v>
      </c>
      <c r="P1955" s="114">
        <f t="shared" si="186"/>
        <v>34210.799999999996</v>
      </c>
      <c r="Q1955" s="115">
        <f t="shared" si="187"/>
        <v>30789.719999999998</v>
      </c>
    </row>
    <row r="1956" spans="2:17" x14ac:dyDescent="0.25">
      <c r="B1956" s="109">
        <v>1952</v>
      </c>
      <c r="C1956" s="146" t="s">
        <v>6469</v>
      </c>
      <c r="D1956" s="109">
        <v>1200146940</v>
      </c>
      <c r="E1956" s="108" t="s">
        <v>5282</v>
      </c>
      <c r="F1956" s="109">
        <v>2018</v>
      </c>
      <c r="G1956" s="110">
        <v>44389</v>
      </c>
      <c r="H1956" s="109">
        <f t="shared" si="182"/>
        <v>3</v>
      </c>
      <c r="I1956" s="109">
        <v>10</v>
      </c>
      <c r="J1956" s="111">
        <f t="shared" si="183"/>
        <v>9.5000000000000001E-2</v>
      </c>
      <c r="K1956" s="138">
        <v>40644.5</v>
      </c>
      <c r="L1956" s="138">
        <v>31721.279999999999</v>
      </c>
      <c r="M1956" s="121">
        <v>0.02</v>
      </c>
      <c r="N1956" s="112">
        <f t="shared" si="184"/>
        <v>41457.39</v>
      </c>
      <c r="O1956" s="112">
        <f t="shared" si="185"/>
        <v>11815.356150000001</v>
      </c>
      <c r="P1956" s="114">
        <f t="shared" si="186"/>
        <v>29642.03385</v>
      </c>
      <c r="Q1956" s="115">
        <f t="shared" si="187"/>
        <v>26677.830464999999</v>
      </c>
    </row>
    <row r="1957" spans="2:17" x14ac:dyDescent="0.25">
      <c r="B1957" s="109">
        <v>1953</v>
      </c>
      <c r="C1957" s="146" t="s">
        <v>6469</v>
      </c>
      <c r="D1957" s="109">
        <v>1200146950</v>
      </c>
      <c r="E1957" s="108" t="s">
        <v>5282</v>
      </c>
      <c r="F1957" s="109">
        <v>2018</v>
      </c>
      <c r="G1957" s="110">
        <v>44389</v>
      </c>
      <c r="H1957" s="109">
        <f t="shared" si="182"/>
        <v>3</v>
      </c>
      <c r="I1957" s="109">
        <v>10</v>
      </c>
      <c r="J1957" s="111">
        <f t="shared" si="183"/>
        <v>9.5000000000000001E-2</v>
      </c>
      <c r="K1957" s="138">
        <v>40644.5</v>
      </c>
      <c r="L1957" s="138">
        <v>31721.279999999999</v>
      </c>
      <c r="M1957" s="121">
        <v>0.02</v>
      </c>
      <c r="N1957" s="112">
        <f t="shared" si="184"/>
        <v>41457.39</v>
      </c>
      <c r="O1957" s="112">
        <f t="shared" si="185"/>
        <v>11815.356150000001</v>
      </c>
      <c r="P1957" s="114">
        <f t="shared" si="186"/>
        <v>29642.03385</v>
      </c>
      <c r="Q1957" s="115">
        <f t="shared" si="187"/>
        <v>26677.830464999999</v>
      </c>
    </row>
    <row r="1958" spans="2:17" x14ac:dyDescent="0.25">
      <c r="B1958" s="109">
        <v>1954</v>
      </c>
      <c r="C1958" s="146" t="s">
        <v>6469</v>
      </c>
      <c r="D1958" s="109">
        <v>1200144060</v>
      </c>
      <c r="E1958" s="108" t="s">
        <v>5283</v>
      </c>
      <c r="F1958" s="109">
        <v>2018</v>
      </c>
      <c r="G1958" s="110">
        <v>44389</v>
      </c>
      <c r="H1958" s="109">
        <f t="shared" si="182"/>
        <v>3</v>
      </c>
      <c r="I1958" s="109">
        <v>5</v>
      </c>
      <c r="J1958" s="111">
        <f t="shared" si="183"/>
        <v>0.19</v>
      </c>
      <c r="K1958" s="138">
        <v>32000</v>
      </c>
      <c r="L1958" s="138">
        <v>23040.01</v>
      </c>
      <c r="M1958" s="121">
        <v>0.02</v>
      </c>
      <c r="N1958" s="112">
        <f t="shared" si="184"/>
        <v>32640</v>
      </c>
      <c r="O1958" s="112">
        <f t="shared" si="185"/>
        <v>18604.800000000003</v>
      </c>
      <c r="P1958" s="114">
        <f t="shared" si="186"/>
        <v>14035.199999999997</v>
      </c>
      <c r="Q1958" s="115">
        <f t="shared" si="187"/>
        <v>12631.679999999998</v>
      </c>
    </row>
    <row r="1959" spans="2:17" x14ac:dyDescent="0.25">
      <c r="B1959" s="109">
        <v>1955</v>
      </c>
      <c r="C1959" s="146" t="s">
        <v>6469</v>
      </c>
      <c r="D1959" s="109">
        <v>1200148880</v>
      </c>
      <c r="E1959" s="108" t="s">
        <v>5284</v>
      </c>
      <c r="F1959" s="109">
        <v>2018</v>
      </c>
      <c r="G1959" s="110">
        <v>44389</v>
      </c>
      <c r="H1959" s="109">
        <f t="shared" si="182"/>
        <v>3</v>
      </c>
      <c r="I1959" s="109">
        <v>5</v>
      </c>
      <c r="J1959" s="111">
        <f t="shared" si="183"/>
        <v>0.19</v>
      </c>
      <c r="K1959" s="138">
        <v>13536</v>
      </c>
      <c r="L1959" s="138">
        <v>1451.87</v>
      </c>
      <c r="M1959" s="121">
        <v>0.02</v>
      </c>
      <c r="N1959" s="112">
        <f t="shared" si="184"/>
        <v>13806.72</v>
      </c>
      <c r="O1959" s="112">
        <f t="shared" si="185"/>
        <v>7869.8304000000007</v>
      </c>
      <c r="P1959" s="114">
        <f t="shared" si="186"/>
        <v>5936.8895999999986</v>
      </c>
      <c r="Q1959" s="115">
        <f t="shared" si="187"/>
        <v>5343.2006399999991</v>
      </c>
    </row>
    <row r="1960" spans="2:17" x14ac:dyDescent="0.25">
      <c r="B1960" s="109">
        <v>1956</v>
      </c>
      <c r="C1960" s="146" t="s">
        <v>6469</v>
      </c>
      <c r="D1960" s="109">
        <v>1200158950</v>
      </c>
      <c r="E1960" s="108" t="s">
        <v>5285</v>
      </c>
      <c r="F1960" s="109">
        <v>2019</v>
      </c>
      <c r="G1960" s="110">
        <v>44389</v>
      </c>
      <c r="H1960" s="109">
        <f t="shared" si="182"/>
        <v>2</v>
      </c>
      <c r="I1960" s="109">
        <v>15</v>
      </c>
      <c r="J1960" s="111">
        <f t="shared" si="183"/>
        <v>6.3333333333333325E-2</v>
      </c>
      <c r="K1960" s="138">
        <v>630000</v>
      </c>
      <c r="L1960" s="138">
        <v>530350.68000000005</v>
      </c>
      <c r="M1960" s="121">
        <v>0</v>
      </c>
      <c r="N1960" s="112">
        <f t="shared" si="184"/>
        <v>630000</v>
      </c>
      <c r="O1960" s="112">
        <f t="shared" si="185"/>
        <v>79799.999999999985</v>
      </c>
      <c r="P1960" s="114">
        <f t="shared" si="186"/>
        <v>550200</v>
      </c>
      <c r="Q1960" s="115">
        <f t="shared" si="187"/>
        <v>495180</v>
      </c>
    </row>
    <row r="1961" spans="2:17" x14ac:dyDescent="0.25">
      <c r="B1961" s="109">
        <v>1957</v>
      </c>
      <c r="C1961" s="146" t="s">
        <v>6469</v>
      </c>
      <c r="D1961" s="109">
        <v>1200158280</v>
      </c>
      <c r="E1961" s="108" t="s">
        <v>5286</v>
      </c>
      <c r="F1961" s="109">
        <v>2019</v>
      </c>
      <c r="G1961" s="110">
        <v>44389</v>
      </c>
      <c r="H1961" s="109">
        <f t="shared" si="182"/>
        <v>2</v>
      </c>
      <c r="I1961" s="109">
        <v>15</v>
      </c>
      <c r="J1961" s="111">
        <f t="shared" si="183"/>
        <v>6.3333333333333325E-2</v>
      </c>
      <c r="K1961" s="138">
        <v>340000</v>
      </c>
      <c r="L1961" s="138">
        <v>297071.61</v>
      </c>
      <c r="M1961" s="121">
        <v>0</v>
      </c>
      <c r="N1961" s="112">
        <f t="shared" si="184"/>
        <v>340000</v>
      </c>
      <c r="O1961" s="112">
        <f t="shared" si="185"/>
        <v>43066.666666666664</v>
      </c>
      <c r="P1961" s="114">
        <f t="shared" si="186"/>
        <v>296933.33333333331</v>
      </c>
      <c r="Q1961" s="115">
        <f t="shared" si="187"/>
        <v>267240</v>
      </c>
    </row>
    <row r="1962" spans="2:17" x14ac:dyDescent="0.25">
      <c r="B1962" s="109">
        <v>1958</v>
      </c>
      <c r="C1962" s="146" t="s">
        <v>6469</v>
      </c>
      <c r="D1962" s="109">
        <v>1200146060</v>
      </c>
      <c r="E1962" s="108" t="s">
        <v>5287</v>
      </c>
      <c r="F1962" s="109">
        <v>2019</v>
      </c>
      <c r="G1962" s="110">
        <v>44389</v>
      </c>
      <c r="H1962" s="109">
        <f t="shared" si="182"/>
        <v>2</v>
      </c>
      <c r="I1962" s="109">
        <v>12</v>
      </c>
      <c r="J1962" s="111">
        <f t="shared" si="183"/>
        <v>7.9166666666666663E-2</v>
      </c>
      <c r="K1962" s="138">
        <v>282000</v>
      </c>
      <c r="L1962" s="138">
        <v>241155.07</v>
      </c>
      <c r="M1962" s="121">
        <v>0</v>
      </c>
      <c r="N1962" s="112">
        <f t="shared" si="184"/>
        <v>282000</v>
      </c>
      <c r="O1962" s="112">
        <f t="shared" si="185"/>
        <v>44650</v>
      </c>
      <c r="P1962" s="114">
        <f t="shared" si="186"/>
        <v>237350</v>
      </c>
      <c r="Q1962" s="115">
        <f t="shared" si="187"/>
        <v>213615</v>
      </c>
    </row>
    <row r="1963" spans="2:17" x14ac:dyDescent="0.25">
      <c r="B1963" s="109">
        <v>1959</v>
      </c>
      <c r="C1963" s="146" t="s">
        <v>6469</v>
      </c>
      <c r="D1963" s="109">
        <v>1200150970</v>
      </c>
      <c r="E1963" s="108" t="s">
        <v>5288</v>
      </c>
      <c r="F1963" s="109">
        <v>2019</v>
      </c>
      <c r="G1963" s="110">
        <v>44389</v>
      </c>
      <c r="H1963" s="109">
        <f t="shared" si="182"/>
        <v>2</v>
      </c>
      <c r="I1963" s="109">
        <v>8</v>
      </c>
      <c r="J1963" s="111">
        <f t="shared" si="183"/>
        <v>0.11874999999999999</v>
      </c>
      <c r="K1963" s="138">
        <v>63340</v>
      </c>
      <c r="L1963" s="138">
        <v>54638.91</v>
      </c>
      <c r="M1963" s="121">
        <v>0</v>
      </c>
      <c r="N1963" s="112">
        <f t="shared" si="184"/>
        <v>63340</v>
      </c>
      <c r="O1963" s="112">
        <f t="shared" si="185"/>
        <v>15043.25</v>
      </c>
      <c r="P1963" s="114">
        <f t="shared" si="186"/>
        <v>48296.75</v>
      </c>
      <c r="Q1963" s="115">
        <f t="shared" si="187"/>
        <v>43467.075000000004</v>
      </c>
    </row>
    <row r="1964" spans="2:17" x14ac:dyDescent="0.25">
      <c r="B1964" s="109">
        <v>1960</v>
      </c>
      <c r="C1964" s="146" t="s">
        <v>6469</v>
      </c>
      <c r="D1964" s="109">
        <v>1200168010</v>
      </c>
      <c r="E1964" s="108" t="s">
        <v>5289</v>
      </c>
      <c r="F1964" s="109">
        <v>2020</v>
      </c>
      <c r="G1964" s="110">
        <v>44389</v>
      </c>
      <c r="H1964" s="109">
        <f t="shared" si="182"/>
        <v>1</v>
      </c>
      <c r="I1964" s="109">
        <v>15</v>
      </c>
      <c r="J1964" s="111">
        <f t="shared" si="183"/>
        <v>6.3333333333333325E-2</v>
      </c>
      <c r="K1964" s="138">
        <v>101696496.70999999</v>
      </c>
      <c r="L1964" s="138">
        <v>97591487.430000007</v>
      </c>
      <c r="M1964" s="121">
        <v>0</v>
      </c>
      <c r="N1964" s="112">
        <f t="shared" si="184"/>
        <v>101696496.70999999</v>
      </c>
      <c r="O1964" s="112">
        <f t="shared" si="185"/>
        <v>6440778.1249666652</v>
      </c>
      <c r="P1964" s="114">
        <f t="shared" si="186"/>
        <v>95255718.585033327</v>
      </c>
      <c r="Q1964" s="115">
        <f t="shared" si="187"/>
        <v>85730146.726530001</v>
      </c>
    </row>
    <row r="1965" spans="2:17" x14ac:dyDescent="0.25">
      <c r="B1965" s="109">
        <v>1961</v>
      </c>
      <c r="C1965" s="146" t="s">
        <v>6469</v>
      </c>
      <c r="D1965" s="109">
        <v>1200168040</v>
      </c>
      <c r="E1965" s="108" t="s">
        <v>5290</v>
      </c>
      <c r="F1965" s="109">
        <v>2020</v>
      </c>
      <c r="G1965" s="110">
        <v>44389</v>
      </c>
      <c r="H1965" s="109">
        <f t="shared" si="182"/>
        <v>1</v>
      </c>
      <c r="I1965" s="109">
        <v>15</v>
      </c>
      <c r="J1965" s="111">
        <f t="shared" si="183"/>
        <v>6.3333333333333325E-2</v>
      </c>
      <c r="K1965" s="138">
        <v>56014744.25</v>
      </c>
      <c r="L1965" s="138">
        <v>53753692.479999997</v>
      </c>
      <c r="M1965" s="121">
        <v>0</v>
      </c>
      <c r="N1965" s="112">
        <f t="shared" si="184"/>
        <v>56014744.25</v>
      </c>
      <c r="O1965" s="112">
        <f t="shared" si="185"/>
        <v>3547600.4691666663</v>
      </c>
      <c r="P1965" s="114">
        <f t="shared" si="186"/>
        <v>52467143.780833334</v>
      </c>
      <c r="Q1965" s="115">
        <f t="shared" si="187"/>
        <v>47220429.40275</v>
      </c>
    </row>
    <row r="1966" spans="2:17" x14ac:dyDescent="0.25">
      <c r="B1966" s="109">
        <v>1962</v>
      </c>
      <c r="C1966" s="146" t="s">
        <v>6469</v>
      </c>
      <c r="D1966" s="109">
        <v>1200167510</v>
      </c>
      <c r="E1966" s="108" t="s">
        <v>5291</v>
      </c>
      <c r="F1966" s="109">
        <v>2020</v>
      </c>
      <c r="G1966" s="110">
        <v>44389</v>
      </c>
      <c r="H1966" s="109">
        <f t="shared" si="182"/>
        <v>1</v>
      </c>
      <c r="I1966" s="109">
        <v>15</v>
      </c>
      <c r="J1966" s="111">
        <f t="shared" si="183"/>
        <v>6.3333333333333325E-2</v>
      </c>
      <c r="K1966" s="138">
        <v>27986828</v>
      </c>
      <c r="L1966" s="138">
        <v>26857131.379999999</v>
      </c>
      <c r="M1966" s="121">
        <v>0</v>
      </c>
      <c r="N1966" s="112">
        <f t="shared" si="184"/>
        <v>27986828</v>
      </c>
      <c r="O1966" s="112">
        <f t="shared" si="185"/>
        <v>1772499.1066666665</v>
      </c>
      <c r="P1966" s="114">
        <f t="shared" si="186"/>
        <v>26214328.893333334</v>
      </c>
      <c r="Q1966" s="115">
        <f t="shared" si="187"/>
        <v>23592896.004000001</v>
      </c>
    </row>
    <row r="1967" spans="2:17" x14ac:dyDescent="0.25">
      <c r="B1967" s="109">
        <v>1963</v>
      </c>
      <c r="C1967" s="146" t="s">
        <v>6469</v>
      </c>
      <c r="D1967" s="109">
        <v>1200168050</v>
      </c>
      <c r="E1967" s="108" t="s">
        <v>5292</v>
      </c>
      <c r="F1967" s="109">
        <v>2020</v>
      </c>
      <c r="G1967" s="110">
        <v>44389</v>
      </c>
      <c r="H1967" s="109">
        <f t="shared" si="182"/>
        <v>1</v>
      </c>
      <c r="I1967" s="109">
        <v>15</v>
      </c>
      <c r="J1967" s="111">
        <f t="shared" si="183"/>
        <v>6.3333333333333325E-2</v>
      </c>
      <c r="K1967" s="138">
        <v>19702756.530000001</v>
      </c>
      <c r="L1967" s="138">
        <v>18907448.91</v>
      </c>
      <c r="M1967" s="121">
        <v>0</v>
      </c>
      <c r="N1967" s="112">
        <f t="shared" si="184"/>
        <v>19702756.530000001</v>
      </c>
      <c r="O1967" s="112">
        <f t="shared" si="185"/>
        <v>1247841.2468999999</v>
      </c>
      <c r="P1967" s="114">
        <f t="shared" si="186"/>
        <v>18454915.283100002</v>
      </c>
      <c r="Q1967" s="115">
        <f t="shared" si="187"/>
        <v>16609423.754790002</v>
      </c>
    </row>
    <row r="1968" spans="2:17" x14ac:dyDescent="0.25">
      <c r="B1968" s="109">
        <v>1964</v>
      </c>
      <c r="C1968" s="146" t="s">
        <v>6469</v>
      </c>
      <c r="D1968" s="109">
        <v>1200167640</v>
      </c>
      <c r="E1968" s="108" t="s">
        <v>5293</v>
      </c>
      <c r="F1968" s="109">
        <v>2020</v>
      </c>
      <c r="G1968" s="110">
        <v>44389</v>
      </c>
      <c r="H1968" s="109">
        <f t="shared" si="182"/>
        <v>1</v>
      </c>
      <c r="I1968" s="109">
        <v>15</v>
      </c>
      <c r="J1968" s="111">
        <f t="shared" si="183"/>
        <v>6.3333333333333325E-2</v>
      </c>
      <c r="K1968" s="138">
        <v>19243327.079999998</v>
      </c>
      <c r="L1968" s="138">
        <v>18466564.469999999</v>
      </c>
      <c r="M1968" s="121">
        <v>0</v>
      </c>
      <c r="N1968" s="112">
        <f t="shared" si="184"/>
        <v>19243327.079999998</v>
      </c>
      <c r="O1968" s="112">
        <f t="shared" si="185"/>
        <v>1218744.0483999997</v>
      </c>
      <c r="P1968" s="114">
        <f t="shared" si="186"/>
        <v>18024583.031599998</v>
      </c>
      <c r="Q1968" s="115">
        <f t="shared" si="187"/>
        <v>16222124.72844</v>
      </c>
    </row>
    <row r="1969" spans="2:17" x14ac:dyDescent="0.25">
      <c r="B1969" s="109">
        <v>1965</v>
      </c>
      <c r="C1969" s="146" t="s">
        <v>6469</v>
      </c>
      <c r="D1969" s="109">
        <v>1200168180</v>
      </c>
      <c r="E1969" s="108" t="s">
        <v>5294</v>
      </c>
      <c r="F1969" s="109">
        <v>2020</v>
      </c>
      <c r="G1969" s="110">
        <v>44389</v>
      </c>
      <c r="H1969" s="109">
        <f t="shared" si="182"/>
        <v>1</v>
      </c>
      <c r="I1969" s="109">
        <v>15</v>
      </c>
      <c r="J1969" s="111">
        <f t="shared" si="183"/>
        <v>6.3333333333333325E-2</v>
      </c>
      <c r="K1969" s="138">
        <v>16083275</v>
      </c>
      <c r="L1969" s="138">
        <v>15434068.83</v>
      </c>
      <c r="M1969" s="121">
        <v>0</v>
      </c>
      <c r="N1969" s="112">
        <f t="shared" si="184"/>
        <v>16083275</v>
      </c>
      <c r="O1969" s="112">
        <f t="shared" si="185"/>
        <v>1018607.4166666665</v>
      </c>
      <c r="P1969" s="114">
        <f t="shared" si="186"/>
        <v>15064667.583333334</v>
      </c>
      <c r="Q1969" s="115">
        <f t="shared" si="187"/>
        <v>13558200.825000001</v>
      </c>
    </row>
    <row r="1970" spans="2:17" x14ac:dyDescent="0.25">
      <c r="B1970" s="109">
        <v>1966</v>
      </c>
      <c r="C1970" s="146" t="s">
        <v>6469</v>
      </c>
      <c r="D1970" s="109">
        <v>1200168060</v>
      </c>
      <c r="E1970" s="108" t="s">
        <v>2830</v>
      </c>
      <c r="F1970" s="109">
        <v>2020</v>
      </c>
      <c r="G1970" s="110">
        <v>44389</v>
      </c>
      <c r="H1970" s="109">
        <f t="shared" si="182"/>
        <v>1</v>
      </c>
      <c r="I1970" s="109">
        <v>15</v>
      </c>
      <c r="J1970" s="111">
        <f t="shared" si="183"/>
        <v>6.3333333333333325E-2</v>
      </c>
      <c r="K1970" s="138">
        <v>10956289.01</v>
      </c>
      <c r="L1970" s="138">
        <v>10514035.15</v>
      </c>
      <c r="M1970" s="121">
        <v>0</v>
      </c>
      <c r="N1970" s="112">
        <f t="shared" si="184"/>
        <v>10956289.01</v>
      </c>
      <c r="O1970" s="112">
        <f t="shared" si="185"/>
        <v>693898.30396666657</v>
      </c>
      <c r="P1970" s="114">
        <f t="shared" si="186"/>
        <v>10262390.706033334</v>
      </c>
      <c r="Q1970" s="115">
        <f t="shared" si="187"/>
        <v>9236151.6354300007</v>
      </c>
    </row>
    <row r="1971" spans="2:17" x14ac:dyDescent="0.25">
      <c r="B1971" s="109">
        <v>1967</v>
      </c>
      <c r="C1971" s="146" t="s">
        <v>6469</v>
      </c>
      <c r="D1971" s="109">
        <v>1200167820</v>
      </c>
      <c r="E1971" s="108" t="s">
        <v>5295</v>
      </c>
      <c r="F1971" s="109">
        <v>2020</v>
      </c>
      <c r="G1971" s="110">
        <v>44389</v>
      </c>
      <c r="H1971" s="109">
        <f t="shared" si="182"/>
        <v>1</v>
      </c>
      <c r="I1971" s="109">
        <v>15</v>
      </c>
      <c r="J1971" s="111">
        <f t="shared" si="183"/>
        <v>6.3333333333333325E-2</v>
      </c>
      <c r="K1971" s="138">
        <v>10197543</v>
      </c>
      <c r="L1971" s="138">
        <v>9785916.1500000004</v>
      </c>
      <c r="M1971" s="121">
        <v>0</v>
      </c>
      <c r="N1971" s="112">
        <f t="shared" si="184"/>
        <v>10197543</v>
      </c>
      <c r="O1971" s="112">
        <f t="shared" si="185"/>
        <v>645844.3899999999</v>
      </c>
      <c r="P1971" s="114">
        <f t="shared" si="186"/>
        <v>9551698.6099999994</v>
      </c>
      <c r="Q1971" s="115">
        <f t="shared" si="187"/>
        <v>8596528.7489999998</v>
      </c>
    </row>
    <row r="1972" spans="2:17" x14ac:dyDescent="0.25">
      <c r="B1972" s="109">
        <v>1968</v>
      </c>
      <c r="C1972" s="146" t="s">
        <v>6469</v>
      </c>
      <c r="D1972" s="109">
        <v>1200167810</v>
      </c>
      <c r="E1972" s="108" t="s">
        <v>5295</v>
      </c>
      <c r="F1972" s="109">
        <v>2020</v>
      </c>
      <c r="G1972" s="110">
        <v>44389</v>
      </c>
      <c r="H1972" s="109">
        <f t="shared" si="182"/>
        <v>1</v>
      </c>
      <c r="I1972" s="109">
        <v>15</v>
      </c>
      <c r="J1972" s="111">
        <f t="shared" si="183"/>
        <v>6.3333333333333325E-2</v>
      </c>
      <c r="K1972" s="138">
        <v>10197543</v>
      </c>
      <c r="L1972" s="138">
        <v>9785916.1500000004</v>
      </c>
      <c r="M1972" s="121">
        <v>0</v>
      </c>
      <c r="N1972" s="112">
        <f t="shared" si="184"/>
        <v>10197543</v>
      </c>
      <c r="O1972" s="112">
        <f t="shared" si="185"/>
        <v>645844.3899999999</v>
      </c>
      <c r="P1972" s="114">
        <f t="shared" si="186"/>
        <v>9551698.6099999994</v>
      </c>
      <c r="Q1972" s="115">
        <f t="shared" si="187"/>
        <v>8596528.7489999998</v>
      </c>
    </row>
    <row r="1973" spans="2:17" x14ac:dyDescent="0.25">
      <c r="B1973" s="109">
        <v>1969</v>
      </c>
      <c r="C1973" s="146" t="s">
        <v>6469</v>
      </c>
      <c r="D1973" s="109">
        <v>1200167520</v>
      </c>
      <c r="E1973" s="108" t="s">
        <v>5296</v>
      </c>
      <c r="F1973" s="109">
        <v>2020</v>
      </c>
      <c r="G1973" s="110">
        <v>44389</v>
      </c>
      <c r="H1973" s="109">
        <f t="shared" si="182"/>
        <v>1</v>
      </c>
      <c r="I1973" s="109">
        <v>15</v>
      </c>
      <c r="J1973" s="111">
        <f t="shared" si="183"/>
        <v>6.3333333333333325E-2</v>
      </c>
      <c r="K1973" s="138">
        <v>9957194.4600000009</v>
      </c>
      <c r="L1973" s="138">
        <v>9555269.3599999994</v>
      </c>
      <c r="M1973" s="121">
        <v>0</v>
      </c>
      <c r="N1973" s="112">
        <f t="shared" si="184"/>
        <v>9957194.4600000009</v>
      </c>
      <c r="O1973" s="112">
        <f t="shared" si="185"/>
        <v>630622.31579999998</v>
      </c>
      <c r="P1973" s="114">
        <f t="shared" si="186"/>
        <v>9326572.1442000009</v>
      </c>
      <c r="Q1973" s="115">
        <f t="shared" si="187"/>
        <v>8393914.9297800008</v>
      </c>
    </row>
    <row r="1974" spans="2:17" x14ac:dyDescent="0.25">
      <c r="B1974" s="109">
        <v>1970</v>
      </c>
      <c r="C1974" s="146" t="s">
        <v>6469</v>
      </c>
      <c r="D1974" s="109">
        <v>1200168540</v>
      </c>
      <c r="E1974" s="108" t="s">
        <v>5297</v>
      </c>
      <c r="F1974" s="109">
        <v>2020</v>
      </c>
      <c r="G1974" s="110">
        <v>44389</v>
      </c>
      <c r="H1974" s="109">
        <f t="shared" si="182"/>
        <v>1</v>
      </c>
      <c r="I1974" s="109">
        <v>15</v>
      </c>
      <c r="J1974" s="111">
        <f t="shared" si="183"/>
        <v>6.3333333333333325E-2</v>
      </c>
      <c r="K1974" s="138">
        <v>9335778</v>
      </c>
      <c r="L1974" s="138">
        <v>8958936.5500000007</v>
      </c>
      <c r="M1974" s="121">
        <v>0</v>
      </c>
      <c r="N1974" s="112">
        <f t="shared" si="184"/>
        <v>9335778</v>
      </c>
      <c r="O1974" s="112">
        <f t="shared" si="185"/>
        <v>591265.93999999994</v>
      </c>
      <c r="P1974" s="114">
        <f t="shared" si="186"/>
        <v>8744512.0600000005</v>
      </c>
      <c r="Q1974" s="115">
        <f t="shared" si="187"/>
        <v>7870060.8540000003</v>
      </c>
    </row>
    <row r="1975" spans="2:17" x14ac:dyDescent="0.25">
      <c r="B1975" s="109">
        <v>1971</v>
      </c>
      <c r="C1975" s="146" t="s">
        <v>6469</v>
      </c>
      <c r="D1975" s="109">
        <v>1200168030</v>
      </c>
      <c r="E1975" s="108" t="s">
        <v>5298</v>
      </c>
      <c r="F1975" s="109">
        <v>2020</v>
      </c>
      <c r="G1975" s="110">
        <v>44389</v>
      </c>
      <c r="H1975" s="109">
        <f t="shared" si="182"/>
        <v>1</v>
      </c>
      <c r="I1975" s="109">
        <v>15</v>
      </c>
      <c r="J1975" s="111">
        <f t="shared" si="183"/>
        <v>6.3333333333333325E-2</v>
      </c>
      <c r="K1975" s="138">
        <v>7300749.1299999999</v>
      </c>
      <c r="L1975" s="138">
        <v>7006052.2199999997</v>
      </c>
      <c r="M1975" s="121">
        <v>0</v>
      </c>
      <c r="N1975" s="112">
        <f t="shared" si="184"/>
        <v>7300749.1299999999</v>
      </c>
      <c r="O1975" s="112">
        <f t="shared" si="185"/>
        <v>462380.77823333326</v>
      </c>
      <c r="P1975" s="114">
        <f t="shared" si="186"/>
        <v>6838368.3517666664</v>
      </c>
      <c r="Q1975" s="115">
        <f t="shared" si="187"/>
        <v>6154531.5165900001</v>
      </c>
    </row>
    <row r="1976" spans="2:17" x14ac:dyDescent="0.25">
      <c r="B1976" s="109">
        <v>1972</v>
      </c>
      <c r="C1976" s="146" t="s">
        <v>6469</v>
      </c>
      <c r="D1976" s="109">
        <v>1200167670</v>
      </c>
      <c r="E1976" s="108" t="s">
        <v>5299</v>
      </c>
      <c r="F1976" s="109">
        <v>2020</v>
      </c>
      <c r="G1976" s="110">
        <v>44389</v>
      </c>
      <c r="H1976" s="109">
        <f t="shared" si="182"/>
        <v>1</v>
      </c>
      <c r="I1976" s="109">
        <v>15</v>
      </c>
      <c r="J1976" s="111">
        <f t="shared" si="183"/>
        <v>6.3333333333333325E-2</v>
      </c>
      <c r="K1976" s="138">
        <v>7212903</v>
      </c>
      <c r="L1976" s="138">
        <v>6921752.0300000003</v>
      </c>
      <c r="M1976" s="121">
        <v>0</v>
      </c>
      <c r="N1976" s="112">
        <f t="shared" si="184"/>
        <v>7212903</v>
      </c>
      <c r="O1976" s="112">
        <f t="shared" si="185"/>
        <v>456817.18999999994</v>
      </c>
      <c r="P1976" s="114">
        <f t="shared" si="186"/>
        <v>6756085.8100000005</v>
      </c>
      <c r="Q1976" s="115">
        <f t="shared" si="187"/>
        <v>6080477.2290000003</v>
      </c>
    </row>
    <row r="1977" spans="2:17" x14ac:dyDescent="0.25">
      <c r="B1977" s="109">
        <v>1973</v>
      </c>
      <c r="C1977" s="146" t="s">
        <v>6469</v>
      </c>
      <c r="D1977" s="109">
        <v>1200168230</v>
      </c>
      <c r="E1977" s="108" t="s">
        <v>5300</v>
      </c>
      <c r="F1977" s="109">
        <v>2020</v>
      </c>
      <c r="G1977" s="110">
        <v>44389</v>
      </c>
      <c r="H1977" s="109">
        <f t="shared" si="182"/>
        <v>1</v>
      </c>
      <c r="I1977" s="109">
        <v>12</v>
      </c>
      <c r="J1977" s="111">
        <f t="shared" si="183"/>
        <v>7.9166666666666663E-2</v>
      </c>
      <c r="K1977" s="138">
        <v>5601467</v>
      </c>
      <c r="L1977" s="138">
        <v>5375362.1200000001</v>
      </c>
      <c r="M1977" s="121">
        <v>0</v>
      </c>
      <c r="N1977" s="112">
        <f t="shared" si="184"/>
        <v>5601467</v>
      </c>
      <c r="O1977" s="112">
        <f t="shared" si="185"/>
        <v>443449.47083333333</v>
      </c>
      <c r="P1977" s="114">
        <f t="shared" si="186"/>
        <v>5158017.5291666668</v>
      </c>
      <c r="Q1977" s="115">
        <f t="shared" si="187"/>
        <v>4642215.7762500001</v>
      </c>
    </row>
    <row r="1978" spans="2:17" x14ac:dyDescent="0.25">
      <c r="B1978" s="109">
        <v>1974</v>
      </c>
      <c r="C1978" s="146" t="s">
        <v>6469</v>
      </c>
      <c r="D1978" s="109">
        <v>1200167540</v>
      </c>
      <c r="E1978" s="108" t="s">
        <v>5301</v>
      </c>
      <c r="F1978" s="109">
        <v>2020</v>
      </c>
      <c r="G1978" s="110">
        <v>44389</v>
      </c>
      <c r="H1978" s="109">
        <f t="shared" si="182"/>
        <v>1</v>
      </c>
      <c r="I1978" s="109">
        <v>15</v>
      </c>
      <c r="J1978" s="111">
        <f t="shared" si="183"/>
        <v>6.3333333333333325E-2</v>
      </c>
      <c r="K1978" s="138">
        <v>4966634</v>
      </c>
      <c r="L1978" s="138">
        <v>4766154.3499999996</v>
      </c>
      <c r="M1978" s="121">
        <v>0</v>
      </c>
      <c r="N1978" s="112">
        <f t="shared" si="184"/>
        <v>4966634</v>
      </c>
      <c r="O1978" s="112">
        <f t="shared" si="185"/>
        <v>314553.48666666663</v>
      </c>
      <c r="P1978" s="114">
        <f t="shared" si="186"/>
        <v>4652080.5133333337</v>
      </c>
      <c r="Q1978" s="115">
        <f t="shared" si="187"/>
        <v>4186872.4620000003</v>
      </c>
    </row>
    <row r="1979" spans="2:17" x14ac:dyDescent="0.25">
      <c r="B1979" s="109">
        <v>1975</v>
      </c>
      <c r="C1979" s="146" t="s">
        <v>6469</v>
      </c>
      <c r="D1979" s="109">
        <v>1200167650</v>
      </c>
      <c r="E1979" s="108" t="s">
        <v>5302</v>
      </c>
      <c r="F1979" s="109">
        <v>2020</v>
      </c>
      <c r="G1979" s="110">
        <v>44389</v>
      </c>
      <c r="H1979" s="109">
        <f t="shared" si="182"/>
        <v>1</v>
      </c>
      <c r="I1979" s="109">
        <v>15</v>
      </c>
      <c r="J1979" s="111">
        <f t="shared" si="183"/>
        <v>6.3333333333333325E-2</v>
      </c>
      <c r="K1979" s="138">
        <v>3803610</v>
      </c>
      <c r="L1979" s="138">
        <v>3650076.15</v>
      </c>
      <c r="M1979" s="121">
        <v>0</v>
      </c>
      <c r="N1979" s="112">
        <f t="shared" si="184"/>
        <v>3803610</v>
      </c>
      <c r="O1979" s="112">
        <f t="shared" si="185"/>
        <v>240895.29999999996</v>
      </c>
      <c r="P1979" s="114">
        <f t="shared" si="186"/>
        <v>3562714.7</v>
      </c>
      <c r="Q1979" s="115">
        <f t="shared" si="187"/>
        <v>3206443.2300000004</v>
      </c>
    </row>
    <row r="1980" spans="2:17" x14ac:dyDescent="0.25">
      <c r="B1980" s="109">
        <v>1976</v>
      </c>
      <c r="C1980" s="146" t="s">
        <v>6469</v>
      </c>
      <c r="D1980" s="109">
        <v>1200167530</v>
      </c>
      <c r="E1980" s="108" t="s">
        <v>5303</v>
      </c>
      <c r="F1980" s="109">
        <v>2020</v>
      </c>
      <c r="G1980" s="110">
        <v>44389</v>
      </c>
      <c r="H1980" s="109">
        <f t="shared" si="182"/>
        <v>1</v>
      </c>
      <c r="I1980" s="109">
        <v>15</v>
      </c>
      <c r="J1980" s="111">
        <f t="shared" si="183"/>
        <v>6.3333333333333325E-2</v>
      </c>
      <c r="K1980" s="138">
        <v>3574853</v>
      </c>
      <c r="L1980" s="138">
        <v>3430553</v>
      </c>
      <c r="M1980" s="121">
        <v>0</v>
      </c>
      <c r="N1980" s="112">
        <f t="shared" si="184"/>
        <v>3574853</v>
      </c>
      <c r="O1980" s="112">
        <f t="shared" si="185"/>
        <v>226407.35666666663</v>
      </c>
      <c r="P1980" s="114">
        <f t="shared" si="186"/>
        <v>3348445.6433333335</v>
      </c>
      <c r="Q1980" s="115">
        <f t="shared" si="187"/>
        <v>3013601.0790000004</v>
      </c>
    </row>
    <row r="1981" spans="2:17" x14ac:dyDescent="0.25">
      <c r="B1981" s="109">
        <v>1977</v>
      </c>
      <c r="C1981" s="146" t="s">
        <v>6469</v>
      </c>
      <c r="D1981" s="109">
        <v>1200167560</v>
      </c>
      <c r="E1981" s="108" t="s">
        <v>3773</v>
      </c>
      <c r="F1981" s="109">
        <v>2020</v>
      </c>
      <c r="G1981" s="110">
        <v>44389</v>
      </c>
      <c r="H1981" s="109">
        <f t="shared" si="182"/>
        <v>1</v>
      </c>
      <c r="I1981" s="109">
        <v>15</v>
      </c>
      <c r="J1981" s="111">
        <f t="shared" si="183"/>
        <v>6.3333333333333325E-2</v>
      </c>
      <c r="K1981" s="138">
        <v>3482964</v>
      </c>
      <c r="L1981" s="138">
        <v>3342373.12</v>
      </c>
      <c r="M1981" s="121">
        <v>0</v>
      </c>
      <c r="N1981" s="112">
        <f t="shared" si="184"/>
        <v>3482964</v>
      </c>
      <c r="O1981" s="112">
        <f t="shared" si="185"/>
        <v>220587.71999999997</v>
      </c>
      <c r="P1981" s="114">
        <f t="shared" si="186"/>
        <v>3262376.2800000003</v>
      </c>
      <c r="Q1981" s="115">
        <f t="shared" si="187"/>
        <v>2936138.6520000002</v>
      </c>
    </row>
    <row r="1982" spans="2:17" x14ac:dyDescent="0.25">
      <c r="B1982" s="109">
        <v>1978</v>
      </c>
      <c r="C1982" s="146" t="s">
        <v>6469</v>
      </c>
      <c r="D1982" s="109">
        <v>1200168020</v>
      </c>
      <c r="E1982" s="108" t="s">
        <v>5304</v>
      </c>
      <c r="F1982" s="109">
        <v>2020</v>
      </c>
      <c r="G1982" s="110">
        <v>44389</v>
      </c>
      <c r="H1982" s="109">
        <f t="shared" si="182"/>
        <v>1</v>
      </c>
      <c r="I1982" s="109">
        <v>15</v>
      </c>
      <c r="J1982" s="111">
        <f t="shared" si="183"/>
        <v>6.3333333333333325E-2</v>
      </c>
      <c r="K1982" s="138">
        <v>3127688.38</v>
      </c>
      <c r="L1982" s="138">
        <v>3001438.31</v>
      </c>
      <c r="M1982" s="121">
        <v>0</v>
      </c>
      <c r="N1982" s="112">
        <f t="shared" si="184"/>
        <v>3127688.38</v>
      </c>
      <c r="O1982" s="112">
        <f t="shared" si="185"/>
        <v>198086.93073333331</v>
      </c>
      <c r="P1982" s="114">
        <f t="shared" si="186"/>
        <v>2929601.4492666665</v>
      </c>
      <c r="Q1982" s="115">
        <f t="shared" si="187"/>
        <v>2636641.3043399998</v>
      </c>
    </row>
    <row r="1983" spans="2:17" x14ac:dyDescent="0.25">
      <c r="B1983" s="109">
        <v>1979</v>
      </c>
      <c r="C1983" s="146" t="s">
        <v>6469</v>
      </c>
      <c r="D1983" s="109">
        <v>1200167550</v>
      </c>
      <c r="E1983" s="108" t="s">
        <v>3488</v>
      </c>
      <c r="F1983" s="109">
        <v>2020</v>
      </c>
      <c r="G1983" s="110">
        <v>44389</v>
      </c>
      <c r="H1983" s="109">
        <f t="shared" si="182"/>
        <v>1</v>
      </c>
      <c r="I1983" s="109">
        <v>15</v>
      </c>
      <c r="J1983" s="111">
        <f t="shared" si="183"/>
        <v>6.3333333333333325E-2</v>
      </c>
      <c r="K1983" s="138">
        <v>2875420</v>
      </c>
      <c r="L1983" s="138">
        <v>2759352.82</v>
      </c>
      <c r="M1983" s="121">
        <v>0</v>
      </c>
      <c r="N1983" s="112">
        <f t="shared" si="184"/>
        <v>2875420</v>
      </c>
      <c r="O1983" s="112">
        <f t="shared" si="185"/>
        <v>182109.93333333332</v>
      </c>
      <c r="P1983" s="114">
        <f t="shared" si="186"/>
        <v>2693310.0666666669</v>
      </c>
      <c r="Q1983" s="115">
        <f t="shared" si="187"/>
        <v>2423979.06</v>
      </c>
    </row>
    <row r="1984" spans="2:17" x14ac:dyDescent="0.25">
      <c r="B1984" s="109">
        <v>1980</v>
      </c>
      <c r="C1984" s="146" t="s">
        <v>6469</v>
      </c>
      <c r="D1984" s="109">
        <v>1200168090</v>
      </c>
      <c r="E1984" s="108" t="s">
        <v>5305</v>
      </c>
      <c r="F1984" s="109">
        <v>2020</v>
      </c>
      <c r="G1984" s="110">
        <v>44389</v>
      </c>
      <c r="H1984" s="109">
        <f t="shared" si="182"/>
        <v>1</v>
      </c>
      <c r="I1984" s="109">
        <v>15</v>
      </c>
      <c r="J1984" s="111">
        <f t="shared" si="183"/>
        <v>6.3333333333333325E-2</v>
      </c>
      <c r="K1984" s="138">
        <v>2075825</v>
      </c>
      <c r="L1984" s="138">
        <v>1992033.71</v>
      </c>
      <c r="M1984" s="121">
        <v>0</v>
      </c>
      <c r="N1984" s="112">
        <f t="shared" si="184"/>
        <v>2075825</v>
      </c>
      <c r="O1984" s="112">
        <f t="shared" si="185"/>
        <v>131468.91666666666</v>
      </c>
      <c r="P1984" s="114">
        <f t="shared" si="186"/>
        <v>1944356.0833333333</v>
      </c>
      <c r="Q1984" s="115">
        <f t="shared" si="187"/>
        <v>1749920.4749999999</v>
      </c>
    </row>
    <row r="1985" spans="2:17" x14ac:dyDescent="0.25">
      <c r="B1985" s="109">
        <v>1981</v>
      </c>
      <c r="C1985" s="146" t="s">
        <v>6469</v>
      </c>
      <c r="D1985" s="109">
        <v>1200167660</v>
      </c>
      <c r="E1985" s="108" t="s">
        <v>5306</v>
      </c>
      <c r="F1985" s="109">
        <v>2020</v>
      </c>
      <c r="G1985" s="110">
        <v>44389</v>
      </c>
      <c r="H1985" s="109">
        <f t="shared" si="182"/>
        <v>1</v>
      </c>
      <c r="I1985" s="109">
        <v>15</v>
      </c>
      <c r="J1985" s="111">
        <f t="shared" si="183"/>
        <v>6.3333333333333325E-2</v>
      </c>
      <c r="K1985" s="138">
        <v>1640984.39</v>
      </c>
      <c r="L1985" s="138">
        <v>1574745.57</v>
      </c>
      <c r="M1985" s="121">
        <v>0</v>
      </c>
      <c r="N1985" s="112">
        <f t="shared" si="184"/>
        <v>1640984.39</v>
      </c>
      <c r="O1985" s="112">
        <f t="shared" si="185"/>
        <v>103929.01136666664</v>
      </c>
      <c r="P1985" s="114">
        <f t="shared" si="186"/>
        <v>1537055.3786333334</v>
      </c>
      <c r="Q1985" s="115">
        <f t="shared" si="187"/>
        <v>1383349.8407700001</v>
      </c>
    </row>
    <row r="1986" spans="2:17" x14ac:dyDescent="0.25">
      <c r="B1986" s="109">
        <v>1982</v>
      </c>
      <c r="C1986" s="146" t="s">
        <v>6469</v>
      </c>
      <c r="D1986" s="109">
        <v>1200168070</v>
      </c>
      <c r="E1986" s="108" t="s">
        <v>5307</v>
      </c>
      <c r="F1986" s="109">
        <v>2020</v>
      </c>
      <c r="G1986" s="110">
        <v>44389</v>
      </c>
      <c r="H1986" s="109">
        <f t="shared" si="182"/>
        <v>1</v>
      </c>
      <c r="I1986" s="109">
        <v>15</v>
      </c>
      <c r="J1986" s="111">
        <f t="shared" si="183"/>
        <v>6.3333333333333325E-2</v>
      </c>
      <c r="K1986" s="138">
        <v>1521708</v>
      </c>
      <c r="L1986" s="138">
        <v>1460283.8</v>
      </c>
      <c r="M1986" s="121">
        <v>0</v>
      </c>
      <c r="N1986" s="112">
        <f t="shared" si="184"/>
        <v>1521708</v>
      </c>
      <c r="O1986" s="112">
        <f t="shared" si="185"/>
        <v>96374.839999999982</v>
      </c>
      <c r="P1986" s="114">
        <f t="shared" si="186"/>
        <v>1425333.16</v>
      </c>
      <c r="Q1986" s="115">
        <f t="shared" si="187"/>
        <v>1282799.844</v>
      </c>
    </row>
    <row r="1987" spans="2:17" x14ac:dyDescent="0.25">
      <c r="B1987" s="109">
        <v>1983</v>
      </c>
      <c r="C1987" s="146" t="s">
        <v>6469</v>
      </c>
      <c r="D1987" s="109">
        <v>1200167740</v>
      </c>
      <c r="E1987" s="108" t="s">
        <v>5308</v>
      </c>
      <c r="F1987" s="109">
        <v>2020</v>
      </c>
      <c r="G1987" s="110">
        <v>44389</v>
      </c>
      <c r="H1987" s="109">
        <f t="shared" si="182"/>
        <v>1</v>
      </c>
      <c r="I1987" s="109">
        <v>15</v>
      </c>
      <c r="J1987" s="111">
        <f t="shared" si="183"/>
        <v>6.3333333333333325E-2</v>
      </c>
      <c r="K1987" s="138">
        <v>1286755</v>
      </c>
      <c r="L1987" s="138">
        <v>1234814.75</v>
      </c>
      <c r="M1987" s="121">
        <v>0</v>
      </c>
      <c r="N1987" s="112">
        <f t="shared" si="184"/>
        <v>1286755</v>
      </c>
      <c r="O1987" s="112">
        <f t="shared" si="185"/>
        <v>81494.483333333323</v>
      </c>
      <c r="P1987" s="114">
        <f t="shared" si="186"/>
        <v>1205260.5166666666</v>
      </c>
      <c r="Q1987" s="115">
        <f t="shared" si="187"/>
        <v>1084734.4650000001</v>
      </c>
    </row>
    <row r="1988" spans="2:17" x14ac:dyDescent="0.25">
      <c r="B1988" s="109">
        <v>1984</v>
      </c>
      <c r="C1988" s="146" t="s">
        <v>6469</v>
      </c>
      <c r="D1988" s="109">
        <v>1200168110</v>
      </c>
      <c r="E1988" s="108" t="s">
        <v>5309</v>
      </c>
      <c r="F1988" s="109">
        <v>2020</v>
      </c>
      <c r="G1988" s="110">
        <v>44389</v>
      </c>
      <c r="H1988" s="109">
        <f t="shared" si="182"/>
        <v>1</v>
      </c>
      <c r="I1988" s="109">
        <v>15</v>
      </c>
      <c r="J1988" s="111">
        <f t="shared" si="183"/>
        <v>6.3333333333333325E-2</v>
      </c>
      <c r="K1988" s="138">
        <v>1149019</v>
      </c>
      <c r="L1988" s="138">
        <v>1102638.5</v>
      </c>
      <c r="M1988" s="121">
        <v>0</v>
      </c>
      <c r="N1988" s="112">
        <f t="shared" si="184"/>
        <v>1149019</v>
      </c>
      <c r="O1988" s="112">
        <f t="shared" si="185"/>
        <v>72771.203333333324</v>
      </c>
      <c r="P1988" s="114">
        <f t="shared" si="186"/>
        <v>1076247.7966666666</v>
      </c>
      <c r="Q1988" s="115">
        <f t="shared" si="187"/>
        <v>968623.01699999999</v>
      </c>
    </row>
    <row r="1989" spans="2:17" x14ac:dyDescent="0.25">
      <c r="B1989" s="109">
        <v>1985</v>
      </c>
      <c r="C1989" s="146" t="s">
        <v>6469</v>
      </c>
      <c r="D1989" s="109">
        <v>1200168120</v>
      </c>
      <c r="E1989" s="108" t="s">
        <v>5310</v>
      </c>
      <c r="F1989" s="109">
        <v>2020</v>
      </c>
      <c r="G1989" s="110">
        <v>44389</v>
      </c>
      <c r="H1989" s="109">
        <f t="shared" ref="H1989:H2052" si="188">YEAR(G1989)-F1989</f>
        <v>1</v>
      </c>
      <c r="I1989" s="109">
        <v>15</v>
      </c>
      <c r="J1989" s="111">
        <f t="shared" ref="J1989:J2052" si="189">(95/I1989/100)</f>
        <v>6.3333333333333325E-2</v>
      </c>
      <c r="K1989" s="138">
        <v>1091432.1000000001</v>
      </c>
      <c r="L1989" s="138">
        <v>1047376.12</v>
      </c>
      <c r="M1989" s="121">
        <v>0</v>
      </c>
      <c r="N1989" s="112">
        <f t="shared" ref="N1989:N2052" si="190">K1989*(1+M1989)</f>
        <v>1091432.1000000001</v>
      </c>
      <c r="O1989" s="112">
        <f t="shared" ref="O1989:O2052" si="191">H1989*J1989*N1989</f>
        <v>69124.032999999996</v>
      </c>
      <c r="P1989" s="114">
        <f t="shared" si="186"/>
        <v>1022308.067</v>
      </c>
      <c r="Q1989" s="115">
        <f t="shared" si="187"/>
        <v>920077.26030000008</v>
      </c>
    </row>
    <row r="1990" spans="2:17" x14ac:dyDescent="0.25">
      <c r="B1990" s="109">
        <v>1986</v>
      </c>
      <c r="C1990" s="146" t="s">
        <v>6469</v>
      </c>
      <c r="D1990" s="109">
        <v>1200167960</v>
      </c>
      <c r="E1990" s="108" t="s">
        <v>5311</v>
      </c>
      <c r="F1990" s="109">
        <v>2020</v>
      </c>
      <c r="G1990" s="110">
        <v>44389</v>
      </c>
      <c r="H1990" s="109">
        <f t="shared" si="188"/>
        <v>1</v>
      </c>
      <c r="I1990" s="109">
        <v>15</v>
      </c>
      <c r="J1990" s="111">
        <f t="shared" si="189"/>
        <v>6.3333333333333325E-2</v>
      </c>
      <c r="K1990" s="138">
        <v>1057966</v>
      </c>
      <c r="L1990" s="138">
        <v>1015260.89</v>
      </c>
      <c r="M1990" s="121">
        <v>0</v>
      </c>
      <c r="N1990" s="112">
        <f t="shared" si="190"/>
        <v>1057966</v>
      </c>
      <c r="O1990" s="112">
        <f t="shared" si="191"/>
        <v>67004.513333333321</v>
      </c>
      <c r="P1990" s="114">
        <f t="shared" ref="P1990:P2053" si="192">IF(N1990-O1990&lt;=0,5%*N1990,N1990-O1990)</f>
        <v>990961.48666666669</v>
      </c>
      <c r="Q1990" s="115">
        <f t="shared" ref="Q1990:Q2053" si="193">IF(P1990=N1990*5%,P1990,P1990*0.9)</f>
        <v>891865.33799999999</v>
      </c>
    </row>
    <row r="1991" spans="2:17" x14ac:dyDescent="0.25">
      <c r="B1991" s="109">
        <v>1987</v>
      </c>
      <c r="C1991" s="146" t="s">
        <v>6469</v>
      </c>
      <c r="D1991" s="109">
        <v>1200168210</v>
      </c>
      <c r="E1991" s="108" t="s">
        <v>5312</v>
      </c>
      <c r="F1991" s="109">
        <v>2020</v>
      </c>
      <c r="G1991" s="110">
        <v>44389</v>
      </c>
      <c r="H1991" s="109">
        <f t="shared" si="188"/>
        <v>1</v>
      </c>
      <c r="I1991" s="109">
        <v>15</v>
      </c>
      <c r="J1991" s="111">
        <f t="shared" si="189"/>
        <v>6.3333333333333325E-2</v>
      </c>
      <c r="K1991" s="138">
        <v>1005392</v>
      </c>
      <c r="L1991" s="138">
        <v>964809.05</v>
      </c>
      <c r="M1991" s="121">
        <v>0</v>
      </c>
      <c r="N1991" s="112">
        <f t="shared" si="190"/>
        <v>1005392</v>
      </c>
      <c r="O1991" s="112">
        <f t="shared" si="191"/>
        <v>63674.82666666666</v>
      </c>
      <c r="P1991" s="114">
        <f t="shared" si="192"/>
        <v>941717.17333333334</v>
      </c>
      <c r="Q1991" s="115">
        <f t="shared" si="193"/>
        <v>847545.45600000001</v>
      </c>
    </row>
    <row r="1992" spans="2:17" x14ac:dyDescent="0.25">
      <c r="B1992" s="109">
        <v>1988</v>
      </c>
      <c r="C1992" s="146" t="s">
        <v>6469</v>
      </c>
      <c r="D1992" s="109">
        <v>1200168200</v>
      </c>
      <c r="E1992" s="108" t="s">
        <v>5312</v>
      </c>
      <c r="F1992" s="109">
        <v>2020</v>
      </c>
      <c r="G1992" s="110">
        <v>44389</v>
      </c>
      <c r="H1992" s="109">
        <f t="shared" si="188"/>
        <v>1</v>
      </c>
      <c r="I1992" s="109">
        <v>15</v>
      </c>
      <c r="J1992" s="111">
        <f t="shared" si="189"/>
        <v>6.3333333333333325E-2</v>
      </c>
      <c r="K1992" s="138">
        <v>1005392</v>
      </c>
      <c r="L1992" s="138">
        <v>964809.05</v>
      </c>
      <c r="M1992" s="121">
        <v>0</v>
      </c>
      <c r="N1992" s="112">
        <f t="shared" si="190"/>
        <v>1005392</v>
      </c>
      <c r="O1992" s="112">
        <f t="shared" si="191"/>
        <v>63674.82666666666</v>
      </c>
      <c r="P1992" s="114">
        <f t="shared" si="192"/>
        <v>941717.17333333334</v>
      </c>
      <c r="Q1992" s="115">
        <f t="shared" si="193"/>
        <v>847545.45600000001</v>
      </c>
    </row>
    <row r="1993" spans="2:17" x14ac:dyDescent="0.25">
      <c r="B1993" s="109">
        <v>1989</v>
      </c>
      <c r="C1993" s="146" t="s">
        <v>6469</v>
      </c>
      <c r="D1993" s="109">
        <v>1200168460</v>
      </c>
      <c r="E1993" s="108" t="s">
        <v>5313</v>
      </c>
      <c r="F1993" s="109">
        <v>2020</v>
      </c>
      <c r="G1993" s="110">
        <v>44389</v>
      </c>
      <c r="H1993" s="109">
        <f t="shared" si="188"/>
        <v>1</v>
      </c>
      <c r="I1993" s="109">
        <v>3</v>
      </c>
      <c r="J1993" s="111">
        <f t="shared" si="189"/>
        <v>0.31666666666666665</v>
      </c>
      <c r="K1993" s="138">
        <v>982779.25</v>
      </c>
      <c r="L1993" s="138">
        <v>943109.07</v>
      </c>
      <c r="M1993" s="121">
        <v>0</v>
      </c>
      <c r="N1993" s="112">
        <f t="shared" si="190"/>
        <v>982779.25</v>
      </c>
      <c r="O1993" s="112">
        <f t="shared" si="191"/>
        <v>311213.42916666664</v>
      </c>
      <c r="P1993" s="114">
        <f t="shared" si="192"/>
        <v>671565.8208333333</v>
      </c>
      <c r="Q1993" s="115">
        <f t="shared" si="193"/>
        <v>604409.23875000002</v>
      </c>
    </row>
    <row r="1994" spans="2:17" x14ac:dyDescent="0.25">
      <c r="B1994" s="109">
        <v>1990</v>
      </c>
      <c r="C1994" s="146" t="s">
        <v>6469</v>
      </c>
      <c r="D1994" s="109">
        <v>1200168150</v>
      </c>
      <c r="E1994" s="108" t="s">
        <v>5314</v>
      </c>
      <c r="F1994" s="109">
        <v>2020</v>
      </c>
      <c r="G1994" s="110">
        <v>44389</v>
      </c>
      <c r="H1994" s="109">
        <f t="shared" si="188"/>
        <v>1</v>
      </c>
      <c r="I1994" s="109">
        <v>15</v>
      </c>
      <c r="J1994" s="111">
        <f t="shared" si="189"/>
        <v>6.3333333333333325E-2</v>
      </c>
      <c r="K1994" s="138">
        <v>970203.5</v>
      </c>
      <c r="L1994" s="138">
        <v>931040.95</v>
      </c>
      <c r="M1994" s="121">
        <v>0</v>
      </c>
      <c r="N1994" s="112">
        <f t="shared" si="190"/>
        <v>970203.5</v>
      </c>
      <c r="O1994" s="112">
        <f t="shared" si="191"/>
        <v>61446.221666666657</v>
      </c>
      <c r="P1994" s="114">
        <f t="shared" si="192"/>
        <v>908757.27833333332</v>
      </c>
      <c r="Q1994" s="115">
        <f t="shared" si="193"/>
        <v>817881.55050000001</v>
      </c>
    </row>
    <row r="1995" spans="2:17" x14ac:dyDescent="0.25">
      <c r="B1995" s="109">
        <v>1991</v>
      </c>
      <c r="C1995" s="146" t="s">
        <v>6469</v>
      </c>
      <c r="D1995" s="109">
        <v>1200168130</v>
      </c>
      <c r="E1995" s="108" t="s">
        <v>5310</v>
      </c>
      <c r="F1995" s="109">
        <v>2020</v>
      </c>
      <c r="G1995" s="110">
        <v>44389</v>
      </c>
      <c r="H1995" s="109">
        <f t="shared" si="188"/>
        <v>1</v>
      </c>
      <c r="I1995" s="109">
        <v>15</v>
      </c>
      <c r="J1995" s="111">
        <f t="shared" si="189"/>
        <v>6.3333333333333325E-2</v>
      </c>
      <c r="K1995" s="138">
        <v>962625.1</v>
      </c>
      <c r="L1995" s="138">
        <v>923768.45</v>
      </c>
      <c r="M1995" s="121">
        <v>0</v>
      </c>
      <c r="N1995" s="112">
        <f t="shared" si="190"/>
        <v>962625.1</v>
      </c>
      <c r="O1995" s="112">
        <f t="shared" si="191"/>
        <v>60966.256333333324</v>
      </c>
      <c r="P1995" s="114">
        <f t="shared" si="192"/>
        <v>901658.84366666665</v>
      </c>
      <c r="Q1995" s="115">
        <f t="shared" si="193"/>
        <v>811492.95929999999</v>
      </c>
    </row>
    <row r="1996" spans="2:17" x14ac:dyDescent="0.25">
      <c r="B1996" s="109">
        <v>1992</v>
      </c>
      <c r="C1996" s="146" t="s">
        <v>6469</v>
      </c>
      <c r="D1996" s="109">
        <v>1200168140</v>
      </c>
      <c r="E1996" s="108" t="s">
        <v>5314</v>
      </c>
      <c r="F1996" s="109">
        <v>2020</v>
      </c>
      <c r="G1996" s="110">
        <v>44389</v>
      </c>
      <c r="H1996" s="109">
        <f t="shared" si="188"/>
        <v>1</v>
      </c>
      <c r="I1996" s="109">
        <v>15</v>
      </c>
      <c r="J1996" s="111">
        <f t="shared" si="189"/>
        <v>6.3333333333333325E-2</v>
      </c>
      <c r="K1996" s="138">
        <v>936098</v>
      </c>
      <c r="L1996" s="138">
        <v>898312.12</v>
      </c>
      <c r="M1996" s="121">
        <v>0</v>
      </c>
      <c r="N1996" s="112">
        <f t="shared" si="190"/>
        <v>936098</v>
      </c>
      <c r="O1996" s="112">
        <f t="shared" si="191"/>
        <v>59286.206666666658</v>
      </c>
      <c r="P1996" s="114">
        <f t="shared" si="192"/>
        <v>876811.79333333333</v>
      </c>
      <c r="Q1996" s="115">
        <f t="shared" si="193"/>
        <v>789130.61400000006</v>
      </c>
    </row>
    <row r="1997" spans="2:17" x14ac:dyDescent="0.25">
      <c r="B1997" s="109">
        <v>1993</v>
      </c>
      <c r="C1997" s="146" t="s">
        <v>6469</v>
      </c>
      <c r="D1997" s="109">
        <v>1200167720</v>
      </c>
      <c r="E1997" s="108" t="s">
        <v>5315</v>
      </c>
      <c r="F1997" s="109">
        <v>2020</v>
      </c>
      <c r="G1997" s="110">
        <v>44389</v>
      </c>
      <c r="H1997" s="109">
        <f t="shared" si="188"/>
        <v>1</v>
      </c>
      <c r="I1997" s="109">
        <v>15</v>
      </c>
      <c r="J1997" s="111">
        <f t="shared" si="189"/>
        <v>6.3333333333333325E-2</v>
      </c>
      <c r="K1997" s="138">
        <v>924443</v>
      </c>
      <c r="L1997" s="138">
        <v>887127.58</v>
      </c>
      <c r="M1997" s="121">
        <v>0</v>
      </c>
      <c r="N1997" s="112">
        <f t="shared" si="190"/>
        <v>924443</v>
      </c>
      <c r="O1997" s="112">
        <f t="shared" si="191"/>
        <v>58548.056666666656</v>
      </c>
      <c r="P1997" s="114">
        <f t="shared" si="192"/>
        <v>865894.94333333336</v>
      </c>
      <c r="Q1997" s="115">
        <f t="shared" si="193"/>
        <v>779305.44900000002</v>
      </c>
    </row>
    <row r="1998" spans="2:17" x14ac:dyDescent="0.25">
      <c r="B1998" s="109">
        <v>1994</v>
      </c>
      <c r="C1998" s="146" t="s">
        <v>6469</v>
      </c>
      <c r="D1998" s="109">
        <v>1200167710</v>
      </c>
      <c r="E1998" s="108" t="s">
        <v>5315</v>
      </c>
      <c r="F1998" s="109">
        <v>2020</v>
      </c>
      <c r="G1998" s="110">
        <v>44389</v>
      </c>
      <c r="H1998" s="109">
        <f t="shared" si="188"/>
        <v>1</v>
      </c>
      <c r="I1998" s="109">
        <v>15</v>
      </c>
      <c r="J1998" s="111">
        <f t="shared" si="189"/>
        <v>6.3333333333333325E-2</v>
      </c>
      <c r="K1998" s="138">
        <v>891712</v>
      </c>
      <c r="L1998" s="138">
        <v>855717.78</v>
      </c>
      <c r="M1998" s="121">
        <v>0</v>
      </c>
      <c r="N1998" s="112">
        <f t="shared" si="190"/>
        <v>891712</v>
      </c>
      <c r="O1998" s="112">
        <f t="shared" si="191"/>
        <v>56475.093333333323</v>
      </c>
      <c r="P1998" s="114">
        <f t="shared" si="192"/>
        <v>835236.90666666673</v>
      </c>
      <c r="Q1998" s="115">
        <f t="shared" si="193"/>
        <v>751713.21600000013</v>
      </c>
    </row>
    <row r="1999" spans="2:17" x14ac:dyDescent="0.25">
      <c r="B1999" s="109">
        <v>1995</v>
      </c>
      <c r="C1999" s="146" t="s">
        <v>6469</v>
      </c>
      <c r="D1999" s="109">
        <v>1200168100</v>
      </c>
      <c r="E1999" s="108" t="s">
        <v>5316</v>
      </c>
      <c r="F1999" s="109">
        <v>2020</v>
      </c>
      <c r="G1999" s="110">
        <v>44389</v>
      </c>
      <c r="H1999" s="109">
        <f t="shared" si="188"/>
        <v>1</v>
      </c>
      <c r="I1999" s="109">
        <v>15</v>
      </c>
      <c r="J1999" s="111">
        <f t="shared" si="189"/>
        <v>6.3333333333333325E-2</v>
      </c>
      <c r="K1999" s="138">
        <v>852829</v>
      </c>
      <c r="L1999" s="138">
        <v>818404.3</v>
      </c>
      <c r="M1999" s="121">
        <v>0</v>
      </c>
      <c r="N1999" s="112">
        <f t="shared" si="190"/>
        <v>852829</v>
      </c>
      <c r="O1999" s="112">
        <f t="shared" si="191"/>
        <v>54012.503333333327</v>
      </c>
      <c r="P1999" s="114">
        <f t="shared" si="192"/>
        <v>798816.4966666667</v>
      </c>
      <c r="Q1999" s="115">
        <f t="shared" si="193"/>
        <v>718934.84700000007</v>
      </c>
    </row>
    <row r="2000" spans="2:17" x14ac:dyDescent="0.25">
      <c r="B2000" s="109">
        <v>1996</v>
      </c>
      <c r="C2000" s="146" t="s">
        <v>6469</v>
      </c>
      <c r="D2000" s="109">
        <v>1200167630</v>
      </c>
      <c r="E2000" s="108" t="s">
        <v>5317</v>
      </c>
      <c r="F2000" s="109">
        <v>2020</v>
      </c>
      <c r="G2000" s="110">
        <v>44389</v>
      </c>
      <c r="H2000" s="109">
        <f t="shared" si="188"/>
        <v>1</v>
      </c>
      <c r="I2000" s="109">
        <v>15</v>
      </c>
      <c r="J2000" s="111">
        <f t="shared" si="189"/>
        <v>6.3333333333333325E-2</v>
      </c>
      <c r="K2000" s="138">
        <v>825857</v>
      </c>
      <c r="L2000" s="138">
        <v>792521.04</v>
      </c>
      <c r="M2000" s="121">
        <v>0</v>
      </c>
      <c r="N2000" s="112">
        <f t="shared" si="190"/>
        <v>825857</v>
      </c>
      <c r="O2000" s="112">
        <f t="shared" si="191"/>
        <v>52304.276666666658</v>
      </c>
      <c r="P2000" s="114">
        <f t="shared" si="192"/>
        <v>773552.72333333339</v>
      </c>
      <c r="Q2000" s="115">
        <f t="shared" si="193"/>
        <v>696197.45100000012</v>
      </c>
    </row>
    <row r="2001" spans="2:17" x14ac:dyDescent="0.25">
      <c r="B2001" s="109">
        <v>1997</v>
      </c>
      <c r="C2001" s="146" t="s">
        <v>6469</v>
      </c>
      <c r="D2001" s="109">
        <v>1200168160</v>
      </c>
      <c r="E2001" s="108" t="s">
        <v>5318</v>
      </c>
      <c r="F2001" s="109">
        <v>2020</v>
      </c>
      <c r="G2001" s="110">
        <v>44389</v>
      </c>
      <c r="H2001" s="109">
        <f t="shared" si="188"/>
        <v>1</v>
      </c>
      <c r="I2001" s="109">
        <v>15</v>
      </c>
      <c r="J2001" s="111">
        <f t="shared" si="189"/>
        <v>6.3333333333333325E-2</v>
      </c>
      <c r="K2001" s="138">
        <v>732200</v>
      </c>
      <c r="L2001" s="138">
        <v>702644.53</v>
      </c>
      <c r="M2001" s="121">
        <v>0</v>
      </c>
      <c r="N2001" s="112">
        <f t="shared" si="190"/>
        <v>732200</v>
      </c>
      <c r="O2001" s="112">
        <f t="shared" si="191"/>
        <v>46372.666666666657</v>
      </c>
      <c r="P2001" s="114">
        <f t="shared" si="192"/>
        <v>685827.33333333337</v>
      </c>
      <c r="Q2001" s="115">
        <f t="shared" si="193"/>
        <v>617244.60000000009</v>
      </c>
    </row>
    <row r="2002" spans="2:17" x14ac:dyDescent="0.25">
      <c r="B2002" s="109">
        <v>1998</v>
      </c>
      <c r="C2002" s="146" t="s">
        <v>6469</v>
      </c>
      <c r="D2002" s="109">
        <v>1200167900</v>
      </c>
      <c r="E2002" s="108" t="s">
        <v>5319</v>
      </c>
      <c r="F2002" s="109">
        <v>2020</v>
      </c>
      <c r="G2002" s="110">
        <v>44389</v>
      </c>
      <c r="H2002" s="109">
        <f t="shared" si="188"/>
        <v>1</v>
      </c>
      <c r="I2002" s="109">
        <v>15</v>
      </c>
      <c r="J2002" s="111">
        <f t="shared" si="189"/>
        <v>6.3333333333333325E-2</v>
      </c>
      <c r="K2002" s="138">
        <v>729283.25</v>
      </c>
      <c r="L2002" s="138">
        <v>699845.51</v>
      </c>
      <c r="M2002" s="121">
        <v>0</v>
      </c>
      <c r="N2002" s="112">
        <f t="shared" si="190"/>
        <v>729283.25</v>
      </c>
      <c r="O2002" s="112">
        <f t="shared" si="191"/>
        <v>46187.939166666663</v>
      </c>
      <c r="P2002" s="114">
        <f t="shared" si="192"/>
        <v>683095.31083333329</v>
      </c>
      <c r="Q2002" s="115">
        <f t="shared" si="193"/>
        <v>614785.77974999999</v>
      </c>
    </row>
    <row r="2003" spans="2:17" x14ac:dyDescent="0.25">
      <c r="B2003" s="109">
        <v>1999</v>
      </c>
      <c r="C2003" s="146" t="s">
        <v>6469</v>
      </c>
      <c r="D2003" s="109">
        <v>1200167770</v>
      </c>
      <c r="E2003" s="108" t="s">
        <v>5320</v>
      </c>
      <c r="F2003" s="109">
        <v>2020</v>
      </c>
      <c r="G2003" s="110">
        <v>44389</v>
      </c>
      <c r="H2003" s="109">
        <f t="shared" si="188"/>
        <v>1</v>
      </c>
      <c r="I2003" s="109">
        <v>15</v>
      </c>
      <c r="J2003" s="111">
        <f t="shared" si="189"/>
        <v>6.3333333333333325E-2</v>
      </c>
      <c r="K2003" s="138">
        <v>717152.77</v>
      </c>
      <c r="L2003" s="138">
        <v>688204.68</v>
      </c>
      <c r="M2003" s="121">
        <v>0</v>
      </c>
      <c r="N2003" s="112">
        <f t="shared" si="190"/>
        <v>717152.77</v>
      </c>
      <c r="O2003" s="112">
        <f t="shared" si="191"/>
        <v>45419.67543333333</v>
      </c>
      <c r="P2003" s="114">
        <f t="shared" si="192"/>
        <v>671733.09456666664</v>
      </c>
      <c r="Q2003" s="115">
        <f t="shared" si="193"/>
        <v>604559.78510999994</v>
      </c>
    </row>
    <row r="2004" spans="2:17" x14ac:dyDescent="0.25">
      <c r="B2004" s="109">
        <v>2000</v>
      </c>
      <c r="C2004" s="146" t="s">
        <v>6469</v>
      </c>
      <c r="D2004" s="109">
        <v>1200168340</v>
      </c>
      <c r="E2004" s="108" t="s">
        <v>5321</v>
      </c>
      <c r="F2004" s="109">
        <v>2020</v>
      </c>
      <c r="G2004" s="110">
        <v>44389</v>
      </c>
      <c r="H2004" s="109">
        <f t="shared" si="188"/>
        <v>1</v>
      </c>
      <c r="I2004" s="109">
        <v>15</v>
      </c>
      <c r="J2004" s="111">
        <f t="shared" si="189"/>
        <v>6.3333333333333325E-2</v>
      </c>
      <c r="K2004" s="138">
        <v>660867.15</v>
      </c>
      <c r="L2004" s="138">
        <v>634191.05000000005</v>
      </c>
      <c r="M2004" s="121">
        <v>0</v>
      </c>
      <c r="N2004" s="112">
        <f t="shared" si="190"/>
        <v>660867.15</v>
      </c>
      <c r="O2004" s="112">
        <f t="shared" si="191"/>
        <v>41854.919499999996</v>
      </c>
      <c r="P2004" s="114">
        <f t="shared" si="192"/>
        <v>619012.23050000006</v>
      </c>
      <c r="Q2004" s="115">
        <f t="shared" si="193"/>
        <v>557111.00745000003</v>
      </c>
    </row>
    <row r="2005" spans="2:17" x14ac:dyDescent="0.25">
      <c r="B2005" s="109">
        <v>2001</v>
      </c>
      <c r="C2005" s="146" t="s">
        <v>6469</v>
      </c>
      <c r="D2005" s="109">
        <v>1200167980</v>
      </c>
      <c r="E2005" s="108" t="s">
        <v>5311</v>
      </c>
      <c r="F2005" s="109">
        <v>2020</v>
      </c>
      <c r="G2005" s="110">
        <v>44389</v>
      </c>
      <c r="H2005" s="109">
        <f t="shared" si="188"/>
        <v>1</v>
      </c>
      <c r="I2005" s="109">
        <v>15</v>
      </c>
      <c r="J2005" s="111">
        <f t="shared" si="189"/>
        <v>6.3333333333333325E-2</v>
      </c>
      <c r="K2005" s="138">
        <v>646536</v>
      </c>
      <c r="L2005" s="138">
        <v>620438.39</v>
      </c>
      <c r="M2005" s="121">
        <v>0</v>
      </c>
      <c r="N2005" s="112">
        <f t="shared" si="190"/>
        <v>646536</v>
      </c>
      <c r="O2005" s="112">
        <f t="shared" si="191"/>
        <v>40947.279999999992</v>
      </c>
      <c r="P2005" s="114">
        <f t="shared" si="192"/>
        <v>605588.72</v>
      </c>
      <c r="Q2005" s="115">
        <f t="shared" si="193"/>
        <v>545029.848</v>
      </c>
    </row>
    <row r="2006" spans="2:17" x14ac:dyDescent="0.25">
      <c r="B2006" s="109">
        <v>2002</v>
      </c>
      <c r="C2006" s="146" t="s">
        <v>6469</v>
      </c>
      <c r="D2006" s="109">
        <v>1200167970</v>
      </c>
      <c r="E2006" s="108" t="s">
        <v>5311</v>
      </c>
      <c r="F2006" s="109">
        <v>2020</v>
      </c>
      <c r="G2006" s="110">
        <v>44389</v>
      </c>
      <c r="H2006" s="109">
        <f t="shared" si="188"/>
        <v>1</v>
      </c>
      <c r="I2006" s="109">
        <v>15</v>
      </c>
      <c r="J2006" s="111">
        <f t="shared" si="189"/>
        <v>6.3333333333333325E-2</v>
      </c>
      <c r="K2006" s="138">
        <v>630531</v>
      </c>
      <c r="L2006" s="138">
        <v>605079.43000000005</v>
      </c>
      <c r="M2006" s="121">
        <v>0</v>
      </c>
      <c r="N2006" s="112">
        <f t="shared" si="190"/>
        <v>630531</v>
      </c>
      <c r="O2006" s="112">
        <f t="shared" si="191"/>
        <v>39933.629999999997</v>
      </c>
      <c r="P2006" s="114">
        <f t="shared" si="192"/>
        <v>590597.37</v>
      </c>
      <c r="Q2006" s="115">
        <f t="shared" si="193"/>
        <v>531537.63300000003</v>
      </c>
    </row>
    <row r="2007" spans="2:17" x14ac:dyDescent="0.25">
      <c r="B2007" s="109">
        <v>2003</v>
      </c>
      <c r="C2007" s="146" t="s">
        <v>6469</v>
      </c>
      <c r="D2007" s="109">
        <v>1200167940</v>
      </c>
      <c r="E2007" s="108" t="s">
        <v>5322</v>
      </c>
      <c r="F2007" s="109">
        <v>2020</v>
      </c>
      <c r="G2007" s="110">
        <v>44389</v>
      </c>
      <c r="H2007" s="109">
        <f t="shared" si="188"/>
        <v>1</v>
      </c>
      <c r="I2007" s="109">
        <v>15</v>
      </c>
      <c r="J2007" s="111">
        <f t="shared" si="189"/>
        <v>6.3333333333333325E-2</v>
      </c>
      <c r="K2007" s="138">
        <v>609599.5</v>
      </c>
      <c r="L2007" s="138">
        <v>584992.84</v>
      </c>
      <c r="M2007" s="121">
        <v>0</v>
      </c>
      <c r="N2007" s="112">
        <f t="shared" si="190"/>
        <v>609599.5</v>
      </c>
      <c r="O2007" s="112">
        <f t="shared" si="191"/>
        <v>38607.968333333331</v>
      </c>
      <c r="P2007" s="114">
        <f t="shared" si="192"/>
        <v>570991.53166666662</v>
      </c>
      <c r="Q2007" s="115">
        <f t="shared" si="193"/>
        <v>513892.37849999999</v>
      </c>
    </row>
    <row r="2008" spans="2:17" x14ac:dyDescent="0.25">
      <c r="B2008" s="109">
        <v>2004</v>
      </c>
      <c r="C2008" s="146" t="s">
        <v>6469</v>
      </c>
      <c r="D2008" s="109">
        <v>1200167790</v>
      </c>
      <c r="E2008" s="108" t="s">
        <v>5323</v>
      </c>
      <c r="F2008" s="109">
        <v>2020</v>
      </c>
      <c r="G2008" s="110">
        <v>44389</v>
      </c>
      <c r="H2008" s="109">
        <f t="shared" si="188"/>
        <v>1</v>
      </c>
      <c r="I2008" s="109">
        <v>8</v>
      </c>
      <c r="J2008" s="111">
        <f t="shared" si="189"/>
        <v>0.11874999999999999</v>
      </c>
      <c r="K2008" s="138">
        <v>576818.06000000006</v>
      </c>
      <c r="L2008" s="138">
        <v>553534.63</v>
      </c>
      <c r="M2008" s="121">
        <v>0</v>
      </c>
      <c r="N2008" s="112">
        <f t="shared" si="190"/>
        <v>576818.06000000006</v>
      </c>
      <c r="O2008" s="112">
        <f t="shared" si="191"/>
        <v>68497.144625000001</v>
      </c>
      <c r="P2008" s="114">
        <f t="shared" si="192"/>
        <v>508320.91537500004</v>
      </c>
      <c r="Q2008" s="115">
        <f t="shared" si="193"/>
        <v>457488.82383750007</v>
      </c>
    </row>
    <row r="2009" spans="2:17" x14ac:dyDescent="0.25">
      <c r="B2009" s="109">
        <v>2005</v>
      </c>
      <c r="C2009" s="146" t="s">
        <v>6469</v>
      </c>
      <c r="D2009" s="109">
        <v>1200168420</v>
      </c>
      <c r="E2009" s="108" t="s">
        <v>5324</v>
      </c>
      <c r="F2009" s="109">
        <v>2020</v>
      </c>
      <c r="G2009" s="110">
        <v>44389</v>
      </c>
      <c r="H2009" s="109">
        <f t="shared" si="188"/>
        <v>1</v>
      </c>
      <c r="I2009" s="109">
        <v>15</v>
      </c>
      <c r="J2009" s="111">
        <f t="shared" si="189"/>
        <v>6.3333333333333325E-2</v>
      </c>
      <c r="K2009" s="138">
        <v>567768.5</v>
      </c>
      <c r="L2009" s="138">
        <v>544850.36</v>
      </c>
      <c r="M2009" s="121">
        <v>0</v>
      </c>
      <c r="N2009" s="112">
        <f t="shared" si="190"/>
        <v>567768.5</v>
      </c>
      <c r="O2009" s="112">
        <f t="shared" si="191"/>
        <v>35958.671666666662</v>
      </c>
      <c r="P2009" s="114">
        <f t="shared" si="192"/>
        <v>531809.82833333337</v>
      </c>
      <c r="Q2009" s="115">
        <f t="shared" si="193"/>
        <v>478628.84550000005</v>
      </c>
    </row>
    <row r="2010" spans="2:17" x14ac:dyDescent="0.25">
      <c r="B2010" s="109">
        <v>2006</v>
      </c>
      <c r="C2010" s="146" t="s">
        <v>6469</v>
      </c>
      <c r="D2010" s="109">
        <v>1200167880</v>
      </c>
      <c r="E2010" s="108" t="s">
        <v>5325</v>
      </c>
      <c r="F2010" s="109">
        <v>2020</v>
      </c>
      <c r="G2010" s="110">
        <v>44389</v>
      </c>
      <c r="H2010" s="109">
        <f t="shared" si="188"/>
        <v>1</v>
      </c>
      <c r="I2010" s="109">
        <v>15</v>
      </c>
      <c r="J2010" s="111">
        <f t="shared" si="189"/>
        <v>6.3333333333333325E-2</v>
      </c>
      <c r="K2010" s="138">
        <v>536328</v>
      </c>
      <c r="L2010" s="138">
        <v>514678.96</v>
      </c>
      <c r="M2010" s="121">
        <v>0</v>
      </c>
      <c r="N2010" s="112">
        <f t="shared" si="190"/>
        <v>536328</v>
      </c>
      <c r="O2010" s="112">
        <f t="shared" si="191"/>
        <v>33967.439999999995</v>
      </c>
      <c r="P2010" s="114">
        <f t="shared" si="192"/>
        <v>502360.56</v>
      </c>
      <c r="Q2010" s="115">
        <f t="shared" si="193"/>
        <v>452124.50400000002</v>
      </c>
    </row>
    <row r="2011" spans="2:17" x14ac:dyDescent="0.25">
      <c r="B2011" s="109">
        <v>2007</v>
      </c>
      <c r="C2011" s="146" t="s">
        <v>6469</v>
      </c>
      <c r="D2011" s="109">
        <v>1200167690</v>
      </c>
      <c r="E2011" s="108" t="s">
        <v>5326</v>
      </c>
      <c r="F2011" s="109">
        <v>2020</v>
      </c>
      <c r="G2011" s="110">
        <v>44389</v>
      </c>
      <c r="H2011" s="109">
        <f t="shared" si="188"/>
        <v>1</v>
      </c>
      <c r="I2011" s="109">
        <v>15</v>
      </c>
      <c r="J2011" s="111">
        <f t="shared" si="189"/>
        <v>6.3333333333333325E-2</v>
      </c>
      <c r="K2011" s="138">
        <v>513073.6</v>
      </c>
      <c r="L2011" s="138">
        <v>492363.23</v>
      </c>
      <c r="M2011" s="121">
        <v>0</v>
      </c>
      <c r="N2011" s="112">
        <f t="shared" si="190"/>
        <v>513073.6</v>
      </c>
      <c r="O2011" s="112">
        <f t="shared" si="191"/>
        <v>32494.661333333326</v>
      </c>
      <c r="P2011" s="114">
        <f t="shared" si="192"/>
        <v>480578.93866666663</v>
      </c>
      <c r="Q2011" s="115">
        <f t="shared" si="193"/>
        <v>432521.04479999997</v>
      </c>
    </row>
    <row r="2012" spans="2:17" x14ac:dyDescent="0.25">
      <c r="B2012" s="109">
        <v>2008</v>
      </c>
      <c r="C2012" s="146" t="s">
        <v>6469</v>
      </c>
      <c r="D2012" s="109">
        <v>1200167700</v>
      </c>
      <c r="E2012" s="108" t="s">
        <v>5326</v>
      </c>
      <c r="F2012" s="109">
        <v>2020</v>
      </c>
      <c r="G2012" s="110">
        <v>44389</v>
      </c>
      <c r="H2012" s="109">
        <f t="shared" si="188"/>
        <v>1</v>
      </c>
      <c r="I2012" s="109">
        <v>15</v>
      </c>
      <c r="J2012" s="111">
        <f t="shared" si="189"/>
        <v>6.3333333333333325E-2</v>
      </c>
      <c r="K2012" s="138">
        <v>513073.6</v>
      </c>
      <c r="L2012" s="138">
        <v>492363.23</v>
      </c>
      <c r="M2012" s="121">
        <v>0</v>
      </c>
      <c r="N2012" s="112">
        <f t="shared" si="190"/>
        <v>513073.6</v>
      </c>
      <c r="O2012" s="112">
        <f t="shared" si="191"/>
        <v>32494.661333333326</v>
      </c>
      <c r="P2012" s="114">
        <f t="shared" si="192"/>
        <v>480578.93866666663</v>
      </c>
      <c r="Q2012" s="115">
        <f t="shared" si="193"/>
        <v>432521.04479999997</v>
      </c>
    </row>
    <row r="2013" spans="2:17" x14ac:dyDescent="0.25">
      <c r="B2013" s="109">
        <v>2009</v>
      </c>
      <c r="C2013" s="146" t="s">
        <v>6469</v>
      </c>
      <c r="D2013" s="109">
        <v>1200168530</v>
      </c>
      <c r="E2013" s="108" t="s">
        <v>5327</v>
      </c>
      <c r="F2013" s="109">
        <v>2020</v>
      </c>
      <c r="G2013" s="110">
        <v>44389</v>
      </c>
      <c r="H2013" s="109">
        <f t="shared" si="188"/>
        <v>1</v>
      </c>
      <c r="I2013" s="109">
        <v>15</v>
      </c>
      <c r="J2013" s="111">
        <f t="shared" si="189"/>
        <v>6.3333333333333325E-2</v>
      </c>
      <c r="K2013" s="138">
        <v>507507</v>
      </c>
      <c r="L2013" s="138">
        <v>487021.33</v>
      </c>
      <c r="M2013" s="121">
        <v>0</v>
      </c>
      <c r="N2013" s="112">
        <f t="shared" si="190"/>
        <v>507507</v>
      </c>
      <c r="O2013" s="112">
        <f t="shared" si="191"/>
        <v>32142.109999999997</v>
      </c>
      <c r="P2013" s="114">
        <f t="shared" si="192"/>
        <v>475364.89</v>
      </c>
      <c r="Q2013" s="115">
        <f t="shared" si="193"/>
        <v>427828.40100000001</v>
      </c>
    </row>
    <row r="2014" spans="2:17" x14ac:dyDescent="0.25">
      <c r="B2014" s="109">
        <v>2010</v>
      </c>
      <c r="C2014" s="146" t="s">
        <v>6469</v>
      </c>
      <c r="D2014" s="109">
        <v>1200167570</v>
      </c>
      <c r="E2014" s="108" t="s">
        <v>5328</v>
      </c>
      <c r="F2014" s="109">
        <v>2020</v>
      </c>
      <c r="G2014" s="110">
        <v>44389</v>
      </c>
      <c r="H2014" s="109">
        <f t="shared" si="188"/>
        <v>1</v>
      </c>
      <c r="I2014" s="109">
        <v>15</v>
      </c>
      <c r="J2014" s="111">
        <f t="shared" si="189"/>
        <v>6.3333333333333325E-2</v>
      </c>
      <c r="K2014" s="138">
        <v>465353</v>
      </c>
      <c r="L2014" s="138">
        <v>451264.91</v>
      </c>
      <c r="M2014" s="121">
        <v>0</v>
      </c>
      <c r="N2014" s="112">
        <f t="shared" si="190"/>
        <v>465353</v>
      </c>
      <c r="O2014" s="112">
        <f t="shared" si="191"/>
        <v>29472.356666666663</v>
      </c>
      <c r="P2014" s="114">
        <f t="shared" si="192"/>
        <v>435880.64333333331</v>
      </c>
      <c r="Q2014" s="115">
        <f t="shared" si="193"/>
        <v>392292.57899999997</v>
      </c>
    </row>
    <row r="2015" spans="2:17" x14ac:dyDescent="0.25">
      <c r="B2015" s="109">
        <v>2011</v>
      </c>
      <c r="C2015" s="146" t="s">
        <v>6469</v>
      </c>
      <c r="D2015" s="109">
        <v>1200167760</v>
      </c>
      <c r="E2015" s="108" t="s">
        <v>5329</v>
      </c>
      <c r="F2015" s="109">
        <v>2020</v>
      </c>
      <c r="G2015" s="110">
        <v>44389</v>
      </c>
      <c r="H2015" s="109">
        <f t="shared" si="188"/>
        <v>1</v>
      </c>
      <c r="I2015" s="109">
        <v>8</v>
      </c>
      <c r="J2015" s="111">
        <f t="shared" si="189"/>
        <v>0.11874999999999999</v>
      </c>
      <c r="K2015" s="138">
        <v>438740.86</v>
      </c>
      <c r="L2015" s="138">
        <v>421030.96</v>
      </c>
      <c r="M2015" s="121">
        <v>0</v>
      </c>
      <c r="N2015" s="112">
        <f t="shared" si="190"/>
        <v>438740.86</v>
      </c>
      <c r="O2015" s="112">
        <f t="shared" si="191"/>
        <v>52100.477124999998</v>
      </c>
      <c r="P2015" s="114">
        <f t="shared" si="192"/>
        <v>386640.38287500001</v>
      </c>
      <c r="Q2015" s="115">
        <f t="shared" si="193"/>
        <v>347976.34458750003</v>
      </c>
    </row>
    <row r="2016" spans="2:17" x14ac:dyDescent="0.25">
      <c r="B2016" s="109">
        <v>2012</v>
      </c>
      <c r="C2016" s="146" t="s">
        <v>6469</v>
      </c>
      <c r="D2016" s="109">
        <v>1200167910</v>
      </c>
      <c r="E2016" s="108" t="s">
        <v>5330</v>
      </c>
      <c r="F2016" s="109">
        <v>2020</v>
      </c>
      <c r="G2016" s="110">
        <v>44389</v>
      </c>
      <c r="H2016" s="109">
        <f t="shared" si="188"/>
        <v>1</v>
      </c>
      <c r="I2016" s="109">
        <v>8</v>
      </c>
      <c r="J2016" s="111">
        <f t="shared" si="189"/>
        <v>0.11874999999999999</v>
      </c>
      <c r="K2016" s="138">
        <v>420862.5</v>
      </c>
      <c r="L2016" s="138">
        <v>403874.26</v>
      </c>
      <c r="M2016" s="121">
        <v>0</v>
      </c>
      <c r="N2016" s="112">
        <f t="shared" si="190"/>
        <v>420862.5</v>
      </c>
      <c r="O2016" s="112">
        <f t="shared" si="191"/>
        <v>49977.421875</v>
      </c>
      <c r="P2016" s="114">
        <f t="shared" si="192"/>
        <v>370885.078125</v>
      </c>
      <c r="Q2016" s="115">
        <f t="shared" si="193"/>
        <v>333796.5703125</v>
      </c>
    </row>
    <row r="2017" spans="2:17" x14ac:dyDescent="0.25">
      <c r="B2017" s="109">
        <v>2013</v>
      </c>
      <c r="C2017" s="146" t="s">
        <v>6469</v>
      </c>
      <c r="D2017" s="109">
        <v>1200167800</v>
      </c>
      <c r="E2017" s="108" t="s">
        <v>5331</v>
      </c>
      <c r="F2017" s="109">
        <v>2020</v>
      </c>
      <c r="G2017" s="110">
        <v>44389</v>
      </c>
      <c r="H2017" s="109">
        <f t="shared" si="188"/>
        <v>1</v>
      </c>
      <c r="I2017" s="109">
        <v>8</v>
      </c>
      <c r="J2017" s="111">
        <f t="shared" si="189"/>
        <v>0.11874999999999999</v>
      </c>
      <c r="K2017" s="138">
        <v>409338</v>
      </c>
      <c r="L2017" s="138">
        <v>392814.95</v>
      </c>
      <c r="M2017" s="121">
        <v>0</v>
      </c>
      <c r="N2017" s="112">
        <f t="shared" si="190"/>
        <v>409338</v>
      </c>
      <c r="O2017" s="112">
        <f t="shared" si="191"/>
        <v>48608.887499999997</v>
      </c>
      <c r="P2017" s="114">
        <f t="shared" si="192"/>
        <v>360729.11249999999</v>
      </c>
      <c r="Q2017" s="115">
        <f t="shared" si="193"/>
        <v>324656.20124999998</v>
      </c>
    </row>
    <row r="2018" spans="2:17" x14ac:dyDescent="0.25">
      <c r="B2018" s="109">
        <v>2014</v>
      </c>
      <c r="C2018" s="146" t="s">
        <v>6469</v>
      </c>
      <c r="D2018" s="109">
        <v>1200168000</v>
      </c>
      <c r="E2018" s="108" t="s">
        <v>5332</v>
      </c>
      <c r="F2018" s="109">
        <v>2020</v>
      </c>
      <c r="G2018" s="110">
        <v>44389</v>
      </c>
      <c r="H2018" s="109">
        <f t="shared" si="188"/>
        <v>1</v>
      </c>
      <c r="I2018" s="109">
        <v>15</v>
      </c>
      <c r="J2018" s="111">
        <f t="shared" si="189"/>
        <v>6.3333333333333325E-2</v>
      </c>
      <c r="K2018" s="138">
        <v>392533</v>
      </c>
      <c r="L2018" s="138">
        <v>380649.47</v>
      </c>
      <c r="M2018" s="121">
        <v>0</v>
      </c>
      <c r="N2018" s="112">
        <f t="shared" si="190"/>
        <v>392533</v>
      </c>
      <c r="O2018" s="112">
        <f t="shared" si="191"/>
        <v>24860.423333333329</v>
      </c>
      <c r="P2018" s="114">
        <f t="shared" si="192"/>
        <v>367672.57666666666</v>
      </c>
      <c r="Q2018" s="115">
        <f t="shared" si="193"/>
        <v>330905.31900000002</v>
      </c>
    </row>
    <row r="2019" spans="2:17" x14ac:dyDescent="0.25">
      <c r="B2019" s="109">
        <v>2015</v>
      </c>
      <c r="C2019" s="146" t="s">
        <v>6469</v>
      </c>
      <c r="D2019" s="109">
        <v>1200167950</v>
      </c>
      <c r="E2019" s="108" t="s">
        <v>5322</v>
      </c>
      <c r="F2019" s="109">
        <v>2020</v>
      </c>
      <c r="G2019" s="110">
        <v>44389</v>
      </c>
      <c r="H2019" s="109">
        <f t="shared" si="188"/>
        <v>1</v>
      </c>
      <c r="I2019" s="109">
        <v>8</v>
      </c>
      <c r="J2019" s="111">
        <f t="shared" si="189"/>
        <v>0.11874999999999999</v>
      </c>
      <c r="K2019" s="138">
        <v>389760</v>
      </c>
      <c r="L2019" s="138">
        <v>374027.22</v>
      </c>
      <c r="M2019" s="121">
        <v>0</v>
      </c>
      <c r="N2019" s="112">
        <f t="shared" si="190"/>
        <v>389760</v>
      </c>
      <c r="O2019" s="112">
        <f t="shared" si="191"/>
        <v>46284</v>
      </c>
      <c r="P2019" s="114">
        <f t="shared" si="192"/>
        <v>343476</v>
      </c>
      <c r="Q2019" s="115">
        <f t="shared" si="193"/>
        <v>309128.40000000002</v>
      </c>
    </row>
    <row r="2020" spans="2:17" x14ac:dyDescent="0.25">
      <c r="B2020" s="109">
        <v>2016</v>
      </c>
      <c r="C2020" s="146" t="s">
        <v>6469</v>
      </c>
      <c r="D2020" s="109">
        <v>1200168430</v>
      </c>
      <c r="E2020" s="108" t="s">
        <v>5324</v>
      </c>
      <c r="F2020" s="109">
        <v>2020</v>
      </c>
      <c r="G2020" s="110">
        <v>44389</v>
      </c>
      <c r="H2020" s="109">
        <f t="shared" si="188"/>
        <v>1</v>
      </c>
      <c r="I2020" s="109">
        <v>8</v>
      </c>
      <c r="J2020" s="111">
        <f t="shared" si="189"/>
        <v>0.11874999999999999</v>
      </c>
      <c r="K2020" s="138">
        <v>368216</v>
      </c>
      <c r="L2020" s="138">
        <v>353352.85</v>
      </c>
      <c r="M2020" s="121">
        <v>0</v>
      </c>
      <c r="N2020" s="112">
        <f t="shared" si="190"/>
        <v>368216</v>
      </c>
      <c r="O2020" s="112">
        <f t="shared" si="191"/>
        <v>43725.65</v>
      </c>
      <c r="P2020" s="114">
        <f t="shared" si="192"/>
        <v>324490.34999999998</v>
      </c>
      <c r="Q2020" s="115">
        <f t="shared" si="193"/>
        <v>292041.315</v>
      </c>
    </row>
    <row r="2021" spans="2:17" x14ac:dyDescent="0.25">
      <c r="B2021" s="109">
        <v>2017</v>
      </c>
      <c r="C2021" s="146" t="s">
        <v>6469</v>
      </c>
      <c r="D2021" s="109">
        <v>1200168410</v>
      </c>
      <c r="E2021" s="108" t="s">
        <v>5333</v>
      </c>
      <c r="F2021" s="109">
        <v>2020</v>
      </c>
      <c r="G2021" s="110">
        <v>44389</v>
      </c>
      <c r="H2021" s="109">
        <f t="shared" si="188"/>
        <v>1</v>
      </c>
      <c r="I2021" s="109">
        <v>8</v>
      </c>
      <c r="J2021" s="111">
        <f t="shared" si="189"/>
        <v>0.11874999999999999</v>
      </c>
      <c r="K2021" s="138">
        <v>359281.76</v>
      </c>
      <c r="L2021" s="138">
        <v>344779.24</v>
      </c>
      <c r="M2021" s="121">
        <v>0</v>
      </c>
      <c r="N2021" s="112">
        <f t="shared" si="190"/>
        <v>359281.76</v>
      </c>
      <c r="O2021" s="112">
        <f t="shared" si="191"/>
        <v>42664.709000000003</v>
      </c>
      <c r="P2021" s="114">
        <f t="shared" si="192"/>
        <v>316617.05099999998</v>
      </c>
      <c r="Q2021" s="115">
        <f t="shared" si="193"/>
        <v>284955.34590000001</v>
      </c>
    </row>
    <row r="2022" spans="2:17" x14ac:dyDescent="0.25">
      <c r="B2022" s="109">
        <v>2018</v>
      </c>
      <c r="C2022" s="146" t="s">
        <v>6469</v>
      </c>
      <c r="D2022" s="109">
        <v>1200168190</v>
      </c>
      <c r="E2022" s="108" t="s">
        <v>5334</v>
      </c>
      <c r="F2022" s="109">
        <v>2020</v>
      </c>
      <c r="G2022" s="110">
        <v>44389</v>
      </c>
      <c r="H2022" s="109">
        <f t="shared" si="188"/>
        <v>1</v>
      </c>
      <c r="I2022" s="109">
        <v>8</v>
      </c>
      <c r="J2022" s="111">
        <f t="shared" si="189"/>
        <v>0.11874999999999999</v>
      </c>
      <c r="K2022" s="138">
        <v>334292</v>
      </c>
      <c r="L2022" s="138">
        <v>320798.21000000002</v>
      </c>
      <c r="M2022" s="121">
        <v>0</v>
      </c>
      <c r="N2022" s="112">
        <f t="shared" si="190"/>
        <v>334292</v>
      </c>
      <c r="O2022" s="112">
        <f t="shared" si="191"/>
        <v>39697.174999999996</v>
      </c>
      <c r="P2022" s="114">
        <f t="shared" si="192"/>
        <v>294594.82500000001</v>
      </c>
      <c r="Q2022" s="115">
        <f t="shared" si="193"/>
        <v>265135.34250000003</v>
      </c>
    </row>
    <row r="2023" spans="2:17" x14ac:dyDescent="0.25">
      <c r="B2023" s="109">
        <v>2019</v>
      </c>
      <c r="C2023" s="146" t="s">
        <v>6469</v>
      </c>
      <c r="D2023" s="109">
        <v>1200167990</v>
      </c>
      <c r="E2023" s="108" t="s">
        <v>5335</v>
      </c>
      <c r="F2023" s="109">
        <v>2020</v>
      </c>
      <c r="G2023" s="110">
        <v>44389</v>
      </c>
      <c r="H2023" s="109">
        <f t="shared" si="188"/>
        <v>1</v>
      </c>
      <c r="I2023" s="109">
        <v>8</v>
      </c>
      <c r="J2023" s="111">
        <f t="shared" si="189"/>
        <v>0.11874999999999999</v>
      </c>
      <c r="K2023" s="138">
        <v>294436</v>
      </c>
      <c r="L2023" s="138">
        <v>282551.01</v>
      </c>
      <c r="M2023" s="121">
        <v>0</v>
      </c>
      <c r="N2023" s="112">
        <f t="shared" si="190"/>
        <v>294436</v>
      </c>
      <c r="O2023" s="112">
        <f t="shared" si="191"/>
        <v>34964.275000000001</v>
      </c>
      <c r="P2023" s="114">
        <f t="shared" si="192"/>
        <v>259471.72500000001</v>
      </c>
      <c r="Q2023" s="115">
        <f t="shared" si="193"/>
        <v>233524.55250000002</v>
      </c>
    </row>
    <row r="2024" spans="2:17" x14ac:dyDescent="0.25">
      <c r="B2024" s="109">
        <v>2020</v>
      </c>
      <c r="C2024" s="146" t="s">
        <v>6469</v>
      </c>
      <c r="D2024" s="109">
        <v>1200167890</v>
      </c>
      <c r="E2024" s="108" t="s">
        <v>5336</v>
      </c>
      <c r="F2024" s="109">
        <v>2020</v>
      </c>
      <c r="G2024" s="110">
        <v>44389</v>
      </c>
      <c r="H2024" s="109">
        <f t="shared" si="188"/>
        <v>1</v>
      </c>
      <c r="I2024" s="109">
        <v>8</v>
      </c>
      <c r="J2024" s="111">
        <f t="shared" si="189"/>
        <v>0.11874999999999999</v>
      </c>
      <c r="K2024" s="138">
        <v>294436</v>
      </c>
      <c r="L2024" s="138">
        <v>282551.01</v>
      </c>
      <c r="M2024" s="121">
        <v>0</v>
      </c>
      <c r="N2024" s="112">
        <f t="shared" si="190"/>
        <v>294436</v>
      </c>
      <c r="O2024" s="112">
        <f t="shared" si="191"/>
        <v>34964.275000000001</v>
      </c>
      <c r="P2024" s="114">
        <f t="shared" si="192"/>
        <v>259471.72500000001</v>
      </c>
      <c r="Q2024" s="115">
        <f t="shared" si="193"/>
        <v>233524.55250000002</v>
      </c>
    </row>
    <row r="2025" spans="2:17" x14ac:dyDescent="0.25">
      <c r="B2025" s="109">
        <v>2021</v>
      </c>
      <c r="C2025" s="146" t="s">
        <v>6469</v>
      </c>
      <c r="D2025" s="109">
        <v>1200168080</v>
      </c>
      <c r="E2025" s="108" t="s">
        <v>5337</v>
      </c>
      <c r="F2025" s="109">
        <v>2020</v>
      </c>
      <c r="G2025" s="110">
        <v>44389</v>
      </c>
      <c r="H2025" s="109">
        <f t="shared" si="188"/>
        <v>1</v>
      </c>
      <c r="I2025" s="109">
        <v>8</v>
      </c>
      <c r="J2025" s="111">
        <f t="shared" si="189"/>
        <v>0.11874999999999999</v>
      </c>
      <c r="K2025" s="138">
        <v>294436</v>
      </c>
      <c r="L2025" s="138">
        <v>282551.01</v>
      </c>
      <c r="M2025" s="121">
        <v>0</v>
      </c>
      <c r="N2025" s="112">
        <f t="shared" si="190"/>
        <v>294436</v>
      </c>
      <c r="O2025" s="112">
        <f t="shared" si="191"/>
        <v>34964.275000000001</v>
      </c>
      <c r="P2025" s="114">
        <f t="shared" si="192"/>
        <v>259471.72500000001</v>
      </c>
      <c r="Q2025" s="115">
        <f t="shared" si="193"/>
        <v>233524.55250000002</v>
      </c>
    </row>
    <row r="2026" spans="2:17" x14ac:dyDescent="0.25">
      <c r="B2026" s="109">
        <v>2022</v>
      </c>
      <c r="C2026" s="146" t="s">
        <v>6469</v>
      </c>
      <c r="D2026" s="109">
        <v>1200168350</v>
      </c>
      <c r="E2026" s="108" t="s">
        <v>5338</v>
      </c>
      <c r="F2026" s="109">
        <v>2020</v>
      </c>
      <c r="G2026" s="110">
        <v>44389</v>
      </c>
      <c r="H2026" s="109">
        <f t="shared" si="188"/>
        <v>1</v>
      </c>
      <c r="I2026" s="109">
        <v>8</v>
      </c>
      <c r="J2026" s="111">
        <f t="shared" si="189"/>
        <v>0.11874999999999999</v>
      </c>
      <c r="K2026" s="138">
        <v>293481</v>
      </c>
      <c r="L2026" s="138">
        <v>281634.56</v>
      </c>
      <c r="M2026" s="121">
        <v>0</v>
      </c>
      <c r="N2026" s="112">
        <f t="shared" si="190"/>
        <v>293481</v>
      </c>
      <c r="O2026" s="112">
        <f t="shared" si="191"/>
        <v>34850.868750000001</v>
      </c>
      <c r="P2026" s="114">
        <f t="shared" si="192"/>
        <v>258630.13125000001</v>
      </c>
      <c r="Q2026" s="115">
        <f t="shared" si="193"/>
        <v>232767.11812500001</v>
      </c>
    </row>
    <row r="2027" spans="2:17" x14ac:dyDescent="0.25">
      <c r="B2027" s="109">
        <v>2023</v>
      </c>
      <c r="C2027" s="146" t="s">
        <v>6469</v>
      </c>
      <c r="D2027" s="109">
        <v>1200167860</v>
      </c>
      <c r="E2027" s="108" t="s">
        <v>5339</v>
      </c>
      <c r="F2027" s="109">
        <v>2020</v>
      </c>
      <c r="G2027" s="110">
        <v>44389</v>
      </c>
      <c r="H2027" s="109">
        <f t="shared" si="188"/>
        <v>1</v>
      </c>
      <c r="I2027" s="109">
        <v>8</v>
      </c>
      <c r="J2027" s="111">
        <f t="shared" si="189"/>
        <v>0.11874999999999999</v>
      </c>
      <c r="K2027" s="138">
        <v>270440</v>
      </c>
      <c r="L2027" s="138">
        <v>259523.61</v>
      </c>
      <c r="M2027" s="121">
        <v>0</v>
      </c>
      <c r="N2027" s="112">
        <f t="shared" si="190"/>
        <v>270440</v>
      </c>
      <c r="O2027" s="112">
        <f t="shared" si="191"/>
        <v>32114.75</v>
      </c>
      <c r="P2027" s="114">
        <f t="shared" si="192"/>
        <v>238325.25</v>
      </c>
      <c r="Q2027" s="115">
        <f t="shared" si="193"/>
        <v>214492.72500000001</v>
      </c>
    </row>
    <row r="2028" spans="2:17" x14ac:dyDescent="0.25">
      <c r="B2028" s="109">
        <v>2024</v>
      </c>
      <c r="C2028" s="146" t="s">
        <v>6469</v>
      </c>
      <c r="D2028" s="109">
        <v>1200167850</v>
      </c>
      <c r="E2028" s="108" t="s">
        <v>5339</v>
      </c>
      <c r="F2028" s="109">
        <v>2020</v>
      </c>
      <c r="G2028" s="110">
        <v>44389</v>
      </c>
      <c r="H2028" s="109">
        <f t="shared" si="188"/>
        <v>1</v>
      </c>
      <c r="I2028" s="109">
        <v>8</v>
      </c>
      <c r="J2028" s="111">
        <f t="shared" si="189"/>
        <v>0.11874999999999999</v>
      </c>
      <c r="K2028" s="138">
        <v>270440</v>
      </c>
      <c r="L2028" s="138">
        <v>259523.61</v>
      </c>
      <c r="M2028" s="121">
        <v>0</v>
      </c>
      <c r="N2028" s="112">
        <f t="shared" si="190"/>
        <v>270440</v>
      </c>
      <c r="O2028" s="112">
        <f t="shared" si="191"/>
        <v>32114.75</v>
      </c>
      <c r="P2028" s="114">
        <f t="shared" si="192"/>
        <v>238325.25</v>
      </c>
      <c r="Q2028" s="115">
        <f t="shared" si="193"/>
        <v>214492.72500000001</v>
      </c>
    </row>
    <row r="2029" spans="2:17" x14ac:dyDescent="0.25">
      <c r="B2029" s="109">
        <v>2025</v>
      </c>
      <c r="C2029" s="146" t="s">
        <v>6469</v>
      </c>
      <c r="D2029" s="109">
        <v>1200167600</v>
      </c>
      <c r="E2029" s="108" t="s">
        <v>5340</v>
      </c>
      <c r="F2029" s="109">
        <v>2020</v>
      </c>
      <c r="G2029" s="110">
        <v>44389</v>
      </c>
      <c r="H2029" s="109">
        <f t="shared" si="188"/>
        <v>1</v>
      </c>
      <c r="I2029" s="109">
        <v>8</v>
      </c>
      <c r="J2029" s="111">
        <f t="shared" si="189"/>
        <v>0.11874999999999999</v>
      </c>
      <c r="K2029" s="138">
        <v>270440</v>
      </c>
      <c r="L2029" s="138">
        <v>259523.61</v>
      </c>
      <c r="M2029" s="121">
        <v>0</v>
      </c>
      <c r="N2029" s="112">
        <f t="shared" si="190"/>
        <v>270440</v>
      </c>
      <c r="O2029" s="112">
        <f t="shared" si="191"/>
        <v>32114.75</v>
      </c>
      <c r="P2029" s="114">
        <f t="shared" si="192"/>
        <v>238325.25</v>
      </c>
      <c r="Q2029" s="115">
        <f t="shared" si="193"/>
        <v>214492.72500000001</v>
      </c>
    </row>
    <row r="2030" spans="2:17" x14ac:dyDescent="0.25">
      <c r="B2030" s="109">
        <v>2026</v>
      </c>
      <c r="C2030" s="146" t="s">
        <v>6469</v>
      </c>
      <c r="D2030" s="109">
        <v>1200167580</v>
      </c>
      <c r="E2030" s="108" t="s">
        <v>5341</v>
      </c>
      <c r="F2030" s="109">
        <v>2020</v>
      </c>
      <c r="G2030" s="110">
        <v>44389</v>
      </c>
      <c r="H2030" s="109">
        <f t="shared" si="188"/>
        <v>1</v>
      </c>
      <c r="I2030" s="109">
        <v>8</v>
      </c>
      <c r="J2030" s="111">
        <f t="shared" si="189"/>
        <v>0.11874999999999999</v>
      </c>
      <c r="K2030" s="138">
        <v>257129</v>
      </c>
      <c r="L2030" s="138">
        <v>246749.91</v>
      </c>
      <c r="M2030" s="121">
        <v>0</v>
      </c>
      <c r="N2030" s="112">
        <f t="shared" si="190"/>
        <v>257129</v>
      </c>
      <c r="O2030" s="112">
        <f t="shared" si="191"/>
        <v>30534.068749999999</v>
      </c>
      <c r="P2030" s="114">
        <f t="shared" si="192"/>
        <v>226594.93124999999</v>
      </c>
      <c r="Q2030" s="115">
        <f t="shared" si="193"/>
        <v>203935.43812499999</v>
      </c>
    </row>
    <row r="2031" spans="2:17" x14ac:dyDescent="0.25">
      <c r="B2031" s="109">
        <v>2027</v>
      </c>
      <c r="C2031" s="146" t="s">
        <v>6469</v>
      </c>
      <c r="D2031" s="109">
        <v>1200168520</v>
      </c>
      <c r="E2031" s="108" t="s">
        <v>5342</v>
      </c>
      <c r="F2031" s="109">
        <v>2020</v>
      </c>
      <c r="G2031" s="110">
        <v>44389</v>
      </c>
      <c r="H2031" s="109">
        <f t="shared" si="188"/>
        <v>1</v>
      </c>
      <c r="I2031" s="109">
        <v>8</v>
      </c>
      <c r="J2031" s="111">
        <f t="shared" si="189"/>
        <v>0.11874999999999999</v>
      </c>
      <c r="K2031" s="138">
        <v>251347</v>
      </c>
      <c r="L2031" s="138">
        <v>241201.3</v>
      </c>
      <c r="M2031" s="121">
        <v>0</v>
      </c>
      <c r="N2031" s="112">
        <f t="shared" si="190"/>
        <v>251347</v>
      </c>
      <c r="O2031" s="112">
        <f t="shared" si="191"/>
        <v>29847.456249999999</v>
      </c>
      <c r="P2031" s="114">
        <f t="shared" si="192"/>
        <v>221499.54375000001</v>
      </c>
      <c r="Q2031" s="115">
        <f t="shared" si="193"/>
        <v>199349.58937500001</v>
      </c>
    </row>
    <row r="2032" spans="2:17" x14ac:dyDescent="0.25">
      <c r="B2032" s="109">
        <v>2028</v>
      </c>
      <c r="C2032" s="146" t="s">
        <v>6469</v>
      </c>
      <c r="D2032" s="109">
        <v>1200168500</v>
      </c>
      <c r="E2032" s="108" t="s">
        <v>5343</v>
      </c>
      <c r="F2032" s="109">
        <v>2020</v>
      </c>
      <c r="G2032" s="110">
        <v>44389</v>
      </c>
      <c r="H2032" s="109">
        <f t="shared" si="188"/>
        <v>1</v>
      </c>
      <c r="I2032" s="109">
        <v>12</v>
      </c>
      <c r="J2032" s="111">
        <f t="shared" si="189"/>
        <v>7.9166666666666663E-2</v>
      </c>
      <c r="K2032" s="138">
        <v>226631</v>
      </c>
      <c r="L2032" s="138">
        <v>217482.97</v>
      </c>
      <c r="M2032" s="121">
        <v>0</v>
      </c>
      <c r="N2032" s="112">
        <f t="shared" si="190"/>
        <v>226631</v>
      </c>
      <c r="O2032" s="112">
        <f t="shared" si="191"/>
        <v>17941.620833333334</v>
      </c>
      <c r="P2032" s="114">
        <f t="shared" si="192"/>
        <v>208689.37916666665</v>
      </c>
      <c r="Q2032" s="115">
        <f t="shared" si="193"/>
        <v>187820.44125</v>
      </c>
    </row>
    <row r="2033" spans="2:17" x14ac:dyDescent="0.25">
      <c r="B2033" s="109">
        <v>2029</v>
      </c>
      <c r="C2033" s="146" t="s">
        <v>6469</v>
      </c>
      <c r="D2033" s="109">
        <v>1200167780</v>
      </c>
      <c r="E2033" s="108" t="s">
        <v>5344</v>
      </c>
      <c r="F2033" s="109">
        <v>2020</v>
      </c>
      <c r="G2033" s="110">
        <v>44389</v>
      </c>
      <c r="H2033" s="109">
        <f t="shared" si="188"/>
        <v>1</v>
      </c>
      <c r="I2033" s="109">
        <v>8</v>
      </c>
      <c r="J2033" s="111">
        <f t="shared" si="189"/>
        <v>0.11874999999999999</v>
      </c>
      <c r="K2033" s="138">
        <v>222293.93</v>
      </c>
      <c r="L2033" s="138">
        <v>213320.97</v>
      </c>
      <c r="M2033" s="121">
        <v>0</v>
      </c>
      <c r="N2033" s="112">
        <f t="shared" si="190"/>
        <v>222293.93</v>
      </c>
      <c r="O2033" s="112">
        <f t="shared" si="191"/>
        <v>26397.404187499997</v>
      </c>
      <c r="P2033" s="114">
        <f t="shared" si="192"/>
        <v>195896.52581249998</v>
      </c>
      <c r="Q2033" s="115">
        <f t="shared" si="193"/>
        <v>176306.87323124998</v>
      </c>
    </row>
    <row r="2034" spans="2:17" x14ac:dyDescent="0.25">
      <c r="B2034" s="109">
        <v>2030</v>
      </c>
      <c r="C2034" s="146" t="s">
        <v>6469</v>
      </c>
      <c r="D2034" s="109">
        <v>1200167920</v>
      </c>
      <c r="E2034" s="108" t="s">
        <v>5330</v>
      </c>
      <c r="F2034" s="109">
        <v>2020</v>
      </c>
      <c r="G2034" s="110">
        <v>44389</v>
      </c>
      <c r="H2034" s="109">
        <f t="shared" si="188"/>
        <v>1</v>
      </c>
      <c r="I2034" s="109">
        <v>3</v>
      </c>
      <c r="J2034" s="111">
        <f t="shared" si="189"/>
        <v>0.31666666666666665</v>
      </c>
      <c r="K2034" s="138">
        <v>201023</v>
      </c>
      <c r="L2034" s="138">
        <v>192908.65</v>
      </c>
      <c r="M2034" s="121">
        <v>0</v>
      </c>
      <c r="N2034" s="112">
        <f t="shared" si="190"/>
        <v>201023</v>
      </c>
      <c r="O2034" s="112">
        <f t="shared" si="191"/>
        <v>63657.283333333333</v>
      </c>
      <c r="P2034" s="114">
        <f t="shared" si="192"/>
        <v>137365.71666666667</v>
      </c>
      <c r="Q2034" s="115">
        <f t="shared" si="193"/>
        <v>123629.145</v>
      </c>
    </row>
    <row r="2035" spans="2:17" x14ac:dyDescent="0.25">
      <c r="B2035" s="109">
        <v>2031</v>
      </c>
      <c r="C2035" s="146" t="s">
        <v>6469</v>
      </c>
      <c r="D2035" s="109">
        <v>1200167930</v>
      </c>
      <c r="E2035" s="108" t="s">
        <v>5330</v>
      </c>
      <c r="F2035" s="109">
        <v>2020</v>
      </c>
      <c r="G2035" s="110">
        <v>44389</v>
      </c>
      <c r="H2035" s="109">
        <f t="shared" si="188"/>
        <v>1</v>
      </c>
      <c r="I2035" s="109">
        <v>3</v>
      </c>
      <c r="J2035" s="111">
        <f t="shared" si="189"/>
        <v>0.31666666666666665</v>
      </c>
      <c r="K2035" s="138">
        <v>201023</v>
      </c>
      <c r="L2035" s="138">
        <v>192908.65</v>
      </c>
      <c r="M2035" s="121">
        <v>0</v>
      </c>
      <c r="N2035" s="112">
        <f t="shared" si="190"/>
        <v>201023</v>
      </c>
      <c r="O2035" s="112">
        <f t="shared" si="191"/>
        <v>63657.283333333333</v>
      </c>
      <c r="P2035" s="114">
        <f t="shared" si="192"/>
        <v>137365.71666666667</v>
      </c>
      <c r="Q2035" s="115">
        <f t="shared" si="193"/>
        <v>123629.145</v>
      </c>
    </row>
    <row r="2036" spans="2:17" x14ac:dyDescent="0.25">
      <c r="B2036" s="109">
        <v>2032</v>
      </c>
      <c r="C2036" s="146" t="s">
        <v>6469</v>
      </c>
      <c r="D2036" s="109">
        <v>1200167590</v>
      </c>
      <c r="E2036" s="108" t="s">
        <v>5345</v>
      </c>
      <c r="F2036" s="109">
        <v>2020</v>
      </c>
      <c r="G2036" s="110">
        <v>44389</v>
      </c>
      <c r="H2036" s="109">
        <f t="shared" si="188"/>
        <v>1</v>
      </c>
      <c r="I2036" s="109">
        <v>5</v>
      </c>
      <c r="J2036" s="111">
        <f t="shared" si="189"/>
        <v>0.19</v>
      </c>
      <c r="K2036" s="138">
        <v>191046</v>
      </c>
      <c r="L2036" s="138">
        <v>183334.37</v>
      </c>
      <c r="M2036" s="121">
        <v>0</v>
      </c>
      <c r="N2036" s="112">
        <f t="shared" si="190"/>
        <v>191046</v>
      </c>
      <c r="O2036" s="112">
        <f t="shared" si="191"/>
        <v>36298.74</v>
      </c>
      <c r="P2036" s="114">
        <f t="shared" si="192"/>
        <v>154747.26</v>
      </c>
      <c r="Q2036" s="115">
        <f t="shared" si="193"/>
        <v>139272.53400000001</v>
      </c>
    </row>
    <row r="2037" spans="2:17" x14ac:dyDescent="0.25">
      <c r="B2037" s="109">
        <v>2033</v>
      </c>
      <c r="C2037" s="146" t="s">
        <v>6469</v>
      </c>
      <c r="D2037" s="109">
        <v>1200167840</v>
      </c>
      <c r="E2037" s="108" t="s">
        <v>5346</v>
      </c>
      <c r="F2037" s="109">
        <v>2020</v>
      </c>
      <c r="G2037" s="110">
        <v>44389</v>
      </c>
      <c r="H2037" s="109">
        <f t="shared" si="188"/>
        <v>1</v>
      </c>
      <c r="I2037" s="109">
        <v>5</v>
      </c>
      <c r="J2037" s="111">
        <f t="shared" si="189"/>
        <v>0.19</v>
      </c>
      <c r="K2037" s="138">
        <v>191046</v>
      </c>
      <c r="L2037" s="138">
        <v>183334.37</v>
      </c>
      <c r="M2037" s="121">
        <v>0</v>
      </c>
      <c r="N2037" s="112">
        <f t="shared" si="190"/>
        <v>191046</v>
      </c>
      <c r="O2037" s="112">
        <f t="shared" si="191"/>
        <v>36298.74</v>
      </c>
      <c r="P2037" s="114">
        <f t="shared" si="192"/>
        <v>154747.26</v>
      </c>
      <c r="Q2037" s="115">
        <f t="shared" si="193"/>
        <v>139272.53400000001</v>
      </c>
    </row>
    <row r="2038" spans="2:17" x14ac:dyDescent="0.25">
      <c r="B2038" s="109">
        <v>2034</v>
      </c>
      <c r="C2038" s="146" t="s">
        <v>6469</v>
      </c>
      <c r="D2038" s="109">
        <v>1200167830</v>
      </c>
      <c r="E2038" s="108" t="s">
        <v>5346</v>
      </c>
      <c r="F2038" s="109">
        <v>2020</v>
      </c>
      <c r="G2038" s="110">
        <v>44389</v>
      </c>
      <c r="H2038" s="109">
        <f t="shared" si="188"/>
        <v>1</v>
      </c>
      <c r="I2038" s="109">
        <v>5</v>
      </c>
      <c r="J2038" s="111">
        <f t="shared" si="189"/>
        <v>0.19</v>
      </c>
      <c r="K2038" s="138">
        <v>191046</v>
      </c>
      <c r="L2038" s="138">
        <v>183334.37</v>
      </c>
      <c r="M2038" s="121">
        <v>0</v>
      </c>
      <c r="N2038" s="112">
        <f t="shared" si="190"/>
        <v>191046</v>
      </c>
      <c r="O2038" s="112">
        <f t="shared" si="191"/>
        <v>36298.74</v>
      </c>
      <c r="P2038" s="114">
        <f t="shared" si="192"/>
        <v>154747.26</v>
      </c>
      <c r="Q2038" s="115">
        <f t="shared" si="193"/>
        <v>139272.53400000001</v>
      </c>
    </row>
    <row r="2039" spans="2:17" x14ac:dyDescent="0.25">
      <c r="B2039" s="109">
        <v>2035</v>
      </c>
      <c r="C2039" s="146" t="s">
        <v>6469</v>
      </c>
      <c r="D2039" s="109">
        <v>1200168220</v>
      </c>
      <c r="E2039" s="108" t="s">
        <v>5347</v>
      </c>
      <c r="F2039" s="109">
        <v>2020</v>
      </c>
      <c r="G2039" s="110">
        <v>44389</v>
      </c>
      <c r="H2039" s="109">
        <f t="shared" si="188"/>
        <v>1</v>
      </c>
      <c r="I2039" s="109">
        <v>15</v>
      </c>
      <c r="J2039" s="111">
        <f t="shared" si="189"/>
        <v>6.3333333333333325E-2</v>
      </c>
      <c r="K2039" s="138">
        <v>165459</v>
      </c>
      <c r="L2039" s="138">
        <v>158780.20000000001</v>
      </c>
      <c r="M2039" s="121">
        <v>0</v>
      </c>
      <c r="N2039" s="112">
        <f t="shared" si="190"/>
        <v>165459</v>
      </c>
      <c r="O2039" s="112">
        <f t="shared" si="191"/>
        <v>10479.069999999998</v>
      </c>
      <c r="P2039" s="114">
        <f t="shared" si="192"/>
        <v>154979.93</v>
      </c>
      <c r="Q2039" s="115">
        <f t="shared" si="193"/>
        <v>139481.93700000001</v>
      </c>
    </row>
    <row r="2040" spans="2:17" x14ac:dyDescent="0.25">
      <c r="B2040" s="109">
        <v>2036</v>
      </c>
      <c r="C2040" s="146" t="s">
        <v>6469</v>
      </c>
      <c r="D2040" s="109">
        <v>1200167620</v>
      </c>
      <c r="E2040" s="108" t="s">
        <v>5348</v>
      </c>
      <c r="F2040" s="109">
        <v>2020</v>
      </c>
      <c r="G2040" s="110">
        <v>44389</v>
      </c>
      <c r="H2040" s="109">
        <f t="shared" si="188"/>
        <v>1</v>
      </c>
      <c r="I2040" s="109">
        <v>5</v>
      </c>
      <c r="J2040" s="111">
        <f t="shared" si="189"/>
        <v>0.19</v>
      </c>
      <c r="K2040" s="138">
        <v>163677</v>
      </c>
      <c r="L2040" s="138">
        <v>157070.13</v>
      </c>
      <c r="M2040" s="121">
        <v>0</v>
      </c>
      <c r="N2040" s="112">
        <f t="shared" si="190"/>
        <v>163677</v>
      </c>
      <c r="O2040" s="112">
        <f t="shared" si="191"/>
        <v>31098.63</v>
      </c>
      <c r="P2040" s="114">
        <f t="shared" si="192"/>
        <v>132578.37</v>
      </c>
      <c r="Q2040" s="115">
        <f t="shared" si="193"/>
        <v>119320.533</v>
      </c>
    </row>
    <row r="2041" spans="2:17" x14ac:dyDescent="0.25">
      <c r="B2041" s="109">
        <v>2037</v>
      </c>
      <c r="C2041" s="146" t="s">
        <v>6469</v>
      </c>
      <c r="D2041" s="109">
        <v>1200167610</v>
      </c>
      <c r="E2041" s="108" t="s">
        <v>5349</v>
      </c>
      <c r="F2041" s="109">
        <v>2020</v>
      </c>
      <c r="G2041" s="110">
        <v>44389</v>
      </c>
      <c r="H2041" s="109">
        <f t="shared" si="188"/>
        <v>1</v>
      </c>
      <c r="I2041" s="109">
        <v>5</v>
      </c>
      <c r="J2041" s="111">
        <f t="shared" si="189"/>
        <v>0.19</v>
      </c>
      <c r="K2041" s="138">
        <v>160808</v>
      </c>
      <c r="L2041" s="138">
        <v>154316.94</v>
      </c>
      <c r="M2041" s="121">
        <v>0</v>
      </c>
      <c r="N2041" s="112">
        <f t="shared" si="190"/>
        <v>160808</v>
      </c>
      <c r="O2041" s="112">
        <f t="shared" si="191"/>
        <v>30553.52</v>
      </c>
      <c r="P2041" s="114">
        <f t="shared" si="192"/>
        <v>130254.48</v>
      </c>
      <c r="Q2041" s="115">
        <f t="shared" si="193"/>
        <v>117229.03199999999</v>
      </c>
    </row>
    <row r="2042" spans="2:17" x14ac:dyDescent="0.25">
      <c r="B2042" s="109">
        <v>2038</v>
      </c>
      <c r="C2042" s="146" t="s">
        <v>6469</v>
      </c>
      <c r="D2042" s="109">
        <v>1200167870</v>
      </c>
      <c r="E2042" s="108" t="s">
        <v>5350</v>
      </c>
      <c r="F2042" s="109">
        <v>2020</v>
      </c>
      <c r="G2042" s="110">
        <v>44389</v>
      </c>
      <c r="H2042" s="109">
        <f t="shared" si="188"/>
        <v>1</v>
      </c>
      <c r="I2042" s="109">
        <v>5</v>
      </c>
      <c r="J2042" s="111">
        <f t="shared" si="189"/>
        <v>0.19</v>
      </c>
      <c r="K2042" s="138">
        <v>160808</v>
      </c>
      <c r="L2042" s="138">
        <v>154316.94</v>
      </c>
      <c r="M2042" s="121">
        <v>0</v>
      </c>
      <c r="N2042" s="112">
        <f t="shared" si="190"/>
        <v>160808</v>
      </c>
      <c r="O2042" s="112">
        <f t="shared" si="191"/>
        <v>30553.52</v>
      </c>
      <c r="P2042" s="114">
        <f t="shared" si="192"/>
        <v>130254.48</v>
      </c>
      <c r="Q2042" s="115">
        <f t="shared" si="193"/>
        <v>117229.03199999999</v>
      </c>
    </row>
    <row r="2043" spans="2:17" x14ac:dyDescent="0.25">
      <c r="B2043" s="109">
        <v>2039</v>
      </c>
      <c r="C2043" s="146" t="s">
        <v>6469</v>
      </c>
      <c r="D2043" s="109">
        <v>1200168170</v>
      </c>
      <c r="E2043" s="108" t="s">
        <v>5351</v>
      </c>
      <c r="F2043" s="109">
        <v>2020</v>
      </c>
      <c r="G2043" s="110">
        <v>44389</v>
      </c>
      <c r="H2043" s="109">
        <f t="shared" si="188"/>
        <v>1</v>
      </c>
      <c r="I2043" s="109">
        <v>5</v>
      </c>
      <c r="J2043" s="111">
        <f t="shared" si="189"/>
        <v>0.19</v>
      </c>
      <c r="K2043" s="138">
        <v>136446</v>
      </c>
      <c r="L2043" s="138">
        <v>130938.32</v>
      </c>
      <c r="M2043" s="121">
        <v>0</v>
      </c>
      <c r="N2043" s="112">
        <f t="shared" si="190"/>
        <v>136446</v>
      </c>
      <c r="O2043" s="112">
        <f t="shared" si="191"/>
        <v>25924.74</v>
      </c>
      <c r="P2043" s="114">
        <f t="shared" si="192"/>
        <v>110521.26</v>
      </c>
      <c r="Q2043" s="115">
        <f t="shared" si="193"/>
        <v>99469.133999999991</v>
      </c>
    </row>
    <row r="2044" spans="2:17" x14ac:dyDescent="0.25">
      <c r="B2044" s="109">
        <v>2040</v>
      </c>
      <c r="C2044" s="146" t="s">
        <v>6469</v>
      </c>
      <c r="D2044" s="109">
        <v>1200168450</v>
      </c>
      <c r="E2044" s="108" t="s">
        <v>5352</v>
      </c>
      <c r="F2044" s="109">
        <v>2020</v>
      </c>
      <c r="G2044" s="110">
        <v>44389</v>
      </c>
      <c r="H2044" s="109">
        <f t="shared" si="188"/>
        <v>1</v>
      </c>
      <c r="I2044" s="109">
        <v>3</v>
      </c>
      <c r="J2044" s="111">
        <f t="shared" si="189"/>
        <v>0.31666666666666665</v>
      </c>
      <c r="K2044" s="138">
        <v>126217</v>
      </c>
      <c r="L2044" s="138">
        <v>121122.22</v>
      </c>
      <c r="M2044" s="121">
        <v>0</v>
      </c>
      <c r="N2044" s="112">
        <f t="shared" si="190"/>
        <v>126217</v>
      </c>
      <c r="O2044" s="112">
        <f t="shared" si="191"/>
        <v>39968.716666666667</v>
      </c>
      <c r="P2044" s="114">
        <f t="shared" si="192"/>
        <v>86248.283333333326</v>
      </c>
      <c r="Q2044" s="115">
        <f t="shared" si="193"/>
        <v>77623.455000000002</v>
      </c>
    </row>
    <row r="2045" spans="2:17" x14ac:dyDescent="0.25">
      <c r="B2045" s="109">
        <v>2041</v>
      </c>
      <c r="C2045" s="146" t="s">
        <v>6469</v>
      </c>
      <c r="D2045" s="109">
        <v>1200168390</v>
      </c>
      <c r="E2045" s="108" t="s">
        <v>5353</v>
      </c>
      <c r="F2045" s="109">
        <v>2020</v>
      </c>
      <c r="G2045" s="110">
        <v>44389</v>
      </c>
      <c r="H2045" s="109">
        <f t="shared" si="188"/>
        <v>1</v>
      </c>
      <c r="I2045" s="109">
        <v>3</v>
      </c>
      <c r="J2045" s="111">
        <f t="shared" si="189"/>
        <v>0.31666666666666665</v>
      </c>
      <c r="K2045" s="138">
        <v>119210</v>
      </c>
      <c r="L2045" s="138">
        <v>114398.06</v>
      </c>
      <c r="M2045" s="121">
        <v>0</v>
      </c>
      <c r="N2045" s="112">
        <f t="shared" si="190"/>
        <v>119210</v>
      </c>
      <c r="O2045" s="112">
        <f t="shared" si="191"/>
        <v>37749.833333333328</v>
      </c>
      <c r="P2045" s="114">
        <f t="shared" si="192"/>
        <v>81460.166666666672</v>
      </c>
      <c r="Q2045" s="115">
        <f t="shared" si="193"/>
        <v>73314.150000000009</v>
      </c>
    </row>
    <row r="2046" spans="2:17" x14ac:dyDescent="0.25">
      <c r="B2046" s="109">
        <v>2042</v>
      </c>
      <c r="C2046" s="146" t="s">
        <v>6469</v>
      </c>
      <c r="D2046" s="109">
        <v>1200168370</v>
      </c>
      <c r="E2046" s="108" t="s">
        <v>5354</v>
      </c>
      <c r="F2046" s="109">
        <v>2020</v>
      </c>
      <c r="G2046" s="110">
        <v>44389</v>
      </c>
      <c r="H2046" s="109">
        <f t="shared" si="188"/>
        <v>1</v>
      </c>
      <c r="I2046" s="109">
        <v>8</v>
      </c>
      <c r="J2046" s="111">
        <f t="shared" si="189"/>
        <v>0.11874999999999999</v>
      </c>
      <c r="K2046" s="138">
        <v>114902</v>
      </c>
      <c r="L2046" s="138">
        <v>110263.94</v>
      </c>
      <c r="M2046" s="121">
        <v>0</v>
      </c>
      <c r="N2046" s="112">
        <f t="shared" si="190"/>
        <v>114902</v>
      </c>
      <c r="O2046" s="112">
        <f t="shared" si="191"/>
        <v>13644.612499999999</v>
      </c>
      <c r="P2046" s="114">
        <f t="shared" si="192"/>
        <v>101257.3875</v>
      </c>
      <c r="Q2046" s="115">
        <f t="shared" si="193"/>
        <v>91131.648749999993</v>
      </c>
    </row>
    <row r="2047" spans="2:17" x14ac:dyDescent="0.25">
      <c r="B2047" s="109">
        <v>2043</v>
      </c>
      <c r="C2047" s="146" t="s">
        <v>6469</v>
      </c>
      <c r="D2047" s="109">
        <v>1200168360</v>
      </c>
      <c r="E2047" s="108" t="s">
        <v>5354</v>
      </c>
      <c r="F2047" s="109">
        <v>2020</v>
      </c>
      <c r="G2047" s="110">
        <v>44389</v>
      </c>
      <c r="H2047" s="109">
        <f t="shared" si="188"/>
        <v>1</v>
      </c>
      <c r="I2047" s="109">
        <v>8</v>
      </c>
      <c r="J2047" s="111">
        <f t="shared" si="189"/>
        <v>0.11874999999999999</v>
      </c>
      <c r="K2047" s="138">
        <v>114902</v>
      </c>
      <c r="L2047" s="138">
        <v>110263.94</v>
      </c>
      <c r="M2047" s="121">
        <v>0</v>
      </c>
      <c r="N2047" s="112">
        <f t="shared" si="190"/>
        <v>114902</v>
      </c>
      <c r="O2047" s="112">
        <f t="shared" si="191"/>
        <v>13644.612499999999</v>
      </c>
      <c r="P2047" s="114">
        <f t="shared" si="192"/>
        <v>101257.3875</v>
      </c>
      <c r="Q2047" s="115">
        <f t="shared" si="193"/>
        <v>91131.648749999993</v>
      </c>
    </row>
    <row r="2048" spans="2:17" x14ac:dyDescent="0.25">
      <c r="B2048" s="109">
        <v>2044</v>
      </c>
      <c r="C2048" s="146" t="s">
        <v>6469</v>
      </c>
      <c r="D2048" s="109">
        <v>1200167730</v>
      </c>
      <c r="E2048" s="108" t="s">
        <v>5355</v>
      </c>
      <c r="F2048" s="109">
        <v>2020</v>
      </c>
      <c r="G2048" s="110">
        <v>44389</v>
      </c>
      <c r="H2048" s="109">
        <f t="shared" si="188"/>
        <v>1</v>
      </c>
      <c r="I2048" s="109">
        <v>5</v>
      </c>
      <c r="J2048" s="111">
        <f t="shared" si="189"/>
        <v>0.19</v>
      </c>
      <c r="K2048" s="138">
        <v>70206</v>
      </c>
      <c r="L2048" s="138">
        <v>67372.12</v>
      </c>
      <c r="M2048" s="121">
        <v>0</v>
      </c>
      <c r="N2048" s="112">
        <f t="shared" si="190"/>
        <v>70206</v>
      </c>
      <c r="O2048" s="112">
        <f t="shared" si="191"/>
        <v>13339.14</v>
      </c>
      <c r="P2048" s="114">
        <f t="shared" si="192"/>
        <v>56866.86</v>
      </c>
      <c r="Q2048" s="115">
        <f t="shared" si="193"/>
        <v>51180.173999999999</v>
      </c>
    </row>
    <row r="2049" spans="2:17" x14ac:dyDescent="0.25">
      <c r="B2049" s="109">
        <v>2045</v>
      </c>
      <c r="C2049" s="146" t="s">
        <v>6469</v>
      </c>
      <c r="D2049" s="109">
        <v>1200168440</v>
      </c>
      <c r="E2049" s="108" t="s">
        <v>5352</v>
      </c>
      <c r="F2049" s="109">
        <v>2020</v>
      </c>
      <c r="G2049" s="110">
        <v>44389</v>
      </c>
      <c r="H2049" s="109">
        <f t="shared" si="188"/>
        <v>1</v>
      </c>
      <c r="I2049" s="109">
        <v>3</v>
      </c>
      <c r="J2049" s="111">
        <f t="shared" si="189"/>
        <v>0.31666666666666665</v>
      </c>
      <c r="K2049" s="138">
        <v>64816</v>
      </c>
      <c r="L2049" s="138">
        <v>62199.68</v>
      </c>
      <c r="M2049" s="121">
        <v>0</v>
      </c>
      <c r="N2049" s="112">
        <f t="shared" si="190"/>
        <v>64816</v>
      </c>
      <c r="O2049" s="112">
        <f t="shared" si="191"/>
        <v>20525.066666666666</v>
      </c>
      <c r="P2049" s="114">
        <f t="shared" si="192"/>
        <v>44290.933333333334</v>
      </c>
      <c r="Q2049" s="115">
        <f t="shared" si="193"/>
        <v>39861.840000000004</v>
      </c>
    </row>
    <row r="2050" spans="2:17" x14ac:dyDescent="0.25">
      <c r="B2050" s="109">
        <v>2046</v>
      </c>
      <c r="C2050" s="146" t="s">
        <v>6469</v>
      </c>
      <c r="D2050" s="109">
        <v>1200167680</v>
      </c>
      <c r="E2050" s="108" t="s">
        <v>5356</v>
      </c>
      <c r="F2050" s="109">
        <v>2020</v>
      </c>
      <c r="G2050" s="110">
        <v>44389</v>
      </c>
      <c r="H2050" s="109">
        <f t="shared" si="188"/>
        <v>1</v>
      </c>
      <c r="I2050" s="109">
        <v>10</v>
      </c>
      <c r="J2050" s="111">
        <f t="shared" si="189"/>
        <v>9.5000000000000001E-2</v>
      </c>
      <c r="K2050" s="138">
        <v>40216</v>
      </c>
      <c r="L2050" s="138">
        <v>38592.67</v>
      </c>
      <c r="M2050" s="121">
        <v>0</v>
      </c>
      <c r="N2050" s="112">
        <f t="shared" si="190"/>
        <v>40216</v>
      </c>
      <c r="O2050" s="112">
        <f t="shared" si="191"/>
        <v>3820.52</v>
      </c>
      <c r="P2050" s="114">
        <f t="shared" si="192"/>
        <v>36395.480000000003</v>
      </c>
      <c r="Q2050" s="115">
        <f t="shared" si="193"/>
        <v>32755.932000000004</v>
      </c>
    </row>
    <row r="2051" spans="2:17" x14ac:dyDescent="0.25">
      <c r="B2051" s="109">
        <v>2047</v>
      </c>
      <c r="C2051" s="146" t="s">
        <v>6469</v>
      </c>
      <c r="D2051" s="109">
        <v>1200168260</v>
      </c>
      <c r="E2051" s="108" t="s">
        <v>5357</v>
      </c>
      <c r="F2051" s="109">
        <v>2020</v>
      </c>
      <c r="G2051" s="110">
        <v>44389</v>
      </c>
      <c r="H2051" s="109">
        <f t="shared" si="188"/>
        <v>1</v>
      </c>
      <c r="I2051" s="109">
        <v>5</v>
      </c>
      <c r="J2051" s="111">
        <f t="shared" si="189"/>
        <v>0.19</v>
      </c>
      <c r="K2051" s="138">
        <v>35906</v>
      </c>
      <c r="L2051" s="138">
        <v>34456.639999999999</v>
      </c>
      <c r="M2051" s="121">
        <v>0</v>
      </c>
      <c r="N2051" s="112">
        <f t="shared" si="190"/>
        <v>35906</v>
      </c>
      <c r="O2051" s="112">
        <f t="shared" si="191"/>
        <v>6822.14</v>
      </c>
      <c r="P2051" s="114">
        <f t="shared" si="192"/>
        <v>29083.86</v>
      </c>
      <c r="Q2051" s="115">
        <f t="shared" si="193"/>
        <v>26175.474000000002</v>
      </c>
    </row>
    <row r="2052" spans="2:17" x14ac:dyDescent="0.25">
      <c r="B2052" s="109">
        <v>2048</v>
      </c>
      <c r="C2052" s="146" t="s">
        <v>6469</v>
      </c>
      <c r="D2052" s="109">
        <v>1200168270</v>
      </c>
      <c r="E2052" s="108" t="s">
        <v>5357</v>
      </c>
      <c r="F2052" s="109">
        <v>2020</v>
      </c>
      <c r="G2052" s="110">
        <v>44389</v>
      </c>
      <c r="H2052" s="109">
        <f t="shared" si="188"/>
        <v>1</v>
      </c>
      <c r="I2052" s="109">
        <v>5</v>
      </c>
      <c r="J2052" s="111">
        <f t="shared" si="189"/>
        <v>0.19</v>
      </c>
      <c r="K2052" s="138">
        <v>35906</v>
      </c>
      <c r="L2052" s="138">
        <v>34456.639999999999</v>
      </c>
      <c r="M2052" s="121">
        <v>0</v>
      </c>
      <c r="N2052" s="112">
        <f t="shared" si="190"/>
        <v>35906</v>
      </c>
      <c r="O2052" s="112">
        <f t="shared" si="191"/>
        <v>6822.14</v>
      </c>
      <c r="P2052" s="114">
        <f t="shared" si="192"/>
        <v>29083.86</v>
      </c>
      <c r="Q2052" s="115">
        <f t="shared" si="193"/>
        <v>26175.474000000002</v>
      </c>
    </row>
    <row r="2053" spans="2:17" x14ac:dyDescent="0.25">
      <c r="B2053" s="109">
        <v>2049</v>
      </c>
      <c r="C2053" s="146" t="s">
        <v>6469</v>
      </c>
      <c r="D2053" s="109">
        <v>1200168250</v>
      </c>
      <c r="E2053" s="108" t="s">
        <v>5357</v>
      </c>
      <c r="F2053" s="109">
        <v>2020</v>
      </c>
      <c r="G2053" s="110">
        <v>44389</v>
      </c>
      <c r="H2053" s="109">
        <f t="shared" ref="H2053:H2088" si="194">YEAR(G2053)-F2053</f>
        <v>1</v>
      </c>
      <c r="I2053" s="109">
        <v>5</v>
      </c>
      <c r="J2053" s="111">
        <f t="shared" ref="J2053:J2088" si="195">(95/I2053/100)</f>
        <v>0.19</v>
      </c>
      <c r="K2053" s="138">
        <v>35906</v>
      </c>
      <c r="L2053" s="138">
        <v>34456.639999999999</v>
      </c>
      <c r="M2053" s="121">
        <v>0</v>
      </c>
      <c r="N2053" s="112">
        <f t="shared" ref="N2053:N2088" si="196">K2053*(1+M2053)</f>
        <v>35906</v>
      </c>
      <c r="O2053" s="112">
        <f t="shared" ref="O2053:O2088" si="197">H2053*J2053*N2053</f>
        <v>6822.14</v>
      </c>
      <c r="P2053" s="114">
        <f t="shared" si="192"/>
        <v>29083.86</v>
      </c>
      <c r="Q2053" s="115">
        <f t="shared" si="193"/>
        <v>26175.474000000002</v>
      </c>
    </row>
    <row r="2054" spans="2:17" x14ac:dyDescent="0.25">
      <c r="B2054" s="109">
        <v>2050</v>
      </c>
      <c r="C2054" s="146" t="s">
        <v>6469</v>
      </c>
      <c r="D2054" s="109">
        <v>1200168310</v>
      </c>
      <c r="E2054" s="108" t="s">
        <v>5357</v>
      </c>
      <c r="F2054" s="109">
        <v>2020</v>
      </c>
      <c r="G2054" s="110">
        <v>44389</v>
      </c>
      <c r="H2054" s="109">
        <f t="shared" si="194"/>
        <v>1</v>
      </c>
      <c r="I2054" s="109">
        <v>5</v>
      </c>
      <c r="J2054" s="111">
        <f t="shared" si="195"/>
        <v>0.19</v>
      </c>
      <c r="K2054" s="138">
        <v>35906</v>
      </c>
      <c r="L2054" s="138">
        <v>34456.639999999999</v>
      </c>
      <c r="M2054" s="121">
        <v>0</v>
      </c>
      <c r="N2054" s="112">
        <f t="shared" si="196"/>
        <v>35906</v>
      </c>
      <c r="O2054" s="112">
        <f t="shared" si="197"/>
        <v>6822.14</v>
      </c>
      <c r="P2054" s="114">
        <f t="shared" ref="P2054:P2088" si="198">IF(N2054-O2054&lt;=0,5%*N2054,N2054-O2054)</f>
        <v>29083.86</v>
      </c>
      <c r="Q2054" s="115">
        <f t="shared" ref="Q2054:Q2088" si="199">IF(P2054=N2054*5%,P2054,P2054*0.9)</f>
        <v>26175.474000000002</v>
      </c>
    </row>
    <row r="2055" spans="2:17" x14ac:dyDescent="0.25">
      <c r="B2055" s="109">
        <v>2051</v>
      </c>
      <c r="C2055" s="146" t="s">
        <v>6469</v>
      </c>
      <c r="D2055" s="109">
        <v>1200168320</v>
      </c>
      <c r="E2055" s="108" t="s">
        <v>5357</v>
      </c>
      <c r="F2055" s="109">
        <v>2020</v>
      </c>
      <c r="G2055" s="110">
        <v>44389</v>
      </c>
      <c r="H2055" s="109">
        <f t="shared" si="194"/>
        <v>1</v>
      </c>
      <c r="I2055" s="109">
        <v>5</v>
      </c>
      <c r="J2055" s="111">
        <f t="shared" si="195"/>
        <v>0.19</v>
      </c>
      <c r="K2055" s="138">
        <v>35906</v>
      </c>
      <c r="L2055" s="138">
        <v>34456.639999999999</v>
      </c>
      <c r="M2055" s="121">
        <v>0</v>
      </c>
      <c r="N2055" s="112">
        <f t="shared" si="196"/>
        <v>35906</v>
      </c>
      <c r="O2055" s="112">
        <f t="shared" si="197"/>
        <v>6822.14</v>
      </c>
      <c r="P2055" s="114">
        <f t="shared" si="198"/>
        <v>29083.86</v>
      </c>
      <c r="Q2055" s="115">
        <f t="shared" si="199"/>
        <v>26175.474000000002</v>
      </c>
    </row>
    <row r="2056" spans="2:17" x14ac:dyDescent="0.25">
      <c r="B2056" s="109">
        <v>2052</v>
      </c>
      <c r="C2056" s="146" t="s">
        <v>6469</v>
      </c>
      <c r="D2056" s="109">
        <v>1200168330</v>
      </c>
      <c r="E2056" s="108" t="s">
        <v>5357</v>
      </c>
      <c r="F2056" s="109">
        <v>2020</v>
      </c>
      <c r="G2056" s="110">
        <v>44389</v>
      </c>
      <c r="H2056" s="109">
        <f t="shared" si="194"/>
        <v>1</v>
      </c>
      <c r="I2056" s="109">
        <v>5</v>
      </c>
      <c r="J2056" s="111">
        <f t="shared" si="195"/>
        <v>0.19</v>
      </c>
      <c r="K2056" s="138">
        <v>35906</v>
      </c>
      <c r="L2056" s="138">
        <v>34456.639999999999</v>
      </c>
      <c r="M2056" s="121">
        <v>0</v>
      </c>
      <c r="N2056" s="112">
        <f t="shared" si="196"/>
        <v>35906</v>
      </c>
      <c r="O2056" s="112">
        <f t="shared" si="197"/>
        <v>6822.14</v>
      </c>
      <c r="P2056" s="114">
        <f t="shared" si="198"/>
        <v>29083.86</v>
      </c>
      <c r="Q2056" s="115">
        <f t="shared" si="199"/>
        <v>26175.474000000002</v>
      </c>
    </row>
    <row r="2057" spans="2:17" x14ac:dyDescent="0.25">
      <c r="B2057" s="109">
        <v>2053</v>
      </c>
      <c r="C2057" s="146" t="s">
        <v>6469</v>
      </c>
      <c r="D2057" s="109">
        <v>1200168280</v>
      </c>
      <c r="E2057" s="108" t="s">
        <v>5357</v>
      </c>
      <c r="F2057" s="109">
        <v>2020</v>
      </c>
      <c r="G2057" s="110">
        <v>44389</v>
      </c>
      <c r="H2057" s="109">
        <f t="shared" si="194"/>
        <v>1</v>
      </c>
      <c r="I2057" s="109">
        <v>5</v>
      </c>
      <c r="J2057" s="111">
        <f t="shared" si="195"/>
        <v>0.19</v>
      </c>
      <c r="K2057" s="138">
        <v>35906</v>
      </c>
      <c r="L2057" s="138">
        <v>34456.639999999999</v>
      </c>
      <c r="M2057" s="121">
        <v>0</v>
      </c>
      <c r="N2057" s="112">
        <f t="shared" si="196"/>
        <v>35906</v>
      </c>
      <c r="O2057" s="112">
        <f t="shared" si="197"/>
        <v>6822.14</v>
      </c>
      <c r="P2057" s="114">
        <f t="shared" si="198"/>
        <v>29083.86</v>
      </c>
      <c r="Q2057" s="115">
        <f t="shared" si="199"/>
        <v>26175.474000000002</v>
      </c>
    </row>
    <row r="2058" spans="2:17" x14ac:dyDescent="0.25">
      <c r="B2058" s="109">
        <v>2054</v>
      </c>
      <c r="C2058" s="146" t="s">
        <v>6469</v>
      </c>
      <c r="D2058" s="109">
        <v>1200168240</v>
      </c>
      <c r="E2058" s="108" t="s">
        <v>5357</v>
      </c>
      <c r="F2058" s="109">
        <v>2020</v>
      </c>
      <c r="G2058" s="110">
        <v>44389</v>
      </c>
      <c r="H2058" s="109">
        <f t="shared" si="194"/>
        <v>1</v>
      </c>
      <c r="I2058" s="109">
        <v>5</v>
      </c>
      <c r="J2058" s="111">
        <f t="shared" si="195"/>
        <v>0.19</v>
      </c>
      <c r="K2058" s="138">
        <v>35906</v>
      </c>
      <c r="L2058" s="138">
        <v>34456.639999999999</v>
      </c>
      <c r="M2058" s="121">
        <v>0</v>
      </c>
      <c r="N2058" s="112">
        <f t="shared" si="196"/>
        <v>35906</v>
      </c>
      <c r="O2058" s="112">
        <f t="shared" si="197"/>
        <v>6822.14</v>
      </c>
      <c r="P2058" s="114">
        <f t="shared" si="198"/>
        <v>29083.86</v>
      </c>
      <c r="Q2058" s="115">
        <f t="shared" si="199"/>
        <v>26175.474000000002</v>
      </c>
    </row>
    <row r="2059" spans="2:17" x14ac:dyDescent="0.25">
      <c r="B2059" s="109">
        <v>2055</v>
      </c>
      <c r="C2059" s="146" t="s">
        <v>6469</v>
      </c>
      <c r="D2059" s="109">
        <v>1200168290</v>
      </c>
      <c r="E2059" s="108" t="s">
        <v>5357</v>
      </c>
      <c r="F2059" s="109">
        <v>2020</v>
      </c>
      <c r="G2059" s="110">
        <v>44389</v>
      </c>
      <c r="H2059" s="109">
        <f t="shared" si="194"/>
        <v>1</v>
      </c>
      <c r="I2059" s="109">
        <v>5</v>
      </c>
      <c r="J2059" s="111">
        <f t="shared" si="195"/>
        <v>0.19</v>
      </c>
      <c r="K2059" s="138">
        <v>35906</v>
      </c>
      <c r="L2059" s="138">
        <v>34456.639999999999</v>
      </c>
      <c r="M2059" s="121">
        <v>0</v>
      </c>
      <c r="N2059" s="112">
        <f t="shared" si="196"/>
        <v>35906</v>
      </c>
      <c r="O2059" s="112">
        <f t="shared" si="197"/>
        <v>6822.14</v>
      </c>
      <c r="P2059" s="114">
        <f t="shared" si="198"/>
        <v>29083.86</v>
      </c>
      <c r="Q2059" s="115">
        <f t="shared" si="199"/>
        <v>26175.474000000002</v>
      </c>
    </row>
    <row r="2060" spans="2:17" x14ac:dyDescent="0.25">
      <c r="B2060" s="109">
        <v>2056</v>
      </c>
      <c r="C2060" s="146" t="s">
        <v>6469</v>
      </c>
      <c r="D2060" s="109">
        <v>1200168300</v>
      </c>
      <c r="E2060" s="108" t="s">
        <v>5357</v>
      </c>
      <c r="F2060" s="109">
        <v>2020</v>
      </c>
      <c r="G2060" s="110">
        <v>44389</v>
      </c>
      <c r="H2060" s="109">
        <f t="shared" si="194"/>
        <v>1</v>
      </c>
      <c r="I2060" s="109">
        <v>5</v>
      </c>
      <c r="J2060" s="111">
        <f t="shared" si="195"/>
        <v>0.19</v>
      </c>
      <c r="K2060" s="138">
        <v>35906</v>
      </c>
      <c r="L2060" s="138">
        <v>34456.639999999999</v>
      </c>
      <c r="M2060" s="121">
        <v>0</v>
      </c>
      <c r="N2060" s="112">
        <f t="shared" si="196"/>
        <v>35906</v>
      </c>
      <c r="O2060" s="112">
        <f t="shared" si="197"/>
        <v>6822.14</v>
      </c>
      <c r="P2060" s="114">
        <f t="shared" si="198"/>
        <v>29083.86</v>
      </c>
      <c r="Q2060" s="115">
        <f t="shared" si="199"/>
        <v>26175.474000000002</v>
      </c>
    </row>
    <row r="2061" spans="2:17" x14ac:dyDescent="0.25">
      <c r="B2061" s="109">
        <v>2057</v>
      </c>
      <c r="C2061" s="146" t="s">
        <v>6469</v>
      </c>
      <c r="D2061" s="109">
        <v>1200168510</v>
      </c>
      <c r="E2061" s="108" t="s">
        <v>5358</v>
      </c>
      <c r="F2061" s="109">
        <v>2020</v>
      </c>
      <c r="G2061" s="110">
        <v>44389</v>
      </c>
      <c r="H2061" s="109">
        <f t="shared" si="194"/>
        <v>1</v>
      </c>
      <c r="I2061" s="109">
        <v>3</v>
      </c>
      <c r="J2061" s="111">
        <f t="shared" si="195"/>
        <v>0.31666666666666665</v>
      </c>
      <c r="K2061" s="138">
        <v>30506</v>
      </c>
      <c r="L2061" s="138">
        <v>29274.62</v>
      </c>
      <c r="M2061" s="121">
        <v>0</v>
      </c>
      <c r="N2061" s="112">
        <f t="shared" si="196"/>
        <v>30506</v>
      </c>
      <c r="O2061" s="112">
        <f t="shared" si="197"/>
        <v>9660.2333333333336</v>
      </c>
      <c r="P2061" s="114">
        <f t="shared" si="198"/>
        <v>20845.766666666666</v>
      </c>
      <c r="Q2061" s="115">
        <f t="shared" si="199"/>
        <v>18761.189999999999</v>
      </c>
    </row>
    <row r="2062" spans="2:17" x14ac:dyDescent="0.25">
      <c r="B2062" s="109">
        <v>2058</v>
      </c>
      <c r="C2062" s="146" t="s">
        <v>6469</v>
      </c>
      <c r="D2062" s="109">
        <v>1200168380</v>
      </c>
      <c r="E2062" s="108" t="s">
        <v>5359</v>
      </c>
      <c r="F2062" s="109">
        <v>2020</v>
      </c>
      <c r="G2062" s="110">
        <v>44389</v>
      </c>
      <c r="H2062" s="109">
        <f t="shared" si="194"/>
        <v>1</v>
      </c>
      <c r="I2062" s="109">
        <v>12</v>
      </c>
      <c r="J2062" s="111">
        <f t="shared" si="195"/>
        <v>7.9166666666666663E-2</v>
      </c>
      <c r="K2062" s="138">
        <v>22442</v>
      </c>
      <c r="L2062" s="138">
        <v>21536.12</v>
      </c>
      <c r="M2062" s="121">
        <v>0</v>
      </c>
      <c r="N2062" s="112">
        <f t="shared" si="196"/>
        <v>22442</v>
      </c>
      <c r="O2062" s="112">
        <f t="shared" si="197"/>
        <v>1776.6583333333333</v>
      </c>
      <c r="P2062" s="114">
        <f t="shared" si="198"/>
        <v>20665.341666666667</v>
      </c>
      <c r="Q2062" s="115">
        <f t="shared" si="199"/>
        <v>18598.807500000003</v>
      </c>
    </row>
    <row r="2063" spans="2:17" x14ac:dyDescent="0.25">
      <c r="B2063" s="109">
        <v>2059</v>
      </c>
      <c r="C2063" s="146" t="s">
        <v>6469</v>
      </c>
      <c r="D2063" s="109">
        <v>1200168490</v>
      </c>
      <c r="E2063" s="108" t="s">
        <v>5360</v>
      </c>
      <c r="F2063" s="109">
        <v>2020</v>
      </c>
      <c r="G2063" s="110">
        <v>44389</v>
      </c>
      <c r="H2063" s="109">
        <f t="shared" si="194"/>
        <v>1</v>
      </c>
      <c r="I2063" s="109">
        <v>5</v>
      </c>
      <c r="J2063" s="111">
        <f t="shared" si="195"/>
        <v>0.19</v>
      </c>
      <c r="K2063" s="138">
        <v>19440.240000000002</v>
      </c>
      <c r="L2063" s="138">
        <v>18655.53</v>
      </c>
      <c r="M2063" s="121">
        <v>0</v>
      </c>
      <c r="N2063" s="112">
        <f t="shared" si="196"/>
        <v>19440.240000000002</v>
      </c>
      <c r="O2063" s="112">
        <f t="shared" si="197"/>
        <v>3693.6456000000003</v>
      </c>
      <c r="P2063" s="114">
        <f t="shared" si="198"/>
        <v>15746.594400000002</v>
      </c>
      <c r="Q2063" s="115">
        <f t="shared" si="199"/>
        <v>14171.934960000002</v>
      </c>
    </row>
    <row r="2064" spans="2:17" x14ac:dyDescent="0.25">
      <c r="B2064" s="109">
        <v>2060</v>
      </c>
      <c r="C2064" s="146" t="s">
        <v>6469</v>
      </c>
      <c r="D2064" s="109">
        <v>1200168470</v>
      </c>
      <c r="E2064" s="108" t="s">
        <v>5361</v>
      </c>
      <c r="F2064" s="109">
        <v>2020</v>
      </c>
      <c r="G2064" s="110">
        <v>44389</v>
      </c>
      <c r="H2064" s="109">
        <f t="shared" si="194"/>
        <v>1</v>
      </c>
      <c r="I2064" s="109">
        <v>8</v>
      </c>
      <c r="J2064" s="111">
        <f t="shared" si="195"/>
        <v>0.11874999999999999</v>
      </c>
      <c r="K2064" s="138">
        <v>12117</v>
      </c>
      <c r="L2064" s="138">
        <v>11627.9</v>
      </c>
      <c r="M2064" s="121">
        <v>0</v>
      </c>
      <c r="N2064" s="112">
        <f t="shared" si="196"/>
        <v>12117</v>
      </c>
      <c r="O2064" s="112">
        <f t="shared" si="197"/>
        <v>1438.89375</v>
      </c>
      <c r="P2064" s="114">
        <f t="shared" si="198"/>
        <v>10678.106250000001</v>
      </c>
      <c r="Q2064" s="115">
        <f t="shared" si="199"/>
        <v>9610.2956250000007</v>
      </c>
    </row>
    <row r="2065" spans="2:17" x14ac:dyDescent="0.25">
      <c r="B2065" s="109">
        <v>2061</v>
      </c>
      <c r="C2065" s="146" t="s">
        <v>6469</v>
      </c>
      <c r="D2065" s="109">
        <v>1200168480</v>
      </c>
      <c r="E2065" s="108" t="s">
        <v>5362</v>
      </c>
      <c r="F2065" s="109">
        <v>2020</v>
      </c>
      <c r="G2065" s="110">
        <v>44389</v>
      </c>
      <c r="H2065" s="109">
        <f t="shared" si="194"/>
        <v>1</v>
      </c>
      <c r="I2065" s="109">
        <v>5</v>
      </c>
      <c r="J2065" s="111">
        <f t="shared" si="195"/>
        <v>0.19</v>
      </c>
      <c r="K2065" s="138">
        <v>6571</v>
      </c>
      <c r="L2065" s="138">
        <v>6305.76</v>
      </c>
      <c r="M2065" s="121">
        <v>0</v>
      </c>
      <c r="N2065" s="112">
        <f t="shared" si="196"/>
        <v>6571</v>
      </c>
      <c r="O2065" s="112">
        <f t="shared" si="197"/>
        <v>1248.49</v>
      </c>
      <c r="P2065" s="114">
        <f t="shared" si="198"/>
        <v>5322.51</v>
      </c>
      <c r="Q2065" s="115">
        <f t="shared" si="199"/>
        <v>4790.259</v>
      </c>
    </row>
    <row r="2066" spans="2:17" x14ac:dyDescent="0.25">
      <c r="B2066" s="109">
        <v>2062</v>
      </c>
      <c r="C2066" s="146" t="s">
        <v>6469</v>
      </c>
      <c r="D2066" s="109">
        <v>1200173020</v>
      </c>
      <c r="E2066" s="108" t="s">
        <v>5363</v>
      </c>
      <c r="F2066" s="109">
        <v>2021</v>
      </c>
      <c r="G2066" s="110">
        <v>44389</v>
      </c>
      <c r="H2066" s="109">
        <f t="shared" si="194"/>
        <v>0</v>
      </c>
      <c r="I2066" s="109">
        <v>15</v>
      </c>
      <c r="J2066" s="111">
        <f t="shared" si="195"/>
        <v>6.3333333333333325E-2</v>
      </c>
      <c r="K2066" s="138">
        <v>46726252.359999999</v>
      </c>
      <c r="L2066" s="138">
        <v>44840133.32</v>
      </c>
      <c r="M2066" s="121">
        <v>0</v>
      </c>
      <c r="N2066" s="112">
        <f t="shared" si="196"/>
        <v>46726252.359999999</v>
      </c>
      <c r="O2066" s="112">
        <f t="shared" si="197"/>
        <v>0</v>
      </c>
      <c r="P2066" s="114">
        <f t="shared" si="198"/>
        <v>46726252.359999999</v>
      </c>
      <c r="Q2066" s="115">
        <f t="shared" si="199"/>
        <v>42053627.123999998</v>
      </c>
    </row>
    <row r="2067" spans="2:17" x14ac:dyDescent="0.25">
      <c r="B2067" s="109">
        <v>2063</v>
      </c>
      <c r="C2067" s="146" t="s">
        <v>6469</v>
      </c>
      <c r="D2067" s="109">
        <v>1200170150</v>
      </c>
      <c r="E2067" s="108" t="s">
        <v>5364</v>
      </c>
      <c r="F2067" s="109">
        <v>2021</v>
      </c>
      <c r="G2067" s="110">
        <v>44389</v>
      </c>
      <c r="H2067" s="109">
        <f t="shared" si="194"/>
        <v>0</v>
      </c>
      <c r="I2067" s="109">
        <v>15</v>
      </c>
      <c r="J2067" s="111">
        <f t="shared" si="195"/>
        <v>6.3333333333333325E-2</v>
      </c>
      <c r="K2067" s="138">
        <v>13549995.460000001</v>
      </c>
      <c r="L2067" s="138">
        <v>9231321.1099999994</v>
      </c>
      <c r="M2067" s="121">
        <v>0</v>
      </c>
      <c r="N2067" s="112">
        <f t="shared" si="196"/>
        <v>13549995.460000001</v>
      </c>
      <c r="O2067" s="112">
        <f t="shared" si="197"/>
        <v>0</v>
      </c>
      <c r="P2067" s="114">
        <f t="shared" si="198"/>
        <v>13549995.460000001</v>
      </c>
      <c r="Q2067" s="115">
        <f t="shared" si="199"/>
        <v>12194995.914000001</v>
      </c>
    </row>
    <row r="2068" spans="2:17" x14ac:dyDescent="0.25">
      <c r="B2068" s="109">
        <v>2064</v>
      </c>
      <c r="C2068" s="146" t="s">
        <v>6469</v>
      </c>
      <c r="D2068" s="109">
        <v>1200173030</v>
      </c>
      <c r="E2068" s="108" t="s">
        <v>5365</v>
      </c>
      <c r="F2068" s="109">
        <v>2021</v>
      </c>
      <c r="G2068" s="110">
        <v>44389</v>
      </c>
      <c r="H2068" s="109">
        <f t="shared" si="194"/>
        <v>0</v>
      </c>
      <c r="I2068" s="109">
        <v>15</v>
      </c>
      <c r="J2068" s="111">
        <f t="shared" si="195"/>
        <v>6.3333333333333325E-2</v>
      </c>
      <c r="K2068" s="138">
        <v>4071264</v>
      </c>
      <c r="L2068" s="138">
        <v>3906926.22</v>
      </c>
      <c r="M2068" s="121">
        <v>0</v>
      </c>
      <c r="N2068" s="112">
        <f t="shared" si="196"/>
        <v>4071264</v>
      </c>
      <c r="O2068" s="112">
        <f t="shared" si="197"/>
        <v>0</v>
      </c>
      <c r="P2068" s="114">
        <f t="shared" si="198"/>
        <v>4071264</v>
      </c>
      <c r="Q2068" s="115">
        <f t="shared" si="199"/>
        <v>3664137.6</v>
      </c>
    </row>
    <row r="2069" spans="2:17" x14ac:dyDescent="0.25">
      <c r="B2069" s="109">
        <v>2065</v>
      </c>
      <c r="C2069" s="146" t="s">
        <v>6469</v>
      </c>
      <c r="D2069" s="109">
        <v>1200166940</v>
      </c>
      <c r="E2069" s="108" t="s">
        <v>5366</v>
      </c>
      <c r="F2069" s="109">
        <v>2021</v>
      </c>
      <c r="G2069" s="110">
        <v>44389</v>
      </c>
      <c r="H2069" s="109">
        <f t="shared" si="194"/>
        <v>0</v>
      </c>
      <c r="I2069" s="109">
        <v>12</v>
      </c>
      <c r="J2069" s="111">
        <f t="shared" si="195"/>
        <v>7.9166666666666663E-2</v>
      </c>
      <c r="K2069" s="138">
        <v>1434970</v>
      </c>
      <c r="L2069" s="138">
        <v>1431824.86</v>
      </c>
      <c r="M2069" s="121">
        <v>0</v>
      </c>
      <c r="N2069" s="112">
        <f t="shared" si="196"/>
        <v>1434970</v>
      </c>
      <c r="O2069" s="112">
        <f t="shared" si="197"/>
        <v>0</v>
      </c>
      <c r="P2069" s="114">
        <f t="shared" si="198"/>
        <v>1434970</v>
      </c>
      <c r="Q2069" s="115">
        <f t="shared" si="199"/>
        <v>1291473</v>
      </c>
    </row>
    <row r="2070" spans="2:17" x14ac:dyDescent="0.25">
      <c r="B2070" s="109">
        <v>2066</v>
      </c>
      <c r="C2070" s="146" t="s">
        <v>6469</v>
      </c>
      <c r="D2070" s="109">
        <v>1200169680</v>
      </c>
      <c r="E2070" s="108" t="s">
        <v>5367</v>
      </c>
      <c r="F2070" s="109">
        <v>2021</v>
      </c>
      <c r="G2070" s="110">
        <v>44389</v>
      </c>
      <c r="H2070" s="109">
        <f t="shared" si="194"/>
        <v>0</v>
      </c>
      <c r="I2070" s="109">
        <v>8</v>
      </c>
      <c r="J2070" s="111">
        <f t="shared" si="195"/>
        <v>0.11874999999999999</v>
      </c>
      <c r="K2070" s="138">
        <v>426741.68</v>
      </c>
      <c r="L2070" s="138">
        <v>420973.85</v>
      </c>
      <c r="M2070" s="121">
        <v>0</v>
      </c>
      <c r="N2070" s="112">
        <f t="shared" si="196"/>
        <v>426741.68</v>
      </c>
      <c r="O2070" s="112">
        <f t="shared" si="197"/>
        <v>0</v>
      </c>
      <c r="P2070" s="114">
        <f t="shared" si="198"/>
        <v>426741.68</v>
      </c>
      <c r="Q2070" s="115">
        <f t="shared" si="199"/>
        <v>384067.51199999999</v>
      </c>
    </row>
    <row r="2071" spans="2:17" x14ac:dyDescent="0.25">
      <c r="B2071" s="109">
        <v>2067</v>
      </c>
      <c r="C2071" s="146" t="s">
        <v>6469</v>
      </c>
      <c r="D2071" s="109">
        <v>1200169610</v>
      </c>
      <c r="E2071" s="108" t="s">
        <v>5367</v>
      </c>
      <c r="F2071" s="109">
        <v>2021</v>
      </c>
      <c r="G2071" s="110">
        <v>44389</v>
      </c>
      <c r="H2071" s="109">
        <f t="shared" si="194"/>
        <v>0</v>
      </c>
      <c r="I2071" s="109">
        <v>8</v>
      </c>
      <c r="J2071" s="111">
        <f t="shared" si="195"/>
        <v>0.11874999999999999</v>
      </c>
      <c r="K2071" s="138">
        <v>397261.68</v>
      </c>
      <c r="L2071" s="138">
        <v>391892.3</v>
      </c>
      <c r="M2071" s="121">
        <v>0</v>
      </c>
      <c r="N2071" s="112">
        <f t="shared" si="196"/>
        <v>397261.68</v>
      </c>
      <c r="O2071" s="112">
        <f t="shared" si="197"/>
        <v>0</v>
      </c>
      <c r="P2071" s="114">
        <f t="shared" si="198"/>
        <v>397261.68</v>
      </c>
      <c r="Q2071" s="115">
        <f t="shared" si="199"/>
        <v>357535.51199999999</v>
      </c>
    </row>
    <row r="2072" spans="2:17" s="14" customFormat="1" x14ac:dyDescent="0.25">
      <c r="B2072" s="109">
        <v>2068</v>
      </c>
      <c r="C2072" s="146" t="s">
        <v>6473</v>
      </c>
      <c r="D2072" s="109">
        <v>1200034010</v>
      </c>
      <c r="E2072" s="108" t="s">
        <v>5532</v>
      </c>
      <c r="F2072" s="109">
        <v>2008</v>
      </c>
      <c r="G2072" s="110">
        <v>44389</v>
      </c>
      <c r="H2072" s="109">
        <f t="shared" si="194"/>
        <v>13</v>
      </c>
      <c r="I2072" s="109">
        <v>15</v>
      </c>
      <c r="J2072" s="111">
        <f t="shared" si="195"/>
        <v>6.3333333333333325E-2</v>
      </c>
      <c r="K2072" s="138">
        <v>2394688</v>
      </c>
      <c r="L2072" s="138">
        <v>438454.58</v>
      </c>
      <c r="M2072" s="121">
        <v>0.47</v>
      </c>
      <c r="N2072" s="112">
        <f t="shared" si="196"/>
        <v>3520191.36</v>
      </c>
      <c r="O2072" s="112">
        <f t="shared" si="197"/>
        <v>2898290.8863999997</v>
      </c>
      <c r="P2072" s="114">
        <f t="shared" si="198"/>
        <v>621900.47360000014</v>
      </c>
      <c r="Q2072" s="115">
        <f t="shared" si="199"/>
        <v>559710.42624000018</v>
      </c>
    </row>
    <row r="2073" spans="2:17" x14ac:dyDescent="0.25">
      <c r="B2073" s="109">
        <v>2069</v>
      </c>
      <c r="C2073" s="146" t="s">
        <v>6473</v>
      </c>
      <c r="D2073" s="109">
        <v>1200037910</v>
      </c>
      <c r="E2073" s="108" t="s">
        <v>5533</v>
      </c>
      <c r="F2073" s="109">
        <v>2009</v>
      </c>
      <c r="G2073" s="110">
        <v>44389</v>
      </c>
      <c r="H2073" s="109">
        <f t="shared" si="194"/>
        <v>12</v>
      </c>
      <c r="I2073" s="109">
        <v>8</v>
      </c>
      <c r="J2073" s="111">
        <f t="shared" si="195"/>
        <v>0.11874999999999999</v>
      </c>
      <c r="K2073" s="138">
        <v>265125.52</v>
      </c>
      <c r="L2073" s="138">
        <v>45132.92</v>
      </c>
      <c r="M2073" s="121">
        <v>0.38</v>
      </c>
      <c r="N2073" s="112">
        <f t="shared" si="196"/>
        <v>365873.21759999997</v>
      </c>
      <c r="O2073" s="112">
        <f t="shared" si="197"/>
        <v>521369.33507999987</v>
      </c>
      <c r="P2073" s="114">
        <f t="shared" si="198"/>
        <v>18293.660879999999</v>
      </c>
      <c r="Q2073" s="115">
        <f t="shared" si="199"/>
        <v>18293.660879999999</v>
      </c>
    </row>
    <row r="2074" spans="2:17" x14ac:dyDescent="0.25">
      <c r="B2074" s="109">
        <v>2070</v>
      </c>
      <c r="C2074" s="146" t="s">
        <v>6473</v>
      </c>
      <c r="D2074" s="109">
        <v>1200047390</v>
      </c>
      <c r="E2074" s="108" t="s">
        <v>5534</v>
      </c>
      <c r="F2074" s="109">
        <v>2010</v>
      </c>
      <c r="G2074" s="110">
        <v>44389</v>
      </c>
      <c r="H2074" s="109">
        <f t="shared" si="194"/>
        <v>11</v>
      </c>
      <c r="I2074" s="109">
        <v>12</v>
      </c>
      <c r="J2074" s="111">
        <f t="shared" si="195"/>
        <v>7.9166666666666663E-2</v>
      </c>
      <c r="K2074" s="138">
        <v>166546.4</v>
      </c>
      <c r="L2074" s="138">
        <v>49693.24</v>
      </c>
      <c r="M2074" s="121">
        <v>0</v>
      </c>
      <c r="N2074" s="112">
        <f t="shared" si="196"/>
        <v>166546.4</v>
      </c>
      <c r="O2074" s="112">
        <f t="shared" si="197"/>
        <v>145034.15666666668</v>
      </c>
      <c r="P2074" s="114">
        <f t="shared" si="198"/>
        <v>21512.243333333317</v>
      </c>
      <c r="Q2074" s="115">
        <f t="shared" si="199"/>
        <v>19361.018999999986</v>
      </c>
    </row>
    <row r="2075" spans="2:17" x14ac:dyDescent="0.25">
      <c r="B2075" s="109">
        <v>2071</v>
      </c>
      <c r="C2075" s="146" t="s">
        <v>6473</v>
      </c>
      <c r="D2075" s="109">
        <v>1200083070</v>
      </c>
      <c r="E2075" s="108" t="s">
        <v>5535</v>
      </c>
      <c r="F2075" s="109">
        <v>2013</v>
      </c>
      <c r="G2075" s="110">
        <v>44389</v>
      </c>
      <c r="H2075" s="109">
        <f t="shared" si="194"/>
        <v>8</v>
      </c>
      <c r="I2075" s="109">
        <v>8</v>
      </c>
      <c r="J2075" s="111">
        <f t="shared" si="195"/>
        <v>0.11874999999999999</v>
      </c>
      <c r="K2075" s="138">
        <v>322021.33</v>
      </c>
      <c r="L2075" s="138">
        <v>161742.76999999999</v>
      </c>
      <c r="M2075" s="121">
        <v>0.18</v>
      </c>
      <c r="N2075" s="112">
        <f t="shared" si="196"/>
        <v>379985.16940000001</v>
      </c>
      <c r="O2075" s="112">
        <f t="shared" si="197"/>
        <v>360985.91093000001</v>
      </c>
      <c r="P2075" s="114">
        <f t="shared" si="198"/>
        <v>18999.258470000001</v>
      </c>
      <c r="Q2075" s="115">
        <f t="shared" si="199"/>
        <v>18999.258470000001</v>
      </c>
    </row>
    <row r="2076" spans="2:17" x14ac:dyDescent="0.25">
      <c r="B2076" s="109">
        <v>2072</v>
      </c>
      <c r="C2076" s="146" t="s">
        <v>6473</v>
      </c>
      <c r="D2076" s="109">
        <v>1200089020</v>
      </c>
      <c r="E2076" s="108" t="s">
        <v>5536</v>
      </c>
      <c r="F2076" s="109">
        <v>2014</v>
      </c>
      <c r="G2076" s="110">
        <v>44389</v>
      </c>
      <c r="H2076" s="109">
        <f t="shared" si="194"/>
        <v>7</v>
      </c>
      <c r="I2076" s="109">
        <v>12</v>
      </c>
      <c r="J2076" s="111">
        <f t="shared" si="195"/>
        <v>7.9166666666666663E-2</v>
      </c>
      <c r="K2076" s="138">
        <v>278750.84000000003</v>
      </c>
      <c r="L2076" s="138">
        <v>72617.62</v>
      </c>
      <c r="M2076" s="121">
        <v>0.01</v>
      </c>
      <c r="N2076" s="112">
        <f t="shared" si="196"/>
        <v>281538.34840000002</v>
      </c>
      <c r="O2076" s="112">
        <f t="shared" si="197"/>
        <v>156019.16807166667</v>
      </c>
      <c r="P2076" s="114">
        <f t="shared" si="198"/>
        <v>125519.18032833334</v>
      </c>
      <c r="Q2076" s="115">
        <f t="shared" si="199"/>
        <v>112967.26229550001</v>
      </c>
    </row>
    <row r="2077" spans="2:17" x14ac:dyDescent="0.25">
      <c r="B2077" s="109">
        <v>2073</v>
      </c>
      <c r="C2077" s="146" t="s">
        <v>6473</v>
      </c>
      <c r="D2077" s="109">
        <v>1200091040</v>
      </c>
      <c r="E2077" s="108" t="s">
        <v>5537</v>
      </c>
      <c r="F2077" s="109">
        <v>2014</v>
      </c>
      <c r="G2077" s="110">
        <v>44389</v>
      </c>
      <c r="H2077" s="109">
        <f t="shared" si="194"/>
        <v>7</v>
      </c>
      <c r="I2077" s="109">
        <v>12</v>
      </c>
      <c r="J2077" s="111">
        <f t="shared" si="195"/>
        <v>7.9166666666666663E-2</v>
      </c>
      <c r="K2077" s="138">
        <v>278252</v>
      </c>
      <c r="L2077" s="138">
        <v>152060.29</v>
      </c>
      <c r="M2077" s="121">
        <v>0.01</v>
      </c>
      <c r="N2077" s="112">
        <f t="shared" si="196"/>
        <v>281034.52</v>
      </c>
      <c r="O2077" s="112">
        <f t="shared" si="197"/>
        <v>155739.96316666668</v>
      </c>
      <c r="P2077" s="114">
        <f t="shared" si="198"/>
        <v>125294.55683333334</v>
      </c>
      <c r="Q2077" s="115">
        <f t="shared" si="199"/>
        <v>112765.10115</v>
      </c>
    </row>
    <row r="2078" spans="2:17" x14ac:dyDescent="0.25">
      <c r="B2078" s="109">
        <v>2074</v>
      </c>
      <c r="C2078" s="146" t="s">
        <v>6473</v>
      </c>
      <c r="D2078" s="109">
        <v>1200105990</v>
      </c>
      <c r="E2078" s="108" t="s">
        <v>272</v>
      </c>
      <c r="F2078" s="109">
        <v>2015</v>
      </c>
      <c r="G2078" s="110">
        <v>44389</v>
      </c>
      <c r="H2078" s="109">
        <f t="shared" si="194"/>
        <v>6</v>
      </c>
      <c r="I2078" s="109">
        <v>10</v>
      </c>
      <c r="J2078" s="111">
        <f t="shared" si="195"/>
        <v>9.5000000000000001E-2</v>
      </c>
      <c r="K2078" s="138">
        <v>2440465.3199999998</v>
      </c>
      <c r="L2078" s="138">
        <v>1457027.42</v>
      </c>
      <c r="M2078" s="121">
        <v>0</v>
      </c>
      <c r="N2078" s="112">
        <f t="shared" si="196"/>
        <v>2440465.3199999998</v>
      </c>
      <c r="O2078" s="112">
        <f t="shared" si="197"/>
        <v>1391065.2324000001</v>
      </c>
      <c r="P2078" s="114">
        <f t="shared" si="198"/>
        <v>1049400.0875999997</v>
      </c>
      <c r="Q2078" s="115">
        <f t="shared" si="199"/>
        <v>944460.07883999974</v>
      </c>
    </row>
    <row r="2079" spans="2:17" x14ac:dyDescent="0.25">
      <c r="B2079" s="109">
        <v>2075</v>
      </c>
      <c r="C2079" s="146" t="s">
        <v>6473</v>
      </c>
      <c r="D2079" s="109">
        <v>1200107980</v>
      </c>
      <c r="E2079" s="108" t="s">
        <v>5538</v>
      </c>
      <c r="F2079" s="109">
        <v>2015</v>
      </c>
      <c r="G2079" s="110">
        <v>44389</v>
      </c>
      <c r="H2079" s="109">
        <f t="shared" si="194"/>
        <v>6</v>
      </c>
      <c r="I2079" s="109">
        <v>15</v>
      </c>
      <c r="J2079" s="111">
        <f t="shared" si="195"/>
        <v>6.3333333333333325E-2</v>
      </c>
      <c r="K2079" s="138">
        <v>1653148.14</v>
      </c>
      <c r="L2079" s="138">
        <v>1</v>
      </c>
      <c r="M2079" s="121">
        <v>0</v>
      </c>
      <c r="N2079" s="112">
        <f t="shared" si="196"/>
        <v>1653148.14</v>
      </c>
      <c r="O2079" s="112">
        <f t="shared" si="197"/>
        <v>628196.29319999984</v>
      </c>
      <c r="P2079" s="114">
        <f t="shared" si="198"/>
        <v>1024951.8468000001</v>
      </c>
      <c r="Q2079" s="115">
        <f t="shared" si="199"/>
        <v>922456.66212000011</v>
      </c>
    </row>
    <row r="2080" spans="2:17" x14ac:dyDescent="0.25">
      <c r="B2080" s="109">
        <v>2076</v>
      </c>
      <c r="C2080" s="146" t="s">
        <v>6473</v>
      </c>
      <c r="D2080" s="109">
        <v>1200107990</v>
      </c>
      <c r="E2080" s="108" t="s">
        <v>5539</v>
      </c>
      <c r="F2080" s="109">
        <v>2015</v>
      </c>
      <c r="G2080" s="110">
        <v>44389</v>
      </c>
      <c r="H2080" s="109">
        <f t="shared" si="194"/>
        <v>6</v>
      </c>
      <c r="I2080" s="109">
        <v>15</v>
      </c>
      <c r="J2080" s="111">
        <f t="shared" si="195"/>
        <v>6.3333333333333325E-2</v>
      </c>
      <c r="K2080" s="138">
        <v>1653148.14</v>
      </c>
      <c r="L2080" s="138">
        <v>142093.62</v>
      </c>
      <c r="M2080" s="121">
        <v>0</v>
      </c>
      <c r="N2080" s="112">
        <f t="shared" si="196"/>
        <v>1653148.14</v>
      </c>
      <c r="O2080" s="112">
        <f t="shared" si="197"/>
        <v>628196.29319999984</v>
      </c>
      <c r="P2080" s="114">
        <f t="shared" si="198"/>
        <v>1024951.8468000001</v>
      </c>
      <c r="Q2080" s="115">
        <f t="shared" si="199"/>
        <v>922456.66212000011</v>
      </c>
    </row>
    <row r="2081" spans="2:17" x14ac:dyDescent="0.25">
      <c r="B2081" s="109">
        <v>2077</v>
      </c>
      <c r="C2081" s="146" t="s">
        <v>6473</v>
      </c>
      <c r="D2081" s="109">
        <v>1200107970</v>
      </c>
      <c r="E2081" s="108" t="s">
        <v>5540</v>
      </c>
      <c r="F2081" s="109">
        <v>2015</v>
      </c>
      <c r="G2081" s="110">
        <v>44389</v>
      </c>
      <c r="H2081" s="109">
        <f t="shared" si="194"/>
        <v>6</v>
      </c>
      <c r="I2081" s="109">
        <v>15</v>
      </c>
      <c r="J2081" s="111">
        <f t="shared" si="195"/>
        <v>6.3333333333333325E-2</v>
      </c>
      <c r="K2081" s="138">
        <v>1185116.1200000001</v>
      </c>
      <c r="L2081" s="138">
        <v>250849.43</v>
      </c>
      <c r="M2081" s="121">
        <v>0</v>
      </c>
      <c r="N2081" s="112">
        <f t="shared" si="196"/>
        <v>1185116.1200000001</v>
      </c>
      <c r="O2081" s="112">
        <f t="shared" si="197"/>
        <v>450344.12559999997</v>
      </c>
      <c r="P2081" s="114">
        <f t="shared" si="198"/>
        <v>734771.9944000002</v>
      </c>
      <c r="Q2081" s="115">
        <f t="shared" si="199"/>
        <v>661294.7949600002</v>
      </c>
    </row>
    <row r="2082" spans="2:17" s="14" customFormat="1" x14ac:dyDescent="0.25">
      <c r="B2082" s="109">
        <v>2078</v>
      </c>
      <c r="C2082" s="146" t="s">
        <v>6474</v>
      </c>
      <c r="D2082" s="109">
        <v>1200037890</v>
      </c>
      <c r="E2082" s="108" t="s">
        <v>6237</v>
      </c>
      <c r="F2082" s="109">
        <v>2009</v>
      </c>
      <c r="G2082" s="110">
        <v>44389</v>
      </c>
      <c r="H2082" s="109">
        <f t="shared" si="194"/>
        <v>12</v>
      </c>
      <c r="I2082" s="109">
        <v>15</v>
      </c>
      <c r="J2082" s="111">
        <f t="shared" si="195"/>
        <v>6.3333333333333325E-2</v>
      </c>
      <c r="K2082" s="138">
        <v>1294137.74</v>
      </c>
      <c r="L2082" s="138">
        <v>256264.19</v>
      </c>
      <c r="M2082" s="121">
        <v>0.38</v>
      </c>
      <c r="N2082" s="112">
        <f t="shared" si="196"/>
        <v>1785910.0811999999</v>
      </c>
      <c r="O2082" s="112">
        <f t="shared" si="197"/>
        <v>1357291.6617119997</v>
      </c>
      <c r="P2082" s="114">
        <f t="shared" si="198"/>
        <v>428618.41948800022</v>
      </c>
      <c r="Q2082" s="115">
        <f t="shared" si="199"/>
        <v>385756.5775392002</v>
      </c>
    </row>
    <row r="2083" spans="2:17" x14ac:dyDescent="0.25">
      <c r="B2083" s="109">
        <v>2079</v>
      </c>
      <c r="C2083" s="146" t="s">
        <v>6474</v>
      </c>
      <c r="D2083" s="109">
        <v>1200034780</v>
      </c>
      <c r="E2083" s="108" t="s">
        <v>6238</v>
      </c>
      <c r="F2083" s="109">
        <v>2009</v>
      </c>
      <c r="G2083" s="110">
        <v>44389</v>
      </c>
      <c r="H2083" s="109">
        <f t="shared" si="194"/>
        <v>12</v>
      </c>
      <c r="I2083" s="109">
        <v>8</v>
      </c>
      <c r="J2083" s="111">
        <f t="shared" si="195"/>
        <v>0.11874999999999999</v>
      </c>
      <c r="K2083" s="138">
        <v>68000</v>
      </c>
      <c r="L2083" s="138">
        <v>13820.62</v>
      </c>
      <c r="M2083" s="121">
        <v>0.38</v>
      </c>
      <c r="N2083" s="112">
        <f t="shared" si="196"/>
        <v>93840</v>
      </c>
      <c r="O2083" s="112">
        <f t="shared" si="197"/>
        <v>133721.99999999997</v>
      </c>
      <c r="P2083" s="114">
        <f t="shared" si="198"/>
        <v>4692</v>
      </c>
      <c r="Q2083" s="115">
        <f t="shared" si="199"/>
        <v>4692</v>
      </c>
    </row>
    <row r="2084" spans="2:17" x14ac:dyDescent="0.25">
      <c r="B2084" s="109">
        <v>2080</v>
      </c>
      <c r="C2084" s="146" t="s">
        <v>6474</v>
      </c>
      <c r="D2084" s="109">
        <v>1200077850</v>
      </c>
      <c r="E2084" s="108" t="s">
        <v>6239</v>
      </c>
      <c r="F2084" s="109">
        <v>2012</v>
      </c>
      <c r="G2084" s="110">
        <v>44389</v>
      </c>
      <c r="H2084" s="109">
        <f t="shared" si="194"/>
        <v>9</v>
      </c>
      <c r="I2084" s="109">
        <v>8</v>
      </c>
      <c r="J2084" s="111">
        <f t="shared" si="195"/>
        <v>0.11874999999999999</v>
      </c>
      <c r="K2084" s="138">
        <v>910138.7</v>
      </c>
      <c r="L2084" s="138">
        <v>217660.5</v>
      </c>
      <c r="M2084" s="113">
        <v>0.09</v>
      </c>
      <c r="N2084" s="112">
        <f t="shared" si="196"/>
        <v>992051.18300000008</v>
      </c>
      <c r="O2084" s="112">
        <f t="shared" si="197"/>
        <v>1060254.70183125</v>
      </c>
      <c r="P2084" s="114">
        <f t="shared" si="198"/>
        <v>49602.559150000008</v>
      </c>
      <c r="Q2084" s="115">
        <f t="shared" si="199"/>
        <v>49602.559150000008</v>
      </c>
    </row>
    <row r="2085" spans="2:17" x14ac:dyDescent="0.25">
      <c r="B2085" s="109">
        <v>2081</v>
      </c>
      <c r="C2085" s="146" t="s">
        <v>6474</v>
      </c>
      <c r="D2085" s="109">
        <v>1200080570</v>
      </c>
      <c r="E2085" s="108" t="s">
        <v>6240</v>
      </c>
      <c r="F2085" s="109">
        <v>2013</v>
      </c>
      <c r="G2085" s="110">
        <v>44389</v>
      </c>
      <c r="H2085" s="109">
        <f t="shared" si="194"/>
        <v>8</v>
      </c>
      <c r="I2085" s="109">
        <v>8</v>
      </c>
      <c r="J2085" s="111">
        <f t="shared" si="195"/>
        <v>0.11874999999999999</v>
      </c>
      <c r="K2085" s="138">
        <v>427500</v>
      </c>
      <c r="L2085" s="138">
        <v>213942.99</v>
      </c>
      <c r="M2085" s="121">
        <v>0.18</v>
      </c>
      <c r="N2085" s="112">
        <f t="shared" si="196"/>
        <v>504450</v>
      </c>
      <c r="O2085" s="112">
        <f t="shared" si="197"/>
        <v>479227.5</v>
      </c>
      <c r="P2085" s="114">
        <f t="shared" si="198"/>
        <v>25222.5</v>
      </c>
      <c r="Q2085" s="115">
        <f t="shared" si="199"/>
        <v>25222.5</v>
      </c>
    </row>
    <row r="2086" spans="2:17" x14ac:dyDescent="0.25">
      <c r="B2086" s="109">
        <v>2082</v>
      </c>
      <c r="C2086" s="146" t="s">
        <v>6474</v>
      </c>
      <c r="D2086" s="109">
        <v>1200082700</v>
      </c>
      <c r="E2086" s="108" t="s">
        <v>6241</v>
      </c>
      <c r="F2086" s="109">
        <v>2013</v>
      </c>
      <c r="G2086" s="110">
        <v>44389</v>
      </c>
      <c r="H2086" s="109">
        <f t="shared" si="194"/>
        <v>8</v>
      </c>
      <c r="I2086" s="109">
        <v>15</v>
      </c>
      <c r="J2086" s="111">
        <f t="shared" si="195"/>
        <v>6.3333333333333325E-2</v>
      </c>
      <c r="K2086" s="138">
        <v>101218</v>
      </c>
      <c r="L2086" s="138">
        <v>62683.48</v>
      </c>
      <c r="M2086" s="121">
        <v>0.18</v>
      </c>
      <c r="N2086" s="112">
        <f t="shared" si="196"/>
        <v>119437.23999999999</v>
      </c>
      <c r="O2086" s="112">
        <f t="shared" si="197"/>
        <v>60514.868266666657</v>
      </c>
      <c r="P2086" s="114">
        <f t="shared" si="198"/>
        <v>58922.371733333333</v>
      </c>
      <c r="Q2086" s="115">
        <f t="shared" si="199"/>
        <v>53030.134559999999</v>
      </c>
    </row>
    <row r="2087" spans="2:17" x14ac:dyDescent="0.25">
      <c r="B2087" s="109">
        <v>2083</v>
      </c>
      <c r="C2087" s="146" t="s">
        <v>6474</v>
      </c>
      <c r="D2087" s="109">
        <v>1200101670</v>
      </c>
      <c r="E2087" s="108" t="s">
        <v>6242</v>
      </c>
      <c r="F2087" s="109">
        <v>2015</v>
      </c>
      <c r="G2087" s="110">
        <v>44389</v>
      </c>
      <c r="H2087" s="109">
        <f t="shared" si="194"/>
        <v>6</v>
      </c>
      <c r="I2087" s="109">
        <v>8</v>
      </c>
      <c r="J2087" s="111">
        <f t="shared" si="195"/>
        <v>0.11874999999999999</v>
      </c>
      <c r="K2087" s="138">
        <v>35000</v>
      </c>
      <c r="L2087" s="138">
        <v>21120.09</v>
      </c>
      <c r="M2087" s="121">
        <v>0</v>
      </c>
      <c r="N2087" s="112">
        <f t="shared" si="196"/>
        <v>35000</v>
      </c>
      <c r="O2087" s="112">
        <f t="shared" si="197"/>
        <v>24937.499999999996</v>
      </c>
      <c r="P2087" s="114">
        <f t="shared" si="198"/>
        <v>10062.500000000004</v>
      </c>
      <c r="Q2087" s="115">
        <f t="shared" si="199"/>
        <v>9056.2500000000036</v>
      </c>
    </row>
    <row r="2088" spans="2:17" x14ac:dyDescent="0.25">
      <c r="B2088" s="109">
        <v>2084</v>
      </c>
      <c r="C2088" s="146" t="s">
        <v>6474</v>
      </c>
      <c r="D2088" s="109">
        <v>1200108140</v>
      </c>
      <c r="E2088" s="108" t="s">
        <v>6243</v>
      </c>
      <c r="F2088" s="109">
        <v>2016</v>
      </c>
      <c r="G2088" s="110">
        <v>44389</v>
      </c>
      <c r="H2088" s="109">
        <f t="shared" si="194"/>
        <v>5</v>
      </c>
      <c r="I2088" s="109">
        <v>15</v>
      </c>
      <c r="J2088" s="111">
        <f t="shared" si="195"/>
        <v>6.3333333333333325E-2</v>
      </c>
      <c r="K2088" s="138">
        <v>18321643.760000002</v>
      </c>
      <c r="L2088" s="138">
        <v>4128714.67</v>
      </c>
      <c r="M2088" s="121">
        <v>0.01</v>
      </c>
      <c r="N2088" s="112">
        <f t="shared" si="196"/>
        <v>18504860.197600003</v>
      </c>
      <c r="O2088" s="112">
        <f t="shared" si="197"/>
        <v>5859872.3959066672</v>
      </c>
      <c r="P2088" s="114">
        <f t="shared" si="198"/>
        <v>12644987.801693335</v>
      </c>
      <c r="Q2088" s="115">
        <f t="shared" si="199"/>
        <v>11380489.021524003</v>
      </c>
    </row>
    <row r="2089" spans="2:17" s="42" customFormat="1" x14ac:dyDescent="0.25">
      <c r="B2089" s="149" t="s">
        <v>6475</v>
      </c>
      <c r="C2089" s="150"/>
      <c r="D2089" s="150"/>
      <c r="E2089" s="150"/>
      <c r="F2089" s="150"/>
      <c r="G2089" s="150"/>
      <c r="H2089" s="150"/>
      <c r="I2089" s="150"/>
      <c r="J2089" s="151"/>
      <c r="K2089" s="147">
        <f>SUM(K5:K2088)</f>
        <v>4230116322.809998</v>
      </c>
      <c r="L2089" s="147">
        <f>SUM(L5:L2088)</f>
        <v>2384496243.8499975</v>
      </c>
      <c r="M2089" s="148"/>
      <c r="N2089" s="147">
        <f t="shared" ref="N2089:Q2089" si="200">SUM(N5:N2088)</f>
        <v>4568358188.3449049</v>
      </c>
      <c r="O2089" s="147">
        <f t="shared" si="200"/>
        <v>2010826667.7804096</v>
      </c>
      <c r="P2089" s="147">
        <f t="shared" si="200"/>
        <v>2639452815.149776</v>
      </c>
      <c r="Q2089" s="147">
        <f t="shared" si="200"/>
        <v>2378143374.8795447</v>
      </c>
    </row>
    <row r="2090" spans="2:17" x14ac:dyDescent="0.25">
      <c r="I2090" s="41"/>
    </row>
  </sheetData>
  <autoFilter ref="B4:Q2089">
    <sortState ref="B6:Q2090">
      <sortCondition ref="B5:B2090"/>
    </sortState>
  </autoFilter>
  <mergeCells count="2">
    <mergeCell ref="B2089:J2089"/>
    <mergeCell ref="B3:Q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4:Q1078"/>
  <sheetViews>
    <sheetView topLeftCell="F1" zoomScaleNormal="100" workbookViewId="0">
      <pane ySplit="5" topLeftCell="A590" activePane="bottomLeft" state="frozen"/>
      <selection activeCell="B1" sqref="B1"/>
      <selection pane="bottomLeft" activeCell="B6" sqref="B6:Q609"/>
    </sheetView>
  </sheetViews>
  <sheetFormatPr defaultRowHeight="15" x14ac:dyDescent="0.25"/>
  <cols>
    <col min="2" max="2" width="6.85546875" customWidth="1"/>
    <col min="3" max="3" width="21.28515625" customWidth="1"/>
    <col min="4" max="4" width="14.140625" customWidth="1"/>
    <col min="5" max="5" width="54.5703125" customWidth="1"/>
    <col min="6" max="6" width="10.85546875" customWidth="1"/>
    <col min="7" max="7" width="14.140625" bestFit="1" customWidth="1"/>
    <col min="8" max="8" width="15" bestFit="1" customWidth="1"/>
    <col min="9" max="9" width="13.140625" bestFit="1" customWidth="1"/>
    <col min="10" max="10" width="14.7109375" bestFit="1" customWidth="1"/>
    <col min="11" max="11" width="16.140625" style="30" bestFit="1" customWidth="1"/>
    <col min="12" max="12" width="14.42578125" style="30" bestFit="1" customWidth="1"/>
    <col min="13" max="13" width="9.140625" style="82"/>
    <col min="14" max="14" width="18.42578125" customWidth="1"/>
    <col min="15" max="15" width="13.28515625" bestFit="1" customWidth="1"/>
    <col min="16" max="16" width="13" customWidth="1"/>
    <col min="17" max="17" width="12.42578125" customWidth="1"/>
  </cols>
  <sheetData>
    <row r="4" spans="2:17" x14ac:dyDescent="0.25">
      <c r="B4" s="156" t="s">
        <v>6498</v>
      </c>
      <c r="C4" s="156"/>
      <c r="D4" s="156"/>
      <c r="E4" s="156"/>
      <c r="F4" s="156"/>
      <c r="G4" s="157"/>
      <c r="H4" s="157"/>
      <c r="I4" s="157"/>
      <c r="J4" s="157"/>
      <c r="K4" s="157"/>
      <c r="L4" s="157"/>
      <c r="M4" s="158"/>
      <c r="N4" s="156"/>
      <c r="O4" s="156"/>
      <c r="P4" s="156"/>
      <c r="Q4" s="156"/>
    </row>
    <row r="5" spans="2:17" ht="60" customHeight="1" x14ac:dyDescent="0.25">
      <c r="B5" s="85" t="s">
        <v>6449</v>
      </c>
      <c r="C5" s="85" t="s">
        <v>6476</v>
      </c>
      <c r="D5" s="85" t="s">
        <v>6460</v>
      </c>
      <c r="E5" s="85" t="s">
        <v>6450</v>
      </c>
      <c r="F5" s="85" t="s">
        <v>6461</v>
      </c>
      <c r="G5" s="85" t="s">
        <v>6451</v>
      </c>
      <c r="H5" s="85" t="s">
        <v>6501</v>
      </c>
      <c r="I5" s="85" t="s">
        <v>6502</v>
      </c>
      <c r="J5" s="85" t="s">
        <v>6452</v>
      </c>
      <c r="K5" s="85" t="s">
        <v>6453</v>
      </c>
      <c r="L5" s="85" t="s">
        <v>6459</v>
      </c>
      <c r="M5" s="87" t="s">
        <v>6454</v>
      </c>
      <c r="N5" s="86" t="s">
        <v>6455</v>
      </c>
      <c r="O5" s="86" t="s">
        <v>6456</v>
      </c>
      <c r="P5" s="86" t="s">
        <v>6457</v>
      </c>
      <c r="Q5" s="86" t="s">
        <v>6458</v>
      </c>
    </row>
    <row r="6" spans="2:17" x14ac:dyDescent="0.25">
      <c r="B6" s="109">
        <v>1</v>
      </c>
      <c r="C6" s="109" t="s">
        <v>6462</v>
      </c>
      <c r="D6" s="109">
        <v>1200010940</v>
      </c>
      <c r="E6" s="108" t="s">
        <v>848</v>
      </c>
      <c r="F6" s="109">
        <v>2002</v>
      </c>
      <c r="G6" s="110">
        <v>44389</v>
      </c>
      <c r="H6" s="109">
        <f>YEAR(G6)-F6</f>
        <v>19</v>
      </c>
      <c r="I6" s="109">
        <v>5</v>
      </c>
      <c r="J6" s="109">
        <f>(95/I6/100)</f>
        <v>0.19</v>
      </c>
      <c r="K6" s="112">
        <v>29848.81</v>
      </c>
      <c r="L6" s="138">
        <v>1</v>
      </c>
      <c r="M6" s="121">
        <v>0</v>
      </c>
      <c r="N6" s="112">
        <f>K6*(1+M6)</f>
        <v>29848.81</v>
      </c>
      <c r="O6" s="112">
        <f>H6*J6*N6</f>
        <v>107754.2041</v>
      </c>
      <c r="P6" s="114">
        <f t="shared" ref="P6" si="0">IF(N6-O6&lt;=0,5%*N6,N6-O6)</f>
        <v>1492.4405000000002</v>
      </c>
      <c r="Q6" s="115">
        <f t="shared" ref="Q6" si="1">IF(P6=N6*5%,P6,P6*0.9)</f>
        <v>1492.4405000000002</v>
      </c>
    </row>
    <row r="7" spans="2:17" x14ac:dyDescent="0.25">
      <c r="B7" s="109">
        <v>2</v>
      </c>
      <c r="C7" s="109" t="s">
        <v>6462</v>
      </c>
      <c r="D7" s="109">
        <v>1200011310</v>
      </c>
      <c r="E7" s="108" t="s">
        <v>849</v>
      </c>
      <c r="F7" s="109">
        <v>2004</v>
      </c>
      <c r="G7" s="110">
        <v>44389</v>
      </c>
      <c r="H7" s="109">
        <f t="shared" ref="H7:H70" si="2">YEAR(G7)-F7</f>
        <v>17</v>
      </c>
      <c r="I7" s="109">
        <v>5</v>
      </c>
      <c r="J7" s="109">
        <f t="shared" ref="J7:J70" si="3">(95/I7/100)</f>
        <v>0.19</v>
      </c>
      <c r="K7" s="112">
        <v>535707.81000000006</v>
      </c>
      <c r="L7" s="138">
        <v>1</v>
      </c>
      <c r="M7" s="121">
        <v>0</v>
      </c>
      <c r="N7" s="112">
        <f t="shared" ref="N7:N70" si="4">K7*(1+M7)</f>
        <v>535707.81000000006</v>
      </c>
      <c r="O7" s="112">
        <f t="shared" ref="O7:O70" si="5">H7*J7*N7</f>
        <v>1730336.2263000002</v>
      </c>
      <c r="P7" s="114">
        <f t="shared" ref="P7:P70" si="6">IF(N7-O7&lt;=0,5%*N7,N7-O7)</f>
        <v>26785.390500000005</v>
      </c>
      <c r="Q7" s="115">
        <f t="shared" ref="Q7:Q70" si="7">IF(P7=N7*5%,P7,P7*0.9)</f>
        <v>26785.390500000005</v>
      </c>
    </row>
    <row r="8" spans="2:17" x14ac:dyDescent="0.25">
      <c r="B8" s="109">
        <v>3</v>
      </c>
      <c r="C8" s="109" t="s">
        <v>6462</v>
      </c>
      <c r="D8" s="109">
        <v>1200011000</v>
      </c>
      <c r="E8" s="108" t="s">
        <v>850</v>
      </c>
      <c r="F8" s="109">
        <v>2004</v>
      </c>
      <c r="G8" s="110">
        <v>44389</v>
      </c>
      <c r="H8" s="109">
        <f t="shared" si="2"/>
        <v>17</v>
      </c>
      <c r="I8" s="109">
        <v>5</v>
      </c>
      <c r="J8" s="109">
        <f t="shared" si="3"/>
        <v>0.19</v>
      </c>
      <c r="K8" s="112">
        <v>428733</v>
      </c>
      <c r="L8" s="138">
        <v>1</v>
      </c>
      <c r="M8" s="121">
        <v>0</v>
      </c>
      <c r="N8" s="112">
        <f t="shared" si="4"/>
        <v>428733</v>
      </c>
      <c r="O8" s="112">
        <f t="shared" si="5"/>
        <v>1384807.59</v>
      </c>
      <c r="P8" s="114">
        <f t="shared" si="6"/>
        <v>21436.65</v>
      </c>
      <c r="Q8" s="115">
        <f t="shared" si="7"/>
        <v>21436.65</v>
      </c>
    </row>
    <row r="9" spans="2:17" x14ac:dyDescent="0.25">
      <c r="B9" s="109">
        <v>4</v>
      </c>
      <c r="C9" s="109" t="s">
        <v>6462</v>
      </c>
      <c r="D9" s="109">
        <v>1200011160</v>
      </c>
      <c r="E9" s="108" t="s">
        <v>851</v>
      </c>
      <c r="F9" s="109">
        <v>2004</v>
      </c>
      <c r="G9" s="110">
        <v>44389</v>
      </c>
      <c r="H9" s="109">
        <f t="shared" si="2"/>
        <v>17</v>
      </c>
      <c r="I9" s="109">
        <v>5</v>
      </c>
      <c r="J9" s="109">
        <f t="shared" si="3"/>
        <v>0.19</v>
      </c>
      <c r="K9" s="112">
        <v>243247.76</v>
      </c>
      <c r="L9" s="138">
        <v>1</v>
      </c>
      <c r="M9" s="121">
        <v>0</v>
      </c>
      <c r="N9" s="112">
        <f t="shared" si="4"/>
        <v>243247.76</v>
      </c>
      <c r="O9" s="112">
        <f t="shared" si="5"/>
        <v>785690.2648</v>
      </c>
      <c r="P9" s="114">
        <f t="shared" si="6"/>
        <v>12162.388000000001</v>
      </c>
      <c r="Q9" s="115">
        <f t="shared" si="7"/>
        <v>12162.388000000001</v>
      </c>
    </row>
    <row r="10" spans="2:17" x14ac:dyDescent="0.25">
      <c r="B10" s="109">
        <v>5</v>
      </c>
      <c r="C10" s="109" t="s">
        <v>6462</v>
      </c>
      <c r="D10" s="109">
        <v>1200010960</v>
      </c>
      <c r="E10" s="108" t="s">
        <v>852</v>
      </c>
      <c r="F10" s="109">
        <v>2004</v>
      </c>
      <c r="G10" s="110">
        <v>44389</v>
      </c>
      <c r="H10" s="109">
        <f t="shared" si="2"/>
        <v>17</v>
      </c>
      <c r="I10" s="109">
        <v>5</v>
      </c>
      <c r="J10" s="109">
        <f t="shared" si="3"/>
        <v>0.19</v>
      </c>
      <c r="K10" s="112">
        <v>96466</v>
      </c>
      <c r="L10" s="138">
        <v>1</v>
      </c>
      <c r="M10" s="121">
        <v>0</v>
      </c>
      <c r="N10" s="112">
        <f t="shared" si="4"/>
        <v>96466</v>
      </c>
      <c r="O10" s="112">
        <f t="shared" si="5"/>
        <v>311585.18</v>
      </c>
      <c r="P10" s="114">
        <f t="shared" si="6"/>
        <v>4823.3</v>
      </c>
      <c r="Q10" s="115">
        <f t="shared" si="7"/>
        <v>4823.3</v>
      </c>
    </row>
    <row r="11" spans="2:17" x14ac:dyDescent="0.25">
      <c r="B11" s="109">
        <v>6</v>
      </c>
      <c r="C11" s="109" t="s">
        <v>6462</v>
      </c>
      <c r="D11" s="109">
        <v>1200010810</v>
      </c>
      <c r="E11" s="108" t="s">
        <v>853</v>
      </c>
      <c r="F11" s="109">
        <v>2004</v>
      </c>
      <c r="G11" s="110">
        <v>44389</v>
      </c>
      <c r="H11" s="109">
        <f t="shared" si="2"/>
        <v>17</v>
      </c>
      <c r="I11" s="109">
        <v>5</v>
      </c>
      <c r="J11" s="109">
        <f t="shared" si="3"/>
        <v>0.19</v>
      </c>
      <c r="K11" s="112">
        <v>78104.25</v>
      </c>
      <c r="L11" s="138">
        <v>1</v>
      </c>
      <c r="M11" s="121">
        <v>0</v>
      </c>
      <c r="N11" s="112">
        <f t="shared" si="4"/>
        <v>78104.25</v>
      </c>
      <c r="O11" s="112">
        <f t="shared" si="5"/>
        <v>252276.72750000001</v>
      </c>
      <c r="P11" s="114">
        <f t="shared" si="6"/>
        <v>3905.2125000000001</v>
      </c>
      <c r="Q11" s="115">
        <f t="shared" si="7"/>
        <v>3905.2125000000001</v>
      </c>
    </row>
    <row r="12" spans="2:17" x14ac:dyDescent="0.25">
      <c r="B12" s="109">
        <v>7</v>
      </c>
      <c r="C12" s="109" t="s">
        <v>6462</v>
      </c>
      <c r="D12" s="109">
        <v>1200011220</v>
      </c>
      <c r="E12" s="108" t="s">
        <v>854</v>
      </c>
      <c r="F12" s="109">
        <v>2004</v>
      </c>
      <c r="G12" s="110">
        <v>44389</v>
      </c>
      <c r="H12" s="109">
        <f t="shared" si="2"/>
        <v>17</v>
      </c>
      <c r="I12" s="109">
        <v>5</v>
      </c>
      <c r="J12" s="109">
        <f t="shared" si="3"/>
        <v>0.19</v>
      </c>
      <c r="K12" s="112">
        <v>75965.37</v>
      </c>
      <c r="L12" s="138">
        <v>1</v>
      </c>
      <c r="M12" s="121">
        <v>0</v>
      </c>
      <c r="N12" s="112">
        <f t="shared" si="4"/>
        <v>75965.37</v>
      </c>
      <c r="O12" s="112">
        <f t="shared" si="5"/>
        <v>245368.14509999999</v>
      </c>
      <c r="P12" s="114">
        <f t="shared" si="6"/>
        <v>3798.2685000000001</v>
      </c>
      <c r="Q12" s="115">
        <f t="shared" si="7"/>
        <v>3798.2685000000001</v>
      </c>
    </row>
    <row r="13" spans="2:17" x14ac:dyDescent="0.25">
      <c r="B13" s="109">
        <v>8</v>
      </c>
      <c r="C13" s="109" t="s">
        <v>6462</v>
      </c>
      <c r="D13" s="109">
        <v>1200010880</v>
      </c>
      <c r="E13" s="108" t="s">
        <v>855</v>
      </c>
      <c r="F13" s="109">
        <v>2004</v>
      </c>
      <c r="G13" s="110">
        <v>44389</v>
      </c>
      <c r="H13" s="109">
        <f t="shared" si="2"/>
        <v>17</v>
      </c>
      <c r="I13" s="109">
        <v>5</v>
      </c>
      <c r="J13" s="109">
        <f t="shared" si="3"/>
        <v>0.19</v>
      </c>
      <c r="K13" s="112">
        <v>57564.21</v>
      </c>
      <c r="L13" s="138">
        <v>1</v>
      </c>
      <c r="M13" s="121">
        <v>0</v>
      </c>
      <c r="N13" s="112">
        <f t="shared" si="4"/>
        <v>57564.21</v>
      </c>
      <c r="O13" s="112">
        <f t="shared" si="5"/>
        <v>185932.3983</v>
      </c>
      <c r="P13" s="114">
        <f t="shared" si="6"/>
        <v>2878.2105000000001</v>
      </c>
      <c r="Q13" s="115">
        <f t="shared" si="7"/>
        <v>2878.2105000000001</v>
      </c>
    </row>
    <row r="14" spans="2:17" x14ac:dyDescent="0.25">
      <c r="B14" s="109">
        <v>9</v>
      </c>
      <c r="C14" s="109" t="s">
        <v>6462</v>
      </c>
      <c r="D14" s="109">
        <v>1200010970</v>
      </c>
      <c r="E14" s="108" t="s">
        <v>856</v>
      </c>
      <c r="F14" s="109">
        <v>2004</v>
      </c>
      <c r="G14" s="110">
        <v>44389</v>
      </c>
      <c r="H14" s="109">
        <f t="shared" si="2"/>
        <v>17</v>
      </c>
      <c r="I14" s="109">
        <v>5</v>
      </c>
      <c r="J14" s="109">
        <f t="shared" si="3"/>
        <v>0.19</v>
      </c>
      <c r="K14" s="112">
        <v>55774.25</v>
      </c>
      <c r="L14" s="138">
        <v>1</v>
      </c>
      <c r="M14" s="121">
        <v>0</v>
      </c>
      <c r="N14" s="112">
        <f t="shared" si="4"/>
        <v>55774.25</v>
      </c>
      <c r="O14" s="112">
        <f t="shared" si="5"/>
        <v>180150.82749999998</v>
      </c>
      <c r="P14" s="114">
        <f t="shared" si="6"/>
        <v>2788.7125000000001</v>
      </c>
      <c r="Q14" s="115">
        <f t="shared" si="7"/>
        <v>2788.7125000000001</v>
      </c>
    </row>
    <row r="15" spans="2:17" x14ac:dyDescent="0.25">
      <c r="B15" s="109">
        <v>10</v>
      </c>
      <c r="C15" s="109" t="s">
        <v>6462</v>
      </c>
      <c r="D15" s="109">
        <v>1200011430</v>
      </c>
      <c r="E15" s="108" t="s">
        <v>857</v>
      </c>
      <c r="F15" s="109">
        <v>2004</v>
      </c>
      <c r="G15" s="110">
        <v>44389</v>
      </c>
      <c r="H15" s="109">
        <f t="shared" si="2"/>
        <v>17</v>
      </c>
      <c r="I15" s="109">
        <v>5</v>
      </c>
      <c r="J15" s="109">
        <f t="shared" si="3"/>
        <v>0.19</v>
      </c>
      <c r="K15" s="112">
        <v>52317.23</v>
      </c>
      <c r="L15" s="138">
        <v>1</v>
      </c>
      <c r="M15" s="121">
        <v>0</v>
      </c>
      <c r="N15" s="112">
        <f t="shared" si="4"/>
        <v>52317.23</v>
      </c>
      <c r="O15" s="112">
        <f t="shared" si="5"/>
        <v>168984.65290000002</v>
      </c>
      <c r="P15" s="114">
        <f t="shared" si="6"/>
        <v>2615.8615000000004</v>
      </c>
      <c r="Q15" s="115">
        <f t="shared" si="7"/>
        <v>2615.8615000000004</v>
      </c>
    </row>
    <row r="16" spans="2:17" x14ac:dyDescent="0.25">
      <c r="B16" s="109">
        <v>11</v>
      </c>
      <c r="C16" s="109" t="s">
        <v>6462</v>
      </c>
      <c r="D16" s="109">
        <v>1200011300</v>
      </c>
      <c r="E16" s="108" t="s">
        <v>858</v>
      </c>
      <c r="F16" s="109">
        <v>2004</v>
      </c>
      <c r="G16" s="110">
        <v>44389</v>
      </c>
      <c r="H16" s="109">
        <f t="shared" si="2"/>
        <v>17</v>
      </c>
      <c r="I16" s="109">
        <v>5</v>
      </c>
      <c r="J16" s="109">
        <f t="shared" si="3"/>
        <v>0.19</v>
      </c>
      <c r="K16" s="112">
        <v>46042.39</v>
      </c>
      <c r="L16" s="138">
        <v>1</v>
      </c>
      <c r="M16" s="121">
        <v>0</v>
      </c>
      <c r="N16" s="112">
        <f t="shared" si="4"/>
        <v>46042.39</v>
      </c>
      <c r="O16" s="112">
        <f t="shared" si="5"/>
        <v>148716.9197</v>
      </c>
      <c r="P16" s="114">
        <f t="shared" si="6"/>
        <v>2302.1195000000002</v>
      </c>
      <c r="Q16" s="115">
        <f t="shared" si="7"/>
        <v>2302.1195000000002</v>
      </c>
    </row>
    <row r="17" spans="2:17" x14ac:dyDescent="0.25">
      <c r="B17" s="109">
        <v>12</v>
      </c>
      <c r="C17" s="109" t="s">
        <v>6462</v>
      </c>
      <c r="D17" s="109">
        <v>1200010840</v>
      </c>
      <c r="E17" s="108" t="s">
        <v>859</v>
      </c>
      <c r="F17" s="109">
        <v>2004</v>
      </c>
      <c r="G17" s="110">
        <v>44389</v>
      </c>
      <c r="H17" s="109">
        <f t="shared" si="2"/>
        <v>17</v>
      </c>
      <c r="I17" s="109">
        <v>5</v>
      </c>
      <c r="J17" s="109">
        <f t="shared" si="3"/>
        <v>0.19</v>
      </c>
      <c r="K17" s="112">
        <v>33615.26</v>
      </c>
      <c r="L17" s="138">
        <v>1</v>
      </c>
      <c r="M17" s="121">
        <v>0</v>
      </c>
      <c r="N17" s="112">
        <f t="shared" si="4"/>
        <v>33615.26</v>
      </c>
      <c r="O17" s="112">
        <f t="shared" si="5"/>
        <v>108577.28980000001</v>
      </c>
      <c r="P17" s="114">
        <f t="shared" si="6"/>
        <v>1680.7630000000001</v>
      </c>
      <c r="Q17" s="115">
        <f t="shared" si="7"/>
        <v>1680.7630000000001</v>
      </c>
    </row>
    <row r="18" spans="2:17" x14ac:dyDescent="0.25">
      <c r="B18" s="109">
        <v>13</v>
      </c>
      <c r="C18" s="109" t="s">
        <v>6462</v>
      </c>
      <c r="D18" s="109">
        <v>1200010830</v>
      </c>
      <c r="E18" s="108" t="s">
        <v>860</v>
      </c>
      <c r="F18" s="109">
        <v>2004</v>
      </c>
      <c r="G18" s="110">
        <v>44389</v>
      </c>
      <c r="H18" s="109">
        <f t="shared" si="2"/>
        <v>17</v>
      </c>
      <c r="I18" s="109">
        <v>5</v>
      </c>
      <c r="J18" s="109">
        <f t="shared" si="3"/>
        <v>0.19</v>
      </c>
      <c r="K18" s="112">
        <v>25842.48</v>
      </c>
      <c r="L18" s="138">
        <v>1</v>
      </c>
      <c r="M18" s="121">
        <v>0</v>
      </c>
      <c r="N18" s="112">
        <f t="shared" si="4"/>
        <v>25842.48</v>
      </c>
      <c r="O18" s="112">
        <f t="shared" si="5"/>
        <v>83471.210399999996</v>
      </c>
      <c r="P18" s="114">
        <f t="shared" si="6"/>
        <v>1292.124</v>
      </c>
      <c r="Q18" s="115">
        <f t="shared" si="7"/>
        <v>1292.124</v>
      </c>
    </row>
    <row r="19" spans="2:17" x14ac:dyDescent="0.25">
      <c r="B19" s="109">
        <v>14</v>
      </c>
      <c r="C19" s="109" t="s">
        <v>6462</v>
      </c>
      <c r="D19" s="109">
        <v>1200010950</v>
      </c>
      <c r="E19" s="108" t="s">
        <v>861</v>
      </c>
      <c r="F19" s="109">
        <v>2004</v>
      </c>
      <c r="G19" s="110">
        <v>44389</v>
      </c>
      <c r="H19" s="109">
        <f t="shared" si="2"/>
        <v>17</v>
      </c>
      <c r="I19" s="109">
        <v>5</v>
      </c>
      <c r="J19" s="109">
        <f t="shared" si="3"/>
        <v>0.19</v>
      </c>
      <c r="K19" s="112">
        <v>21347.38</v>
      </c>
      <c r="L19" s="138">
        <v>1</v>
      </c>
      <c r="M19" s="121">
        <v>0</v>
      </c>
      <c r="N19" s="112">
        <f t="shared" si="4"/>
        <v>21347.38</v>
      </c>
      <c r="O19" s="112">
        <f t="shared" si="5"/>
        <v>68952.037400000001</v>
      </c>
      <c r="P19" s="114">
        <f t="shared" si="6"/>
        <v>1067.3690000000001</v>
      </c>
      <c r="Q19" s="115">
        <f t="shared" si="7"/>
        <v>1067.3690000000001</v>
      </c>
    </row>
    <row r="20" spans="2:17" x14ac:dyDescent="0.25">
      <c r="B20" s="109">
        <v>15</v>
      </c>
      <c r="C20" s="109" t="s">
        <v>6462</v>
      </c>
      <c r="D20" s="109">
        <v>1200011470</v>
      </c>
      <c r="E20" s="108" t="s">
        <v>862</v>
      </c>
      <c r="F20" s="109">
        <v>2004</v>
      </c>
      <c r="G20" s="110">
        <v>44389</v>
      </c>
      <c r="H20" s="109">
        <f t="shared" si="2"/>
        <v>17</v>
      </c>
      <c r="I20" s="109">
        <v>5</v>
      </c>
      <c r="J20" s="109">
        <f t="shared" si="3"/>
        <v>0.19</v>
      </c>
      <c r="K20" s="112">
        <v>13067.44</v>
      </c>
      <c r="L20" s="138">
        <v>1</v>
      </c>
      <c r="M20" s="121">
        <v>0</v>
      </c>
      <c r="N20" s="112">
        <f t="shared" si="4"/>
        <v>13067.44</v>
      </c>
      <c r="O20" s="112">
        <f t="shared" si="5"/>
        <v>42207.831200000001</v>
      </c>
      <c r="P20" s="114">
        <f t="shared" si="6"/>
        <v>653.37200000000007</v>
      </c>
      <c r="Q20" s="115">
        <f t="shared" si="7"/>
        <v>653.37200000000007</v>
      </c>
    </row>
    <row r="21" spans="2:17" x14ac:dyDescent="0.25">
      <c r="B21" s="109">
        <v>16</v>
      </c>
      <c r="C21" s="109" t="s">
        <v>6462</v>
      </c>
      <c r="D21" s="109">
        <v>1200011170</v>
      </c>
      <c r="E21" s="108" t="s">
        <v>863</v>
      </c>
      <c r="F21" s="109">
        <v>2004</v>
      </c>
      <c r="G21" s="110">
        <v>44389</v>
      </c>
      <c r="H21" s="109">
        <f t="shared" si="2"/>
        <v>17</v>
      </c>
      <c r="I21" s="109">
        <v>5</v>
      </c>
      <c r="J21" s="109">
        <f t="shared" si="3"/>
        <v>0.19</v>
      </c>
      <c r="K21" s="112">
        <v>12138.94</v>
      </c>
      <c r="L21" s="138">
        <v>1</v>
      </c>
      <c r="M21" s="121">
        <v>0</v>
      </c>
      <c r="N21" s="112">
        <f t="shared" si="4"/>
        <v>12138.94</v>
      </c>
      <c r="O21" s="112">
        <f t="shared" si="5"/>
        <v>39208.7762</v>
      </c>
      <c r="P21" s="114">
        <f t="shared" si="6"/>
        <v>606.947</v>
      </c>
      <c r="Q21" s="115">
        <f t="shared" si="7"/>
        <v>606.947</v>
      </c>
    </row>
    <row r="22" spans="2:17" x14ac:dyDescent="0.25">
      <c r="B22" s="109">
        <v>17</v>
      </c>
      <c r="C22" s="109" t="s">
        <v>6462</v>
      </c>
      <c r="D22" s="109">
        <v>1200011080</v>
      </c>
      <c r="E22" s="108" t="s">
        <v>864</v>
      </c>
      <c r="F22" s="109">
        <v>2004</v>
      </c>
      <c r="G22" s="110">
        <v>44389</v>
      </c>
      <c r="H22" s="109">
        <f t="shared" si="2"/>
        <v>17</v>
      </c>
      <c r="I22" s="109">
        <v>5</v>
      </c>
      <c r="J22" s="109">
        <f t="shared" si="3"/>
        <v>0.19</v>
      </c>
      <c r="K22" s="112">
        <v>7327.15</v>
      </c>
      <c r="L22" s="138">
        <v>1</v>
      </c>
      <c r="M22" s="121">
        <v>0</v>
      </c>
      <c r="N22" s="112">
        <f t="shared" si="4"/>
        <v>7327.15</v>
      </c>
      <c r="O22" s="112">
        <f t="shared" si="5"/>
        <v>23666.694499999998</v>
      </c>
      <c r="P22" s="114">
        <f t="shared" si="6"/>
        <v>366.35750000000002</v>
      </c>
      <c r="Q22" s="115">
        <f t="shared" si="7"/>
        <v>366.35750000000002</v>
      </c>
    </row>
    <row r="23" spans="2:17" x14ac:dyDescent="0.25">
      <c r="B23" s="109">
        <v>18</v>
      </c>
      <c r="C23" s="109" t="s">
        <v>6462</v>
      </c>
      <c r="D23" s="109">
        <v>1200010870</v>
      </c>
      <c r="E23" s="108" t="s">
        <v>865</v>
      </c>
      <c r="F23" s="109">
        <v>2004</v>
      </c>
      <c r="G23" s="110">
        <v>44389</v>
      </c>
      <c r="H23" s="109">
        <f t="shared" si="2"/>
        <v>17</v>
      </c>
      <c r="I23" s="109">
        <v>5</v>
      </c>
      <c r="J23" s="109">
        <f t="shared" si="3"/>
        <v>0.19</v>
      </c>
      <c r="K23" s="112">
        <v>7226.94</v>
      </c>
      <c r="L23" s="138">
        <v>1</v>
      </c>
      <c r="M23" s="121">
        <v>0</v>
      </c>
      <c r="N23" s="112">
        <f t="shared" si="4"/>
        <v>7226.94</v>
      </c>
      <c r="O23" s="112">
        <f t="shared" si="5"/>
        <v>23343.016199999998</v>
      </c>
      <c r="P23" s="114">
        <f t="shared" si="6"/>
        <v>361.34699999999998</v>
      </c>
      <c r="Q23" s="115">
        <f t="shared" si="7"/>
        <v>361.34699999999998</v>
      </c>
    </row>
    <row r="24" spans="2:17" x14ac:dyDescent="0.25">
      <c r="B24" s="109">
        <v>19</v>
      </c>
      <c r="C24" s="109" t="s">
        <v>6462</v>
      </c>
      <c r="D24" s="109">
        <v>1200030420</v>
      </c>
      <c r="E24" s="108" t="s">
        <v>866</v>
      </c>
      <c r="F24" s="109">
        <v>2004</v>
      </c>
      <c r="G24" s="110">
        <v>44389</v>
      </c>
      <c r="H24" s="109">
        <f t="shared" si="2"/>
        <v>17</v>
      </c>
      <c r="I24" s="109">
        <v>5</v>
      </c>
      <c r="J24" s="109">
        <f t="shared" si="3"/>
        <v>0.19</v>
      </c>
      <c r="K24" s="112">
        <v>1794.05</v>
      </c>
      <c r="L24" s="138">
        <v>1</v>
      </c>
      <c r="M24" s="121">
        <v>0</v>
      </c>
      <c r="N24" s="112">
        <f t="shared" si="4"/>
        <v>1794.05</v>
      </c>
      <c r="O24" s="112">
        <f t="shared" si="5"/>
        <v>5794.7815000000001</v>
      </c>
      <c r="P24" s="114">
        <f t="shared" si="6"/>
        <v>89.702500000000001</v>
      </c>
      <c r="Q24" s="115">
        <f t="shared" si="7"/>
        <v>89.702500000000001</v>
      </c>
    </row>
    <row r="25" spans="2:17" x14ac:dyDescent="0.25">
      <c r="B25" s="109">
        <v>20</v>
      </c>
      <c r="C25" s="109" t="s">
        <v>6462</v>
      </c>
      <c r="D25" s="109">
        <v>1200011100</v>
      </c>
      <c r="E25" s="108" t="s">
        <v>867</v>
      </c>
      <c r="F25" s="109">
        <v>2005</v>
      </c>
      <c r="G25" s="110">
        <v>44389</v>
      </c>
      <c r="H25" s="109">
        <f t="shared" si="2"/>
        <v>16</v>
      </c>
      <c r="I25" s="109">
        <v>5</v>
      </c>
      <c r="J25" s="109">
        <f t="shared" si="3"/>
        <v>0.19</v>
      </c>
      <c r="K25" s="112">
        <v>1778437</v>
      </c>
      <c r="L25" s="138">
        <v>1</v>
      </c>
      <c r="M25" s="121">
        <v>0</v>
      </c>
      <c r="N25" s="112">
        <f t="shared" si="4"/>
        <v>1778437</v>
      </c>
      <c r="O25" s="112">
        <f t="shared" si="5"/>
        <v>5406448.4800000004</v>
      </c>
      <c r="P25" s="114">
        <f t="shared" si="6"/>
        <v>88921.85</v>
      </c>
      <c r="Q25" s="115">
        <f t="shared" si="7"/>
        <v>88921.85</v>
      </c>
    </row>
    <row r="26" spans="2:17" x14ac:dyDescent="0.25">
      <c r="B26" s="109">
        <v>21</v>
      </c>
      <c r="C26" s="109" t="s">
        <v>6462</v>
      </c>
      <c r="D26" s="109">
        <v>1200011600</v>
      </c>
      <c r="E26" s="108" t="s">
        <v>868</v>
      </c>
      <c r="F26" s="109">
        <v>2005</v>
      </c>
      <c r="G26" s="110">
        <v>44389</v>
      </c>
      <c r="H26" s="109">
        <f t="shared" si="2"/>
        <v>16</v>
      </c>
      <c r="I26" s="109">
        <v>5</v>
      </c>
      <c r="J26" s="109">
        <f t="shared" si="3"/>
        <v>0.19</v>
      </c>
      <c r="K26" s="112">
        <v>1089625.17</v>
      </c>
      <c r="L26" s="138">
        <v>1</v>
      </c>
      <c r="M26" s="121">
        <v>0</v>
      </c>
      <c r="N26" s="112">
        <f t="shared" si="4"/>
        <v>1089625.17</v>
      </c>
      <c r="O26" s="112">
        <f t="shared" si="5"/>
        <v>3312460.5167999999</v>
      </c>
      <c r="P26" s="114">
        <f t="shared" si="6"/>
        <v>54481.258499999996</v>
      </c>
      <c r="Q26" s="115">
        <f t="shared" si="7"/>
        <v>54481.258499999996</v>
      </c>
    </row>
    <row r="27" spans="2:17" x14ac:dyDescent="0.25">
      <c r="B27" s="109">
        <v>22</v>
      </c>
      <c r="C27" s="109" t="s">
        <v>6462</v>
      </c>
      <c r="D27" s="109">
        <v>1200011360</v>
      </c>
      <c r="E27" s="108" t="s">
        <v>869</v>
      </c>
      <c r="F27" s="109">
        <v>2005</v>
      </c>
      <c r="G27" s="110">
        <v>44389</v>
      </c>
      <c r="H27" s="109">
        <f t="shared" si="2"/>
        <v>16</v>
      </c>
      <c r="I27" s="109">
        <v>5</v>
      </c>
      <c r="J27" s="109">
        <f t="shared" si="3"/>
        <v>0.19</v>
      </c>
      <c r="K27" s="112">
        <v>1053377.46</v>
      </c>
      <c r="L27" s="138">
        <v>1</v>
      </c>
      <c r="M27" s="121">
        <v>0</v>
      </c>
      <c r="N27" s="112">
        <f t="shared" si="4"/>
        <v>1053377.46</v>
      </c>
      <c r="O27" s="112">
        <f t="shared" si="5"/>
        <v>3202267.4783999999</v>
      </c>
      <c r="P27" s="114">
        <f t="shared" si="6"/>
        <v>52668.873</v>
      </c>
      <c r="Q27" s="115">
        <f t="shared" si="7"/>
        <v>52668.873</v>
      </c>
    </row>
    <row r="28" spans="2:17" x14ac:dyDescent="0.25">
      <c r="B28" s="109">
        <v>23</v>
      </c>
      <c r="C28" s="109" t="s">
        <v>6462</v>
      </c>
      <c r="D28" s="109">
        <v>1200010990</v>
      </c>
      <c r="E28" s="108" t="s">
        <v>870</v>
      </c>
      <c r="F28" s="109">
        <v>2005</v>
      </c>
      <c r="G28" s="110">
        <v>44389</v>
      </c>
      <c r="H28" s="109">
        <f t="shared" si="2"/>
        <v>16</v>
      </c>
      <c r="I28" s="109">
        <v>5</v>
      </c>
      <c r="J28" s="109">
        <f t="shared" si="3"/>
        <v>0.19</v>
      </c>
      <c r="K28" s="112">
        <v>178200</v>
      </c>
      <c r="L28" s="138">
        <v>1</v>
      </c>
      <c r="M28" s="121">
        <v>0</v>
      </c>
      <c r="N28" s="112">
        <f t="shared" si="4"/>
        <v>178200</v>
      </c>
      <c r="O28" s="112">
        <f t="shared" si="5"/>
        <v>541728</v>
      </c>
      <c r="P28" s="114">
        <f t="shared" si="6"/>
        <v>8910</v>
      </c>
      <c r="Q28" s="115">
        <f t="shared" si="7"/>
        <v>8910</v>
      </c>
    </row>
    <row r="29" spans="2:17" x14ac:dyDescent="0.25">
      <c r="B29" s="109">
        <v>24</v>
      </c>
      <c r="C29" s="109" t="s">
        <v>6462</v>
      </c>
      <c r="D29" s="109">
        <v>1200030450</v>
      </c>
      <c r="E29" s="108" t="s">
        <v>871</v>
      </c>
      <c r="F29" s="109">
        <v>2005</v>
      </c>
      <c r="G29" s="110">
        <v>44389</v>
      </c>
      <c r="H29" s="109">
        <f t="shared" si="2"/>
        <v>16</v>
      </c>
      <c r="I29" s="109">
        <v>5</v>
      </c>
      <c r="J29" s="109">
        <f t="shared" si="3"/>
        <v>0.19</v>
      </c>
      <c r="K29" s="112">
        <v>75208.5</v>
      </c>
      <c r="L29" s="138">
        <v>1</v>
      </c>
      <c r="M29" s="121">
        <v>0</v>
      </c>
      <c r="N29" s="112">
        <f t="shared" si="4"/>
        <v>75208.5</v>
      </c>
      <c r="O29" s="112">
        <f t="shared" si="5"/>
        <v>228633.84</v>
      </c>
      <c r="P29" s="114">
        <f t="shared" si="6"/>
        <v>3760.4250000000002</v>
      </c>
      <c r="Q29" s="115">
        <f t="shared" si="7"/>
        <v>3760.4250000000002</v>
      </c>
    </row>
    <row r="30" spans="2:17" x14ac:dyDescent="0.25">
      <c r="B30" s="109">
        <v>25</v>
      </c>
      <c r="C30" s="109" t="s">
        <v>6462</v>
      </c>
      <c r="D30" s="109">
        <v>1200011110</v>
      </c>
      <c r="E30" s="108" t="s">
        <v>872</v>
      </c>
      <c r="F30" s="109">
        <v>2005</v>
      </c>
      <c r="G30" s="110">
        <v>44389</v>
      </c>
      <c r="H30" s="109">
        <f t="shared" si="2"/>
        <v>16</v>
      </c>
      <c r="I30" s="109">
        <v>5</v>
      </c>
      <c r="J30" s="109">
        <f t="shared" si="3"/>
        <v>0.19</v>
      </c>
      <c r="K30" s="112">
        <v>64000</v>
      </c>
      <c r="L30" s="138">
        <v>1</v>
      </c>
      <c r="M30" s="121">
        <v>0</v>
      </c>
      <c r="N30" s="112">
        <f t="shared" si="4"/>
        <v>64000</v>
      </c>
      <c r="O30" s="112">
        <f t="shared" si="5"/>
        <v>194560</v>
      </c>
      <c r="P30" s="114">
        <f t="shared" si="6"/>
        <v>3200</v>
      </c>
      <c r="Q30" s="115">
        <f t="shared" si="7"/>
        <v>3200</v>
      </c>
    </row>
    <row r="31" spans="2:17" x14ac:dyDescent="0.25">
      <c r="B31" s="109">
        <v>26</v>
      </c>
      <c r="C31" s="109" t="s">
        <v>6462</v>
      </c>
      <c r="D31" s="109">
        <v>1200011480</v>
      </c>
      <c r="E31" s="108" t="s">
        <v>862</v>
      </c>
      <c r="F31" s="109">
        <v>2005</v>
      </c>
      <c r="G31" s="110">
        <v>44389</v>
      </c>
      <c r="H31" s="109">
        <f t="shared" si="2"/>
        <v>16</v>
      </c>
      <c r="I31" s="109">
        <v>5</v>
      </c>
      <c r="J31" s="109">
        <f t="shared" si="3"/>
        <v>0.19</v>
      </c>
      <c r="K31" s="112">
        <v>51665.75</v>
      </c>
      <c r="L31" s="138">
        <v>1</v>
      </c>
      <c r="M31" s="121">
        <v>0</v>
      </c>
      <c r="N31" s="112">
        <f t="shared" si="4"/>
        <v>51665.75</v>
      </c>
      <c r="O31" s="112">
        <f t="shared" si="5"/>
        <v>157063.88</v>
      </c>
      <c r="P31" s="114">
        <f t="shared" si="6"/>
        <v>2583.2875000000004</v>
      </c>
      <c r="Q31" s="115">
        <f t="shared" si="7"/>
        <v>2583.2875000000004</v>
      </c>
    </row>
    <row r="32" spans="2:17" x14ac:dyDescent="0.25">
      <c r="B32" s="109">
        <v>27</v>
      </c>
      <c r="C32" s="109" t="s">
        <v>6462</v>
      </c>
      <c r="D32" s="109">
        <v>1200011410</v>
      </c>
      <c r="E32" s="108" t="s">
        <v>873</v>
      </c>
      <c r="F32" s="109">
        <v>2005</v>
      </c>
      <c r="G32" s="110">
        <v>44389</v>
      </c>
      <c r="H32" s="109">
        <f t="shared" si="2"/>
        <v>16</v>
      </c>
      <c r="I32" s="109">
        <v>5</v>
      </c>
      <c r="J32" s="109">
        <f t="shared" si="3"/>
        <v>0.19</v>
      </c>
      <c r="K32" s="112">
        <v>45002</v>
      </c>
      <c r="L32" s="138">
        <v>1</v>
      </c>
      <c r="M32" s="121">
        <v>0</v>
      </c>
      <c r="N32" s="112">
        <f t="shared" si="4"/>
        <v>45002</v>
      </c>
      <c r="O32" s="112">
        <f t="shared" si="5"/>
        <v>136806.07999999999</v>
      </c>
      <c r="P32" s="114">
        <f t="shared" si="6"/>
        <v>2250.1</v>
      </c>
      <c r="Q32" s="115">
        <f t="shared" si="7"/>
        <v>2250.1</v>
      </c>
    </row>
    <row r="33" spans="2:17" x14ac:dyDescent="0.25">
      <c r="B33" s="109">
        <v>28</v>
      </c>
      <c r="C33" s="109" t="s">
        <v>6462</v>
      </c>
      <c r="D33" s="109">
        <v>1200011370</v>
      </c>
      <c r="E33" s="108" t="s">
        <v>874</v>
      </c>
      <c r="F33" s="109">
        <v>2005</v>
      </c>
      <c r="G33" s="110">
        <v>44389</v>
      </c>
      <c r="H33" s="109">
        <f t="shared" si="2"/>
        <v>16</v>
      </c>
      <c r="I33" s="109">
        <v>5</v>
      </c>
      <c r="J33" s="109">
        <f t="shared" si="3"/>
        <v>0.19</v>
      </c>
      <c r="K33" s="112">
        <v>44110</v>
      </c>
      <c r="L33" s="138">
        <v>1</v>
      </c>
      <c r="M33" s="121">
        <v>0</v>
      </c>
      <c r="N33" s="112">
        <f t="shared" si="4"/>
        <v>44110</v>
      </c>
      <c r="O33" s="112">
        <f t="shared" si="5"/>
        <v>134094.39999999999</v>
      </c>
      <c r="P33" s="114">
        <f t="shared" si="6"/>
        <v>2205.5</v>
      </c>
      <c r="Q33" s="115">
        <f t="shared" si="7"/>
        <v>2205.5</v>
      </c>
    </row>
    <row r="34" spans="2:17" x14ac:dyDescent="0.25">
      <c r="B34" s="109">
        <v>29</v>
      </c>
      <c r="C34" s="109" t="s">
        <v>6462</v>
      </c>
      <c r="D34" s="109">
        <v>1200011570</v>
      </c>
      <c r="E34" s="108" t="s">
        <v>875</v>
      </c>
      <c r="F34" s="109">
        <v>2005</v>
      </c>
      <c r="G34" s="110">
        <v>44389</v>
      </c>
      <c r="H34" s="109">
        <f t="shared" si="2"/>
        <v>16</v>
      </c>
      <c r="I34" s="109">
        <v>5</v>
      </c>
      <c r="J34" s="109">
        <f t="shared" si="3"/>
        <v>0.19</v>
      </c>
      <c r="K34" s="112">
        <v>36000</v>
      </c>
      <c r="L34" s="138">
        <v>1</v>
      </c>
      <c r="M34" s="121">
        <v>0</v>
      </c>
      <c r="N34" s="112">
        <f t="shared" si="4"/>
        <v>36000</v>
      </c>
      <c r="O34" s="112">
        <f t="shared" si="5"/>
        <v>109440</v>
      </c>
      <c r="P34" s="114">
        <f t="shared" si="6"/>
        <v>1800</v>
      </c>
      <c r="Q34" s="115">
        <f t="shared" si="7"/>
        <v>1800</v>
      </c>
    </row>
    <row r="35" spans="2:17" x14ac:dyDescent="0.25">
      <c r="B35" s="109">
        <v>30</v>
      </c>
      <c r="C35" s="109" t="s">
        <v>6462</v>
      </c>
      <c r="D35" s="109">
        <v>1200011340</v>
      </c>
      <c r="E35" s="108" t="s">
        <v>876</v>
      </c>
      <c r="F35" s="109">
        <v>2005</v>
      </c>
      <c r="G35" s="110">
        <v>44389</v>
      </c>
      <c r="H35" s="109">
        <f t="shared" si="2"/>
        <v>16</v>
      </c>
      <c r="I35" s="109">
        <v>5</v>
      </c>
      <c r="J35" s="109">
        <f t="shared" si="3"/>
        <v>0.19</v>
      </c>
      <c r="K35" s="112">
        <v>14547.06</v>
      </c>
      <c r="L35" s="138">
        <v>1</v>
      </c>
      <c r="M35" s="121">
        <v>0</v>
      </c>
      <c r="N35" s="112">
        <f t="shared" si="4"/>
        <v>14547.06</v>
      </c>
      <c r="O35" s="112">
        <f t="shared" si="5"/>
        <v>44223.062400000003</v>
      </c>
      <c r="P35" s="114">
        <f t="shared" si="6"/>
        <v>727.35300000000007</v>
      </c>
      <c r="Q35" s="115">
        <f t="shared" si="7"/>
        <v>727.35300000000007</v>
      </c>
    </row>
    <row r="36" spans="2:17" x14ac:dyDescent="0.25">
      <c r="B36" s="109">
        <v>31</v>
      </c>
      <c r="C36" s="109" t="s">
        <v>6462</v>
      </c>
      <c r="D36" s="109">
        <v>1200011350</v>
      </c>
      <c r="E36" s="108" t="s">
        <v>876</v>
      </c>
      <c r="F36" s="109">
        <v>2005</v>
      </c>
      <c r="G36" s="110">
        <v>44389</v>
      </c>
      <c r="H36" s="109">
        <f t="shared" si="2"/>
        <v>16</v>
      </c>
      <c r="I36" s="109">
        <v>5</v>
      </c>
      <c r="J36" s="109">
        <f t="shared" si="3"/>
        <v>0.19</v>
      </c>
      <c r="K36" s="112">
        <v>14220</v>
      </c>
      <c r="L36" s="138">
        <v>1</v>
      </c>
      <c r="M36" s="121">
        <v>0</v>
      </c>
      <c r="N36" s="112">
        <f t="shared" si="4"/>
        <v>14220</v>
      </c>
      <c r="O36" s="112">
        <f t="shared" si="5"/>
        <v>43228.800000000003</v>
      </c>
      <c r="P36" s="114">
        <f t="shared" si="6"/>
        <v>711</v>
      </c>
      <c r="Q36" s="115">
        <f t="shared" si="7"/>
        <v>711</v>
      </c>
    </row>
    <row r="37" spans="2:17" x14ac:dyDescent="0.25">
      <c r="B37" s="109">
        <v>32</v>
      </c>
      <c r="C37" s="109" t="s">
        <v>6462</v>
      </c>
      <c r="D37" s="109">
        <v>1200011520</v>
      </c>
      <c r="E37" s="108" t="s">
        <v>877</v>
      </c>
      <c r="F37" s="109">
        <v>2005</v>
      </c>
      <c r="G37" s="110">
        <v>44389</v>
      </c>
      <c r="H37" s="109">
        <f t="shared" si="2"/>
        <v>16</v>
      </c>
      <c r="I37" s="109">
        <v>5</v>
      </c>
      <c r="J37" s="109">
        <f t="shared" si="3"/>
        <v>0.19</v>
      </c>
      <c r="K37" s="112">
        <v>11200</v>
      </c>
      <c r="L37" s="138">
        <v>1</v>
      </c>
      <c r="M37" s="121">
        <v>0</v>
      </c>
      <c r="N37" s="112">
        <f t="shared" si="4"/>
        <v>11200</v>
      </c>
      <c r="O37" s="112">
        <f t="shared" si="5"/>
        <v>34048</v>
      </c>
      <c r="P37" s="114">
        <f t="shared" si="6"/>
        <v>560</v>
      </c>
      <c r="Q37" s="115">
        <f t="shared" si="7"/>
        <v>560</v>
      </c>
    </row>
    <row r="38" spans="2:17" x14ac:dyDescent="0.25">
      <c r="B38" s="109">
        <v>33</v>
      </c>
      <c r="C38" s="109" t="s">
        <v>6462</v>
      </c>
      <c r="D38" s="109">
        <v>1200011210</v>
      </c>
      <c r="E38" s="108" t="s">
        <v>878</v>
      </c>
      <c r="F38" s="109">
        <v>2005</v>
      </c>
      <c r="G38" s="110">
        <v>44389</v>
      </c>
      <c r="H38" s="109">
        <f t="shared" si="2"/>
        <v>16</v>
      </c>
      <c r="I38" s="109">
        <v>5</v>
      </c>
      <c r="J38" s="109">
        <f t="shared" si="3"/>
        <v>0.19</v>
      </c>
      <c r="K38" s="112">
        <v>10600</v>
      </c>
      <c r="L38" s="138">
        <v>1</v>
      </c>
      <c r="M38" s="121">
        <v>0</v>
      </c>
      <c r="N38" s="112">
        <f t="shared" si="4"/>
        <v>10600</v>
      </c>
      <c r="O38" s="112">
        <f t="shared" si="5"/>
        <v>32224</v>
      </c>
      <c r="P38" s="114">
        <f t="shared" si="6"/>
        <v>530</v>
      </c>
      <c r="Q38" s="115">
        <f t="shared" si="7"/>
        <v>530</v>
      </c>
    </row>
    <row r="39" spans="2:17" x14ac:dyDescent="0.25">
      <c r="B39" s="109">
        <v>34</v>
      </c>
      <c r="C39" s="109" t="s">
        <v>6462</v>
      </c>
      <c r="D39" s="109">
        <v>1200011580</v>
      </c>
      <c r="E39" s="108" t="s">
        <v>879</v>
      </c>
      <c r="F39" s="109">
        <v>2005</v>
      </c>
      <c r="G39" s="110">
        <v>44389</v>
      </c>
      <c r="H39" s="109">
        <f t="shared" si="2"/>
        <v>16</v>
      </c>
      <c r="I39" s="109">
        <v>5</v>
      </c>
      <c r="J39" s="109">
        <f t="shared" si="3"/>
        <v>0.19</v>
      </c>
      <c r="K39" s="112">
        <v>10400</v>
      </c>
      <c r="L39" s="138">
        <v>1</v>
      </c>
      <c r="M39" s="121">
        <v>0</v>
      </c>
      <c r="N39" s="112">
        <f t="shared" si="4"/>
        <v>10400</v>
      </c>
      <c r="O39" s="112">
        <f t="shared" si="5"/>
        <v>31616</v>
      </c>
      <c r="P39" s="114">
        <f t="shared" si="6"/>
        <v>520</v>
      </c>
      <c r="Q39" s="115">
        <f t="shared" si="7"/>
        <v>520</v>
      </c>
    </row>
    <row r="40" spans="2:17" x14ac:dyDescent="0.25">
      <c r="B40" s="109">
        <v>35</v>
      </c>
      <c r="C40" s="109" t="s">
        <v>6462</v>
      </c>
      <c r="D40" s="109">
        <v>1200011200</v>
      </c>
      <c r="E40" s="108" t="s">
        <v>880</v>
      </c>
      <c r="F40" s="109">
        <v>2005</v>
      </c>
      <c r="G40" s="110">
        <v>44389</v>
      </c>
      <c r="H40" s="109">
        <f t="shared" si="2"/>
        <v>16</v>
      </c>
      <c r="I40" s="109">
        <v>5</v>
      </c>
      <c r="J40" s="109">
        <f t="shared" si="3"/>
        <v>0.19</v>
      </c>
      <c r="K40" s="112">
        <v>5370.74</v>
      </c>
      <c r="L40" s="138">
        <v>1</v>
      </c>
      <c r="M40" s="121">
        <v>0</v>
      </c>
      <c r="N40" s="112">
        <f t="shared" si="4"/>
        <v>5370.74</v>
      </c>
      <c r="O40" s="112">
        <f t="shared" si="5"/>
        <v>16327.0496</v>
      </c>
      <c r="P40" s="114">
        <f t="shared" si="6"/>
        <v>268.53699999999998</v>
      </c>
      <c r="Q40" s="115">
        <f t="shared" si="7"/>
        <v>268.53699999999998</v>
      </c>
    </row>
    <row r="41" spans="2:17" x14ac:dyDescent="0.25">
      <c r="B41" s="109">
        <v>36</v>
      </c>
      <c r="C41" s="109" t="s">
        <v>6462</v>
      </c>
      <c r="D41" s="109">
        <v>1200011560</v>
      </c>
      <c r="E41" s="108" t="s">
        <v>881</v>
      </c>
      <c r="F41" s="109">
        <v>2006</v>
      </c>
      <c r="G41" s="110">
        <v>44389</v>
      </c>
      <c r="H41" s="109">
        <f t="shared" si="2"/>
        <v>15</v>
      </c>
      <c r="I41" s="109">
        <v>5</v>
      </c>
      <c r="J41" s="109">
        <f t="shared" si="3"/>
        <v>0.19</v>
      </c>
      <c r="K41" s="112">
        <v>1109410.53</v>
      </c>
      <c r="L41" s="138">
        <v>1</v>
      </c>
      <c r="M41" s="121">
        <v>0</v>
      </c>
      <c r="N41" s="112">
        <f t="shared" si="4"/>
        <v>1109410.53</v>
      </c>
      <c r="O41" s="112">
        <f t="shared" si="5"/>
        <v>3161820.0105000003</v>
      </c>
      <c r="P41" s="114">
        <f t="shared" si="6"/>
        <v>55470.526500000007</v>
      </c>
      <c r="Q41" s="115">
        <f t="shared" si="7"/>
        <v>55470.526500000007</v>
      </c>
    </row>
    <row r="42" spans="2:17" x14ac:dyDescent="0.25">
      <c r="B42" s="109">
        <v>37</v>
      </c>
      <c r="C42" s="109" t="s">
        <v>6462</v>
      </c>
      <c r="D42" s="109">
        <v>1200011130</v>
      </c>
      <c r="E42" s="108" t="s">
        <v>882</v>
      </c>
      <c r="F42" s="109">
        <v>2006</v>
      </c>
      <c r="G42" s="110">
        <v>44389</v>
      </c>
      <c r="H42" s="109">
        <f t="shared" si="2"/>
        <v>15</v>
      </c>
      <c r="I42" s="109">
        <v>5</v>
      </c>
      <c r="J42" s="109">
        <f t="shared" si="3"/>
        <v>0.19</v>
      </c>
      <c r="K42" s="112">
        <v>800747.96</v>
      </c>
      <c r="L42" s="138">
        <v>1</v>
      </c>
      <c r="M42" s="121">
        <v>0</v>
      </c>
      <c r="N42" s="112">
        <f t="shared" si="4"/>
        <v>800747.96</v>
      </c>
      <c r="O42" s="112">
        <f t="shared" si="5"/>
        <v>2282131.6859999998</v>
      </c>
      <c r="P42" s="114">
        <f t="shared" si="6"/>
        <v>40037.398000000001</v>
      </c>
      <c r="Q42" s="115">
        <f t="shared" si="7"/>
        <v>40037.398000000001</v>
      </c>
    </row>
    <row r="43" spans="2:17" x14ac:dyDescent="0.25">
      <c r="B43" s="109">
        <v>38</v>
      </c>
      <c r="C43" s="109" t="s">
        <v>6462</v>
      </c>
      <c r="D43" s="109">
        <v>1200011150</v>
      </c>
      <c r="E43" s="108" t="s">
        <v>883</v>
      </c>
      <c r="F43" s="109">
        <v>2006</v>
      </c>
      <c r="G43" s="110">
        <v>44389</v>
      </c>
      <c r="H43" s="109">
        <f t="shared" si="2"/>
        <v>15</v>
      </c>
      <c r="I43" s="109">
        <v>5</v>
      </c>
      <c r="J43" s="109">
        <f t="shared" si="3"/>
        <v>0.19</v>
      </c>
      <c r="K43" s="112">
        <v>429595.19</v>
      </c>
      <c r="L43" s="138">
        <v>1</v>
      </c>
      <c r="M43" s="121">
        <v>0</v>
      </c>
      <c r="N43" s="112">
        <f t="shared" si="4"/>
        <v>429595.19</v>
      </c>
      <c r="O43" s="112">
        <f t="shared" si="5"/>
        <v>1224346.2915000001</v>
      </c>
      <c r="P43" s="114">
        <f t="shared" si="6"/>
        <v>21479.7595</v>
      </c>
      <c r="Q43" s="115">
        <f t="shared" si="7"/>
        <v>21479.7595</v>
      </c>
    </row>
    <row r="44" spans="2:17" x14ac:dyDescent="0.25">
      <c r="B44" s="109">
        <v>39</v>
      </c>
      <c r="C44" s="109" t="s">
        <v>6462</v>
      </c>
      <c r="D44" s="109">
        <v>1200011530</v>
      </c>
      <c r="E44" s="108" t="s">
        <v>884</v>
      </c>
      <c r="F44" s="109">
        <v>2006</v>
      </c>
      <c r="G44" s="110">
        <v>44389</v>
      </c>
      <c r="H44" s="109">
        <f t="shared" si="2"/>
        <v>15</v>
      </c>
      <c r="I44" s="109">
        <v>5</v>
      </c>
      <c r="J44" s="109">
        <f t="shared" si="3"/>
        <v>0.19</v>
      </c>
      <c r="K44" s="112">
        <v>241798</v>
      </c>
      <c r="L44" s="138">
        <v>1</v>
      </c>
      <c r="M44" s="121">
        <v>0</v>
      </c>
      <c r="N44" s="112">
        <f t="shared" si="4"/>
        <v>241798</v>
      </c>
      <c r="O44" s="112">
        <f t="shared" si="5"/>
        <v>689124.3</v>
      </c>
      <c r="P44" s="114">
        <f t="shared" si="6"/>
        <v>12089.900000000001</v>
      </c>
      <c r="Q44" s="115">
        <f t="shared" si="7"/>
        <v>12089.900000000001</v>
      </c>
    </row>
    <row r="45" spans="2:17" x14ac:dyDescent="0.25">
      <c r="B45" s="109">
        <v>40</v>
      </c>
      <c r="C45" s="109" t="s">
        <v>6462</v>
      </c>
      <c r="D45" s="109">
        <v>1200010910</v>
      </c>
      <c r="E45" s="108" t="s">
        <v>885</v>
      </c>
      <c r="F45" s="109">
        <v>2006</v>
      </c>
      <c r="G45" s="110">
        <v>44389</v>
      </c>
      <c r="H45" s="109">
        <f t="shared" si="2"/>
        <v>15</v>
      </c>
      <c r="I45" s="109">
        <v>5</v>
      </c>
      <c r="J45" s="109">
        <f t="shared" si="3"/>
        <v>0.19</v>
      </c>
      <c r="K45" s="112">
        <v>222076.7</v>
      </c>
      <c r="L45" s="138">
        <v>1</v>
      </c>
      <c r="M45" s="121">
        <v>0</v>
      </c>
      <c r="N45" s="112">
        <f t="shared" si="4"/>
        <v>222076.7</v>
      </c>
      <c r="O45" s="112">
        <f t="shared" si="5"/>
        <v>632918.59500000009</v>
      </c>
      <c r="P45" s="114">
        <f t="shared" si="6"/>
        <v>11103.835000000001</v>
      </c>
      <c r="Q45" s="115">
        <f t="shared" si="7"/>
        <v>11103.835000000001</v>
      </c>
    </row>
    <row r="46" spans="2:17" x14ac:dyDescent="0.25">
      <c r="B46" s="109">
        <v>41</v>
      </c>
      <c r="C46" s="109" t="s">
        <v>6462</v>
      </c>
      <c r="D46" s="109">
        <v>1200011440</v>
      </c>
      <c r="E46" s="108" t="s">
        <v>886</v>
      </c>
      <c r="F46" s="109">
        <v>2006</v>
      </c>
      <c r="G46" s="110">
        <v>44389</v>
      </c>
      <c r="H46" s="109">
        <f t="shared" si="2"/>
        <v>15</v>
      </c>
      <c r="I46" s="109">
        <v>5</v>
      </c>
      <c r="J46" s="109">
        <f t="shared" si="3"/>
        <v>0.19</v>
      </c>
      <c r="K46" s="112">
        <v>203200</v>
      </c>
      <c r="L46" s="138">
        <v>1</v>
      </c>
      <c r="M46" s="121">
        <v>0</v>
      </c>
      <c r="N46" s="112">
        <f t="shared" si="4"/>
        <v>203200</v>
      </c>
      <c r="O46" s="112">
        <f t="shared" si="5"/>
        <v>579120</v>
      </c>
      <c r="P46" s="114">
        <f t="shared" si="6"/>
        <v>10160</v>
      </c>
      <c r="Q46" s="115">
        <f t="shared" si="7"/>
        <v>10160</v>
      </c>
    </row>
    <row r="47" spans="2:17" x14ac:dyDescent="0.25">
      <c r="B47" s="109">
        <v>42</v>
      </c>
      <c r="C47" s="109" t="s">
        <v>6462</v>
      </c>
      <c r="D47" s="109">
        <v>1200010860</v>
      </c>
      <c r="E47" s="108" t="s">
        <v>853</v>
      </c>
      <c r="F47" s="109">
        <v>2006</v>
      </c>
      <c r="G47" s="110">
        <v>44389</v>
      </c>
      <c r="H47" s="109">
        <f t="shared" si="2"/>
        <v>15</v>
      </c>
      <c r="I47" s="109">
        <v>5</v>
      </c>
      <c r="J47" s="109">
        <f t="shared" si="3"/>
        <v>0.19</v>
      </c>
      <c r="K47" s="112">
        <v>110000</v>
      </c>
      <c r="L47" s="138">
        <v>1</v>
      </c>
      <c r="M47" s="121">
        <v>0</v>
      </c>
      <c r="N47" s="112">
        <f t="shared" si="4"/>
        <v>110000</v>
      </c>
      <c r="O47" s="112">
        <f t="shared" si="5"/>
        <v>313500</v>
      </c>
      <c r="P47" s="114">
        <f t="shared" si="6"/>
        <v>5500</v>
      </c>
      <c r="Q47" s="115">
        <f t="shared" si="7"/>
        <v>5500</v>
      </c>
    </row>
    <row r="48" spans="2:17" x14ac:dyDescent="0.25">
      <c r="B48" s="109">
        <v>43</v>
      </c>
      <c r="C48" s="109" t="s">
        <v>6462</v>
      </c>
      <c r="D48" s="109">
        <v>1200011040</v>
      </c>
      <c r="E48" s="108" t="s">
        <v>887</v>
      </c>
      <c r="F48" s="109">
        <v>2006</v>
      </c>
      <c r="G48" s="110">
        <v>44389</v>
      </c>
      <c r="H48" s="109">
        <f t="shared" si="2"/>
        <v>15</v>
      </c>
      <c r="I48" s="109">
        <v>5</v>
      </c>
      <c r="J48" s="109">
        <f t="shared" si="3"/>
        <v>0.19</v>
      </c>
      <c r="K48" s="112">
        <v>98976.67</v>
      </c>
      <c r="L48" s="138">
        <v>1</v>
      </c>
      <c r="M48" s="121">
        <v>0</v>
      </c>
      <c r="N48" s="112">
        <f t="shared" si="4"/>
        <v>98976.67</v>
      </c>
      <c r="O48" s="112">
        <f t="shared" si="5"/>
        <v>282083.50949999999</v>
      </c>
      <c r="P48" s="114">
        <f t="shared" si="6"/>
        <v>4948.8335000000006</v>
      </c>
      <c r="Q48" s="115">
        <f t="shared" si="7"/>
        <v>4948.8335000000006</v>
      </c>
    </row>
    <row r="49" spans="2:17" x14ac:dyDescent="0.25">
      <c r="B49" s="109">
        <v>44</v>
      </c>
      <c r="C49" s="109" t="s">
        <v>6462</v>
      </c>
      <c r="D49" s="109">
        <v>1200011420</v>
      </c>
      <c r="E49" s="108" t="s">
        <v>888</v>
      </c>
      <c r="F49" s="109">
        <v>2006</v>
      </c>
      <c r="G49" s="110">
        <v>44389</v>
      </c>
      <c r="H49" s="109">
        <f t="shared" si="2"/>
        <v>15</v>
      </c>
      <c r="I49" s="109">
        <v>5</v>
      </c>
      <c r="J49" s="109">
        <f t="shared" si="3"/>
        <v>0.19</v>
      </c>
      <c r="K49" s="112">
        <v>67756</v>
      </c>
      <c r="L49" s="138">
        <v>1</v>
      </c>
      <c r="M49" s="121">
        <v>0</v>
      </c>
      <c r="N49" s="112">
        <f t="shared" si="4"/>
        <v>67756</v>
      </c>
      <c r="O49" s="112">
        <f t="shared" si="5"/>
        <v>193104.6</v>
      </c>
      <c r="P49" s="114">
        <f t="shared" si="6"/>
        <v>3387.8</v>
      </c>
      <c r="Q49" s="115">
        <f t="shared" si="7"/>
        <v>3387.8</v>
      </c>
    </row>
    <row r="50" spans="2:17" x14ac:dyDescent="0.25">
      <c r="B50" s="109">
        <v>45</v>
      </c>
      <c r="C50" s="109" t="s">
        <v>6462</v>
      </c>
      <c r="D50" s="109">
        <v>1200011250</v>
      </c>
      <c r="E50" s="108" t="s">
        <v>889</v>
      </c>
      <c r="F50" s="109">
        <v>2006</v>
      </c>
      <c r="G50" s="110">
        <v>44389</v>
      </c>
      <c r="H50" s="109">
        <f t="shared" si="2"/>
        <v>15</v>
      </c>
      <c r="I50" s="109">
        <v>5</v>
      </c>
      <c r="J50" s="109">
        <f t="shared" si="3"/>
        <v>0.19</v>
      </c>
      <c r="K50" s="112">
        <v>65299.519999999997</v>
      </c>
      <c r="L50" s="138">
        <v>1</v>
      </c>
      <c r="M50" s="121">
        <v>0</v>
      </c>
      <c r="N50" s="112">
        <f t="shared" si="4"/>
        <v>65299.519999999997</v>
      </c>
      <c r="O50" s="112">
        <f t="shared" si="5"/>
        <v>186103.63199999998</v>
      </c>
      <c r="P50" s="114">
        <f t="shared" si="6"/>
        <v>3264.9760000000001</v>
      </c>
      <c r="Q50" s="115">
        <f t="shared" si="7"/>
        <v>3264.9760000000001</v>
      </c>
    </row>
    <row r="51" spans="2:17" x14ac:dyDescent="0.25">
      <c r="B51" s="109">
        <v>46</v>
      </c>
      <c r="C51" s="109" t="s">
        <v>6462</v>
      </c>
      <c r="D51" s="109">
        <v>1200011500</v>
      </c>
      <c r="E51" s="108" t="s">
        <v>890</v>
      </c>
      <c r="F51" s="109">
        <v>2006</v>
      </c>
      <c r="G51" s="110">
        <v>44389</v>
      </c>
      <c r="H51" s="109">
        <f t="shared" si="2"/>
        <v>15</v>
      </c>
      <c r="I51" s="109">
        <v>5</v>
      </c>
      <c r="J51" s="109">
        <f t="shared" si="3"/>
        <v>0.19</v>
      </c>
      <c r="K51" s="112">
        <v>63500.76</v>
      </c>
      <c r="L51" s="138">
        <v>1</v>
      </c>
      <c r="M51" s="121">
        <v>0</v>
      </c>
      <c r="N51" s="112">
        <f t="shared" si="4"/>
        <v>63500.76</v>
      </c>
      <c r="O51" s="112">
        <f t="shared" si="5"/>
        <v>180977.166</v>
      </c>
      <c r="P51" s="114">
        <f t="shared" si="6"/>
        <v>3175.0380000000005</v>
      </c>
      <c r="Q51" s="115">
        <f t="shared" si="7"/>
        <v>3175.0380000000005</v>
      </c>
    </row>
    <row r="52" spans="2:17" x14ac:dyDescent="0.25">
      <c r="B52" s="109">
        <v>47</v>
      </c>
      <c r="C52" s="109" t="s">
        <v>6462</v>
      </c>
      <c r="D52" s="109">
        <v>1200011540</v>
      </c>
      <c r="E52" s="108" t="s">
        <v>884</v>
      </c>
      <c r="F52" s="109">
        <v>2006</v>
      </c>
      <c r="G52" s="110">
        <v>44389</v>
      </c>
      <c r="H52" s="109">
        <f t="shared" si="2"/>
        <v>15</v>
      </c>
      <c r="I52" s="109">
        <v>5</v>
      </c>
      <c r="J52" s="109">
        <f t="shared" si="3"/>
        <v>0.19</v>
      </c>
      <c r="K52" s="112">
        <v>54974</v>
      </c>
      <c r="L52" s="138">
        <v>1</v>
      </c>
      <c r="M52" s="121">
        <v>0</v>
      </c>
      <c r="N52" s="112">
        <f t="shared" si="4"/>
        <v>54974</v>
      </c>
      <c r="O52" s="112">
        <f t="shared" si="5"/>
        <v>156675.9</v>
      </c>
      <c r="P52" s="114">
        <f t="shared" si="6"/>
        <v>2748.7000000000003</v>
      </c>
      <c r="Q52" s="115">
        <f t="shared" si="7"/>
        <v>2748.7000000000003</v>
      </c>
    </row>
    <row r="53" spans="2:17" x14ac:dyDescent="0.25">
      <c r="B53" s="109">
        <v>48</v>
      </c>
      <c r="C53" s="109" t="s">
        <v>6462</v>
      </c>
      <c r="D53" s="109">
        <v>1200011270</v>
      </c>
      <c r="E53" s="108" t="s">
        <v>891</v>
      </c>
      <c r="F53" s="109">
        <v>2006</v>
      </c>
      <c r="G53" s="110">
        <v>44389</v>
      </c>
      <c r="H53" s="109">
        <f t="shared" si="2"/>
        <v>15</v>
      </c>
      <c r="I53" s="109">
        <v>5</v>
      </c>
      <c r="J53" s="109">
        <f t="shared" si="3"/>
        <v>0.19</v>
      </c>
      <c r="K53" s="112">
        <v>38000</v>
      </c>
      <c r="L53" s="138">
        <v>1</v>
      </c>
      <c r="M53" s="121">
        <v>0</v>
      </c>
      <c r="N53" s="112">
        <f t="shared" si="4"/>
        <v>38000</v>
      </c>
      <c r="O53" s="112">
        <f t="shared" si="5"/>
        <v>108300</v>
      </c>
      <c r="P53" s="114">
        <f t="shared" si="6"/>
        <v>1900</v>
      </c>
      <c r="Q53" s="115">
        <f t="shared" si="7"/>
        <v>1900</v>
      </c>
    </row>
    <row r="54" spans="2:17" x14ac:dyDescent="0.25">
      <c r="B54" s="109">
        <v>49</v>
      </c>
      <c r="C54" s="109" t="s">
        <v>6462</v>
      </c>
      <c r="D54" s="109">
        <v>1200010920</v>
      </c>
      <c r="E54" s="108" t="s">
        <v>892</v>
      </c>
      <c r="F54" s="109">
        <v>2006</v>
      </c>
      <c r="G54" s="110">
        <v>44389</v>
      </c>
      <c r="H54" s="109">
        <f t="shared" si="2"/>
        <v>15</v>
      </c>
      <c r="I54" s="109">
        <v>5</v>
      </c>
      <c r="J54" s="109">
        <f t="shared" si="3"/>
        <v>0.19</v>
      </c>
      <c r="K54" s="112">
        <v>35500</v>
      </c>
      <c r="L54" s="138">
        <v>1</v>
      </c>
      <c r="M54" s="121">
        <v>0</v>
      </c>
      <c r="N54" s="112">
        <f t="shared" si="4"/>
        <v>35500</v>
      </c>
      <c r="O54" s="112">
        <f t="shared" si="5"/>
        <v>101175</v>
      </c>
      <c r="P54" s="114">
        <f t="shared" si="6"/>
        <v>1775</v>
      </c>
      <c r="Q54" s="115">
        <f t="shared" si="7"/>
        <v>1775</v>
      </c>
    </row>
    <row r="55" spans="2:17" x14ac:dyDescent="0.25">
      <c r="B55" s="109">
        <v>50</v>
      </c>
      <c r="C55" s="109" t="s">
        <v>6462</v>
      </c>
      <c r="D55" s="109">
        <v>1200011460</v>
      </c>
      <c r="E55" s="108" t="s">
        <v>893</v>
      </c>
      <c r="F55" s="109">
        <v>2006</v>
      </c>
      <c r="G55" s="110">
        <v>44389</v>
      </c>
      <c r="H55" s="109">
        <f t="shared" si="2"/>
        <v>15</v>
      </c>
      <c r="I55" s="109">
        <v>5</v>
      </c>
      <c r="J55" s="109">
        <f t="shared" si="3"/>
        <v>0.19</v>
      </c>
      <c r="K55" s="112">
        <v>24220.6</v>
      </c>
      <c r="L55" s="138">
        <v>1</v>
      </c>
      <c r="M55" s="121">
        <v>0</v>
      </c>
      <c r="N55" s="112">
        <f t="shared" si="4"/>
        <v>24220.6</v>
      </c>
      <c r="O55" s="112">
        <f t="shared" si="5"/>
        <v>69028.709999999992</v>
      </c>
      <c r="P55" s="114">
        <f t="shared" si="6"/>
        <v>1211.03</v>
      </c>
      <c r="Q55" s="115">
        <f t="shared" si="7"/>
        <v>1211.03</v>
      </c>
    </row>
    <row r="56" spans="2:17" x14ac:dyDescent="0.25">
      <c r="B56" s="109">
        <v>51</v>
      </c>
      <c r="C56" s="109" t="s">
        <v>6462</v>
      </c>
      <c r="D56" s="109">
        <v>1200011120</v>
      </c>
      <c r="E56" s="108" t="s">
        <v>894</v>
      </c>
      <c r="F56" s="109">
        <v>2006</v>
      </c>
      <c r="G56" s="110">
        <v>44389</v>
      </c>
      <c r="H56" s="109">
        <f t="shared" si="2"/>
        <v>15</v>
      </c>
      <c r="I56" s="109">
        <v>5</v>
      </c>
      <c r="J56" s="109">
        <f t="shared" si="3"/>
        <v>0.19</v>
      </c>
      <c r="K56" s="112">
        <v>23125</v>
      </c>
      <c r="L56" s="138">
        <v>1</v>
      </c>
      <c r="M56" s="121">
        <v>0</v>
      </c>
      <c r="N56" s="112">
        <f t="shared" si="4"/>
        <v>23125</v>
      </c>
      <c r="O56" s="112">
        <f t="shared" si="5"/>
        <v>65906.25</v>
      </c>
      <c r="P56" s="114">
        <f t="shared" si="6"/>
        <v>1156.25</v>
      </c>
      <c r="Q56" s="115">
        <f t="shared" si="7"/>
        <v>1156.25</v>
      </c>
    </row>
    <row r="57" spans="2:17" x14ac:dyDescent="0.25">
      <c r="B57" s="109">
        <v>52</v>
      </c>
      <c r="C57" s="109" t="s">
        <v>6462</v>
      </c>
      <c r="D57" s="109">
        <v>1200010890</v>
      </c>
      <c r="E57" s="108" t="s">
        <v>895</v>
      </c>
      <c r="F57" s="109">
        <v>2006</v>
      </c>
      <c r="G57" s="110">
        <v>44389</v>
      </c>
      <c r="H57" s="109">
        <f t="shared" si="2"/>
        <v>15</v>
      </c>
      <c r="I57" s="109">
        <v>5</v>
      </c>
      <c r="J57" s="109">
        <f t="shared" si="3"/>
        <v>0.19</v>
      </c>
      <c r="K57" s="112">
        <v>13250</v>
      </c>
      <c r="L57" s="138">
        <v>1</v>
      </c>
      <c r="M57" s="121">
        <v>0</v>
      </c>
      <c r="N57" s="112">
        <f t="shared" si="4"/>
        <v>13250</v>
      </c>
      <c r="O57" s="112">
        <f t="shared" si="5"/>
        <v>37762.5</v>
      </c>
      <c r="P57" s="114">
        <f t="shared" si="6"/>
        <v>662.5</v>
      </c>
      <c r="Q57" s="115">
        <f t="shared" si="7"/>
        <v>662.5</v>
      </c>
    </row>
    <row r="58" spans="2:17" x14ac:dyDescent="0.25">
      <c r="B58" s="109">
        <v>53</v>
      </c>
      <c r="C58" s="109" t="s">
        <v>6462</v>
      </c>
      <c r="D58" s="109">
        <v>1200011510</v>
      </c>
      <c r="E58" s="108" t="s">
        <v>896</v>
      </c>
      <c r="F58" s="109">
        <v>2006</v>
      </c>
      <c r="G58" s="110">
        <v>44389</v>
      </c>
      <c r="H58" s="109">
        <f t="shared" si="2"/>
        <v>15</v>
      </c>
      <c r="I58" s="109">
        <v>5</v>
      </c>
      <c r="J58" s="109">
        <f t="shared" si="3"/>
        <v>0.19</v>
      </c>
      <c r="K58" s="112">
        <v>12500</v>
      </c>
      <c r="L58" s="138">
        <v>1</v>
      </c>
      <c r="M58" s="121">
        <v>0</v>
      </c>
      <c r="N58" s="112">
        <f t="shared" si="4"/>
        <v>12500</v>
      </c>
      <c r="O58" s="112">
        <f t="shared" si="5"/>
        <v>35625</v>
      </c>
      <c r="P58" s="114">
        <f t="shared" si="6"/>
        <v>625</v>
      </c>
      <c r="Q58" s="115">
        <f t="shared" si="7"/>
        <v>625</v>
      </c>
    </row>
    <row r="59" spans="2:17" x14ac:dyDescent="0.25">
      <c r="B59" s="109">
        <v>54</v>
      </c>
      <c r="C59" s="109" t="s">
        <v>6462</v>
      </c>
      <c r="D59" s="109">
        <v>1200011180</v>
      </c>
      <c r="E59" s="108" t="s">
        <v>897</v>
      </c>
      <c r="F59" s="109">
        <v>2006</v>
      </c>
      <c r="G59" s="110">
        <v>44389</v>
      </c>
      <c r="H59" s="109">
        <f t="shared" si="2"/>
        <v>15</v>
      </c>
      <c r="I59" s="109">
        <v>5</v>
      </c>
      <c r="J59" s="109">
        <f t="shared" si="3"/>
        <v>0.19</v>
      </c>
      <c r="K59" s="112">
        <v>11581.88</v>
      </c>
      <c r="L59" s="138">
        <v>1</v>
      </c>
      <c r="M59" s="121">
        <v>0</v>
      </c>
      <c r="N59" s="112">
        <f t="shared" si="4"/>
        <v>11581.88</v>
      </c>
      <c r="O59" s="112">
        <f t="shared" si="5"/>
        <v>33008.358</v>
      </c>
      <c r="P59" s="114">
        <f t="shared" si="6"/>
        <v>579.09399999999994</v>
      </c>
      <c r="Q59" s="115">
        <f t="shared" si="7"/>
        <v>579.09399999999994</v>
      </c>
    </row>
    <row r="60" spans="2:17" x14ac:dyDescent="0.25">
      <c r="B60" s="109">
        <v>55</v>
      </c>
      <c r="C60" s="109" t="s">
        <v>6462</v>
      </c>
      <c r="D60" s="109">
        <v>1200011450</v>
      </c>
      <c r="E60" s="108" t="s">
        <v>886</v>
      </c>
      <c r="F60" s="109">
        <v>2007</v>
      </c>
      <c r="G60" s="110">
        <v>44389</v>
      </c>
      <c r="H60" s="109">
        <f t="shared" si="2"/>
        <v>14</v>
      </c>
      <c r="I60" s="109">
        <v>5</v>
      </c>
      <c r="J60" s="109">
        <f t="shared" si="3"/>
        <v>0.19</v>
      </c>
      <c r="K60" s="112">
        <v>200000</v>
      </c>
      <c r="L60" s="138">
        <v>1</v>
      </c>
      <c r="M60" s="121">
        <v>0</v>
      </c>
      <c r="N60" s="112">
        <f t="shared" si="4"/>
        <v>200000</v>
      </c>
      <c r="O60" s="112">
        <f t="shared" si="5"/>
        <v>532000</v>
      </c>
      <c r="P60" s="114">
        <f t="shared" si="6"/>
        <v>10000</v>
      </c>
      <c r="Q60" s="115">
        <f t="shared" si="7"/>
        <v>10000</v>
      </c>
    </row>
    <row r="61" spans="2:17" x14ac:dyDescent="0.25">
      <c r="B61" s="109">
        <v>56</v>
      </c>
      <c r="C61" s="109" t="s">
        <v>6462</v>
      </c>
      <c r="D61" s="109">
        <v>1200011050</v>
      </c>
      <c r="E61" s="108" t="s">
        <v>898</v>
      </c>
      <c r="F61" s="109">
        <v>2007</v>
      </c>
      <c r="G61" s="110">
        <v>44389</v>
      </c>
      <c r="H61" s="109">
        <f t="shared" si="2"/>
        <v>14</v>
      </c>
      <c r="I61" s="109">
        <v>5</v>
      </c>
      <c r="J61" s="109">
        <f t="shared" si="3"/>
        <v>0.19</v>
      </c>
      <c r="K61" s="112">
        <v>172500</v>
      </c>
      <c r="L61" s="138">
        <v>1</v>
      </c>
      <c r="M61" s="121">
        <v>0</v>
      </c>
      <c r="N61" s="112">
        <f t="shared" si="4"/>
        <v>172500</v>
      </c>
      <c r="O61" s="112">
        <f t="shared" si="5"/>
        <v>458850</v>
      </c>
      <c r="P61" s="114">
        <f t="shared" si="6"/>
        <v>8625</v>
      </c>
      <c r="Q61" s="115">
        <f t="shared" si="7"/>
        <v>8625</v>
      </c>
    </row>
    <row r="62" spans="2:17" x14ac:dyDescent="0.25">
      <c r="B62" s="109">
        <v>57</v>
      </c>
      <c r="C62" s="109" t="s">
        <v>6462</v>
      </c>
      <c r="D62" s="109">
        <v>1200011010</v>
      </c>
      <c r="E62" s="108" t="s">
        <v>58</v>
      </c>
      <c r="F62" s="109">
        <v>2007</v>
      </c>
      <c r="G62" s="110">
        <v>44389</v>
      </c>
      <c r="H62" s="109">
        <f t="shared" si="2"/>
        <v>14</v>
      </c>
      <c r="I62" s="109">
        <v>5</v>
      </c>
      <c r="J62" s="109">
        <f t="shared" si="3"/>
        <v>0.19</v>
      </c>
      <c r="K62" s="112">
        <v>150000</v>
      </c>
      <c r="L62" s="138">
        <v>1</v>
      </c>
      <c r="M62" s="121">
        <v>0</v>
      </c>
      <c r="N62" s="112">
        <f t="shared" si="4"/>
        <v>150000</v>
      </c>
      <c r="O62" s="112">
        <f t="shared" si="5"/>
        <v>399000</v>
      </c>
      <c r="P62" s="114">
        <f t="shared" si="6"/>
        <v>7500</v>
      </c>
      <c r="Q62" s="115">
        <f t="shared" si="7"/>
        <v>7500</v>
      </c>
    </row>
    <row r="63" spans="2:17" x14ac:dyDescent="0.25">
      <c r="B63" s="109">
        <v>58</v>
      </c>
      <c r="C63" s="109" t="s">
        <v>6462</v>
      </c>
      <c r="D63" s="109">
        <v>1200011590</v>
      </c>
      <c r="E63" s="108" t="s">
        <v>899</v>
      </c>
      <c r="F63" s="109">
        <v>2007</v>
      </c>
      <c r="G63" s="110">
        <v>44389</v>
      </c>
      <c r="H63" s="109">
        <f t="shared" si="2"/>
        <v>14</v>
      </c>
      <c r="I63" s="109">
        <v>5</v>
      </c>
      <c r="J63" s="109">
        <f t="shared" si="3"/>
        <v>0.19</v>
      </c>
      <c r="K63" s="112">
        <v>132000</v>
      </c>
      <c r="L63" s="138">
        <v>1</v>
      </c>
      <c r="M63" s="121">
        <v>0</v>
      </c>
      <c r="N63" s="112">
        <f t="shared" si="4"/>
        <v>132000</v>
      </c>
      <c r="O63" s="112">
        <f t="shared" si="5"/>
        <v>351120</v>
      </c>
      <c r="P63" s="114">
        <f t="shared" si="6"/>
        <v>6600</v>
      </c>
      <c r="Q63" s="115">
        <f t="shared" si="7"/>
        <v>6600</v>
      </c>
    </row>
    <row r="64" spans="2:17" x14ac:dyDescent="0.25">
      <c r="B64" s="109">
        <v>59</v>
      </c>
      <c r="C64" s="109" t="s">
        <v>6462</v>
      </c>
      <c r="D64" s="109">
        <v>1200011380</v>
      </c>
      <c r="E64" s="108" t="s">
        <v>900</v>
      </c>
      <c r="F64" s="109">
        <v>2007</v>
      </c>
      <c r="G64" s="110">
        <v>44389</v>
      </c>
      <c r="H64" s="109">
        <f t="shared" si="2"/>
        <v>14</v>
      </c>
      <c r="I64" s="109">
        <v>5</v>
      </c>
      <c r="J64" s="109">
        <f t="shared" si="3"/>
        <v>0.19</v>
      </c>
      <c r="K64" s="112">
        <v>92241</v>
      </c>
      <c r="L64" s="138">
        <v>1</v>
      </c>
      <c r="M64" s="121">
        <v>0</v>
      </c>
      <c r="N64" s="112">
        <f t="shared" si="4"/>
        <v>92241</v>
      </c>
      <c r="O64" s="112">
        <f t="shared" si="5"/>
        <v>245361.06000000003</v>
      </c>
      <c r="P64" s="114">
        <f t="shared" si="6"/>
        <v>4612.05</v>
      </c>
      <c r="Q64" s="115">
        <f t="shared" si="7"/>
        <v>4612.05</v>
      </c>
    </row>
    <row r="65" spans="2:17" x14ac:dyDescent="0.25">
      <c r="B65" s="109">
        <v>60</v>
      </c>
      <c r="C65" s="109" t="s">
        <v>6462</v>
      </c>
      <c r="D65" s="109">
        <v>1200011330</v>
      </c>
      <c r="E65" s="108" t="s">
        <v>901</v>
      </c>
      <c r="F65" s="109">
        <v>2007</v>
      </c>
      <c r="G65" s="110">
        <v>44389</v>
      </c>
      <c r="H65" s="109">
        <f t="shared" si="2"/>
        <v>14</v>
      </c>
      <c r="I65" s="109">
        <v>5</v>
      </c>
      <c r="J65" s="109">
        <f t="shared" si="3"/>
        <v>0.19</v>
      </c>
      <c r="K65" s="112">
        <v>92125</v>
      </c>
      <c r="L65" s="138">
        <v>1</v>
      </c>
      <c r="M65" s="121">
        <v>0</v>
      </c>
      <c r="N65" s="112">
        <f t="shared" si="4"/>
        <v>92125</v>
      </c>
      <c r="O65" s="112">
        <f t="shared" si="5"/>
        <v>245052.5</v>
      </c>
      <c r="P65" s="114">
        <f t="shared" si="6"/>
        <v>4606.25</v>
      </c>
      <c r="Q65" s="115">
        <f t="shared" si="7"/>
        <v>4606.25</v>
      </c>
    </row>
    <row r="66" spans="2:17" x14ac:dyDescent="0.25">
      <c r="B66" s="109">
        <v>61</v>
      </c>
      <c r="C66" s="109" t="s">
        <v>6462</v>
      </c>
      <c r="D66" s="109">
        <v>1200011020</v>
      </c>
      <c r="E66" s="108" t="s">
        <v>902</v>
      </c>
      <c r="F66" s="109">
        <v>2007</v>
      </c>
      <c r="G66" s="110">
        <v>44389</v>
      </c>
      <c r="H66" s="109">
        <f t="shared" si="2"/>
        <v>14</v>
      </c>
      <c r="I66" s="109">
        <v>5</v>
      </c>
      <c r="J66" s="109">
        <f t="shared" si="3"/>
        <v>0.19</v>
      </c>
      <c r="K66" s="112">
        <v>42500</v>
      </c>
      <c r="L66" s="138">
        <v>1</v>
      </c>
      <c r="M66" s="121">
        <v>0</v>
      </c>
      <c r="N66" s="112">
        <f t="shared" si="4"/>
        <v>42500</v>
      </c>
      <c r="O66" s="112">
        <f t="shared" si="5"/>
        <v>113050</v>
      </c>
      <c r="P66" s="114">
        <f t="shared" si="6"/>
        <v>2125</v>
      </c>
      <c r="Q66" s="115">
        <f t="shared" si="7"/>
        <v>2125</v>
      </c>
    </row>
    <row r="67" spans="2:17" x14ac:dyDescent="0.25">
      <c r="B67" s="109">
        <v>62</v>
      </c>
      <c r="C67" s="109" t="s">
        <v>6462</v>
      </c>
      <c r="D67" s="109">
        <v>1200011550</v>
      </c>
      <c r="E67" s="108" t="s">
        <v>903</v>
      </c>
      <c r="F67" s="109">
        <v>2007</v>
      </c>
      <c r="G67" s="110">
        <v>44389</v>
      </c>
      <c r="H67" s="109">
        <f t="shared" si="2"/>
        <v>14</v>
      </c>
      <c r="I67" s="109">
        <v>5</v>
      </c>
      <c r="J67" s="109">
        <f t="shared" si="3"/>
        <v>0.19</v>
      </c>
      <c r="K67" s="112">
        <v>39725</v>
      </c>
      <c r="L67" s="138">
        <v>1</v>
      </c>
      <c r="M67" s="121">
        <v>0</v>
      </c>
      <c r="N67" s="112">
        <f t="shared" si="4"/>
        <v>39725</v>
      </c>
      <c r="O67" s="112">
        <f t="shared" si="5"/>
        <v>105668.5</v>
      </c>
      <c r="P67" s="114">
        <f t="shared" si="6"/>
        <v>1986.25</v>
      </c>
      <c r="Q67" s="115">
        <f t="shared" si="7"/>
        <v>1986.25</v>
      </c>
    </row>
    <row r="68" spans="2:17" x14ac:dyDescent="0.25">
      <c r="B68" s="109">
        <v>63</v>
      </c>
      <c r="C68" s="109" t="s">
        <v>6462</v>
      </c>
      <c r="D68" s="109">
        <v>1200011400</v>
      </c>
      <c r="E68" s="108" t="s">
        <v>904</v>
      </c>
      <c r="F68" s="109">
        <v>2007</v>
      </c>
      <c r="G68" s="110">
        <v>44389</v>
      </c>
      <c r="H68" s="109">
        <f t="shared" si="2"/>
        <v>14</v>
      </c>
      <c r="I68" s="109">
        <v>5</v>
      </c>
      <c r="J68" s="109">
        <f t="shared" si="3"/>
        <v>0.19</v>
      </c>
      <c r="K68" s="112">
        <v>35120</v>
      </c>
      <c r="L68" s="138">
        <v>1</v>
      </c>
      <c r="M68" s="121">
        <v>0</v>
      </c>
      <c r="N68" s="112">
        <f t="shared" si="4"/>
        <v>35120</v>
      </c>
      <c r="O68" s="112">
        <f t="shared" si="5"/>
        <v>93419.200000000012</v>
      </c>
      <c r="P68" s="114">
        <f t="shared" si="6"/>
        <v>1756</v>
      </c>
      <c r="Q68" s="115">
        <f t="shared" si="7"/>
        <v>1756</v>
      </c>
    </row>
    <row r="69" spans="2:17" x14ac:dyDescent="0.25">
      <c r="B69" s="109">
        <v>64</v>
      </c>
      <c r="C69" s="109" t="s">
        <v>6462</v>
      </c>
      <c r="D69" s="109">
        <v>1200011240</v>
      </c>
      <c r="E69" s="108" t="s">
        <v>905</v>
      </c>
      <c r="F69" s="109">
        <v>2007</v>
      </c>
      <c r="G69" s="110">
        <v>44389</v>
      </c>
      <c r="H69" s="109">
        <f t="shared" si="2"/>
        <v>14</v>
      </c>
      <c r="I69" s="109">
        <v>5</v>
      </c>
      <c r="J69" s="109">
        <f t="shared" si="3"/>
        <v>0.19</v>
      </c>
      <c r="K69" s="112">
        <v>22325</v>
      </c>
      <c r="L69" s="138">
        <v>1</v>
      </c>
      <c r="M69" s="121">
        <v>0</v>
      </c>
      <c r="N69" s="112">
        <f t="shared" si="4"/>
        <v>22325</v>
      </c>
      <c r="O69" s="112">
        <f t="shared" si="5"/>
        <v>59384.5</v>
      </c>
      <c r="P69" s="114">
        <f t="shared" si="6"/>
        <v>1116.25</v>
      </c>
      <c r="Q69" s="115">
        <f t="shared" si="7"/>
        <v>1116.25</v>
      </c>
    </row>
    <row r="70" spans="2:17" x14ac:dyDescent="0.25">
      <c r="B70" s="109">
        <v>65</v>
      </c>
      <c r="C70" s="109" t="s">
        <v>6462</v>
      </c>
      <c r="D70" s="109">
        <v>1200011090</v>
      </c>
      <c r="E70" s="108" t="s">
        <v>906</v>
      </c>
      <c r="F70" s="109">
        <v>2007</v>
      </c>
      <c r="G70" s="110">
        <v>44389</v>
      </c>
      <c r="H70" s="109">
        <f t="shared" si="2"/>
        <v>14</v>
      </c>
      <c r="I70" s="109">
        <v>5</v>
      </c>
      <c r="J70" s="109">
        <f t="shared" si="3"/>
        <v>0.19</v>
      </c>
      <c r="K70" s="112">
        <v>21000</v>
      </c>
      <c r="L70" s="138">
        <v>1</v>
      </c>
      <c r="M70" s="121">
        <v>0</v>
      </c>
      <c r="N70" s="112">
        <f t="shared" si="4"/>
        <v>21000</v>
      </c>
      <c r="O70" s="112">
        <f t="shared" si="5"/>
        <v>55860</v>
      </c>
      <c r="P70" s="114">
        <f t="shared" si="6"/>
        <v>1050</v>
      </c>
      <c r="Q70" s="115">
        <f t="shared" si="7"/>
        <v>1050</v>
      </c>
    </row>
    <row r="71" spans="2:17" x14ac:dyDescent="0.25">
      <c r="B71" s="109">
        <v>66</v>
      </c>
      <c r="C71" s="109" t="s">
        <v>6462</v>
      </c>
      <c r="D71" s="109">
        <v>1200011051</v>
      </c>
      <c r="E71" s="108" t="s">
        <v>898</v>
      </c>
      <c r="F71" s="109">
        <v>2007</v>
      </c>
      <c r="G71" s="110">
        <v>44389</v>
      </c>
      <c r="H71" s="109">
        <f t="shared" ref="H71:H134" si="8">YEAR(G71)-F71</f>
        <v>14</v>
      </c>
      <c r="I71" s="109">
        <v>5</v>
      </c>
      <c r="J71" s="109">
        <f t="shared" ref="J71:J134" si="9">(95/I71/100)</f>
        <v>0.19</v>
      </c>
      <c r="K71" s="112">
        <v>21000</v>
      </c>
      <c r="L71" s="138">
        <v>1</v>
      </c>
      <c r="M71" s="121">
        <v>0</v>
      </c>
      <c r="N71" s="112">
        <f t="shared" ref="N71:N134" si="10">K71*(1+M71)</f>
        <v>21000</v>
      </c>
      <c r="O71" s="112">
        <f t="shared" ref="O71:O134" si="11">H71*J71*N71</f>
        <v>55860</v>
      </c>
      <c r="P71" s="114">
        <f t="shared" ref="P71:P134" si="12">IF(N71-O71&lt;=0,5%*N71,N71-O71)</f>
        <v>1050</v>
      </c>
      <c r="Q71" s="115">
        <f t="shared" ref="Q71:Q134" si="13">IF(P71=N71*5%,P71,P71*0.9)</f>
        <v>1050</v>
      </c>
    </row>
    <row r="72" spans="2:17" x14ac:dyDescent="0.25">
      <c r="B72" s="109">
        <v>67</v>
      </c>
      <c r="C72" s="109" t="s">
        <v>6462</v>
      </c>
      <c r="D72" s="109">
        <v>1200011230</v>
      </c>
      <c r="E72" s="108" t="s">
        <v>907</v>
      </c>
      <c r="F72" s="109">
        <v>2007</v>
      </c>
      <c r="G72" s="110">
        <v>44389</v>
      </c>
      <c r="H72" s="109">
        <f t="shared" si="8"/>
        <v>14</v>
      </c>
      <c r="I72" s="109">
        <v>5</v>
      </c>
      <c r="J72" s="109">
        <f t="shared" si="9"/>
        <v>0.19</v>
      </c>
      <c r="K72" s="112">
        <v>20375</v>
      </c>
      <c r="L72" s="138">
        <v>1</v>
      </c>
      <c r="M72" s="121">
        <v>0</v>
      </c>
      <c r="N72" s="112">
        <f t="shared" si="10"/>
        <v>20375</v>
      </c>
      <c r="O72" s="112">
        <f t="shared" si="11"/>
        <v>54197.5</v>
      </c>
      <c r="P72" s="114">
        <f t="shared" si="12"/>
        <v>1018.75</v>
      </c>
      <c r="Q72" s="115">
        <f t="shared" si="13"/>
        <v>1018.75</v>
      </c>
    </row>
    <row r="73" spans="2:17" x14ac:dyDescent="0.25">
      <c r="B73" s="109">
        <v>68</v>
      </c>
      <c r="C73" s="109" t="s">
        <v>6462</v>
      </c>
      <c r="D73" s="109">
        <v>1200011490</v>
      </c>
      <c r="E73" s="108" t="s">
        <v>908</v>
      </c>
      <c r="F73" s="109">
        <v>2007</v>
      </c>
      <c r="G73" s="110">
        <v>44389</v>
      </c>
      <c r="H73" s="109">
        <f t="shared" si="8"/>
        <v>14</v>
      </c>
      <c r="I73" s="109">
        <v>5</v>
      </c>
      <c r="J73" s="109">
        <f t="shared" si="9"/>
        <v>0.19</v>
      </c>
      <c r="K73" s="112">
        <v>20000</v>
      </c>
      <c r="L73" s="138">
        <v>1</v>
      </c>
      <c r="M73" s="121">
        <v>0</v>
      </c>
      <c r="N73" s="112">
        <f t="shared" si="10"/>
        <v>20000</v>
      </c>
      <c r="O73" s="112">
        <f t="shared" si="11"/>
        <v>53200</v>
      </c>
      <c r="P73" s="114">
        <f t="shared" si="12"/>
        <v>1000</v>
      </c>
      <c r="Q73" s="115">
        <f t="shared" si="13"/>
        <v>1000</v>
      </c>
    </row>
    <row r="74" spans="2:17" x14ac:dyDescent="0.25">
      <c r="B74" s="109">
        <v>69</v>
      </c>
      <c r="C74" s="109" t="s">
        <v>6462</v>
      </c>
      <c r="D74" s="109">
        <v>1200011260</v>
      </c>
      <c r="E74" s="108" t="s">
        <v>909</v>
      </c>
      <c r="F74" s="109">
        <v>2007</v>
      </c>
      <c r="G74" s="110">
        <v>44389</v>
      </c>
      <c r="H74" s="109">
        <f t="shared" si="8"/>
        <v>14</v>
      </c>
      <c r="I74" s="109">
        <v>5</v>
      </c>
      <c r="J74" s="109">
        <f t="shared" si="9"/>
        <v>0.19</v>
      </c>
      <c r="K74" s="112">
        <v>7500</v>
      </c>
      <c r="L74" s="138">
        <v>1</v>
      </c>
      <c r="M74" s="121">
        <v>0</v>
      </c>
      <c r="N74" s="112">
        <f t="shared" si="10"/>
        <v>7500</v>
      </c>
      <c r="O74" s="112">
        <f t="shared" si="11"/>
        <v>19950</v>
      </c>
      <c r="P74" s="114">
        <f t="shared" si="12"/>
        <v>375</v>
      </c>
      <c r="Q74" s="115">
        <f t="shared" si="13"/>
        <v>375</v>
      </c>
    </row>
    <row r="75" spans="2:17" x14ac:dyDescent="0.25">
      <c r="B75" s="109">
        <v>70</v>
      </c>
      <c r="C75" s="109" t="s">
        <v>6462</v>
      </c>
      <c r="D75" s="109">
        <v>1200011190</v>
      </c>
      <c r="E75" s="108" t="s">
        <v>910</v>
      </c>
      <c r="F75" s="109">
        <v>2007</v>
      </c>
      <c r="G75" s="110">
        <v>44389</v>
      </c>
      <c r="H75" s="109">
        <f t="shared" si="8"/>
        <v>14</v>
      </c>
      <c r="I75" s="109">
        <v>5</v>
      </c>
      <c r="J75" s="109">
        <f t="shared" si="9"/>
        <v>0.19</v>
      </c>
      <c r="K75" s="112">
        <v>6814</v>
      </c>
      <c r="L75" s="138">
        <v>1</v>
      </c>
      <c r="M75" s="121">
        <v>0</v>
      </c>
      <c r="N75" s="112">
        <f t="shared" si="10"/>
        <v>6814</v>
      </c>
      <c r="O75" s="112">
        <f t="shared" si="11"/>
        <v>18125.240000000002</v>
      </c>
      <c r="P75" s="114">
        <f t="shared" si="12"/>
        <v>340.70000000000005</v>
      </c>
      <c r="Q75" s="115">
        <f t="shared" si="13"/>
        <v>340.70000000000005</v>
      </c>
    </row>
    <row r="76" spans="2:17" x14ac:dyDescent="0.25">
      <c r="B76" s="109">
        <v>71</v>
      </c>
      <c r="C76" s="109" t="s">
        <v>6462</v>
      </c>
      <c r="D76" s="109">
        <v>1200030430</v>
      </c>
      <c r="E76" s="108" t="s">
        <v>895</v>
      </c>
      <c r="F76" s="109">
        <v>2007</v>
      </c>
      <c r="G76" s="110">
        <v>44389</v>
      </c>
      <c r="H76" s="109">
        <f t="shared" si="8"/>
        <v>14</v>
      </c>
      <c r="I76" s="109">
        <v>5</v>
      </c>
      <c r="J76" s="109">
        <f t="shared" si="9"/>
        <v>0.19</v>
      </c>
      <c r="K76" s="112">
        <v>4250</v>
      </c>
      <c r="L76" s="138">
        <v>1</v>
      </c>
      <c r="M76" s="121">
        <v>0</v>
      </c>
      <c r="N76" s="112">
        <f t="shared" si="10"/>
        <v>4250</v>
      </c>
      <c r="O76" s="112">
        <f t="shared" si="11"/>
        <v>11305</v>
      </c>
      <c r="P76" s="114">
        <f t="shared" si="12"/>
        <v>212.5</v>
      </c>
      <c r="Q76" s="115">
        <f t="shared" si="13"/>
        <v>212.5</v>
      </c>
    </row>
    <row r="77" spans="2:17" x14ac:dyDescent="0.25">
      <c r="B77" s="109">
        <v>72</v>
      </c>
      <c r="C77" s="109" t="s">
        <v>6462</v>
      </c>
      <c r="D77" s="109">
        <v>1200034230</v>
      </c>
      <c r="E77" s="108" t="s">
        <v>911</v>
      </c>
      <c r="F77" s="109">
        <v>2008</v>
      </c>
      <c r="G77" s="110">
        <v>44389</v>
      </c>
      <c r="H77" s="109">
        <f t="shared" si="8"/>
        <v>13</v>
      </c>
      <c r="I77" s="109">
        <v>5</v>
      </c>
      <c r="J77" s="109">
        <f t="shared" si="9"/>
        <v>0.19</v>
      </c>
      <c r="K77" s="112">
        <v>465690</v>
      </c>
      <c r="L77" s="138">
        <v>1</v>
      </c>
      <c r="M77" s="121">
        <v>0</v>
      </c>
      <c r="N77" s="112">
        <f t="shared" si="10"/>
        <v>465690</v>
      </c>
      <c r="O77" s="112">
        <f t="shared" si="11"/>
        <v>1150254.3</v>
      </c>
      <c r="P77" s="114">
        <f t="shared" si="12"/>
        <v>23284.5</v>
      </c>
      <c r="Q77" s="115">
        <f t="shared" si="13"/>
        <v>23284.5</v>
      </c>
    </row>
    <row r="78" spans="2:17" x14ac:dyDescent="0.25">
      <c r="B78" s="109">
        <v>73</v>
      </c>
      <c r="C78" s="109" t="s">
        <v>6462</v>
      </c>
      <c r="D78" s="109">
        <v>1200032240</v>
      </c>
      <c r="E78" s="108" t="s">
        <v>912</v>
      </c>
      <c r="F78" s="109">
        <v>2008</v>
      </c>
      <c r="G78" s="110">
        <v>44389</v>
      </c>
      <c r="H78" s="109">
        <f t="shared" si="8"/>
        <v>13</v>
      </c>
      <c r="I78" s="109">
        <v>5</v>
      </c>
      <c r="J78" s="109">
        <f t="shared" si="9"/>
        <v>0.19</v>
      </c>
      <c r="K78" s="112">
        <v>398000</v>
      </c>
      <c r="L78" s="138">
        <v>1</v>
      </c>
      <c r="M78" s="121">
        <v>0</v>
      </c>
      <c r="N78" s="112">
        <f t="shared" si="10"/>
        <v>398000</v>
      </c>
      <c r="O78" s="112">
        <f t="shared" si="11"/>
        <v>983060.00000000012</v>
      </c>
      <c r="P78" s="114">
        <f t="shared" si="12"/>
        <v>19900</v>
      </c>
      <c r="Q78" s="115">
        <f t="shared" si="13"/>
        <v>19900</v>
      </c>
    </row>
    <row r="79" spans="2:17" x14ac:dyDescent="0.25">
      <c r="B79" s="109">
        <v>74</v>
      </c>
      <c r="C79" s="109" t="s">
        <v>6462</v>
      </c>
      <c r="D79" s="109">
        <v>1200032230</v>
      </c>
      <c r="E79" s="108" t="s">
        <v>912</v>
      </c>
      <c r="F79" s="109">
        <v>2008</v>
      </c>
      <c r="G79" s="110">
        <v>44389</v>
      </c>
      <c r="H79" s="109">
        <f t="shared" si="8"/>
        <v>13</v>
      </c>
      <c r="I79" s="109">
        <v>5</v>
      </c>
      <c r="J79" s="109">
        <f t="shared" si="9"/>
        <v>0.19</v>
      </c>
      <c r="K79" s="112">
        <v>398000</v>
      </c>
      <c r="L79" s="138">
        <v>1</v>
      </c>
      <c r="M79" s="121">
        <v>0</v>
      </c>
      <c r="N79" s="112">
        <f t="shared" si="10"/>
        <v>398000</v>
      </c>
      <c r="O79" s="112">
        <f t="shared" si="11"/>
        <v>983060.00000000012</v>
      </c>
      <c r="P79" s="114">
        <f t="shared" si="12"/>
        <v>19900</v>
      </c>
      <c r="Q79" s="115">
        <f t="shared" si="13"/>
        <v>19900</v>
      </c>
    </row>
    <row r="80" spans="2:17" x14ac:dyDescent="0.25">
      <c r="B80" s="109">
        <v>75</v>
      </c>
      <c r="C80" s="109" t="s">
        <v>6462</v>
      </c>
      <c r="D80" s="109">
        <v>1200002900</v>
      </c>
      <c r="E80" s="108" t="s">
        <v>913</v>
      </c>
      <c r="F80" s="109">
        <v>2008</v>
      </c>
      <c r="G80" s="110">
        <v>44389</v>
      </c>
      <c r="H80" s="109">
        <f t="shared" si="8"/>
        <v>13</v>
      </c>
      <c r="I80" s="109">
        <v>5</v>
      </c>
      <c r="J80" s="109">
        <f t="shared" si="9"/>
        <v>0.19</v>
      </c>
      <c r="K80" s="112">
        <v>324158.58</v>
      </c>
      <c r="L80" s="138">
        <v>1</v>
      </c>
      <c r="M80" s="121">
        <v>0</v>
      </c>
      <c r="N80" s="112">
        <f t="shared" si="10"/>
        <v>324158.58</v>
      </c>
      <c r="O80" s="112">
        <f t="shared" si="11"/>
        <v>800671.69260000007</v>
      </c>
      <c r="P80" s="114">
        <f t="shared" si="12"/>
        <v>16207.929000000002</v>
      </c>
      <c r="Q80" s="115">
        <f t="shared" si="13"/>
        <v>16207.929000000002</v>
      </c>
    </row>
    <row r="81" spans="2:17" x14ac:dyDescent="0.25">
      <c r="B81" s="109">
        <v>76</v>
      </c>
      <c r="C81" s="109" t="s">
        <v>6462</v>
      </c>
      <c r="D81" s="109">
        <v>1200033910</v>
      </c>
      <c r="E81" s="108" t="s">
        <v>914</v>
      </c>
      <c r="F81" s="109">
        <v>2008</v>
      </c>
      <c r="G81" s="110">
        <v>44389</v>
      </c>
      <c r="H81" s="109">
        <f t="shared" si="8"/>
        <v>13</v>
      </c>
      <c r="I81" s="109">
        <v>5</v>
      </c>
      <c r="J81" s="109">
        <f t="shared" si="9"/>
        <v>0.19</v>
      </c>
      <c r="K81" s="112">
        <v>198000</v>
      </c>
      <c r="L81" s="138">
        <v>1</v>
      </c>
      <c r="M81" s="121">
        <v>0</v>
      </c>
      <c r="N81" s="112">
        <f t="shared" si="10"/>
        <v>198000</v>
      </c>
      <c r="O81" s="112">
        <f t="shared" si="11"/>
        <v>489060.00000000006</v>
      </c>
      <c r="P81" s="114">
        <f t="shared" si="12"/>
        <v>9900</v>
      </c>
      <c r="Q81" s="115">
        <f t="shared" si="13"/>
        <v>9900</v>
      </c>
    </row>
    <row r="82" spans="2:17" x14ac:dyDescent="0.25">
      <c r="B82" s="109">
        <v>77</v>
      </c>
      <c r="C82" s="109" t="s">
        <v>6462</v>
      </c>
      <c r="D82" s="109">
        <v>1200032270</v>
      </c>
      <c r="E82" s="108" t="s">
        <v>915</v>
      </c>
      <c r="F82" s="109">
        <v>2008</v>
      </c>
      <c r="G82" s="110">
        <v>44389</v>
      </c>
      <c r="H82" s="109">
        <f t="shared" si="8"/>
        <v>13</v>
      </c>
      <c r="I82" s="109">
        <v>5</v>
      </c>
      <c r="J82" s="109">
        <f t="shared" si="9"/>
        <v>0.19</v>
      </c>
      <c r="K82" s="112">
        <v>183600</v>
      </c>
      <c r="L82" s="138">
        <v>1</v>
      </c>
      <c r="M82" s="121">
        <v>0</v>
      </c>
      <c r="N82" s="112">
        <f t="shared" si="10"/>
        <v>183600</v>
      </c>
      <c r="O82" s="112">
        <f t="shared" si="11"/>
        <v>453492.00000000006</v>
      </c>
      <c r="P82" s="114">
        <f t="shared" si="12"/>
        <v>9180</v>
      </c>
      <c r="Q82" s="115">
        <f t="shared" si="13"/>
        <v>9180</v>
      </c>
    </row>
    <row r="83" spans="2:17" x14ac:dyDescent="0.25">
      <c r="B83" s="109">
        <v>78</v>
      </c>
      <c r="C83" s="109" t="s">
        <v>6462</v>
      </c>
      <c r="D83" s="109">
        <v>1200010850</v>
      </c>
      <c r="E83" s="108" t="s">
        <v>916</v>
      </c>
      <c r="F83" s="109">
        <v>2008</v>
      </c>
      <c r="G83" s="110">
        <v>44389</v>
      </c>
      <c r="H83" s="109">
        <f t="shared" si="8"/>
        <v>13</v>
      </c>
      <c r="I83" s="109">
        <v>5</v>
      </c>
      <c r="J83" s="109">
        <f t="shared" si="9"/>
        <v>0.19</v>
      </c>
      <c r="K83" s="112">
        <v>151170</v>
      </c>
      <c r="L83" s="138">
        <v>1</v>
      </c>
      <c r="M83" s="121">
        <v>0</v>
      </c>
      <c r="N83" s="112">
        <f t="shared" si="10"/>
        <v>151170</v>
      </c>
      <c r="O83" s="112">
        <f t="shared" si="11"/>
        <v>373389.9</v>
      </c>
      <c r="P83" s="114">
        <f t="shared" si="12"/>
        <v>7558.5</v>
      </c>
      <c r="Q83" s="115">
        <f t="shared" si="13"/>
        <v>7558.5</v>
      </c>
    </row>
    <row r="84" spans="2:17" x14ac:dyDescent="0.25">
      <c r="B84" s="109">
        <v>79</v>
      </c>
      <c r="C84" s="109" t="s">
        <v>6462</v>
      </c>
      <c r="D84" s="109">
        <v>1200002910</v>
      </c>
      <c r="E84" s="108" t="s">
        <v>898</v>
      </c>
      <c r="F84" s="109">
        <v>2008</v>
      </c>
      <c r="G84" s="110">
        <v>44389</v>
      </c>
      <c r="H84" s="109">
        <f t="shared" si="8"/>
        <v>13</v>
      </c>
      <c r="I84" s="109">
        <v>5</v>
      </c>
      <c r="J84" s="109">
        <f t="shared" si="9"/>
        <v>0.19</v>
      </c>
      <c r="K84" s="112">
        <v>149614.78</v>
      </c>
      <c r="L84" s="138">
        <v>1</v>
      </c>
      <c r="M84" s="121">
        <v>0</v>
      </c>
      <c r="N84" s="112">
        <f t="shared" si="10"/>
        <v>149614.78</v>
      </c>
      <c r="O84" s="112">
        <f t="shared" si="11"/>
        <v>369548.50660000002</v>
      </c>
      <c r="P84" s="114">
        <f t="shared" si="12"/>
        <v>7480.7390000000005</v>
      </c>
      <c r="Q84" s="115">
        <f t="shared" si="13"/>
        <v>7480.7390000000005</v>
      </c>
    </row>
    <row r="85" spans="2:17" x14ac:dyDescent="0.25">
      <c r="B85" s="109">
        <v>80</v>
      </c>
      <c r="C85" s="109" t="s">
        <v>6462</v>
      </c>
      <c r="D85" s="109">
        <v>1200034500</v>
      </c>
      <c r="E85" s="108" t="s">
        <v>844</v>
      </c>
      <c r="F85" s="109">
        <v>2008</v>
      </c>
      <c r="G85" s="110">
        <v>44389</v>
      </c>
      <c r="H85" s="109">
        <f t="shared" si="8"/>
        <v>13</v>
      </c>
      <c r="I85" s="109">
        <v>5</v>
      </c>
      <c r="J85" s="109">
        <f t="shared" si="9"/>
        <v>0.19</v>
      </c>
      <c r="K85" s="112">
        <v>104223</v>
      </c>
      <c r="L85" s="138">
        <v>1</v>
      </c>
      <c r="M85" s="121">
        <v>0</v>
      </c>
      <c r="N85" s="112">
        <f t="shared" si="10"/>
        <v>104223</v>
      </c>
      <c r="O85" s="112">
        <f t="shared" si="11"/>
        <v>257430.81000000003</v>
      </c>
      <c r="P85" s="114">
        <f t="shared" si="12"/>
        <v>5211.1500000000005</v>
      </c>
      <c r="Q85" s="115">
        <f t="shared" si="13"/>
        <v>5211.1500000000005</v>
      </c>
    </row>
    <row r="86" spans="2:17" x14ac:dyDescent="0.25">
      <c r="B86" s="109">
        <v>81</v>
      </c>
      <c r="C86" s="109" t="s">
        <v>6462</v>
      </c>
      <c r="D86" s="109">
        <v>1200034590</v>
      </c>
      <c r="E86" s="108" t="s">
        <v>917</v>
      </c>
      <c r="F86" s="109">
        <v>2008</v>
      </c>
      <c r="G86" s="110">
        <v>44389</v>
      </c>
      <c r="H86" s="109">
        <f t="shared" si="8"/>
        <v>13</v>
      </c>
      <c r="I86" s="109">
        <v>5</v>
      </c>
      <c r="J86" s="109">
        <f t="shared" si="9"/>
        <v>0.19</v>
      </c>
      <c r="K86" s="112">
        <v>101557.4</v>
      </c>
      <c r="L86" s="138">
        <v>1</v>
      </c>
      <c r="M86" s="121">
        <v>0</v>
      </c>
      <c r="N86" s="112">
        <f t="shared" si="10"/>
        <v>101557.4</v>
      </c>
      <c r="O86" s="112">
        <f t="shared" si="11"/>
        <v>250846.77799999999</v>
      </c>
      <c r="P86" s="114">
        <f t="shared" si="12"/>
        <v>5077.87</v>
      </c>
      <c r="Q86" s="115">
        <f t="shared" si="13"/>
        <v>5077.87</v>
      </c>
    </row>
    <row r="87" spans="2:17" x14ac:dyDescent="0.25">
      <c r="B87" s="109">
        <v>82</v>
      </c>
      <c r="C87" s="109" t="s">
        <v>6462</v>
      </c>
      <c r="D87" s="109">
        <v>1200034510</v>
      </c>
      <c r="E87" s="108" t="s">
        <v>844</v>
      </c>
      <c r="F87" s="109">
        <v>2008</v>
      </c>
      <c r="G87" s="110">
        <v>44389</v>
      </c>
      <c r="H87" s="109">
        <f t="shared" si="8"/>
        <v>13</v>
      </c>
      <c r="I87" s="109">
        <v>5</v>
      </c>
      <c r="J87" s="109">
        <f t="shared" si="9"/>
        <v>0.19</v>
      </c>
      <c r="K87" s="112">
        <v>90673</v>
      </c>
      <c r="L87" s="138">
        <v>1</v>
      </c>
      <c r="M87" s="121">
        <v>0</v>
      </c>
      <c r="N87" s="112">
        <f t="shared" si="10"/>
        <v>90673</v>
      </c>
      <c r="O87" s="112">
        <f t="shared" si="11"/>
        <v>223962.31000000003</v>
      </c>
      <c r="P87" s="114">
        <f t="shared" si="12"/>
        <v>4533.6500000000005</v>
      </c>
      <c r="Q87" s="115">
        <f t="shared" si="13"/>
        <v>4533.6500000000005</v>
      </c>
    </row>
    <row r="88" spans="2:17" x14ac:dyDescent="0.25">
      <c r="B88" s="109">
        <v>83</v>
      </c>
      <c r="C88" s="109" t="s">
        <v>6462</v>
      </c>
      <c r="D88" s="109">
        <v>1200032260</v>
      </c>
      <c r="E88" s="108" t="s">
        <v>918</v>
      </c>
      <c r="F88" s="109">
        <v>2008</v>
      </c>
      <c r="G88" s="110">
        <v>44389</v>
      </c>
      <c r="H88" s="109">
        <f t="shared" si="8"/>
        <v>13</v>
      </c>
      <c r="I88" s="109">
        <v>5</v>
      </c>
      <c r="J88" s="109">
        <f t="shared" si="9"/>
        <v>0.19</v>
      </c>
      <c r="K88" s="112">
        <v>90000</v>
      </c>
      <c r="L88" s="138">
        <v>1</v>
      </c>
      <c r="M88" s="121">
        <v>0</v>
      </c>
      <c r="N88" s="112">
        <f t="shared" si="10"/>
        <v>90000</v>
      </c>
      <c r="O88" s="112">
        <f t="shared" si="11"/>
        <v>222300.00000000003</v>
      </c>
      <c r="P88" s="114">
        <f t="shared" si="12"/>
        <v>4500</v>
      </c>
      <c r="Q88" s="115">
        <f t="shared" si="13"/>
        <v>4500</v>
      </c>
    </row>
    <row r="89" spans="2:17" x14ac:dyDescent="0.25">
      <c r="B89" s="109">
        <v>84</v>
      </c>
      <c r="C89" s="109" t="s">
        <v>6462</v>
      </c>
      <c r="D89" s="109">
        <v>1200011390</v>
      </c>
      <c r="E89" s="108" t="s">
        <v>900</v>
      </c>
      <c r="F89" s="109">
        <v>2008</v>
      </c>
      <c r="G89" s="110">
        <v>44389</v>
      </c>
      <c r="H89" s="109">
        <f t="shared" si="8"/>
        <v>13</v>
      </c>
      <c r="I89" s="109">
        <v>5</v>
      </c>
      <c r="J89" s="109">
        <f t="shared" si="9"/>
        <v>0.19</v>
      </c>
      <c r="K89" s="112">
        <v>88437.8</v>
      </c>
      <c r="L89" s="138">
        <v>1</v>
      </c>
      <c r="M89" s="121">
        <v>0</v>
      </c>
      <c r="N89" s="112">
        <f t="shared" si="10"/>
        <v>88437.8</v>
      </c>
      <c r="O89" s="112">
        <f t="shared" si="11"/>
        <v>218441.36600000004</v>
      </c>
      <c r="P89" s="114">
        <f t="shared" si="12"/>
        <v>4421.8900000000003</v>
      </c>
      <c r="Q89" s="115">
        <f t="shared" si="13"/>
        <v>4421.8900000000003</v>
      </c>
    </row>
    <row r="90" spans="2:17" x14ac:dyDescent="0.25">
      <c r="B90" s="109">
        <v>85</v>
      </c>
      <c r="C90" s="109" t="s">
        <v>6462</v>
      </c>
      <c r="D90" s="109">
        <v>1200034600</v>
      </c>
      <c r="E90" s="108" t="s">
        <v>919</v>
      </c>
      <c r="F90" s="109">
        <v>2008</v>
      </c>
      <c r="G90" s="110">
        <v>44389</v>
      </c>
      <c r="H90" s="109">
        <f t="shared" si="8"/>
        <v>13</v>
      </c>
      <c r="I90" s="109">
        <v>5</v>
      </c>
      <c r="J90" s="109">
        <f t="shared" si="9"/>
        <v>0.19</v>
      </c>
      <c r="K90" s="112">
        <v>67704.92</v>
      </c>
      <c r="L90" s="138">
        <v>1</v>
      </c>
      <c r="M90" s="121">
        <v>0</v>
      </c>
      <c r="N90" s="112">
        <f t="shared" si="10"/>
        <v>67704.92</v>
      </c>
      <c r="O90" s="112">
        <f t="shared" si="11"/>
        <v>167231.15240000002</v>
      </c>
      <c r="P90" s="114">
        <f t="shared" si="12"/>
        <v>3385.2460000000001</v>
      </c>
      <c r="Q90" s="115">
        <f t="shared" si="13"/>
        <v>3385.2460000000001</v>
      </c>
    </row>
    <row r="91" spans="2:17" x14ac:dyDescent="0.25">
      <c r="B91" s="109">
        <v>86</v>
      </c>
      <c r="C91" s="109" t="s">
        <v>6462</v>
      </c>
      <c r="D91" s="109">
        <v>1200034120</v>
      </c>
      <c r="E91" s="108" t="s">
        <v>920</v>
      </c>
      <c r="F91" s="109">
        <v>2008</v>
      </c>
      <c r="G91" s="110">
        <v>44389</v>
      </c>
      <c r="H91" s="109">
        <f t="shared" si="8"/>
        <v>13</v>
      </c>
      <c r="I91" s="109">
        <v>5</v>
      </c>
      <c r="J91" s="109">
        <f t="shared" si="9"/>
        <v>0.19</v>
      </c>
      <c r="K91" s="112">
        <v>63020</v>
      </c>
      <c r="L91" s="138">
        <v>1</v>
      </c>
      <c r="M91" s="121">
        <v>0</v>
      </c>
      <c r="N91" s="112">
        <f t="shared" si="10"/>
        <v>63020</v>
      </c>
      <c r="O91" s="112">
        <f t="shared" si="11"/>
        <v>155659.40000000002</v>
      </c>
      <c r="P91" s="114">
        <f t="shared" si="12"/>
        <v>3151</v>
      </c>
      <c r="Q91" s="115">
        <f t="shared" si="13"/>
        <v>3151</v>
      </c>
    </row>
    <row r="92" spans="2:17" x14ac:dyDescent="0.25">
      <c r="B92" s="109">
        <v>87</v>
      </c>
      <c r="C92" s="109" t="s">
        <v>6462</v>
      </c>
      <c r="D92" s="109">
        <v>1200033400</v>
      </c>
      <c r="E92" s="108" t="s">
        <v>921</v>
      </c>
      <c r="F92" s="109">
        <v>2008</v>
      </c>
      <c r="G92" s="110">
        <v>44389</v>
      </c>
      <c r="H92" s="109">
        <f t="shared" si="8"/>
        <v>13</v>
      </c>
      <c r="I92" s="109">
        <v>5</v>
      </c>
      <c r="J92" s="109">
        <f t="shared" si="9"/>
        <v>0.19</v>
      </c>
      <c r="K92" s="112">
        <v>57000</v>
      </c>
      <c r="L92" s="138">
        <v>1</v>
      </c>
      <c r="M92" s="121">
        <v>0</v>
      </c>
      <c r="N92" s="112">
        <f t="shared" si="10"/>
        <v>57000</v>
      </c>
      <c r="O92" s="112">
        <f t="shared" si="11"/>
        <v>140790</v>
      </c>
      <c r="P92" s="114">
        <f t="shared" si="12"/>
        <v>2850</v>
      </c>
      <c r="Q92" s="115">
        <f t="shared" si="13"/>
        <v>2850</v>
      </c>
    </row>
    <row r="93" spans="2:17" x14ac:dyDescent="0.25">
      <c r="B93" s="109">
        <v>88</v>
      </c>
      <c r="C93" s="109" t="s">
        <v>6462</v>
      </c>
      <c r="D93" s="109">
        <v>1200033840</v>
      </c>
      <c r="E93" s="108" t="s">
        <v>922</v>
      </c>
      <c r="F93" s="109">
        <v>2008</v>
      </c>
      <c r="G93" s="110">
        <v>44389</v>
      </c>
      <c r="H93" s="109">
        <f t="shared" si="8"/>
        <v>13</v>
      </c>
      <c r="I93" s="109">
        <v>5</v>
      </c>
      <c r="J93" s="109">
        <f t="shared" si="9"/>
        <v>0.19</v>
      </c>
      <c r="K93" s="112">
        <v>55500</v>
      </c>
      <c r="L93" s="138">
        <v>1</v>
      </c>
      <c r="M93" s="121">
        <v>0</v>
      </c>
      <c r="N93" s="112">
        <f t="shared" si="10"/>
        <v>55500</v>
      </c>
      <c r="O93" s="112">
        <f t="shared" si="11"/>
        <v>137085</v>
      </c>
      <c r="P93" s="114">
        <f t="shared" si="12"/>
        <v>2775</v>
      </c>
      <c r="Q93" s="115">
        <f t="shared" si="13"/>
        <v>2775</v>
      </c>
    </row>
    <row r="94" spans="2:17" x14ac:dyDescent="0.25">
      <c r="B94" s="109">
        <v>89</v>
      </c>
      <c r="C94" s="109" t="s">
        <v>6462</v>
      </c>
      <c r="D94" s="109">
        <v>1200002930</v>
      </c>
      <c r="E94" s="108" t="s">
        <v>923</v>
      </c>
      <c r="F94" s="109">
        <v>2008</v>
      </c>
      <c r="G94" s="110">
        <v>44389</v>
      </c>
      <c r="H94" s="109">
        <f t="shared" si="8"/>
        <v>13</v>
      </c>
      <c r="I94" s="109">
        <v>5</v>
      </c>
      <c r="J94" s="109">
        <f t="shared" si="9"/>
        <v>0.19</v>
      </c>
      <c r="K94" s="112">
        <v>50575.14</v>
      </c>
      <c r="L94" s="138">
        <v>1</v>
      </c>
      <c r="M94" s="121">
        <v>0</v>
      </c>
      <c r="N94" s="112">
        <f t="shared" si="10"/>
        <v>50575.14</v>
      </c>
      <c r="O94" s="112">
        <f t="shared" si="11"/>
        <v>124920.59580000001</v>
      </c>
      <c r="P94" s="114">
        <f t="shared" si="12"/>
        <v>2528.7570000000001</v>
      </c>
      <c r="Q94" s="115">
        <f t="shared" si="13"/>
        <v>2528.7570000000001</v>
      </c>
    </row>
    <row r="95" spans="2:17" x14ac:dyDescent="0.25">
      <c r="B95" s="109">
        <v>90</v>
      </c>
      <c r="C95" s="109" t="s">
        <v>6462</v>
      </c>
      <c r="D95" s="109">
        <v>1200032250</v>
      </c>
      <c r="E95" s="108" t="s">
        <v>924</v>
      </c>
      <c r="F95" s="109">
        <v>2008</v>
      </c>
      <c r="G95" s="110">
        <v>44389</v>
      </c>
      <c r="H95" s="109">
        <f t="shared" si="8"/>
        <v>13</v>
      </c>
      <c r="I95" s="109">
        <v>5</v>
      </c>
      <c r="J95" s="109">
        <f t="shared" si="9"/>
        <v>0.19</v>
      </c>
      <c r="K95" s="112">
        <v>50000</v>
      </c>
      <c r="L95" s="138">
        <v>1</v>
      </c>
      <c r="M95" s="121">
        <v>0</v>
      </c>
      <c r="N95" s="112">
        <f t="shared" si="10"/>
        <v>50000</v>
      </c>
      <c r="O95" s="112">
        <f t="shared" si="11"/>
        <v>123500.00000000001</v>
      </c>
      <c r="P95" s="114">
        <f t="shared" si="12"/>
        <v>2500</v>
      </c>
      <c r="Q95" s="115">
        <f t="shared" si="13"/>
        <v>2500</v>
      </c>
    </row>
    <row r="96" spans="2:17" x14ac:dyDescent="0.25">
      <c r="B96" s="109">
        <v>91</v>
      </c>
      <c r="C96" s="109" t="s">
        <v>6462</v>
      </c>
      <c r="D96" s="109">
        <v>1200032220</v>
      </c>
      <c r="E96" s="108" t="s">
        <v>925</v>
      </c>
      <c r="F96" s="109">
        <v>2008</v>
      </c>
      <c r="G96" s="110">
        <v>44389</v>
      </c>
      <c r="H96" s="109">
        <f t="shared" si="8"/>
        <v>13</v>
      </c>
      <c r="I96" s="109">
        <v>5</v>
      </c>
      <c r="J96" s="109">
        <f t="shared" si="9"/>
        <v>0.19</v>
      </c>
      <c r="K96" s="112">
        <v>42247.8</v>
      </c>
      <c r="L96" s="138">
        <v>1</v>
      </c>
      <c r="M96" s="121">
        <v>0</v>
      </c>
      <c r="N96" s="112">
        <f t="shared" si="10"/>
        <v>42247.8</v>
      </c>
      <c r="O96" s="112">
        <f t="shared" si="11"/>
        <v>104352.06600000002</v>
      </c>
      <c r="P96" s="114">
        <f t="shared" si="12"/>
        <v>2112.3900000000003</v>
      </c>
      <c r="Q96" s="115">
        <f t="shared" si="13"/>
        <v>2112.3900000000003</v>
      </c>
    </row>
    <row r="97" spans="2:17" x14ac:dyDescent="0.25">
      <c r="B97" s="109">
        <v>92</v>
      </c>
      <c r="C97" s="109" t="s">
        <v>6462</v>
      </c>
      <c r="D97" s="109">
        <v>1200032210</v>
      </c>
      <c r="E97" s="108" t="s">
        <v>926</v>
      </c>
      <c r="F97" s="109">
        <v>2008</v>
      </c>
      <c r="G97" s="110">
        <v>44389</v>
      </c>
      <c r="H97" s="109">
        <f t="shared" si="8"/>
        <v>13</v>
      </c>
      <c r="I97" s="109">
        <v>5</v>
      </c>
      <c r="J97" s="109">
        <f t="shared" si="9"/>
        <v>0.19</v>
      </c>
      <c r="K97" s="112">
        <v>37000</v>
      </c>
      <c r="L97" s="138">
        <v>1</v>
      </c>
      <c r="M97" s="121">
        <v>0</v>
      </c>
      <c r="N97" s="112">
        <f t="shared" si="10"/>
        <v>37000</v>
      </c>
      <c r="O97" s="112">
        <f t="shared" si="11"/>
        <v>91390</v>
      </c>
      <c r="P97" s="114">
        <f t="shared" si="12"/>
        <v>1850</v>
      </c>
      <c r="Q97" s="115">
        <f t="shared" si="13"/>
        <v>1850</v>
      </c>
    </row>
    <row r="98" spans="2:17" x14ac:dyDescent="0.25">
      <c r="B98" s="109">
        <v>93</v>
      </c>
      <c r="C98" s="109" t="s">
        <v>6462</v>
      </c>
      <c r="D98" s="109">
        <v>1200034560</v>
      </c>
      <c r="E98" s="108" t="s">
        <v>927</v>
      </c>
      <c r="F98" s="109">
        <v>2008</v>
      </c>
      <c r="G98" s="110">
        <v>44389</v>
      </c>
      <c r="H98" s="109">
        <f t="shared" si="8"/>
        <v>13</v>
      </c>
      <c r="I98" s="109">
        <v>5</v>
      </c>
      <c r="J98" s="109">
        <f t="shared" si="9"/>
        <v>0.19</v>
      </c>
      <c r="K98" s="112">
        <v>33850</v>
      </c>
      <c r="L98" s="138">
        <v>1</v>
      </c>
      <c r="M98" s="121">
        <v>0</v>
      </c>
      <c r="N98" s="112">
        <f t="shared" si="10"/>
        <v>33850</v>
      </c>
      <c r="O98" s="112">
        <f t="shared" si="11"/>
        <v>83609.5</v>
      </c>
      <c r="P98" s="114">
        <f t="shared" si="12"/>
        <v>1692.5</v>
      </c>
      <c r="Q98" s="115">
        <f t="shared" si="13"/>
        <v>1692.5</v>
      </c>
    </row>
    <row r="99" spans="2:17" x14ac:dyDescent="0.25">
      <c r="B99" s="109">
        <v>94</v>
      </c>
      <c r="C99" s="109" t="s">
        <v>6462</v>
      </c>
      <c r="D99" s="109">
        <v>1200002920</v>
      </c>
      <c r="E99" s="108" t="s">
        <v>928</v>
      </c>
      <c r="F99" s="109">
        <v>2008</v>
      </c>
      <c r="G99" s="110">
        <v>44389</v>
      </c>
      <c r="H99" s="109">
        <f t="shared" si="8"/>
        <v>13</v>
      </c>
      <c r="I99" s="109">
        <v>5</v>
      </c>
      <c r="J99" s="109">
        <f t="shared" si="9"/>
        <v>0.19</v>
      </c>
      <c r="K99" s="112">
        <v>27785.599999999999</v>
      </c>
      <c r="L99" s="138">
        <v>1</v>
      </c>
      <c r="M99" s="121">
        <v>0</v>
      </c>
      <c r="N99" s="112">
        <f t="shared" si="10"/>
        <v>27785.599999999999</v>
      </c>
      <c r="O99" s="112">
        <f t="shared" si="11"/>
        <v>68630.432000000001</v>
      </c>
      <c r="P99" s="114">
        <f t="shared" si="12"/>
        <v>1389.28</v>
      </c>
      <c r="Q99" s="115">
        <f t="shared" si="13"/>
        <v>1389.28</v>
      </c>
    </row>
    <row r="100" spans="2:17" x14ac:dyDescent="0.25">
      <c r="B100" s="109">
        <v>95</v>
      </c>
      <c r="C100" s="109" t="s">
        <v>6462</v>
      </c>
      <c r="D100" s="109">
        <v>1200033390</v>
      </c>
      <c r="E100" s="108" t="s">
        <v>929</v>
      </c>
      <c r="F100" s="109">
        <v>2008</v>
      </c>
      <c r="G100" s="110">
        <v>44389</v>
      </c>
      <c r="H100" s="109">
        <f t="shared" si="8"/>
        <v>13</v>
      </c>
      <c r="I100" s="109">
        <v>5</v>
      </c>
      <c r="J100" s="109">
        <f t="shared" si="9"/>
        <v>0.19</v>
      </c>
      <c r="K100" s="112">
        <v>26780</v>
      </c>
      <c r="L100" s="138">
        <v>1</v>
      </c>
      <c r="M100" s="121">
        <v>0</v>
      </c>
      <c r="N100" s="112">
        <f t="shared" si="10"/>
        <v>26780</v>
      </c>
      <c r="O100" s="112">
        <f t="shared" si="11"/>
        <v>66146.600000000006</v>
      </c>
      <c r="P100" s="114">
        <f t="shared" si="12"/>
        <v>1339</v>
      </c>
      <c r="Q100" s="115">
        <f t="shared" si="13"/>
        <v>1339</v>
      </c>
    </row>
    <row r="101" spans="2:17" x14ac:dyDescent="0.25">
      <c r="B101" s="109">
        <v>96</v>
      </c>
      <c r="C101" s="109" t="s">
        <v>6462</v>
      </c>
      <c r="D101" s="109">
        <v>1200032200</v>
      </c>
      <c r="E101" s="108" t="s">
        <v>930</v>
      </c>
      <c r="F101" s="109">
        <v>2008</v>
      </c>
      <c r="G101" s="110">
        <v>44389</v>
      </c>
      <c r="H101" s="109">
        <f t="shared" si="8"/>
        <v>13</v>
      </c>
      <c r="I101" s="109">
        <v>5</v>
      </c>
      <c r="J101" s="109">
        <f t="shared" si="9"/>
        <v>0.19</v>
      </c>
      <c r="K101" s="112">
        <v>20250</v>
      </c>
      <c r="L101" s="138">
        <v>1</v>
      </c>
      <c r="M101" s="121">
        <v>0</v>
      </c>
      <c r="N101" s="112">
        <f t="shared" si="10"/>
        <v>20250</v>
      </c>
      <c r="O101" s="112">
        <f t="shared" si="11"/>
        <v>50017.500000000007</v>
      </c>
      <c r="P101" s="114">
        <f t="shared" si="12"/>
        <v>1012.5</v>
      </c>
      <c r="Q101" s="115">
        <f t="shared" si="13"/>
        <v>1012.5</v>
      </c>
    </row>
    <row r="102" spans="2:17" x14ac:dyDescent="0.25">
      <c r="B102" s="109">
        <v>97</v>
      </c>
      <c r="C102" s="109" t="s">
        <v>6462</v>
      </c>
      <c r="D102" s="109">
        <v>1200034520</v>
      </c>
      <c r="E102" s="108" t="s">
        <v>931</v>
      </c>
      <c r="F102" s="109">
        <v>2008</v>
      </c>
      <c r="G102" s="110">
        <v>44389</v>
      </c>
      <c r="H102" s="109">
        <f t="shared" si="8"/>
        <v>13</v>
      </c>
      <c r="I102" s="109">
        <v>5</v>
      </c>
      <c r="J102" s="109">
        <f t="shared" si="9"/>
        <v>0.19</v>
      </c>
      <c r="K102" s="112">
        <v>17375</v>
      </c>
      <c r="L102" s="138">
        <v>1</v>
      </c>
      <c r="M102" s="121">
        <v>0</v>
      </c>
      <c r="N102" s="112">
        <f t="shared" si="10"/>
        <v>17375</v>
      </c>
      <c r="O102" s="112">
        <f t="shared" si="11"/>
        <v>42916.25</v>
      </c>
      <c r="P102" s="114">
        <f t="shared" si="12"/>
        <v>868.75</v>
      </c>
      <c r="Q102" s="115">
        <f t="shared" si="13"/>
        <v>868.75</v>
      </c>
    </row>
    <row r="103" spans="2:17" x14ac:dyDescent="0.25">
      <c r="B103" s="109">
        <v>98</v>
      </c>
      <c r="C103" s="109" t="s">
        <v>6462</v>
      </c>
      <c r="D103" s="109">
        <v>1200011030</v>
      </c>
      <c r="E103" s="108" t="s">
        <v>932</v>
      </c>
      <c r="F103" s="109">
        <v>2008</v>
      </c>
      <c r="G103" s="110">
        <v>44389</v>
      </c>
      <c r="H103" s="109">
        <f t="shared" si="8"/>
        <v>13</v>
      </c>
      <c r="I103" s="109">
        <v>5</v>
      </c>
      <c r="J103" s="109">
        <f t="shared" si="9"/>
        <v>0.19</v>
      </c>
      <c r="K103" s="112">
        <v>12635</v>
      </c>
      <c r="L103" s="138">
        <v>1</v>
      </c>
      <c r="M103" s="121">
        <v>0</v>
      </c>
      <c r="N103" s="112">
        <f t="shared" si="10"/>
        <v>12635</v>
      </c>
      <c r="O103" s="112">
        <f t="shared" si="11"/>
        <v>31208.45</v>
      </c>
      <c r="P103" s="114">
        <f t="shared" si="12"/>
        <v>631.75</v>
      </c>
      <c r="Q103" s="115">
        <f t="shared" si="13"/>
        <v>631.75</v>
      </c>
    </row>
    <row r="104" spans="2:17" x14ac:dyDescent="0.25">
      <c r="B104" s="109">
        <v>99</v>
      </c>
      <c r="C104" s="109" t="s">
        <v>6462</v>
      </c>
      <c r="D104" s="109">
        <v>1200039340</v>
      </c>
      <c r="E104" s="108" t="s">
        <v>933</v>
      </c>
      <c r="F104" s="109">
        <v>2009</v>
      </c>
      <c r="G104" s="110">
        <v>44389</v>
      </c>
      <c r="H104" s="109">
        <f t="shared" si="8"/>
        <v>12</v>
      </c>
      <c r="I104" s="109">
        <v>5</v>
      </c>
      <c r="J104" s="109">
        <f t="shared" si="9"/>
        <v>0.19</v>
      </c>
      <c r="K104" s="112">
        <v>1982955.92</v>
      </c>
      <c r="L104" s="138">
        <v>1</v>
      </c>
      <c r="M104" s="121">
        <v>0</v>
      </c>
      <c r="N104" s="112">
        <f t="shared" si="10"/>
        <v>1982955.92</v>
      </c>
      <c r="O104" s="112">
        <f t="shared" si="11"/>
        <v>4521139.4976000004</v>
      </c>
      <c r="P104" s="114">
        <f t="shared" si="12"/>
        <v>99147.796000000002</v>
      </c>
      <c r="Q104" s="115">
        <f t="shared" si="13"/>
        <v>99147.796000000002</v>
      </c>
    </row>
    <row r="105" spans="2:17" x14ac:dyDescent="0.25">
      <c r="B105" s="109">
        <v>100</v>
      </c>
      <c r="C105" s="109" t="s">
        <v>6462</v>
      </c>
      <c r="D105" s="109">
        <v>1200035180</v>
      </c>
      <c r="E105" s="108" t="s">
        <v>934</v>
      </c>
      <c r="F105" s="109">
        <v>2009</v>
      </c>
      <c r="G105" s="110">
        <v>44389</v>
      </c>
      <c r="H105" s="109">
        <f t="shared" si="8"/>
        <v>12</v>
      </c>
      <c r="I105" s="109">
        <v>5</v>
      </c>
      <c r="J105" s="109">
        <f t="shared" si="9"/>
        <v>0.19</v>
      </c>
      <c r="K105" s="112">
        <v>891500</v>
      </c>
      <c r="L105" s="138">
        <v>1</v>
      </c>
      <c r="M105" s="121">
        <v>0</v>
      </c>
      <c r="N105" s="112">
        <f t="shared" si="10"/>
        <v>891500</v>
      </c>
      <c r="O105" s="112">
        <f t="shared" si="11"/>
        <v>2032620.0000000002</v>
      </c>
      <c r="P105" s="114">
        <f t="shared" si="12"/>
        <v>44575</v>
      </c>
      <c r="Q105" s="115">
        <f t="shared" si="13"/>
        <v>44575</v>
      </c>
    </row>
    <row r="106" spans="2:17" x14ac:dyDescent="0.25">
      <c r="B106" s="109">
        <v>101</v>
      </c>
      <c r="C106" s="109" t="s">
        <v>6462</v>
      </c>
      <c r="D106" s="109">
        <v>1200037080</v>
      </c>
      <c r="E106" s="108" t="s">
        <v>935</v>
      </c>
      <c r="F106" s="109">
        <v>2009</v>
      </c>
      <c r="G106" s="110">
        <v>44389</v>
      </c>
      <c r="H106" s="109">
        <f t="shared" si="8"/>
        <v>12</v>
      </c>
      <c r="I106" s="109">
        <v>5</v>
      </c>
      <c r="J106" s="109">
        <f t="shared" si="9"/>
        <v>0.19</v>
      </c>
      <c r="K106" s="112">
        <v>886211.56</v>
      </c>
      <c r="L106" s="138">
        <v>1</v>
      </c>
      <c r="M106" s="121">
        <v>0</v>
      </c>
      <c r="N106" s="112">
        <f t="shared" si="10"/>
        <v>886211.56</v>
      </c>
      <c r="O106" s="112">
        <f t="shared" si="11"/>
        <v>2020562.3568000004</v>
      </c>
      <c r="P106" s="114">
        <f t="shared" si="12"/>
        <v>44310.578000000009</v>
      </c>
      <c r="Q106" s="115">
        <f t="shared" si="13"/>
        <v>44310.578000000009</v>
      </c>
    </row>
    <row r="107" spans="2:17" x14ac:dyDescent="0.25">
      <c r="B107" s="109">
        <v>102</v>
      </c>
      <c r="C107" s="109" t="s">
        <v>6462</v>
      </c>
      <c r="D107" s="109">
        <v>1200037580</v>
      </c>
      <c r="E107" s="108" t="s">
        <v>936</v>
      </c>
      <c r="F107" s="109">
        <v>2009</v>
      </c>
      <c r="G107" s="110">
        <v>44389</v>
      </c>
      <c r="H107" s="109">
        <f t="shared" si="8"/>
        <v>12</v>
      </c>
      <c r="I107" s="109">
        <v>5</v>
      </c>
      <c r="J107" s="109">
        <f t="shared" si="9"/>
        <v>0.19</v>
      </c>
      <c r="K107" s="112">
        <v>788079.77</v>
      </c>
      <c r="L107" s="138">
        <v>1</v>
      </c>
      <c r="M107" s="121">
        <v>0</v>
      </c>
      <c r="N107" s="112">
        <f t="shared" si="10"/>
        <v>788079.77</v>
      </c>
      <c r="O107" s="112">
        <f t="shared" si="11"/>
        <v>1796821.8756000001</v>
      </c>
      <c r="P107" s="114">
        <f t="shared" si="12"/>
        <v>39403.988500000007</v>
      </c>
      <c r="Q107" s="115">
        <f t="shared" si="13"/>
        <v>39403.988500000007</v>
      </c>
    </row>
    <row r="108" spans="2:17" x14ac:dyDescent="0.25">
      <c r="B108" s="109">
        <v>103</v>
      </c>
      <c r="C108" s="109" t="s">
        <v>6462</v>
      </c>
      <c r="D108" s="109">
        <v>1200037060</v>
      </c>
      <c r="E108" s="108" t="s">
        <v>935</v>
      </c>
      <c r="F108" s="109">
        <v>2009</v>
      </c>
      <c r="G108" s="110">
        <v>44389</v>
      </c>
      <c r="H108" s="109">
        <f t="shared" si="8"/>
        <v>12</v>
      </c>
      <c r="I108" s="109">
        <v>5</v>
      </c>
      <c r="J108" s="109">
        <f t="shared" si="9"/>
        <v>0.19</v>
      </c>
      <c r="K108" s="112">
        <v>443105.78</v>
      </c>
      <c r="L108" s="138">
        <v>1</v>
      </c>
      <c r="M108" s="121">
        <v>0</v>
      </c>
      <c r="N108" s="112">
        <f t="shared" si="10"/>
        <v>443105.78</v>
      </c>
      <c r="O108" s="112">
        <f t="shared" si="11"/>
        <v>1010281.1784000002</v>
      </c>
      <c r="P108" s="114">
        <f t="shared" si="12"/>
        <v>22155.289000000004</v>
      </c>
      <c r="Q108" s="115">
        <f t="shared" si="13"/>
        <v>22155.289000000004</v>
      </c>
    </row>
    <row r="109" spans="2:17" x14ac:dyDescent="0.25">
      <c r="B109" s="109">
        <v>104</v>
      </c>
      <c r="C109" s="109" t="s">
        <v>6462</v>
      </c>
      <c r="D109" s="109">
        <v>1200037120</v>
      </c>
      <c r="E109" s="108" t="s">
        <v>937</v>
      </c>
      <c r="F109" s="109">
        <v>2009</v>
      </c>
      <c r="G109" s="110">
        <v>44389</v>
      </c>
      <c r="H109" s="109">
        <f t="shared" si="8"/>
        <v>12</v>
      </c>
      <c r="I109" s="109">
        <v>5</v>
      </c>
      <c r="J109" s="109">
        <f t="shared" si="9"/>
        <v>0.19</v>
      </c>
      <c r="K109" s="112">
        <v>339845.14</v>
      </c>
      <c r="L109" s="138">
        <v>1</v>
      </c>
      <c r="M109" s="121">
        <v>0</v>
      </c>
      <c r="N109" s="112">
        <f t="shared" si="10"/>
        <v>339845.14</v>
      </c>
      <c r="O109" s="112">
        <f t="shared" si="11"/>
        <v>774846.91920000012</v>
      </c>
      <c r="P109" s="114">
        <f t="shared" si="12"/>
        <v>16992.257000000001</v>
      </c>
      <c r="Q109" s="115">
        <f t="shared" si="13"/>
        <v>16992.257000000001</v>
      </c>
    </row>
    <row r="110" spans="2:17" x14ac:dyDescent="0.25">
      <c r="B110" s="109">
        <v>105</v>
      </c>
      <c r="C110" s="109" t="s">
        <v>6462</v>
      </c>
      <c r="D110" s="109">
        <v>1200038170</v>
      </c>
      <c r="E110" s="108" t="s">
        <v>938</v>
      </c>
      <c r="F110" s="109">
        <v>2009</v>
      </c>
      <c r="G110" s="110">
        <v>44389</v>
      </c>
      <c r="H110" s="109">
        <f t="shared" si="8"/>
        <v>12</v>
      </c>
      <c r="I110" s="109">
        <v>5</v>
      </c>
      <c r="J110" s="109">
        <f t="shared" si="9"/>
        <v>0.19</v>
      </c>
      <c r="K110" s="112">
        <v>245000</v>
      </c>
      <c r="L110" s="138">
        <v>1</v>
      </c>
      <c r="M110" s="121">
        <v>0</v>
      </c>
      <c r="N110" s="112">
        <f t="shared" si="10"/>
        <v>245000</v>
      </c>
      <c r="O110" s="112">
        <f t="shared" si="11"/>
        <v>558600.00000000012</v>
      </c>
      <c r="P110" s="114">
        <f t="shared" si="12"/>
        <v>12250</v>
      </c>
      <c r="Q110" s="115">
        <f t="shared" si="13"/>
        <v>12250</v>
      </c>
    </row>
    <row r="111" spans="2:17" x14ac:dyDescent="0.25">
      <c r="B111" s="109">
        <v>106</v>
      </c>
      <c r="C111" s="109" t="s">
        <v>6462</v>
      </c>
      <c r="D111" s="109">
        <v>1200039450</v>
      </c>
      <c r="E111" s="108" t="s">
        <v>939</v>
      </c>
      <c r="F111" s="109">
        <v>2009</v>
      </c>
      <c r="G111" s="110">
        <v>44389</v>
      </c>
      <c r="H111" s="109">
        <f t="shared" si="8"/>
        <v>12</v>
      </c>
      <c r="I111" s="109">
        <v>5</v>
      </c>
      <c r="J111" s="109">
        <f t="shared" si="9"/>
        <v>0.19</v>
      </c>
      <c r="K111" s="112">
        <v>195000</v>
      </c>
      <c r="L111" s="138">
        <v>1</v>
      </c>
      <c r="M111" s="121">
        <v>0</v>
      </c>
      <c r="N111" s="112">
        <f t="shared" si="10"/>
        <v>195000</v>
      </c>
      <c r="O111" s="112">
        <f t="shared" si="11"/>
        <v>444600.00000000006</v>
      </c>
      <c r="P111" s="114">
        <f t="shared" si="12"/>
        <v>9750</v>
      </c>
      <c r="Q111" s="115">
        <f t="shared" si="13"/>
        <v>9750</v>
      </c>
    </row>
    <row r="112" spans="2:17" x14ac:dyDescent="0.25">
      <c r="B112" s="109">
        <v>107</v>
      </c>
      <c r="C112" s="109" t="s">
        <v>6462</v>
      </c>
      <c r="D112" s="109">
        <v>1200039470</v>
      </c>
      <c r="E112" s="108" t="s">
        <v>939</v>
      </c>
      <c r="F112" s="109">
        <v>2009</v>
      </c>
      <c r="G112" s="110">
        <v>44389</v>
      </c>
      <c r="H112" s="109">
        <f t="shared" si="8"/>
        <v>12</v>
      </c>
      <c r="I112" s="109">
        <v>5</v>
      </c>
      <c r="J112" s="109">
        <f t="shared" si="9"/>
        <v>0.19</v>
      </c>
      <c r="K112" s="112">
        <v>195000</v>
      </c>
      <c r="L112" s="138">
        <v>1</v>
      </c>
      <c r="M112" s="121">
        <v>0</v>
      </c>
      <c r="N112" s="112">
        <f t="shared" si="10"/>
        <v>195000</v>
      </c>
      <c r="O112" s="112">
        <f t="shared" si="11"/>
        <v>444600.00000000006</v>
      </c>
      <c r="P112" s="114">
        <f t="shared" si="12"/>
        <v>9750</v>
      </c>
      <c r="Q112" s="115">
        <f t="shared" si="13"/>
        <v>9750</v>
      </c>
    </row>
    <row r="113" spans="2:17" x14ac:dyDescent="0.25">
      <c r="B113" s="109">
        <v>108</v>
      </c>
      <c r="C113" s="109" t="s">
        <v>6462</v>
      </c>
      <c r="D113" s="109">
        <v>1200037590</v>
      </c>
      <c r="E113" s="108" t="s">
        <v>940</v>
      </c>
      <c r="F113" s="109">
        <v>2009</v>
      </c>
      <c r="G113" s="110">
        <v>44389</v>
      </c>
      <c r="H113" s="109">
        <f t="shared" si="8"/>
        <v>12</v>
      </c>
      <c r="I113" s="109">
        <v>5</v>
      </c>
      <c r="J113" s="109">
        <f t="shared" si="9"/>
        <v>0.19</v>
      </c>
      <c r="K113" s="112">
        <v>182953.61</v>
      </c>
      <c r="L113" s="138">
        <v>1</v>
      </c>
      <c r="M113" s="121">
        <v>0</v>
      </c>
      <c r="N113" s="112">
        <f t="shared" si="10"/>
        <v>182953.61</v>
      </c>
      <c r="O113" s="112">
        <f t="shared" si="11"/>
        <v>417134.23080000002</v>
      </c>
      <c r="P113" s="114">
        <f t="shared" si="12"/>
        <v>9147.6805000000004</v>
      </c>
      <c r="Q113" s="115">
        <f t="shared" si="13"/>
        <v>9147.6805000000004</v>
      </c>
    </row>
    <row r="114" spans="2:17" x14ac:dyDescent="0.25">
      <c r="B114" s="109">
        <v>109</v>
      </c>
      <c r="C114" s="109" t="s">
        <v>6462</v>
      </c>
      <c r="D114" s="109">
        <v>1200037550</v>
      </c>
      <c r="E114" s="108" t="s">
        <v>941</v>
      </c>
      <c r="F114" s="109">
        <v>2009</v>
      </c>
      <c r="G114" s="110">
        <v>44389</v>
      </c>
      <c r="H114" s="109">
        <f t="shared" si="8"/>
        <v>12</v>
      </c>
      <c r="I114" s="109">
        <v>5</v>
      </c>
      <c r="J114" s="109">
        <f t="shared" si="9"/>
        <v>0.19</v>
      </c>
      <c r="K114" s="112">
        <v>130772.41</v>
      </c>
      <c r="L114" s="138">
        <v>1</v>
      </c>
      <c r="M114" s="121">
        <v>0</v>
      </c>
      <c r="N114" s="112">
        <f t="shared" si="10"/>
        <v>130772.41</v>
      </c>
      <c r="O114" s="112">
        <f t="shared" si="11"/>
        <v>298161.09480000002</v>
      </c>
      <c r="P114" s="114">
        <f t="shared" si="12"/>
        <v>6538.6205000000009</v>
      </c>
      <c r="Q114" s="115">
        <f t="shared" si="13"/>
        <v>6538.6205000000009</v>
      </c>
    </row>
    <row r="115" spans="2:17" hidden="1" x14ac:dyDescent="0.25">
      <c r="B115" s="19">
        <v>110</v>
      </c>
      <c r="C115" s="19" t="s">
        <v>6462</v>
      </c>
      <c r="D115" s="22">
        <v>1200044130</v>
      </c>
      <c r="E115" s="23" t="s">
        <v>448</v>
      </c>
      <c r="F115" s="22">
        <v>2009</v>
      </c>
      <c r="G115" s="38">
        <v>44389</v>
      </c>
      <c r="H115" s="22">
        <f t="shared" si="8"/>
        <v>12</v>
      </c>
      <c r="I115" s="22">
        <v>5</v>
      </c>
      <c r="J115" s="22">
        <f t="shared" si="9"/>
        <v>0.19</v>
      </c>
      <c r="K115" s="35">
        <v>118750</v>
      </c>
      <c r="L115" s="40">
        <v>3601.79</v>
      </c>
      <c r="M115" s="77">
        <v>0.38</v>
      </c>
      <c r="N115" s="35">
        <f t="shared" si="10"/>
        <v>163875</v>
      </c>
      <c r="O115" s="35">
        <f t="shared" si="11"/>
        <v>373635.00000000006</v>
      </c>
      <c r="P115" s="57">
        <f t="shared" si="12"/>
        <v>8193.75</v>
      </c>
      <c r="Q115" s="53">
        <f t="shared" si="13"/>
        <v>8193.75</v>
      </c>
    </row>
    <row r="116" spans="2:17" x14ac:dyDescent="0.25">
      <c r="B116" s="109">
        <v>111</v>
      </c>
      <c r="C116" s="109" t="s">
        <v>6462</v>
      </c>
      <c r="D116" s="109">
        <v>1200038890</v>
      </c>
      <c r="E116" s="108" t="s">
        <v>942</v>
      </c>
      <c r="F116" s="109">
        <v>2009</v>
      </c>
      <c r="G116" s="110">
        <v>44389</v>
      </c>
      <c r="H116" s="109">
        <f t="shared" si="8"/>
        <v>12</v>
      </c>
      <c r="I116" s="109">
        <v>5</v>
      </c>
      <c r="J116" s="109">
        <f t="shared" si="9"/>
        <v>0.19</v>
      </c>
      <c r="K116" s="112">
        <v>114070</v>
      </c>
      <c r="L116" s="138">
        <v>1</v>
      </c>
      <c r="M116" s="121">
        <v>0</v>
      </c>
      <c r="N116" s="112">
        <f t="shared" si="10"/>
        <v>114070</v>
      </c>
      <c r="O116" s="112">
        <f t="shared" si="11"/>
        <v>260079.60000000003</v>
      </c>
      <c r="P116" s="114">
        <f t="shared" si="12"/>
        <v>5703.5</v>
      </c>
      <c r="Q116" s="115">
        <f t="shared" si="13"/>
        <v>5703.5</v>
      </c>
    </row>
    <row r="117" spans="2:17" hidden="1" x14ac:dyDescent="0.25">
      <c r="B117" s="19">
        <v>112</v>
      </c>
      <c r="C117" s="19" t="s">
        <v>6462</v>
      </c>
      <c r="D117" s="22">
        <v>1200035210</v>
      </c>
      <c r="E117" s="23" t="s">
        <v>844</v>
      </c>
      <c r="F117" s="22">
        <v>2009</v>
      </c>
      <c r="G117" s="38">
        <v>44389</v>
      </c>
      <c r="H117" s="22">
        <f t="shared" si="8"/>
        <v>12</v>
      </c>
      <c r="I117" s="22">
        <v>5</v>
      </c>
      <c r="J117" s="22">
        <f t="shared" si="9"/>
        <v>0.19</v>
      </c>
      <c r="K117" s="35">
        <v>113304.38</v>
      </c>
      <c r="L117" s="40">
        <v>20480.009999999998</v>
      </c>
      <c r="M117" s="77">
        <v>0.38</v>
      </c>
      <c r="N117" s="35">
        <f t="shared" si="10"/>
        <v>156360.04439999998</v>
      </c>
      <c r="O117" s="35">
        <f t="shared" si="11"/>
        <v>356500.90123199997</v>
      </c>
      <c r="P117" s="57">
        <f t="shared" si="12"/>
        <v>7818.0022199999994</v>
      </c>
      <c r="Q117" s="53">
        <f t="shared" si="13"/>
        <v>7818.0022199999994</v>
      </c>
    </row>
    <row r="118" spans="2:17" x14ac:dyDescent="0.25">
      <c r="B118" s="109">
        <v>113</v>
      </c>
      <c r="C118" s="109" t="s">
        <v>6462</v>
      </c>
      <c r="D118" s="109">
        <v>1200034800</v>
      </c>
      <c r="E118" s="108" t="s">
        <v>943</v>
      </c>
      <c r="F118" s="109">
        <v>2009</v>
      </c>
      <c r="G118" s="110">
        <v>44389</v>
      </c>
      <c r="H118" s="109">
        <f t="shared" si="8"/>
        <v>12</v>
      </c>
      <c r="I118" s="109">
        <v>5</v>
      </c>
      <c r="J118" s="109">
        <f t="shared" si="9"/>
        <v>0.19</v>
      </c>
      <c r="K118" s="112">
        <v>111775</v>
      </c>
      <c r="L118" s="138">
        <v>1</v>
      </c>
      <c r="M118" s="121">
        <v>0</v>
      </c>
      <c r="N118" s="112">
        <f t="shared" si="10"/>
        <v>111775</v>
      </c>
      <c r="O118" s="112">
        <f t="shared" si="11"/>
        <v>254847.00000000003</v>
      </c>
      <c r="P118" s="114">
        <f t="shared" si="12"/>
        <v>5588.75</v>
      </c>
      <c r="Q118" s="115">
        <f t="shared" si="13"/>
        <v>5588.75</v>
      </c>
    </row>
    <row r="119" spans="2:17" x14ac:dyDescent="0.25">
      <c r="B119" s="109">
        <v>114</v>
      </c>
      <c r="C119" s="109" t="s">
        <v>6462</v>
      </c>
      <c r="D119" s="109">
        <v>1200037100</v>
      </c>
      <c r="E119" s="108" t="s">
        <v>944</v>
      </c>
      <c r="F119" s="109">
        <v>2009</v>
      </c>
      <c r="G119" s="110">
        <v>44389</v>
      </c>
      <c r="H119" s="109">
        <f t="shared" si="8"/>
        <v>12</v>
      </c>
      <c r="I119" s="109">
        <v>5</v>
      </c>
      <c r="J119" s="109">
        <f t="shared" si="9"/>
        <v>0.19</v>
      </c>
      <c r="K119" s="112">
        <v>108983.63</v>
      </c>
      <c r="L119" s="138">
        <v>1</v>
      </c>
      <c r="M119" s="121">
        <v>0</v>
      </c>
      <c r="N119" s="112">
        <f t="shared" si="10"/>
        <v>108983.63</v>
      </c>
      <c r="O119" s="112">
        <f t="shared" si="11"/>
        <v>248482.67640000003</v>
      </c>
      <c r="P119" s="114">
        <f t="shared" si="12"/>
        <v>5449.1815000000006</v>
      </c>
      <c r="Q119" s="115">
        <f t="shared" si="13"/>
        <v>5449.1815000000006</v>
      </c>
    </row>
    <row r="120" spans="2:17" x14ac:dyDescent="0.25">
      <c r="B120" s="109">
        <v>115</v>
      </c>
      <c r="C120" s="109" t="s">
        <v>6462</v>
      </c>
      <c r="D120" s="109">
        <v>1200038670</v>
      </c>
      <c r="E120" s="108" t="s">
        <v>945</v>
      </c>
      <c r="F120" s="109">
        <v>2009</v>
      </c>
      <c r="G120" s="110">
        <v>44389</v>
      </c>
      <c r="H120" s="109">
        <f t="shared" si="8"/>
        <v>12</v>
      </c>
      <c r="I120" s="109">
        <v>5</v>
      </c>
      <c r="J120" s="109">
        <f t="shared" si="9"/>
        <v>0.19</v>
      </c>
      <c r="K120" s="112">
        <v>106500</v>
      </c>
      <c r="L120" s="138">
        <v>1</v>
      </c>
      <c r="M120" s="121">
        <v>0</v>
      </c>
      <c r="N120" s="112">
        <f t="shared" si="10"/>
        <v>106500</v>
      </c>
      <c r="O120" s="112">
        <f t="shared" si="11"/>
        <v>242820.00000000003</v>
      </c>
      <c r="P120" s="114">
        <f t="shared" si="12"/>
        <v>5325</v>
      </c>
      <c r="Q120" s="115">
        <f t="shared" si="13"/>
        <v>5325</v>
      </c>
    </row>
    <row r="121" spans="2:17" x14ac:dyDescent="0.25">
      <c r="B121" s="109">
        <v>116</v>
      </c>
      <c r="C121" s="109" t="s">
        <v>6462</v>
      </c>
      <c r="D121" s="109">
        <v>1200038200</v>
      </c>
      <c r="E121" s="108" t="s">
        <v>946</v>
      </c>
      <c r="F121" s="109">
        <v>2009</v>
      </c>
      <c r="G121" s="110">
        <v>44389</v>
      </c>
      <c r="H121" s="109">
        <f t="shared" si="8"/>
        <v>12</v>
      </c>
      <c r="I121" s="109">
        <v>5</v>
      </c>
      <c r="J121" s="109">
        <f t="shared" si="9"/>
        <v>0.19</v>
      </c>
      <c r="K121" s="112">
        <v>101700</v>
      </c>
      <c r="L121" s="138">
        <v>1</v>
      </c>
      <c r="M121" s="121">
        <v>0</v>
      </c>
      <c r="N121" s="112">
        <f t="shared" si="10"/>
        <v>101700</v>
      </c>
      <c r="O121" s="112">
        <f t="shared" si="11"/>
        <v>231876.00000000003</v>
      </c>
      <c r="P121" s="114">
        <f t="shared" si="12"/>
        <v>5085</v>
      </c>
      <c r="Q121" s="115">
        <f t="shared" si="13"/>
        <v>5085</v>
      </c>
    </row>
    <row r="122" spans="2:17" x14ac:dyDescent="0.25">
      <c r="B122" s="109">
        <v>117</v>
      </c>
      <c r="C122" s="109" t="s">
        <v>6462</v>
      </c>
      <c r="D122" s="109">
        <v>1200042970</v>
      </c>
      <c r="E122" s="108" t="s">
        <v>947</v>
      </c>
      <c r="F122" s="109">
        <v>2009</v>
      </c>
      <c r="G122" s="110">
        <v>44389</v>
      </c>
      <c r="H122" s="109">
        <f t="shared" si="8"/>
        <v>12</v>
      </c>
      <c r="I122" s="109">
        <v>5</v>
      </c>
      <c r="J122" s="109">
        <f t="shared" si="9"/>
        <v>0.19</v>
      </c>
      <c r="K122" s="112">
        <v>91000</v>
      </c>
      <c r="L122" s="138">
        <v>1</v>
      </c>
      <c r="M122" s="121">
        <v>0</v>
      </c>
      <c r="N122" s="112">
        <f t="shared" si="10"/>
        <v>91000</v>
      </c>
      <c r="O122" s="112">
        <f t="shared" si="11"/>
        <v>207480.00000000003</v>
      </c>
      <c r="P122" s="114">
        <f t="shared" si="12"/>
        <v>4550</v>
      </c>
      <c r="Q122" s="115">
        <f t="shared" si="13"/>
        <v>4550</v>
      </c>
    </row>
    <row r="123" spans="2:17" x14ac:dyDescent="0.25">
      <c r="B123" s="109">
        <v>118</v>
      </c>
      <c r="C123" s="109" t="s">
        <v>6462</v>
      </c>
      <c r="D123" s="109">
        <v>1200039730</v>
      </c>
      <c r="E123" s="108" t="s">
        <v>948</v>
      </c>
      <c r="F123" s="109">
        <v>2009</v>
      </c>
      <c r="G123" s="110">
        <v>44389</v>
      </c>
      <c r="H123" s="109">
        <f t="shared" si="8"/>
        <v>12</v>
      </c>
      <c r="I123" s="109">
        <v>5</v>
      </c>
      <c r="J123" s="109">
        <f t="shared" si="9"/>
        <v>0.19</v>
      </c>
      <c r="K123" s="112">
        <v>80868</v>
      </c>
      <c r="L123" s="138">
        <v>1</v>
      </c>
      <c r="M123" s="121">
        <v>0</v>
      </c>
      <c r="N123" s="112">
        <f t="shared" si="10"/>
        <v>80868</v>
      </c>
      <c r="O123" s="112">
        <f t="shared" si="11"/>
        <v>184379.04</v>
      </c>
      <c r="P123" s="114">
        <f t="shared" si="12"/>
        <v>4043.4</v>
      </c>
      <c r="Q123" s="115">
        <f t="shared" si="13"/>
        <v>4043.4</v>
      </c>
    </row>
    <row r="124" spans="2:17" x14ac:dyDescent="0.25">
      <c r="B124" s="109">
        <v>119</v>
      </c>
      <c r="C124" s="109" t="s">
        <v>6462</v>
      </c>
      <c r="D124" s="109">
        <v>1200042460</v>
      </c>
      <c r="E124" s="108" t="s">
        <v>949</v>
      </c>
      <c r="F124" s="109">
        <v>2009</v>
      </c>
      <c r="G124" s="110">
        <v>44389</v>
      </c>
      <c r="H124" s="109">
        <f t="shared" si="8"/>
        <v>12</v>
      </c>
      <c r="I124" s="109">
        <v>5</v>
      </c>
      <c r="J124" s="109">
        <f t="shared" si="9"/>
        <v>0.19</v>
      </c>
      <c r="K124" s="112">
        <v>73800</v>
      </c>
      <c r="L124" s="138">
        <v>1</v>
      </c>
      <c r="M124" s="121">
        <v>0</v>
      </c>
      <c r="N124" s="112">
        <f t="shared" si="10"/>
        <v>73800</v>
      </c>
      <c r="O124" s="112">
        <f t="shared" si="11"/>
        <v>168264.00000000003</v>
      </c>
      <c r="P124" s="114">
        <f t="shared" si="12"/>
        <v>3690</v>
      </c>
      <c r="Q124" s="115">
        <f t="shared" si="13"/>
        <v>3690</v>
      </c>
    </row>
    <row r="125" spans="2:17" x14ac:dyDescent="0.25">
      <c r="B125" s="109">
        <v>120</v>
      </c>
      <c r="C125" s="109" t="s">
        <v>6462</v>
      </c>
      <c r="D125" s="109">
        <v>1200038270</v>
      </c>
      <c r="E125" s="108" t="s">
        <v>950</v>
      </c>
      <c r="F125" s="109">
        <v>2009</v>
      </c>
      <c r="G125" s="110">
        <v>44389</v>
      </c>
      <c r="H125" s="109">
        <f t="shared" si="8"/>
        <v>12</v>
      </c>
      <c r="I125" s="109">
        <v>5</v>
      </c>
      <c r="J125" s="109">
        <f t="shared" si="9"/>
        <v>0.19</v>
      </c>
      <c r="K125" s="112">
        <v>61285</v>
      </c>
      <c r="L125" s="138">
        <v>1</v>
      </c>
      <c r="M125" s="121">
        <v>0</v>
      </c>
      <c r="N125" s="112">
        <f t="shared" si="10"/>
        <v>61285</v>
      </c>
      <c r="O125" s="112">
        <f t="shared" si="11"/>
        <v>139729.80000000002</v>
      </c>
      <c r="P125" s="114">
        <f t="shared" si="12"/>
        <v>3064.25</v>
      </c>
      <c r="Q125" s="115">
        <f t="shared" si="13"/>
        <v>3064.25</v>
      </c>
    </row>
    <row r="126" spans="2:17" x14ac:dyDescent="0.25">
      <c r="B126" s="109">
        <v>121</v>
      </c>
      <c r="C126" s="109" t="s">
        <v>6462</v>
      </c>
      <c r="D126" s="109">
        <v>1200042020</v>
      </c>
      <c r="E126" s="108" t="s">
        <v>951</v>
      </c>
      <c r="F126" s="109">
        <v>2009</v>
      </c>
      <c r="G126" s="110">
        <v>44389</v>
      </c>
      <c r="H126" s="109">
        <f t="shared" si="8"/>
        <v>12</v>
      </c>
      <c r="I126" s="109">
        <v>5</v>
      </c>
      <c r="J126" s="109">
        <f t="shared" si="9"/>
        <v>0.19</v>
      </c>
      <c r="K126" s="112">
        <v>56052</v>
      </c>
      <c r="L126" s="138">
        <v>1</v>
      </c>
      <c r="M126" s="121">
        <v>0</v>
      </c>
      <c r="N126" s="112">
        <f t="shared" si="10"/>
        <v>56052</v>
      </c>
      <c r="O126" s="112">
        <f t="shared" si="11"/>
        <v>127798.56000000001</v>
      </c>
      <c r="P126" s="114">
        <f t="shared" si="12"/>
        <v>2802.6000000000004</v>
      </c>
      <c r="Q126" s="115">
        <f t="shared" si="13"/>
        <v>2802.6000000000004</v>
      </c>
    </row>
    <row r="127" spans="2:17" x14ac:dyDescent="0.25">
      <c r="B127" s="109">
        <v>122</v>
      </c>
      <c r="C127" s="109" t="s">
        <v>6462</v>
      </c>
      <c r="D127" s="109">
        <v>1200039300</v>
      </c>
      <c r="E127" s="108" t="s">
        <v>952</v>
      </c>
      <c r="F127" s="109">
        <v>2009</v>
      </c>
      <c r="G127" s="110">
        <v>44389</v>
      </c>
      <c r="H127" s="109">
        <f t="shared" si="8"/>
        <v>12</v>
      </c>
      <c r="I127" s="109">
        <v>5</v>
      </c>
      <c r="J127" s="109">
        <f t="shared" si="9"/>
        <v>0.19</v>
      </c>
      <c r="K127" s="112">
        <v>50875</v>
      </c>
      <c r="L127" s="138">
        <v>1</v>
      </c>
      <c r="M127" s="121">
        <v>0</v>
      </c>
      <c r="N127" s="112">
        <f t="shared" si="10"/>
        <v>50875</v>
      </c>
      <c r="O127" s="112">
        <f t="shared" si="11"/>
        <v>115995.00000000001</v>
      </c>
      <c r="P127" s="114">
        <f t="shared" si="12"/>
        <v>2543.75</v>
      </c>
      <c r="Q127" s="115">
        <f t="shared" si="13"/>
        <v>2543.75</v>
      </c>
    </row>
    <row r="128" spans="2:17" x14ac:dyDescent="0.25">
      <c r="B128" s="109">
        <v>123</v>
      </c>
      <c r="C128" s="109" t="s">
        <v>6462</v>
      </c>
      <c r="D128" s="109">
        <v>1200041860</v>
      </c>
      <c r="E128" s="108" t="s">
        <v>953</v>
      </c>
      <c r="F128" s="109">
        <v>2009</v>
      </c>
      <c r="G128" s="110">
        <v>44389</v>
      </c>
      <c r="H128" s="109">
        <f t="shared" si="8"/>
        <v>12</v>
      </c>
      <c r="I128" s="109">
        <v>5</v>
      </c>
      <c r="J128" s="109">
        <f t="shared" si="9"/>
        <v>0.19</v>
      </c>
      <c r="K128" s="112">
        <v>45000</v>
      </c>
      <c r="L128" s="138">
        <v>1</v>
      </c>
      <c r="M128" s="121">
        <v>0</v>
      </c>
      <c r="N128" s="112">
        <f t="shared" si="10"/>
        <v>45000</v>
      </c>
      <c r="O128" s="112">
        <f t="shared" si="11"/>
        <v>102600.00000000001</v>
      </c>
      <c r="P128" s="114">
        <f t="shared" si="12"/>
        <v>2250</v>
      </c>
      <c r="Q128" s="115">
        <f t="shared" si="13"/>
        <v>2250</v>
      </c>
    </row>
    <row r="129" spans="2:17" x14ac:dyDescent="0.25">
      <c r="B129" s="109">
        <v>124</v>
      </c>
      <c r="C129" s="109" t="s">
        <v>6462</v>
      </c>
      <c r="D129" s="109">
        <v>1200039290</v>
      </c>
      <c r="E129" s="108" t="s">
        <v>954</v>
      </c>
      <c r="F129" s="109">
        <v>2009</v>
      </c>
      <c r="G129" s="110">
        <v>44389</v>
      </c>
      <c r="H129" s="109">
        <f t="shared" si="8"/>
        <v>12</v>
      </c>
      <c r="I129" s="109">
        <v>5</v>
      </c>
      <c r="J129" s="109">
        <f t="shared" si="9"/>
        <v>0.19</v>
      </c>
      <c r="K129" s="112">
        <v>43875</v>
      </c>
      <c r="L129" s="138">
        <v>1</v>
      </c>
      <c r="M129" s="121">
        <v>0</v>
      </c>
      <c r="N129" s="112">
        <f t="shared" si="10"/>
        <v>43875</v>
      </c>
      <c r="O129" s="112">
        <f t="shared" si="11"/>
        <v>100035.00000000001</v>
      </c>
      <c r="P129" s="114">
        <f t="shared" si="12"/>
        <v>2193.75</v>
      </c>
      <c r="Q129" s="115">
        <f t="shared" si="13"/>
        <v>2193.75</v>
      </c>
    </row>
    <row r="130" spans="2:17" hidden="1" x14ac:dyDescent="0.25">
      <c r="B130" s="19">
        <v>125</v>
      </c>
      <c r="C130" s="19" t="s">
        <v>6462</v>
      </c>
      <c r="D130" s="22">
        <v>1200043530</v>
      </c>
      <c r="E130" s="23" t="s">
        <v>955</v>
      </c>
      <c r="F130" s="22">
        <v>2009</v>
      </c>
      <c r="G130" s="38">
        <v>44389</v>
      </c>
      <c r="H130" s="22">
        <f t="shared" si="8"/>
        <v>12</v>
      </c>
      <c r="I130" s="22">
        <v>5</v>
      </c>
      <c r="J130" s="22">
        <f t="shared" si="9"/>
        <v>0.19</v>
      </c>
      <c r="K130" s="35">
        <v>40180</v>
      </c>
      <c r="L130" s="40">
        <v>10295.56</v>
      </c>
      <c r="M130" s="77">
        <v>0.38</v>
      </c>
      <c r="N130" s="35">
        <f t="shared" si="10"/>
        <v>55448.399999999994</v>
      </c>
      <c r="O130" s="35">
        <f t="shared" si="11"/>
        <v>126422.352</v>
      </c>
      <c r="P130" s="57">
        <f t="shared" si="12"/>
        <v>2772.42</v>
      </c>
      <c r="Q130" s="53">
        <f t="shared" si="13"/>
        <v>2772.42</v>
      </c>
    </row>
    <row r="131" spans="2:17" x14ac:dyDescent="0.25">
      <c r="B131" s="109">
        <v>126</v>
      </c>
      <c r="C131" s="109" t="s">
        <v>6462</v>
      </c>
      <c r="D131" s="109">
        <v>1200042680</v>
      </c>
      <c r="E131" s="108" t="s">
        <v>956</v>
      </c>
      <c r="F131" s="109">
        <v>2009</v>
      </c>
      <c r="G131" s="110">
        <v>44389</v>
      </c>
      <c r="H131" s="109">
        <f t="shared" si="8"/>
        <v>12</v>
      </c>
      <c r="I131" s="109">
        <v>5</v>
      </c>
      <c r="J131" s="109">
        <f t="shared" si="9"/>
        <v>0.19</v>
      </c>
      <c r="K131" s="112">
        <v>38558.620000000003</v>
      </c>
      <c r="L131" s="138">
        <v>1</v>
      </c>
      <c r="M131" s="121">
        <v>0</v>
      </c>
      <c r="N131" s="112">
        <f t="shared" si="10"/>
        <v>38558.620000000003</v>
      </c>
      <c r="O131" s="112">
        <f t="shared" si="11"/>
        <v>87913.65360000002</v>
      </c>
      <c r="P131" s="114">
        <f t="shared" si="12"/>
        <v>1927.9310000000003</v>
      </c>
      <c r="Q131" s="115">
        <f t="shared" si="13"/>
        <v>1927.9310000000003</v>
      </c>
    </row>
    <row r="132" spans="2:17" x14ac:dyDescent="0.25">
      <c r="B132" s="109">
        <v>127</v>
      </c>
      <c r="C132" s="109" t="s">
        <v>6462</v>
      </c>
      <c r="D132" s="109">
        <v>1200041710</v>
      </c>
      <c r="E132" s="108" t="s">
        <v>957</v>
      </c>
      <c r="F132" s="109">
        <v>2009</v>
      </c>
      <c r="G132" s="110">
        <v>44389</v>
      </c>
      <c r="H132" s="109">
        <f t="shared" si="8"/>
        <v>12</v>
      </c>
      <c r="I132" s="109">
        <v>5</v>
      </c>
      <c r="J132" s="109">
        <f t="shared" si="9"/>
        <v>0.19</v>
      </c>
      <c r="K132" s="112">
        <v>22420</v>
      </c>
      <c r="L132" s="138">
        <v>1</v>
      </c>
      <c r="M132" s="121">
        <v>0</v>
      </c>
      <c r="N132" s="112">
        <f t="shared" si="10"/>
        <v>22420</v>
      </c>
      <c r="O132" s="112">
        <f t="shared" si="11"/>
        <v>51117.600000000006</v>
      </c>
      <c r="P132" s="114">
        <f t="shared" si="12"/>
        <v>1121</v>
      </c>
      <c r="Q132" s="115">
        <f t="shared" si="13"/>
        <v>1121</v>
      </c>
    </row>
    <row r="133" spans="2:17" x14ac:dyDescent="0.25">
      <c r="B133" s="109">
        <v>128</v>
      </c>
      <c r="C133" s="109" t="s">
        <v>6462</v>
      </c>
      <c r="D133" s="109">
        <v>1200041680</v>
      </c>
      <c r="E133" s="108" t="s">
        <v>957</v>
      </c>
      <c r="F133" s="109">
        <v>2009</v>
      </c>
      <c r="G133" s="110">
        <v>44389</v>
      </c>
      <c r="H133" s="109">
        <f t="shared" si="8"/>
        <v>12</v>
      </c>
      <c r="I133" s="109">
        <v>5</v>
      </c>
      <c r="J133" s="109">
        <f t="shared" si="9"/>
        <v>0.19</v>
      </c>
      <c r="K133" s="112">
        <v>22420</v>
      </c>
      <c r="L133" s="138">
        <v>1</v>
      </c>
      <c r="M133" s="121">
        <v>0</v>
      </c>
      <c r="N133" s="112">
        <f t="shared" si="10"/>
        <v>22420</v>
      </c>
      <c r="O133" s="112">
        <f t="shared" si="11"/>
        <v>51117.600000000006</v>
      </c>
      <c r="P133" s="114">
        <f t="shared" si="12"/>
        <v>1121</v>
      </c>
      <c r="Q133" s="115">
        <f t="shared" si="13"/>
        <v>1121</v>
      </c>
    </row>
    <row r="134" spans="2:17" x14ac:dyDescent="0.25">
      <c r="B134" s="109">
        <v>129</v>
      </c>
      <c r="C134" s="109" t="s">
        <v>6462</v>
      </c>
      <c r="D134" s="109">
        <v>1200041670</v>
      </c>
      <c r="E134" s="108" t="s">
        <v>957</v>
      </c>
      <c r="F134" s="109">
        <v>2009</v>
      </c>
      <c r="G134" s="110">
        <v>44389</v>
      </c>
      <c r="H134" s="109">
        <f t="shared" si="8"/>
        <v>12</v>
      </c>
      <c r="I134" s="109">
        <v>5</v>
      </c>
      <c r="J134" s="109">
        <f t="shared" si="9"/>
        <v>0.19</v>
      </c>
      <c r="K134" s="112">
        <v>22420</v>
      </c>
      <c r="L134" s="138">
        <v>1</v>
      </c>
      <c r="M134" s="121">
        <v>0</v>
      </c>
      <c r="N134" s="112">
        <f t="shared" si="10"/>
        <v>22420</v>
      </c>
      <c r="O134" s="112">
        <f t="shared" si="11"/>
        <v>51117.600000000006</v>
      </c>
      <c r="P134" s="114">
        <f t="shared" si="12"/>
        <v>1121</v>
      </c>
      <c r="Q134" s="115">
        <f t="shared" si="13"/>
        <v>1121</v>
      </c>
    </row>
    <row r="135" spans="2:17" hidden="1" x14ac:dyDescent="0.25">
      <c r="B135" s="19">
        <v>130</v>
      </c>
      <c r="C135" s="19" t="s">
        <v>6462</v>
      </c>
      <c r="D135" s="22">
        <v>1200035200</v>
      </c>
      <c r="E135" s="23" t="s">
        <v>958</v>
      </c>
      <c r="F135" s="22">
        <v>2009</v>
      </c>
      <c r="G135" s="38">
        <v>44389</v>
      </c>
      <c r="H135" s="22">
        <f t="shared" ref="H135:H198" si="14">YEAR(G135)-F135</f>
        <v>12</v>
      </c>
      <c r="I135" s="22">
        <v>5</v>
      </c>
      <c r="J135" s="22">
        <f t="shared" ref="J135:J198" si="15">(95/I135/100)</f>
        <v>0.19</v>
      </c>
      <c r="K135" s="35">
        <v>19720</v>
      </c>
      <c r="L135" s="40">
        <v>3564.46</v>
      </c>
      <c r="M135" s="77">
        <v>0.38</v>
      </c>
      <c r="N135" s="35">
        <f t="shared" ref="N135:N198" si="16">K135*(1+M135)</f>
        <v>27213.599999999999</v>
      </c>
      <c r="O135" s="35">
        <f t="shared" ref="O135:O198" si="17">H135*J135*N135</f>
        <v>62047.008000000002</v>
      </c>
      <c r="P135" s="57">
        <f t="shared" ref="P135:P198" si="18">IF(N135-O135&lt;=0,5%*N135,N135-O135)</f>
        <v>1360.68</v>
      </c>
      <c r="Q135" s="53">
        <f t="shared" ref="Q135:Q198" si="19">IF(P135=N135*5%,P135,P135*0.9)</f>
        <v>1360.68</v>
      </c>
    </row>
    <row r="136" spans="2:17" x14ac:dyDescent="0.25">
      <c r="B136" s="109">
        <v>131</v>
      </c>
      <c r="C136" s="109" t="s">
        <v>6462</v>
      </c>
      <c r="D136" s="109">
        <v>1200042340</v>
      </c>
      <c r="E136" s="108" t="s">
        <v>959</v>
      </c>
      <c r="F136" s="109">
        <v>2009</v>
      </c>
      <c r="G136" s="110">
        <v>44389</v>
      </c>
      <c r="H136" s="109">
        <f t="shared" si="14"/>
        <v>12</v>
      </c>
      <c r="I136" s="109">
        <v>5</v>
      </c>
      <c r="J136" s="109">
        <f t="shared" si="15"/>
        <v>0.19</v>
      </c>
      <c r="K136" s="112">
        <v>16500</v>
      </c>
      <c r="L136" s="138">
        <v>1</v>
      </c>
      <c r="M136" s="121">
        <v>0</v>
      </c>
      <c r="N136" s="112">
        <f t="shared" si="16"/>
        <v>16500</v>
      </c>
      <c r="O136" s="112">
        <f t="shared" si="17"/>
        <v>37620.000000000007</v>
      </c>
      <c r="P136" s="114">
        <f t="shared" si="18"/>
        <v>825</v>
      </c>
      <c r="Q136" s="115">
        <f t="shared" si="19"/>
        <v>825</v>
      </c>
    </row>
    <row r="137" spans="2:17" x14ac:dyDescent="0.25">
      <c r="B137" s="109">
        <v>132</v>
      </c>
      <c r="C137" s="109" t="s">
        <v>6462</v>
      </c>
      <c r="D137" s="109">
        <v>1200043540</v>
      </c>
      <c r="E137" s="108" t="s">
        <v>960</v>
      </c>
      <c r="F137" s="109">
        <v>2009</v>
      </c>
      <c r="G137" s="110">
        <v>44389</v>
      </c>
      <c r="H137" s="109">
        <f t="shared" si="14"/>
        <v>12</v>
      </c>
      <c r="I137" s="109">
        <v>5</v>
      </c>
      <c r="J137" s="109">
        <f t="shared" si="15"/>
        <v>0.19</v>
      </c>
      <c r="K137" s="112">
        <v>13200</v>
      </c>
      <c r="L137" s="138">
        <v>1</v>
      </c>
      <c r="M137" s="121">
        <v>0</v>
      </c>
      <c r="N137" s="112">
        <f t="shared" si="16"/>
        <v>13200</v>
      </c>
      <c r="O137" s="112">
        <f t="shared" si="17"/>
        <v>30096.000000000004</v>
      </c>
      <c r="P137" s="114">
        <f t="shared" si="18"/>
        <v>660</v>
      </c>
      <c r="Q137" s="115">
        <f t="shared" si="19"/>
        <v>660</v>
      </c>
    </row>
    <row r="138" spans="2:17" x14ac:dyDescent="0.25">
      <c r="B138" s="109">
        <v>133</v>
      </c>
      <c r="C138" s="109" t="s">
        <v>6462</v>
      </c>
      <c r="D138" s="109">
        <v>1200037090</v>
      </c>
      <c r="E138" s="108" t="s">
        <v>961</v>
      </c>
      <c r="F138" s="109">
        <v>2009</v>
      </c>
      <c r="G138" s="110">
        <v>44389</v>
      </c>
      <c r="H138" s="109">
        <f t="shared" si="14"/>
        <v>12</v>
      </c>
      <c r="I138" s="109">
        <v>5</v>
      </c>
      <c r="J138" s="109">
        <f t="shared" si="15"/>
        <v>0.19</v>
      </c>
      <c r="K138" s="112">
        <v>11060.13</v>
      </c>
      <c r="L138" s="138">
        <v>1</v>
      </c>
      <c r="M138" s="121">
        <v>0</v>
      </c>
      <c r="N138" s="112">
        <f t="shared" si="16"/>
        <v>11060.13</v>
      </c>
      <c r="O138" s="112">
        <f t="shared" si="17"/>
        <v>25217.096400000002</v>
      </c>
      <c r="P138" s="114">
        <f t="shared" si="18"/>
        <v>553.00649999999996</v>
      </c>
      <c r="Q138" s="115">
        <f t="shared" si="19"/>
        <v>553.00649999999996</v>
      </c>
    </row>
    <row r="139" spans="2:17" x14ac:dyDescent="0.25">
      <c r="B139" s="109">
        <v>134</v>
      </c>
      <c r="C139" s="109" t="s">
        <v>6462</v>
      </c>
      <c r="D139" s="109">
        <v>1200041990</v>
      </c>
      <c r="E139" s="108" t="s">
        <v>962</v>
      </c>
      <c r="F139" s="109">
        <v>2009</v>
      </c>
      <c r="G139" s="110">
        <v>44389</v>
      </c>
      <c r="H139" s="109">
        <f t="shared" si="14"/>
        <v>12</v>
      </c>
      <c r="I139" s="109">
        <v>5</v>
      </c>
      <c r="J139" s="109">
        <f t="shared" si="15"/>
        <v>0.19</v>
      </c>
      <c r="K139" s="112">
        <v>11000</v>
      </c>
      <c r="L139" s="138">
        <v>1</v>
      </c>
      <c r="M139" s="121">
        <v>0</v>
      </c>
      <c r="N139" s="112">
        <f t="shared" si="16"/>
        <v>11000</v>
      </c>
      <c r="O139" s="112">
        <f t="shared" si="17"/>
        <v>25080.000000000004</v>
      </c>
      <c r="P139" s="114">
        <f t="shared" si="18"/>
        <v>550</v>
      </c>
      <c r="Q139" s="115">
        <f t="shared" si="19"/>
        <v>550</v>
      </c>
    </row>
    <row r="140" spans="2:17" x14ac:dyDescent="0.25">
      <c r="B140" s="109">
        <v>135</v>
      </c>
      <c r="C140" s="109" t="s">
        <v>6462</v>
      </c>
      <c r="D140" s="109">
        <v>1200037070</v>
      </c>
      <c r="E140" s="108" t="s">
        <v>963</v>
      </c>
      <c r="F140" s="109">
        <v>2009</v>
      </c>
      <c r="G140" s="110">
        <v>44389</v>
      </c>
      <c r="H140" s="109">
        <f t="shared" si="14"/>
        <v>12</v>
      </c>
      <c r="I140" s="109">
        <v>5</v>
      </c>
      <c r="J140" s="109">
        <f t="shared" si="15"/>
        <v>0.19</v>
      </c>
      <c r="K140" s="112">
        <v>10268.030000000001</v>
      </c>
      <c r="L140" s="138">
        <v>1</v>
      </c>
      <c r="M140" s="121">
        <v>0</v>
      </c>
      <c r="N140" s="112">
        <f t="shared" si="16"/>
        <v>10268.030000000001</v>
      </c>
      <c r="O140" s="112">
        <f t="shared" si="17"/>
        <v>23411.108400000005</v>
      </c>
      <c r="P140" s="114">
        <f t="shared" si="18"/>
        <v>513.40150000000006</v>
      </c>
      <c r="Q140" s="115">
        <f t="shared" si="19"/>
        <v>513.40150000000006</v>
      </c>
    </row>
    <row r="141" spans="2:17" x14ac:dyDescent="0.25">
      <c r="B141" s="109">
        <v>136</v>
      </c>
      <c r="C141" s="109" t="s">
        <v>6462</v>
      </c>
      <c r="D141" s="109">
        <v>1200034850</v>
      </c>
      <c r="E141" s="108" t="s">
        <v>883</v>
      </c>
      <c r="F141" s="109">
        <v>2009</v>
      </c>
      <c r="G141" s="110">
        <v>44389</v>
      </c>
      <c r="H141" s="109">
        <f t="shared" si="14"/>
        <v>12</v>
      </c>
      <c r="I141" s="109">
        <v>5</v>
      </c>
      <c r="J141" s="109">
        <f t="shared" si="15"/>
        <v>0.19</v>
      </c>
      <c r="K141" s="112">
        <v>10000</v>
      </c>
      <c r="L141" s="138">
        <v>1</v>
      </c>
      <c r="M141" s="121">
        <v>0</v>
      </c>
      <c r="N141" s="112">
        <f t="shared" si="16"/>
        <v>10000</v>
      </c>
      <c r="O141" s="112">
        <f t="shared" si="17"/>
        <v>22800.000000000004</v>
      </c>
      <c r="P141" s="114">
        <f t="shared" si="18"/>
        <v>500</v>
      </c>
      <c r="Q141" s="115">
        <f t="shared" si="19"/>
        <v>500</v>
      </c>
    </row>
    <row r="142" spans="2:17" x14ac:dyDescent="0.25">
      <c r="B142" s="109">
        <v>137</v>
      </c>
      <c r="C142" s="109" t="s">
        <v>6462</v>
      </c>
      <c r="D142" s="109">
        <v>1200052690</v>
      </c>
      <c r="E142" s="108" t="s">
        <v>964</v>
      </c>
      <c r="F142" s="109">
        <v>2010</v>
      </c>
      <c r="G142" s="110">
        <v>44389</v>
      </c>
      <c r="H142" s="109">
        <f t="shared" si="14"/>
        <v>11</v>
      </c>
      <c r="I142" s="109">
        <v>5</v>
      </c>
      <c r="J142" s="109">
        <f t="shared" si="15"/>
        <v>0.19</v>
      </c>
      <c r="K142" s="112">
        <v>804620.85</v>
      </c>
      <c r="L142" s="138">
        <v>1</v>
      </c>
      <c r="M142" s="121">
        <v>0</v>
      </c>
      <c r="N142" s="112">
        <f t="shared" si="16"/>
        <v>804620.85</v>
      </c>
      <c r="O142" s="112">
        <f t="shared" si="17"/>
        <v>1681657.5764999997</v>
      </c>
      <c r="P142" s="114">
        <f t="shared" si="18"/>
        <v>40231.042500000003</v>
      </c>
      <c r="Q142" s="115">
        <f t="shared" si="19"/>
        <v>40231.042500000003</v>
      </c>
    </row>
    <row r="143" spans="2:17" x14ac:dyDescent="0.25">
      <c r="B143" s="109">
        <v>138</v>
      </c>
      <c r="C143" s="109" t="s">
        <v>6462</v>
      </c>
      <c r="D143" s="109">
        <v>1200047050</v>
      </c>
      <c r="E143" s="108" t="s">
        <v>965</v>
      </c>
      <c r="F143" s="109">
        <v>2010</v>
      </c>
      <c r="G143" s="110">
        <v>44389</v>
      </c>
      <c r="H143" s="109">
        <f t="shared" si="14"/>
        <v>11</v>
      </c>
      <c r="I143" s="109">
        <v>5</v>
      </c>
      <c r="J143" s="109">
        <f t="shared" si="15"/>
        <v>0.19</v>
      </c>
      <c r="K143" s="112">
        <v>750500</v>
      </c>
      <c r="L143" s="138">
        <v>1</v>
      </c>
      <c r="M143" s="121">
        <v>0</v>
      </c>
      <c r="N143" s="112">
        <f t="shared" si="16"/>
        <v>750500</v>
      </c>
      <c r="O143" s="112">
        <f t="shared" si="17"/>
        <v>1568545</v>
      </c>
      <c r="P143" s="114">
        <f t="shared" si="18"/>
        <v>37525</v>
      </c>
      <c r="Q143" s="115">
        <f t="shared" si="19"/>
        <v>37525</v>
      </c>
    </row>
    <row r="144" spans="2:17" x14ac:dyDescent="0.25">
      <c r="B144" s="109">
        <v>139</v>
      </c>
      <c r="C144" s="109" t="s">
        <v>6462</v>
      </c>
      <c r="D144" s="109">
        <v>1200047060</v>
      </c>
      <c r="E144" s="108" t="s">
        <v>966</v>
      </c>
      <c r="F144" s="109">
        <v>2010</v>
      </c>
      <c r="G144" s="110">
        <v>44389</v>
      </c>
      <c r="H144" s="109">
        <f t="shared" si="14"/>
        <v>11</v>
      </c>
      <c r="I144" s="109">
        <v>5</v>
      </c>
      <c r="J144" s="109">
        <f t="shared" si="15"/>
        <v>0.19</v>
      </c>
      <c r="K144" s="112">
        <v>672600</v>
      </c>
      <c r="L144" s="138">
        <v>1</v>
      </c>
      <c r="M144" s="121">
        <v>0</v>
      </c>
      <c r="N144" s="112">
        <f t="shared" si="16"/>
        <v>672600</v>
      </c>
      <c r="O144" s="112">
        <f t="shared" si="17"/>
        <v>1405734</v>
      </c>
      <c r="P144" s="114">
        <f t="shared" si="18"/>
        <v>33630</v>
      </c>
      <c r="Q144" s="115">
        <f t="shared" si="19"/>
        <v>33630</v>
      </c>
    </row>
    <row r="145" spans="2:17" x14ac:dyDescent="0.25">
      <c r="B145" s="109">
        <v>140</v>
      </c>
      <c r="C145" s="109" t="s">
        <v>6462</v>
      </c>
      <c r="D145" s="109">
        <v>1200046710</v>
      </c>
      <c r="E145" s="108" t="s">
        <v>967</v>
      </c>
      <c r="F145" s="109">
        <v>2010</v>
      </c>
      <c r="G145" s="110">
        <v>44389</v>
      </c>
      <c r="H145" s="109">
        <f t="shared" si="14"/>
        <v>11</v>
      </c>
      <c r="I145" s="109">
        <v>5</v>
      </c>
      <c r="J145" s="109">
        <f t="shared" si="15"/>
        <v>0.19</v>
      </c>
      <c r="K145" s="112">
        <v>519959.34</v>
      </c>
      <c r="L145" s="138">
        <v>1</v>
      </c>
      <c r="M145" s="121">
        <v>0</v>
      </c>
      <c r="N145" s="112">
        <f t="shared" si="16"/>
        <v>519959.34</v>
      </c>
      <c r="O145" s="112">
        <f t="shared" si="17"/>
        <v>1086715.0205999999</v>
      </c>
      <c r="P145" s="114">
        <f t="shared" si="18"/>
        <v>25997.967000000004</v>
      </c>
      <c r="Q145" s="115">
        <f t="shared" si="19"/>
        <v>25997.967000000004</v>
      </c>
    </row>
    <row r="146" spans="2:17" x14ac:dyDescent="0.25">
      <c r="B146" s="109">
        <v>141</v>
      </c>
      <c r="C146" s="109" t="s">
        <v>6462</v>
      </c>
      <c r="D146" s="109">
        <v>1200046300</v>
      </c>
      <c r="E146" s="108" t="s">
        <v>968</v>
      </c>
      <c r="F146" s="109">
        <v>2010</v>
      </c>
      <c r="G146" s="110">
        <v>44389</v>
      </c>
      <c r="H146" s="109">
        <f t="shared" si="14"/>
        <v>11</v>
      </c>
      <c r="I146" s="109">
        <v>5</v>
      </c>
      <c r="J146" s="109">
        <f t="shared" si="15"/>
        <v>0.19</v>
      </c>
      <c r="K146" s="112">
        <v>467900</v>
      </c>
      <c r="L146" s="138">
        <v>1</v>
      </c>
      <c r="M146" s="121">
        <v>0</v>
      </c>
      <c r="N146" s="112">
        <f t="shared" si="16"/>
        <v>467900</v>
      </c>
      <c r="O146" s="112">
        <f t="shared" si="17"/>
        <v>977910.99999999988</v>
      </c>
      <c r="P146" s="114">
        <f t="shared" si="18"/>
        <v>23395</v>
      </c>
      <c r="Q146" s="115">
        <f t="shared" si="19"/>
        <v>23395</v>
      </c>
    </row>
    <row r="147" spans="2:17" x14ac:dyDescent="0.25">
      <c r="B147" s="109">
        <v>142</v>
      </c>
      <c r="C147" s="109" t="s">
        <v>6462</v>
      </c>
      <c r="D147" s="109">
        <v>1200049120</v>
      </c>
      <c r="E147" s="108" t="s">
        <v>969</v>
      </c>
      <c r="F147" s="109">
        <v>2010</v>
      </c>
      <c r="G147" s="110">
        <v>44389</v>
      </c>
      <c r="H147" s="109">
        <f t="shared" si="14"/>
        <v>11</v>
      </c>
      <c r="I147" s="109">
        <v>5</v>
      </c>
      <c r="J147" s="109">
        <f t="shared" si="15"/>
        <v>0.19</v>
      </c>
      <c r="K147" s="112">
        <v>465013</v>
      </c>
      <c r="L147" s="138">
        <v>1</v>
      </c>
      <c r="M147" s="121">
        <v>0</v>
      </c>
      <c r="N147" s="112">
        <f t="shared" si="16"/>
        <v>465013</v>
      </c>
      <c r="O147" s="112">
        <f t="shared" si="17"/>
        <v>971877.16999999993</v>
      </c>
      <c r="P147" s="114">
        <f t="shared" si="18"/>
        <v>23250.65</v>
      </c>
      <c r="Q147" s="115">
        <f t="shared" si="19"/>
        <v>23250.65</v>
      </c>
    </row>
    <row r="148" spans="2:17" x14ac:dyDescent="0.25">
      <c r="B148" s="109">
        <v>143</v>
      </c>
      <c r="C148" s="109" t="s">
        <v>6462</v>
      </c>
      <c r="D148" s="109">
        <v>1200046120</v>
      </c>
      <c r="E148" s="108" t="s">
        <v>970</v>
      </c>
      <c r="F148" s="109">
        <v>2010</v>
      </c>
      <c r="G148" s="110">
        <v>44389</v>
      </c>
      <c r="H148" s="109">
        <f t="shared" si="14"/>
        <v>11</v>
      </c>
      <c r="I148" s="109">
        <v>5</v>
      </c>
      <c r="J148" s="109">
        <f t="shared" si="15"/>
        <v>0.19</v>
      </c>
      <c r="K148" s="112">
        <v>271986.61</v>
      </c>
      <c r="L148" s="138">
        <v>1</v>
      </c>
      <c r="M148" s="121">
        <v>0</v>
      </c>
      <c r="N148" s="112">
        <f t="shared" si="16"/>
        <v>271986.61</v>
      </c>
      <c r="O148" s="112">
        <f t="shared" si="17"/>
        <v>568452.01489999995</v>
      </c>
      <c r="P148" s="114">
        <f t="shared" si="18"/>
        <v>13599.3305</v>
      </c>
      <c r="Q148" s="115">
        <f t="shared" si="19"/>
        <v>13599.3305</v>
      </c>
    </row>
    <row r="149" spans="2:17" x14ac:dyDescent="0.25">
      <c r="B149" s="109">
        <v>144</v>
      </c>
      <c r="C149" s="109" t="s">
        <v>6462</v>
      </c>
      <c r="D149" s="109">
        <v>1200045110</v>
      </c>
      <c r="E149" s="108" t="s">
        <v>971</v>
      </c>
      <c r="F149" s="109">
        <v>2010</v>
      </c>
      <c r="G149" s="110">
        <v>44389</v>
      </c>
      <c r="H149" s="109">
        <f t="shared" si="14"/>
        <v>11</v>
      </c>
      <c r="I149" s="109">
        <v>5</v>
      </c>
      <c r="J149" s="109">
        <f t="shared" si="15"/>
        <v>0.19</v>
      </c>
      <c r="K149" s="112">
        <v>263941.06</v>
      </c>
      <c r="L149" s="138">
        <v>1</v>
      </c>
      <c r="M149" s="121">
        <v>0</v>
      </c>
      <c r="N149" s="112">
        <f t="shared" si="16"/>
        <v>263941.06</v>
      </c>
      <c r="O149" s="112">
        <f t="shared" si="17"/>
        <v>551636.81539999996</v>
      </c>
      <c r="P149" s="114">
        <f t="shared" si="18"/>
        <v>13197.053</v>
      </c>
      <c r="Q149" s="115">
        <f t="shared" si="19"/>
        <v>13197.053</v>
      </c>
    </row>
    <row r="150" spans="2:17" x14ac:dyDescent="0.25">
      <c r="B150" s="109">
        <v>145</v>
      </c>
      <c r="C150" s="109" t="s">
        <v>6462</v>
      </c>
      <c r="D150" s="109">
        <v>1200045120</v>
      </c>
      <c r="E150" s="108" t="s">
        <v>968</v>
      </c>
      <c r="F150" s="109">
        <v>2010</v>
      </c>
      <c r="G150" s="110">
        <v>44389</v>
      </c>
      <c r="H150" s="109">
        <f t="shared" si="14"/>
        <v>11</v>
      </c>
      <c r="I150" s="109">
        <v>5</v>
      </c>
      <c r="J150" s="109">
        <f t="shared" si="15"/>
        <v>0.19</v>
      </c>
      <c r="K150" s="112">
        <v>237500</v>
      </c>
      <c r="L150" s="138">
        <v>1</v>
      </c>
      <c r="M150" s="121">
        <v>0</v>
      </c>
      <c r="N150" s="112">
        <f t="shared" si="16"/>
        <v>237500</v>
      </c>
      <c r="O150" s="112">
        <f t="shared" si="17"/>
        <v>496374.99999999994</v>
      </c>
      <c r="P150" s="114">
        <f t="shared" si="18"/>
        <v>11875</v>
      </c>
      <c r="Q150" s="115">
        <f t="shared" si="19"/>
        <v>11875</v>
      </c>
    </row>
    <row r="151" spans="2:17" x14ac:dyDescent="0.25">
      <c r="B151" s="109">
        <v>146</v>
      </c>
      <c r="C151" s="109" t="s">
        <v>6462</v>
      </c>
      <c r="D151" s="109">
        <v>1200047450</v>
      </c>
      <c r="E151" s="108" t="s">
        <v>972</v>
      </c>
      <c r="F151" s="109">
        <v>2010</v>
      </c>
      <c r="G151" s="110">
        <v>44389</v>
      </c>
      <c r="H151" s="109">
        <f t="shared" si="14"/>
        <v>11</v>
      </c>
      <c r="I151" s="109">
        <v>5</v>
      </c>
      <c r="J151" s="109">
        <f t="shared" si="15"/>
        <v>0.19</v>
      </c>
      <c r="K151" s="112">
        <v>234275</v>
      </c>
      <c r="L151" s="138">
        <v>1</v>
      </c>
      <c r="M151" s="121">
        <v>0</v>
      </c>
      <c r="N151" s="112">
        <f t="shared" si="16"/>
        <v>234275</v>
      </c>
      <c r="O151" s="112">
        <f t="shared" si="17"/>
        <v>489634.74999999994</v>
      </c>
      <c r="P151" s="114">
        <f t="shared" si="18"/>
        <v>11713.75</v>
      </c>
      <c r="Q151" s="115">
        <f t="shared" si="19"/>
        <v>11713.75</v>
      </c>
    </row>
    <row r="152" spans="2:17" x14ac:dyDescent="0.25">
      <c r="B152" s="109">
        <v>147</v>
      </c>
      <c r="C152" s="109" t="s">
        <v>6462</v>
      </c>
      <c r="D152" s="109">
        <v>1200045130</v>
      </c>
      <c r="E152" s="108" t="s">
        <v>968</v>
      </c>
      <c r="F152" s="109">
        <v>2010</v>
      </c>
      <c r="G152" s="110">
        <v>44389</v>
      </c>
      <c r="H152" s="109">
        <f t="shared" si="14"/>
        <v>11</v>
      </c>
      <c r="I152" s="109">
        <v>5</v>
      </c>
      <c r="J152" s="109">
        <f t="shared" si="15"/>
        <v>0.19</v>
      </c>
      <c r="K152" s="112">
        <v>230000</v>
      </c>
      <c r="L152" s="138">
        <v>1</v>
      </c>
      <c r="M152" s="121">
        <v>0</v>
      </c>
      <c r="N152" s="112">
        <f t="shared" si="16"/>
        <v>230000</v>
      </c>
      <c r="O152" s="112">
        <f t="shared" si="17"/>
        <v>480699.99999999994</v>
      </c>
      <c r="P152" s="114">
        <f t="shared" si="18"/>
        <v>11500</v>
      </c>
      <c r="Q152" s="115">
        <f t="shared" si="19"/>
        <v>11500</v>
      </c>
    </row>
    <row r="153" spans="2:17" x14ac:dyDescent="0.25">
      <c r="B153" s="109">
        <v>148</v>
      </c>
      <c r="C153" s="109" t="s">
        <v>6462</v>
      </c>
      <c r="D153" s="109">
        <v>1200052550</v>
      </c>
      <c r="E153" s="108" t="s">
        <v>973</v>
      </c>
      <c r="F153" s="109">
        <v>2010</v>
      </c>
      <c r="G153" s="110">
        <v>44389</v>
      </c>
      <c r="H153" s="109">
        <f t="shared" si="14"/>
        <v>11</v>
      </c>
      <c r="I153" s="109">
        <v>5</v>
      </c>
      <c r="J153" s="109">
        <f t="shared" si="15"/>
        <v>0.19</v>
      </c>
      <c r="K153" s="112">
        <v>161120</v>
      </c>
      <c r="L153" s="138">
        <v>1</v>
      </c>
      <c r="M153" s="121">
        <v>0</v>
      </c>
      <c r="N153" s="112">
        <f t="shared" si="16"/>
        <v>161120</v>
      </c>
      <c r="O153" s="112">
        <f t="shared" si="17"/>
        <v>336740.8</v>
      </c>
      <c r="P153" s="114">
        <f t="shared" si="18"/>
        <v>8056</v>
      </c>
      <c r="Q153" s="115">
        <f t="shared" si="19"/>
        <v>8056</v>
      </c>
    </row>
    <row r="154" spans="2:17" x14ac:dyDescent="0.25">
      <c r="B154" s="109">
        <v>149</v>
      </c>
      <c r="C154" s="109" t="s">
        <v>6462</v>
      </c>
      <c r="D154" s="109">
        <v>1200052540</v>
      </c>
      <c r="E154" s="108" t="s">
        <v>974</v>
      </c>
      <c r="F154" s="109">
        <v>2010</v>
      </c>
      <c r="G154" s="110">
        <v>44389</v>
      </c>
      <c r="H154" s="109">
        <f t="shared" si="14"/>
        <v>11</v>
      </c>
      <c r="I154" s="109">
        <v>5</v>
      </c>
      <c r="J154" s="109">
        <f t="shared" si="15"/>
        <v>0.19</v>
      </c>
      <c r="K154" s="112">
        <v>159100</v>
      </c>
      <c r="L154" s="138">
        <v>1</v>
      </c>
      <c r="M154" s="121">
        <v>0</v>
      </c>
      <c r="N154" s="112">
        <f t="shared" si="16"/>
        <v>159100</v>
      </c>
      <c r="O154" s="112">
        <f t="shared" si="17"/>
        <v>332519</v>
      </c>
      <c r="P154" s="114">
        <f t="shared" si="18"/>
        <v>7955</v>
      </c>
      <c r="Q154" s="115">
        <f t="shared" si="19"/>
        <v>7955</v>
      </c>
    </row>
    <row r="155" spans="2:17" x14ac:dyDescent="0.25">
      <c r="B155" s="109">
        <v>150</v>
      </c>
      <c r="C155" s="109" t="s">
        <v>6462</v>
      </c>
      <c r="D155" s="109">
        <v>1200045790</v>
      </c>
      <c r="E155" s="108" t="s">
        <v>975</v>
      </c>
      <c r="F155" s="109">
        <v>2010</v>
      </c>
      <c r="G155" s="110">
        <v>44389</v>
      </c>
      <c r="H155" s="109">
        <f t="shared" si="14"/>
        <v>11</v>
      </c>
      <c r="I155" s="109">
        <v>5</v>
      </c>
      <c r="J155" s="109">
        <f t="shared" si="15"/>
        <v>0.19</v>
      </c>
      <c r="K155" s="112">
        <v>149400</v>
      </c>
      <c r="L155" s="138">
        <v>1</v>
      </c>
      <c r="M155" s="121">
        <v>0</v>
      </c>
      <c r="N155" s="112">
        <f t="shared" si="16"/>
        <v>149400</v>
      </c>
      <c r="O155" s="112">
        <f t="shared" si="17"/>
        <v>312246</v>
      </c>
      <c r="P155" s="114">
        <f t="shared" si="18"/>
        <v>7470</v>
      </c>
      <c r="Q155" s="115">
        <f t="shared" si="19"/>
        <v>7470</v>
      </c>
    </row>
    <row r="156" spans="2:17" x14ac:dyDescent="0.25">
      <c r="B156" s="109">
        <v>151</v>
      </c>
      <c r="C156" s="109" t="s">
        <v>6462</v>
      </c>
      <c r="D156" s="109">
        <v>1200045090</v>
      </c>
      <c r="E156" s="108" t="s">
        <v>976</v>
      </c>
      <c r="F156" s="109">
        <v>2010</v>
      </c>
      <c r="G156" s="110">
        <v>44389</v>
      </c>
      <c r="H156" s="109">
        <f t="shared" si="14"/>
        <v>11</v>
      </c>
      <c r="I156" s="109">
        <v>5</v>
      </c>
      <c r="J156" s="109">
        <f t="shared" si="15"/>
        <v>0.19</v>
      </c>
      <c r="K156" s="112">
        <v>116812</v>
      </c>
      <c r="L156" s="138">
        <v>1</v>
      </c>
      <c r="M156" s="121">
        <v>0</v>
      </c>
      <c r="N156" s="112">
        <f t="shared" si="16"/>
        <v>116812</v>
      </c>
      <c r="O156" s="112">
        <f t="shared" si="17"/>
        <v>244137.08</v>
      </c>
      <c r="P156" s="114">
        <f t="shared" si="18"/>
        <v>5840.6</v>
      </c>
      <c r="Q156" s="115">
        <f t="shared" si="19"/>
        <v>5840.6</v>
      </c>
    </row>
    <row r="157" spans="2:17" hidden="1" x14ac:dyDescent="0.25">
      <c r="B157" s="19">
        <v>152</v>
      </c>
      <c r="C157" s="19" t="s">
        <v>6462</v>
      </c>
      <c r="D157" s="22">
        <v>1200047530</v>
      </c>
      <c r="E157" s="23" t="s">
        <v>977</v>
      </c>
      <c r="F157" s="22">
        <v>2010</v>
      </c>
      <c r="G157" s="38">
        <v>44389</v>
      </c>
      <c r="H157" s="22">
        <f t="shared" si="14"/>
        <v>11</v>
      </c>
      <c r="I157" s="22">
        <v>5</v>
      </c>
      <c r="J157" s="22">
        <f t="shared" si="15"/>
        <v>0.19</v>
      </c>
      <c r="K157" s="35">
        <v>94550</v>
      </c>
      <c r="L157" s="40">
        <v>1412.76</v>
      </c>
      <c r="M157" s="77">
        <v>0.38</v>
      </c>
      <c r="N157" s="35">
        <f t="shared" si="16"/>
        <v>130478.99999999999</v>
      </c>
      <c r="O157" s="35">
        <f t="shared" si="17"/>
        <v>272701.10999999993</v>
      </c>
      <c r="P157" s="57">
        <f t="shared" si="18"/>
        <v>6523.95</v>
      </c>
      <c r="Q157" s="53">
        <f t="shared" si="19"/>
        <v>6523.95</v>
      </c>
    </row>
    <row r="158" spans="2:17" x14ac:dyDescent="0.25">
      <c r="B158" s="109">
        <v>153</v>
      </c>
      <c r="C158" s="109" t="s">
        <v>6462</v>
      </c>
      <c r="D158" s="109">
        <v>1200055490</v>
      </c>
      <c r="E158" s="108" t="s">
        <v>978</v>
      </c>
      <c r="F158" s="109">
        <v>2010</v>
      </c>
      <c r="G158" s="110">
        <v>44389</v>
      </c>
      <c r="H158" s="109">
        <f t="shared" si="14"/>
        <v>11</v>
      </c>
      <c r="I158" s="109">
        <v>5</v>
      </c>
      <c r="J158" s="109">
        <f t="shared" si="15"/>
        <v>0.19</v>
      </c>
      <c r="K158" s="112">
        <v>91800</v>
      </c>
      <c r="L158" s="138">
        <v>1</v>
      </c>
      <c r="M158" s="121">
        <v>0</v>
      </c>
      <c r="N158" s="112">
        <f t="shared" si="16"/>
        <v>91800</v>
      </c>
      <c r="O158" s="112">
        <f t="shared" si="17"/>
        <v>191862</v>
      </c>
      <c r="P158" s="114">
        <f t="shared" si="18"/>
        <v>4590</v>
      </c>
      <c r="Q158" s="115">
        <f t="shared" si="19"/>
        <v>4590</v>
      </c>
    </row>
    <row r="159" spans="2:17" x14ac:dyDescent="0.25">
      <c r="B159" s="109">
        <v>154</v>
      </c>
      <c r="C159" s="109" t="s">
        <v>6462</v>
      </c>
      <c r="D159" s="109">
        <v>1200044470</v>
      </c>
      <c r="E159" s="108" t="s">
        <v>979</v>
      </c>
      <c r="F159" s="109">
        <v>2010</v>
      </c>
      <c r="G159" s="110">
        <v>44389</v>
      </c>
      <c r="H159" s="109">
        <f t="shared" si="14"/>
        <v>11</v>
      </c>
      <c r="I159" s="109">
        <v>5</v>
      </c>
      <c r="J159" s="109">
        <f t="shared" si="15"/>
        <v>0.19</v>
      </c>
      <c r="K159" s="112">
        <v>78212</v>
      </c>
      <c r="L159" s="138">
        <v>1</v>
      </c>
      <c r="M159" s="121">
        <v>0</v>
      </c>
      <c r="N159" s="112">
        <f t="shared" si="16"/>
        <v>78212</v>
      </c>
      <c r="O159" s="112">
        <f t="shared" si="17"/>
        <v>163463.07999999999</v>
      </c>
      <c r="P159" s="114">
        <f t="shared" si="18"/>
        <v>3910.6000000000004</v>
      </c>
      <c r="Q159" s="115">
        <f t="shared" si="19"/>
        <v>3910.6000000000004</v>
      </c>
    </row>
    <row r="160" spans="2:17" x14ac:dyDescent="0.25">
      <c r="B160" s="109">
        <v>155</v>
      </c>
      <c r="C160" s="109" t="s">
        <v>6462</v>
      </c>
      <c r="D160" s="109">
        <v>1200047200</v>
      </c>
      <c r="E160" s="108" t="s">
        <v>980</v>
      </c>
      <c r="F160" s="109">
        <v>2010</v>
      </c>
      <c r="G160" s="110">
        <v>44389</v>
      </c>
      <c r="H160" s="109">
        <f t="shared" si="14"/>
        <v>11</v>
      </c>
      <c r="I160" s="109">
        <v>5</v>
      </c>
      <c r="J160" s="109">
        <f t="shared" si="15"/>
        <v>0.19</v>
      </c>
      <c r="K160" s="112">
        <v>65450</v>
      </c>
      <c r="L160" s="138">
        <v>1</v>
      </c>
      <c r="M160" s="121">
        <v>0</v>
      </c>
      <c r="N160" s="112">
        <f t="shared" si="16"/>
        <v>65450</v>
      </c>
      <c r="O160" s="112">
        <f t="shared" si="17"/>
        <v>136790.5</v>
      </c>
      <c r="P160" s="114">
        <f t="shared" si="18"/>
        <v>3272.5</v>
      </c>
      <c r="Q160" s="115">
        <f t="shared" si="19"/>
        <v>3272.5</v>
      </c>
    </row>
    <row r="161" spans="2:17" x14ac:dyDescent="0.25">
      <c r="B161" s="109">
        <v>156</v>
      </c>
      <c r="C161" s="109" t="s">
        <v>6462</v>
      </c>
      <c r="D161" s="109">
        <v>1200044780</v>
      </c>
      <c r="E161" s="108" t="s">
        <v>981</v>
      </c>
      <c r="F161" s="109">
        <v>2010</v>
      </c>
      <c r="G161" s="110">
        <v>44389</v>
      </c>
      <c r="H161" s="109">
        <f t="shared" si="14"/>
        <v>11</v>
      </c>
      <c r="I161" s="109">
        <v>5</v>
      </c>
      <c r="J161" s="109">
        <f t="shared" si="15"/>
        <v>0.19</v>
      </c>
      <c r="K161" s="112">
        <v>62655</v>
      </c>
      <c r="L161" s="138">
        <v>1</v>
      </c>
      <c r="M161" s="121">
        <v>0</v>
      </c>
      <c r="N161" s="112">
        <f t="shared" si="16"/>
        <v>62655</v>
      </c>
      <c r="O161" s="112">
        <f t="shared" si="17"/>
        <v>130948.95</v>
      </c>
      <c r="P161" s="114">
        <f t="shared" si="18"/>
        <v>3132.75</v>
      </c>
      <c r="Q161" s="115">
        <f t="shared" si="19"/>
        <v>3132.75</v>
      </c>
    </row>
    <row r="162" spans="2:17" x14ac:dyDescent="0.25">
      <c r="B162" s="109">
        <v>157</v>
      </c>
      <c r="C162" s="109" t="s">
        <v>6462</v>
      </c>
      <c r="D162" s="109">
        <v>1200046740</v>
      </c>
      <c r="E162" s="108" t="s">
        <v>982</v>
      </c>
      <c r="F162" s="109">
        <v>2010</v>
      </c>
      <c r="G162" s="110">
        <v>44389</v>
      </c>
      <c r="H162" s="109">
        <f t="shared" si="14"/>
        <v>11</v>
      </c>
      <c r="I162" s="109">
        <v>5</v>
      </c>
      <c r="J162" s="109">
        <f t="shared" si="15"/>
        <v>0.19</v>
      </c>
      <c r="K162" s="112">
        <v>62355</v>
      </c>
      <c r="L162" s="138">
        <v>1</v>
      </c>
      <c r="M162" s="121">
        <v>0</v>
      </c>
      <c r="N162" s="112">
        <f t="shared" si="16"/>
        <v>62355</v>
      </c>
      <c r="O162" s="112">
        <f t="shared" si="17"/>
        <v>130321.95</v>
      </c>
      <c r="P162" s="114">
        <f t="shared" si="18"/>
        <v>3117.75</v>
      </c>
      <c r="Q162" s="115">
        <f t="shared" si="19"/>
        <v>3117.75</v>
      </c>
    </row>
    <row r="163" spans="2:17" x14ac:dyDescent="0.25">
      <c r="B163" s="109">
        <v>158</v>
      </c>
      <c r="C163" s="109" t="s">
        <v>6462</v>
      </c>
      <c r="D163" s="109">
        <v>1200048460</v>
      </c>
      <c r="E163" s="108" t="s">
        <v>983</v>
      </c>
      <c r="F163" s="109">
        <v>2010</v>
      </c>
      <c r="G163" s="110">
        <v>44389</v>
      </c>
      <c r="H163" s="109">
        <f t="shared" si="14"/>
        <v>11</v>
      </c>
      <c r="I163" s="109">
        <v>5</v>
      </c>
      <c r="J163" s="109">
        <f t="shared" si="15"/>
        <v>0.19</v>
      </c>
      <c r="K163" s="112">
        <v>61285</v>
      </c>
      <c r="L163" s="138">
        <v>1</v>
      </c>
      <c r="M163" s="121">
        <v>0</v>
      </c>
      <c r="N163" s="112">
        <f t="shared" si="16"/>
        <v>61285</v>
      </c>
      <c r="O163" s="112">
        <f t="shared" si="17"/>
        <v>128085.65</v>
      </c>
      <c r="P163" s="114">
        <f t="shared" si="18"/>
        <v>3064.25</v>
      </c>
      <c r="Q163" s="115">
        <f t="shared" si="19"/>
        <v>3064.25</v>
      </c>
    </row>
    <row r="164" spans="2:17" x14ac:dyDescent="0.25">
      <c r="B164" s="109">
        <v>159</v>
      </c>
      <c r="C164" s="109" t="s">
        <v>6462</v>
      </c>
      <c r="D164" s="109">
        <v>1200048470</v>
      </c>
      <c r="E164" s="108" t="s">
        <v>983</v>
      </c>
      <c r="F164" s="109">
        <v>2010</v>
      </c>
      <c r="G164" s="110">
        <v>44389</v>
      </c>
      <c r="H164" s="109">
        <f t="shared" si="14"/>
        <v>11</v>
      </c>
      <c r="I164" s="109">
        <v>5</v>
      </c>
      <c r="J164" s="109">
        <f t="shared" si="15"/>
        <v>0.19</v>
      </c>
      <c r="K164" s="112">
        <v>61285</v>
      </c>
      <c r="L164" s="138">
        <v>1</v>
      </c>
      <c r="M164" s="121">
        <v>0</v>
      </c>
      <c r="N164" s="112">
        <f t="shared" si="16"/>
        <v>61285</v>
      </c>
      <c r="O164" s="112">
        <f t="shared" si="17"/>
        <v>128085.65</v>
      </c>
      <c r="P164" s="114">
        <f t="shared" si="18"/>
        <v>3064.25</v>
      </c>
      <c r="Q164" s="115">
        <f t="shared" si="19"/>
        <v>3064.25</v>
      </c>
    </row>
    <row r="165" spans="2:17" x14ac:dyDescent="0.25">
      <c r="B165" s="109">
        <v>160</v>
      </c>
      <c r="C165" s="109" t="s">
        <v>6462</v>
      </c>
      <c r="D165" s="109">
        <v>1200046010</v>
      </c>
      <c r="E165" s="108" t="s">
        <v>984</v>
      </c>
      <c r="F165" s="109">
        <v>2010</v>
      </c>
      <c r="G165" s="110">
        <v>44389</v>
      </c>
      <c r="H165" s="109">
        <f t="shared" si="14"/>
        <v>11</v>
      </c>
      <c r="I165" s="109">
        <v>5</v>
      </c>
      <c r="J165" s="109">
        <f t="shared" si="15"/>
        <v>0.19</v>
      </c>
      <c r="K165" s="112">
        <v>56532.75</v>
      </c>
      <c r="L165" s="138">
        <v>1</v>
      </c>
      <c r="M165" s="121">
        <v>0</v>
      </c>
      <c r="N165" s="112">
        <f t="shared" si="16"/>
        <v>56532.75</v>
      </c>
      <c r="O165" s="112">
        <f t="shared" si="17"/>
        <v>118153.44749999999</v>
      </c>
      <c r="P165" s="114">
        <f t="shared" si="18"/>
        <v>2826.6375000000003</v>
      </c>
      <c r="Q165" s="115">
        <f t="shared" si="19"/>
        <v>2826.6375000000003</v>
      </c>
    </row>
    <row r="166" spans="2:17" hidden="1" x14ac:dyDescent="0.25">
      <c r="B166" s="19">
        <v>161</v>
      </c>
      <c r="C166" s="19" t="s">
        <v>6462</v>
      </c>
      <c r="D166" s="22">
        <v>1200049050</v>
      </c>
      <c r="E166" s="23" t="s">
        <v>985</v>
      </c>
      <c r="F166" s="22">
        <v>2010</v>
      </c>
      <c r="G166" s="38">
        <v>44389</v>
      </c>
      <c r="H166" s="22">
        <f t="shared" si="14"/>
        <v>11</v>
      </c>
      <c r="I166" s="22">
        <v>5</v>
      </c>
      <c r="J166" s="22">
        <f t="shared" si="15"/>
        <v>0.19</v>
      </c>
      <c r="K166" s="35">
        <v>53528</v>
      </c>
      <c r="L166" s="40">
        <v>10604.51</v>
      </c>
      <c r="M166" s="77">
        <v>0.38</v>
      </c>
      <c r="N166" s="35">
        <f t="shared" si="16"/>
        <v>73868.639999999999</v>
      </c>
      <c r="O166" s="35">
        <f t="shared" si="17"/>
        <v>154385.45759999999</v>
      </c>
      <c r="P166" s="57">
        <f t="shared" si="18"/>
        <v>3693.4320000000002</v>
      </c>
      <c r="Q166" s="53">
        <f t="shared" si="19"/>
        <v>3693.4320000000002</v>
      </c>
    </row>
    <row r="167" spans="2:17" hidden="1" x14ac:dyDescent="0.25">
      <c r="B167" s="19">
        <v>162</v>
      </c>
      <c r="C167" s="19" t="s">
        <v>6462</v>
      </c>
      <c r="D167" s="22">
        <v>1200055970</v>
      </c>
      <c r="E167" s="23" t="s">
        <v>986</v>
      </c>
      <c r="F167" s="22">
        <v>2010</v>
      </c>
      <c r="G167" s="38">
        <v>44389</v>
      </c>
      <c r="H167" s="22">
        <f t="shared" si="14"/>
        <v>11</v>
      </c>
      <c r="I167" s="22">
        <v>5</v>
      </c>
      <c r="J167" s="22">
        <f t="shared" si="15"/>
        <v>0.19</v>
      </c>
      <c r="K167" s="35">
        <v>50062.22</v>
      </c>
      <c r="L167" s="40">
        <v>15682.53</v>
      </c>
      <c r="M167" s="77">
        <v>0.38</v>
      </c>
      <c r="N167" s="35">
        <f t="shared" si="16"/>
        <v>69085.863599999997</v>
      </c>
      <c r="O167" s="35">
        <f t="shared" si="17"/>
        <v>144389.45492399999</v>
      </c>
      <c r="P167" s="57">
        <f t="shared" si="18"/>
        <v>3454.2931800000001</v>
      </c>
      <c r="Q167" s="53">
        <f t="shared" si="19"/>
        <v>3454.2931800000001</v>
      </c>
    </row>
    <row r="168" spans="2:17" x14ac:dyDescent="0.25">
      <c r="B168" s="109">
        <v>163</v>
      </c>
      <c r="C168" s="109" t="s">
        <v>6462</v>
      </c>
      <c r="D168" s="109">
        <v>1200046290</v>
      </c>
      <c r="E168" s="108" t="s">
        <v>987</v>
      </c>
      <c r="F168" s="109">
        <v>2010</v>
      </c>
      <c r="G168" s="110">
        <v>44389</v>
      </c>
      <c r="H168" s="109">
        <f t="shared" si="14"/>
        <v>11</v>
      </c>
      <c r="I168" s="109">
        <v>5</v>
      </c>
      <c r="J168" s="109">
        <f t="shared" si="15"/>
        <v>0.19</v>
      </c>
      <c r="K168" s="112">
        <v>48654</v>
      </c>
      <c r="L168" s="138">
        <v>1</v>
      </c>
      <c r="M168" s="121">
        <v>0</v>
      </c>
      <c r="N168" s="112">
        <f t="shared" si="16"/>
        <v>48654</v>
      </c>
      <c r="O168" s="112">
        <f t="shared" si="17"/>
        <v>101686.85999999999</v>
      </c>
      <c r="P168" s="114">
        <f t="shared" si="18"/>
        <v>2432.7000000000003</v>
      </c>
      <c r="Q168" s="115">
        <f t="shared" si="19"/>
        <v>2432.7000000000003</v>
      </c>
    </row>
    <row r="169" spans="2:17" x14ac:dyDescent="0.25">
      <c r="B169" s="109">
        <v>164</v>
      </c>
      <c r="C169" s="109" t="s">
        <v>6462</v>
      </c>
      <c r="D169" s="109">
        <v>1200046130</v>
      </c>
      <c r="E169" s="108" t="s">
        <v>976</v>
      </c>
      <c r="F169" s="109">
        <v>2010</v>
      </c>
      <c r="G169" s="110">
        <v>44389</v>
      </c>
      <c r="H169" s="109">
        <f t="shared" si="14"/>
        <v>11</v>
      </c>
      <c r="I169" s="109">
        <v>5</v>
      </c>
      <c r="J169" s="109">
        <f t="shared" si="15"/>
        <v>0.19</v>
      </c>
      <c r="K169" s="112">
        <v>48600</v>
      </c>
      <c r="L169" s="138">
        <v>1</v>
      </c>
      <c r="M169" s="121">
        <v>0</v>
      </c>
      <c r="N169" s="112">
        <f t="shared" si="16"/>
        <v>48600</v>
      </c>
      <c r="O169" s="112">
        <f t="shared" si="17"/>
        <v>101574</v>
      </c>
      <c r="P169" s="114">
        <f t="shared" si="18"/>
        <v>2430</v>
      </c>
      <c r="Q169" s="115">
        <f t="shared" si="19"/>
        <v>2430</v>
      </c>
    </row>
    <row r="170" spans="2:17" hidden="1" x14ac:dyDescent="0.25">
      <c r="B170" s="19">
        <v>165</v>
      </c>
      <c r="C170" s="19" t="s">
        <v>6462</v>
      </c>
      <c r="D170" s="22">
        <v>1200049060</v>
      </c>
      <c r="E170" s="23" t="s">
        <v>985</v>
      </c>
      <c r="F170" s="22">
        <v>2010</v>
      </c>
      <c r="G170" s="38">
        <v>44389</v>
      </c>
      <c r="H170" s="22">
        <f t="shared" si="14"/>
        <v>11</v>
      </c>
      <c r="I170" s="22">
        <v>5</v>
      </c>
      <c r="J170" s="22">
        <f t="shared" si="15"/>
        <v>0.19</v>
      </c>
      <c r="K170" s="35">
        <v>47214</v>
      </c>
      <c r="L170" s="40">
        <v>9353.7000000000007</v>
      </c>
      <c r="M170" s="77">
        <v>0.38</v>
      </c>
      <c r="N170" s="35">
        <f t="shared" si="16"/>
        <v>65155.319999999992</v>
      </c>
      <c r="O170" s="35">
        <f t="shared" si="17"/>
        <v>136174.61879999997</v>
      </c>
      <c r="P170" s="57">
        <f t="shared" si="18"/>
        <v>3257.7659999999996</v>
      </c>
      <c r="Q170" s="53">
        <f t="shared" si="19"/>
        <v>3257.7659999999996</v>
      </c>
    </row>
    <row r="171" spans="2:17" x14ac:dyDescent="0.25">
      <c r="B171" s="109">
        <v>166</v>
      </c>
      <c r="C171" s="109" t="s">
        <v>6462</v>
      </c>
      <c r="D171" s="109">
        <v>1200055480</v>
      </c>
      <c r="E171" s="108" t="s">
        <v>988</v>
      </c>
      <c r="F171" s="109">
        <v>2010</v>
      </c>
      <c r="G171" s="110">
        <v>44389</v>
      </c>
      <c r="H171" s="109">
        <f t="shared" si="14"/>
        <v>11</v>
      </c>
      <c r="I171" s="109">
        <v>5</v>
      </c>
      <c r="J171" s="109">
        <f t="shared" si="15"/>
        <v>0.19</v>
      </c>
      <c r="K171" s="112">
        <v>47175</v>
      </c>
      <c r="L171" s="138">
        <v>1</v>
      </c>
      <c r="M171" s="121">
        <v>0</v>
      </c>
      <c r="N171" s="112">
        <f t="shared" si="16"/>
        <v>47175</v>
      </c>
      <c r="O171" s="112">
        <f t="shared" si="17"/>
        <v>98595.75</v>
      </c>
      <c r="P171" s="114">
        <f t="shared" si="18"/>
        <v>2358.75</v>
      </c>
      <c r="Q171" s="115">
        <f t="shared" si="19"/>
        <v>2358.75</v>
      </c>
    </row>
    <row r="172" spans="2:17" x14ac:dyDescent="0.25">
      <c r="B172" s="109">
        <v>167</v>
      </c>
      <c r="C172" s="109" t="s">
        <v>6462</v>
      </c>
      <c r="D172" s="109">
        <v>1200048850</v>
      </c>
      <c r="E172" s="108" t="s">
        <v>989</v>
      </c>
      <c r="F172" s="109">
        <v>2010</v>
      </c>
      <c r="G172" s="110">
        <v>44389</v>
      </c>
      <c r="H172" s="109">
        <f t="shared" si="14"/>
        <v>11</v>
      </c>
      <c r="I172" s="109">
        <v>5</v>
      </c>
      <c r="J172" s="109">
        <f t="shared" si="15"/>
        <v>0.19</v>
      </c>
      <c r="K172" s="112">
        <v>34363.79</v>
      </c>
      <c r="L172" s="138">
        <v>1</v>
      </c>
      <c r="M172" s="121">
        <v>0</v>
      </c>
      <c r="N172" s="112">
        <f t="shared" si="16"/>
        <v>34363.79</v>
      </c>
      <c r="O172" s="112">
        <f t="shared" si="17"/>
        <v>71820.321100000001</v>
      </c>
      <c r="P172" s="114">
        <f t="shared" si="18"/>
        <v>1718.1895000000002</v>
      </c>
      <c r="Q172" s="115">
        <f t="shared" si="19"/>
        <v>1718.1895000000002</v>
      </c>
    </row>
    <row r="173" spans="2:17" x14ac:dyDescent="0.25">
      <c r="B173" s="109">
        <v>168</v>
      </c>
      <c r="C173" s="109" t="s">
        <v>6462</v>
      </c>
      <c r="D173" s="109">
        <v>1200048840</v>
      </c>
      <c r="E173" s="108" t="s">
        <v>990</v>
      </c>
      <c r="F173" s="109">
        <v>2010</v>
      </c>
      <c r="G173" s="110">
        <v>44389</v>
      </c>
      <c r="H173" s="109">
        <f t="shared" si="14"/>
        <v>11</v>
      </c>
      <c r="I173" s="109">
        <v>5</v>
      </c>
      <c r="J173" s="109">
        <f t="shared" si="15"/>
        <v>0.19</v>
      </c>
      <c r="K173" s="112">
        <v>31866.75</v>
      </c>
      <c r="L173" s="138">
        <v>1</v>
      </c>
      <c r="M173" s="121">
        <v>0</v>
      </c>
      <c r="N173" s="112">
        <f t="shared" si="16"/>
        <v>31866.75</v>
      </c>
      <c r="O173" s="112">
        <f t="shared" si="17"/>
        <v>66601.507499999992</v>
      </c>
      <c r="P173" s="114">
        <f t="shared" si="18"/>
        <v>1593.3375000000001</v>
      </c>
      <c r="Q173" s="115">
        <f t="shared" si="19"/>
        <v>1593.3375000000001</v>
      </c>
    </row>
    <row r="174" spans="2:17" x14ac:dyDescent="0.25">
      <c r="B174" s="109">
        <v>169</v>
      </c>
      <c r="C174" s="109" t="s">
        <v>6462</v>
      </c>
      <c r="D174" s="109">
        <v>1200045760</v>
      </c>
      <c r="E174" s="108" t="s">
        <v>991</v>
      </c>
      <c r="F174" s="109">
        <v>2010</v>
      </c>
      <c r="G174" s="110">
        <v>44389</v>
      </c>
      <c r="H174" s="109">
        <f t="shared" si="14"/>
        <v>11</v>
      </c>
      <c r="I174" s="109">
        <v>5</v>
      </c>
      <c r="J174" s="109">
        <f t="shared" si="15"/>
        <v>0.19</v>
      </c>
      <c r="K174" s="112">
        <v>29250</v>
      </c>
      <c r="L174" s="138">
        <v>1</v>
      </c>
      <c r="M174" s="121">
        <v>0</v>
      </c>
      <c r="N174" s="112">
        <f t="shared" si="16"/>
        <v>29250</v>
      </c>
      <c r="O174" s="112">
        <f t="shared" si="17"/>
        <v>61132.499999999993</v>
      </c>
      <c r="P174" s="114">
        <f t="shared" si="18"/>
        <v>1462.5</v>
      </c>
      <c r="Q174" s="115">
        <f t="shared" si="19"/>
        <v>1462.5</v>
      </c>
    </row>
    <row r="175" spans="2:17" hidden="1" x14ac:dyDescent="0.25">
      <c r="B175" s="19">
        <v>170</v>
      </c>
      <c r="C175" s="19" t="s">
        <v>6462</v>
      </c>
      <c r="D175" s="22">
        <v>1200052570</v>
      </c>
      <c r="E175" s="23" t="s">
        <v>964</v>
      </c>
      <c r="F175" s="22">
        <v>2010</v>
      </c>
      <c r="G175" s="38">
        <v>44389</v>
      </c>
      <c r="H175" s="22">
        <f t="shared" si="14"/>
        <v>11</v>
      </c>
      <c r="I175" s="22">
        <v>5</v>
      </c>
      <c r="J175" s="22">
        <f t="shared" si="15"/>
        <v>0.19</v>
      </c>
      <c r="K175" s="35">
        <v>24300</v>
      </c>
      <c r="L175" s="40">
        <v>533.96</v>
      </c>
      <c r="M175" s="77">
        <v>0.38</v>
      </c>
      <c r="N175" s="35">
        <f t="shared" si="16"/>
        <v>33534</v>
      </c>
      <c r="O175" s="35">
        <f t="shared" si="17"/>
        <v>70086.06</v>
      </c>
      <c r="P175" s="57">
        <f t="shared" si="18"/>
        <v>1676.7</v>
      </c>
      <c r="Q175" s="53">
        <f t="shared" si="19"/>
        <v>1676.7</v>
      </c>
    </row>
    <row r="176" spans="2:17" x14ac:dyDescent="0.25">
      <c r="B176" s="109">
        <v>171</v>
      </c>
      <c r="C176" s="109" t="s">
        <v>6462</v>
      </c>
      <c r="D176" s="109">
        <v>1200052530</v>
      </c>
      <c r="E176" s="108" t="s">
        <v>983</v>
      </c>
      <c r="F176" s="109">
        <v>2010</v>
      </c>
      <c r="G176" s="110">
        <v>44389</v>
      </c>
      <c r="H176" s="109">
        <f t="shared" si="14"/>
        <v>11</v>
      </c>
      <c r="I176" s="109">
        <v>5</v>
      </c>
      <c r="J176" s="109">
        <f t="shared" si="15"/>
        <v>0.19</v>
      </c>
      <c r="K176" s="112">
        <v>19120</v>
      </c>
      <c r="L176" s="138">
        <v>1</v>
      </c>
      <c r="M176" s="121">
        <v>0</v>
      </c>
      <c r="N176" s="112">
        <f t="shared" si="16"/>
        <v>19120</v>
      </c>
      <c r="O176" s="112">
        <f t="shared" si="17"/>
        <v>39960.799999999996</v>
      </c>
      <c r="P176" s="114">
        <f t="shared" si="18"/>
        <v>956</v>
      </c>
      <c r="Q176" s="115">
        <f t="shared" si="19"/>
        <v>956</v>
      </c>
    </row>
    <row r="177" spans="2:17" x14ac:dyDescent="0.25">
      <c r="B177" s="109">
        <v>172</v>
      </c>
      <c r="C177" s="109" t="s">
        <v>6462</v>
      </c>
      <c r="D177" s="109">
        <v>1200049080</v>
      </c>
      <c r="E177" s="108" t="s">
        <v>983</v>
      </c>
      <c r="F177" s="109">
        <v>2010</v>
      </c>
      <c r="G177" s="110">
        <v>44389</v>
      </c>
      <c r="H177" s="109">
        <f t="shared" si="14"/>
        <v>11</v>
      </c>
      <c r="I177" s="109">
        <v>5</v>
      </c>
      <c r="J177" s="109">
        <f t="shared" si="15"/>
        <v>0.19</v>
      </c>
      <c r="K177" s="112">
        <v>18190</v>
      </c>
      <c r="L177" s="138">
        <v>1</v>
      </c>
      <c r="M177" s="121">
        <v>0</v>
      </c>
      <c r="N177" s="112">
        <f t="shared" si="16"/>
        <v>18190</v>
      </c>
      <c r="O177" s="112">
        <f t="shared" si="17"/>
        <v>38017.1</v>
      </c>
      <c r="P177" s="114">
        <f t="shared" si="18"/>
        <v>909.5</v>
      </c>
      <c r="Q177" s="115">
        <f t="shared" si="19"/>
        <v>909.5</v>
      </c>
    </row>
    <row r="178" spans="2:17" x14ac:dyDescent="0.25">
      <c r="B178" s="109">
        <v>173</v>
      </c>
      <c r="C178" s="109" t="s">
        <v>6462</v>
      </c>
      <c r="D178" s="109">
        <v>1200048170</v>
      </c>
      <c r="E178" s="108" t="s">
        <v>992</v>
      </c>
      <c r="F178" s="109">
        <v>2010</v>
      </c>
      <c r="G178" s="110">
        <v>44389</v>
      </c>
      <c r="H178" s="109">
        <f t="shared" si="14"/>
        <v>11</v>
      </c>
      <c r="I178" s="109">
        <v>5</v>
      </c>
      <c r="J178" s="109">
        <f t="shared" si="15"/>
        <v>0.19</v>
      </c>
      <c r="K178" s="112">
        <v>17500</v>
      </c>
      <c r="L178" s="138">
        <v>1</v>
      </c>
      <c r="M178" s="121">
        <v>0</v>
      </c>
      <c r="N178" s="112">
        <f t="shared" si="16"/>
        <v>17500</v>
      </c>
      <c r="O178" s="112">
        <f t="shared" si="17"/>
        <v>36575</v>
      </c>
      <c r="P178" s="114">
        <f t="shared" si="18"/>
        <v>875</v>
      </c>
      <c r="Q178" s="115">
        <f t="shared" si="19"/>
        <v>875</v>
      </c>
    </row>
    <row r="179" spans="2:17" x14ac:dyDescent="0.25">
      <c r="B179" s="109">
        <v>174</v>
      </c>
      <c r="C179" s="109" t="s">
        <v>6462</v>
      </c>
      <c r="D179" s="109">
        <v>1200052560</v>
      </c>
      <c r="E179" s="108" t="s">
        <v>964</v>
      </c>
      <c r="F179" s="109">
        <v>2010</v>
      </c>
      <c r="G179" s="110">
        <v>44389</v>
      </c>
      <c r="H179" s="109">
        <f t="shared" si="14"/>
        <v>11</v>
      </c>
      <c r="I179" s="109">
        <v>5</v>
      </c>
      <c r="J179" s="109">
        <f t="shared" si="15"/>
        <v>0.19</v>
      </c>
      <c r="K179" s="112">
        <v>16650</v>
      </c>
      <c r="L179" s="138">
        <v>1</v>
      </c>
      <c r="M179" s="121">
        <v>0</v>
      </c>
      <c r="N179" s="112">
        <f t="shared" si="16"/>
        <v>16650</v>
      </c>
      <c r="O179" s="112">
        <f t="shared" si="17"/>
        <v>34798.5</v>
      </c>
      <c r="P179" s="114">
        <f t="shared" si="18"/>
        <v>832.5</v>
      </c>
      <c r="Q179" s="115">
        <f t="shared" si="19"/>
        <v>832.5</v>
      </c>
    </row>
    <row r="180" spans="2:17" hidden="1" x14ac:dyDescent="0.25">
      <c r="B180" s="19">
        <v>175</v>
      </c>
      <c r="C180" s="19" t="s">
        <v>6462</v>
      </c>
      <c r="D180" s="22">
        <v>1200048500</v>
      </c>
      <c r="E180" s="23" t="s">
        <v>993</v>
      </c>
      <c r="F180" s="22">
        <v>2010</v>
      </c>
      <c r="G180" s="38">
        <v>44389</v>
      </c>
      <c r="H180" s="22">
        <f t="shared" si="14"/>
        <v>11</v>
      </c>
      <c r="I180" s="22">
        <v>5</v>
      </c>
      <c r="J180" s="22">
        <f t="shared" si="15"/>
        <v>0.19</v>
      </c>
      <c r="K180" s="35">
        <v>15700</v>
      </c>
      <c r="L180" s="40">
        <v>4749.8599999999997</v>
      </c>
      <c r="M180" s="77">
        <v>0.38</v>
      </c>
      <c r="N180" s="35">
        <f t="shared" si="16"/>
        <v>21666</v>
      </c>
      <c r="O180" s="35">
        <f t="shared" si="17"/>
        <v>45281.939999999995</v>
      </c>
      <c r="P180" s="57">
        <f t="shared" si="18"/>
        <v>1083.3</v>
      </c>
      <c r="Q180" s="53">
        <f t="shared" si="19"/>
        <v>1083.3</v>
      </c>
    </row>
    <row r="181" spans="2:17" hidden="1" x14ac:dyDescent="0.25">
      <c r="B181" s="19">
        <v>176</v>
      </c>
      <c r="C181" s="19" t="s">
        <v>6462</v>
      </c>
      <c r="D181" s="22">
        <v>1200046920</v>
      </c>
      <c r="E181" s="23" t="s">
        <v>994</v>
      </c>
      <c r="F181" s="22">
        <v>2010</v>
      </c>
      <c r="G181" s="38">
        <v>44389</v>
      </c>
      <c r="H181" s="22">
        <f t="shared" si="14"/>
        <v>11</v>
      </c>
      <c r="I181" s="22">
        <v>5</v>
      </c>
      <c r="J181" s="22">
        <f t="shared" si="15"/>
        <v>0.19</v>
      </c>
      <c r="K181" s="35">
        <v>11110</v>
      </c>
      <c r="L181" s="40">
        <v>132.79</v>
      </c>
      <c r="M181" s="77">
        <v>0.38</v>
      </c>
      <c r="N181" s="35">
        <f t="shared" si="16"/>
        <v>15331.8</v>
      </c>
      <c r="O181" s="35">
        <f t="shared" si="17"/>
        <v>32043.461999999996</v>
      </c>
      <c r="P181" s="57">
        <f t="shared" si="18"/>
        <v>766.59</v>
      </c>
      <c r="Q181" s="53">
        <f t="shared" si="19"/>
        <v>766.59</v>
      </c>
    </row>
    <row r="182" spans="2:17" x14ac:dyDescent="0.25">
      <c r="B182" s="109">
        <v>177</v>
      </c>
      <c r="C182" s="109" t="s">
        <v>6462</v>
      </c>
      <c r="D182" s="109">
        <v>1200055470</v>
      </c>
      <c r="E182" s="108" t="s">
        <v>995</v>
      </c>
      <c r="F182" s="109">
        <v>2011</v>
      </c>
      <c r="G182" s="110">
        <v>44389</v>
      </c>
      <c r="H182" s="109">
        <f t="shared" si="14"/>
        <v>10</v>
      </c>
      <c r="I182" s="109">
        <v>5</v>
      </c>
      <c r="J182" s="109">
        <f t="shared" si="15"/>
        <v>0.19</v>
      </c>
      <c r="K182" s="112">
        <v>724600.31999999995</v>
      </c>
      <c r="L182" s="138">
        <v>1</v>
      </c>
      <c r="M182" s="121">
        <v>0</v>
      </c>
      <c r="N182" s="112">
        <f t="shared" si="16"/>
        <v>724600.31999999995</v>
      </c>
      <c r="O182" s="112">
        <f t="shared" si="17"/>
        <v>1376740.6079999998</v>
      </c>
      <c r="P182" s="114">
        <f t="shared" si="18"/>
        <v>36230.015999999996</v>
      </c>
      <c r="Q182" s="115">
        <f t="shared" si="19"/>
        <v>36230.015999999996</v>
      </c>
    </row>
    <row r="183" spans="2:17" x14ac:dyDescent="0.25">
      <c r="B183" s="109">
        <v>178</v>
      </c>
      <c r="C183" s="109" t="s">
        <v>6462</v>
      </c>
      <c r="D183" s="109">
        <v>1200060180</v>
      </c>
      <c r="E183" s="108" t="s">
        <v>996</v>
      </c>
      <c r="F183" s="109">
        <v>2011</v>
      </c>
      <c r="G183" s="110">
        <v>44389</v>
      </c>
      <c r="H183" s="109">
        <f t="shared" si="14"/>
        <v>10</v>
      </c>
      <c r="I183" s="109">
        <v>5</v>
      </c>
      <c r="J183" s="109">
        <f t="shared" si="15"/>
        <v>0.19</v>
      </c>
      <c r="K183" s="112">
        <v>656275.1</v>
      </c>
      <c r="L183" s="138">
        <v>1</v>
      </c>
      <c r="M183" s="121">
        <v>0</v>
      </c>
      <c r="N183" s="112">
        <f t="shared" si="16"/>
        <v>656275.1</v>
      </c>
      <c r="O183" s="112">
        <f t="shared" si="17"/>
        <v>1246922.69</v>
      </c>
      <c r="P183" s="114">
        <f t="shared" si="18"/>
        <v>32813.754999999997</v>
      </c>
      <c r="Q183" s="115">
        <f t="shared" si="19"/>
        <v>32813.754999999997</v>
      </c>
    </row>
    <row r="184" spans="2:17" hidden="1" x14ac:dyDescent="0.25">
      <c r="B184" s="19">
        <v>179</v>
      </c>
      <c r="C184" s="19" t="s">
        <v>6462</v>
      </c>
      <c r="D184" s="22">
        <v>1200066040</v>
      </c>
      <c r="E184" s="23" t="s">
        <v>997</v>
      </c>
      <c r="F184" s="22">
        <v>2011</v>
      </c>
      <c r="G184" s="38">
        <v>44389</v>
      </c>
      <c r="H184" s="22">
        <f t="shared" si="14"/>
        <v>10</v>
      </c>
      <c r="I184" s="22">
        <v>5</v>
      </c>
      <c r="J184" s="22">
        <f t="shared" si="15"/>
        <v>0.19</v>
      </c>
      <c r="K184" s="35">
        <v>534199.56000000006</v>
      </c>
      <c r="L184" s="40">
        <v>15926.19</v>
      </c>
      <c r="M184" s="77">
        <v>0.34</v>
      </c>
      <c r="N184" s="35">
        <f t="shared" si="16"/>
        <v>715827.41040000017</v>
      </c>
      <c r="O184" s="35">
        <f t="shared" si="17"/>
        <v>1360072.0797600003</v>
      </c>
      <c r="P184" s="57">
        <f t="shared" si="18"/>
        <v>35791.370520000011</v>
      </c>
      <c r="Q184" s="53">
        <f t="shared" si="19"/>
        <v>35791.370520000011</v>
      </c>
    </row>
    <row r="185" spans="2:17" hidden="1" x14ac:dyDescent="0.25">
      <c r="B185" s="19">
        <v>180</v>
      </c>
      <c r="C185" s="19" t="s">
        <v>6462</v>
      </c>
      <c r="D185" s="22">
        <v>1200066060</v>
      </c>
      <c r="E185" s="23" t="s">
        <v>997</v>
      </c>
      <c r="F185" s="22">
        <v>2011</v>
      </c>
      <c r="G185" s="38">
        <v>44389</v>
      </c>
      <c r="H185" s="22">
        <f t="shared" si="14"/>
        <v>10</v>
      </c>
      <c r="I185" s="22">
        <v>5</v>
      </c>
      <c r="J185" s="22">
        <f t="shared" si="15"/>
        <v>0.19</v>
      </c>
      <c r="K185" s="35">
        <v>534199.56000000006</v>
      </c>
      <c r="L185" s="40">
        <v>15926.19</v>
      </c>
      <c r="M185" s="77">
        <v>0.34</v>
      </c>
      <c r="N185" s="35">
        <f t="shared" si="16"/>
        <v>715827.41040000017</v>
      </c>
      <c r="O185" s="35">
        <f t="shared" si="17"/>
        <v>1360072.0797600003</v>
      </c>
      <c r="P185" s="57">
        <f t="shared" si="18"/>
        <v>35791.370520000011</v>
      </c>
      <c r="Q185" s="53">
        <f t="shared" si="19"/>
        <v>35791.370520000011</v>
      </c>
    </row>
    <row r="186" spans="2:17" hidden="1" x14ac:dyDescent="0.25">
      <c r="B186" s="19">
        <v>181</v>
      </c>
      <c r="C186" s="19" t="s">
        <v>6462</v>
      </c>
      <c r="D186" s="22">
        <v>1200066030</v>
      </c>
      <c r="E186" s="23" t="s">
        <v>997</v>
      </c>
      <c r="F186" s="22">
        <v>2011</v>
      </c>
      <c r="G186" s="38">
        <v>44389</v>
      </c>
      <c r="H186" s="22">
        <f t="shared" si="14"/>
        <v>10</v>
      </c>
      <c r="I186" s="22">
        <v>5</v>
      </c>
      <c r="J186" s="22">
        <f t="shared" si="15"/>
        <v>0.19</v>
      </c>
      <c r="K186" s="35">
        <v>534199.56000000006</v>
      </c>
      <c r="L186" s="40">
        <v>15926.21</v>
      </c>
      <c r="M186" s="77">
        <v>0.34</v>
      </c>
      <c r="N186" s="35">
        <f t="shared" si="16"/>
        <v>715827.41040000017</v>
      </c>
      <c r="O186" s="35">
        <f t="shared" si="17"/>
        <v>1360072.0797600003</v>
      </c>
      <c r="P186" s="57">
        <f t="shared" si="18"/>
        <v>35791.370520000011</v>
      </c>
      <c r="Q186" s="53">
        <f t="shared" si="19"/>
        <v>35791.370520000011</v>
      </c>
    </row>
    <row r="187" spans="2:17" hidden="1" x14ac:dyDescent="0.25">
      <c r="B187" s="19">
        <v>182</v>
      </c>
      <c r="C187" s="19" t="s">
        <v>6462</v>
      </c>
      <c r="D187" s="22">
        <v>1200066050</v>
      </c>
      <c r="E187" s="23" t="s">
        <v>997</v>
      </c>
      <c r="F187" s="22">
        <v>2011</v>
      </c>
      <c r="G187" s="38">
        <v>44389</v>
      </c>
      <c r="H187" s="22">
        <f t="shared" si="14"/>
        <v>10</v>
      </c>
      <c r="I187" s="22">
        <v>5</v>
      </c>
      <c r="J187" s="22">
        <f t="shared" si="15"/>
        <v>0.19</v>
      </c>
      <c r="K187" s="35">
        <v>534199.56000000006</v>
      </c>
      <c r="L187" s="40">
        <v>15926.21</v>
      </c>
      <c r="M187" s="77">
        <v>0.34</v>
      </c>
      <c r="N187" s="35">
        <f t="shared" si="16"/>
        <v>715827.41040000017</v>
      </c>
      <c r="O187" s="35">
        <f t="shared" si="17"/>
        <v>1360072.0797600003</v>
      </c>
      <c r="P187" s="57">
        <f t="shared" si="18"/>
        <v>35791.370520000011</v>
      </c>
      <c r="Q187" s="53">
        <f t="shared" si="19"/>
        <v>35791.370520000011</v>
      </c>
    </row>
    <row r="188" spans="2:17" hidden="1" x14ac:dyDescent="0.25">
      <c r="B188" s="19">
        <v>183</v>
      </c>
      <c r="C188" s="19" t="s">
        <v>6462</v>
      </c>
      <c r="D188" s="22">
        <v>1200063800</v>
      </c>
      <c r="E188" s="23" t="s">
        <v>998</v>
      </c>
      <c r="F188" s="22">
        <v>2011</v>
      </c>
      <c r="G188" s="38">
        <v>44389</v>
      </c>
      <c r="H188" s="22">
        <f t="shared" si="14"/>
        <v>10</v>
      </c>
      <c r="I188" s="22">
        <v>5</v>
      </c>
      <c r="J188" s="22">
        <f t="shared" si="15"/>
        <v>0.19</v>
      </c>
      <c r="K188" s="35">
        <v>450000</v>
      </c>
      <c r="L188" s="40">
        <v>8601.9699999999993</v>
      </c>
      <c r="M188" s="77">
        <v>0.11</v>
      </c>
      <c r="N188" s="35">
        <f t="shared" si="16"/>
        <v>499500.00000000006</v>
      </c>
      <c r="O188" s="35">
        <f t="shared" si="17"/>
        <v>949050.00000000012</v>
      </c>
      <c r="P188" s="57">
        <f t="shared" si="18"/>
        <v>24975.000000000004</v>
      </c>
      <c r="Q188" s="53">
        <f t="shared" si="19"/>
        <v>24975.000000000004</v>
      </c>
    </row>
    <row r="189" spans="2:17" hidden="1" x14ac:dyDescent="0.25">
      <c r="B189" s="19">
        <v>184</v>
      </c>
      <c r="C189" s="19" t="s">
        <v>6462</v>
      </c>
      <c r="D189" s="22">
        <v>1200061830</v>
      </c>
      <c r="E189" s="23" t="s">
        <v>999</v>
      </c>
      <c r="F189" s="22">
        <v>2011</v>
      </c>
      <c r="G189" s="38">
        <v>44389</v>
      </c>
      <c r="H189" s="22">
        <f t="shared" si="14"/>
        <v>10</v>
      </c>
      <c r="I189" s="22">
        <v>5</v>
      </c>
      <c r="J189" s="22">
        <f t="shared" si="15"/>
        <v>0.19</v>
      </c>
      <c r="K189" s="35">
        <v>405000</v>
      </c>
      <c r="L189" s="40">
        <v>97828.02</v>
      </c>
      <c r="M189" s="77">
        <v>0.11</v>
      </c>
      <c r="N189" s="35">
        <f t="shared" si="16"/>
        <v>449550.00000000006</v>
      </c>
      <c r="O189" s="35">
        <f t="shared" si="17"/>
        <v>854145.00000000012</v>
      </c>
      <c r="P189" s="57">
        <f t="shared" si="18"/>
        <v>22477.500000000004</v>
      </c>
      <c r="Q189" s="53">
        <f t="shared" si="19"/>
        <v>22477.500000000004</v>
      </c>
    </row>
    <row r="190" spans="2:17" hidden="1" x14ac:dyDescent="0.25">
      <c r="B190" s="19">
        <v>185</v>
      </c>
      <c r="C190" s="19" t="s">
        <v>6462</v>
      </c>
      <c r="D190" s="22">
        <v>1200069670</v>
      </c>
      <c r="E190" s="23" t="s">
        <v>999</v>
      </c>
      <c r="F190" s="22">
        <v>2011</v>
      </c>
      <c r="G190" s="38">
        <v>44389</v>
      </c>
      <c r="H190" s="22">
        <f t="shared" si="14"/>
        <v>10</v>
      </c>
      <c r="I190" s="22">
        <v>5</v>
      </c>
      <c r="J190" s="22">
        <f t="shared" si="15"/>
        <v>0.19</v>
      </c>
      <c r="K190" s="35">
        <v>270000</v>
      </c>
      <c r="L190" s="40">
        <v>16802.740000000002</v>
      </c>
      <c r="M190" s="77">
        <v>0.11</v>
      </c>
      <c r="N190" s="35">
        <f t="shared" si="16"/>
        <v>299700</v>
      </c>
      <c r="O190" s="35">
        <f t="shared" si="17"/>
        <v>569430</v>
      </c>
      <c r="P190" s="57">
        <f t="shared" si="18"/>
        <v>14985</v>
      </c>
      <c r="Q190" s="53">
        <f t="shared" si="19"/>
        <v>14985</v>
      </c>
    </row>
    <row r="191" spans="2:17" x14ac:dyDescent="0.25">
      <c r="B191" s="109">
        <v>186</v>
      </c>
      <c r="C191" s="109" t="s">
        <v>6462</v>
      </c>
      <c r="D191" s="109">
        <v>1200055920</v>
      </c>
      <c r="E191" s="108" t="s">
        <v>1000</v>
      </c>
      <c r="F191" s="109">
        <v>2011</v>
      </c>
      <c r="G191" s="110">
        <v>44389</v>
      </c>
      <c r="H191" s="109">
        <f t="shared" si="14"/>
        <v>10</v>
      </c>
      <c r="I191" s="109">
        <v>5</v>
      </c>
      <c r="J191" s="109">
        <f t="shared" si="15"/>
        <v>0.19</v>
      </c>
      <c r="K191" s="112">
        <v>212250</v>
      </c>
      <c r="L191" s="138">
        <v>1</v>
      </c>
      <c r="M191" s="121">
        <v>0</v>
      </c>
      <c r="N191" s="112">
        <f t="shared" si="16"/>
        <v>212250</v>
      </c>
      <c r="O191" s="112">
        <f t="shared" si="17"/>
        <v>403275</v>
      </c>
      <c r="P191" s="114">
        <f t="shared" si="18"/>
        <v>10612.5</v>
      </c>
      <c r="Q191" s="115">
        <f t="shared" si="19"/>
        <v>10612.5</v>
      </c>
    </row>
    <row r="192" spans="2:17" hidden="1" x14ac:dyDescent="0.25">
      <c r="B192" s="19">
        <v>187</v>
      </c>
      <c r="C192" s="19" t="s">
        <v>6462</v>
      </c>
      <c r="D192" s="22">
        <v>1200060810</v>
      </c>
      <c r="E192" s="23" t="s">
        <v>1001</v>
      </c>
      <c r="F192" s="22">
        <v>2011</v>
      </c>
      <c r="G192" s="38">
        <v>44389</v>
      </c>
      <c r="H192" s="22">
        <f t="shared" si="14"/>
        <v>10</v>
      </c>
      <c r="I192" s="22">
        <v>5</v>
      </c>
      <c r="J192" s="22">
        <f t="shared" si="15"/>
        <v>0.19</v>
      </c>
      <c r="K192" s="35">
        <v>183612.5</v>
      </c>
      <c r="L192" s="40">
        <v>1530.45</v>
      </c>
      <c r="M192" s="77">
        <v>0.11</v>
      </c>
      <c r="N192" s="35">
        <f t="shared" si="16"/>
        <v>203809.87500000003</v>
      </c>
      <c r="O192" s="35">
        <f t="shared" si="17"/>
        <v>387238.76250000001</v>
      </c>
      <c r="P192" s="57">
        <f t="shared" si="18"/>
        <v>10190.493750000001</v>
      </c>
      <c r="Q192" s="53">
        <f t="shared" si="19"/>
        <v>10190.493750000001</v>
      </c>
    </row>
    <row r="193" spans="2:17" hidden="1" x14ac:dyDescent="0.25">
      <c r="B193" s="19">
        <v>188</v>
      </c>
      <c r="C193" s="19" t="s">
        <v>6462</v>
      </c>
      <c r="D193" s="22">
        <v>1200064780</v>
      </c>
      <c r="E193" s="23" t="s">
        <v>1002</v>
      </c>
      <c r="F193" s="22">
        <v>2011</v>
      </c>
      <c r="G193" s="38">
        <v>44389</v>
      </c>
      <c r="H193" s="22">
        <f t="shared" si="14"/>
        <v>10</v>
      </c>
      <c r="I193" s="22">
        <v>5</v>
      </c>
      <c r="J193" s="22">
        <f t="shared" si="15"/>
        <v>0.19</v>
      </c>
      <c r="K193" s="35">
        <v>161120</v>
      </c>
      <c r="L193" s="40">
        <v>2526.3000000000002</v>
      </c>
      <c r="M193" s="77">
        <v>0.34</v>
      </c>
      <c r="N193" s="35">
        <f t="shared" si="16"/>
        <v>215900.80000000002</v>
      </c>
      <c r="O193" s="35">
        <f t="shared" si="17"/>
        <v>410211.52</v>
      </c>
      <c r="P193" s="57">
        <f t="shared" si="18"/>
        <v>10795.04</v>
      </c>
      <c r="Q193" s="53">
        <f t="shared" si="19"/>
        <v>10795.04</v>
      </c>
    </row>
    <row r="194" spans="2:17" hidden="1" x14ac:dyDescent="0.25">
      <c r="B194" s="19">
        <v>189</v>
      </c>
      <c r="C194" s="19" t="s">
        <v>6462</v>
      </c>
      <c r="D194" s="22">
        <v>1200064950</v>
      </c>
      <c r="E194" s="23" t="s">
        <v>1003</v>
      </c>
      <c r="F194" s="22">
        <v>2011</v>
      </c>
      <c r="G194" s="38">
        <v>44389</v>
      </c>
      <c r="H194" s="22">
        <f t="shared" si="14"/>
        <v>10</v>
      </c>
      <c r="I194" s="22">
        <v>5</v>
      </c>
      <c r="J194" s="22">
        <f t="shared" si="15"/>
        <v>0.19</v>
      </c>
      <c r="K194" s="35">
        <v>150000</v>
      </c>
      <c r="L194" s="40">
        <v>1280.33</v>
      </c>
      <c r="M194" s="77">
        <v>0.34</v>
      </c>
      <c r="N194" s="35">
        <f t="shared" si="16"/>
        <v>201000</v>
      </c>
      <c r="O194" s="35">
        <f t="shared" si="17"/>
        <v>381900</v>
      </c>
      <c r="P194" s="57">
        <f t="shared" si="18"/>
        <v>10050</v>
      </c>
      <c r="Q194" s="53">
        <f t="shared" si="19"/>
        <v>10050</v>
      </c>
    </row>
    <row r="195" spans="2:17" hidden="1" x14ac:dyDescent="0.25">
      <c r="B195" s="19">
        <v>190</v>
      </c>
      <c r="C195" s="19" t="s">
        <v>6462</v>
      </c>
      <c r="D195" s="22">
        <v>1200063490</v>
      </c>
      <c r="E195" s="23" t="s">
        <v>1004</v>
      </c>
      <c r="F195" s="22">
        <v>2011</v>
      </c>
      <c r="G195" s="38">
        <v>44389</v>
      </c>
      <c r="H195" s="22">
        <f t="shared" si="14"/>
        <v>10</v>
      </c>
      <c r="I195" s="22">
        <v>5</v>
      </c>
      <c r="J195" s="22">
        <f t="shared" si="15"/>
        <v>0.19</v>
      </c>
      <c r="K195" s="35">
        <v>140136</v>
      </c>
      <c r="L195" s="40">
        <v>2554.34</v>
      </c>
      <c r="M195" s="77">
        <v>0.34</v>
      </c>
      <c r="N195" s="35">
        <f t="shared" si="16"/>
        <v>187782.24000000002</v>
      </c>
      <c r="O195" s="35">
        <f t="shared" si="17"/>
        <v>356786.25599999999</v>
      </c>
      <c r="P195" s="57">
        <f t="shared" si="18"/>
        <v>9389.112000000001</v>
      </c>
      <c r="Q195" s="53">
        <f t="shared" si="19"/>
        <v>9389.112000000001</v>
      </c>
    </row>
    <row r="196" spans="2:17" hidden="1" x14ac:dyDescent="0.25">
      <c r="B196" s="19">
        <v>191</v>
      </c>
      <c r="C196" s="19" t="s">
        <v>6462</v>
      </c>
      <c r="D196" s="22">
        <v>1200065010</v>
      </c>
      <c r="E196" s="23" t="s">
        <v>1005</v>
      </c>
      <c r="F196" s="22">
        <v>2011</v>
      </c>
      <c r="G196" s="38">
        <v>44389</v>
      </c>
      <c r="H196" s="22">
        <f t="shared" si="14"/>
        <v>10</v>
      </c>
      <c r="I196" s="22">
        <v>5</v>
      </c>
      <c r="J196" s="22">
        <f t="shared" si="15"/>
        <v>0.19</v>
      </c>
      <c r="K196" s="35">
        <v>132000</v>
      </c>
      <c r="L196" s="40">
        <v>1478.49</v>
      </c>
      <c r="M196" s="77">
        <v>0.34</v>
      </c>
      <c r="N196" s="35">
        <f t="shared" si="16"/>
        <v>176880</v>
      </c>
      <c r="O196" s="35">
        <f t="shared" si="17"/>
        <v>336072</v>
      </c>
      <c r="P196" s="57">
        <f t="shared" si="18"/>
        <v>8844</v>
      </c>
      <c r="Q196" s="53">
        <f t="shared" si="19"/>
        <v>8844</v>
      </c>
    </row>
    <row r="197" spans="2:17" hidden="1" x14ac:dyDescent="0.25">
      <c r="B197" s="19">
        <v>192</v>
      </c>
      <c r="C197" s="19" t="s">
        <v>6462</v>
      </c>
      <c r="D197" s="22">
        <v>1200060630</v>
      </c>
      <c r="E197" s="23" t="s">
        <v>1006</v>
      </c>
      <c r="F197" s="22">
        <v>2011</v>
      </c>
      <c r="G197" s="38">
        <v>44389</v>
      </c>
      <c r="H197" s="22">
        <f t="shared" si="14"/>
        <v>10</v>
      </c>
      <c r="I197" s="22">
        <v>5</v>
      </c>
      <c r="J197" s="22">
        <f t="shared" si="15"/>
        <v>0.19</v>
      </c>
      <c r="K197" s="35">
        <v>121250</v>
      </c>
      <c r="L197" s="40">
        <v>5317.25</v>
      </c>
      <c r="M197" s="77">
        <v>0.34</v>
      </c>
      <c r="N197" s="35">
        <f t="shared" si="16"/>
        <v>162475</v>
      </c>
      <c r="O197" s="35">
        <f t="shared" si="17"/>
        <v>308702.5</v>
      </c>
      <c r="P197" s="57">
        <f t="shared" si="18"/>
        <v>8123.75</v>
      </c>
      <c r="Q197" s="53">
        <f t="shared" si="19"/>
        <v>8123.75</v>
      </c>
    </row>
    <row r="198" spans="2:17" hidden="1" x14ac:dyDescent="0.25">
      <c r="B198" s="19">
        <v>193</v>
      </c>
      <c r="C198" s="19" t="s">
        <v>6462</v>
      </c>
      <c r="D198" s="22">
        <v>1200068290</v>
      </c>
      <c r="E198" s="23" t="s">
        <v>1007</v>
      </c>
      <c r="F198" s="22">
        <v>2011</v>
      </c>
      <c r="G198" s="38">
        <v>44389</v>
      </c>
      <c r="H198" s="22">
        <f t="shared" si="14"/>
        <v>10</v>
      </c>
      <c r="I198" s="22">
        <v>5</v>
      </c>
      <c r="J198" s="22">
        <f t="shared" si="15"/>
        <v>0.19</v>
      </c>
      <c r="K198" s="35">
        <v>111775</v>
      </c>
      <c r="L198" s="40">
        <v>1220.21</v>
      </c>
      <c r="M198" s="77">
        <v>0.34</v>
      </c>
      <c r="N198" s="35">
        <f t="shared" si="16"/>
        <v>149778.5</v>
      </c>
      <c r="O198" s="35">
        <f t="shared" si="17"/>
        <v>284579.14999999997</v>
      </c>
      <c r="P198" s="57">
        <f t="shared" si="18"/>
        <v>7488.9250000000002</v>
      </c>
      <c r="Q198" s="53">
        <f t="shared" si="19"/>
        <v>7488.9250000000002</v>
      </c>
    </row>
    <row r="199" spans="2:17" hidden="1" x14ac:dyDescent="0.25">
      <c r="B199" s="19">
        <v>194</v>
      </c>
      <c r="C199" s="19" t="s">
        <v>6462</v>
      </c>
      <c r="D199" s="22">
        <v>1200059900</v>
      </c>
      <c r="E199" s="23" t="s">
        <v>844</v>
      </c>
      <c r="F199" s="22">
        <v>2011</v>
      </c>
      <c r="G199" s="38">
        <v>44389</v>
      </c>
      <c r="H199" s="22">
        <f t="shared" ref="H199:H262" si="20">YEAR(G199)-F199</f>
        <v>10</v>
      </c>
      <c r="I199" s="22">
        <v>5</v>
      </c>
      <c r="J199" s="22">
        <f t="shared" ref="J199:J262" si="21">(95/I199/100)</f>
        <v>0.19</v>
      </c>
      <c r="K199" s="35">
        <v>106227</v>
      </c>
      <c r="L199" s="40">
        <v>34906.44</v>
      </c>
      <c r="M199" s="77">
        <v>0.34</v>
      </c>
      <c r="N199" s="35">
        <f t="shared" ref="N199:N262" si="22">K199*(1+M199)</f>
        <v>142344.18000000002</v>
      </c>
      <c r="O199" s="35">
        <f t="shared" ref="O199:O262" si="23">H199*J199*N199</f>
        <v>270453.94200000004</v>
      </c>
      <c r="P199" s="57">
        <f t="shared" ref="P199:P262" si="24">IF(N199-O199&lt;=0,5%*N199,N199-O199)</f>
        <v>7117.2090000000017</v>
      </c>
      <c r="Q199" s="53">
        <f t="shared" ref="Q199:Q262" si="25">IF(P199=N199*5%,P199,P199*0.9)</f>
        <v>7117.2090000000017</v>
      </c>
    </row>
    <row r="200" spans="2:17" hidden="1" x14ac:dyDescent="0.25">
      <c r="B200" s="19">
        <v>195</v>
      </c>
      <c r="C200" s="19" t="s">
        <v>6462</v>
      </c>
      <c r="D200" s="22">
        <v>1200061820</v>
      </c>
      <c r="E200" s="23" t="s">
        <v>1008</v>
      </c>
      <c r="F200" s="22">
        <v>2011</v>
      </c>
      <c r="G200" s="38">
        <v>44389</v>
      </c>
      <c r="H200" s="22">
        <f t="shared" si="20"/>
        <v>10</v>
      </c>
      <c r="I200" s="22">
        <v>5</v>
      </c>
      <c r="J200" s="22">
        <f t="shared" si="21"/>
        <v>0.19</v>
      </c>
      <c r="K200" s="35">
        <v>104309</v>
      </c>
      <c r="L200" s="40">
        <v>25196.240000000002</v>
      </c>
      <c r="M200" s="77">
        <v>0.34</v>
      </c>
      <c r="N200" s="35">
        <f t="shared" si="22"/>
        <v>139774.06</v>
      </c>
      <c r="O200" s="35">
        <f t="shared" si="23"/>
        <v>265570.71399999998</v>
      </c>
      <c r="P200" s="57">
        <f t="shared" si="24"/>
        <v>6988.7030000000004</v>
      </c>
      <c r="Q200" s="53">
        <f t="shared" si="25"/>
        <v>6988.7030000000004</v>
      </c>
    </row>
    <row r="201" spans="2:17" hidden="1" x14ac:dyDescent="0.25">
      <c r="B201" s="19">
        <v>196</v>
      </c>
      <c r="C201" s="19" t="s">
        <v>6462</v>
      </c>
      <c r="D201" s="22">
        <v>1200063380</v>
      </c>
      <c r="E201" s="23" t="s">
        <v>1009</v>
      </c>
      <c r="F201" s="22">
        <v>2011</v>
      </c>
      <c r="G201" s="38">
        <v>44389</v>
      </c>
      <c r="H201" s="22">
        <f t="shared" si="20"/>
        <v>10</v>
      </c>
      <c r="I201" s="22">
        <v>5</v>
      </c>
      <c r="J201" s="22">
        <f t="shared" si="21"/>
        <v>0.19</v>
      </c>
      <c r="K201" s="35">
        <v>96000</v>
      </c>
      <c r="L201" s="40">
        <v>1507.15</v>
      </c>
      <c r="M201" s="77">
        <v>0.34</v>
      </c>
      <c r="N201" s="35">
        <f t="shared" si="22"/>
        <v>128640.00000000001</v>
      </c>
      <c r="O201" s="35">
        <f t="shared" si="23"/>
        <v>244416.00000000003</v>
      </c>
      <c r="P201" s="57">
        <f t="shared" si="24"/>
        <v>6432.0000000000009</v>
      </c>
      <c r="Q201" s="53">
        <f t="shared" si="25"/>
        <v>6432.0000000000009</v>
      </c>
    </row>
    <row r="202" spans="2:17" hidden="1" x14ac:dyDescent="0.25">
      <c r="B202" s="19">
        <v>197</v>
      </c>
      <c r="C202" s="19" t="s">
        <v>6462</v>
      </c>
      <c r="D202" s="22">
        <v>1200056800</v>
      </c>
      <c r="E202" s="23" t="s">
        <v>1010</v>
      </c>
      <c r="F202" s="22">
        <v>2011</v>
      </c>
      <c r="G202" s="38">
        <v>44389</v>
      </c>
      <c r="H202" s="22">
        <f t="shared" si="20"/>
        <v>10</v>
      </c>
      <c r="I202" s="22">
        <v>5</v>
      </c>
      <c r="J202" s="22">
        <f t="shared" si="21"/>
        <v>0.19</v>
      </c>
      <c r="K202" s="35">
        <v>65220</v>
      </c>
      <c r="L202" s="40">
        <v>21476.37</v>
      </c>
      <c r="M202" s="77">
        <v>0.11</v>
      </c>
      <c r="N202" s="35">
        <f t="shared" si="22"/>
        <v>72394.200000000012</v>
      </c>
      <c r="O202" s="35">
        <f t="shared" si="23"/>
        <v>137548.98000000001</v>
      </c>
      <c r="P202" s="57">
        <f t="shared" si="24"/>
        <v>3619.7100000000009</v>
      </c>
      <c r="Q202" s="53">
        <f t="shared" si="25"/>
        <v>3619.7100000000009</v>
      </c>
    </row>
    <row r="203" spans="2:17" hidden="1" x14ac:dyDescent="0.25">
      <c r="B203" s="19">
        <v>198</v>
      </c>
      <c r="C203" s="19" t="s">
        <v>6462</v>
      </c>
      <c r="D203" s="22">
        <v>1200063480</v>
      </c>
      <c r="E203" s="23" t="s">
        <v>1011</v>
      </c>
      <c r="F203" s="22">
        <v>2011</v>
      </c>
      <c r="G203" s="38">
        <v>44389</v>
      </c>
      <c r="H203" s="22">
        <f t="shared" si="20"/>
        <v>10</v>
      </c>
      <c r="I203" s="22">
        <v>5</v>
      </c>
      <c r="J203" s="22">
        <f t="shared" si="21"/>
        <v>0.19</v>
      </c>
      <c r="K203" s="35">
        <v>64000</v>
      </c>
      <c r="L203" s="40">
        <v>1377.33</v>
      </c>
      <c r="M203" s="77">
        <v>0.11</v>
      </c>
      <c r="N203" s="35">
        <f t="shared" si="22"/>
        <v>71040</v>
      </c>
      <c r="O203" s="35">
        <f t="shared" si="23"/>
        <v>134976</v>
      </c>
      <c r="P203" s="57">
        <f t="shared" si="24"/>
        <v>3552</v>
      </c>
      <c r="Q203" s="53">
        <f t="shared" si="25"/>
        <v>3552</v>
      </c>
    </row>
    <row r="204" spans="2:17" hidden="1" x14ac:dyDescent="0.25">
      <c r="B204" s="19">
        <v>199</v>
      </c>
      <c r="C204" s="19" t="s">
        <v>6462</v>
      </c>
      <c r="D204" s="22">
        <v>1200059890</v>
      </c>
      <c r="E204" s="23" t="s">
        <v>958</v>
      </c>
      <c r="F204" s="22">
        <v>2011</v>
      </c>
      <c r="G204" s="38">
        <v>44389</v>
      </c>
      <c r="H204" s="22">
        <f t="shared" si="20"/>
        <v>10</v>
      </c>
      <c r="I204" s="22">
        <v>5</v>
      </c>
      <c r="J204" s="22">
        <f t="shared" si="21"/>
        <v>0.19</v>
      </c>
      <c r="K204" s="35">
        <v>38240</v>
      </c>
      <c r="L204" s="40">
        <v>12565.78</v>
      </c>
      <c r="M204" s="77">
        <v>0.34</v>
      </c>
      <c r="N204" s="35">
        <f t="shared" si="22"/>
        <v>51241.600000000006</v>
      </c>
      <c r="O204" s="35">
        <f t="shared" si="23"/>
        <v>97359.040000000008</v>
      </c>
      <c r="P204" s="57">
        <f t="shared" si="24"/>
        <v>2562.0800000000004</v>
      </c>
      <c r="Q204" s="53">
        <f t="shared" si="25"/>
        <v>2562.0800000000004</v>
      </c>
    </row>
    <row r="205" spans="2:17" hidden="1" x14ac:dyDescent="0.25">
      <c r="B205" s="19">
        <v>200</v>
      </c>
      <c r="C205" s="19" t="s">
        <v>6462</v>
      </c>
      <c r="D205" s="22">
        <v>1200059920</v>
      </c>
      <c r="E205" s="23" t="s">
        <v>1012</v>
      </c>
      <c r="F205" s="22">
        <v>2011</v>
      </c>
      <c r="G205" s="38">
        <v>44389</v>
      </c>
      <c r="H205" s="22">
        <f t="shared" si="20"/>
        <v>10</v>
      </c>
      <c r="I205" s="22">
        <v>5</v>
      </c>
      <c r="J205" s="22">
        <f t="shared" si="21"/>
        <v>0.19</v>
      </c>
      <c r="K205" s="35">
        <v>36700</v>
      </c>
      <c r="L205" s="40">
        <v>12059.69</v>
      </c>
      <c r="M205" s="77">
        <v>0.34</v>
      </c>
      <c r="N205" s="35">
        <f t="shared" si="22"/>
        <v>49178</v>
      </c>
      <c r="O205" s="35">
        <f t="shared" si="23"/>
        <v>93438.2</v>
      </c>
      <c r="P205" s="57">
        <f t="shared" si="24"/>
        <v>2458.9</v>
      </c>
      <c r="Q205" s="53">
        <f t="shared" si="25"/>
        <v>2458.9</v>
      </c>
    </row>
    <row r="206" spans="2:17" x14ac:dyDescent="0.25">
      <c r="B206" s="109">
        <v>201</v>
      </c>
      <c r="C206" s="109" t="s">
        <v>6462</v>
      </c>
      <c r="D206" s="109">
        <v>1200061810</v>
      </c>
      <c r="E206" s="108" t="s">
        <v>1013</v>
      </c>
      <c r="F206" s="109">
        <v>2011</v>
      </c>
      <c r="G206" s="110">
        <v>44389</v>
      </c>
      <c r="H206" s="109">
        <f t="shared" si="20"/>
        <v>10</v>
      </c>
      <c r="I206" s="109">
        <v>5</v>
      </c>
      <c r="J206" s="109">
        <f t="shared" si="21"/>
        <v>0.19</v>
      </c>
      <c r="K206" s="112">
        <v>26483</v>
      </c>
      <c r="L206" s="138">
        <v>1</v>
      </c>
      <c r="M206" s="121">
        <v>0</v>
      </c>
      <c r="N206" s="112">
        <f t="shared" si="22"/>
        <v>26483</v>
      </c>
      <c r="O206" s="112">
        <f t="shared" si="23"/>
        <v>50317.7</v>
      </c>
      <c r="P206" s="114">
        <f t="shared" si="24"/>
        <v>1324.15</v>
      </c>
      <c r="Q206" s="115">
        <f t="shared" si="25"/>
        <v>1324.15</v>
      </c>
    </row>
    <row r="207" spans="2:17" hidden="1" x14ac:dyDescent="0.25">
      <c r="B207" s="19">
        <v>202</v>
      </c>
      <c r="C207" s="19" t="s">
        <v>6462</v>
      </c>
      <c r="D207" s="22">
        <v>1200063370</v>
      </c>
      <c r="E207" s="23" t="s">
        <v>1014</v>
      </c>
      <c r="F207" s="22">
        <v>2011</v>
      </c>
      <c r="G207" s="38">
        <v>44389</v>
      </c>
      <c r="H207" s="22">
        <f t="shared" si="20"/>
        <v>10</v>
      </c>
      <c r="I207" s="22">
        <v>5</v>
      </c>
      <c r="J207" s="22">
        <f t="shared" si="21"/>
        <v>0.19</v>
      </c>
      <c r="K207" s="35">
        <v>20000</v>
      </c>
      <c r="L207" s="40">
        <v>265.54000000000002</v>
      </c>
      <c r="M207" s="77">
        <v>0.11</v>
      </c>
      <c r="N207" s="35">
        <f t="shared" si="22"/>
        <v>22200.000000000004</v>
      </c>
      <c r="O207" s="35">
        <f t="shared" si="23"/>
        <v>42180.000000000007</v>
      </c>
      <c r="P207" s="57">
        <f t="shared" si="24"/>
        <v>1110.0000000000002</v>
      </c>
      <c r="Q207" s="53">
        <f t="shared" si="25"/>
        <v>1110.0000000000002</v>
      </c>
    </row>
    <row r="208" spans="2:17" hidden="1" x14ac:dyDescent="0.25">
      <c r="B208" s="19">
        <v>203</v>
      </c>
      <c r="C208" s="19" t="s">
        <v>6462</v>
      </c>
      <c r="D208" s="22">
        <v>1200060710</v>
      </c>
      <c r="E208" s="23" t="s">
        <v>1015</v>
      </c>
      <c r="F208" s="22">
        <v>2011</v>
      </c>
      <c r="G208" s="38">
        <v>44389</v>
      </c>
      <c r="H208" s="22">
        <f t="shared" si="20"/>
        <v>10</v>
      </c>
      <c r="I208" s="22">
        <v>5</v>
      </c>
      <c r="J208" s="22">
        <f t="shared" si="21"/>
        <v>0.19</v>
      </c>
      <c r="K208" s="35">
        <v>16587</v>
      </c>
      <c r="L208" s="40">
        <v>27.02</v>
      </c>
      <c r="M208" s="77">
        <v>0.34</v>
      </c>
      <c r="N208" s="35">
        <f t="shared" si="22"/>
        <v>22226.58</v>
      </c>
      <c r="O208" s="35">
        <f t="shared" si="23"/>
        <v>42230.502</v>
      </c>
      <c r="P208" s="57">
        <f t="shared" si="24"/>
        <v>1111.3290000000002</v>
      </c>
      <c r="Q208" s="53">
        <f t="shared" si="25"/>
        <v>1111.3290000000002</v>
      </c>
    </row>
    <row r="209" spans="2:17" hidden="1" x14ac:dyDescent="0.25">
      <c r="B209" s="19">
        <v>204</v>
      </c>
      <c r="C209" s="19" t="s">
        <v>6462</v>
      </c>
      <c r="D209" s="22">
        <v>1200057980</v>
      </c>
      <c r="E209" s="23" t="s">
        <v>1016</v>
      </c>
      <c r="F209" s="22">
        <v>2011</v>
      </c>
      <c r="G209" s="38">
        <v>44389</v>
      </c>
      <c r="H209" s="22">
        <f t="shared" si="20"/>
        <v>10</v>
      </c>
      <c r="I209" s="22">
        <v>5</v>
      </c>
      <c r="J209" s="22">
        <f t="shared" si="21"/>
        <v>0.19</v>
      </c>
      <c r="K209" s="35">
        <v>16587</v>
      </c>
      <c r="L209" s="40">
        <v>333.55</v>
      </c>
      <c r="M209" s="77">
        <v>0.34</v>
      </c>
      <c r="N209" s="35">
        <f t="shared" si="22"/>
        <v>22226.58</v>
      </c>
      <c r="O209" s="35">
        <f t="shared" si="23"/>
        <v>42230.502</v>
      </c>
      <c r="P209" s="57">
        <f t="shared" si="24"/>
        <v>1111.3290000000002</v>
      </c>
      <c r="Q209" s="53">
        <f t="shared" si="25"/>
        <v>1111.3290000000002</v>
      </c>
    </row>
    <row r="210" spans="2:17" hidden="1" x14ac:dyDescent="0.25">
      <c r="B210" s="19">
        <v>205</v>
      </c>
      <c r="C210" s="19" t="s">
        <v>6462</v>
      </c>
      <c r="D210" s="22">
        <v>1200062970</v>
      </c>
      <c r="E210" s="23" t="s">
        <v>1017</v>
      </c>
      <c r="F210" s="22">
        <v>2011</v>
      </c>
      <c r="G210" s="38">
        <v>44389</v>
      </c>
      <c r="H210" s="22">
        <f t="shared" si="20"/>
        <v>10</v>
      </c>
      <c r="I210" s="22">
        <v>5</v>
      </c>
      <c r="J210" s="22">
        <f t="shared" si="21"/>
        <v>0.19</v>
      </c>
      <c r="K210" s="35">
        <v>16587</v>
      </c>
      <c r="L210" s="40">
        <v>642.97</v>
      </c>
      <c r="M210" s="77">
        <v>0.34</v>
      </c>
      <c r="N210" s="35">
        <f t="shared" si="22"/>
        <v>22226.58</v>
      </c>
      <c r="O210" s="35">
        <f t="shared" si="23"/>
        <v>42230.502</v>
      </c>
      <c r="P210" s="57">
        <f t="shared" si="24"/>
        <v>1111.3290000000002</v>
      </c>
      <c r="Q210" s="53">
        <f t="shared" si="25"/>
        <v>1111.3290000000002</v>
      </c>
    </row>
    <row r="211" spans="2:17" hidden="1" x14ac:dyDescent="0.25">
      <c r="B211" s="19">
        <v>206</v>
      </c>
      <c r="C211" s="19" t="s">
        <v>6462</v>
      </c>
      <c r="D211" s="22">
        <v>1200057460</v>
      </c>
      <c r="E211" s="23" t="s">
        <v>1018</v>
      </c>
      <c r="F211" s="22">
        <v>2011</v>
      </c>
      <c r="G211" s="38">
        <v>44389</v>
      </c>
      <c r="H211" s="22">
        <f t="shared" si="20"/>
        <v>10</v>
      </c>
      <c r="I211" s="22">
        <v>5</v>
      </c>
      <c r="J211" s="22">
        <f t="shared" si="21"/>
        <v>0.19</v>
      </c>
      <c r="K211" s="35">
        <v>16350</v>
      </c>
      <c r="L211" s="40">
        <v>93.53</v>
      </c>
      <c r="M211" s="77">
        <v>0.34</v>
      </c>
      <c r="N211" s="35">
        <f t="shared" si="22"/>
        <v>21909</v>
      </c>
      <c r="O211" s="35">
        <f t="shared" si="23"/>
        <v>41627.1</v>
      </c>
      <c r="P211" s="57">
        <f t="shared" si="24"/>
        <v>1095.45</v>
      </c>
      <c r="Q211" s="53">
        <f t="shared" si="25"/>
        <v>1095.45</v>
      </c>
    </row>
    <row r="212" spans="2:17" hidden="1" x14ac:dyDescent="0.25">
      <c r="B212" s="19">
        <v>207</v>
      </c>
      <c r="C212" s="19" t="s">
        <v>6462</v>
      </c>
      <c r="D212" s="22">
        <v>1200063020</v>
      </c>
      <c r="E212" s="23" t="s">
        <v>1019</v>
      </c>
      <c r="F212" s="22">
        <v>2011</v>
      </c>
      <c r="G212" s="38">
        <v>44389</v>
      </c>
      <c r="H212" s="22">
        <f t="shared" si="20"/>
        <v>10</v>
      </c>
      <c r="I212" s="22">
        <v>5</v>
      </c>
      <c r="J212" s="22">
        <f t="shared" si="21"/>
        <v>0.19</v>
      </c>
      <c r="K212" s="35">
        <v>16008</v>
      </c>
      <c r="L212" s="40">
        <v>691.66</v>
      </c>
      <c r="M212" s="77">
        <v>0.34</v>
      </c>
      <c r="N212" s="35">
        <f t="shared" si="22"/>
        <v>21450.720000000001</v>
      </c>
      <c r="O212" s="35">
        <f t="shared" si="23"/>
        <v>40756.368000000002</v>
      </c>
      <c r="P212" s="57">
        <f t="shared" si="24"/>
        <v>1072.5360000000001</v>
      </c>
      <c r="Q212" s="53">
        <f t="shared" si="25"/>
        <v>1072.5360000000001</v>
      </c>
    </row>
    <row r="213" spans="2:17" hidden="1" x14ac:dyDescent="0.25">
      <c r="B213" s="19">
        <v>208</v>
      </c>
      <c r="C213" s="19" t="s">
        <v>6462</v>
      </c>
      <c r="D213" s="22">
        <v>1200057990</v>
      </c>
      <c r="E213" s="23" t="s">
        <v>1020</v>
      </c>
      <c r="F213" s="22">
        <v>2011</v>
      </c>
      <c r="G213" s="38">
        <v>44389</v>
      </c>
      <c r="H213" s="22">
        <f t="shared" si="20"/>
        <v>10</v>
      </c>
      <c r="I213" s="22">
        <v>5</v>
      </c>
      <c r="J213" s="22">
        <f t="shared" si="21"/>
        <v>0.19</v>
      </c>
      <c r="K213" s="35">
        <v>14525</v>
      </c>
      <c r="L213" s="40">
        <v>301.52</v>
      </c>
      <c r="M213" s="77">
        <v>0.34</v>
      </c>
      <c r="N213" s="35">
        <f t="shared" si="22"/>
        <v>19463.5</v>
      </c>
      <c r="O213" s="35">
        <f t="shared" si="23"/>
        <v>36980.65</v>
      </c>
      <c r="P213" s="57">
        <f t="shared" si="24"/>
        <v>973.17500000000007</v>
      </c>
      <c r="Q213" s="53">
        <f t="shared" si="25"/>
        <v>973.17500000000007</v>
      </c>
    </row>
    <row r="214" spans="2:17" hidden="1" x14ac:dyDescent="0.25">
      <c r="B214" s="19">
        <v>209</v>
      </c>
      <c r="C214" s="19" t="s">
        <v>6462</v>
      </c>
      <c r="D214" s="22">
        <v>1200060690</v>
      </c>
      <c r="E214" s="23" t="s">
        <v>1021</v>
      </c>
      <c r="F214" s="22">
        <v>2011</v>
      </c>
      <c r="G214" s="38">
        <v>44389</v>
      </c>
      <c r="H214" s="22">
        <f t="shared" si="20"/>
        <v>10</v>
      </c>
      <c r="I214" s="22">
        <v>5</v>
      </c>
      <c r="J214" s="22">
        <f t="shared" si="21"/>
        <v>0.19</v>
      </c>
      <c r="K214" s="35">
        <v>14000</v>
      </c>
      <c r="L214" s="40">
        <v>273.13</v>
      </c>
      <c r="M214" s="77">
        <v>0.34</v>
      </c>
      <c r="N214" s="35">
        <f t="shared" si="22"/>
        <v>18760</v>
      </c>
      <c r="O214" s="35">
        <f t="shared" si="23"/>
        <v>35644</v>
      </c>
      <c r="P214" s="57">
        <f t="shared" si="24"/>
        <v>938</v>
      </c>
      <c r="Q214" s="53">
        <f t="shared" si="25"/>
        <v>938</v>
      </c>
    </row>
    <row r="215" spans="2:17" hidden="1" x14ac:dyDescent="0.25">
      <c r="B215" s="19">
        <v>210</v>
      </c>
      <c r="C215" s="19" t="s">
        <v>6462</v>
      </c>
      <c r="D215" s="22">
        <v>1200057670</v>
      </c>
      <c r="E215" s="23" t="s">
        <v>1022</v>
      </c>
      <c r="F215" s="22">
        <v>2011</v>
      </c>
      <c r="G215" s="38">
        <v>44389</v>
      </c>
      <c r="H215" s="22">
        <f t="shared" si="20"/>
        <v>10</v>
      </c>
      <c r="I215" s="22">
        <v>5</v>
      </c>
      <c r="J215" s="22">
        <f t="shared" si="21"/>
        <v>0.19</v>
      </c>
      <c r="K215" s="35">
        <v>10980</v>
      </c>
      <c r="L215" s="40">
        <v>54.52</v>
      </c>
      <c r="M215" s="77">
        <v>0.34</v>
      </c>
      <c r="N215" s="35">
        <f t="shared" si="22"/>
        <v>14713.2</v>
      </c>
      <c r="O215" s="35">
        <f t="shared" si="23"/>
        <v>27955.08</v>
      </c>
      <c r="P215" s="57">
        <f t="shared" si="24"/>
        <v>735.66000000000008</v>
      </c>
      <c r="Q215" s="53">
        <f t="shared" si="25"/>
        <v>735.66000000000008</v>
      </c>
    </row>
    <row r="216" spans="2:17" x14ac:dyDescent="0.25">
      <c r="B216" s="109">
        <v>211</v>
      </c>
      <c r="C216" s="109" t="s">
        <v>6462</v>
      </c>
      <c r="D216" s="109">
        <v>1200057660</v>
      </c>
      <c r="E216" s="108" t="s">
        <v>1023</v>
      </c>
      <c r="F216" s="109">
        <v>2011</v>
      </c>
      <c r="G216" s="110">
        <v>44389</v>
      </c>
      <c r="H216" s="109">
        <f t="shared" si="20"/>
        <v>10</v>
      </c>
      <c r="I216" s="109">
        <v>5</v>
      </c>
      <c r="J216" s="109">
        <f t="shared" si="21"/>
        <v>0.19</v>
      </c>
      <c r="K216" s="112">
        <v>9180</v>
      </c>
      <c r="L216" s="138">
        <v>1</v>
      </c>
      <c r="M216" s="121">
        <v>0</v>
      </c>
      <c r="N216" s="112">
        <f t="shared" si="22"/>
        <v>9180</v>
      </c>
      <c r="O216" s="112">
        <f t="shared" si="23"/>
        <v>17442</v>
      </c>
      <c r="P216" s="114">
        <f t="shared" si="24"/>
        <v>459</v>
      </c>
      <c r="Q216" s="115">
        <f t="shared" si="25"/>
        <v>459</v>
      </c>
    </row>
    <row r="217" spans="2:17" x14ac:dyDescent="0.25">
      <c r="B217" s="109">
        <v>212</v>
      </c>
      <c r="C217" s="109" t="s">
        <v>6462</v>
      </c>
      <c r="D217" s="109">
        <v>1200068810</v>
      </c>
      <c r="E217" s="108" t="s">
        <v>1024</v>
      </c>
      <c r="F217" s="109">
        <v>2011</v>
      </c>
      <c r="G217" s="110">
        <v>44389</v>
      </c>
      <c r="H217" s="109">
        <f t="shared" si="20"/>
        <v>10</v>
      </c>
      <c r="I217" s="109">
        <v>5</v>
      </c>
      <c r="J217" s="109">
        <f t="shared" si="21"/>
        <v>0.19</v>
      </c>
      <c r="K217" s="112">
        <v>5000</v>
      </c>
      <c r="L217" s="138">
        <v>1</v>
      </c>
      <c r="M217" s="121">
        <v>0</v>
      </c>
      <c r="N217" s="112">
        <f t="shared" si="22"/>
        <v>5000</v>
      </c>
      <c r="O217" s="112">
        <f t="shared" si="23"/>
        <v>9500</v>
      </c>
      <c r="P217" s="114">
        <f t="shared" si="24"/>
        <v>250</v>
      </c>
      <c r="Q217" s="115">
        <f t="shared" si="25"/>
        <v>250</v>
      </c>
    </row>
    <row r="218" spans="2:17" hidden="1" x14ac:dyDescent="0.25">
      <c r="B218" s="19">
        <v>213</v>
      </c>
      <c r="C218" s="19" t="s">
        <v>6462</v>
      </c>
      <c r="D218" s="22">
        <v>1200068690</v>
      </c>
      <c r="E218" s="23" t="s">
        <v>1025</v>
      </c>
      <c r="F218" s="22">
        <v>2012</v>
      </c>
      <c r="G218" s="38">
        <v>44389</v>
      </c>
      <c r="H218" s="22">
        <f t="shared" si="20"/>
        <v>9</v>
      </c>
      <c r="I218" s="22">
        <v>5</v>
      </c>
      <c r="J218" s="22">
        <f t="shared" si="21"/>
        <v>0.19</v>
      </c>
      <c r="K218" s="35">
        <v>748000</v>
      </c>
      <c r="L218" s="40">
        <v>66035.89</v>
      </c>
      <c r="M218" s="77">
        <v>7.0000000000000007E-2</v>
      </c>
      <c r="N218" s="35">
        <f t="shared" si="22"/>
        <v>800360</v>
      </c>
      <c r="O218" s="35">
        <f t="shared" si="23"/>
        <v>1368615.5999999999</v>
      </c>
      <c r="P218" s="57">
        <f t="shared" si="24"/>
        <v>40018</v>
      </c>
      <c r="Q218" s="53">
        <f t="shared" si="25"/>
        <v>40018</v>
      </c>
    </row>
    <row r="219" spans="2:17" hidden="1" x14ac:dyDescent="0.25">
      <c r="B219" s="19">
        <v>214</v>
      </c>
      <c r="C219" s="19" t="s">
        <v>6462</v>
      </c>
      <c r="D219" s="22">
        <v>1200069660</v>
      </c>
      <c r="E219" s="23" t="s">
        <v>999</v>
      </c>
      <c r="F219" s="22">
        <v>2012</v>
      </c>
      <c r="G219" s="38">
        <v>44389</v>
      </c>
      <c r="H219" s="22">
        <f t="shared" si="20"/>
        <v>9</v>
      </c>
      <c r="I219" s="22">
        <v>5</v>
      </c>
      <c r="J219" s="22">
        <f t="shared" si="21"/>
        <v>0.19</v>
      </c>
      <c r="K219" s="35">
        <v>450000</v>
      </c>
      <c r="L219" s="40">
        <v>14919.06</v>
      </c>
      <c r="M219" s="77">
        <v>7.0000000000000007E-2</v>
      </c>
      <c r="N219" s="35">
        <f t="shared" si="22"/>
        <v>481500</v>
      </c>
      <c r="O219" s="35">
        <f t="shared" si="23"/>
        <v>823365</v>
      </c>
      <c r="P219" s="57">
        <f t="shared" si="24"/>
        <v>24075</v>
      </c>
      <c r="Q219" s="53">
        <f t="shared" si="25"/>
        <v>24075</v>
      </c>
    </row>
    <row r="220" spans="2:17" hidden="1" x14ac:dyDescent="0.25">
      <c r="B220" s="19">
        <v>215</v>
      </c>
      <c r="C220" s="19" t="s">
        <v>6462</v>
      </c>
      <c r="D220" s="22">
        <v>1200074090</v>
      </c>
      <c r="E220" s="23" t="s">
        <v>1026</v>
      </c>
      <c r="F220" s="22">
        <v>2012</v>
      </c>
      <c r="G220" s="38">
        <v>44389</v>
      </c>
      <c r="H220" s="22">
        <f t="shared" si="20"/>
        <v>9</v>
      </c>
      <c r="I220" s="22">
        <v>5</v>
      </c>
      <c r="J220" s="22">
        <f t="shared" si="21"/>
        <v>0.19</v>
      </c>
      <c r="K220" s="35">
        <v>351000</v>
      </c>
      <c r="L220" s="40">
        <v>38551.22</v>
      </c>
      <c r="M220" s="77">
        <v>0.3</v>
      </c>
      <c r="N220" s="35">
        <f t="shared" si="22"/>
        <v>456300</v>
      </c>
      <c r="O220" s="35">
        <f t="shared" si="23"/>
        <v>780273</v>
      </c>
      <c r="P220" s="57">
        <f t="shared" si="24"/>
        <v>22815</v>
      </c>
      <c r="Q220" s="53">
        <f t="shared" si="25"/>
        <v>22815</v>
      </c>
    </row>
    <row r="221" spans="2:17" hidden="1" x14ac:dyDescent="0.25">
      <c r="B221" s="19">
        <v>216</v>
      </c>
      <c r="C221" s="19" t="s">
        <v>6462</v>
      </c>
      <c r="D221" s="22">
        <v>1200070180</v>
      </c>
      <c r="E221" s="23" t="s">
        <v>1027</v>
      </c>
      <c r="F221" s="22">
        <v>2012</v>
      </c>
      <c r="G221" s="38">
        <v>44389</v>
      </c>
      <c r="H221" s="22">
        <f t="shared" si="20"/>
        <v>9</v>
      </c>
      <c r="I221" s="22">
        <v>5</v>
      </c>
      <c r="J221" s="22">
        <f t="shared" si="21"/>
        <v>0.19</v>
      </c>
      <c r="K221" s="35">
        <v>264000</v>
      </c>
      <c r="L221" s="40">
        <v>19989.77</v>
      </c>
      <c r="M221" s="77">
        <v>0.3</v>
      </c>
      <c r="N221" s="35">
        <f t="shared" si="22"/>
        <v>343200</v>
      </c>
      <c r="O221" s="35">
        <f t="shared" si="23"/>
        <v>586872</v>
      </c>
      <c r="P221" s="57">
        <f t="shared" si="24"/>
        <v>17160</v>
      </c>
      <c r="Q221" s="53">
        <f t="shared" si="25"/>
        <v>17160</v>
      </c>
    </row>
    <row r="222" spans="2:17" hidden="1" x14ac:dyDescent="0.25">
      <c r="B222" s="19">
        <v>217</v>
      </c>
      <c r="C222" s="19" t="s">
        <v>6462</v>
      </c>
      <c r="D222" s="22">
        <v>1200073160</v>
      </c>
      <c r="E222" s="23" t="s">
        <v>1028</v>
      </c>
      <c r="F222" s="22">
        <v>2012</v>
      </c>
      <c r="G222" s="38">
        <v>44389</v>
      </c>
      <c r="H222" s="22">
        <f t="shared" si="20"/>
        <v>9</v>
      </c>
      <c r="I222" s="22">
        <v>5</v>
      </c>
      <c r="J222" s="22">
        <f t="shared" si="21"/>
        <v>0.19</v>
      </c>
      <c r="K222" s="35">
        <v>148500</v>
      </c>
      <c r="L222" s="40">
        <v>14810.88</v>
      </c>
      <c r="M222" s="77">
        <v>0.3</v>
      </c>
      <c r="N222" s="35">
        <f t="shared" si="22"/>
        <v>193050</v>
      </c>
      <c r="O222" s="35">
        <f t="shared" si="23"/>
        <v>330115.5</v>
      </c>
      <c r="P222" s="57">
        <f t="shared" si="24"/>
        <v>9652.5</v>
      </c>
      <c r="Q222" s="53">
        <f t="shared" si="25"/>
        <v>9652.5</v>
      </c>
    </row>
    <row r="223" spans="2:17" hidden="1" x14ac:dyDescent="0.25">
      <c r="B223" s="19">
        <v>218</v>
      </c>
      <c r="C223" s="19" t="s">
        <v>6462</v>
      </c>
      <c r="D223" s="22">
        <v>1200074070</v>
      </c>
      <c r="E223" s="23" t="s">
        <v>1026</v>
      </c>
      <c r="F223" s="22">
        <v>2012</v>
      </c>
      <c r="G223" s="38">
        <v>44389</v>
      </c>
      <c r="H223" s="22">
        <f t="shared" si="20"/>
        <v>9</v>
      </c>
      <c r="I223" s="22">
        <v>5</v>
      </c>
      <c r="J223" s="22">
        <f t="shared" si="21"/>
        <v>0.19</v>
      </c>
      <c r="K223" s="35">
        <v>140400</v>
      </c>
      <c r="L223" s="40">
        <v>3868.63</v>
      </c>
      <c r="M223" s="77">
        <v>0.3</v>
      </c>
      <c r="N223" s="35">
        <f t="shared" si="22"/>
        <v>182520</v>
      </c>
      <c r="O223" s="35">
        <f t="shared" si="23"/>
        <v>312109.2</v>
      </c>
      <c r="P223" s="57">
        <f t="shared" si="24"/>
        <v>9126</v>
      </c>
      <c r="Q223" s="53">
        <f t="shared" si="25"/>
        <v>9126</v>
      </c>
    </row>
    <row r="224" spans="2:17" hidden="1" x14ac:dyDescent="0.25">
      <c r="B224" s="19">
        <v>219</v>
      </c>
      <c r="C224" s="19" t="s">
        <v>6462</v>
      </c>
      <c r="D224" s="22">
        <v>1200074080</v>
      </c>
      <c r="E224" s="23" t="s">
        <v>1029</v>
      </c>
      <c r="F224" s="22">
        <v>2012</v>
      </c>
      <c r="G224" s="38">
        <v>44389</v>
      </c>
      <c r="H224" s="22">
        <f t="shared" si="20"/>
        <v>9</v>
      </c>
      <c r="I224" s="22">
        <v>5</v>
      </c>
      <c r="J224" s="22">
        <f t="shared" si="21"/>
        <v>0.19</v>
      </c>
      <c r="K224" s="35">
        <v>93600</v>
      </c>
      <c r="L224" s="40">
        <v>2578.35</v>
      </c>
      <c r="M224" s="77">
        <v>0.3</v>
      </c>
      <c r="N224" s="35">
        <f t="shared" si="22"/>
        <v>121680</v>
      </c>
      <c r="O224" s="35">
        <f t="shared" si="23"/>
        <v>208072.8</v>
      </c>
      <c r="P224" s="57">
        <f t="shared" si="24"/>
        <v>6084</v>
      </c>
      <c r="Q224" s="53">
        <f t="shared" si="25"/>
        <v>6084</v>
      </c>
    </row>
    <row r="225" spans="2:17" hidden="1" x14ac:dyDescent="0.25">
      <c r="B225" s="19">
        <v>220</v>
      </c>
      <c r="C225" s="19" t="s">
        <v>6462</v>
      </c>
      <c r="D225" s="22">
        <v>1200074450</v>
      </c>
      <c r="E225" s="23" t="s">
        <v>1030</v>
      </c>
      <c r="F225" s="22">
        <v>2012</v>
      </c>
      <c r="G225" s="38">
        <v>44389</v>
      </c>
      <c r="H225" s="22">
        <f t="shared" si="20"/>
        <v>9</v>
      </c>
      <c r="I225" s="22">
        <v>5</v>
      </c>
      <c r="J225" s="22">
        <f t="shared" si="21"/>
        <v>0.19</v>
      </c>
      <c r="K225" s="35">
        <v>63000</v>
      </c>
      <c r="L225" s="40">
        <v>1775.9</v>
      </c>
      <c r="M225" s="77">
        <v>0.3</v>
      </c>
      <c r="N225" s="35">
        <f t="shared" si="22"/>
        <v>81900</v>
      </c>
      <c r="O225" s="35">
        <f t="shared" si="23"/>
        <v>140049</v>
      </c>
      <c r="P225" s="57">
        <f t="shared" si="24"/>
        <v>4095</v>
      </c>
      <c r="Q225" s="53">
        <f t="shared" si="25"/>
        <v>4095</v>
      </c>
    </row>
    <row r="226" spans="2:17" x14ac:dyDescent="0.25">
      <c r="B226" s="109">
        <v>221</v>
      </c>
      <c r="C226" s="109" t="s">
        <v>6462</v>
      </c>
      <c r="D226" s="109">
        <v>1200070590</v>
      </c>
      <c r="E226" s="108" t="s">
        <v>1031</v>
      </c>
      <c r="F226" s="109">
        <v>2012</v>
      </c>
      <c r="G226" s="110">
        <v>44389</v>
      </c>
      <c r="H226" s="109">
        <f t="shared" si="20"/>
        <v>9</v>
      </c>
      <c r="I226" s="109">
        <v>5</v>
      </c>
      <c r="J226" s="109">
        <f t="shared" si="21"/>
        <v>0.19</v>
      </c>
      <c r="K226" s="112">
        <v>50000</v>
      </c>
      <c r="L226" s="138">
        <v>1</v>
      </c>
      <c r="M226" s="121">
        <v>0</v>
      </c>
      <c r="N226" s="112">
        <f t="shared" si="22"/>
        <v>50000</v>
      </c>
      <c r="O226" s="112">
        <f t="shared" si="23"/>
        <v>85500</v>
      </c>
      <c r="P226" s="114">
        <f t="shared" si="24"/>
        <v>2500</v>
      </c>
      <c r="Q226" s="115">
        <f t="shared" si="25"/>
        <v>2500</v>
      </c>
    </row>
    <row r="227" spans="2:17" hidden="1" x14ac:dyDescent="0.25">
      <c r="B227" s="19">
        <v>222</v>
      </c>
      <c r="C227" s="19" t="s">
        <v>6462</v>
      </c>
      <c r="D227" s="22">
        <v>1200076190</v>
      </c>
      <c r="E227" s="23" t="s">
        <v>1032</v>
      </c>
      <c r="F227" s="22">
        <v>2012</v>
      </c>
      <c r="G227" s="38">
        <v>44389</v>
      </c>
      <c r="H227" s="22">
        <f t="shared" si="20"/>
        <v>9</v>
      </c>
      <c r="I227" s="22">
        <v>5</v>
      </c>
      <c r="J227" s="22">
        <f t="shared" si="21"/>
        <v>0.19</v>
      </c>
      <c r="K227" s="35">
        <v>49672</v>
      </c>
      <c r="L227" s="40">
        <v>1840.72</v>
      </c>
      <c r="M227" s="77">
        <v>0.3</v>
      </c>
      <c r="N227" s="35">
        <f t="shared" si="22"/>
        <v>64573.600000000006</v>
      </c>
      <c r="O227" s="35">
        <f t="shared" si="23"/>
        <v>110420.85600000001</v>
      </c>
      <c r="P227" s="57">
        <f t="shared" si="24"/>
        <v>3228.6800000000003</v>
      </c>
      <c r="Q227" s="53">
        <f t="shared" si="25"/>
        <v>3228.6800000000003</v>
      </c>
    </row>
    <row r="228" spans="2:17" hidden="1" x14ac:dyDescent="0.25">
      <c r="B228" s="19">
        <v>223</v>
      </c>
      <c r="C228" s="19" t="s">
        <v>6462</v>
      </c>
      <c r="D228" s="22">
        <v>1200073550</v>
      </c>
      <c r="E228" s="23" t="s">
        <v>1033</v>
      </c>
      <c r="F228" s="22">
        <v>2012</v>
      </c>
      <c r="G228" s="38">
        <v>44389</v>
      </c>
      <c r="H228" s="22">
        <f t="shared" si="20"/>
        <v>9</v>
      </c>
      <c r="I228" s="22">
        <v>5</v>
      </c>
      <c r="J228" s="22">
        <f t="shared" si="21"/>
        <v>0.19</v>
      </c>
      <c r="K228" s="35">
        <v>27450</v>
      </c>
      <c r="L228" s="40">
        <v>419.87</v>
      </c>
      <c r="M228" s="77">
        <v>0.3</v>
      </c>
      <c r="N228" s="35">
        <f t="shared" si="22"/>
        <v>35685</v>
      </c>
      <c r="O228" s="35">
        <f t="shared" si="23"/>
        <v>61021.35</v>
      </c>
      <c r="P228" s="57">
        <f t="shared" si="24"/>
        <v>1784.25</v>
      </c>
      <c r="Q228" s="53">
        <f t="shared" si="25"/>
        <v>1784.25</v>
      </c>
    </row>
    <row r="229" spans="2:17" x14ac:dyDescent="0.25">
      <c r="B229" s="109">
        <v>224</v>
      </c>
      <c r="C229" s="109" t="s">
        <v>6462</v>
      </c>
      <c r="D229" s="109">
        <v>1200062990</v>
      </c>
      <c r="E229" s="108" t="s">
        <v>1034</v>
      </c>
      <c r="F229" s="109">
        <v>2012</v>
      </c>
      <c r="G229" s="110">
        <v>44389</v>
      </c>
      <c r="H229" s="109">
        <f t="shared" si="20"/>
        <v>9</v>
      </c>
      <c r="I229" s="109">
        <v>5</v>
      </c>
      <c r="J229" s="109">
        <f t="shared" si="21"/>
        <v>0.19</v>
      </c>
      <c r="K229" s="112">
        <v>23975</v>
      </c>
      <c r="L229" s="138">
        <v>1</v>
      </c>
      <c r="M229" s="121">
        <v>0</v>
      </c>
      <c r="N229" s="112">
        <f t="shared" si="22"/>
        <v>23975</v>
      </c>
      <c r="O229" s="112">
        <f t="shared" si="23"/>
        <v>40997.25</v>
      </c>
      <c r="P229" s="114">
        <f t="shared" si="24"/>
        <v>1198.75</v>
      </c>
      <c r="Q229" s="115">
        <f t="shared" si="25"/>
        <v>1198.75</v>
      </c>
    </row>
    <row r="230" spans="2:17" x14ac:dyDescent="0.25">
      <c r="B230" s="109">
        <v>225</v>
      </c>
      <c r="C230" s="109" t="s">
        <v>6462</v>
      </c>
      <c r="D230" s="109">
        <v>1200060700</v>
      </c>
      <c r="E230" s="108" t="s">
        <v>1021</v>
      </c>
      <c r="F230" s="109">
        <v>2012</v>
      </c>
      <c r="G230" s="110">
        <v>44389</v>
      </c>
      <c r="H230" s="109">
        <f t="shared" si="20"/>
        <v>9</v>
      </c>
      <c r="I230" s="109">
        <v>5</v>
      </c>
      <c r="J230" s="109">
        <f t="shared" si="21"/>
        <v>0.19</v>
      </c>
      <c r="K230" s="112">
        <v>18000</v>
      </c>
      <c r="L230" s="138">
        <v>1</v>
      </c>
      <c r="M230" s="121">
        <v>0</v>
      </c>
      <c r="N230" s="112">
        <f t="shared" si="22"/>
        <v>18000</v>
      </c>
      <c r="O230" s="112">
        <f t="shared" si="23"/>
        <v>30780</v>
      </c>
      <c r="P230" s="114">
        <f t="shared" si="24"/>
        <v>900</v>
      </c>
      <c r="Q230" s="115">
        <f t="shared" si="25"/>
        <v>900</v>
      </c>
    </row>
    <row r="231" spans="2:17" x14ac:dyDescent="0.25">
      <c r="B231" s="109">
        <v>226</v>
      </c>
      <c r="C231" s="109" t="s">
        <v>6462</v>
      </c>
      <c r="D231" s="109">
        <v>1200062980</v>
      </c>
      <c r="E231" s="108" t="s">
        <v>1034</v>
      </c>
      <c r="F231" s="109">
        <v>2012</v>
      </c>
      <c r="G231" s="110">
        <v>44389</v>
      </c>
      <c r="H231" s="109">
        <f t="shared" si="20"/>
        <v>9</v>
      </c>
      <c r="I231" s="109">
        <v>5</v>
      </c>
      <c r="J231" s="109">
        <f t="shared" si="21"/>
        <v>0.19</v>
      </c>
      <c r="K231" s="112">
        <v>16075</v>
      </c>
      <c r="L231" s="138">
        <v>1</v>
      </c>
      <c r="M231" s="121">
        <v>0</v>
      </c>
      <c r="N231" s="112">
        <f t="shared" si="22"/>
        <v>16075</v>
      </c>
      <c r="O231" s="112">
        <f t="shared" si="23"/>
        <v>27488.25</v>
      </c>
      <c r="P231" s="114">
        <f t="shared" si="24"/>
        <v>803.75</v>
      </c>
      <c r="Q231" s="115">
        <f t="shared" si="25"/>
        <v>803.75</v>
      </c>
    </row>
    <row r="232" spans="2:17" hidden="1" x14ac:dyDescent="0.25">
      <c r="B232" s="19">
        <v>227</v>
      </c>
      <c r="C232" s="19" t="s">
        <v>6462</v>
      </c>
      <c r="D232" s="22">
        <v>1200063000</v>
      </c>
      <c r="E232" s="23" t="s">
        <v>1035</v>
      </c>
      <c r="F232" s="22">
        <v>2012</v>
      </c>
      <c r="G232" s="38">
        <v>44389</v>
      </c>
      <c r="H232" s="22">
        <f t="shared" si="20"/>
        <v>9</v>
      </c>
      <c r="I232" s="22">
        <v>5</v>
      </c>
      <c r="J232" s="22">
        <f t="shared" si="21"/>
        <v>0.19</v>
      </c>
      <c r="K232" s="35">
        <v>9960</v>
      </c>
      <c r="L232" s="40">
        <v>25.24</v>
      </c>
      <c r="M232" s="77">
        <v>0.3</v>
      </c>
      <c r="N232" s="35">
        <f t="shared" si="22"/>
        <v>12948</v>
      </c>
      <c r="O232" s="35">
        <f t="shared" si="23"/>
        <v>22141.079999999998</v>
      </c>
      <c r="P232" s="57">
        <f t="shared" si="24"/>
        <v>647.40000000000009</v>
      </c>
      <c r="Q232" s="53">
        <f t="shared" si="25"/>
        <v>647.40000000000009</v>
      </c>
    </row>
    <row r="233" spans="2:17" x14ac:dyDescent="0.25">
      <c r="B233" s="109">
        <v>228</v>
      </c>
      <c r="C233" s="109" t="s">
        <v>6462</v>
      </c>
      <c r="D233" s="109">
        <v>1200070150</v>
      </c>
      <c r="E233" s="108" t="s">
        <v>1036</v>
      </c>
      <c r="F233" s="109">
        <v>2012</v>
      </c>
      <c r="G233" s="110">
        <v>44389</v>
      </c>
      <c r="H233" s="109">
        <f t="shared" si="20"/>
        <v>9</v>
      </c>
      <c r="I233" s="109">
        <v>5</v>
      </c>
      <c r="J233" s="109">
        <f t="shared" si="21"/>
        <v>0.19</v>
      </c>
      <c r="K233" s="112">
        <v>3111</v>
      </c>
      <c r="L233" s="138">
        <v>1</v>
      </c>
      <c r="M233" s="121">
        <v>0</v>
      </c>
      <c r="N233" s="112">
        <f t="shared" si="22"/>
        <v>3111</v>
      </c>
      <c r="O233" s="112">
        <f t="shared" si="23"/>
        <v>5319.8099999999995</v>
      </c>
      <c r="P233" s="114">
        <f t="shared" si="24"/>
        <v>155.55000000000001</v>
      </c>
      <c r="Q233" s="115">
        <f t="shared" si="25"/>
        <v>155.55000000000001</v>
      </c>
    </row>
    <row r="234" spans="2:17" hidden="1" x14ac:dyDescent="0.25">
      <c r="B234" s="19">
        <v>229</v>
      </c>
      <c r="C234" s="19" t="s">
        <v>6462</v>
      </c>
      <c r="D234" s="22">
        <v>1200074890</v>
      </c>
      <c r="E234" s="23" t="s">
        <v>1037</v>
      </c>
      <c r="F234" s="22">
        <v>2012</v>
      </c>
      <c r="G234" s="38">
        <v>44389</v>
      </c>
      <c r="H234" s="22">
        <f t="shared" si="20"/>
        <v>9</v>
      </c>
      <c r="I234" s="22">
        <v>5</v>
      </c>
      <c r="J234" s="22">
        <f t="shared" si="21"/>
        <v>0.19</v>
      </c>
      <c r="K234" s="35">
        <v>2200</v>
      </c>
      <c r="L234" s="40">
        <v>211.62</v>
      </c>
      <c r="M234" s="77">
        <v>0.3</v>
      </c>
      <c r="N234" s="35">
        <f t="shared" si="22"/>
        <v>2860</v>
      </c>
      <c r="O234" s="35">
        <f t="shared" si="23"/>
        <v>4890.5999999999995</v>
      </c>
      <c r="P234" s="57">
        <f t="shared" si="24"/>
        <v>143</v>
      </c>
      <c r="Q234" s="53">
        <f t="shared" si="25"/>
        <v>143</v>
      </c>
    </row>
    <row r="235" spans="2:17" hidden="1" x14ac:dyDescent="0.25">
      <c r="B235" s="19">
        <v>230</v>
      </c>
      <c r="C235" s="19" t="s">
        <v>6462</v>
      </c>
      <c r="D235" s="22">
        <v>1200081020</v>
      </c>
      <c r="E235" s="23" t="s">
        <v>1038</v>
      </c>
      <c r="F235" s="22">
        <v>2013</v>
      </c>
      <c r="G235" s="38">
        <v>44389</v>
      </c>
      <c r="H235" s="22">
        <f t="shared" si="20"/>
        <v>8</v>
      </c>
      <c r="I235" s="22">
        <v>5</v>
      </c>
      <c r="J235" s="22">
        <f t="shared" si="21"/>
        <v>0.19</v>
      </c>
      <c r="K235" s="35">
        <v>197875.20000000001</v>
      </c>
      <c r="L235" s="40">
        <v>17803.68</v>
      </c>
      <c r="M235" s="77">
        <v>0.18</v>
      </c>
      <c r="N235" s="35">
        <f t="shared" si="22"/>
        <v>233492.736</v>
      </c>
      <c r="O235" s="35">
        <f t="shared" si="23"/>
        <v>354908.95872</v>
      </c>
      <c r="P235" s="57">
        <f t="shared" si="24"/>
        <v>11674.6368</v>
      </c>
      <c r="Q235" s="53">
        <f t="shared" si="25"/>
        <v>11674.6368</v>
      </c>
    </row>
    <row r="236" spans="2:17" hidden="1" x14ac:dyDescent="0.25">
      <c r="B236" s="19">
        <v>231</v>
      </c>
      <c r="C236" s="19" t="s">
        <v>6462</v>
      </c>
      <c r="D236" s="22">
        <v>1200081680</v>
      </c>
      <c r="E236" s="23" t="s">
        <v>911</v>
      </c>
      <c r="F236" s="22">
        <v>2013</v>
      </c>
      <c r="G236" s="38">
        <v>44389</v>
      </c>
      <c r="H236" s="22">
        <f t="shared" si="20"/>
        <v>8</v>
      </c>
      <c r="I236" s="22">
        <v>5</v>
      </c>
      <c r="J236" s="22">
        <f t="shared" si="21"/>
        <v>0.19</v>
      </c>
      <c r="K236" s="35">
        <v>81786</v>
      </c>
      <c r="L236" s="40">
        <v>8190.89</v>
      </c>
      <c r="M236" s="77">
        <v>0.18</v>
      </c>
      <c r="N236" s="35">
        <f t="shared" si="22"/>
        <v>96507.48</v>
      </c>
      <c r="O236" s="35">
        <f t="shared" si="23"/>
        <v>146691.36960000001</v>
      </c>
      <c r="P236" s="57">
        <f t="shared" si="24"/>
        <v>4825.3739999999998</v>
      </c>
      <c r="Q236" s="53">
        <f t="shared" si="25"/>
        <v>4825.3739999999998</v>
      </c>
    </row>
    <row r="237" spans="2:17" hidden="1" x14ac:dyDescent="0.25">
      <c r="B237" s="19">
        <v>232</v>
      </c>
      <c r="C237" s="19" t="s">
        <v>6462</v>
      </c>
      <c r="D237" s="22">
        <v>1200080400</v>
      </c>
      <c r="E237" s="23" t="s">
        <v>1039</v>
      </c>
      <c r="F237" s="22">
        <v>2013</v>
      </c>
      <c r="G237" s="38">
        <v>44389</v>
      </c>
      <c r="H237" s="22">
        <f t="shared" si="20"/>
        <v>8</v>
      </c>
      <c r="I237" s="22">
        <v>5</v>
      </c>
      <c r="J237" s="22">
        <f t="shared" si="21"/>
        <v>0.19</v>
      </c>
      <c r="K237" s="35">
        <v>72000</v>
      </c>
      <c r="L237" s="40">
        <v>6806.59</v>
      </c>
      <c r="M237" s="77">
        <v>0.18</v>
      </c>
      <c r="N237" s="35">
        <f t="shared" si="22"/>
        <v>84960</v>
      </c>
      <c r="O237" s="35">
        <f t="shared" si="23"/>
        <v>129139.2</v>
      </c>
      <c r="P237" s="57">
        <f t="shared" si="24"/>
        <v>4248</v>
      </c>
      <c r="Q237" s="53">
        <f t="shared" si="25"/>
        <v>4248</v>
      </c>
    </row>
    <row r="238" spans="2:17" hidden="1" x14ac:dyDescent="0.25">
      <c r="B238" s="19">
        <v>233</v>
      </c>
      <c r="C238" s="19" t="s">
        <v>6462</v>
      </c>
      <c r="D238" s="22">
        <v>1200082870</v>
      </c>
      <c r="E238" s="23" t="s">
        <v>868</v>
      </c>
      <c r="F238" s="22">
        <v>2013</v>
      </c>
      <c r="G238" s="38">
        <v>44389</v>
      </c>
      <c r="H238" s="22">
        <f t="shared" si="20"/>
        <v>8</v>
      </c>
      <c r="I238" s="22">
        <v>5</v>
      </c>
      <c r="J238" s="22">
        <f t="shared" si="21"/>
        <v>0.19</v>
      </c>
      <c r="K238" s="35">
        <v>39552</v>
      </c>
      <c r="L238" s="40">
        <v>4275.12</v>
      </c>
      <c r="M238" s="77">
        <v>0.18</v>
      </c>
      <c r="N238" s="35">
        <f t="shared" si="22"/>
        <v>46671.360000000001</v>
      </c>
      <c r="O238" s="35">
        <f t="shared" si="23"/>
        <v>70940.467199999999</v>
      </c>
      <c r="P238" s="57">
        <f t="shared" si="24"/>
        <v>2333.5680000000002</v>
      </c>
      <c r="Q238" s="53">
        <f t="shared" si="25"/>
        <v>2333.5680000000002</v>
      </c>
    </row>
    <row r="239" spans="2:17" hidden="1" x14ac:dyDescent="0.25">
      <c r="B239" s="19">
        <v>234</v>
      </c>
      <c r="C239" s="19" t="s">
        <v>6462</v>
      </c>
      <c r="D239" s="22">
        <v>1200083030</v>
      </c>
      <c r="E239" s="23" t="s">
        <v>1040</v>
      </c>
      <c r="F239" s="22">
        <v>2013</v>
      </c>
      <c r="G239" s="38">
        <v>44389</v>
      </c>
      <c r="H239" s="22">
        <f t="shared" si="20"/>
        <v>8</v>
      </c>
      <c r="I239" s="22">
        <v>5</v>
      </c>
      <c r="J239" s="22">
        <f t="shared" si="21"/>
        <v>0.19</v>
      </c>
      <c r="K239" s="35">
        <v>27625</v>
      </c>
      <c r="L239" s="40">
        <v>2773.74</v>
      </c>
      <c r="M239" s="77">
        <v>0.18</v>
      </c>
      <c r="N239" s="35">
        <f t="shared" si="22"/>
        <v>32597.5</v>
      </c>
      <c r="O239" s="35">
        <f t="shared" si="23"/>
        <v>49548.2</v>
      </c>
      <c r="P239" s="57">
        <f t="shared" si="24"/>
        <v>1629.875</v>
      </c>
      <c r="Q239" s="53">
        <f t="shared" si="25"/>
        <v>1629.875</v>
      </c>
    </row>
    <row r="240" spans="2:17" hidden="1" x14ac:dyDescent="0.25">
      <c r="B240" s="19">
        <v>235</v>
      </c>
      <c r="C240" s="19" t="s">
        <v>6462</v>
      </c>
      <c r="D240" s="22">
        <v>1200070860</v>
      </c>
      <c r="E240" s="23" t="s">
        <v>1041</v>
      </c>
      <c r="F240" s="22">
        <v>2013</v>
      </c>
      <c r="G240" s="38">
        <v>44389</v>
      </c>
      <c r="H240" s="22">
        <f t="shared" si="20"/>
        <v>8</v>
      </c>
      <c r="I240" s="22">
        <v>5</v>
      </c>
      <c r="J240" s="22">
        <f t="shared" si="21"/>
        <v>0.19</v>
      </c>
      <c r="K240" s="35">
        <v>17000</v>
      </c>
      <c r="L240" s="40">
        <v>2073.83</v>
      </c>
      <c r="M240" s="77">
        <v>0.18</v>
      </c>
      <c r="N240" s="35">
        <f t="shared" si="22"/>
        <v>20060</v>
      </c>
      <c r="O240" s="35">
        <f t="shared" si="23"/>
        <v>30491.200000000001</v>
      </c>
      <c r="P240" s="57">
        <f t="shared" si="24"/>
        <v>1003</v>
      </c>
      <c r="Q240" s="53">
        <f t="shared" si="25"/>
        <v>1003</v>
      </c>
    </row>
    <row r="241" spans="2:17" hidden="1" x14ac:dyDescent="0.25">
      <c r="B241" s="19">
        <v>236</v>
      </c>
      <c r="C241" s="19" t="s">
        <v>6462</v>
      </c>
      <c r="D241" s="22">
        <v>1200070850</v>
      </c>
      <c r="E241" s="23" t="s">
        <v>1042</v>
      </c>
      <c r="F241" s="22">
        <v>2013</v>
      </c>
      <c r="G241" s="38">
        <v>44389</v>
      </c>
      <c r="H241" s="22">
        <f t="shared" si="20"/>
        <v>8</v>
      </c>
      <c r="I241" s="22">
        <v>5</v>
      </c>
      <c r="J241" s="22">
        <f t="shared" si="21"/>
        <v>0.19</v>
      </c>
      <c r="K241" s="35">
        <v>16075</v>
      </c>
      <c r="L241" s="40">
        <v>1960.78</v>
      </c>
      <c r="M241" s="77">
        <v>0.18</v>
      </c>
      <c r="N241" s="35">
        <f t="shared" si="22"/>
        <v>18968.5</v>
      </c>
      <c r="O241" s="35">
        <f t="shared" si="23"/>
        <v>28832.12</v>
      </c>
      <c r="P241" s="57">
        <f t="shared" si="24"/>
        <v>948.42500000000007</v>
      </c>
      <c r="Q241" s="53">
        <f t="shared" si="25"/>
        <v>948.42500000000007</v>
      </c>
    </row>
    <row r="242" spans="2:17" hidden="1" x14ac:dyDescent="0.25">
      <c r="B242" s="19">
        <v>237</v>
      </c>
      <c r="C242" s="19" t="s">
        <v>6462</v>
      </c>
      <c r="D242" s="22">
        <v>1200086380</v>
      </c>
      <c r="E242" s="23" t="s">
        <v>1043</v>
      </c>
      <c r="F242" s="22">
        <v>2014</v>
      </c>
      <c r="G242" s="38">
        <v>44389</v>
      </c>
      <c r="H242" s="22">
        <f t="shared" si="20"/>
        <v>7</v>
      </c>
      <c r="I242" s="22">
        <v>5</v>
      </c>
      <c r="J242" s="22">
        <f t="shared" si="21"/>
        <v>0.19</v>
      </c>
      <c r="K242" s="35">
        <v>2367724.27</v>
      </c>
      <c r="L242" s="40">
        <v>496879.42</v>
      </c>
      <c r="M242" s="77">
        <v>0.08</v>
      </c>
      <c r="N242" s="35">
        <f t="shared" si="22"/>
        <v>2557142.2116</v>
      </c>
      <c r="O242" s="35">
        <f t="shared" si="23"/>
        <v>3400999.1414280003</v>
      </c>
      <c r="P242" s="57">
        <f t="shared" si="24"/>
        <v>127857.11058000001</v>
      </c>
      <c r="Q242" s="53">
        <f t="shared" si="25"/>
        <v>127857.11058000001</v>
      </c>
    </row>
    <row r="243" spans="2:17" hidden="1" x14ac:dyDescent="0.25">
      <c r="B243" s="19">
        <v>238</v>
      </c>
      <c r="C243" s="19" t="s">
        <v>6462</v>
      </c>
      <c r="D243" s="22">
        <v>1200092820</v>
      </c>
      <c r="E243" s="23" t="s">
        <v>1044</v>
      </c>
      <c r="F243" s="22">
        <v>2014</v>
      </c>
      <c r="G243" s="38">
        <v>44389</v>
      </c>
      <c r="H243" s="22">
        <f t="shared" si="20"/>
        <v>7</v>
      </c>
      <c r="I243" s="22">
        <v>5</v>
      </c>
      <c r="J243" s="22">
        <f t="shared" si="21"/>
        <v>0.19</v>
      </c>
      <c r="K243" s="35">
        <v>396000</v>
      </c>
      <c r="L243" s="40">
        <v>128449.38</v>
      </c>
      <c r="M243" s="77">
        <v>0.08</v>
      </c>
      <c r="N243" s="35">
        <f t="shared" si="22"/>
        <v>427680</v>
      </c>
      <c r="O243" s="35">
        <f t="shared" si="23"/>
        <v>568814.4</v>
      </c>
      <c r="P243" s="57">
        <f t="shared" si="24"/>
        <v>21384</v>
      </c>
      <c r="Q243" s="53">
        <f t="shared" si="25"/>
        <v>21384</v>
      </c>
    </row>
    <row r="244" spans="2:17" hidden="1" x14ac:dyDescent="0.25">
      <c r="B244" s="19">
        <v>239</v>
      </c>
      <c r="C244" s="19" t="s">
        <v>6462</v>
      </c>
      <c r="D244" s="22">
        <v>1200091020</v>
      </c>
      <c r="E244" s="23" t="s">
        <v>1045</v>
      </c>
      <c r="F244" s="22">
        <v>2014</v>
      </c>
      <c r="G244" s="38">
        <v>44389</v>
      </c>
      <c r="H244" s="22">
        <f t="shared" si="20"/>
        <v>7</v>
      </c>
      <c r="I244" s="22">
        <v>5</v>
      </c>
      <c r="J244" s="22">
        <f t="shared" si="21"/>
        <v>0.19</v>
      </c>
      <c r="K244" s="35">
        <v>380035.07</v>
      </c>
      <c r="L244" s="40">
        <v>90928.13</v>
      </c>
      <c r="M244" s="77">
        <v>0.08</v>
      </c>
      <c r="N244" s="35">
        <f t="shared" si="22"/>
        <v>410437.87560000003</v>
      </c>
      <c r="O244" s="35">
        <f t="shared" si="23"/>
        <v>545882.37454800005</v>
      </c>
      <c r="P244" s="57">
        <f t="shared" si="24"/>
        <v>20521.893780000002</v>
      </c>
      <c r="Q244" s="53">
        <f t="shared" si="25"/>
        <v>20521.893780000002</v>
      </c>
    </row>
    <row r="245" spans="2:17" hidden="1" x14ac:dyDescent="0.25">
      <c r="B245" s="19">
        <v>240</v>
      </c>
      <c r="C245" s="19" t="s">
        <v>6462</v>
      </c>
      <c r="D245" s="22">
        <v>1200093400</v>
      </c>
      <c r="E245" s="23" t="s">
        <v>1046</v>
      </c>
      <c r="F245" s="22">
        <v>2014</v>
      </c>
      <c r="G245" s="38">
        <v>44389</v>
      </c>
      <c r="H245" s="22">
        <f t="shared" si="20"/>
        <v>7</v>
      </c>
      <c r="I245" s="22">
        <v>5</v>
      </c>
      <c r="J245" s="22">
        <f t="shared" si="21"/>
        <v>0.19</v>
      </c>
      <c r="K245" s="35">
        <v>263746</v>
      </c>
      <c r="L245" s="40">
        <v>65657.710000000006</v>
      </c>
      <c r="M245" s="77">
        <v>0.08</v>
      </c>
      <c r="N245" s="35">
        <f t="shared" si="22"/>
        <v>284845.68</v>
      </c>
      <c r="O245" s="35">
        <f t="shared" si="23"/>
        <v>378844.75440000003</v>
      </c>
      <c r="P245" s="57">
        <f t="shared" si="24"/>
        <v>14242.284</v>
      </c>
      <c r="Q245" s="53">
        <f t="shared" si="25"/>
        <v>14242.284</v>
      </c>
    </row>
    <row r="246" spans="2:17" hidden="1" x14ac:dyDescent="0.25">
      <c r="B246" s="19">
        <v>241</v>
      </c>
      <c r="C246" s="19" t="s">
        <v>6462</v>
      </c>
      <c r="D246" s="22">
        <v>1200093390</v>
      </c>
      <c r="E246" s="23" t="s">
        <v>1046</v>
      </c>
      <c r="F246" s="22">
        <v>2014</v>
      </c>
      <c r="G246" s="38">
        <v>44389</v>
      </c>
      <c r="H246" s="22">
        <f t="shared" si="20"/>
        <v>7</v>
      </c>
      <c r="I246" s="22">
        <v>5</v>
      </c>
      <c r="J246" s="22">
        <f t="shared" si="21"/>
        <v>0.19</v>
      </c>
      <c r="K246" s="35">
        <v>246883</v>
      </c>
      <c r="L246" s="40">
        <v>61459.14</v>
      </c>
      <c r="M246" s="77">
        <v>0.08</v>
      </c>
      <c r="N246" s="35">
        <f t="shared" si="22"/>
        <v>266633.64</v>
      </c>
      <c r="O246" s="35">
        <f t="shared" si="23"/>
        <v>354622.74120000005</v>
      </c>
      <c r="P246" s="57">
        <f t="shared" si="24"/>
        <v>13331.682000000001</v>
      </c>
      <c r="Q246" s="53">
        <f t="shared" si="25"/>
        <v>13331.682000000001</v>
      </c>
    </row>
    <row r="247" spans="2:17" hidden="1" x14ac:dyDescent="0.25">
      <c r="B247" s="19">
        <v>242</v>
      </c>
      <c r="C247" s="19" t="s">
        <v>6462</v>
      </c>
      <c r="D247" s="22">
        <v>1200093370</v>
      </c>
      <c r="E247" s="23" t="s">
        <v>1046</v>
      </c>
      <c r="F247" s="22">
        <v>2014</v>
      </c>
      <c r="G247" s="38">
        <v>44389</v>
      </c>
      <c r="H247" s="22">
        <f t="shared" si="20"/>
        <v>7</v>
      </c>
      <c r="I247" s="22">
        <v>5</v>
      </c>
      <c r="J247" s="22">
        <f t="shared" si="21"/>
        <v>0.19</v>
      </c>
      <c r="K247" s="35">
        <v>246883</v>
      </c>
      <c r="L247" s="40">
        <v>61459.14</v>
      </c>
      <c r="M247" s="77">
        <v>0.08</v>
      </c>
      <c r="N247" s="35">
        <f t="shared" si="22"/>
        <v>266633.64</v>
      </c>
      <c r="O247" s="35">
        <f t="shared" si="23"/>
        <v>354622.74120000005</v>
      </c>
      <c r="P247" s="57">
        <f t="shared" si="24"/>
        <v>13331.682000000001</v>
      </c>
      <c r="Q247" s="53">
        <f t="shared" si="25"/>
        <v>13331.682000000001</v>
      </c>
    </row>
    <row r="248" spans="2:17" hidden="1" x14ac:dyDescent="0.25">
      <c r="B248" s="19">
        <v>243</v>
      </c>
      <c r="C248" s="19" t="s">
        <v>6462</v>
      </c>
      <c r="D248" s="22">
        <v>1200093380</v>
      </c>
      <c r="E248" s="23" t="s">
        <v>1046</v>
      </c>
      <c r="F248" s="22">
        <v>2014</v>
      </c>
      <c r="G248" s="38">
        <v>44389</v>
      </c>
      <c r="H248" s="22">
        <f t="shared" si="20"/>
        <v>7</v>
      </c>
      <c r="I248" s="22">
        <v>5</v>
      </c>
      <c r="J248" s="22">
        <f t="shared" si="21"/>
        <v>0.19</v>
      </c>
      <c r="K248" s="35">
        <v>246883</v>
      </c>
      <c r="L248" s="40">
        <v>61459.14</v>
      </c>
      <c r="M248" s="77">
        <v>0.08</v>
      </c>
      <c r="N248" s="35">
        <f t="shared" si="22"/>
        <v>266633.64</v>
      </c>
      <c r="O248" s="35">
        <f t="shared" si="23"/>
        <v>354622.74120000005</v>
      </c>
      <c r="P248" s="57">
        <f t="shared" si="24"/>
        <v>13331.682000000001</v>
      </c>
      <c r="Q248" s="53">
        <f t="shared" si="25"/>
        <v>13331.682000000001</v>
      </c>
    </row>
    <row r="249" spans="2:17" hidden="1" x14ac:dyDescent="0.25">
      <c r="B249" s="19">
        <v>244</v>
      </c>
      <c r="C249" s="19" t="s">
        <v>6462</v>
      </c>
      <c r="D249" s="22">
        <v>1200086870</v>
      </c>
      <c r="E249" s="23" t="s">
        <v>1038</v>
      </c>
      <c r="F249" s="22">
        <v>2014</v>
      </c>
      <c r="G249" s="38">
        <v>44389</v>
      </c>
      <c r="H249" s="22">
        <f t="shared" si="20"/>
        <v>7</v>
      </c>
      <c r="I249" s="22">
        <v>5</v>
      </c>
      <c r="J249" s="22">
        <f t="shared" si="21"/>
        <v>0.19</v>
      </c>
      <c r="K249" s="35">
        <v>232000</v>
      </c>
      <c r="L249" s="40">
        <v>48729.04</v>
      </c>
      <c r="M249" s="77">
        <v>0.08</v>
      </c>
      <c r="N249" s="35">
        <f t="shared" si="22"/>
        <v>250560.00000000003</v>
      </c>
      <c r="O249" s="35">
        <f t="shared" si="23"/>
        <v>333244.80000000005</v>
      </c>
      <c r="P249" s="57">
        <f t="shared" si="24"/>
        <v>12528.000000000002</v>
      </c>
      <c r="Q249" s="53">
        <f t="shared" si="25"/>
        <v>12528.000000000002</v>
      </c>
    </row>
    <row r="250" spans="2:17" hidden="1" x14ac:dyDescent="0.25">
      <c r="B250" s="19">
        <v>245</v>
      </c>
      <c r="C250" s="19" t="s">
        <v>6462</v>
      </c>
      <c r="D250" s="22">
        <v>1200092040</v>
      </c>
      <c r="E250" s="23" t="s">
        <v>1047</v>
      </c>
      <c r="F250" s="22">
        <v>2014</v>
      </c>
      <c r="G250" s="38">
        <v>44389</v>
      </c>
      <c r="H250" s="22">
        <f t="shared" si="20"/>
        <v>7</v>
      </c>
      <c r="I250" s="22">
        <v>5</v>
      </c>
      <c r="J250" s="22">
        <f t="shared" si="21"/>
        <v>0.19</v>
      </c>
      <c r="K250" s="35">
        <v>217000</v>
      </c>
      <c r="L250" s="40">
        <v>54099.53</v>
      </c>
      <c r="M250" s="77">
        <v>0.08</v>
      </c>
      <c r="N250" s="35">
        <f t="shared" si="22"/>
        <v>234360.00000000003</v>
      </c>
      <c r="O250" s="35">
        <f t="shared" si="23"/>
        <v>311698.80000000005</v>
      </c>
      <c r="P250" s="57">
        <f t="shared" si="24"/>
        <v>11718.000000000002</v>
      </c>
      <c r="Q250" s="53">
        <f t="shared" si="25"/>
        <v>11718.000000000002</v>
      </c>
    </row>
    <row r="251" spans="2:17" hidden="1" x14ac:dyDescent="0.25">
      <c r="B251" s="19">
        <v>246</v>
      </c>
      <c r="C251" s="19" t="s">
        <v>6462</v>
      </c>
      <c r="D251" s="22">
        <v>1200084440</v>
      </c>
      <c r="E251" s="23" t="s">
        <v>1048</v>
      </c>
      <c r="F251" s="22">
        <v>2014</v>
      </c>
      <c r="G251" s="38">
        <v>44389</v>
      </c>
      <c r="H251" s="22">
        <f t="shared" si="20"/>
        <v>7</v>
      </c>
      <c r="I251" s="22">
        <v>5</v>
      </c>
      <c r="J251" s="22">
        <f t="shared" si="21"/>
        <v>0.19</v>
      </c>
      <c r="K251" s="35">
        <v>214693.5</v>
      </c>
      <c r="L251" s="40">
        <v>23651.95</v>
      </c>
      <c r="M251" s="77">
        <v>0.08</v>
      </c>
      <c r="N251" s="35">
        <f t="shared" si="22"/>
        <v>231868.98</v>
      </c>
      <c r="O251" s="35">
        <f t="shared" si="23"/>
        <v>308385.74340000004</v>
      </c>
      <c r="P251" s="57">
        <f t="shared" si="24"/>
        <v>11593.449000000001</v>
      </c>
      <c r="Q251" s="53">
        <f t="shared" si="25"/>
        <v>11593.449000000001</v>
      </c>
    </row>
    <row r="252" spans="2:17" hidden="1" x14ac:dyDescent="0.25">
      <c r="B252" s="19">
        <v>247</v>
      </c>
      <c r="C252" s="19" t="s">
        <v>6462</v>
      </c>
      <c r="D252" s="22">
        <v>1200082600</v>
      </c>
      <c r="E252" s="23" t="s">
        <v>1049</v>
      </c>
      <c r="F252" s="22">
        <v>2014</v>
      </c>
      <c r="G252" s="38">
        <v>44389</v>
      </c>
      <c r="H252" s="22">
        <f t="shared" si="20"/>
        <v>7</v>
      </c>
      <c r="I252" s="22">
        <v>5</v>
      </c>
      <c r="J252" s="22">
        <f t="shared" si="21"/>
        <v>0.19</v>
      </c>
      <c r="K252" s="35">
        <v>197742.5</v>
      </c>
      <c r="L252" s="40">
        <v>20355.939999999999</v>
      </c>
      <c r="M252" s="77">
        <v>0.08</v>
      </c>
      <c r="N252" s="35">
        <f t="shared" si="22"/>
        <v>213561.90000000002</v>
      </c>
      <c r="O252" s="35">
        <f t="shared" si="23"/>
        <v>284037.32700000005</v>
      </c>
      <c r="P252" s="57">
        <f t="shared" si="24"/>
        <v>10678.095000000001</v>
      </c>
      <c r="Q252" s="53">
        <f t="shared" si="25"/>
        <v>10678.095000000001</v>
      </c>
    </row>
    <row r="253" spans="2:17" hidden="1" x14ac:dyDescent="0.25">
      <c r="B253" s="19">
        <v>248</v>
      </c>
      <c r="C253" s="19" t="s">
        <v>6462</v>
      </c>
      <c r="D253" s="22">
        <v>1200092690</v>
      </c>
      <c r="E253" s="23" t="s">
        <v>1050</v>
      </c>
      <c r="F253" s="22">
        <v>2014</v>
      </c>
      <c r="G253" s="38">
        <v>44389</v>
      </c>
      <c r="H253" s="22">
        <f t="shared" si="20"/>
        <v>7</v>
      </c>
      <c r="I253" s="22">
        <v>5</v>
      </c>
      <c r="J253" s="22">
        <f t="shared" si="21"/>
        <v>0.19</v>
      </c>
      <c r="K253" s="35">
        <v>195000</v>
      </c>
      <c r="L253" s="40">
        <v>47083.06</v>
      </c>
      <c r="M253" s="77">
        <v>0.08</v>
      </c>
      <c r="N253" s="35">
        <f t="shared" si="22"/>
        <v>210600</v>
      </c>
      <c r="O253" s="35">
        <f t="shared" si="23"/>
        <v>280098</v>
      </c>
      <c r="P253" s="57">
        <f t="shared" si="24"/>
        <v>10530</v>
      </c>
      <c r="Q253" s="53">
        <f t="shared" si="25"/>
        <v>10530</v>
      </c>
    </row>
    <row r="254" spans="2:17" hidden="1" x14ac:dyDescent="0.25">
      <c r="B254" s="19">
        <v>249</v>
      </c>
      <c r="C254" s="19" t="s">
        <v>6462</v>
      </c>
      <c r="D254" s="22">
        <v>1200084360</v>
      </c>
      <c r="E254" s="23" t="s">
        <v>1000</v>
      </c>
      <c r="F254" s="22">
        <v>2014</v>
      </c>
      <c r="G254" s="38">
        <v>44389</v>
      </c>
      <c r="H254" s="22">
        <f t="shared" si="20"/>
        <v>7</v>
      </c>
      <c r="I254" s="22">
        <v>5</v>
      </c>
      <c r="J254" s="22">
        <f t="shared" si="21"/>
        <v>0.19</v>
      </c>
      <c r="K254" s="35">
        <v>192000</v>
      </c>
      <c r="L254" s="40">
        <v>21152.34</v>
      </c>
      <c r="M254" s="77">
        <v>0.08</v>
      </c>
      <c r="N254" s="35">
        <f t="shared" si="22"/>
        <v>207360</v>
      </c>
      <c r="O254" s="35">
        <f t="shared" si="23"/>
        <v>275788.79999999999</v>
      </c>
      <c r="P254" s="57">
        <f t="shared" si="24"/>
        <v>10368</v>
      </c>
      <c r="Q254" s="53">
        <f t="shared" si="25"/>
        <v>10368</v>
      </c>
    </row>
    <row r="255" spans="2:17" hidden="1" x14ac:dyDescent="0.25">
      <c r="B255" s="19">
        <v>250</v>
      </c>
      <c r="C255" s="19" t="s">
        <v>6462</v>
      </c>
      <c r="D255" s="22">
        <v>1200090840</v>
      </c>
      <c r="E255" s="23" t="s">
        <v>1051</v>
      </c>
      <c r="F255" s="22">
        <v>2014</v>
      </c>
      <c r="G255" s="38">
        <v>44389</v>
      </c>
      <c r="H255" s="22">
        <f t="shared" si="20"/>
        <v>7</v>
      </c>
      <c r="I255" s="22">
        <v>5</v>
      </c>
      <c r="J255" s="22">
        <f t="shared" si="21"/>
        <v>0.19</v>
      </c>
      <c r="K255" s="35">
        <v>97128</v>
      </c>
      <c r="L255" s="40">
        <v>23541.53</v>
      </c>
      <c r="M255" s="77">
        <v>0.08</v>
      </c>
      <c r="N255" s="35">
        <f t="shared" si="22"/>
        <v>104898.24000000001</v>
      </c>
      <c r="O255" s="35">
        <f t="shared" si="23"/>
        <v>139514.65920000002</v>
      </c>
      <c r="P255" s="57">
        <f t="shared" si="24"/>
        <v>5244.9120000000003</v>
      </c>
      <c r="Q255" s="53">
        <f t="shared" si="25"/>
        <v>5244.9120000000003</v>
      </c>
    </row>
    <row r="256" spans="2:17" hidden="1" x14ac:dyDescent="0.25">
      <c r="B256" s="19">
        <v>251</v>
      </c>
      <c r="C256" s="19" t="s">
        <v>6462</v>
      </c>
      <c r="D256" s="22">
        <v>1200082890</v>
      </c>
      <c r="E256" s="23" t="s">
        <v>1052</v>
      </c>
      <c r="F256" s="22">
        <v>2014</v>
      </c>
      <c r="G256" s="38">
        <v>44389</v>
      </c>
      <c r="H256" s="22">
        <f t="shared" si="20"/>
        <v>7</v>
      </c>
      <c r="I256" s="22">
        <v>5</v>
      </c>
      <c r="J256" s="22">
        <f t="shared" si="21"/>
        <v>0.19</v>
      </c>
      <c r="K256" s="35">
        <v>90250</v>
      </c>
      <c r="L256" s="40">
        <v>9197.5300000000007</v>
      </c>
      <c r="M256" s="77">
        <v>0.08</v>
      </c>
      <c r="N256" s="35">
        <f t="shared" si="22"/>
        <v>97470</v>
      </c>
      <c r="O256" s="35">
        <f t="shared" si="23"/>
        <v>129635.1</v>
      </c>
      <c r="P256" s="57">
        <f t="shared" si="24"/>
        <v>4873.5</v>
      </c>
      <c r="Q256" s="53">
        <f t="shared" si="25"/>
        <v>4873.5</v>
      </c>
    </row>
    <row r="257" spans="2:17" hidden="1" x14ac:dyDescent="0.25">
      <c r="B257" s="19">
        <v>252</v>
      </c>
      <c r="C257" s="19" t="s">
        <v>6462</v>
      </c>
      <c r="D257" s="22">
        <v>1200088770</v>
      </c>
      <c r="E257" s="23" t="s">
        <v>1053</v>
      </c>
      <c r="F257" s="22">
        <v>2014</v>
      </c>
      <c r="G257" s="38">
        <v>44389</v>
      </c>
      <c r="H257" s="22">
        <f t="shared" si="20"/>
        <v>7</v>
      </c>
      <c r="I257" s="22">
        <v>5</v>
      </c>
      <c r="J257" s="22">
        <f t="shared" si="21"/>
        <v>0.19</v>
      </c>
      <c r="K257" s="35">
        <v>82000</v>
      </c>
      <c r="L257" s="40">
        <v>17851.080000000002</v>
      </c>
      <c r="M257" s="77">
        <v>0.08</v>
      </c>
      <c r="N257" s="35">
        <f t="shared" si="22"/>
        <v>88560</v>
      </c>
      <c r="O257" s="35">
        <f t="shared" si="23"/>
        <v>117784.8</v>
      </c>
      <c r="P257" s="57">
        <f t="shared" si="24"/>
        <v>4428</v>
      </c>
      <c r="Q257" s="53">
        <f t="shared" si="25"/>
        <v>4428</v>
      </c>
    </row>
    <row r="258" spans="2:17" hidden="1" x14ac:dyDescent="0.25">
      <c r="B258" s="19">
        <v>253</v>
      </c>
      <c r="C258" s="19" t="s">
        <v>6462</v>
      </c>
      <c r="D258" s="22">
        <v>1200088780</v>
      </c>
      <c r="E258" s="23" t="s">
        <v>1054</v>
      </c>
      <c r="F258" s="22">
        <v>2014</v>
      </c>
      <c r="G258" s="38">
        <v>44389</v>
      </c>
      <c r="H258" s="22">
        <f t="shared" si="20"/>
        <v>7</v>
      </c>
      <c r="I258" s="22">
        <v>5</v>
      </c>
      <c r="J258" s="22">
        <f t="shared" si="21"/>
        <v>0.19</v>
      </c>
      <c r="K258" s="35">
        <v>82000</v>
      </c>
      <c r="L258" s="40">
        <v>17851.080000000002</v>
      </c>
      <c r="M258" s="77">
        <v>0.08</v>
      </c>
      <c r="N258" s="35">
        <f t="shared" si="22"/>
        <v>88560</v>
      </c>
      <c r="O258" s="35">
        <f t="shared" si="23"/>
        <v>117784.8</v>
      </c>
      <c r="P258" s="57">
        <f t="shared" si="24"/>
        <v>4428</v>
      </c>
      <c r="Q258" s="53">
        <f t="shared" si="25"/>
        <v>4428</v>
      </c>
    </row>
    <row r="259" spans="2:17" hidden="1" x14ac:dyDescent="0.25">
      <c r="B259" s="19">
        <v>254</v>
      </c>
      <c r="C259" s="19" t="s">
        <v>6462</v>
      </c>
      <c r="D259" s="22">
        <v>1200093600</v>
      </c>
      <c r="E259" s="23" t="s">
        <v>1055</v>
      </c>
      <c r="F259" s="22">
        <v>2014</v>
      </c>
      <c r="G259" s="38">
        <v>44389</v>
      </c>
      <c r="H259" s="22">
        <f t="shared" si="20"/>
        <v>7</v>
      </c>
      <c r="I259" s="22">
        <v>5</v>
      </c>
      <c r="J259" s="22">
        <f t="shared" si="21"/>
        <v>0.19</v>
      </c>
      <c r="K259" s="35">
        <v>54000</v>
      </c>
      <c r="L259" s="40">
        <v>13600.06</v>
      </c>
      <c r="M259" s="77">
        <v>0.08</v>
      </c>
      <c r="N259" s="35">
        <f t="shared" si="22"/>
        <v>58320.000000000007</v>
      </c>
      <c r="O259" s="35">
        <f t="shared" si="23"/>
        <v>77565.60000000002</v>
      </c>
      <c r="P259" s="57">
        <f t="shared" si="24"/>
        <v>2916.0000000000005</v>
      </c>
      <c r="Q259" s="53">
        <f t="shared" si="25"/>
        <v>2916.0000000000005</v>
      </c>
    </row>
    <row r="260" spans="2:17" hidden="1" x14ac:dyDescent="0.25">
      <c r="B260" s="19">
        <v>255</v>
      </c>
      <c r="C260" s="19" t="s">
        <v>6462</v>
      </c>
      <c r="D260" s="22">
        <v>1200086390</v>
      </c>
      <c r="E260" s="23" t="s">
        <v>1056</v>
      </c>
      <c r="F260" s="22">
        <v>2014</v>
      </c>
      <c r="G260" s="38">
        <v>44389</v>
      </c>
      <c r="H260" s="22">
        <f t="shared" si="20"/>
        <v>7</v>
      </c>
      <c r="I260" s="22">
        <v>5</v>
      </c>
      <c r="J260" s="22">
        <f t="shared" si="21"/>
        <v>0.19</v>
      </c>
      <c r="K260" s="35">
        <v>44550</v>
      </c>
      <c r="L260" s="40">
        <v>4907.16</v>
      </c>
      <c r="M260" s="77">
        <v>0.08</v>
      </c>
      <c r="N260" s="35">
        <f t="shared" si="22"/>
        <v>48114</v>
      </c>
      <c r="O260" s="35">
        <f t="shared" si="23"/>
        <v>63991.62</v>
      </c>
      <c r="P260" s="57">
        <f t="shared" si="24"/>
        <v>2405.7000000000003</v>
      </c>
      <c r="Q260" s="53">
        <f t="shared" si="25"/>
        <v>2405.7000000000003</v>
      </c>
    </row>
    <row r="261" spans="2:17" hidden="1" x14ac:dyDescent="0.25">
      <c r="B261" s="19">
        <v>256</v>
      </c>
      <c r="C261" s="19" t="s">
        <v>6462</v>
      </c>
      <c r="D261" s="22">
        <v>1200092800</v>
      </c>
      <c r="E261" s="23" t="s">
        <v>1057</v>
      </c>
      <c r="F261" s="22">
        <v>2014</v>
      </c>
      <c r="G261" s="38">
        <v>44389</v>
      </c>
      <c r="H261" s="22">
        <f t="shared" si="20"/>
        <v>7</v>
      </c>
      <c r="I261" s="22">
        <v>5</v>
      </c>
      <c r="J261" s="22">
        <f t="shared" si="21"/>
        <v>0.19</v>
      </c>
      <c r="K261" s="35">
        <v>42700</v>
      </c>
      <c r="L261" s="40">
        <v>10355.76</v>
      </c>
      <c r="M261" s="77">
        <v>0.08</v>
      </c>
      <c r="N261" s="35">
        <f t="shared" si="22"/>
        <v>46116</v>
      </c>
      <c r="O261" s="35">
        <f t="shared" si="23"/>
        <v>61334.280000000006</v>
      </c>
      <c r="P261" s="57">
        <f t="shared" si="24"/>
        <v>2305.8000000000002</v>
      </c>
      <c r="Q261" s="53">
        <f t="shared" si="25"/>
        <v>2305.8000000000002</v>
      </c>
    </row>
    <row r="262" spans="2:17" hidden="1" x14ac:dyDescent="0.25">
      <c r="B262" s="19">
        <v>257</v>
      </c>
      <c r="C262" s="19" t="s">
        <v>6462</v>
      </c>
      <c r="D262" s="22">
        <v>1200049090</v>
      </c>
      <c r="E262" s="23" t="s">
        <v>1058</v>
      </c>
      <c r="F262" s="22">
        <v>2014</v>
      </c>
      <c r="G262" s="38">
        <v>44389</v>
      </c>
      <c r="H262" s="22">
        <f t="shared" si="20"/>
        <v>7</v>
      </c>
      <c r="I262" s="22">
        <v>5</v>
      </c>
      <c r="J262" s="22">
        <f t="shared" si="21"/>
        <v>0.19</v>
      </c>
      <c r="K262" s="35">
        <v>25691</v>
      </c>
      <c r="L262" s="40">
        <v>2784.22</v>
      </c>
      <c r="M262" s="77">
        <v>0.02</v>
      </c>
      <c r="N262" s="35">
        <f t="shared" si="22"/>
        <v>26204.82</v>
      </c>
      <c r="O262" s="35">
        <f t="shared" si="23"/>
        <v>34852.410600000003</v>
      </c>
      <c r="P262" s="57">
        <f t="shared" si="24"/>
        <v>1310.241</v>
      </c>
      <c r="Q262" s="53">
        <f t="shared" si="25"/>
        <v>1310.241</v>
      </c>
    </row>
    <row r="263" spans="2:17" hidden="1" x14ac:dyDescent="0.25">
      <c r="B263" s="19">
        <v>258</v>
      </c>
      <c r="C263" s="19" t="s">
        <v>6462</v>
      </c>
      <c r="D263" s="22">
        <v>1200083820</v>
      </c>
      <c r="E263" s="23" t="s">
        <v>1059</v>
      </c>
      <c r="F263" s="22">
        <v>2014</v>
      </c>
      <c r="G263" s="38">
        <v>44389</v>
      </c>
      <c r="H263" s="22">
        <f t="shared" ref="H263:H326" si="26">YEAR(G263)-F263</f>
        <v>7</v>
      </c>
      <c r="I263" s="22">
        <v>5</v>
      </c>
      <c r="J263" s="22">
        <f t="shared" ref="J263:J326" si="27">(95/I263/100)</f>
        <v>0.19</v>
      </c>
      <c r="K263" s="35">
        <v>22000</v>
      </c>
      <c r="L263" s="40">
        <v>8857.2800000000007</v>
      </c>
      <c r="M263" s="77">
        <v>0.08</v>
      </c>
      <c r="N263" s="35">
        <f t="shared" ref="N263:N326" si="28">K263*(1+M263)</f>
        <v>23760</v>
      </c>
      <c r="O263" s="35">
        <f t="shared" ref="O263:O326" si="29">H263*J263*N263</f>
        <v>31600.800000000003</v>
      </c>
      <c r="P263" s="57">
        <f t="shared" ref="P263:P326" si="30">IF(N263-O263&lt;=0,5%*N263,N263-O263)</f>
        <v>1188</v>
      </c>
      <c r="Q263" s="53">
        <f t="shared" ref="Q263:Q326" si="31">IF(P263=N263*5%,P263,P263*0.9)</f>
        <v>1188</v>
      </c>
    </row>
    <row r="264" spans="2:17" hidden="1" x14ac:dyDescent="0.25">
      <c r="B264" s="19">
        <v>259</v>
      </c>
      <c r="C264" s="19" t="s">
        <v>6462</v>
      </c>
      <c r="D264" s="22">
        <v>1200083880</v>
      </c>
      <c r="E264" s="23" t="s">
        <v>1060</v>
      </c>
      <c r="F264" s="22">
        <v>2014</v>
      </c>
      <c r="G264" s="38">
        <v>44389</v>
      </c>
      <c r="H264" s="22">
        <f t="shared" si="26"/>
        <v>7</v>
      </c>
      <c r="I264" s="22">
        <v>5</v>
      </c>
      <c r="J264" s="22">
        <f t="shared" si="27"/>
        <v>0.19</v>
      </c>
      <c r="K264" s="35">
        <v>6500</v>
      </c>
      <c r="L264" s="40">
        <v>780.44</v>
      </c>
      <c r="M264" s="77">
        <v>0.08</v>
      </c>
      <c r="N264" s="35">
        <f t="shared" si="28"/>
        <v>7020.0000000000009</v>
      </c>
      <c r="O264" s="35">
        <f t="shared" si="29"/>
        <v>9336.6000000000022</v>
      </c>
      <c r="P264" s="57">
        <f t="shared" si="30"/>
        <v>351.00000000000006</v>
      </c>
      <c r="Q264" s="53">
        <f t="shared" si="31"/>
        <v>351.00000000000006</v>
      </c>
    </row>
    <row r="265" spans="2:17" hidden="1" x14ac:dyDescent="0.25">
      <c r="B265" s="19">
        <v>260</v>
      </c>
      <c r="C265" s="19" t="s">
        <v>6462</v>
      </c>
      <c r="D265" s="22">
        <v>1200097470</v>
      </c>
      <c r="E265" s="23" t="s">
        <v>1061</v>
      </c>
      <c r="F265" s="22">
        <v>2015</v>
      </c>
      <c r="G265" s="38">
        <v>44389</v>
      </c>
      <c r="H265" s="22">
        <f t="shared" si="26"/>
        <v>6</v>
      </c>
      <c r="I265" s="22">
        <v>5</v>
      </c>
      <c r="J265" s="22">
        <f t="shared" si="27"/>
        <v>0.19</v>
      </c>
      <c r="K265" s="35">
        <v>2276284.84</v>
      </c>
      <c r="L265" s="40">
        <v>916047.62</v>
      </c>
      <c r="M265" s="77">
        <v>0</v>
      </c>
      <c r="N265" s="35">
        <f t="shared" si="28"/>
        <v>2276284.84</v>
      </c>
      <c r="O265" s="35">
        <f t="shared" si="29"/>
        <v>2594964.7176000001</v>
      </c>
      <c r="P265" s="57">
        <f t="shared" si="30"/>
        <v>113814.242</v>
      </c>
      <c r="Q265" s="53">
        <f t="shared" si="31"/>
        <v>113814.242</v>
      </c>
    </row>
    <row r="266" spans="2:17" hidden="1" x14ac:dyDescent="0.25">
      <c r="B266" s="19">
        <v>261</v>
      </c>
      <c r="C266" s="19" t="s">
        <v>6462</v>
      </c>
      <c r="D266" s="22">
        <v>1200101710</v>
      </c>
      <c r="E266" s="23" t="s">
        <v>1062</v>
      </c>
      <c r="F266" s="22">
        <v>2015</v>
      </c>
      <c r="G266" s="38">
        <v>44389</v>
      </c>
      <c r="H266" s="22">
        <f t="shared" si="26"/>
        <v>6</v>
      </c>
      <c r="I266" s="22">
        <v>5</v>
      </c>
      <c r="J266" s="22">
        <f t="shared" si="27"/>
        <v>0.19</v>
      </c>
      <c r="K266" s="35">
        <v>956762</v>
      </c>
      <c r="L266" s="40">
        <v>362588.13</v>
      </c>
      <c r="M266" s="77">
        <v>0</v>
      </c>
      <c r="N266" s="35">
        <f t="shared" si="28"/>
        <v>956762</v>
      </c>
      <c r="O266" s="35">
        <f t="shared" si="29"/>
        <v>1090708.6800000002</v>
      </c>
      <c r="P266" s="57">
        <f t="shared" si="30"/>
        <v>47838.100000000006</v>
      </c>
      <c r="Q266" s="53">
        <f t="shared" si="31"/>
        <v>47838.100000000006</v>
      </c>
    </row>
    <row r="267" spans="2:17" hidden="1" x14ac:dyDescent="0.25">
      <c r="B267" s="19">
        <v>262</v>
      </c>
      <c r="C267" s="19" t="s">
        <v>6462</v>
      </c>
      <c r="D267" s="22">
        <v>1200101340</v>
      </c>
      <c r="E267" s="23" t="s">
        <v>1063</v>
      </c>
      <c r="F267" s="22">
        <v>2015</v>
      </c>
      <c r="G267" s="38">
        <v>44389</v>
      </c>
      <c r="H267" s="22">
        <f t="shared" si="26"/>
        <v>6</v>
      </c>
      <c r="I267" s="22">
        <v>5</v>
      </c>
      <c r="J267" s="22">
        <f t="shared" si="27"/>
        <v>0.19</v>
      </c>
      <c r="K267" s="35">
        <v>399768.15</v>
      </c>
      <c r="L267" s="40">
        <v>139447.1</v>
      </c>
      <c r="M267" s="77">
        <v>0</v>
      </c>
      <c r="N267" s="35">
        <f t="shared" si="28"/>
        <v>399768.15</v>
      </c>
      <c r="O267" s="35">
        <f t="shared" si="29"/>
        <v>455735.69100000005</v>
      </c>
      <c r="P267" s="57">
        <f t="shared" si="30"/>
        <v>19988.407500000001</v>
      </c>
      <c r="Q267" s="53">
        <f t="shared" si="31"/>
        <v>19988.407500000001</v>
      </c>
    </row>
    <row r="268" spans="2:17" hidden="1" x14ac:dyDescent="0.25">
      <c r="B268" s="19">
        <v>263</v>
      </c>
      <c r="C268" s="19" t="s">
        <v>6462</v>
      </c>
      <c r="D268" s="22">
        <v>1200101550</v>
      </c>
      <c r="E268" s="23" t="s">
        <v>1064</v>
      </c>
      <c r="F268" s="22">
        <v>2015</v>
      </c>
      <c r="G268" s="38">
        <v>44389</v>
      </c>
      <c r="H268" s="22">
        <f t="shared" si="26"/>
        <v>6</v>
      </c>
      <c r="I268" s="22">
        <v>5</v>
      </c>
      <c r="J268" s="22">
        <f t="shared" si="27"/>
        <v>0.19</v>
      </c>
      <c r="K268" s="35">
        <v>249895</v>
      </c>
      <c r="L268" s="40">
        <v>85848.36</v>
      </c>
      <c r="M268" s="77">
        <v>0.06</v>
      </c>
      <c r="N268" s="35">
        <f t="shared" si="28"/>
        <v>264888.7</v>
      </c>
      <c r="O268" s="35">
        <f t="shared" si="29"/>
        <v>301973.11800000007</v>
      </c>
      <c r="P268" s="57">
        <f t="shared" si="30"/>
        <v>13244.435000000001</v>
      </c>
      <c r="Q268" s="53">
        <f t="shared" si="31"/>
        <v>13244.435000000001</v>
      </c>
    </row>
    <row r="269" spans="2:17" hidden="1" x14ac:dyDescent="0.25">
      <c r="B269" s="19">
        <v>264</v>
      </c>
      <c r="C269" s="19" t="s">
        <v>6462</v>
      </c>
      <c r="D269" s="22">
        <v>1200099280</v>
      </c>
      <c r="E269" s="23" t="s">
        <v>1065</v>
      </c>
      <c r="F269" s="22">
        <v>2015</v>
      </c>
      <c r="G269" s="38">
        <v>44389</v>
      </c>
      <c r="H269" s="22">
        <f t="shared" si="26"/>
        <v>6</v>
      </c>
      <c r="I269" s="22">
        <v>5</v>
      </c>
      <c r="J269" s="22">
        <f t="shared" si="27"/>
        <v>0.19</v>
      </c>
      <c r="K269" s="35">
        <v>181056</v>
      </c>
      <c r="L269" s="40">
        <v>66982.95</v>
      </c>
      <c r="M269" s="77">
        <v>0</v>
      </c>
      <c r="N269" s="35">
        <f t="shared" si="28"/>
        <v>181056</v>
      </c>
      <c r="O269" s="35">
        <f t="shared" si="29"/>
        <v>206403.84000000003</v>
      </c>
      <c r="P269" s="57">
        <f t="shared" si="30"/>
        <v>9052.8000000000011</v>
      </c>
      <c r="Q269" s="53">
        <f t="shared" si="31"/>
        <v>9052.8000000000011</v>
      </c>
    </row>
    <row r="270" spans="2:17" hidden="1" x14ac:dyDescent="0.25">
      <c r="B270" s="19">
        <v>265</v>
      </c>
      <c r="C270" s="19" t="s">
        <v>6462</v>
      </c>
      <c r="D270" s="22">
        <v>1200094030</v>
      </c>
      <c r="E270" s="23" t="s">
        <v>1066</v>
      </c>
      <c r="F270" s="22">
        <v>2015</v>
      </c>
      <c r="G270" s="38">
        <v>44389</v>
      </c>
      <c r="H270" s="22">
        <f t="shared" si="26"/>
        <v>6</v>
      </c>
      <c r="I270" s="22">
        <v>5</v>
      </c>
      <c r="J270" s="22">
        <f t="shared" si="27"/>
        <v>0.19</v>
      </c>
      <c r="K270" s="35">
        <v>170400</v>
      </c>
      <c r="L270" s="40">
        <v>45095.42</v>
      </c>
      <c r="M270" s="77">
        <v>0</v>
      </c>
      <c r="N270" s="35">
        <f t="shared" si="28"/>
        <v>170400</v>
      </c>
      <c r="O270" s="35">
        <f t="shared" si="29"/>
        <v>194256.00000000003</v>
      </c>
      <c r="P270" s="57">
        <f t="shared" si="30"/>
        <v>8520</v>
      </c>
      <c r="Q270" s="53">
        <f t="shared" si="31"/>
        <v>8520</v>
      </c>
    </row>
    <row r="271" spans="2:17" hidden="1" x14ac:dyDescent="0.25">
      <c r="B271" s="19">
        <v>266</v>
      </c>
      <c r="C271" s="19" t="s">
        <v>6462</v>
      </c>
      <c r="D271" s="22">
        <v>1200097700</v>
      </c>
      <c r="E271" s="23" t="s">
        <v>1067</v>
      </c>
      <c r="F271" s="22">
        <v>2015</v>
      </c>
      <c r="G271" s="38">
        <v>44389</v>
      </c>
      <c r="H271" s="22">
        <f t="shared" si="26"/>
        <v>6</v>
      </c>
      <c r="I271" s="22">
        <v>5</v>
      </c>
      <c r="J271" s="22">
        <f t="shared" si="27"/>
        <v>0.19</v>
      </c>
      <c r="K271" s="35">
        <v>109000</v>
      </c>
      <c r="L271" s="40">
        <v>29723.51</v>
      </c>
      <c r="M271" s="77">
        <v>0</v>
      </c>
      <c r="N271" s="35">
        <f t="shared" si="28"/>
        <v>109000</v>
      </c>
      <c r="O271" s="35">
        <f t="shared" si="29"/>
        <v>124260.00000000001</v>
      </c>
      <c r="P271" s="57">
        <f t="shared" si="30"/>
        <v>5450</v>
      </c>
      <c r="Q271" s="53">
        <f t="shared" si="31"/>
        <v>5450</v>
      </c>
    </row>
    <row r="272" spans="2:17" hidden="1" x14ac:dyDescent="0.25">
      <c r="B272" s="19">
        <v>267</v>
      </c>
      <c r="C272" s="19" t="s">
        <v>6462</v>
      </c>
      <c r="D272" s="22">
        <v>1200101480</v>
      </c>
      <c r="E272" s="23" t="s">
        <v>1068</v>
      </c>
      <c r="F272" s="22">
        <v>2015</v>
      </c>
      <c r="G272" s="38">
        <v>44389</v>
      </c>
      <c r="H272" s="22">
        <f t="shared" si="26"/>
        <v>6</v>
      </c>
      <c r="I272" s="22">
        <v>5</v>
      </c>
      <c r="J272" s="22">
        <f t="shared" si="27"/>
        <v>0.19</v>
      </c>
      <c r="K272" s="35">
        <v>103631.6</v>
      </c>
      <c r="L272" s="40">
        <v>35280.879999999997</v>
      </c>
      <c r="M272" s="77">
        <v>0</v>
      </c>
      <c r="N272" s="35">
        <f t="shared" si="28"/>
        <v>103631.6</v>
      </c>
      <c r="O272" s="35">
        <f t="shared" si="29"/>
        <v>118140.02400000002</v>
      </c>
      <c r="P272" s="57">
        <f t="shared" si="30"/>
        <v>5181.5800000000008</v>
      </c>
      <c r="Q272" s="53">
        <f t="shared" si="31"/>
        <v>5181.5800000000008</v>
      </c>
    </row>
    <row r="273" spans="2:17" hidden="1" x14ac:dyDescent="0.25">
      <c r="B273" s="19">
        <v>268</v>
      </c>
      <c r="C273" s="19" t="s">
        <v>6462</v>
      </c>
      <c r="D273" s="22">
        <v>1200101470</v>
      </c>
      <c r="E273" s="23" t="s">
        <v>1068</v>
      </c>
      <c r="F273" s="22">
        <v>2015</v>
      </c>
      <c r="G273" s="38">
        <v>44389</v>
      </c>
      <c r="H273" s="22">
        <f t="shared" si="26"/>
        <v>6</v>
      </c>
      <c r="I273" s="22">
        <v>5</v>
      </c>
      <c r="J273" s="22">
        <f t="shared" si="27"/>
        <v>0.19</v>
      </c>
      <c r="K273" s="35">
        <v>103631.6</v>
      </c>
      <c r="L273" s="40">
        <v>35280.879999999997</v>
      </c>
      <c r="M273" s="77">
        <v>0</v>
      </c>
      <c r="N273" s="35">
        <f t="shared" si="28"/>
        <v>103631.6</v>
      </c>
      <c r="O273" s="35">
        <f t="shared" si="29"/>
        <v>118140.02400000002</v>
      </c>
      <c r="P273" s="57">
        <f t="shared" si="30"/>
        <v>5181.5800000000008</v>
      </c>
      <c r="Q273" s="53">
        <f t="shared" si="31"/>
        <v>5181.5800000000008</v>
      </c>
    </row>
    <row r="274" spans="2:17" hidden="1" x14ac:dyDescent="0.25">
      <c r="B274" s="19">
        <v>269</v>
      </c>
      <c r="C274" s="19" t="s">
        <v>6462</v>
      </c>
      <c r="D274" s="22">
        <v>1200101490</v>
      </c>
      <c r="E274" s="23" t="s">
        <v>1068</v>
      </c>
      <c r="F274" s="22">
        <v>2015</v>
      </c>
      <c r="G274" s="38">
        <v>44389</v>
      </c>
      <c r="H274" s="22">
        <f t="shared" si="26"/>
        <v>6</v>
      </c>
      <c r="I274" s="22">
        <v>5</v>
      </c>
      <c r="J274" s="22">
        <f t="shared" si="27"/>
        <v>0.19</v>
      </c>
      <c r="K274" s="35">
        <v>103631.6</v>
      </c>
      <c r="L274" s="40">
        <v>35280.879999999997</v>
      </c>
      <c r="M274" s="77">
        <v>0</v>
      </c>
      <c r="N274" s="35">
        <f t="shared" si="28"/>
        <v>103631.6</v>
      </c>
      <c r="O274" s="35">
        <f t="shared" si="29"/>
        <v>118140.02400000002</v>
      </c>
      <c r="P274" s="57">
        <f t="shared" si="30"/>
        <v>5181.5800000000008</v>
      </c>
      <c r="Q274" s="53">
        <f t="shared" si="31"/>
        <v>5181.5800000000008</v>
      </c>
    </row>
    <row r="275" spans="2:17" hidden="1" x14ac:dyDescent="0.25">
      <c r="B275" s="19">
        <v>270</v>
      </c>
      <c r="C275" s="19" t="s">
        <v>6462</v>
      </c>
      <c r="D275" s="22">
        <v>1200101440</v>
      </c>
      <c r="E275" s="23" t="s">
        <v>1068</v>
      </c>
      <c r="F275" s="22">
        <v>2015</v>
      </c>
      <c r="G275" s="38">
        <v>44389</v>
      </c>
      <c r="H275" s="22">
        <f t="shared" si="26"/>
        <v>6</v>
      </c>
      <c r="I275" s="22">
        <v>5</v>
      </c>
      <c r="J275" s="22">
        <f t="shared" si="27"/>
        <v>0.19</v>
      </c>
      <c r="K275" s="35">
        <v>103631.6</v>
      </c>
      <c r="L275" s="40">
        <v>35280.879999999997</v>
      </c>
      <c r="M275" s="77">
        <v>0</v>
      </c>
      <c r="N275" s="35">
        <f t="shared" si="28"/>
        <v>103631.6</v>
      </c>
      <c r="O275" s="35">
        <f t="shared" si="29"/>
        <v>118140.02400000002</v>
      </c>
      <c r="P275" s="57">
        <f t="shared" si="30"/>
        <v>5181.5800000000008</v>
      </c>
      <c r="Q275" s="53">
        <f t="shared" si="31"/>
        <v>5181.5800000000008</v>
      </c>
    </row>
    <row r="276" spans="2:17" hidden="1" x14ac:dyDescent="0.25">
      <c r="B276" s="19">
        <v>271</v>
      </c>
      <c r="C276" s="19" t="s">
        <v>6462</v>
      </c>
      <c r="D276" s="22">
        <v>1200101460</v>
      </c>
      <c r="E276" s="23" t="s">
        <v>1068</v>
      </c>
      <c r="F276" s="22">
        <v>2015</v>
      </c>
      <c r="G276" s="38">
        <v>44389</v>
      </c>
      <c r="H276" s="22">
        <f t="shared" si="26"/>
        <v>6</v>
      </c>
      <c r="I276" s="22">
        <v>5</v>
      </c>
      <c r="J276" s="22">
        <f t="shared" si="27"/>
        <v>0.19</v>
      </c>
      <c r="K276" s="35">
        <v>103631.6</v>
      </c>
      <c r="L276" s="40">
        <v>35280.879999999997</v>
      </c>
      <c r="M276" s="77">
        <v>0</v>
      </c>
      <c r="N276" s="35">
        <f t="shared" si="28"/>
        <v>103631.6</v>
      </c>
      <c r="O276" s="35">
        <f t="shared" si="29"/>
        <v>118140.02400000002</v>
      </c>
      <c r="P276" s="57">
        <f t="shared" si="30"/>
        <v>5181.5800000000008</v>
      </c>
      <c r="Q276" s="53">
        <f t="shared" si="31"/>
        <v>5181.5800000000008</v>
      </c>
    </row>
    <row r="277" spans="2:17" hidden="1" x14ac:dyDescent="0.25">
      <c r="B277" s="19">
        <v>272</v>
      </c>
      <c r="C277" s="19" t="s">
        <v>6462</v>
      </c>
      <c r="D277" s="22">
        <v>1200101450</v>
      </c>
      <c r="E277" s="23" t="s">
        <v>1068</v>
      </c>
      <c r="F277" s="22">
        <v>2015</v>
      </c>
      <c r="G277" s="38">
        <v>44389</v>
      </c>
      <c r="H277" s="22">
        <f t="shared" si="26"/>
        <v>6</v>
      </c>
      <c r="I277" s="22">
        <v>5</v>
      </c>
      <c r="J277" s="22">
        <f t="shared" si="27"/>
        <v>0.19</v>
      </c>
      <c r="K277" s="35">
        <v>103631.6</v>
      </c>
      <c r="L277" s="40">
        <v>35280.879999999997</v>
      </c>
      <c r="M277" s="77">
        <v>0</v>
      </c>
      <c r="N277" s="35">
        <f t="shared" si="28"/>
        <v>103631.6</v>
      </c>
      <c r="O277" s="35">
        <f t="shared" si="29"/>
        <v>118140.02400000002</v>
      </c>
      <c r="P277" s="57">
        <f t="shared" si="30"/>
        <v>5181.5800000000008</v>
      </c>
      <c r="Q277" s="53">
        <f t="shared" si="31"/>
        <v>5181.5800000000008</v>
      </c>
    </row>
    <row r="278" spans="2:17" hidden="1" x14ac:dyDescent="0.25">
      <c r="B278" s="19">
        <v>273</v>
      </c>
      <c r="C278" s="19" t="s">
        <v>6462</v>
      </c>
      <c r="D278" s="22">
        <v>1200101880</v>
      </c>
      <c r="E278" s="23" t="s">
        <v>625</v>
      </c>
      <c r="F278" s="22">
        <v>2015</v>
      </c>
      <c r="G278" s="38">
        <v>44389</v>
      </c>
      <c r="H278" s="22">
        <f t="shared" si="26"/>
        <v>6</v>
      </c>
      <c r="I278" s="22">
        <v>5</v>
      </c>
      <c r="J278" s="22">
        <f t="shared" si="27"/>
        <v>0.19</v>
      </c>
      <c r="K278" s="35">
        <v>85500</v>
      </c>
      <c r="L278" s="40">
        <v>29776.41</v>
      </c>
      <c r="M278" s="77">
        <v>0</v>
      </c>
      <c r="N278" s="35">
        <f t="shared" si="28"/>
        <v>85500</v>
      </c>
      <c r="O278" s="35">
        <f t="shared" si="29"/>
        <v>97470.000000000015</v>
      </c>
      <c r="P278" s="57">
        <f t="shared" si="30"/>
        <v>4275</v>
      </c>
      <c r="Q278" s="53">
        <f t="shared" si="31"/>
        <v>4275</v>
      </c>
    </row>
    <row r="279" spans="2:17" hidden="1" x14ac:dyDescent="0.25">
      <c r="B279" s="19">
        <v>274</v>
      </c>
      <c r="C279" s="19" t="s">
        <v>6462</v>
      </c>
      <c r="D279" s="22">
        <v>1200095330</v>
      </c>
      <c r="E279" s="23" t="s">
        <v>1069</v>
      </c>
      <c r="F279" s="22">
        <v>2015</v>
      </c>
      <c r="G279" s="38">
        <v>44389</v>
      </c>
      <c r="H279" s="22">
        <f t="shared" si="26"/>
        <v>6</v>
      </c>
      <c r="I279" s="22">
        <v>5</v>
      </c>
      <c r="J279" s="22">
        <f t="shared" si="27"/>
        <v>0.19</v>
      </c>
      <c r="K279" s="35">
        <v>73450</v>
      </c>
      <c r="L279" s="40">
        <v>19117.03</v>
      </c>
      <c r="M279" s="77">
        <v>0</v>
      </c>
      <c r="N279" s="35">
        <f t="shared" si="28"/>
        <v>73450</v>
      </c>
      <c r="O279" s="35">
        <f t="shared" si="29"/>
        <v>83733.000000000015</v>
      </c>
      <c r="P279" s="57">
        <f t="shared" si="30"/>
        <v>3672.5</v>
      </c>
      <c r="Q279" s="53">
        <f t="shared" si="31"/>
        <v>3672.5</v>
      </c>
    </row>
    <row r="280" spans="2:17" hidden="1" x14ac:dyDescent="0.25">
      <c r="B280" s="19">
        <v>275</v>
      </c>
      <c r="C280" s="19" t="s">
        <v>6462</v>
      </c>
      <c r="D280" s="22">
        <v>1200101200</v>
      </c>
      <c r="E280" s="23" t="s">
        <v>1070</v>
      </c>
      <c r="F280" s="22">
        <v>2015</v>
      </c>
      <c r="G280" s="38">
        <v>44389</v>
      </c>
      <c r="H280" s="22">
        <f t="shared" si="26"/>
        <v>6</v>
      </c>
      <c r="I280" s="22">
        <v>5</v>
      </c>
      <c r="J280" s="22">
        <f t="shared" si="27"/>
        <v>0.19</v>
      </c>
      <c r="K280" s="35">
        <v>48300</v>
      </c>
      <c r="L280" s="40">
        <v>16574.580000000002</v>
      </c>
      <c r="M280" s="77">
        <v>0</v>
      </c>
      <c r="N280" s="35">
        <f t="shared" si="28"/>
        <v>48300</v>
      </c>
      <c r="O280" s="35">
        <f t="shared" si="29"/>
        <v>55062.000000000007</v>
      </c>
      <c r="P280" s="57">
        <f t="shared" si="30"/>
        <v>2415</v>
      </c>
      <c r="Q280" s="53">
        <f t="shared" si="31"/>
        <v>2415</v>
      </c>
    </row>
    <row r="281" spans="2:17" hidden="1" x14ac:dyDescent="0.25">
      <c r="B281" s="19">
        <v>276</v>
      </c>
      <c r="C281" s="19" t="s">
        <v>6462</v>
      </c>
      <c r="D281" s="22">
        <v>1200098710</v>
      </c>
      <c r="E281" s="23" t="s">
        <v>1071</v>
      </c>
      <c r="F281" s="22">
        <v>2015</v>
      </c>
      <c r="G281" s="38">
        <v>44389</v>
      </c>
      <c r="H281" s="22">
        <f t="shared" si="26"/>
        <v>6</v>
      </c>
      <c r="I281" s="22">
        <v>5</v>
      </c>
      <c r="J281" s="22">
        <f t="shared" si="27"/>
        <v>0.19</v>
      </c>
      <c r="K281" s="35">
        <v>47142.81</v>
      </c>
      <c r="L281" s="40">
        <v>12759.63</v>
      </c>
      <c r="M281" s="77">
        <v>0</v>
      </c>
      <c r="N281" s="35">
        <f t="shared" si="28"/>
        <v>47142.81</v>
      </c>
      <c r="O281" s="35">
        <f t="shared" si="29"/>
        <v>53742.803400000004</v>
      </c>
      <c r="P281" s="57">
        <f t="shared" si="30"/>
        <v>2357.1405</v>
      </c>
      <c r="Q281" s="53">
        <f t="shared" si="31"/>
        <v>2357.1405</v>
      </c>
    </row>
    <row r="282" spans="2:17" hidden="1" x14ac:dyDescent="0.25">
      <c r="B282" s="19">
        <v>277</v>
      </c>
      <c r="C282" s="19" t="s">
        <v>6462</v>
      </c>
      <c r="D282" s="22">
        <v>1200102450</v>
      </c>
      <c r="E282" s="23" t="s">
        <v>1072</v>
      </c>
      <c r="F282" s="22">
        <v>2015</v>
      </c>
      <c r="G282" s="38">
        <v>44389</v>
      </c>
      <c r="H282" s="22">
        <f t="shared" si="26"/>
        <v>6</v>
      </c>
      <c r="I282" s="22">
        <v>5</v>
      </c>
      <c r="J282" s="22">
        <f t="shared" si="27"/>
        <v>0.19</v>
      </c>
      <c r="K282" s="35">
        <v>40000</v>
      </c>
      <c r="L282" s="40">
        <v>14695.82</v>
      </c>
      <c r="M282" s="77">
        <v>0</v>
      </c>
      <c r="N282" s="35">
        <f t="shared" si="28"/>
        <v>40000</v>
      </c>
      <c r="O282" s="35">
        <f t="shared" si="29"/>
        <v>45600.000000000007</v>
      </c>
      <c r="P282" s="57">
        <f t="shared" si="30"/>
        <v>2000</v>
      </c>
      <c r="Q282" s="53">
        <f t="shared" si="31"/>
        <v>2000</v>
      </c>
    </row>
    <row r="283" spans="2:17" hidden="1" x14ac:dyDescent="0.25">
      <c r="B283" s="19">
        <v>278</v>
      </c>
      <c r="C283" s="19" t="s">
        <v>6462</v>
      </c>
      <c r="D283" s="22">
        <v>1200102190</v>
      </c>
      <c r="E283" s="23" t="s">
        <v>1073</v>
      </c>
      <c r="F283" s="22">
        <v>2015</v>
      </c>
      <c r="G283" s="38">
        <v>44389</v>
      </c>
      <c r="H283" s="22">
        <f t="shared" si="26"/>
        <v>6</v>
      </c>
      <c r="I283" s="22">
        <v>5</v>
      </c>
      <c r="J283" s="22">
        <f t="shared" si="27"/>
        <v>0.19</v>
      </c>
      <c r="K283" s="35">
        <v>30525</v>
      </c>
      <c r="L283" s="40">
        <v>10663.56</v>
      </c>
      <c r="M283" s="77">
        <v>0</v>
      </c>
      <c r="N283" s="35">
        <f t="shared" si="28"/>
        <v>30525</v>
      </c>
      <c r="O283" s="35">
        <f t="shared" si="29"/>
        <v>34798.500000000007</v>
      </c>
      <c r="P283" s="57">
        <f t="shared" si="30"/>
        <v>1526.25</v>
      </c>
      <c r="Q283" s="53">
        <f t="shared" si="31"/>
        <v>1526.25</v>
      </c>
    </row>
    <row r="284" spans="2:17" hidden="1" x14ac:dyDescent="0.25">
      <c r="B284" s="19">
        <v>279</v>
      </c>
      <c r="C284" s="19" t="s">
        <v>6462</v>
      </c>
      <c r="D284" s="22">
        <v>1200099180</v>
      </c>
      <c r="E284" s="23" t="s">
        <v>1074</v>
      </c>
      <c r="F284" s="22">
        <v>2015</v>
      </c>
      <c r="G284" s="38">
        <v>44389</v>
      </c>
      <c r="H284" s="22">
        <f t="shared" si="26"/>
        <v>6</v>
      </c>
      <c r="I284" s="22">
        <v>5</v>
      </c>
      <c r="J284" s="22">
        <f t="shared" si="27"/>
        <v>0.19</v>
      </c>
      <c r="K284" s="35">
        <v>21921.5</v>
      </c>
      <c r="L284" s="40">
        <v>7398.71</v>
      </c>
      <c r="M284" s="77">
        <v>0</v>
      </c>
      <c r="N284" s="35">
        <f t="shared" si="28"/>
        <v>21921.5</v>
      </c>
      <c r="O284" s="35">
        <f t="shared" si="29"/>
        <v>24990.510000000002</v>
      </c>
      <c r="P284" s="57">
        <f t="shared" si="30"/>
        <v>1096.075</v>
      </c>
      <c r="Q284" s="53">
        <f t="shared" si="31"/>
        <v>1096.075</v>
      </c>
    </row>
    <row r="285" spans="2:17" hidden="1" x14ac:dyDescent="0.25">
      <c r="B285" s="19">
        <v>280</v>
      </c>
      <c r="C285" s="19" t="s">
        <v>6462</v>
      </c>
      <c r="D285" s="22">
        <v>1200101300</v>
      </c>
      <c r="E285" s="23" t="s">
        <v>1075</v>
      </c>
      <c r="F285" s="22">
        <v>2015</v>
      </c>
      <c r="G285" s="38">
        <v>44389</v>
      </c>
      <c r="H285" s="22">
        <f t="shared" si="26"/>
        <v>6</v>
      </c>
      <c r="I285" s="22">
        <v>5</v>
      </c>
      <c r="J285" s="22">
        <f t="shared" si="27"/>
        <v>0.19</v>
      </c>
      <c r="K285" s="35">
        <v>16875</v>
      </c>
      <c r="L285" s="40">
        <v>5917.35</v>
      </c>
      <c r="M285" s="77">
        <v>0</v>
      </c>
      <c r="N285" s="35">
        <f t="shared" si="28"/>
        <v>16875</v>
      </c>
      <c r="O285" s="35">
        <f t="shared" si="29"/>
        <v>19237.500000000004</v>
      </c>
      <c r="P285" s="57">
        <f t="shared" si="30"/>
        <v>843.75</v>
      </c>
      <c r="Q285" s="53">
        <f t="shared" si="31"/>
        <v>843.75</v>
      </c>
    </row>
    <row r="286" spans="2:17" hidden="1" x14ac:dyDescent="0.25">
      <c r="B286" s="19">
        <v>281</v>
      </c>
      <c r="C286" s="19" t="s">
        <v>6462</v>
      </c>
      <c r="D286" s="22">
        <v>1200092640</v>
      </c>
      <c r="E286" s="23" t="s">
        <v>1076</v>
      </c>
      <c r="F286" s="22">
        <v>2015</v>
      </c>
      <c r="G286" s="38">
        <v>44389</v>
      </c>
      <c r="H286" s="22">
        <f t="shared" si="26"/>
        <v>6</v>
      </c>
      <c r="I286" s="22">
        <v>5</v>
      </c>
      <c r="J286" s="22">
        <f t="shared" si="27"/>
        <v>0.19</v>
      </c>
      <c r="K286" s="35">
        <v>5823.5</v>
      </c>
      <c r="L286" s="40">
        <v>1519.49</v>
      </c>
      <c r="M286" s="77">
        <v>0.06</v>
      </c>
      <c r="N286" s="35">
        <f t="shared" si="28"/>
        <v>6172.9100000000008</v>
      </c>
      <c r="O286" s="35">
        <f t="shared" si="29"/>
        <v>7037.1174000000019</v>
      </c>
      <c r="P286" s="57">
        <f t="shared" si="30"/>
        <v>308.64550000000008</v>
      </c>
      <c r="Q286" s="53">
        <f t="shared" si="31"/>
        <v>308.64550000000008</v>
      </c>
    </row>
    <row r="287" spans="2:17" hidden="1" x14ac:dyDescent="0.25">
      <c r="B287" s="19">
        <v>282</v>
      </c>
      <c r="C287" s="19" t="s">
        <v>6462</v>
      </c>
      <c r="D287" s="22">
        <v>1200106100</v>
      </c>
      <c r="E287" s="23" t="s">
        <v>1077</v>
      </c>
      <c r="F287" s="22">
        <v>2016</v>
      </c>
      <c r="G287" s="38">
        <v>44389</v>
      </c>
      <c r="H287" s="22">
        <f t="shared" si="26"/>
        <v>5</v>
      </c>
      <c r="I287" s="22">
        <v>5</v>
      </c>
      <c r="J287" s="22">
        <f t="shared" si="27"/>
        <v>0.19</v>
      </c>
      <c r="K287" s="35">
        <v>282014</v>
      </c>
      <c r="L287" s="40">
        <v>109387.7</v>
      </c>
      <c r="M287" s="77">
        <v>0.01</v>
      </c>
      <c r="N287" s="35">
        <f t="shared" si="28"/>
        <v>284834.14</v>
      </c>
      <c r="O287" s="35">
        <f t="shared" si="29"/>
        <v>270592.43300000002</v>
      </c>
      <c r="P287" s="57">
        <f t="shared" si="30"/>
        <v>14241.706999999995</v>
      </c>
      <c r="Q287" s="53">
        <f t="shared" si="31"/>
        <v>14241.706999999995</v>
      </c>
    </row>
    <row r="288" spans="2:17" hidden="1" x14ac:dyDescent="0.25">
      <c r="B288" s="19">
        <v>283</v>
      </c>
      <c r="C288" s="19" t="s">
        <v>6462</v>
      </c>
      <c r="D288" s="22">
        <v>1200105920</v>
      </c>
      <c r="E288" s="23" t="s">
        <v>1078</v>
      </c>
      <c r="F288" s="22">
        <v>2016</v>
      </c>
      <c r="G288" s="38">
        <v>44389</v>
      </c>
      <c r="H288" s="22">
        <f t="shared" si="26"/>
        <v>5</v>
      </c>
      <c r="I288" s="22">
        <v>5</v>
      </c>
      <c r="J288" s="22">
        <f t="shared" si="27"/>
        <v>0.19</v>
      </c>
      <c r="K288" s="35">
        <v>40500</v>
      </c>
      <c r="L288" s="40">
        <v>15418.84</v>
      </c>
      <c r="M288" s="77">
        <v>0.01</v>
      </c>
      <c r="N288" s="35">
        <f t="shared" si="28"/>
        <v>40905</v>
      </c>
      <c r="O288" s="35">
        <f t="shared" si="29"/>
        <v>38859.75</v>
      </c>
      <c r="P288" s="57">
        <f t="shared" si="30"/>
        <v>2045.25</v>
      </c>
      <c r="Q288" s="53">
        <f t="shared" si="31"/>
        <v>2045.25</v>
      </c>
    </row>
    <row r="289" spans="2:17" hidden="1" x14ac:dyDescent="0.25">
      <c r="B289" s="19">
        <v>284</v>
      </c>
      <c r="C289" s="19" t="s">
        <v>6462</v>
      </c>
      <c r="D289" s="22">
        <v>1200115480</v>
      </c>
      <c r="E289" s="23" t="s">
        <v>1079</v>
      </c>
      <c r="F289" s="22">
        <v>2016</v>
      </c>
      <c r="G289" s="38">
        <v>44389</v>
      </c>
      <c r="H289" s="22">
        <f t="shared" si="26"/>
        <v>5</v>
      </c>
      <c r="I289" s="22">
        <v>5</v>
      </c>
      <c r="J289" s="22">
        <f t="shared" si="27"/>
        <v>0.19</v>
      </c>
      <c r="K289" s="35">
        <v>26500</v>
      </c>
      <c r="L289" s="40">
        <v>10214.76</v>
      </c>
      <c r="M289" s="77">
        <v>0.01</v>
      </c>
      <c r="N289" s="35">
        <f t="shared" si="28"/>
        <v>26765</v>
      </c>
      <c r="O289" s="35">
        <f t="shared" si="29"/>
        <v>25426.75</v>
      </c>
      <c r="P289" s="57">
        <f t="shared" si="30"/>
        <v>1338.25</v>
      </c>
      <c r="Q289" s="53">
        <f t="shared" si="31"/>
        <v>1338.25</v>
      </c>
    </row>
    <row r="290" spans="2:17" hidden="1" x14ac:dyDescent="0.25">
      <c r="B290" s="19">
        <v>285</v>
      </c>
      <c r="C290" s="19" t="s">
        <v>6462</v>
      </c>
      <c r="D290" s="22">
        <v>1200128320</v>
      </c>
      <c r="E290" s="23" t="s">
        <v>1080</v>
      </c>
      <c r="F290" s="22">
        <v>2017</v>
      </c>
      <c r="G290" s="38">
        <v>44389</v>
      </c>
      <c r="H290" s="22">
        <f t="shared" si="26"/>
        <v>4</v>
      </c>
      <c r="I290" s="22">
        <v>5</v>
      </c>
      <c r="J290" s="22">
        <f t="shared" si="27"/>
        <v>0.19</v>
      </c>
      <c r="K290" s="35">
        <v>157900</v>
      </c>
      <c r="L290" s="40">
        <v>82367.8</v>
      </c>
      <c r="M290" s="77">
        <v>0.05</v>
      </c>
      <c r="N290" s="35">
        <f t="shared" si="28"/>
        <v>165795</v>
      </c>
      <c r="O290" s="35">
        <f t="shared" si="29"/>
        <v>126004.2</v>
      </c>
      <c r="P290" s="57">
        <f t="shared" si="30"/>
        <v>39790.800000000003</v>
      </c>
      <c r="Q290" s="53">
        <f t="shared" si="31"/>
        <v>35811.72</v>
      </c>
    </row>
    <row r="291" spans="2:17" hidden="1" x14ac:dyDescent="0.25">
      <c r="B291" s="19">
        <v>286</v>
      </c>
      <c r="C291" s="19" t="s">
        <v>6462</v>
      </c>
      <c r="D291" s="22">
        <v>1200134210</v>
      </c>
      <c r="E291" s="23" t="s">
        <v>1081</v>
      </c>
      <c r="F291" s="22">
        <v>2018</v>
      </c>
      <c r="G291" s="38">
        <v>44389</v>
      </c>
      <c r="H291" s="22">
        <f t="shared" si="26"/>
        <v>3</v>
      </c>
      <c r="I291" s="22">
        <v>5</v>
      </c>
      <c r="J291" s="22">
        <f t="shared" si="27"/>
        <v>0.19</v>
      </c>
      <c r="K291" s="35">
        <v>1715350</v>
      </c>
      <c r="L291" s="40">
        <v>1336249.81</v>
      </c>
      <c r="M291" s="77">
        <v>0.02</v>
      </c>
      <c r="N291" s="35">
        <f t="shared" si="28"/>
        <v>1749657</v>
      </c>
      <c r="O291" s="35">
        <f t="shared" si="29"/>
        <v>997304.49000000011</v>
      </c>
      <c r="P291" s="57">
        <f t="shared" si="30"/>
        <v>752352.50999999989</v>
      </c>
      <c r="Q291" s="53">
        <f t="shared" si="31"/>
        <v>677117.25899999996</v>
      </c>
    </row>
    <row r="292" spans="2:17" hidden="1" x14ac:dyDescent="0.25">
      <c r="B292" s="19">
        <v>287</v>
      </c>
      <c r="C292" s="19" t="s">
        <v>6462</v>
      </c>
      <c r="D292" s="22">
        <v>1200134240</v>
      </c>
      <c r="E292" s="23" t="s">
        <v>1082</v>
      </c>
      <c r="F292" s="22">
        <v>2018</v>
      </c>
      <c r="G292" s="38">
        <v>44389</v>
      </c>
      <c r="H292" s="22">
        <f t="shared" si="26"/>
        <v>3</v>
      </c>
      <c r="I292" s="22">
        <v>5</v>
      </c>
      <c r="J292" s="22">
        <f t="shared" si="27"/>
        <v>0.19</v>
      </c>
      <c r="K292" s="35">
        <v>362500</v>
      </c>
      <c r="L292" s="40">
        <v>282054.78999999998</v>
      </c>
      <c r="M292" s="77">
        <v>0.02</v>
      </c>
      <c r="N292" s="35">
        <f t="shared" si="28"/>
        <v>369750</v>
      </c>
      <c r="O292" s="35">
        <f t="shared" si="29"/>
        <v>210757.50000000003</v>
      </c>
      <c r="P292" s="57">
        <f t="shared" si="30"/>
        <v>158992.49999999997</v>
      </c>
      <c r="Q292" s="53">
        <f t="shared" si="31"/>
        <v>143093.24999999997</v>
      </c>
    </row>
    <row r="293" spans="2:17" hidden="1" x14ac:dyDescent="0.25">
      <c r="B293" s="19">
        <v>288</v>
      </c>
      <c r="C293" s="19" t="s">
        <v>6462</v>
      </c>
      <c r="D293" s="22">
        <v>1200134250</v>
      </c>
      <c r="E293" s="23" t="s">
        <v>1082</v>
      </c>
      <c r="F293" s="22">
        <v>2018</v>
      </c>
      <c r="G293" s="38">
        <v>44389</v>
      </c>
      <c r="H293" s="22">
        <f t="shared" si="26"/>
        <v>3</v>
      </c>
      <c r="I293" s="22">
        <v>5</v>
      </c>
      <c r="J293" s="22">
        <f t="shared" si="27"/>
        <v>0.19</v>
      </c>
      <c r="K293" s="35">
        <v>362500</v>
      </c>
      <c r="L293" s="40">
        <v>282054.78999999998</v>
      </c>
      <c r="M293" s="77">
        <v>0.02</v>
      </c>
      <c r="N293" s="35">
        <f t="shared" si="28"/>
        <v>369750</v>
      </c>
      <c r="O293" s="35">
        <f t="shared" si="29"/>
        <v>210757.50000000003</v>
      </c>
      <c r="P293" s="57">
        <f t="shared" si="30"/>
        <v>158992.49999999997</v>
      </c>
      <c r="Q293" s="53">
        <f t="shared" si="31"/>
        <v>143093.24999999997</v>
      </c>
    </row>
    <row r="294" spans="2:17" hidden="1" x14ac:dyDescent="0.25">
      <c r="B294" s="19">
        <v>289</v>
      </c>
      <c r="C294" s="19" t="s">
        <v>6462</v>
      </c>
      <c r="D294" s="22">
        <v>1200134220</v>
      </c>
      <c r="E294" s="23" t="s">
        <v>1082</v>
      </c>
      <c r="F294" s="22">
        <v>2018</v>
      </c>
      <c r="G294" s="38">
        <v>44389</v>
      </c>
      <c r="H294" s="22">
        <f t="shared" si="26"/>
        <v>3</v>
      </c>
      <c r="I294" s="22">
        <v>5</v>
      </c>
      <c r="J294" s="22">
        <f t="shared" si="27"/>
        <v>0.19</v>
      </c>
      <c r="K294" s="35">
        <v>362500</v>
      </c>
      <c r="L294" s="40">
        <v>220286.01</v>
      </c>
      <c r="M294" s="77">
        <v>0.02</v>
      </c>
      <c r="N294" s="35">
        <f t="shared" si="28"/>
        <v>369750</v>
      </c>
      <c r="O294" s="35">
        <f t="shared" si="29"/>
        <v>210757.50000000003</v>
      </c>
      <c r="P294" s="57">
        <f t="shared" si="30"/>
        <v>158992.49999999997</v>
      </c>
      <c r="Q294" s="53">
        <f t="shared" si="31"/>
        <v>143093.24999999997</v>
      </c>
    </row>
    <row r="295" spans="2:17" hidden="1" x14ac:dyDescent="0.25">
      <c r="B295" s="19">
        <v>290</v>
      </c>
      <c r="C295" s="19" t="s">
        <v>6462</v>
      </c>
      <c r="D295" s="22">
        <v>1200134230</v>
      </c>
      <c r="E295" s="23" t="s">
        <v>1082</v>
      </c>
      <c r="F295" s="22">
        <v>2018</v>
      </c>
      <c r="G295" s="38">
        <v>44389</v>
      </c>
      <c r="H295" s="22">
        <f t="shared" si="26"/>
        <v>3</v>
      </c>
      <c r="I295" s="22">
        <v>5</v>
      </c>
      <c r="J295" s="22">
        <f t="shared" si="27"/>
        <v>0.19</v>
      </c>
      <c r="K295" s="35">
        <v>362500</v>
      </c>
      <c r="L295" s="40">
        <v>220286.01</v>
      </c>
      <c r="M295" s="77">
        <v>0.02</v>
      </c>
      <c r="N295" s="35">
        <f t="shared" si="28"/>
        <v>369750</v>
      </c>
      <c r="O295" s="35">
        <f t="shared" si="29"/>
        <v>210757.50000000003</v>
      </c>
      <c r="P295" s="57">
        <f t="shared" si="30"/>
        <v>158992.49999999997</v>
      </c>
      <c r="Q295" s="53">
        <f t="shared" si="31"/>
        <v>143093.24999999997</v>
      </c>
    </row>
    <row r="296" spans="2:17" hidden="1" x14ac:dyDescent="0.25">
      <c r="B296" s="19">
        <v>291</v>
      </c>
      <c r="C296" s="19" t="s">
        <v>6462</v>
      </c>
      <c r="D296" s="22">
        <v>1200146010</v>
      </c>
      <c r="E296" s="23" t="s">
        <v>1083</v>
      </c>
      <c r="F296" s="22">
        <v>2018</v>
      </c>
      <c r="G296" s="38">
        <v>44389</v>
      </c>
      <c r="H296" s="22">
        <f t="shared" si="26"/>
        <v>3</v>
      </c>
      <c r="I296" s="22">
        <v>5</v>
      </c>
      <c r="J296" s="22">
        <f t="shared" si="27"/>
        <v>0.19</v>
      </c>
      <c r="K296" s="35">
        <v>29568</v>
      </c>
      <c r="L296" s="40">
        <v>20983.89</v>
      </c>
      <c r="M296" s="77">
        <v>0.02</v>
      </c>
      <c r="N296" s="35">
        <f t="shared" si="28"/>
        <v>30159.360000000001</v>
      </c>
      <c r="O296" s="35">
        <f t="shared" si="29"/>
        <v>17190.835200000001</v>
      </c>
      <c r="P296" s="57">
        <f t="shared" si="30"/>
        <v>12968.524799999999</v>
      </c>
      <c r="Q296" s="53">
        <f t="shared" si="31"/>
        <v>11671.67232</v>
      </c>
    </row>
    <row r="297" spans="2:17" hidden="1" x14ac:dyDescent="0.25">
      <c r="B297" s="19">
        <v>292</v>
      </c>
      <c r="C297" s="19" t="s">
        <v>6462</v>
      </c>
      <c r="D297" s="22">
        <v>1200149260</v>
      </c>
      <c r="E297" s="23" t="s">
        <v>1084</v>
      </c>
      <c r="F297" s="22">
        <v>2019</v>
      </c>
      <c r="G297" s="38">
        <v>44389</v>
      </c>
      <c r="H297" s="22">
        <f t="shared" si="26"/>
        <v>2</v>
      </c>
      <c r="I297" s="22">
        <v>5</v>
      </c>
      <c r="J297" s="22">
        <f t="shared" si="27"/>
        <v>0.19</v>
      </c>
      <c r="K297" s="35">
        <v>45500</v>
      </c>
      <c r="L297" s="40">
        <v>33462.94</v>
      </c>
      <c r="M297" s="77">
        <v>0</v>
      </c>
      <c r="N297" s="35">
        <f t="shared" si="28"/>
        <v>45500</v>
      </c>
      <c r="O297" s="35">
        <f t="shared" si="29"/>
        <v>17290</v>
      </c>
      <c r="P297" s="57">
        <f t="shared" si="30"/>
        <v>28210</v>
      </c>
      <c r="Q297" s="53">
        <f t="shared" si="31"/>
        <v>25389</v>
      </c>
    </row>
    <row r="298" spans="2:17" hidden="1" x14ac:dyDescent="0.25">
      <c r="B298" s="19">
        <v>293</v>
      </c>
      <c r="C298" s="19" t="s">
        <v>6462</v>
      </c>
      <c r="D298" s="22">
        <v>1200161900</v>
      </c>
      <c r="E298" s="23" t="s">
        <v>1085</v>
      </c>
      <c r="F298" s="22">
        <v>2020</v>
      </c>
      <c r="G298" s="38">
        <v>44389</v>
      </c>
      <c r="H298" s="22">
        <f t="shared" si="26"/>
        <v>1</v>
      </c>
      <c r="I298" s="22">
        <v>5</v>
      </c>
      <c r="J298" s="22">
        <f t="shared" si="27"/>
        <v>0.19</v>
      </c>
      <c r="K298" s="35">
        <v>205325</v>
      </c>
      <c r="L298" s="40">
        <v>186214.48</v>
      </c>
      <c r="M298" s="77">
        <v>0</v>
      </c>
      <c r="N298" s="35">
        <f t="shared" si="28"/>
        <v>205325</v>
      </c>
      <c r="O298" s="35">
        <f t="shared" si="29"/>
        <v>39011.75</v>
      </c>
      <c r="P298" s="57">
        <f t="shared" si="30"/>
        <v>166313.25</v>
      </c>
      <c r="Q298" s="53">
        <f t="shared" si="31"/>
        <v>149681.92500000002</v>
      </c>
    </row>
    <row r="299" spans="2:17" hidden="1" x14ac:dyDescent="0.25">
      <c r="B299" s="19">
        <v>294</v>
      </c>
      <c r="C299" s="19" t="s">
        <v>6462</v>
      </c>
      <c r="D299" s="22">
        <v>1200166860</v>
      </c>
      <c r="E299" s="23" t="s">
        <v>1086</v>
      </c>
      <c r="F299" s="22">
        <v>2020</v>
      </c>
      <c r="G299" s="38">
        <v>44389</v>
      </c>
      <c r="H299" s="22">
        <f t="shared" si="26"/>
        <v>1</v>
      </c>
      <c r="I299" s="22">
        <v>5</v>
      </c>
      <c r="J299" s="22">
        <f t="shared" si="27"/>
        <v>0.19</v>
      </c>
      <c r="K299" s="35">
        <v>18637</v>
      </c>
      <c r="L299" s="40">
        <v>18031.080000000002</v>
      </c>
      <c r="M299" s="77">
        <v>0</v>
      </c>
      <c r="N299" s="35">
        <f t="shared" si="28"/>
        <v>18637</v>
      </c>
      <c r="O299" s="35">
        <f t="shared" si="29"/>
        <v>3541.03</v>
      </c>
      <c r="P299" s="57">
        <f t="shared" si="30"/>
        <v>15095.97</v>
      </c>
      <c r="Q299" s="53">
        <f t="shared" si="31"/>
        <v>13586.373</v>
      </c>
    </row>
    <row r="300" spans="2:17" hidden="1" x14ac:dyDescent="0.25">
      <c r="B300" s="19">
        <v>295</v>
      </c>
      <c r="C300" s="19" t="s">
        <v>6462</v>
      </c>
      <c r="D300" s="22">
        <v>1200166850</v>
      </c>
      <c r="E300" s="23" t="s">
        <v>1086</v>
      </c>
      <c r="F300" s="22">
        <v>2020</v>
      </c>
      <c r="G300" s="38">
        <v>44389</v>
      </c>
      <c r="H300" s="22">
        <f t="shared" si="26"/>
        <v>1</v>
      </c>
      <c r="I300" s="22">
        <v>5</v>
      </c>
      <c r="J300" s="22">
        <f t="shared" si="27"/>
        <v>0.19</v>
      </c>
      <c r="K300" s="35">
        <v>18637</v>
      </c>
      <c r="L300" s="40">
        <v>18031.080000000002</v>
      </c>
      <c r="M300" s="77">
        <v>0</v>
      </c>
      <c r="N300" s="35">
        <f t="shared" si="28"/>
        <v>18637</v>
      </c>
      <c r="O300" s="35">
        <f t="shared" si="29"/>
        <v>3541.03</v>
      </c>
      <c r="P300" s="57">
        <f t="shared" si="30"/>
        <v>15095.97</v>
      </c>
      <c r="Q300" s="53">
        <f t="shared" si="31"/>
        <v>13586.373</v>
      </c>
    </row>
    <row r="301" spans="2:17" hidden="1" x14ac:dyDescent="0.25">
      <c r="B301" s="19">
        <v>296</v>
      </c>
      <c r="C301" s="19" t="s">
        <v>6462</v>
      </c>
      <c r="D301" s="22">
        <v>1200166820</v>
      </c>
      <c r="E301" s="23" t="s">
        <v>1086</v>
      </c>
      <c r="F301" s="22">
        <v>2020</v>
      </c>
      <c r="G301" s="38">
        <v>44389</v>
      </c>
      <c r="H301" s="22">
        <f t="shared" si="26"/>
        <v>1</v>
      </c>
      <c r="I301" s="22">
        <v>5</v>
      </c>
      <c r="J301" s="22">
        <f t="shared" si="27"/>
        <v>0.19</v>
      </c>
      <c r="K301" s="35">
        <v>18637</v>
      </c>
      <c r="L301" s="40">
        <v>18031.080000000002</v>
      </c>
      <c r="M301" s="77">
        <v>0</v>
      </c>
      <c r="N301" s="35">
        <f t="shared" si="28"/>
        <v>18637</v>
      </c>
      <c r="O301" s="35">
        <f t="shared" si="29"/>
        <v>3541.03</v>
      </c>
      <c r="P301" s="57">
        <f t="shared" si="30"/>
        <v>15095.97</v>
      </c>
      <c r="Q301" s="53">
        <f t="shared" si="31"/>
        <v>13586.373</v>
      </c>
    </row>
    <row r="302" spans="2:17" hidden="1" x14ac:dyDescent="0.25">
      <c r="B302" s="19">
        <v>297</v>
      </c>
      <c r="C302" s="19" t="s">
        <v>6462</v>
      </c>
      <c r="D302" s="22">
        <v>1200166870</v>
      </c>
      <c r="E302" s="23" t="s">
        <v>1086</v>
      </c>
      <c r="F302" s="22">
        <v>2020</v>
      </c>
      <c r="G302" s="38">
        <v>44389</v>
      </c>
      <c r="H302" s="22">
        <f t="shared" si="26"/>
        <v>1</v>
      </c>
      <c r="I302" s="22">
        <v>5</v>
      </c>
      <c r="J302" s="22">
        <f t="shared" si="27"/>
        <v>0.19</v>
      </c>
      <c r="K302" s="35">
        <v>18637</v>
      </c>
      <c r="L302" s="40">
        <v>18031.080000000002</v>
      </c>
      <c r="M302" s="77">
        <v>0</v>
      </c>
      <c r="N302" s="35">
        <f t="shared" si="28"/>
        <v>18637</v>
      </c>
      <c r="O302" s="35">
        <f t="shared" si="29"/>
        <v>3541.03</v>
      </c>
      <c r="P302" s="57">
        <f t="shared" si="30"/>
        <v>15095.97</v>
      </c>
      <c r="Q302" s="53">
        <f t="shared" si="31"/>
        <v>13586.373</v>
      </c>
    </row>
    <row r="303" spans="2:17" hidden="1" x14ac:dyDescent="0.25">
      <c r="B303" s="19">
        <v>298</v>
      </c>
      <c r="C303" s="19" t="s">
        <v>6462</v>
      </c>
      <c r="D303" s="22">
        <v>1200166830</v>
      </c>
      <c r="E303" s="23" t="s">
        <v>1086</v>
      </c>
      <c r="F303" s="22">
        <v>2020</v>
      </c>
      <c r="G303" s="38">
        <v>44389</v>
      </c>
      <c r="H303" s="22">
        <f t="shared" si="26"/>
        <v>1</v>
      </c>
      <c r="I303" s="22">
        <v>5</v>
      </c>
      <c r="J303" s="22">
        <f t="shared" si="27"/>
        <v>0.19</v>
      </c>
      <c r="K303" s="35">
        <v>18637</v>
      </c>
      <c r="L303" s="40">
        <v>18031.080000000002</v>
      </c>
      <c r="M303" s="77">
        <v>0</v>
      </c>
      <c r="N303" s="35">
        <f t="shared" si="28"/>
        <v>18637</v>
      </c>
      <c r="O303" s="35">
        <f t="shared" si="29"/>
        <v>3541.03</v>
      </c>
      <c r="P303" s="57">
        <f t="shared" si="30"/>
        <v>15095.97</v>
      </c>
      <c r="Q303" s="53">
        <f t="shared" si="31"/>
        <v>13586.373</v>
      </c>
    </row>
    <row r="304" spans="2:17" hidden="1" x14ac:dyDescent="0.25">
      <c r="B304" s="19">
        <v>299</v>
      </c>
      <c r="C304" s="19" t="s">
        <v>6462</v>
      </c>
      <c r="D304" s="22">
        <v>1200166840</v>
      </c>
      <c r="E304" s="23" t="s">
        <v>1086</v>
      </c>
      <c r="F304" s="22">
        <v>2020</v>
      </c>
      <c r="G304" s="38">
        <v>44389</v>
      </c>
      <c r="H304" s="22">
        <f t="shared" si="26"/>
        <v>1</v>
      </c>
      <c r="I304" s="22">
        <v>5</v>
      </c>
      <c r="J304" s="22">
        <f t="shared" si="27"/>
        <v>0.19</v>
      </c>
      <c r="K304" s="35">
        <v>18637</v>
      </c>
      <c r="L304" s="40">
        <v>18031.080000000002</v>
      </c>
      <c r="M304" s="77">
        <v>0</v>
      </c>
      <c r="N304" s="35">
        <f t="shared" si="28"/>
        <v>18637</v>
      </c>
      <c r="O304" s="35">
        <f t="shared" si="29"/>
        <v>3541.03</v>
      </c>
      <c r="P304" s="57">
        <f t="shared" si="30"/>
        <v>15095.97</v>
      </c>
      <c r="Q304" s="53">
        <f t="shared" si="31"/>
        <v>13586.373</v>
      </c>
    </row>
    <row r="305" spans="2:17" hidden="1" x14ac:dyDescent="0.25">
      <c r="B305" s="19">
        <v>300</v>
      </c>
      <c r="C305" s="19" t="s">
        <v>6462</v>
      </c>
      <c r="D305" s="22">
        <v>1200169400</v>
      </c>
      <c r="E305" s="23" t="s">
        <v>1087</v>
      </c>
      <c r="F305" s="22">
        <v>2021</v>
      </c>
      <c r="G305" s="38">
        <v>44389</v>
      </c>
      <c r="H305" s="22">
        <f t="shared" si="26"/>
        <v>0</v>
      </c>
      <c r="I305" s="22">
        <v>5</v>
      </c>
      <c r="J305" s="22">
        <f t="shared" si="27"/>
        <v>0.19</v>
      </c>
      <c r="K305" s="35">
        <v>6900</v>
      </c>
      <c r="L305" s="40">
        <v>6642.68</v>
      </c>
      <c r="M305" s="77">
        <v>0</v>
      </c>
      <c r="N305" s="35">
        <f t="shared" si="28"/>
        <v>6900</v>
      </c>
      <c r="O305" s="35">
        <f t="shared" si="29"/>
        <v>0</v>
      </c>
      <c r="P305" s="57">
        <f t="shared" si="30"/>
        <v>6900</v>
      </c>
      <c r="Q305" s="53">
        <f t="shared" si="31"/>
        <v>6210</v>
      </c>
    </row>
    <row r="306" spans="2:17" s="14" customFormat="1" hidden="1" x14ac:dyDescent="0.25">
      <c r="B306" s="21">
        <v>301</v>
      </c>
      <c r="C306" s="21" t="s">
        <v>6464</v>
      </c>
      <c r="D306" s="22">
        <v>1200042310</v>
      </c>
      <c r="E306" s="23" t="s">
        <v>2984</v>
      </c>
      <c r="F306" s="22">
        <v>2009</v>
      </c>
      <c r="G306" s="38">
        <v>44389</v>
      </c>
      <c r="H306" s="22">
        <f t="shared" si="26"/>
        <v>12</v>
      </c>
      <c r="I306" s="22">
        <v>5</v>
      </c>
      <c r="J306" s="22">
        <f t="shared" si="27"/>
        <v>0.19</v>
      </c>
      <c r="K306" s="35">
        <v>24150</v>
      </c>
      <c r="L306" s="40">
        <v>5881.69</v>
      </c>
      <c r="M306" s="77">
        <v>0.49</v>
      </c>
      <c r="N306" s="35">
        <f t="shared" si="28"/>
        <v>35983.5</v>
      </c>
      <c r="O306" s="35">
        <f t="shared" si="29"/>
        <v>82042.38</v>
      </c>
      <c r="P306" s="57">
        <f t="shared" si="30"/>
        <v>1799.1750000000002</v>
      </c>
      <c r="Q306" s="53">
        <f t="shared" si="31"/>
        <v>1799.1750000000002</v>
      </c>
    </row>
    <row r="307" spans="2:17" hidden="1" x14ac:dyDescent="0.25">
      <c r="B307" s="19">
        <v>302</v>
      </c>
      <c r="C307" s="21" t="s">
        <v>6464</v>
      </c>
      <c r="D307" s="22">
        <v>1200041750</v>
      </c>
      <c r="E307" s="23" t="s">
        <v>983</v>
      </c>
      <c r="F307" s="22">
        <v>2009</v>
      </c>
      <c r="G307" s="38">
        <v>44389</v>
      </c>
      <c r="H307" s="22">
        <f t="shared" si="26"/>
        <v>12</v>
      </c>
      <c r="I307" s="22">
        <v>5</v>
      </c>
      <c r="J307" s="22">
        <f t="shared" si="27"/>
        <v>0.19</v>
      </c>
      <c r="K307" s="35">
        <v>22355</v>
      </c>
      <c r="L307" s="40">
        <v>5261.45</v>
      </c>
      <c r="M307" s="77">
        <v>0.38</v>
      </c>
      <c r="N307" s="35">
        <f t="shared" si="28"/>
        <v>30849.899999999998</v>
      </c>
      <c r="O307" s="35">
        <f t="shared" si="29"/>
        <v>70337.771999999997</v>
      </c>
      <c r="P307" s="57">
        <f t="shared" si="30"/>
        <v>1542.4949999999999</v>
      </c>
      <c r="Q307" s="53">
        <f t="shared" si="31"/>
        <v>1542.4949999999999</v>
      </c>
    </row>
    <row r="308" spans="2:17" hidden="1" x14ac:dyDescent="0.25">
      <c r="B308" s="19">
        <v>303</v>
      </c>
      <c r="C308" s="21" t="s">
        <v>6464</v>
      </c>
      <c r="D308" s="22">
        <v>1200042300</v>
      </c>
      <c r="E308" s="23" t="s">
        <v>2985</v>
      </c>
      <c r="F308" s="22">
        <v>2009</v>
      </c>
      <c r="G308" s="38">
        <v>44389</v>
      </c>
      <c r="H308" s="22">
        <f t="shared" si="26"/>
        <v>12</v>
      </c>
      <c r="I308" s="22">
        <v>5</v>
      </c>
      <c r="J308" s="22">
        <f t="shared" si="27"/>
        <v>0.19</v>
      </c>
      <c r="K308" s="35">
        <v>15600</v>
      </c>
      <c r="L308" s="40">
        <v>3799.38</v>
      </c>
      <c r="M308" s="77">
        <v>0.38</v>
      </c>
      <c r="N308" s="35">
        <f t="shared" si="28"/>
        <v>21528</v>
      </c>
      <c r="O308" s="35">
        <f t="shared" si="29"/>
        <v>49083.840000000004</v>
      </c>
      <c r="P308" s="57">
        <f t="shared" si="30"/>
        <v>1076.4000000000001</v>
      </c>
      <c r="Q308" s="53">
        <f t="shared" si="31"/>
        <v>1076.4000000000001</v>
      </c>
    </row>
    <row r="309" spans="2:17" hidden="1" x14ac:dyDescent="0.25">
      <c r="B309" s="19">
        <v>304</v>
      </c>
      <c r="C309" s="21" t="s">
        <v>6464</v>
      </c>
      <c r="D309" s="22">
        <v>1200039830</v>
      </c>
      <c r="E309" s="23" t="s">
        <v>859</v>
      </c>
      <c r="F309" s="22">
        <v>2009</v>
      </c>
      <c r="G309" s="38">
        <v>44389</v>
      </c>
      <c r="H309" s="22">
        <f t="shared" si="26"/>
        <v>12</v>
      </c>
      <c r="I309" s="22">
        <v>5</v>
      </c>
      <c r="J309" s="22">
        <f t="shared" si="27"/>
        <v>0.19</v>
      </c>
      <c r="K309" s="35">
        <v>12000</v>
      </c>
      <c r="L309" s="40">
        <v>2961.64</v>
      </c>
      <c r="M309" s="77">
        <v>0.38</v>
      </c>
      <c r="N309" s="35">
        <f t="shared" si="28"/>
        <v>16560</v>
      </c>
      <c r="O309" s="35">
        <f t="shared" si="29"/>
        <v>37756.800000000003</v>
      </c>
      <c r="P309" s="57">
        <f t="shared" si="30"/>
        <v>828</v>
      </c>
      <c r="Q309" s="53">
        <f t="shared" si="31"/>
        <v>828</v>
      </c>
    </row>
    <row r="310" spans="2:17" hidden="1" x14ac:dyDescent="0.25">
      <c r="B310" s="19">
        <v>305</v>
      </c>
      <c r="C310" s="21" t="s">
        <v>6464</v>
      </c>
      <c r="D310" s="22">
        <v>1200049270</v>
      </c>
      <c r="E310" s="23" t="s">
        <v>2986</v>
      </c>
      <c r="F310" s="22">
        <v>2010</v>
      </c>
      <c r="G310" s="38">
        <v>44389</v>
      </c>
      <c r="H310" s="22">
        <f t="shared" si="26"/>
        <v>11</v>
      </c>
      <c r="I310" s="22">
        <v>5</v>
      </c>
      <c r="J310" s="22">
        <f t="shared" si="27"/>
        <v>0.19</v>
      </c>
      <c r="K310" s="35">
        <v>1432449.53</v>
      </c>
      <c r="L310" s="40">
        <v>411993.61</v>
      </c>
      <c r="M310" s="77">
        <v>0.38</v>
      </c>
      <c r="N310" s="35">
        <f t="shared" si="28"/>
        <v>1976780.3513999998</v>
      </c>
      <c r="O310" s="35">
        <f t="shared" si="29"/>
        <v>4131470.9344259994</v>
      </c>
      <c r="P310" s="57">
        <f t="shared" si="30"/>
        <v>98839.017569999996</v>
      </c>
      <c r="Q310" s="53">
        <f t="shared" si="31"/>
        <v>98839.017569999996</v>
      </c>
    </row>
    <row r="311" spans="2:17" hidden="1" x14ac:dyDescent="0.25">
      <c r="B311" s="19">
        <v>306</v>
      </c>
      <c r="C311" s="21" t="s">
        <v>6464</v>
      </c>
      <c r="D311" s="22">
        <v>1200049530</v>
      </c>
      <c r="E311" s="23" t="s">
        <v>2987</v>
      </c>
      <c r="F311" s="22">
        <v>2010</v>
      </c>
      <c r="G311" s="38">
        <v>44389</v>
      </c>
      <c r="H311" s="22">
        <f t="shared" si="26"/>
        <v>11</v>
      </c>
      <c r="I311" s="22">
        <v>5</v>
      </c>
      <c r="J311" s="22">
        <f t="shared" si="27"/>
        <v>0.19</v>
      </c>
      <c r="K311" s="35">
        <v>894385.67</v>
      </c>
      <c r="L311" s="40">
        <v>257238.48</v>
      </c>
      <c r="M311" s="77">
        <v>0.38</v>
      </c>
      <c r="N311" s="35">
        <f t="shared" si="28"/>
        <v>1234252.2246000001</v>
      </c>
      <c r="O311" s="35">
        <f t="shared" si="29"/>
        <v>2579587.1494140001</v>
      </c>
      <c r="P311" s="57">
        <f t="shared" si="30"/>
        <v>61712.61123000001</v>
      </c>
      <c r="Q311" s="53">
        <f t="shared" si="31"/>
        <v>61712.61123000001</v>
      </c>
    </row>
    <row r="312" spans="2:17" hidden="1" x14ac:dyDescent="0.25">
      <c r="B312" s="19">
        <v>307</v>
      </c>
      <c r="C312" s="21" t="s">
        <v>6464</v>
      </c>
      <c r="D312" s="22">
        <v>1200049460</v>
      </c>
      <c r="E312" s="23" t="s">
        <v>2988</v>
      </c>
      <c r="F312" s="22">
        <v>2010</v>
      </c>
      <c r="G312" s="38">
        <v>44389</v>
      </c>
      <c r="H312" s="22">
        <f t="shared" si="26"/>
        <v>11</v>
      </c>
      <c r="I312" s="22">
        <v>5</v>
      </c>
      <c r="J312" s="22">
        <f t="shared" si="27"/>
        <v>0.19</v>
      </c>
      <c r="K312" s="35">
        <v>697520.85</v>
      </c>
      <c r="L312" s="40">
        <v>200617.26</v>
      </c>
      <c r="M312" s="77">
        <v>0.24</v>
      </c>
      <c r="N312" s="35">
        <f t="shared" si="28"/>
        <v>864925.85399999993</v>
      </c>
      <c r="O312" s="35">
        <f t="shared" si="29"/>
        <v>1807695.0348599998</v>
      </c>
      <c r="P312" s="57">
        <f t="shared" si="30"/>
        <v>43246.292699999998</v>
      </c>
      <c r="Q312" s="53">
        <f t="shared" si="31"/>
        <v>43246.292699999998</v>
      </c>
    </row>
    <row r="313" spans="2:17" hidden="1" x14ac:dyDescent="0.25">
      <c r="B313" s="19">
        <v>308</v>
      </c>
      <c r="C313" s="21" t="s">
        <v>6464</v>
      </c>
      <c r="D313" s="22">
        <v>1200049430</v>
      </c>
      <c r="E313" s="23" t="s">
        <v>2988</v>
      </c>
      <c r="F313" s="22">
        <v>2010</v>
      </c>
      <c r="G313" s="38">
        <v>44389</v>
      </c>
      <c r="H313" s="22">
        <f t="shared" si="26"/>
        <v>11</v>
      </c>
      <c r="I313" s="22">
        <v>5</v>
      </c>
      <c r="J313" s="22">
        <f t="shared" si="27"/>
        <v>0.19</v>
      </c>
      <c r="K313" s="35">
        <v>694350.07</v>
      </c>
      <c r="L313" s="40">
        <v>199705.31</v>
      </c>
      <c r="M313" s="77">
        <v>0.24</v>
      </c>
      <c r="N313" s="35">
        <f t="shared" si="28"/>
        <v>860994.08679999993</v>
      </c>
      <c r="O313" s="35">
        <f t="shared" si="29"/>
        <v>1799477.6414119997</v>
      </c>
      <c r="P313" s="57">
        <f t="shared" si="30"/>
        <v>43049.704339999997</v>
      </c>
      <c r="Q313" s="53">
        <f t="shared" si="31"/>
        <v>43049.704339999997</v>
      </c>
    </row>
    <row r="314" spans="2:17" hidden="1" x14ac:dyDescent="0.25">
      <c r="B314" s="19">
        <v>309</v>
      </c>
      <c r="C314" s="21" t="s">
        <v>6464</v>
      </c>
      <c r="D314" s="22">
        <v>1200049540</v>
      </c>
      <c r="E314" s="23" t="s">
        <v>2989</v>
      </c>
      <c r="F314" s="22">
        <v>2010</v>
      </c>
      <c r="G314" s="38">
        <v>44389</v>
      </c>
      <c r="H314" s="22">
        <f t="shared" si="26"/>
        <v>11</v>
      </c>
      <c r="I314" s="22">
        <v>5</v>
      </c>
      <c r="J314" s="22">
        <f t="shared" si="27"/>
        <v>0.19</v>
      </c>
      <c r="K314" s="35">
        <v>685076.45</v>
      </c>
      <c r="L314" s="40">
        <v>197038.12</v>
      </c>
      <c r="M314" s="77">
        <v>0.38</v>
      </c>
      <c r="N314" s="35">
        <f t="shared" si="28"/>
        <v>945405.50099999981</v>
      </c>
      <c r="O314" s="35">
        <f t="shared" si="29"/>
        <v>1975897.4970899995</v>
      </c>
      <c r="P314" s="57">
        <f t="shared" si="30"/>
        <v>47270.275049999997</v>
      </c>
      <c r="Q314" s="53">
        <f t="shared" si="31"/>
        <v>47270.275049999997</v>
      </c>
    </row>
    <row r="315" spans="2:17" hidden="1" x14ac:dyDescent="0.25">
      <c r="B315" s="19">
        <v>310</v>
      </c>
      <c r="C315" s="21" t="s">
        <v>6464</v>
      </c>
      <c r="D315" s="22">
        <v>1200044100</v>
      </c>
      <c r="E315" s="23" t="s">
        <v>2990</v>
      </c>
      <c r="F315" s="22">
        <v>2010</v>
      </c>
      <c r="G315" s="38">
        <v>44389</v>
      </c>
      <c r="H315" s="22">
        <f t="shared" si="26"/>
        <v>11</v>
      </c>
      <c r="I315" s="22">
        <v>5</v>
      </c>
      <c r="J315" s="22">
        <f t="shared" si="27"/>
        <v>0.19</v>
      </c>
      <c r="K315" s="35">
        <v>638000</v>
      </c>
      <c r="L315" s="40">
        <v>175791.43</v>
      </c>
      <c r="M315" s="77">
        <v>0.38</v>
      </c>
      <c r="N315" s="35">
        <f t="shared" si="28"/>
        <v>880439.99999999988</v>
      </c>
      <c r="O315" s="35">
        <f t="shared" si="29"/>
        <v>1840119.5999999996</v>
      </c>
      <c r="P315" s="57">
        <f t="shared" si="30"/>
        <v>44022</v>
      </c>
      <c r="Q315" s="53">
        <f t="shared" si="31"/>
        <v>44022</v>
      </c>
    </row>
    <row r="316" spans="2:17" hidden="1" x14ac:dyDescent="0.25">
      <c r="B316" s="19">
        <v>311</v>
      </c>
      <c r="C316" s="21" t="s">
        <v>6464</v>
      </c>
      <c r="D316" s="22">
        <v>1200049280</v>
      </c>
      <c r="E316" s="23" t="s">
        <v>2991</v>
      </c>
      <c r="F316" s="22">
        <v>2010</v>
      </c>
      <c r="G316" s="38">
        <v>44389</v>
      </c>
      <c r="H316" s="22">
        <f t="shared" si="26"/>
        <v>11</v>
      </c>
      <c r="I316" s="22">
        <v>5</v>
      </c>
      <c r="J316" s="22">
        <f t="shared" si="27"/>
        <v>0.19</v>
      </c>
      <c r="K316" s="35">
        <v>430689.82</v>
      </c>
      <c r="L316" s="40">
        <v>123872.75</v>
      </c>
      <c r="M316" s="77">
        <v>0.38</v>
      </c>
      <c r="N316" s="35">
        <f t="shared" si="28"/>
        <v>594351.95159999991</v>
      </c>
      <c r="O316" s="35">
        <f t="shared" si="29"/>
        <v>1242195.5788439997</v>
      </c>
      <c r="P316" s="57">
        <f t="shared" si="30"/>
        <v>29717.597579999998</v>
      </c>
      <c r="Q316" s="53">
        <f t="shared" si="31"/>
        <v>29717.597579999998</v>
      </c>
    </row>
    <row r="317" spans="2:17" hidden="1" x14ac:dyDescent="0.25">
      <c r="B317" s="19">
        <v>312</v>
      </c>
      <c r="C317" s="21" t="s">
        <v>6464</v>
      </c>
      <c r="D317" s="22">
        <v>1200044110</v>
      </c>
      <c r="E317" s="23" t="s">
        <v>2992</v>
      </c>
      <c r="F317" s="22">
        <v>2010</v>
      </c>
      <c r="G317" s="38">
        <v>44389</v>
      </c>
      <c r="H317" s="22">
        <f t="shared" si="26"/>
        <v>11</v>
      </c>
      <c r="I317" s="22">
        <v>5</v>
      </c>
      <c r="J317" s="22">
        <f t="shared" si="27"/>
        <v>0.19</v>
      </c>
      <c r="K317" s="35">
        <v>259600</v>
      </c>
      <c r="L317" s="40">
        <v>69907.289999999994</v>
      </c>
      <c r="M317" s="77">
        <v>0.24</v>
      </c>
      <c r="N317" s="35">
        <f t="shared" si="28"/>
        <v>321904</v>
      </c>
      <c r="O317" s="35">
        <f t="shared" si="29"/>
        <v>672779.36</v>
      </c>
      <c r="P317" s="57">
        <f t="shared" si="30"/>
        <v>16095.2</v>
      </c>
      <c r="Q317" s="53">
        <f t="shared" si="31"/>
        <v>16095.2</v>
      </c>
    </row>
    <row r="318" spans="2:17" hidden="1" x14ac:dyDescent="0.25">
      <c r="B318" s="19">
        <v>313</v>
      </c>
      <c r="C318" s="21" t="s">
        <v>6464</v>
      </c>
      <c r="D318" s="22">
        <v>1200049490</v>
      </c>
      <c r="E318" s="23" t="s">
        <v>2993</v>
      </c>
      <c r="F318" s="22">
        <v>2010</v>
      </c>
      <c r="G318" s="38">
        <v>44389</v>
      </c>
      <c r="H318" s="22">
        <f t="shared" si="26"/>
        <v>11</v>
      </c>
      <c r="I318" s="22">
        <v>5</v>
      </c>
      <c r="J318" s="22">
        <f t="shared" si="27"/>
        <v>0.19</v>
      </c>
      <c r="K318" s="35">
        <v>214188.51</v>
      </c>
      <c r="L318" s="40">
        <v>61603.76</v>
      </c>
      <c r="M318" s="77">
        <v>0.38</v>
      </c>
      <c r="N318" s="35">
        <f t="shared" si="28"/>
        <v>295580.14379999996</v>
      </c>
      <c r="O318" s="35">
        <f t="shared" si="29"/>
        <v>617762.50054199982</v>
      </c>
      <c r="P318" s="57">
        <f t="shared" si="30"/>
        <v>14779.007189999998</v>
      </c>
      <c r="Q318" s="53">
        <f t="shared" si="31"/>
        <v>14779.007189999998</v>
      </c>
    </row>
    <row r="319" spans="2:17" x14ac:dyDescent="0.25">
      <c r="B319" s="109">
        <v>314</v>
      </c>
      <c r="C319" s="109" t="s">
        <v>6464</v>
      </c>
      <c r="D319" s="109">
        <v>1200049360</v>
      </c>
      <c r="E319" s="108" t="s">
        <v>2994</v>
      </c>
      <c r="F319" s="109">
        <v>2010</v>
      </c>
      <c r="G319" s="110">
        <v>44389</v>
      </c>
      <c r="H319" s="109">
        <f t="shared" si="26"/>
        <v>11</v>
      </c>
      <c r="I319" s="109">
        <v>5</v>
      </c>
      <c r="J319" s="109">
        <f t="shared" si="27"/>
        <v>0.19</v>
      </c>
      <c r="K319" s="112">
        <v>196081.45</v>
      </c>
      <c r="L319" s="138">
        <v>1</v>
      </c>
      <c r="M319" s="121">
        <v>0</v>
      </c>
      <c r="N319" s="112">
        <f t="shared" si="28"/>
        <v>196081.45</v>
      </c>
      <c r="O319" s="112">
        <f t="shared" si="29"/>
        <v>409810.23050000001</v>
      </c>
      <c r="P319" s="114">
        <f t="shared" si="30"/>
        <v>9804.0725000000002</v>
      </c>
      <c r="Q319" s="115">
        <f t="shared" si="31"/>
        <v>9804.0725000000002</v>
      </c>
    </row>
    <row r="320" spans="2:17" hidden="1" x14ac:dyDescent="0.25">
      <c r="B320" s="19">
        <v>315</v>
      </c>
      <c r="C320" s="21" t="s">
        <v>6464</v>
      </c>
      <c r="D320" s="22">
        <v>1200049420</v>
      </c>
      <c r="E320" s="23" t="s">
        <v>2995</v>
      </c>
      <c r="F320" s="22">
        <v>2010</v>
      </c>
      <c r="G320" s="38">
        <v>44389</v>
      </c>
      <c r="H320" s="22">
        <f t="shared" si="26"/>
        <v>11</v>
      </c>
      <c r="I320" s="22">
        <v>5</v>
      </c>
      <c r="J320" s="22">
        <f t="shared" si="27"/>
        <v>0.19</v>
      </c>
      <c r="K320" s="35">
        <v>171834.26</v>
      </c>
      <c r="L320" s="40">
        <v>49422.06</v>
      </c>
      <c r="M320" s="77">
        <v>0.38</v>
      </c>
      <c r="N320" s="35">
        <f t="shared" si="28"/>
        <v>237131.2788</v>
      </c>
      <c r="O320" s="35">
        <f t="shared" si="29"/>
        <v>495604.37269199995</v>
      </c>
      <c r="P320" s="57">
        <f t="shared" si="30"/>
        <v>11856.56394</v>
      </c>
      <c r="Q320" s="53">
        <f t="shared" si="31"/>
        <v>11856.56394</v>
      </c>
    </row>
    <row r="321" spans="2:17" hidden="1" x14ac:dyDescent="0.25">
      <c r="B321" s="19">
        <v>316</v>
      </c>
      <c r="C321" s="21" t="s">
        <v>6464</v>
      </c>
      <c r="D321" s="22">
        <v>1200049450</v>
      </c>
      <c r="E321" s="23" t="s">
        <v>2996</v>
      </c>
      <c r="F321" s="22">
        <v>2010</v>
      </c>
      <c r="G321" s="38">
        <v>44389</v>
      </c>
      <c r="H321" s="22">
        <f t="shared" si="26"/>
        <v>11</v>
      </c>
      <c r="I321" s="22">
        <v>5</v>
      </c>
      <c r="J321" s="22">
        <f t="shared" si="27"/>
        <v>0.19</v>
      </c>
      <c r="K321" s="35">
        <v>167781.33</v>
      </c>
      <c r="L321" s="40">
        <v>48256.37</v>
      </c>
      <c r="M321" s="77">
        <v>0.38</v>
      </c>
      <c r="N321" s="35">
        <f t="shared" si="28"/>
        <v>231538.23539999998</v>
      </c>
      <c r="O321" s="35">
        <f t="shared" si="29"/>
        <v>483914.9119859999</v>
      </c>
      <c r="P321" s="57">
        <f t="shared" si="30"/>
        <v>11576.911769999999</v>
      </c>
      <c r="Q321" s="53">
        <f t="shared" si="31"/>
        <v>11576.911769999999</v>
      </c>
    </row>
    <row r="322" spans="2:17" hidden="1" x14ac:dyDescent="0.25">
      <c r="B322" s="19">
        <v>317</v>
      </c>
      <c r="C322" s="21" t="s">
        <v>6464</v>
      </c>
      <c r="D322" s="22">
        <v>1200049290</v>
      </c>
      <c r="E322" s="23" t="s">
        <v>2997</v>
      </c>
      <c r="F322" s="22">
        <v>2010</v>
      </c>
      <c r="G322" s="38">
        <v>44389</v>
      </c>
      <c r="H322" s="22">
        <f t="shared" si="26"/>
        <v>11</v>
      </c>
      <c r="I322" s="22">
        <v>5</v>
      </c>
      <c r="J322" s="22">
        <f t="shared" si="27"/>
        <v>0.19</v>
      </c>
      <c r="K322" s="35">
        <v>152197.76999999999</v>
      </c>
      <c r="L322" s="40">
        <v>43774.31</v>
      </c>
      <c r="M322" s="77">
        <v>0.38</v>
      </c>
      <c r="N322" s="35">
        <f t="shared" si="28"/>
        <v>210032.92259999996</v>
      </c>
      <c r="O322" s="35">
        <f t="shared" si="29"/>
        <v>438968.80823399988</v>
      </c>
      <c r="P322" s="57">
        <f t="shared" si="30"/>
        <v>10501.646129999999</v>
      </c>
      <c r="Q322" s="53">
        <f t="shared" si="31"/>
        <v>10501.646129999999</v>
      </c>
    </row>
    <row r="323" spans="2:17" hidden="1" x14ac:dyDescent="0.25">
      <c r="B323" s="19">
        <v>318</v>
      </c>
      <c r="C323" s="21" t="s">
        <v>6464</v>
      </c>
      <c r="D323" s="22">
        <v>1200049510</v>
      </c>
      <c r="E323" s="23" t="s">
        <v>2998</v>
      </c>
      <c r="F323" s="22">
        <v>2010</v>
      </c>
      <c r="G323" s="38">
        <v>44389</v>
      </c>
      <c r="H323" s="22">
        <f t="shared" si="26"/>
        <v>11</v>
      </c>
      <c r="I323" s="22">
        <v>5</v>
      </c>
      <c r="J323" s="22">
        <f t="shared" si="27"/>
        <v>0.19</v>
      </c>
      <c r="K323" s="35">
        <v>140323.98000000001</v>
      </c>
      <c r="L323" s="40">
        <v>40359.269999999997</v>
      </c>
      <c r="M323" s="77">
        <v>0.38</v>
      </c>
      <c r="N323" s="35">
        <f t="shared" si="28"/>
        <v>193647.09239999999</v>
      </c>
      <c r="O323" s="35">
        <f t="shared" si="29"/>
        <v>404722.42311599996</v>
      </c>
      <c r="P323" s="57">
        <f t="shared" si="30"/>
        <v>9682.3546200000001</v>
      </c>
      <c r="Q323" s="53">
        <f t="shared" si="31"/>
        <v>9682.3546200000001</v>
      </c>
    </row>
    <row r="324" spans="2:17" hidden="1" x14ac:dyDescent="0.25">
      <c r="B324" s="19">
        <v>319</v>
      </c>
      <c r="C324" s="21" t="s">
        <v>6464</v>
      </c>
      <c r="D324" s="22">
        <v>1200049440</v>
      </c>
      <c r="E324" s="23" t="s">
        <v>2999</v>
      </c>
      <c r="F324" s="22">
        <v>2010</v>
      </c>
      <c r="G324" s="38">
        <v>44389</v>
      </c>
      <c r="H324" s="22">
        <f t="shared" si="26"/>
        <v>11</v>
      </c>
      <c r="I324" s="22">
        <v>5</v>
      </c>
      <c r="J324" s="22">
        <f t="shared" si="27"/>
        <v>0.19</v>
      </c>
      <c r="K324" s="35">
        <v>104173.1</v>
      </c>
      <c r="L324" s="40">
        <v>29961.759999999998</v>
      </c>
      <c r="M324" s="77">
        <v>0.38</v>
      </c>
      <c r="N324" s="35">
        <f t="shared" si="28"/>
        <v>143758.878</v>
      </c>
      <c r="O324" s="35">
        <f t="shared" si="29"/>
        <v>300456.05501999997</v>
      </c>
      <c r="P324" s="57">
        <f t="shared" si="30"/>
        <v>7187.9439000000002</v>
      </c>
      <c r="Q324" s="53">
        <f t="shared" si="31"/>
        <v>7187.9439000000002</v>
      </c>
    </row>
    <row r="325" spans="2:17" hidden="1" x14ac:dyDescent="0.25">
      <c r="B325" s="19">
        <v>320</v>
      </c>
      <c r="C325" s="21" t="s">
        <v>6464</v>
      </c>
      <c r="D325" s="22">
        <v>1200049380</v>
      </c>
      <c r="E325" s="23" t="s">
        <v>3000</v>
      </c>
      <c r="F325" s="22">
        <v>2010</v>
      </c>
      <c r="G325" s="38">
        <v>44389</v>
      </c>
      <c r="H325" s="22">
        <f t="shared" si="26"/>
        <v>11</v>
      </c>
      <c r="I325" s="22">
        <v>5</v>
      </c>
      <c r="J325" s="22">
        <f t="shared" si="27"/>
        <v>0.19</v>
      </c>
      <c r="K325" s="35">
        <v>92745.14</v>
      </c>
      <c r="L325" s="40">
        <v>26674.91</v>
      </c>
      <c r="M325" s="77">
        <v>0.38</v>
      </c>
      <c r="N325" s="35">
        <f t="shared" si="28"/>
        <v>127988.29319999999</v>
      </c>
      <c r="O325" s="35">
        <f t="shared" si="29"/>
        <v>267495.53278799995</v>
      </c>
      <c r="P325" s="57">
        <f t="shared" si="30"/>
        <v>6399.4146599999995</v>
      </c>
      <c r="Q325" s="53">
        <f t="shared" si="31"/>
        <v>6399.4146599999995</v>
      </c>
    </row>
    <row r="326" spans="2:17" hidden="1" x14ac:dyDescent="0.25">
      <c r="B326" s="19">
        <v>321</v>
      </c>
      <c r="C326" s="21" t="s">
        <v>6464</v>
      </c>
      <c r="D326" s="22">
        <v>1200049500</v>
      </c>
      <c r="E326" s="23" t="s">
        <v>3001</v>
      </c>
      <c r="F326" s="22">
        <v>2010</v>
      </c>
      <c r="G326" s="38">
        <v>44389</v>
      </c>
      <c r="H326" s="22">
        <f t="shared" si="26"/>
        <v>11</v>
      </c>
      <c r="I326" s="22">
        <v>5</v>
      </c>
      <c r="J326" s="22">
        <f t="shared" si="27"/>
        <v>0.19</v>
      </c>
      <c r="K326" s="35">
        <v>87342.12</v>
      </c>
      <c r="L326" s="40">
        <v>25120.880000000001</v>
      </c>
      <c r="M326" s="77">
        <v>0.38</v>
      </c>
      <c r="N326" s="35">
        <f t="shared" si="28"/>
        <v>120532.12559999998</v>
      </c>
      <c r="O326" s="35">
        <f t="shared" si="29"/>
        <v>251912.14250399996</v>
      </c>
      <c r="P326" s="57">
        <f t="shared" si="30"/>
        <v>6026.60628</v>
      </c>
      <c r="Q326" s="53">
        <f t="shared" si="31"/>
        <v>6026.60628</v>
      </c>
    </row>
    <row r="327" spans="2:17" hidden="1" x14ac:dyDescent="0.25">
      <c r="B327" s="19">
        <v>322</v>
      </c>
      <c r="C327" s="21" t="s">
        <v>6464</v>
      </c>
      <c r="D327" s="22">
        <v>1200049470</v>
      </c>
      <c r="E327" s="23" t="s">
        <v>3002</v>
      </c>
      <c r="F327" s="22">
        <v>2010</v>
      </c>
      <c r="G327" s="38">
        <v>44389</v>
      </c>
      <c r="H327" s="22">
        <f t="shared" ref="H327:H390" si="32">YEAR(G327)-F327</f>
        <v>11</v>
      </c>
      <c r="I327" s="22">
        <v>5</v>
      </c>
      <c r="J327" s="22">
        <f t="shared" ref="J327:J390" si="33">(95/I327/100)</f>
        <v>0.19</v>
      </c>
      <c r="K327" s="35">
        <v>67213.22</v>
      </c>
      <c r="L327" s="40">
        <v>19331.52</v>
      </c>
      <c r="M327" s="77">
        <v>0.38</v>
      </c>
      <c r="N327" s="35">
        <f t="shared" ref="N327:N390" si="34">K327*(1+M327)</f>
        <v>92754.243600000002</v>
      </c>
      <c r="O327" s="35">
        <f t="shared" ref="O327:O390" si="35">H327*J327*N327</f>
        <v>193856.36912399999</v>
      </c>
      <c r="P327" s="57">
        <f t="shared" ref="P327:P390" si="36">IF(N327-O327&lt;=0,5%*N327,N327-O327)</f>
        <v>4637.7121800000004</v>
      </c>
      <c r="Q327" s="53">
        <f t="shared" ref="Q327:Q390" si="37">IF(P327=N327*5%,P327,P327*0.9)</f>
        <v>4637.7121800000004</v>
      </c>
    </row>
    <row r="328" spans="2:17" hidden="1" x14ac:dyDescent="0.25">
      <c r="B328" s="19">
        <v>323</v>
      </c>
      <c r="C328" s="21" t="s">
        <v>6464</v>
      </c>
      <c r="D328" s="22">
        <v>1200049300</v>
      </c>
      <c r="E328" s="23" t="s">
        <v>2986</v>
      </c>
      <c r="F328" s="22">
        <v>2010</v>
      </c>
      <c r="G328" s="38">
        <v>44389</v>
      </c>
      <c r="H328" s="22">
        <f t="shared" si="32"/>
        <v>11</v>
      </c>
      <c r="I328" s="22">
        <v>5</v>
      </c>
      <c r="J328" s="22">
        <f t="shared" si="33"/>
        <v>0.19</v>
      </c>
      <c r="K328" s="35">
        <v>67146.070000000007</v>
      </c>
      <c r="L328" s="40">
        <v>19312.2</v>
      </c>
      <c r="M328" s="77">
        <v>0.38</v>
      </c>
      <c r="N328" s="35">
        <f t="shared" si="34"/>
        <v>92661.5766</v>
      </c>
      <c r="O328" s="35">
        <f t="shared" si="35"/>
        <v>193662.695094</v>
      </c>
      <c r="P328" s="57">
        <f t="shared" si="36"/>
        <v>4633.0788300000004</v>
      </c>
      <c r="Q328" s="53">
        <f t="shared" si="37"/>
        <v>4633.0788300000004</v>
      </c>
    </row>
    <row r="329" spans="2:17" hidden="1" x14ac:dyDescent="0.25">
      <c r="B329" s="19">
        <v>324</v>
      </c>
      <c r="C329" s="21" t="s">
        <v>6464</v>
      </c>
      <c r="D329" s="22">
        <v>1200049310</v>
      </c>
      <c r="E329" s="23" t="s">
        <v>3003</v>
      </c>
      <c r="F329" s="22">
        <v>2010</v>
      </c>
      <c r="G329" s="38">
        <v>44389</v>
      </c>
      <c r="H329" s="22">
        <f t="shared" si="32"/>
        <v>11</v>
      </c>
      <c r="I329" s="22">
        <v>5</v>
      </c>
      <c r="J329" s="22">
        <f t="shared" si="33"/>
        <v>0.19</v>
      </c>
      <c r="K329" s="35">
        <v>64176.72</v>
      </c>
      <c r="L329" s="40">
        <v>18458.169999999998</v>
      </c>
      <c r="M329" s="77">
        <v>0.38</v>
      </c>
      <c r="N329" s="35">
        <f t="shared" si="34"/>
        <v>88563.873599999992</v>
      </c>
      <c r="O329" s="35">
        <f t="shared" si="35"/>
        <v>185098.49582399998</v>
      </c>
      <c r="P329" s="57">
        <f t="shared" si="36"/>
        <v>4428.1936799999994</v>
      </c>
      <c r="Q329" s="53">
        <f t="shared" si="37"/>
        <v>4428.1936799999994</v>
      </c>
    </row>
    <row r="330" spans="2:17" hidden="1" x14ac:dyDescent="0.25">
      <c r="B330" s="19">
        <v>325</v>
      </c>
      <c r="C330" s="21" t="s">
        <v>6464</v>
      </c>
      <c r="D330" s="22">
        <v>1200049480</v>
      </c>
      <c r="E330" s="23" t="s">
        <v>3004</v>
      </c>
      <c r="F330" s="22">
        <v>2010</v>
      </c>
      <c r="G330" s="38">
        <v>44389</v>
      </c>
      <c r="H330" s="22">
        <f t="shared" si="32"/>
        <v>11</v>
      </c>
      <c r="I330" s="22">
        <v>5</v>
      </c>
      <c r="J330" s="22">
        <f t="shared" si="33"/>
        <v>0.19</v>
      </c>
      <c r="K330" s="35">
        <v>55842.85</v>
      </c>
      <c r="L330" s="40">
        <v>16061.2</v>
      </c>
      <c r="M330" s="77">
        <v>0.38</v>
      </c>
      <c r="N330" s="35">
        <f t="shared" si="34"/>
        <v>77063.132999999987</v>
      </c>
      <c r="O330" s="35">
        <f t="shared" si="35"/>
        <v>161061.94796999995</v>
      </c>
      <c r="P330" s="57">
        <f t="shared" si="36"/>
        <v>3853.1566499999994</v>
      </c>
      <c r="Q330" s="53">
        <f t="shared" si="37"/>
        <v>3853.1566499999994</v>
      </c>
    </row>
    <row r="331" spans="2:17" hidden="1" x14ac:dyDescent="0.25">
      <c r="B331" s="19">
        <v>326</v>
      </c>
      <c r="C331" s="21" t="s">
        <v>6464</v>
      </c>
      <c r="D331" s="22">
        <v>1200049320</v>
      </c>
      <c r="E331" s="23" t="s">
        <v>3005</v>
      </c>
      <c r="F331" s="22">
        <v>2010</v>
      </c>
      <c r="G331" s="38">
        <v>44389</v>
      </c>
      <c r="H331" s="22">
        <f t="shared" si="32"/>
        <v>11</v>
      </c>
      <c r="I331" s="22">
        <v>5</v>
      </c>
      <c r="J331" s="22">
        <f t="shared" si="33"/>
        <v>0.19</v>
      </c>
      <c r="K331" s="35">
        <v>50225.26</v>
      </c>
      <c r="L331" s="40">
        <v>14445.53</v>
      </c>
      <c r="M331" s="77">
        <v>0.38</v>
      </c>
      <c r="N331" s="35">
        <f t="shared" si="34"/>
        <v>69310.858800000002</v>
      </c>
      <c r="O331" s="35">
        <f t="shared" si="35"/>
        <v>144859.694892</v>
      </c>
      <c r="P331" s="57">
        <f t="shared" si="36"/>
        <v>3465.5429400000003</v>
      </c>
      <c r="Q331" s="53">
        <f t="shared" si="37"/>
        <v>3465.5429400000003</v>
      </c>
    </row>
    <row r="332" spans="2:17" hidden="1" x14ac:dyDescent="0.25">
      <c r="B332" s="19">
        <v>327</v>
      </c>
      <c r="C332" s="21" t="s">
        <v>6464</v>
      </c>
      <c r="D332" s="22">
        <v>1200049520</v>
      </c>
      <c r="E332" s="23" t="s">
        <v>3006</v>
      </c>
      <c r="F332" s="22">
        <v>2010</v>
      </c>
      <c r="G332" s="38">
        <v>44389</v>
      </c>
      <c r="H332" s="22">
        <f t="shared" si="32"/>
        <v>11</v>
      </c>
      <c r="I332" s="22">
        <v>5</v>
      </c>
      <c r="J332" s="22">
        <f t="shared" si="33"/>
        <v>0.19</v>
      </c>
      <c r="K332" s="35">
        <v>45659.32</v>
      </c>
      <c r="L332" s="40">
        <v>13132.28</v>
      </c>
      <c r="M332" s="77">
        <v>0.38</v>
      </c>
      <c r="N332" s="35">
        <f t="shared" si="34"/>
        <v>63009.861599999997</v>
      </c>
      <c r="O332" s="35">
        <f t="shared" si="35"/>
        <v>131690.61074399998</v>
      </c>
      <c r="P332" s="57">
        <f t="shared" si="36"/>
        <v>3150.4930800000002</v>
      </c>
      <c r="Q332" s="53">
        <f t="shared" si="37"/>
        <v>3150.4930800000002</v>
      </c>
    </row>
    <row r="333" spans="2:17" hidden="1" x14ac:dyDescent="0.25">
      <c r="B333" s="19">
        <v>328</v>
      </c>
      <c r="C333" s="21" t="s">
        <v>6464</v>
      </c>
      <c r="D333" s="22">
        <v>1200049340</v>
      </c>
      <c r="E333" s="23" t="s">
        <v>3007</v>
      </c>
      <c r="F333" s="22">
        <v>2010</v>
      </c>
      <c r="G333" s="38">
        <v>44389</v>
      </c>
      <c r="H333" s="22">
        <f t="shared" si="32"/>
        <v>11</v>
      </c>
      <c r="I333" s="22">
        <v>5</v>
      </c>
      <c r="J333" s="22">
        <f t="shared" si="33"/>
        <v>0.19</v>
      </c>
      <c r="K333" s="35">
        <v>40683.06</v>
      </c>
      <c r="L333" s="40">
        <v>11701.06</v>
      </c>
      <c r="M333" s="77">
        <v>0.38</v>
      </c>
      <c r="N333" s="35">
        <f t="shared" si="34"/>
        <v>56142.62279999999</v>
      </c>
      <c r="O333" s="35">
        <f t="shared" si="35"/>
        <v>117338.08165199996</v>
      </c>
      <c r="P333" s="57">
        <f t="shared" si="36"/>
        <v>2807.1311399999995</v>
      </c>
      <c r="Q333" s="53">
        <f t="shared" si="37"/>
        <v>2807.1311399999995</v>
      </c>
    </row>
    <row r="334" spans="2:17" x14ac:dyDescent="0.25">
      <c r="B334" s="109">
        <v>329</v>
      </c>
      <c r="C334" s="109" t="s">
        <v>6464</v>
      </c>
      <c r="D334" s="109">
        <v>1200048800</v>
      </c>
      <c r="E334" s="108" t="s">
        <v>3008</v>
      </c>
      <c r="F334" s="109">
        <v>2010</v>
      </c>
      <c r="G334" s="110">
        <v>44389</v>
      </c>
      <c r="H334" s="109">
        <f t="shared" si="32"/>
        <v>11</v>
      </c>
      <c r="I334" s="109">
        <v>5</v>
      </c>
      <c r="J334" s="109">
        <f t="shared" si="33"/>
        <v>0.19</v>
      </c>
      <c r="K334" s="112">
        <v>39066.400000000001</v>
      </c>
      <c r="L334" s="138">
        <v>1</v>
      </c>
      <c r="M334" s="121">
        <v>0</v>
      </c>
      <c r="N334" s="112">
        <f t="shared" si="34"/>
        <v>39066.400000000001</v>
      </c>
      <c r="O334" s="112">
        <f t="shared" si="35"/>
        <v>81648.775999999998</v>
      </c>
      <c r="P334" s="114">
        <f t="shared" si="36"/>
        <v>1953.3200000000002</v>
      </c>
      <c r="Q334" s="115">
        <f t="shared" si="37"/>
        <v>1953.3200000000002</v>
      </c>
    </row>
    <row r="335" spans="2:17" hidden="1" x14ac:dyDescent="0.25">
      <c r="B335" s="19">
        <v>330</v>
      </c>
      <c r="C335" s="21" t="s">
        <v>6464</v>
      </c>
      <c r="D335" s="22">
        <v>1200049350</v>
      </c>
      <c r="E335" s="23" t="s">
        <v>3009</v>
      </c>
      <c r="F335" s="22">
        <v>2010</v>
      </c>
      <c r="G335" s="38">
        <v>44389</v>
      </c>
      <c r="H335" s="22">
        <f t="shared" si="32"/>
        <v>11</v>
      </c>
      <c r="I335" s="22">
        <v>5</v>
      </c>
      <c r="J335" s="22">
        <f t="shared" si="33"/>
        <v>0.19</v>
      </c>
      <c r="K335" s="35">
        <v>29544.27</v>
      </c>
      <c r="L335" s="40">
        <v>8497.3700000000008</v>
      </c>
      <c r="M335" s="77">
        <v>0.38</v>
      </c>
      <c r="N335" s="35">
        <f t="shared" si="34"/>
        <v>40771.092599999996</v>
      </c>
      <c r="O335" s="35">
        <f t="shared" si="35"/>
        <v>85211.58353399999</v>
      </c>
      <c r="P335" s="57">
        <f t="shared" si="36"/>
        <v>2038.5546299999999</v>
      </c>
      <c r="Q335" s="53">
        <f t="shared" si="37"/>
        <v>2038.5546299999999</v>
      </c>
    </row>
    <row r="336" spans="2:17" x14ac:dyDescent="0.25">
      <c r="B336" s="109">
        <v>331</v>
      </c>
      <c r="C336" s="109" t="s">
        <v>6464</v>
      </c>
      <c r="D336" s="109">
        <v>1200049410</v>
      </c>
      <c r="E336" s="108" t="s">
        <v>3010</v>
      </c>
      <c r="F336" s="109">
        <v>2010</v>
      </c>
      <c r="G336" s="110">
        <v>44389</v>
      </c>
      <c r="H336" s="109">
        <f t="shared" si="32"/>
        <v>11</v>
      </c>
      <c r="I336" s="109">
        <v>5</v>
      </c>
      <c r="J336" s="109">
        <f t="shared" si="33"/>
        <v>0.19</v>
      </c>
      <c r="K336" s="112">
        <v>28156.59</v>
      </c>
      <c r="L336" s="138">
        <v>1</v>
      </c>
      <c r="M336" s="121">
        <v>0</v>
      </c>
      <c r="N336" s="112">
        <f t="shared" si="34"/>
        <v>28156.59</v>
      </c>
      <c r="O336" s="112">
        <f t="shared" si="35"/>
        <v>58847.273099999999</v>
      </c>
      <c r="P336" s="114">
        <f t="shared" si="36"/>
        <v>1407.8295000000001</v>
      </c>
      <c r="Q336" s="115">
        <f t="shared" si="37"/>
        <v>1407.8295000000001</v>
      </c>
    </row>
    <row r="337" spans="2:17" hidden="1" x14ac:dyDescent="0.25">
      <c r="B337" s="19">
        <v>332</v>
      </c>
      <c r="C337" s="21" t="s">
        <v>6464</v>
      </c>
      <c r="D337" s="22">
        <v>1200049370</v>
      </c>
      <c r="E337" s="23" t="s">
        <v>3011</v>
      </c>
      <c r="F337" s="22">
        <v>2010</v>
      </c>
      <c r="G337" s="38">
        <v>44389</v>
      </c>
      <c r="H337" s="22">
        <f t="shared" si="32"/>
        <v>11</v>
      </c>
      <c r="I337" s="22">
        <v>5</v>
      </c>
      <c r="J337" s="22">
        <f t="shared" si="33"/>
        <v>0.19</v>
      </c>
      <c r="K337" s="35">
        <v>25112.639999999999</v>
      </c>
      <c r="L337" s="40">
        <v>7222.75</v>
      </c>
      <c r="M337" s="77">
        <v>0.38</v>
      </c>
      <c r="N337" s="35">
        <f t="shared" si="34"/>
        <v>34655.443199999994</v>
      </c>
      <c r="O337" s="35">
        <f t="shared" si="35"/>
        <v>72429.876287999985</v>
      </c>
      <c r="P337" s="57">
        <f t="shared" si="36"/>
        <v>1732.7721599999998</v>
      </c>
      <c r="Q337" s="53">
        <f t="shared" si="37"/>
        <v>1732.7721599999998</v>
      </c>
    </row>
    <row r="338" spans="2:17" x14ac:dyDescent="0.25">
      <c r="B338" s="109">
        <v>333</v>
      </c>
      <c r="C338" s="109" t="s">
        <v>6464</v>
      </c>
      <c r="D338" s="109">
        <v>1200047170</v>
      </c>
      <c r="E338" s="108" t="s">
        <v>3012</v>
      </c>
      <c r="F338" s="109">
        <v>2010</v>
      </c>
      <c r="G338" s="110">
        <v>44389</v>
      </c>
      <c r="H338" s="109">
        <f t="shared" si="32"/>
        <v>11</v>
      </c>
      <c r="I338" s="109">
        <v>5</v>
      </c>
      <c r="J338" s="109">
        <f t="shared" si="33"/>
        <v>0.19</v>
      </c>
      <c r="K338" s="112">
        <v>21470</v>
      </c>
      <c r="L338" s="138">
        <v>1</v>
      </c>
      <c r="M338" s="121">
        <v>0</v>
      </c>
      <c r="N338" s="112">
        <f t="shared" si="34"/>
        <v>21470</v>
      </c>
      <c r="O338" s="112">
        <f t="shared" si="35"/>
        <v>44872.299999999996</v>
      </c>
      <c r="P338" s="114">
        <f t="shared" si="36"/>
        <v>1073.5</v>
      </c>
      <c r="Q338" s="115">
        <f t="shared" si="37"/>
        <v>1073.5</v>
      </c>
    </row>
    <row r="339" spans="2:17" hidden="1" x14ac:dyDescent="0.25">
      <c r="B339" s="19">
        <v>334</v>
      </c>
      <c r="C339" s="21" t="s">
        <v>6464</v>
      </c>
      <c r="D339" s="22">
        <v>1200049390</v>
      </c>
      <c r="E339" s="23" t="s">
        <v>3013</v>
      </c>
      <c r="F339" s="22">
        <v>2010</v>
      </c>
      <c r="G339" s="38">
        <v>44389</v>
      </c>
      <c r="H339" s="22">
        <f t="shared" si="32"/>
        <v>11</v>
      </c>
      <c r="I339" s="22">
        <v>5</v>
      </c>
      <c r="J339" s="22">
        <f t="shared" si="33"/>
        <v>0.19</v>
      </c>
      <c r="K339" s="35">
        <v>16586.57</v>
      </c>
      <c r="L339" s="40">
        <v>4770.5600000000004</v>
      </c>
      <c r="M339" s="77">
        <v>0.38</v>
      </c>
      <c r="N339" s="35">
        <f t="shared" si="34"/>
        <v>22889.466599999996</v>
      </c>
      <c r="O339" s="35">
        <f t="shared" si="35"/>
        <v>47838.985193999986</v>
      </c>
      <c r="P339" s="57">
        <f t="shared" si="36"/>
        <v>1144.4733299999998</v>
      </c>
      <c r="Q339" s="53">
        <f t="shared" si="37"/>
        <v>1144.4733299999998</v>
      </c>
    </row>
    <row r="340" spans="2:17" hidden="1" x14ac:dyDescent="0.25">
      <c r="B340" s="19">
        <v>335</v>
      </c>
      <c r="C340" s="21" t="s">
        <v>6464</v>
      </c>
      <c r="D340" s="22">
        <v>1200049330</v>
      </c>
      <c r="E340" s="23" t="s">
        <v>3014</v>
      </c>
      <c r="F340" s="22">
        <v>2010</v>
      </c>
      <c r="G340" s="38">
        <v>44389</v>
      </c>
      <c r="H340" s="22">
        <f t="shared" si="32"/>
        <v>11</v>
      </c>
      <c r="I340" s="22">
        <v>5</v>
      </c>
      <c r="J340" s="22">
        <f t="shared" si="33"/>
        <v>0.19</v>
      </c>
      <c r="K340" s="35">
        <v>8207.0300000000007</v>
      </c>
      <c r="L340" s="40">
        <v>2360.4499999999998</v>
      </c>
      <c r="M340" s="77">
        <v>0.38</v>
      </c>
      <c r="N340" s="35">
        <f t="shared" si="34"/>
        <v>11325.7014</v>
      </c>
      <c r="O340" s="35">
        <f t="shared" si="35"/>
        <v>23670.715925999997</v>
      </c>
      <c r="P340" s="57">
        <f t="shared" si="36"/>
        <v>566.28507000000002</v>
      </c>
      <c r="Q340" s="53">
        <f t="shared" si="37"/>
        <v>566.28507000000002</v>
      </c>
    </row>
    <row r="341" spans="2:17" hidden="1" x14ac:dyDescent="0.25">
      <c r="B341" s="19">
        <v>336</v>
      </c>
      <c r="C341" s="21" t="s">
        <v>6464</v>
      </c>
      <c r="D341" s="22">
        <v>1200048540</v>
      </c>
      <c r="E341" s="23" t="s">
        <v>3015</v>
      </c>
      <c r="F341" s="22">
        <v>2010</v>
      </c>
      <c r="G341" s="38">
        <v>44389</v>
      </c>
      <c r="H341" s="22">
        <f t="shared" si="32"/>
        <v>11</v>
      </c>
      <c r="I341" s="22">
        <v>5</v>
      </c>
      <c r="J341" s="22">
        <f t="shared" si="33"/>
        <v>0.19</v>
      </c>
      <c r="K341" s="35">
        <v>7500</v>
      </c>
      <c r="L341" s="40">
        <v>2334.79</v>
      </c>
      <c r="M341" s="77">
        <v>0.38</v>
      </c>
      <c r="N341" s="35">
        <f t="shared" si="34"/>
        <v>10350</v>
      </c>
      <c r="O341" s="35">
        <f t="shared" si="35"/>
        <v>21631.5</v>
      </c>
      <c r="P341" s="57">
        <f t="shared" si="36"/>
        <v>517.5</v>
      </c>
      <c r="Q341" s="53">
        <f t="shared" si="37"/>
        <v>517.5</v>
      </c>
    </row>
    <row r="342" spans="2:17" hidden="1" x14ac:dyDescent="0.25">
      <c r="B342" s="19">
        <v>337</v>
      </c>
      <c r="C342" s="21" t="s">
        <v>6464</v>
      </c>
      <c r="D342" s="22">
        <v>1200060370</v>
      </c>
      <c r="E342" s="23" t="s">
        <v>3016</v>
      </c>
      <c r="F342" s="22">
        <v>2011</v>
      </c>
      <c r="G342" s="38">
        <v>44389</v>
      </c>
      <c r="H342" s="22">
        <f t="shared" si="32"/>
        <v>10</v>
      </c>
      <c r="I342" s="22">
        <v>5</v>
      </c>
      <c r="J342" s="22">
        <f t="shared" si="33"/>
        <v>0.19</v>
      </c>
      <c r="K342" s="35">
        <v>18315</v>
      </c>
      <c r="L342" s="40">
        <v>6412.21</v>
      </c>
      <c r="M342" s="77">
        <v>0.34</v>
      </c>
      <c r="N342" s="35">
        <f t="shared" si="34"/>
        <v>24542.100000000002</v>
      </c>
      <c r="O342" s="35">
        <f t="shared" si="35"/>
        <v>46629.990000000005</v>
      </c>
      <c r="P342" s="57">
        <f t="shared" si="36"/>
        <v>1227.1050000000002</v>
      </c>
      <c r="Q342" s="53">
        <f t="shared" si="37"/>
        <v>1227.1050000000002</v>
      </c>
    </row>
    <row r="343" spans="2:17" x14ac:dyDescent="0.25">
      <c r="B343" s="109">
        <v>338</v>
      </c>
      <c r="C343" s="109" t="s">
        <v>6464</v>
      </c>
      <c r="D343" s="109">
        <v>1200060830</v>
      </c>
      <c r="E343" s="108" t="s">
        <v>3017</v>
      </c>
      <c r="F343" s="109">
        <v>2011</v>
      </c>
      <c r="G343" s="110">
        <v>44389</v>
      </c>
      <c r="H343" s="109">
        <f t="shared" si="32"/>
        <v>10</v>
      </c>
      <c r="I343" s="109">
        <v>5</v>
      </c>
      <c r="J343" s="109">
        <f t="shared" si="33"/>
        <v>0.19</v>
      </c>
      <c r="K343" s="112">
        <v>13882.5</v>
      </c>
      <c r="L343" s="138">
        <v>1</v>
      </c>
      <c r="M343" s="121">
        <v>0</v>
      </c>
      <c r="N343" s="112">
        <f t="shared" si="34"/>
        <v>13882.5</v>
      </c>
      <c r="O343" s="112">
        <f t="shared" si="35"/>
        <v>26376.75</v>
      </c>
      <c r="P343" s="114">
        <f t="shared" si="36"/>
        <v>694.125</v>
      </c>
      <c r="Q343" s="115">
        <f t="shared" si="37"/>
        <v>694.125</v>
      </c>
    </row>
    <row r="344" spans="2:17" hidden="1" x14ac:dyDescent="0.25">
      <c r="B344" s="19">
        <v>339</v>
      </c>
      <c r="C344" s="21" t="s">
        <v>6464</v>
      </c>
      <c r="D344" s="22">
        <v>1200057890</v>
      </c>
      <c r="E344" s="23" t="s">
        <v>3018</v>
      </c>
      <c r="F344" s="22">
        <v>2011</v>
      </c>
      <c r="G344" s="38">
        <v>44389</v>
      </c>
      <c r="H344" s="22">
        <f t="shared" si="32"/>
        <v>10</v>
      </c>
      <c r="I344" s="22">
        <v>5</v>
      </c>
      <c r="J344" s="22">
        <f t="shared" si="33"/>
        <v>0.19</v>
      </c>
      <c r="K344" s="35">
        <v>5600</v>
      </c>
      <c r="L344" s="40">
        <v>1986.03</v>
      </c>
      <c r="M344" s="77">
        <v>0.34</v>
      </c>
      <c r="N344" s="35">
        <f t="shared" si="34"/>
        <v>7504</v>
      </c>
      <c r="O344" s="35">
        <f t="shared" si="35"/>
        <v>14257.599999999999</v>
      </c>
      <c r="P344" s="57">
        <f t="shared" si="36"/>
        <v>375.20000000000005</v>
      </c>
      <c r="Q344" s="53">
        <f t="shared" si="37"/>
        <v>375.20000000000005</v>
      </c>
    </row>
    <row r="345" spans="2:17" hidden="1" x14ac:dyDescent="0.25">
      <c r="B345" s="19">
        <v>340</v>
      </c>
      <c r="C345" s="21" t="s">
        <v>6464</v>
      </c>
      <c r="D345" s="22">
        <v>1200074050</v>
      </c>
      <c r="E345" s="23" t="s">
        <v>3019</v>
      </c>
      <c r="F345" s="22">
        <v>2012</v>
      </c>
      <c r="G345" s="38">
        <v>44389</v>
      </c>
      <c r="H345" s="22">
        <f t="shared" si="32"/>
        <v>9</v>
      </c>
      <c r="I345" s="22">
        <v>5</v>
      </c>
      <c r="J345" s="22">
        <f t="shared" si="33"/>
        <v>0.19</v>
      </c>
      <c r="K345" s="35">
        <v>44494.559999999998</v>
      </c>
      <c r="L345" s="40">
        <v>19067.79</v>
      </c>
      <c r="M345" s="77">
        <v>7.0000000000000007E-2</v>
      </c>
      <c r="N345" s="35">
        <f t="shared" si="34"/>
        <v>47609.179199999999</v>
      </c>
      <c r="O345" s="35">
        <f t="shared" si="35"/>
        <v>81411.696431999997</v>
      </c>
      <c r="P345" s="57">
        <f t="shared" si="36"/>
        <v>2380.4589599999999</v>
      </c>
      <c r="Q345" s="53">
        <f t="shared" si="37"/>
        <v>2380.4589599999999</v>
      </c>
    </row>
    <row r="346" spans="2:17" hidden="1" x14ac:dyDescent="0.25">
      <c r="B346" s="19">
        <v>341</v>
      </c>
      <c r="C346" s="21" t="s">
        <v>6464</v>
      </c>
      <c r="D346" s="22">
        <v>1200074030</v>
      </c>
      <c r="E346" s="23" t="s">
        <v>3020</v>
      </c>
      <c r="F346" s="22">
        <v>2012</v>
      </c>
      <c r="G346" s="38">
        <v>44389</v>
      </c>
      <c r="H346" s="22">
        <f t="shared" si="32"/>
        <v>9</v>
      </c>
      <c r="I346" s="22">
        <v>5</v>
      </c>
      <c r="J346" s="22">
        <f t="shared" si="33"/>
        <v>0.19</v>
      </c>
      <c r="K346" s="35">
        <v>35393.4</v>
      </c>
      <c r="L346" s="40">
        <v>15167.58</v>
      </c>
      <c r="M346" s="77">
        <v>0.3</v>
      </c>
      <c r="N346" s="35">
        <f t="shared" si="34"/>
        <v>46011.420000000006</v>
      </c>
      <c r="O346" s="35">
        <f t="shared" si="35"/>
        <v>78679.528200000001</v>
      </c>
      <c r="P346" s="57">
        <f t="shared" si="36"/>
        <v>2300.5710000000004</v>
      </c>
      <c r="Q346" s="53">
        <f t="shared" si="37"/>
        <v>2300.5710000000004</v>
      </c>
    </row>
    <row r="347" spans="2:17" hidden="1" x14ac:dyDescent="0.25">
      <c r="B347" s="19">
        <v>342</v>
      </c>
      <c r="C347" s="21" t="s">
        <v>6464</v>
      </c>
      <c r="D347" s="22">
        <v>1200074480</v>
      </c>
      <c r="E347" s="23" t="s">
        <v>3021</v>
      </c>
      <c r="F347" s="22">
        <v>2012</v>
      </c>
      <c r="G347" s="38">
        <v>44389</v>
      </c>
      <c r="H347" s="22">
        <f t="shared" si="32"/>
        <v>9</v>
      </c>
      <c r="I347" s="22">
        <v>5</v>
      </c>
      <c r="J347" s="22">
        <f t="shared" si="33"/>
        <v>0.19</v>
      </c>
      <c r="K347" s="35">
        <v>17297</v>
      </c>
      <c r="L347" s="40">
        <v>7516.05</v>
      </c>
      <c r="M347" s="77">
        <v>0.3</v>
      </c>
      <c r="N347" s="35">
        <f t="shared" si="34"/>
        <v>22486.100000000002</v>
      </c>
      <c r="O347" s="35">
        <f t="shared" si="35"/>
        <v>38451.231</v>
      </c>
      <c r="P347" s="57">
        <f t="shared" si="36"/>
        <v>1124.3050000000001</v>
      </c>
      <c r="Q347" s="53">
        <f t="shared" si="37"/>
        <v>1124.3050000000001</v>
      </c>
    </row>
    <row r="348" spans="2:17" hidden="1" x14ac:dyDescent="0.25">
      <c r="B348" s="19">
        <v>343</v>
      </c>
      <c r="C348" s="21" t="s">
        <v>6464</v>
      </c>
      <c r="D348" s="22">
        <v>1200063600</v>
      </c>
      <c r="E348" s="23" t="s">
        <v>3022</v>
      </c>
      <c r="F348" s="22">
        <v>2012</v>
      </c>
      <c r="G348" s="38">
        <v>44389</v>
      </c>
      <c r="H348" s="22">
        <f t="shared" si="32"/>
        <v>9</v>
      </c>
      <c r="I348" s="22">
        <v>5</v>
      </c>
      <c r="J348" s="22">
        <f t="shared" si="33"/>
        <v>0.19</v>
      </c>
      <c r="K348" s="35">
        <v>16587</v>
      </c>
      <c r="L348" s="40">
        <v>6584.32</v>
      </c>
      <c r="M348" s="77">
        <v>0.3</v>
      </c>
      <c r="N348" s="35">
        <f t="shared" si="34"/>
        <v>21563.100000000002</v>
      </c>
      <c r="O348" s="35">
        <f t="shared" si="35"/>
        <v>36872.901000000005</v>
      </c>
      <c r="P348" s="57">
        <f t="shared" si="36"/>
        <v>1078.1550000000002</v>
      </c>
      <c r="Q348" s="53">
        <f t="shared" si="37"/>
        <v>1078.1550000000002</v>
      </c>
    </row>
    <row r="349" spans="2:17" hidden="1" x14ac:dyDescent="0.25">
      <c r="B349" s="19">
        <v>344</v>
      </c>
      <c r="C349" s="21" t="s">
        <v>6464</v>
      </c>
      <c r="D349" s="22">
        <v>1200074040</v>
      </c>
      <c r="E349" s="23" t="s">
        <v>3023</v>
      </c>
      <c r="F349" s="22">
        <v>2012</v>
      </c>
      <c r="G349" s="38">
        <v>44389</v>
      </c>
      <c r="H349" s="22">
        <f t="shared" si="32"/>
        <v>9</v>
      </c>
      <c r="I349" s="22">
        <v>5</v>
      </c>
      <c r="J349" s="22">
        <f t="shared" si="33"/>
        <v>0.19</v>
      </c>
      <c r="K349" s="35">
        <v>12640.5</v>
      </c>
      <c r="L349" s="40">
        <v>5417</v>
      </c>
      <c r="M349" s="77">
        <v>0.3</v>
      </c>
      <c r="N349" s="35">
        <f t="shared" si="34"/>
        <v>16432.650000000001</v>
      </c>
      <c r="O349" s="35">
        <f t="shared" si="35"/>
        <v>28099.8315</v>
      </c>
      <c r="P349" s="57">
        <f t="shared" si="36"/>
        <v>821.63250000000016</v>
      </c>
      <c r="Q349" s="53">
        <f t="shared" si="37"/>
        <v>821.63250000000016</v>
      </c>
    </row>
    <row r="350" spans="2:17" hidden="1" x14ac:dyDescent="0.25">
      <c r="B350" s="19">
        <v>345</v>
      </c>
      <c r="C350" s="21" t="s">
        <v>6464</v>
      </c>
      <c r="D350" s="22">
        <v>1200074470</v>
      </c>
      <c r="E350" s="23" t="s">
        <v>3024</v>
      </c>
      <c r="F350" s="22">
        <v>2012</v>
      </c>
      <c r="G350" s="38">
        <v>44389</v>
      </c>
      <c r="H350" s="22">
        <f t="shared" si="32"/>
        <v>9</v>
      </c>
      <c r="I350" s="22">
        <v>5</v>
      </c>
      <c r="J350" s="22">
        <f t="shared" si="33"/>
        <v>0.19</v>
      </c>
      <c r="K350" s="35">
        <v>7400</v>
      </c>
      <c r="L350" s="40">
        <v>3215.53</v>
      </c>
      <c r="M350" s="77">
        <v>0.3</v>
      </c>
      <c r="N350" s="35">
        <f t="shared" si="34"/>
        <v>9620</v>
      </c>
      <c r="O350" s="35">
        <f t="shared" si="35"/>
        <v>16450.2</v>
      </c>
      <c r="P350" s="57">
        <f t="shared" si="36"/>
        <v>481</v>
      </c>
      <c r="Q350" s="53">
        <f t="shared" si="37"/>
        <v>481</v>
      </c>
    </row>
    <row r="351" spans="2:17" hidden="1" x14ac:dyDescent="0.25">
      <c r="B351" s="19">
        <v>346</v>
      </c>
      <c r="C351" s="21" t="s">
        <v>6464</v>
      </c>
      <c r="D351" s="22">
        <v>1200083090</v>
      </c>
      <c r="E351" s="23" t="s">
        <v>3025</v>
      </c>
      <c r="F351" s="22">
        <v>2013</v>
      </c>
      <c r="G351" s="38">
        <v>44389</v>
      </c>
      <c r="H351" s="22">
        <f t="shared" si="32"/>
        <v>8</v>
      </c>
      <c r="I351" s="22">
        <v>5</v>
      </c>
      <c r="J351" s="22">
        <f t="shared" si="33"/>
        <v>0.19</v>
      </c>
      <c r="K351" s="35">
        <v>130000</v>
      </c>
      <c r="L351" s="40">
        <v>65295.55</v>
      </c>
      <c r="M351" s="77">
        <v>0.18</v>
      </c>
      <c r="N351" s="35">
        <f t="shared" si="34"/>
        <v>153400</v>
      </c>
      <c r="O351" s="35">
        <f t="shared" si="35"/>
        <v>233168</v>
      </c>
      <c r="P351" s="57">
        <f t="shared" si="36"/>
        <v>7670</v>
      </c>
      <c r="Q351" s="53">
        <f t="shared" si="37"/>
        <v>7670</v>
      </c>
    </row>
    <row r="352" spans="2:17" hidden="1" x14ac:dyDescent="0.25">
      <c r="B352" s="19">
        <v>347</v>
      </c>
      <c r="C352" s="21" t="s">
        <v>6464</v>
      </c>
      <c r="D352" s="22">
        <v>1200073960</v>
      </c>
      <c r="E352" s="23" t="s">
        <v>3026</v>
      </c>
      <c r="F352" s="22">
        <v>2013</v>
      </c>
      <c r="G352" s="38">
        <v>44389</v>
      </c>
      <c r="H352" s="22">
        <f t="shared" si="32"/>
        <v>8</v>
      </c>
      <c r="I352" s="22">
        <v>5</v>
      </c>
      <c r="J352" s="22">
        <f t="shared" si="33"/>
        <v>0.19</v>
      </c>
      <c r="K352" s="35">
        <v>39000</v>
      </c>
      <c r="L352" s="40">
        <v>17537.28</v>
      </c>
      <c r="M352" s="77">
        <v>0.18</v>
      </c>
      <c r="N352" s="35">
        <f t="shared" si="34"/>
        <v>46020</v>
      </c>
      <c r="O352" s="35">
        <f t="shared" si="35"/>
        <v>69950.399999999994</v>
      </c>
      <c r="P352" s="57">
        <f t="shared" si="36"/>
        <v>2301</v>
      </c>
      <c r="Q352" s="53">
        <f t="shared" si="37"/>
        <v>2301</v>
      </c>
    </row>
    <row r="353" spans="2:17" hidden="1" x14ac:dyDescent="0.25">
      <c r="B353" s="19">
        <v>348</v>
      </c>
      <c r="C353" s="21" t="s">
        <v>6464</v>
      </c>
      <c r="D353" s="22">
        <v>1200083470</v>
      </c>
      <c r="E353" s="23" t="s">
        <v>3027</v>
      </c>
      <c r="F353" s="22">
        <v>2014</v>
      </c>
      <c r="G353" s="38">
        <v>44389</v>
      </c>
      <c r="H353" s="22">
        <f t="shared" si="32"/>
        <v>7</v>
      </c>
      <c r="I353" s="22">
        <v>5</v>
      </c>
      <c r="J353" s="22">
        <f t="shared" si="33"/>
        <v>0.19</v>
      </c>
      <c r="K353" s="35">
        <v>735958</v>
      </c>
      <c r="L353" s="40">
        <v>384023.87</v>
      </c>
      <c r="M353" s="77">
        <v>0.08</v>
      </c>
      <c r="N353" s="35">
        <f t="shared" si="34"/>
        <v>794834.64</v>
      </c>
      <c r="O353" s="35">
        <f t="shared" si="35"/>
        <v>1057130.0712000001</v>
      </c>
      <c r="P353" s="57">
        <f t="shared" si="36"/>
        <v>39741.732000000004</v>
      </c>
      <c r="Q353" s="53">
        <f t="shared" si="37"/>
        <v>39741.732000000004</v>
      </c>
    </row>
    <row r="354" spans="2:17" hidden="1" x14ac:dyDescent="0.25">
      <c r="B354" s="19">
        <v>349</v>
      </c>
      <c r="C354" s="21" t="s">
        <v>6464</v>
      </c>
      <c r="D354" s="22">
        <v>1200083490</v>
      </c>
      <c r="E354" s="23" t="s">
        <v>3028</v>
      </c>
      <c r="F354" s="22">
        <v>2014</v>
      </c>
      <c r="G354" s="38">
        <v>44389</v>
      </c>
      <c r="H354" s="22">
        <f t="shared" si="32"/>
        <v>7</v>
      </c>
      <c r="I354" s="22">
        <v>5</v>
      </c>
      <c r="J354" s="22">
        <f t="shared" si="33"/>
        <v>0.19</v>
      </c>
      <c r="K354" s="35">
        <v>382024</v>
      </c>
      <c r="L354" s="40">
        <v>199340.63</v>
      </c>
      <c r="M354" s="77">
        <v>0.08</v>
      </c>
      <c r="N354" s="35">
        <f t="shared" si="34"/>
        <v>412585.92000000004</v>
      </c>
      <c r="O354" s="35">
        <f t="shared" si="35"/>
        <v>548739.27360000007</v>
      </c>
      <c r="P354" s="57">
        <f t="shared" si="36"/>
        <v>20629.296000000002</v>
      </c>
      <c r="Q354" s="53">
        <f t="shared" si="37"/>
        <v>20629.296000000002</v>
      </c>
    </row>
    <row r="355" spans="2:17" hidden="1" x14ac:dyDescent="0.25">
      <c r="B355" s="19">
        <v>350</v>
      </c>
      <c r="C355" s="21" t="s">
        <v>6464</v>
      </c>
      <c r="D355" s="22">
        <v>1200092890</v>
      </c>
      <c r="E355" s="23" t="s">
        <v>3029</v>
      </c>
      <c r="F355" s="22">
        <v>2014</v>
      </c>
      <c r="G355" s="38">
        <v>44389</v>
      </c>
      <c r="H355" s="22">
        <f t="shared" si="32"/>
        <v>7</v>
      </c>
      <c r="I355" s="22">
        <v>5</v>
      </c>
      <c r="J355" s="22">
        <f t="shared" si="33"/>
        <v>0.19</v>
      </c>
      <c r="K355" s="35">
        <v>315000</v>
      </c>
      <c r="L355" s="40">
        <v>176112.33</v>
      </c>
      <c r="M355" s="77">
        <v>0.08</v>
      </c>
      <c r="N355" s="35">
        <f t="shared" si="34"/>
        <v>340200</v>
      </c>
      <c r="O355" s="35">
        <f t="shared" si="35"/>
        <v>452466</v>
      </c>
      <c r="P355" s="57">
        <f t="shared" si="36"/>
        <v>17010</v>
      </c>
      <c r="Q355" s="53">
        <f t="shared" si="37"/>
        <v>17010</v>
      </c>
    </row>
    <row r="356" spans="2:17" hidden="1" x14ac:dyDescent="0.25">
      <c r="B356" s="19">
        <v>351</v>
      </c>
      <c r="C356" s="21" t="s">
        <v>6464</v>
      </c>
      <c r="D356" s="22">
        <v>1200086830</v>
      </c>
      <c r="E356" s="23" t="s">
        <v>3030</v>
      </c>
      <c r="F356" s="22">
        <v>2014</v>
      </c>
      <c r="G356" s="38">
        <v>44389</v>
      </c>
      <c r="H356" s="22">
        <f t="shared" si="32"/>
        <v>7</v>
      </c>
      <c r="I356" s="22">
        <v>5</v>
      </c>
      <c r="J356" s="22">
        <f t="shared" si="33"/>
        <v>0.19</v>
      </c>
      <c r="K356" s="35">
        <v>115000</v>
      </c>
      <c r="L356" s="40">
        <v>61732.4</v>
      </c>
      <c r="M356" s="77">
        <v>0.08</v>
      </c>
      <c r="N356" s="35">
        <f t="shared" si="34"/>
        <v>124200.00000000001</v>
      </c>
      <c r="O356" s="35">
        <f t="shared" si="35"/>
        <v>165186.00000000003</v>
      </c>
      <c r="P356" s="57">
        <f t="shared" si="36"/>
        <v>6210.0000000000009</v>
      </c>
      <c r="Q356" s="53">
        <f t="shared" si="37"/>
        <v>6210.0000000000009</v>
      </c>
    </row>
    <row r="357" spans="2:17" hidden="1" x14ac:dyDescent="0.25">
      <c r="B357" s="19">
        <v>352</v>
      </c>
      <c r="C357" s="21" t="s">
        <v>6464</v>
      </c>
      <c r="D357" s="22">
        <v>1200090780</v>
      </c>
      <c r="E357" s="23" t="s">
        <v>3031</v>
      </c>
      <c r="F357" s="22">
        <v>2014</v>
      </c>
      <c r="G357" s="38">
        <v>44389</v>
      </c>
      <c r="H357" s="22">
        <f t="shared" si="32"/>
        <v>7</v>
      </c>
      <c r="I357" s="22">
        <v>5</v>
      </c>
      <c r="J357" s="22">
        <f t="shared" si="33"/>
        <v>0.19</v>
      </c>
      <c r="K357" s="35">
        <v>100800</v>
      </c>
      <c r="L357" s="40">
        <v>54422.79</v>
      </c>
      <c r="M357" s="77">
        <v>0.08</v>
      </c>
      <c r="N357" s="35">
        <f t="shared" si="34"/>
        <v>108864</v>
      </c>
      <c r="O357" s="35">
        <f t="shared" si="35"/>
        <v>144789.12</v>
      </c>
      <c r="P357" s="57">
        <f t="shared" si="36"/>
        <v>5443.2000000000007</v>
      </c>
      <c r="Q357" s="53">
        <f t="shared" si="37"/>
        <v>5443.2000000000007</v>
      </c>
    </row>
    <row r="358" spans="2:17" hidden="1" x14ac:dyDescent="0.25">
      <c r="B358" s="19">
        <v>353</v>
      </c>
      <c r="C358" s="21" t="s">
        <v>6464</v>
      </c>
      <c r="D358" s="22">
        <v>1200094960</v>
      </c>
      <c r="E358" s="23" t="s">
        <v>3032</v>
      </c>
      <c r="F358" s="22">
        <v>2014</v>
      </c>
      <c r="G358" s="38">
        <v>44389</v>
      </c>
      <c r="H358" s="22">
        <f t="shared" si="32"/>
        <v>7</v>
      </c>
      <c r="I358" s="22">
        <v>5</v>
      </c>
      <c r="J358" s="22">
        <f t="shared" si="33"/>
        <v>0.19</v>
      </c>
      <c r="K358" s="35">
        <v>78010</v>
      </c>
      <c r="L358" s="40">
        <v>44455</v>
      </c>
      <c r="M358" s="77">
        <v>0.08</v>
      </c>
      <c r="N358" s="35">
        <f t="shared" si="34"/>
        <v>84250.8</v>
      </c>
      <c r="O358" s="35">
        <f t="shared" si="35"/>
        <v>112053.56400000001</v>
      </c>
      <c r="P358" s="57">
        <f t="shared" si="36"/>
        <v>4212.54</v>
      </c>
      <c r="Q358" s="53">
        <f t="shared" si="37"/>
        <v>4212.54</v>
      </c>
    </row>
    <row r="359" spans="2:17" hidden="1" x14ac:dyDescent="0.25">
      <c r="B359" s="19">
        <v>354</v>
      </c>
      <c r="C359" s="21" t="s">
        <v>6464</v>
      </c>
      <c r="D359" s="22">
        <v>1200094950</v>
      </c>
      <c r="E359" s="23" t="s">
        <v>3032</v>
      </c>
      <c r="F359" s="22">
        <v>2014</v>
      </c>
      <c r="G359" s="38">
        <v>44389</v>
      </c>
      <c r="H359" s="22">
        <f t="shared" si="32"/>
        <v>7</v>
      </c>
      <c r="I359" s="22">
        <v>5</v>
      </c>
      <c r="J359" s="22">
        <f t="shared" si="33"/>
        <v>0.19</v>
      </c>
      <c r="K359" s="35">
        <v>78010</v>
      </c>
      <c r="L359" s="40">
        <v>44455</v>
      </c>
      <c r="M359" s="77">
        <v>0.08</v>
      </c>
      <c r="N359" s="35">
        <f t="shared" si="34"/>
        <v>84250.8</v>
      </c>
      <c r="O359" s="35">
        <f t="shared" si="35"/>
        <v>112053.56400000001</v>
      </c>
      <c r="P359" s="57">
        <f t="shared" si="36"/>
        <v>4212.54</v>
      </c>
      <c r="Q359" s="53">
        <f t="shared" si="37"/>
        <v>4212.54</v>
      </c>
    </row>
    <row r="360" spans="2:17" hidden="1" x14ac:dyDescent="0.25">
      <c r="B360" s="19">
        <v>355</v>
      </c>
      <c r="C360" s="21" t="s">
        <v>6464</v>
      </c>
      <c r="D360" s="22">
        <v>1200094940</v>
      </c>
      <c r="E360" s="23" t="s">
        <v>3032</v>
      </c>
      <c r="F360" s="22">
        <v>2014</v>
      </c>
      <c r="G360" s="38">
        <v>44389</v>
      </c>
      <c r="H360" s="22">
        <f t="shared" si="32"/>
        <v>7</v>
      </c>
      <c r="I360" s="22">
        <v>5</v>
      </c>
      <c r="J360" s="22">
        <f t="shared" si="33"/>
        <v>0.19</v>
      </c>
      <c r="K360" s="35">
        <v>78010</v>
      </c>
      <c r="L360" s="40">
        <v>44455</v>
      </c>
      <c r="M360" s="77">
        <v>0.08</v>
      </c>
      <c r="N360" s="35">
        <f t="shared" si="34"/>
        <v>84250.8</v>
      </c>
      <c r="O360" s="35">
        <f t="shared" si="35"/>
        <v>112053.56400000001</v>
      </c>
      <c r="P360" s="57">
        <f t="shared" si="36"/>
        <v>4212.54</v>
      </c>
      <c r="Q360" s="53">
        <f t="shared" si="37"/>
        <v>4212.54</v>
      </c>
    </row>
    <row r="361" spans="2:17" hidden="1" x14ac:dyDescent="0.25">
      <c r="B361" s="19">
        <v>356</v>
      </c>
      <c r="C361" s="21" t="s">
        <v>6464</v>
      </c>
      <c r="D361" s="22">
        <v>1200091760</v>
      </c>
      <c r="E361" s="23" t="s">
        <v>3033</v>
      </c>
      <c r="F361" s="22">
        <v>2014</v>
      </c>
      <c r="G361" s="38">
        <v>44389</v>
      </c>
      <c r="H361" s="22">
        <f t="shared" si="32"/>
        <v>7</v>
      </c>
      <c r="I361" s="22">
        <v>5</v>
      </c>
      <c r="J361" s="22">
        <f t="shared" si="33"/>
        <v>0.19</v>
      </c>
      <c r="K361" s="35">
        <v>30500</v>
      </c>
      <c r="L361" s="40">
        <v>16701.22</v>
      </c>
      <c r="M361" s="77">
        <v>0.08</v>
      </c>
      <c r="N361" s="35">
        <f t="shared" si="34"/>
        <v>32940</v>
      </c>
      <c r="O361" s="35">
        <f t="shared" si="35"/>
        <v>43810.200000000004</v>
      </c>
      <c r="P361" s="57">
        <f t="shared" si="36"/>
        <v>1647</v>
      </c>
      <c r="Q361" s="53">
        <f t="shared" si="37"/>
        <v>1647</v>
      </c>
    </row>
    <row r="362" spans="2:17" hidden="1" x14ac:dyDescent="0.25">
      <c r="B362" s="19">
        <v>357</v>
      </c>
      <c r="C362" s="21" t="s">
        <v>6464</v>
      </c>
      <c r="D362" s="22">
        <v>1200104810</v>
      </c>
      <c r="E362" s="23" t="s">
        <v>3034</v>
      </c>
      <c r="F362" s="22">
        <v>2015</v>
      </c>
      <c r="G362" s="38">
        <v>44389</v>
      </c>
      <c r="H362" s="22">
        <f t="shared" si="32"/>
        <v>6</v>
      </c>
      <c r="I362" s="22">
        <v>5</v>
      </c>
      <c r="J362" s="22">
        <f t="shared" si="33"/>
        <v>0.19</v>
      </c>
      <c r="K362" s="35">
        <v>528250</v>
      </c>
      <c r="L362" s="40">
        <v>288404.57</v>
      </c>
      <c r="M362" s="77">
        <v>0</v>
      </c>
      <c r="N362" s="35">
        <f t="shared" si="34"/>
        <v>528250</v>
      </c>
      <c r="O362" s="35">
        <f t="shared" si="35"/>
        <v>602205.00000000012</v>
      </c>
      <c r="P362" s="57">
        <f t="shared" si="36"/>
        <v>26412.5</v>
      </c>
      <c r="Q362" s="53">
        <f t="shared" si="37"/>
        <v>26412.5</v>
      </c>
    </row>
    <row r="363" spans="2:17" hidden="1" x14ac:dyDescent="0.25">
      <c r="B363" s="19">
        <v>358</v>
      </c>
      <c r="C363" s="21" t="s">
        <v>6464</v>
      </c>
      <c r="D363" s="22">
        <v>1200101730</v>
      </c>
      <c r="E363" s="23" t="s">
        <v>3035</v>
      </c>
      <c r="F363" s="22">
        <v>2015</v>
      </c>
      <c r="G363" s="38">
        <v>44389</v>
      </c>
      <c r="H363" s="22">
        <f t="shared" si="32"/>
        <v>6</v>
      </c>
      <c r="I363" s="22">
        <v>5</v>
      </c>
      <c r="J363" s="22">
        <f t="shared" si="33"/>
        <v>0.19</v>
      </c>
      <c r="K363" s="35">
        <v>503233.36</v>
      </c>
      <c r="L363" s="40">
        <v>304216.31</v>
      </c>
      <c r="M363" s="77">
        <v>0</v>
      </c>
      <c r="N363" s="35">
        <f t="shared" si="34"/>
        <v>503233.36</v>
      </c>
      <c r="O363" s="35">
        <f t="shared" si="35"/>
        <v>573686.03040000005</v>
      </c>
      <c r="P363" s="57">
        <f t="shared" si="36"/>
        <v>25161.668000000001</v>
      </c>
      <c r="Q363" s="53">
        <f t="shared" si="37"/>
        <v>25161.668000000001</v>
      </c>
    </row>
    <row r="364" spans="2:17" hidden="1" x14ac:dyDescent="0.25">
      <c r="B364" s="19">
        <v>359</v>
      </c>
      <c r="C364" s="21" t="s">
        <v>6464</v>
      </c>
      <c r="D364" s="22">
        <v>1200095270</v>
      </c>
      <c r="E364" s="23" t="s">
        <v>3036</v>
      </c>
      <c r="F364" s="22">
        <v>2015</v>
      </c>
      <c r="G364" s="38">
        <v>44389</v>
      </c>
      <c r="H364" s="22">
        <f t="shared" si="32"/>
        <v>6</v>
      </c>
      <c r="I364" s="22">
        <v>5</v>
      </c>
      <c r="J364" s="22">
        <f t="shared" si="33"/>
        <v>0.19</v>
      </c>
      <c r="K364" s="35">
        <v>42500</v>
      </c>
      <c r="L364" s="40">
        <v>24552.98</v>
      </c>
      <c r="M364" s="77">
        <v>0</v>
      </c>
      <c r="N364" s="35">
        <f t="shared" si="34"/>
        <v>42500</v>
      </c>
      <c r="O364" s="35">
        <f t="shared" si="35"/>
        <v>48450.000000000007</v>
      </c>
      <c r="P364" s="57">
        <f t="shared" si="36"/>
        <v>2125</v>
      </c>
      <c r="Q364" s="53">
        <f t="shared" si="37"/>
        <v>2125</v>
      </c>
    </row>
    <row r="365" spans="2:17" hidden="1" x14ac:dyDescent="0.25">
      <c r="B365" s="19">
        <v>360</v>
      </c>
      <c r="C365" s="21" t="s">
        <v>6464</v>
      </c>
      <c r="D365" s="22">
        <v>1200124140</v>
      </c>
      <c r="E365" s="23" t="s">
        <v>3037</v>
      </c>
      <c r="F365" s="22">
        <v>2016</v>
      </c>
      <c r="G365" s="38">
        <v>44389</v>
      </c>
      <c r="H365" s="22">
        <f t="shared" si="32"/>
        <v>5</v>
      </c>
      <c r="I365" s="22">
        <v>5</v>
      </c>
      <c r="J365" s="22">
        <f t="shared" si="33"/>
        <v>0.19</v>
      </c>
      <c r="K365" s="35">
        <v>46330</v>
      </c>
      <c r="L365" s="40">
        <v>32122.11</v>
      </c>
      <c r="M365" s="77">
        <v>0.01</v>
      </c>
      <c r="N365" s="35">
        <f t="shared" si="34"/>
        <v>46793.3</v>
      </c>
      <c r="O365" s="35">
        <f t="shared" si="35"/>
        <v>44453.635000000002</v>
      </c>
      <c r="P365" s="57">
        <f t="shared" si="36"/>
        <v>2339.6650000000009</v>
      </c>
      <c r="Q365" s="53">
        <f t="shared" si="37"/>
        <v>2339.6650000000009</v>
      </c>
    </row>
    <row r="366" spans="2:17" hidden="1" x14ac:dyDescent="0.25">
      <c r="B366" s="19">
        <v>361</v>
      </c>
      <c r="C366" s="21" t="s">
        <v>6464</v>
      </c>
      <c r="D366" s="22">
        <v>1200116060</v>
      </c>
      <c r="E366" s="23" t="s">
        <v>3038</v>
      </c>
      <c r="F366" s="22">
        <v>2016</v>
      </c>
      <c r="G366" s="38">
        <v>44389</v>
      </c>
      <c r="H366" s="22">
        <f t="shared" si="32"/>
        <v>5</v>
      </c>
      <c r="I366" s="22">
        <v>5</v>
      </c>
      <c r="J366" s="22">
        <f t="shared" si="33"/>
        <v>0.19</v>
      </c>
      <c r="K366" s="35">
        <v>39913</v>
      </c>
      <c r="L366" s="40">
        <v>26091.27</v>
      </c>
      <c r="M366" s="77">
        <v>0.01</v>
      </c>
      <c r="N366" s="35">
        <f t="shared" si="34"/>
        <v>40312.129999999997</v>
      </c>
      <c r="O366" s="35">
        <f t="shared" si="35"/>
        <v>38296.523499999996</v>
      </c>
      <c r="P366" s="57">
        <f t="shared" si="36"/>
        <v>2015.6065000000017</v>
      </c>
      <c r="Q366" s="53">
        <f t="shared" si="37"/>
        <v>2015.6065000000017</v>
      </c>
    </row>
    <row r="367" spans="2:17" hidden="1" x14ac:dyDescent="0.25">
      <c r="B367" s="19">
        <v>362</v>
      </c>
      <c r="C367" s="21" t="s">
        <v>6464</v>
      </c>
      <c r="D367" s="22">
        <v>1200124740</v>
      </c>
      <c r="E367" s="23" t="s">
        <v>3039</v>
      </c>
      <c r="F367" s="22">
        <v>2016</v>
      </c>
      <c r="G367" s="38">
        <v>44389</v>
      </c>
      <c r="H367" s="22">
        <f t="shared" si="32"/>
        <v>5</v>
      </c>
      <c r="I367" s="22">
        <v>5</v>
      </c>
      <c r="J367" s="22">
        <f t="shared" si="33"/>
        <v>0.19</v>
      </c>
      <c r="K367" s="35">
        <v>37862</v>
      </c>
      <c r="L367" s="40">
        <v>26410.06</v>
      </c>
      <c r="M367" s="77">
        <v>0.01</v>
      </c>
      <c r="N367" s="35">
        <f t="shared" si="34"/>
        <v>38240.620000000003</v>
      </c>
      <c r="O367" s="35">
        <f t="shared" si="35"/>
        <v>36328.589</v>
      </c>
      <c r="P367" s="57">
        <f t="shared" si="36"/>
        <v>1912.0310000000027</v>
      </c>
      <c r="Q367" s="53">
        <f t="shared" si="37"/>
        <v>1912.0310000000027</v>
      </c>
    </row>
    <row r="368" spans="2:17" hidden="1" x14ac:dyDescent="0.25">
      <c r="B368" s="19">
        <v>363</v>
      </c>
      <c r="C368" s="21" t="s">
        <v>6464</v>
      </c>
      <c r="D368" s="22">
        <v>1200115490</v>
      </c>
      <c r="E368" s="23" t="s">
        <v>3040</v>
      </c>
      <c r="F368" s="22">
        <v>2016</v>
      </c>
      <c r="G368" s="38">
        <v>44389</v>
      </c>
      <c r="H368" s="22">
        <f t="shared" si="32"/>
        <v>5</v>
      </c>
      <c r="I368" s="22">
        <v>5</v>
      </c>
      <c r="J368" s="22">
        <f t="shared" si="33"/>
        <v>0.19</v>
      </c>
      <c r="K368" s="35">
        <v>28000</v>
      </c>
      <c r="L368" s="40">
        <v>18339.39</v>
      </c>
      <c r="M368" s="77">
        <v>0.01</v>
      </c>
      <c r="N368" s="35">
        <f t="shared" si="34"/>
        <v>28280</v>
      </c>
      <c r="O368" s="35">
        <f t="shared" si="35"/>
        <v>26866</v>
      </c>
      <c r="P368" s="57">
        <f t="shared" si="36"/>
        <v>1414</v>
      </c>
      <c r="Q368" s="53">
        <f t="shared" si="37"/>
        <v>1414</v>
      </c>
    </row>
    <row r="369" spans="2:17" hidden="1" x14ac:dyDescent="0.25">
      <c r="B369" s="19">
        <v>364</v>
      </c>
      <c r="C369" s="21" t="s">
        <v>6464</v>
      </c>
      <c r="D369" s="22">
        <v>1200115570</v>
      </c>
      <c r="E369" s="23" t="s">
        <v>3041</v>
      </c>
      <c r="F369" s="22">
        <v>2016</v>
      </c>
      <c r="G369" s="38">
        <v>44389</v>
      </c>
      <c r="H369" s="22">
        <f t="shared" si="32"/>
        <v>5</v>
      </c>
      <c r="I369" s="22">
        <v>5</v>
      </c>
      <c r="J369" s="22">
        <f t="shared" si="33"/>
        <v>0.19</v>
      </c>
      <c r="K369" s="35">
        <v>22250</v>
      </c>
      <c r="L369" s="40">
        <v>14634.21</v>
      </c>
      <c r="M369" s="77">
        <v>0.01</v>
      </c>
      <c r="N369" s="35">
        <f t="shared" si="34"/>
        <v>22472.5</v>
      </c>
      <c r="O369" s="35">
        <f t="shared" si="35"/>
        <v>21348.875</v>
      </c>
      <c r="P369" s="57">
        <f t="shared" si="36"/>
        <v>1123.625</v>
      </c>
      <c r="Q369" s="53">
        <f t="shared" si="37"/>
        <v>1123.625</v>
      </c>
    </row>
    <row r="370" spans="2:17" hidden="1" x14ac:dyDescent="0.25">
      <c r="B370" s="19">
        <v>365</v>
      </c>
      <c r="C370" s="21" t="s">
        <v>6464</v>
      </c>
      <c r="D370" s="22">
        <v>1200123470</v>
      </c>
      <c r="E370" s="23" t="s">
        <v>3042</v>
      </c>
      <c r="F370" s="22">
        <v>2016</v>
      </c>
      <c r="G370" s="38">
        <v>44389</v>
      </c>
      <c r="H370" s="22">
        <f t="shared" si="32"/>
        <v>5</v>
      </c>
      <c r="I370" s="22">
        <v>5</v>
      </c>
      <c r="J370" s="22">
        <f t="shared" si="33"/>
        <v>0.19</v>
      </c>
      <c r="K370" s="35">
        <v>15540</v>
      </c>
      <c r="L370" s="40">
        <v>10547.33</v>
      </c>
      <c r="M370" s="77">
        <v>0.01</v>
      </c>
      <c r="N370" s="35">
        <f t="shared" si="34"/>
        <v>15695.4</v>
      </c>
      <c r="O370" s="35">
        <f t="shared" si="35"/>
        <v>14910.63</v>
      </c>
      <c r="P370" s="57">
        <f t="shared" si="36"/>
        <v>784.77000000000044</v>
      </c>
      <c r="Q370" s="53">
        <f t="shared" si="37"/>
        <v>784.77000000000044</v>
      </c>
    </row>
    <row r="371" spans="2:17" hidden="1" x14ac:dyDescent="0.25">
      <c r="B371" s="19">
        <v>366</v>
      </c>
      <c r="C371" s="21" t="s">
        <v>6464</v>
      </c>
      <c r="D371" s="22">
        <v>1200135060</v>
      </c>
      <c r="E371" s="23" t="s">
        <v>3043</v>
      </c>
      <c r="F371" s="22">
        <v>2017</v>
      </c>
      <c r="G371" s="38">
        <v>44389</v>
      </c>
      <c r="H371" s="22">
        <f t="shared" si="32"/>
        <v>4</v>
      </c>
      <c r="I371" s="22">
        <v>5</v>
      </c>
      <c r="J371" s="22">
        <f t="shared" si="33"/>
        <v>0.19</v>
      </c>
      <c r="K371" s="35">
        <v>284000</v>
      </c>
      <c r="L371" s="40">
        <v>217655.53</v>
      </c>
      <c r="M371" s="36">
        <v>0.04</v>
      </c>
      <c r="N371" s="35">
        <f t="shared" si="34"/>
        <v>295360</v>
      </c>
      <c r="O371" s="35">
        <f t="shared" si="35"/>
        <v>224473.60000000001</v>
      </c>
      <c r="P371" s="57">
        <f t="shared" si="36"/>
        <v>70886.399999999994</v>
      </c>
      <c r="Q371" s="53">
        <f t="shared" si="37"/>
        <v>63797.759999999995</v>
      </c>
    </row>
    <row r="372" spans="2:17" hidden="1" x14ac:dyDescent="0.25">
      <c r="B372" s="19">
        <v>367</v>
      </c>
      <c r="C372" s="21" t="s">
        <v>6464</v>
      </c>
      <c r="D372" s="22">
        <v>1200135530</v>
      </c>
      <c r="E372" s="23" t="s">
        <v>3044</v>
      </c>
      <c r="F372" s="22">
        <v>2018</v>
      </c>
      <c r="G372" s="38">
        <v>44389</v>
      </c>
      <c r="H372" s="22">
        <f t="shared" si="32"/>
        <v>3</v>
      </c>
      <c r="I372" s="22">
        <v>5</v>
      </c>
      <c r="J372" s="22">
        <f t="shared" si="33"/>
        <v>0.19</v>
      </c>
      <c r="K372" s="35">
        <v>59691.54</v>
      </c>
      <c r="L372" s="40">
        <v>46128.73</v>
      </c>
      <c r="M372" s="77">
        <v>0.02</v>
      </c>
      <c r="N372" s="35">
        <f t="shared" si="34"/>
        <v>60885.370800000004</v>
      </c>
      <c r="O372" s="35">
        <f t="shared" si="35"/>
        <v>34704.661356000004</v>
      </c>
      <c r="P372" s="57">
        <f t="shared" si="36"/>
        <v>26180.709444</v>
      </c>
      <c r="Q372" s="53">
        <f t="shared" si="37"/>
        <v>23562.638499600002</v>
      </c>
    </row>
    <row r="373" spans="2:17" hidden="1" x14ac:dyDescent="0.25">
      <c r="B373" s="19">
        <v>368</v>
      </c>
      <c r="C373" s="21" t="s">
        <v>6464</v>
      </c>
      <c r="D373" s="22">
        <v>1200149060</v>
      </c>
      <c r="E373" s="23" t="s">
        <v>3045</v>
      </c>
      <c r="F373" s="22">
        <v>2019</v>
      </c>
      <c r="G373" s="38">
        <v>44389</v>
      </c>
      <c r="H373" s="22">
        <f t="shared" si="32"/>
        <v>2</v>
      </c>
      <c r="I373" s="22">
        <v>5</v>
      </c>
      <c r="J373" s="22">
        <f t="shared" si="33"/>
        <v>0.19</v>
      </c>
      <c r="K373" s="35">
        <v>7340</v>
      </c>
      <c r="L373" s="40">
        <v>6188.39</v>
      </c>
      <c r="M373" s="77">
        <v>0</v>
      </c>
      <c r="N373" s="35">
        <f t="shared" si="34"/>
        <v>7340</v>
      </c>
      <c r="O373" s="35">
        <f t="shared" si="35"/>
        <v>2789.2</v>
      </c>
      <c r="P373" s="57">
        <f t="shared" si="36"/>
        <v>4550.8</v>
      </c>
      <c r="Q373" s="53">
        <f t="shared" si="37"/>
        <v>4095.7200000000003</v>
      </c>
    </row>
    <row r="374" spans="2:17" hidden="1" x14ac:dyDescent="0.25">
      <c r="B374" s="19">
        <v>369</v>
      </c>
      <c r="C374" s="21" t="s">
        <v>6464</v>
      </c>
      <c r="D374" s="22">
        <v>1200163810</v>
      </c>
      <c r="E374" s="23" t="s">
        <v>3046</v>
      </c>
      <c r="F374" s="22">
        <v>2020</v>
      </c>
      <c r="G374" s="38">
        <v>44389</v>
      </c>
      <c r="H374" s="22">
        <f t="shared" si="32"/>
        <v>1</v>
      </c>
      <c r="I374" s="22">
        <v>5</v>
      </c>
      <c r="J374" s="22">
        <f t="shared" si="33"/>
        <v>0.19</v>
      </c>
      <c r="K374" s="35">
        <v>73943</v>
      </c>
      <c r="L374" s="40">
        <v>67623.94</v>
      </c>
      <c r="M374" s="77">
        <v>0</v>
      </c>
      <c r="N374" s="35">
        <f t="shared" si="34"/>
        <v>73943</v>
      </c>
      <c r="O374" s="35">
        <f t="shared" si="35"/>
        <v>14049.17</v>
      </c>
      <c r="P374" s="57">
        <f t="shared" si="36"/>
        <v>59893.83</v>
      </c>
      <c r="Q374" s="53">
        <f t="shared" si="37"/>
        <v>53904.447</v>
      </c>
    </row>
    <row r="375" spans="2:17" hidden="1" x14ac:dyDescent="0.25">
      <c r="B375" s="19">
        <v>370</v>
      </c>
      <c r="C375" s="21" t="s">
        <v>6464</v>
      </c>
      <c r="D375" s="22">
        <v>1200166240</v>
      </c>
      <c r="E375" s="23" t="s">
        <v>3047</v>
      </c>
      <c r="F375" s="22">
        <v>2020</v>
      </c>
      <c r="G375" s="38">
        <v>44389</v>
      </c>
      <c r="H375" s="22">
        <f t="shared" si="32"/>
        <v>1</v>
      </c>
      <c r="I375" s="22">
        <v>5</v>
      </c>
      <c r="J375" s="22">
        <f t="shared" si="33"/>
        <v>0.19</v>
      </c>
      <c r="K375" s="35">
        <v>62157</v>
      </c>
      <c r="L375" s="40">
        <v>60420.01</v>
      </c>
      <c r="M375" s="77">
        <v>0</v>
      </c>
      <c r="N375" s="35">
        <f t="shared" si="34"/>
        <v>62157</v>
      </c>
      <c r="O375" s="35">
        <f t="shared" si="35"/>
        <v>11809.83</v>
      </c>
      <c r="P375" s="57">
        <f t="shared" si="36"/>
        <v>50347.17</v>
      </c>
      <c r="Q375" s="53">
        <f t="shared" si="37"/>
        <v>45312.453000000001</v>
      </c>
    </row>
    <row r="376" spans="2:17" hidden="1" x14ac:dyDescent="0.25">
      <c r="B376" s="19">
        <v>371</v>
      </c>
      <c r="C376" s="21" t="s">
        <v>6464</v>
      </c>
      <c r="D376" s="22">
        <v>1200166660</v>
      </c>
      <c r="E376" s="23" t="s">
        <v>3048</v>
      </c>
      <c r="F376" s="22">
        <v>2020</v>
      </c>
      <c r="G376" s="38">
        <v>44389</v>
      </c>
      <c r="H376" s="22">
        <f t="shared" si="32"/>
        <v>1</v>
      </c>
      <c r="I376" s="22">
        <v>5</v>
      </c>
      <c r="J376" s="22">
        <f t="shared" si="33"/>
        <v>0.19</v>
      </c>
      <c r="K376" s="35">
        <v>58000</v>
      </c>
      <c r="L376" s="40">
        <v>55563.47</v>
      </c>
      <c r="M376" s="77">
        <v>0</v>
      </c>
      <c r="N376" s="35">
        <f t="shared" si="34"/>
        <v>58000</v>
      </c>
      <c r="O376" s="35">
        <f t="shared" si="35"/>
        <v>11020</v>
      </c>
      <c r="P376" s="57">
        <f t="shared" si="36"/>
        <v>46980</v>
      </c>
      <c r="Q376" s="53">
        <f t="shared" si="37"/>
        <v>42282</v>
      </c>
    </row>
    <row r="377" spans="2:17" hidden="1" x14ac:dyDescent="0.25">
      <c r="B377" s="19">
        <v>372</v>
      </c>
      <c r="C377" s="21" t="s">
        <v>6464</v>
      </c>
      <c r="D377" s="22">
        <v>1200165790</v>
      </c>
      <c r="E377" s="23" t="s">
        <v>3049</v>
      </c>
      <c r="F377" s="22">
        <v>2021</v>
      </c>
      <c r="G377" s="38">
        <v>44389</v>
      </c>
      <c r="H377" s="22">
        <f t="shared" si="32"/>
        <v>0</v>
      </c>
      <c r="I377" s="22">
        <v>5</v>
      </c>
      <c r="J377" s="22">
        <f t="shared" si="33"/>
        <v>0.19</v>
      </c>
      <c r="K377" s="35">
        <v>12662</v>
      </c>
      <c r="L377" s="40">
        <v>12444.61</v>
      </c>
      <c r="M377" s="77">
        <v>0</v>
      </c>
      <c r="N377" s="35">
        <f t="shared" si="34"/>
        <v>12662</v>
      </c>
      <c r="O377" s="35">
        <f t="shared" si="35"/>
        <v>0</v>
      </c>
      <c r="P377" s="57">
        <f t="shared" si="36"/>
        <v>12662</v>
      </c>
      <c r="Q377" s="53">
        <f t="shared" si="37"/>
        <v>11395.800000000001</v>
      </c>
    </row>
    <row r="378" spans="2:17" s="14" customFormat="1" hidden="1" x14ac:dyDescent="0.25">
      <c r="B378" s="21">
        <v>373</v>
      </c>
      <c r="C378" s="21" t="s">
        <v>6466</v>
      </c>
      <c r="D378" s="22">
        <v>1200028550</v>
      </c>
      <c r="E378" s="23" t="s">
        <v>4075</v>
      </c>
      <c r="F378" s="22">
        <v>2006</v>
      </c>
      <c r="G378" s="38">
        <v>44389</v>
      </c>
      <c r="H378" s="22">
        <f t="shared" si="32"/>
        <v>15</v>
      </c>
      <c r="I378" s="22">
        <v>5</v>
      </c>
      <c r="J378" s="22">
        <f t="shared" si="33"/>
        <v>0.19</v>
      </c>
      <c r="K378" s="35">
        <v>4751627.34</v>
      </c>
      <c r="L378" s="40">
        <v>3190.37</v>
      </c>
      <c r="M378" s="77">
        <v>0.63</v>
      </c>
      <c r="N378" s="35">
        <f t="shared" si="34"/>
        <v>7745152.564199999</v>
      </c>
      <c r="O378" s="35">
        <f t="shared" si="35"/>
        <v>22073684.807969999</v>
      </c>
      <c r="P378" s="57">
        <f t="shared" si="36"/>
        <v>387257.62821</v>
      </c>
      <c r="Q378" s="53">
        <f t="shared" si="37"/>
        <v>387257.62821</v>
      </c>
    </row>
    <row r="379" spans="2:17" hidden="1" x14ac:dyDescent="0.25">
      <c r="B379" s="19">
        <v>374</v>
      </c>
      <c r="C379" s="19" t="s">
        <v>6466</v>
      </c>
      <c r="D379" s="22">
        <v>1200028490</v>
      </c>
      <c r="E379" s="23" t="s">
        <v>4076</v>
      </c>
      <c r="F379" s="22">
        <v>2006</v>
      </c>
      <c r="G379" s="38">
        <v>44389</v>
      </c>
      <c r="H379" s="22">
        <f t="shared" si="32"/>
        <v>15</v>
      </c>
      <c r="I379" s="22">
        <v>5</v>
      </c>
      <c r="J379" s="22">
        <f t="shared" si="33"/>
        <v>0.19</v>
      </c>
      <c r="K379" s="35">
        <v>1946746.9</v>
      </c>
      <c r="L379" s="40">
        <v>1307.02</v>
      </c>
      <c r="M379" s="77">
        <v>0.63</v>
      </c>
      <c r="N379" s="35">
        <f t="shared" si="34"/>
        <v>3173197.4469999997</v>
      </c>
      <c r="O379" s="35">
        <f t="shared" si="35"/>
        <v>9043612.7239499986</v>
      </c>
      <c r="P379" s="57">
        <f t="shared" si="36"/>
        <v>158659.87234999999</v>
      </c>
      <c r="Q379" s="53">
        <f t="shared" si="37"/>
        <v>158659.87234999999</v>
      </c>
    </row>
    <row r="380" spans="2:17" hidden="1" x14ac:dyDescent="0.25">
      <c r="B380" s="19">
        <v>375</v>
      </c>
      <c r="C380" s="19" t="s">
        <v>6466</v>
      </c>
      <c r="D380" s="22">
        <v>1200028460</v>
      </c>
      <c r="E380" s="23" t="s">
        <v>4077</v>
      </c>
      <c r="F380" s="22">
        <v>2006</v>
      </c>
      <c r="G380" s="38">
        <v>44389</v>
      </c>
      <c r="H380" s="22">
        <f t="shared" si="32"/>
        <v>15</v>
      </c>
      <c r="I380" s="22">
        <v>5</v>
      </c>
      <c r="J380" s="22">
        <f t="shared" si="33"/>
        <v>0.19</v>
      </c>
      <c r="K380" s="35">
        <v>762178.12</v>
      </c>
      <c r="L380" s="40">
        <v>511.77</v>
      </c>
      <c r="M380" s="77">
        <v>0.63</v>
      </c>
      <c r="N380" s="35">
        <f t="shared" si="34"/>
        <v>1242350.3355999999</v>
      </c>
      <c r="O380" s="35">
        <f t="shared" si="35"/>
        <v>3540698.4564599996</v>
      </c>
      <c r="P380" s="57">
        <f t="shared" si="36"/>
        <v>62117.516779999998</v>
      </c>
      <c r="Q380" s="53">
        <f t="shared" si="37"/>
        <v>62117.516779999998</v>
      </c>
    </row>
    <row r="381" spans="2:17" x14ac:dyDescent="0.25">
      <c r="B381" s="109">
        <v>376</v>
      </c>
      <c r="C381" s="109" t="s">
        <v>6466</v>
      </c>
      <c r="D381" s="109">
        <v>1200027340</v>
      </c>
      <c r="E381" s="108" t="s">
        <v>1532</v>
      </c>
      <c r="F381" s="109">
        <v>2006</v>
      </c>
      <c r="G381" s="110">
        <v>44389</v>
      </c>
      <c r="H381" s="109">
        <f t="shared" si="32"/>
        <v>15</v>
      </c>
      <c r="I381" s="109">
        <v>5</v>
      </c>
      <c r="J381" s="109">
        <f t="shared" si="33"/>
        <v>0.19</v>
      </c>
      <c r="K381" s="112">
        <v>700083</v>
      </c>
      <c r="L381" s="138">
        <v>1</v>
      </c>
      <c r="M381" s="121">
        <v>0</v>
      </c>
      <c r="N381" s="112">
        <f t="shared" si="34"/>
        <v>700083</v>
      </c>
      <c r="O381" s="112">
        <f t="shared" si="35"/>
        <v>1995236.55</v>
      </c>
      <c r="P381" s="114">
        <f t="shared" si="36"/>
        <v>35004.15</v>
      </c>
      <c r="Q381" s="115">
        <f t="shared" si="37"/>
        <v>35004.15</v>
      </c>
    </row>
    <row r="382" spans="2:17" hidden="1" x14ac:dyDescent="0.25">
      <c r="B382" s="19">
        <v>377</v>
      </c>
      <c r="C382" s="19" t="s">
        <v>6466</v>
      </c>
      <c r="D382" s="22">
        <v>1200027650</v>
      </c>
      <c r="E382" s="23" t="s">
        <v>4078</v>
      </c>
      <c r="F382" s="22">
        <v>2006</v>
      </c>
      <c r="G382" s="38">
        <v>44389</v>
      </c>
      <c r="H382" s="22">
        <f t="shared" si="32"/>
        <v>15</v>
      </c>
      <c r="I382" s="22">
        <v>5</v>
      </c>
      <c r="J382" s="22">
        <f t="shared" si="33"/>
        <v>0.19</v>
      </c>
      <c r="K382" s="35">
        <v>583150.56999999995</v>
      </c>
      <c r="L382" s="40">
        <v>551.51</v>
      </c>
      <c r="M382" s="77">
        <v>0.63</v>
      </c>
      <c r="N382" s="35">
        <f t="shared" si="34"/>
        <v>950535.42909999983</v>
      </c>
      <c r="O382" s="35">
        <f t="shared" si="35"/>
        <v>2709025.9729349995</v>
      </c>
      <c r="P382" s="57">
        <f t="shared" si="36"/>
        <v>47526.771454999995</v>
      </c>
      <c r="Q382" s="53">
        <f t="shared" si="37"/>
        <v>47526.771454999995</v>
      </c>
    </row>
    <row r="383" spans="2:17" hidden="1" x14ac:dyDescent="0.25">
      <c r="B383" s="19">
        <v>378</v>
      </c>
      <c r="C383" s="19" t="s">
        <v>6466</v>
      </c>
      <c r="D383" s="22">
        <v>1200028500</v>
      </c>
      <c r="E383" s="23" t="s">
        <v>4079</v>
      </c>
      <c r="F383" s="22">
        <v>2006</v>
      </c>
      <c r="G383" s="38">
        <v>44389</v>
      </c>
      <c r="H383" s="22">
        <f t="shared" si="32"/>
        <v>15</v>
      </c>
      <c r="I383" s="22">
        <v>5</v>
      </c>
      <c r="J383" s="22">
        <f t="shared" si="33"/>
        <v>0.19</v>
      </c>
      <c r="K383" s="35">
        <v>566424.51</v>
      </c>
      <c r="L383" s="40">
        <v>380.31</v>
      </c>
      <c r="M383" s="77">
        <v>0.66</v>
      </c>
      <c r="N383" s="35">
        <f t="shared" si="34"/>
        <v>940264.68660000013</v>
      </c>
      <c r="O383" s="35">
        <f t="shared" si="35"/>
        <v>2679754.3568100003</v>
      </c>
      <c r="P383" s="57">
        <f t="shared" si="36"/>
        <v>47013.234330000007</v>
      </c>
      <c r="Q383" s="53">
        <f t="shared" si="37"/>
        <v>47013.234330000007</v>
      </c>
    </row>
    <row r="384" spans="2:17" hidden="1" x14ac:dyDescent="0.25">
      <c r="B384" s="19">
        <v>379</v>
      </c>
      <c r="C384" s="19" t="s">
        <v>6466</v>
      </c>
      <c r="D384" s="22">
        <v>1200028640</v>
      </c>
      <c r="E384" s="23" t="s">
        <v>4080</v>
      </c>
      <c r="F384" s="22">
        <v>2006</v>
      </c>
      <c r="G384" s="38">
        <v>44389</v>
      </c>
      <c r="H384" s="22">
        <f t="shared" si="32"/>
        <v>15</v>
      </c>
      <c r="I384" s="22">
        <v>5</v>
      </c>
      <c r="J384" s="22">
        <f t="shared" si="33"/>
        <v>0.19</v>
      </c>
      <c r="K384" s="35">
        <v>410657.77</v>
      </c>
      <c r="L384" s="40">
        <v>275.75</v>
      </c>
      <c r="M384" s="77">
        <v>0.63</v>
      </c>
      <c r="N384" s="35">
        <f t="shared" si="34"/>
        <v>669372.16509999998</v>
      </c>
      <c r="O384" s="35">
        <f t="shared" si="35"/>
        <v>1907710.670535</v>
      </c>
      <c r="P384" s="57">
        <f t="shared" si="36"/>
        <v>33468.608254999999</v>
      </c>
      <c r="Q384" s="53">
        <f t="shared" si="37"/>
        <v>33468.608254999999</v>
      </c>
    </row>
    <row r="385" spans="2:17" hidden="1" x14ac:dyDescent="0.25">
      <c r="B385" s="19">
        <v>380</v>
      </c>
      <c r="C385" s="19" t="s">
        <v>6466</v>
      </c>
      <c r="D385" s="22">
        <v>1200027630</v>
      </c>
      <c r="E385" s="23" t="s">
        <v>4081</v>
      </c>
      <c r="F385" s="22">
        <v>2006</v>
      </c>
      <c r="G385" s="38">
        <v>44389</v>
      </c>
      <c r="H385" s="22">
        <f t="shared" si="32"/>
        <v>15</v>
      </c>
      <c r="I385" s="22">
        <v>5</v>
      </c>
      <c r="J385" s="22">
        <f t="shared" si="33"/>
        <v>0.19</v>
      </c>
      <c r="K385" s="35">
        <v>343523.39</v>
      </c>
      <c r="L385" s="40">
        <v>877.61</v>
      </c>
      <c r="M385" s="77">
        <v>0.63</v>
      </c>
      <c r="N385" s="35">
        <f t="shared" si="34"/>
        <v>559943.12569999998</v>
      </c>
      <c r="O385" s="35">
        <f t="shared" si="35"/>
        <v>1595837.9082450001</v>
      </c>
      <c r="P385" s="57">
        <f t="shared" si="36"/>
        <v>27997.156285000001</v>
      </c>
      <c r="Q385" s="53">
        <f t="shared" si="37"/>
        <v>27997.156285000001</v>
      </c>
    </row>
    <row r="386" spans="2:17" hidden="1" x14ac:dyDescent="0.25">
      <c r="B386" s="19">
        <v>381</v>
      </c>
      <c r="C386" s="19" t="s">
        <v>6466</v>
      </c>
      <c r="D386" s="22">
        <v>1200028530</v>
      </c>
      <c r="E386" s="23" t="s">
        <v>4082</v>
      </c>
      <c r="F386" s="22">
        <v>2006</v>
      </c>
      <c r="G386" s="38">
        <v>44389</v>
      </c>
      <c r="H386" s="22">
        <f t="shared" si="32"/>
        <v>15</v>
      </c>
      <c r="I386" s="22">
        <v>5</v>
      </c>
      <c r="J386" s="22">
        <f t="shared" si="33"/>
        <v>0.19</v>
      </c>
      <c r="K386" s="35">
        <v>297238.01</v>
      </c>
      <c r="L386" s="40">
        <v>199.55</v>
      </c>
      <c r="M386" s="77">
        <v>0.63</v>
      </c>
      <c r="N386" s="35">
        <f t="shared" si="34"/>
        <v>484497.95629999996</v>
      </c>
      <c r="O386" s="35">
        <f t="shared" si="35"/>
        <v>1380819.175455</v>
      </c>
      <c r="P386" s="57">
        <f t="shared" si="36"/>
        <v>24224.897815</v>
      </c>
      <c r="Q386" s="53">
        <f t="shared" si="37"/>
        <v>24224.897815</v>
      </c>
    </row>
    <row r="387" spans="2:17" hidden="1" x14ac:dyDescent="0.25">
      <c r="B387" s="19">
        <v>382</v>
      </c>
      <c r="C387" s="19" t="s">
        <v>6466</v>
      </c>
      <c r="D387" s="22">
        <v>1200027560</v>
      </c>
      <c r="E387" s="23" t="s">
        <v>4083</v>
      </c>
      <c r="F387" s="22">
        <v>2006</v>
      </c>
      <c r="G387" s="38">
        <v>44389</v>
      </c>
      <c r="H387" s="22">
        <f t="shared" si="32"/>
        <v>15</v>
      </c>
      <c r="I387" s="22">
        <v>5</v>
      </c>
      <c r="J387" s="22">
        <f t="shared" si="33"/>
        <v>0.19</v>
      </c>
      <c r="K387" s="35">
        <v>215105.73</v>
      </c>
      <c r="L387" s="40">
        <v>144.36000000000001</v>
      </c>
      <c r="M387" s="77">
        <v>0.63</v>
      </c>
      <c r="N387" s="35">
        <f t="shared" si="34"/>
        <v>350622.33990000002</v>
      </c>
      <c r="O387" s="35">
        <f t="shared" si="35"/>
        <v>999273.66871500004</v>
      </c>
      <c r="P387" s="57">
        <f t="shared" si="36"/>
        <v>17531.116995</v>
      </c>
      <c r="Q387" s="53">
        <f t="shared" si="37"/>
        <v>17531.116995</v>
      </c>
    </row>
    <row r="388" spans="2:17" hidden="1" x14ac:dyDescent="0.25">
      <c r="B388" s="19">
        <v>383</v>
      </c>
      <c r="C388" s="19" t="s">
        <v>6466</v>
      </c>
      <c r="D388" s="22">
        <v>1200028310</v>
      </c>
      <c r="E388" s="23" t="s">
        <v>4084</v>
      </c>
      <c r="F388" s="22">
        <v>2006</v>
      </c>
      <c r="G388" s="38">
        <v>44389</v>
      </c>
      <c r="H388" s="22">
        <f t="shared" si="32"/>
        <v>15</v>
      </c>
      <c r="I388" s="22">
        <v>5</v>
      </c>
      <c r="J388" s="22">
        <f t="shared" si="33"/>
        <v>0.19</v>
      </c>
      <c r="K388" s="35">
        <v>212882</v>
      </c>
      <c r="L388" s="40">
        <v>4686.34</v>
      </c>
      <c r="M388" s="77">
        <v>0.63</v>
      </c>
      <c r="N388" s="35">
        <f t="shared" si="34"/>
        <v>346997.66</v>
      </c>
      <c r="O388" s="35">
        <f t="shared" si="35"/>
        <v>988943.33100000001</v>
      </c>
      <c r="P388" s="57">
        <f t="shared" si="36"/>
        <v>17349.882999999998</v>
      </c>
      <c r="Q388" s="53">
        <f t="shared" si="37"/>
        <v>17349.882999999998</v>
      </c>
    </row>
    <row r="389" spans="2:17" hidden="1" x14ac:dyDescent="0.25">
      <c r="B389" s="19">
        <v>384</v>
      </c>
      <c r="C389" s="19" t="s">
        <v>6466</v>
      </c>
      <c r="D389" s="22">
        <v>1200027700</v>
      </c>
      <c r="E389" s="23" t="s">
        <v>4085</v>
      </c>
      <c r="F389" s="22">
        <v>2006</v>
      </c>
      <c r="G389" s="38">
        <v>44389</v>
      </c>
      <c r="H389" s="22">
        <f t="shared" si="32"/>
        <v>15</v>
      </c>
      <c r="I389" s="22">
        <v>5</v>
      </c>
      <c r="J389" s="22">
        <f t="shared" si="33"/>
        <v>0.19</v>
      </c>
      <c r="K389" s="35">
        <v>180546.46</v>
      </c>
      <c r="L389" s="40">
        <v>121.18</v>
      </c>
      <c r="M389" s="77">
        <v>0.63</v>
      </c>
      <c r="N389" s="35">
        <f t="shared" si="34"/>
        <v>294290.72979999997</v>
      </c>
      <c r="O389" s="35">
        <f t="shared" si="35"/>
        <v>838728.57992999989</v>
      </c>
      <c r="P389" s="57">
        <f t="shared" si="36"/>
        <v>14714.536489999999</v>
      </c>
      <c r="Q389" s="53">
        <f t="shared" si="37"/>
        <v>14714.536489999999</v>
      </c>
    </row>
    <row r="390" spans="2:17" x14ac:dyDescent="0.25">
      <c r="B390" s="109">
        <v>385</v>
      </c>
      <c r="C390" s="109" t="s">
        <v>6466</v>
      </c>
      <c r="D390" s="109">
        <v>1200028620</v>
      </c>
      <c r="E390" s="108" t="s">
        <v>4086</v>
      </c>
      <c r="F390" s="109">
        <v>2006</v>
      </c>
      <c r="G390" s="110">
        <v>44389</v>
      </c>
      <c r="H390" s="109">
        <f t="shared" si="32"/>
        <v>15</v>
      </c>
      <c r="I390" s="109">
        <v>5</v>
      </c>
      <c r="J390" s="109">
        <f t="shared" si="33"/>
        <v>0.19</v>
      </c>
      <c r="K390" s="112">
        <v>176131.05</v>
      </c>
      <c r="L390" s="138">
        <v>1</v>
      </c>
      <c r="M390" s="121">
        <v>0</v>
      </c>
      <c r="N390" s="112">
        <f t="shared" si="34"/>
        <v>176131.05</v>
      </c>
      <c r="O390" s="112">
        <f t="shared" si="35"/>
        <v>501973.49249999999</v>
      </c>
      <c r="P390" s="114">
        <f t="shared" si="36"/>
        <v>8806.5524999999998</v>
      </c>
      <c r="Q390" s="115">
        <f t="shared" si="37"/>
        <v>8806.5524999999998</v>
      </c>
    </row>
    <row r="391" spans="2:17" hidden="1" x14ac:dyDescent="0.25">
      <c r="B391" s="19">
        <v>386</v>
      </c>
      <c r="C391" s="19" t="s">
        <v>6466</v>
      </c>
      <c r="D391" s="22">
        <v>1200028370</v>
      </c>
      <c r="E391" s="23" t="s">
        <v>4087</v>
      </c>
      <c r="F391" s="22">
        <v>2006</v>
      </c>
      <c r="G391" s="38">
        <v>44389</v>
      </c>
      <c r="H391" s="22">
        <f t="shared" ref="H391:H454" si="38">YEAR(G391)-F391</f>
        <v>15</v>
      </c>
      <c r="I391" s="22">
        <v>5</v>
      </c>
      <c r="J391" s="22">
        <f t="shared" ref="J391:J454" si="39">(95/I391/100)</f>
        <v>0.19</v>
      </c>
      <c r="K391" s="35">
        <v>131900.04</v>
      </c>
      <c r="L391" s="40">
        <v>2458.73</v>
      </c>
      <c r="M391" s="77">
        <v>0.63</v>
      </c>
      <c r="N391" s="35">
        <f t="shared" ref="N391:N454" si="40">K391*(1+M391)</f>
        <v>214997.06520000001</v>
      </c>
      <c r="O391" s="35">
        <f t="shared" ref="O391:O454" si="41">H391*J391*N391</f>
        <v>612741.63582000008</v>
      </c>
      <c r="P391" s="57">
        <f t="shared" ref="P391:P454" si="42">IF(N391-O391&lt;=0,5%*N391,N391-O391)</f>
        <v>10749.853260000002</v>
      </c>
      <c r="Q391" s="53">
        <f t="shared" ref="Q391:Q454" si="43">IF(P391=N391*5%,P391,P391*0.9)</f>
        <v>10749.853260000002</v>
      </c>
    </row>
    <row r="392" spans="2:17" hidden="1" x14ac:dyDescent="0.25">
      <c r="B392" s="19">
        <v>387</v>
      </c>
      <c r="C392" s="19" t="s">
        <v>6466</v>
      </c>
      <c r="D392" s="22">
        <v>1200028590</v>
      </c>
      <c r="E392" s="23" t="s">
        <v>4088</v>
      </c>
      <c r="F392" s="22">
        <v>2006</v>
      </c>
      <c r="G392" s="38">
        <v>44389</v>
      </c>
      <c r="H392" s="22">
        <f t="shared" si="38"/>
        <v>15</v>
      </c>
      <c r="I392" s="22">
        <v>5</v>
      </c>
      <c r="J392" s="22">
        <f t="shared" si="39"/>
        <v>0.19</v>
      </c>
      <c r="K392" s="35">
        <v>128659.28</v>
      </c>
      <c r="L392" s="40">
        <v>86.39</v>
      </c>
      <c r="M392" s="77">
        <v>0.63</v>
      </c>
      <c r="N392" s="35">
        <f t="shared" si="40"/>
        <v>209714.62639999998</v>
      </c>
      <c r="O392" s="35">
        <f t="shared" si="41"/>
        <v>597686.6852399999</v>
      </c>
      <c r="P392" s="57">
        <f t="shared" si="42"/>
        <v>10485.731319999999</v>
      </c>
      <c r="Q392" s="53">
        <f t="shared" si="43"/>
        <v>10485.731319999999</v>
      </c>
    </row>
    <row r="393" spans="2:17" hidden="1" x14ac:dyDescent="0.25">
      <c r="B393" s="19">
        <v>388</v>
      </c>
      <c r="C393" s="19" t="s">
        <v>6466</v>
      </c>
      <c r="D393" s="22">
        <v>1200028570</v>
      </c>
      <c r="E393" s="23" t="s">
        <v>4089</v>
      </c>
      <c r="F393" s="22">
        <v>2006</v>
      </c>
      <c r="G393" s="38">
        <v>44389</v>
      </c>
      <c r="H393" s="22">
        <f t="shared" si="38"/>
        <v>15</v>
      </c>
      <c r="I393" s="22">
        <v>5</v>
      </c>
      <c r="J393" s="22">
        <f t="shared" si="39"/>
        <v>0.19</v>
      </c>
      <c r="K393" s="35">
        <v>128659.28</v>
      </c>
      <c r="L393" s="40">
        <v>86.39</v>
      </c>
      <c r="M393" s="77">
        <v>0.63</v>
      </c>
      <c r="N393" s="35">
        <f t="shared" si="40"/>
        <v>209714.62639999998</v>
      </c>
      <c r="O393" s="35">
        <f t="shared" si="41"/>
        <v>597686.6852399999</v>
      </c>
      <c r="P393" s="57">
        <f t="shared" si="42"/>
        <v>10485.731319999999</v>
      </c>
      <c r="Q393" s="53">
        <f t="shared" si="43"/>
        <v>10485.731319999999</v>
      </c>
    </row>
    <row r="394" spans="2:17" hidden="1" x14ac:dyDescent="0.25">
      <c r="B394" s="19">
        <v>389</v>
      </c>
      <c r="C394" s="19" t="s">
        <v>6466</v>
      </c>
      <c r="D394" s="22">
        <v>1200028660</v>
      </c>
      <c r="E394" s="23" t="s">
        <v>4090</v>
      </c>
      <c r="F394" s="22">
        <v>2006</v>
      </c>
      <c r="G394" s="38">
        <v>44389</v>
      </c>
      <c r="H394" s="22">
        <f t="shared" si="38"/>
        <v>15</v>
      </c>
      <c r="I394" s="22">
        <v>5</v>
      </c>
      <c r="J394" s="22">
        <f t="shared" si="39"/>
        <v>0.19</v>
      </c>
      <c r="K394" s="35">
        <v>128389.56</v>
      </c>
      <c r="L394" s="40">
        <v>86.22</v>
      </c>
      <c r="M394" s="77">
        <v>0.63</v>
      </c>
      <c r="N394" s="35">
        <f t="shared" si="40"/>
        <v>209274.98279999997</v>
      </c>
      <c r="O394" s="35">
        <f t="shared" si="41"/>
        <v>596433.70097999997</v>
      </c>
      <c r="P394" s="57">
        <f t="shared" si="42"/>
        <v>10463.74914</v>
      </c>
      <c r="Q394" s="53">
        <f t="shared" si="43"/>
        <v>10463.74914</v>
      </c>
    </row>
    <row r="395" spans="2:17" hidden="1" x14ac:dyDescent="0.25">
      <c r="B395" s="19">
        <v>390</v>
      </c>
      <c r="C395" s="19" t="s">
        <v>6466</v>
      </c>
      <c r="D395" s="22">
        <v>1200028520</v>
      </c>
      <c r="E395" s="23" t="s">
        <v>4091</v>
      </c>
      <c r="F395" s="22">
        <v>2006</v>
      </c>
      <c r="G395" s="38">
        <v>44389</v>
      </c>
      <c r="H395" s="22">
        <f t="shared" si="38"/>
        <v>15</v>
      </c>
      <c r="I395" s="22">
        <v>5</v>
      </c>
      <c r="J395" s="22">
        <f t="shared" si="39"/>
        <v>0.19</v>
      </c>
      <c r="K395" s="35">
        <v>120972.09</v>
      </c>
      <c r="L395" s="40">
        <v>81.239999999999995</v>
      </c>
      <c r="M395" s="77">
        <v>0.63</v>
      </c>
      <c r="N395" s="35">
        <f t="shared" si="40"/>
        <v>197184.50669999997</v>
      </c>
      <c r="O395" s="35">
        <f t="shared" si="41"/>
        <v>561975.84409499995</v>
      </c>
      <c r="P395" s="57">
        <f t="shared" si="42"/>
        <v>9859.2253349999992</v>
      </c>
      <c r="Q395" s="53">
        <f t="shared" si="43"/>
        <v>9859.2253349999992</v>
      </c>
    </row>
    <row r="396" spans="2:17" hidden="1" x14ac:dyDescent="0.25">
      <c r="B396" s="19">
        <v>391</v>
      </c>
      <c r="C396" s="19" t="s">
        <v>6466</v>
      </c>
      <c r="D396" s="22">
        <v>1200028430</v>
      </c>
      <c r="E396" s="23" t="s">
        <v>4092</v>
      </c>
      <c r="F396" s="22">
        <v>2006</v>
      </c>
      <c r="G396" s="38">
        <v>44389</v>
      </c>
      <c r="H396" s="22">
        <f t="shared" si="38"/>
        <v>15</v>
      </c>
      <c r="I396" s="22">
        <v>5</v>
      </c>
      <c r="J396" s="22">
        <f t="shared" si="39"/>
        <v>0.19</v>
      </c>
      <c r="K396" s="35">
        <v>117043.53</v>
      </c>
      <c r="L396" s="40">
        <v>2372.5300000000002</v>
      </c>
      <c r="M396" s="77">
        <v>0.63</v>
      </c>
      <c r="N396" s="35">
        <f t="shared" si="40"/>
        <v>190780.95389999999</v>
      </c>
      <c r="O396" s="35">
        <f t="shared" si="41"/>
        <v>543725.71861500002</v>
      </c>
      <c r="P396" s="57">
        <f t="shared" si="42"/>
        <v>9539.0476949999993</v>
      </c>
      <c r="Q396" s="53">
        <f t="shared" si="43"/>
        <v>9539.0476949999993</v>
      </c>
    </row>
    <row r="397" spans="2:17" x14ac:dyDescent="0.25">
      <c r="B397" s="109">
        <v>392</v>
      </c>
      <c r="C397" s="109" t="s">
        <v>6466</v>
      </c>
      <c r="D397" s="109">
        <v>1200028440</v>
      </c>
      <c r="E397" s="108" t="s">
        <v>4093</v>
      </c>
      <c r="F397" s="109">
        <v>2006</v>
      </c>
      <c r="G397" s="110">
        <v>44389</v>
      </c>
      <c r="H397" s="109">
        <f t="shared" si="38"/>
        <v>15</v>
      </c>
      <c r="I397" s="109">
        <v>5</v>
      </c>
      <c r="J397" s="109">
        <f t="shared" si="39"/>
        <v>0.19</v>
      </c>
      <c r="K397" s="112">
        <v>106285.51</v>
      </c>
      <c r="L397" s="138">
        <v>1</v>
      </c>
      <c r="M397" s="121">
        <v>0</v>
      </c>
      <c r="N397" s="112">
        <f t="shared" si="40"/>
        <v>106285.51</v>
      </c>
      <c r="O397" s="112">
        <f t="shared" si="41"/>
        <v>302913.7035</v>
      </c>
      <c r="P397" s="114">
        <f t="shared" si="42"/>
        <v>5314.2754999999997</v>
      </c>
      <c r="Q397" s="115">
        <f t="shared" si="43"/>
        <v>5314.2754999999997</v>
      </c>
    </row>
    <row r="398" spans="2:17" x14ac:dyDescent="0.25">
      <c r="B398" s="109">
        <v>393</v>
      </c>
      <c r="C398" s="109" t="s">
        <v>6466</v>
      </c>
      <c r="D398" s="109">
        <v>1200027580</v>
      </c>
      <c r="E398" s="108" t="s">
        <v>4094</v>
      </c>
      <c r="F398" s="109">
        <v>2006</v>
      </c>
      <c r="G398" s="110">
        <v>44389</v>
      </c>
      <c r="H398" s="109">
        <f t="shared" si="38"/>
        <v>15</v>
      </c>
      <c r="I398" s="109">
        <v>5</v>
      </c>
      <c r="J398" s="109">
        <f t="shared" si="39"/>
        <v>0.19</v>
      </c>
      <c r="K398" s="112">
        <v>102927.69</v>
      </c>
      <c r="L398" s="138">
        <v>1</v>
      </c>
      <c r="M398" s="121">
        <v>0</v>
      </c>
      <c r="N398" s="112">
        <f t="shared" si="40"/>
        <v>102927.69</v>
      </c>
      <c r="O398" s="112">
        <f t="shared" si="41"/>
        <v>293343.91649999999</v>
      </c>
      <c r="P398" s="114">
        <f t="shared" si="42"/>
        <v>5146.3845000000001</v>
      </c>
      <c r="Q398" s="115">
        <f t="shared" si="43"/>
        <v>5146.3845000000001</v>
      </c>
    </row>
    <row r="399" spans="2:17" hidden="1" x14ac:dyDescent="0.25">
      <c r="B399" s="19">
        <v>394</v>
      </c>
      <c r="C399" s="19" t="s">
        <v>6466</v>
      </c>
      <c r="D399" s="22">
        <v>1200027500</v>
      </c>
      <c r="E399" s="23" t="s">
        <v>4095</v>
      </c>
      <c r="F399" s="22">
        <v>2006</v>
      </c>
      <c r="G399" s="38">
        <v>44389</v>
      </c>
      <c r="H399" s="22">
        <f t="shared" si="38"/>
        <v>15</v>
      </c>
      <c r="I399" s="22">
        <v>5</v>
      </c>
      <c r="J399" s="22">
        <f t="shared" si="39"/>
        <v>0.19</v>
      </c>
      <c r="K399" s="35">
        <v>99798.6</v>
      </c>
      <c r="L399" s="40">
        <v>26015.73</v>
      </c>
      <c r="M399" s="77">
        <v>0.63</v>
      </c>
      <c r="N399" s="35">
        <f t="shared" si="40"/>
        <v>162671.71799999999</v>
      </c>
      <c r="O399" s="35">
        <f t="shared" si="41"/>
        <v>463614.39630000002</v>
      </c>
      <c r="P399" s="57">
        <f t="shared" si="42"/>
        <v>8133.5859</v>
      </c>
      <c r="Q399" s="53">
        <f t="shared" si="43"/>
        <v>8133.5859</v>
      </c>
    </row>
    <row r="400" spans="2:17" hidden="1" x14ac:dyDescent="0.25">
      <c r="B400" s="19">
        <v>395</v>
      </c>
      <c r="C400" s="19" t="s">
        <v>6466</v>
      </c>
      <c r="D400" s="22">
        <v>1200028580</v>
      </c>
      <c r="E400" s="23" t="s">
        <v>4096</v>
      </c>
      <c r="F400" s="22">
        <v>2006</v>
      </c>
      <c r="G400" s="38">
        <v>44389</v>
      </c>
      <c r="H400" s="22">
        <f t="shared" si="38"/>
        <v>15</v>
      </c>
      <c r="I400" s="22">
        <v>5</v>
      </c>
      <c r="J400" s="22">
        <f t="shared" si="39"/>
        <v>0.19</v>
      </c>
      <c r="K400" s="35">
        <v>91841.69</v>
      </c>
      <c r="L400" s="40">
        <v>61.64</v>
      </c>
      <c r="M400" s="77">
        <v>0.63</v>
      </c>
      <c r="N400" s="35">
        <f t="shared" si="40"/>
        <v>149701.9547</v>
      </c>
      <c r="O400" s="35">
        <f t="shared" si="41"/>
        <v>426650.57089500001</v>
      </c>
      <c r="P400" s="57">
        <f t="shared" si="42"/>
        <v>7485.0977350000003</v>
      </c>
      <c r="Q400" s="53">
        <f t="shared" si="43"/>
        <v>7485.0977350000003</v>
      </c>
    </row>
    <row r="401" spans="2:17" hidden="1" x14ac:dyDescent="0.25">
      <c r="B401" s="19">
        <v>396</v>
      </c>
      <c r="C401" s="19" t="s">
        <v>6466</v>
      </c>
      <c r="D401" s="22">
        <v>1200027300</v>
      </c>
      <c r="E401" s="23" t="s">
        <v>4097</v>
      </c>
      <c r="F401" s="22">
        <v>2006</v>
      </c>
      <c r="G401" s="38">
        <v>44389</v>
      </c>
      <c r="H401" s="22">
        <f t="shared" si="38"/>
        <v>15</v>
      </c>
      <c r="I401" s="22">
        <v>5</v>
      </c>
      <c r="J401" s="22">
        <f t="shared" si="39"/>
        <v>0.19</v>
      </c>
      <c r="K401" s="35">
        <v>89909</v>
      </c>
      <c r="L401" s="40">
        <v>2103.41</v>
      </c>
      <c r="M401" s="77">
        <v>0.66</v>
      </c>
      <c r="N401" s="35">
        <f t="shared" si="40"/>
        <v>149248.94</v>
      </c>
      <c r="O401" s="35">
        <f t="shared" si="41"/>
        <v>425359.47899999999</v>
      </c>
      <c r="P401" s="57">
        <f t="shared" si="42"/>
        <v>7462.4470000000001</v>
      </c>
      <c r="Q401" s="53">
        <f t="shared" si="43"/>
        <v>7462.4470000000001</v>
      </c>
    </row>
    <row r="402" spans="2:17" hidden="1" x14ac:dyDescent="0.25">
      <c r="B402" s="19">
        <v>397</v>
      </c>
      <c r="C402" s="19" t="s">
        <v>6466</v>
      </c>
      <c r="D402" s="22">
        <v>1200028290</v>
      </c>
      <c r="E402" s="23" t="s">
        <v>4098</v>
      </c>
      <c r="F402" s="22">
        <v>2006</v>
      </c>
      <c r="G402" s="38">
        <v>44389</v>
      </c>
      <c r="H402" s="22">
        <f t="shared" si="38"/>
        <v>15</v>
      </c>
      <c r="I402" s="22">
        <v>5</v>
      </c>
      <c r="J402" s="22">
        <f t="shared" si="39"/>
        <v>0.19</v>
      </c>
      <c r="K402" s="35">
        <v>88521.36</v>
      </c>
      <c r="L402" s="40">
        <v>1650.14</v>
      </c>
      <c r="M402" s="77">
        <v>0.63</v>
      </c>
      <c r="N402" s="35">
        <f t="shared" si="40"/>
        <v>144289.8168</v>
      </c>
      <c r="O402" s="35">
        <f t="shared" si="41"/>
        <v>411225.97788000002</v>
      </c>
      <c r="P402" s="57">
        <f t="shared" si="42"/>
        <v>7214.4908400000004</v>
      </c>
      <c r="Q402" s="53">
        <f t="shared" si="43"/>
        <v>7214.4908400000004</v>
      </c>
    </row>
    <row r="403" spans="2:17" hidden="1" x14ac:dyDescent="0.25">
      <c r="B403" s="19">
        <v>398</v>
      </c>
      <c r="C403" s="19" t="s">
        <v>6466</v>
      </c>
      <c r="D403" s="22">
        <v>1200028360</v>
      </c>
      <c r="E403" s="23" t="s">
        <v>4099</v>
      </c>
      <c r="F403" s="22">
        <v>2006</v>
      </c>
      <c r="G403" s="38">
        <v>44389</v>
      </c>
      <c r="H403" s="22">
        <f t="shared" si="38"/>
        <v>15</v>
      </c>
      <c r="I403" s="22">
        <v>5</v>
      </c>
      <c r="J403" s="22">
        <f t="shared" si="39"/>
        <v>0.19</v>
      </c>
      <c r="K403" s="35">
        <v>83143.03</v>
      </c>
      <c r="L403" s="40">
        <v>1549.89</v>
      </c>
      <c r="M403" s="77">
        <v>0.63</v>
      </c>
      <c r="N403" s="35">
        <f t="shared" si="40"/>
        <v>135523.13889999999</v>
      </c>
      <c r="O403" s="35">
        <f t="shared" si="41"/>
        <v>386240.94586499996</v>
      </c>
      <c r="P403" s="57">
        <f t="shared" si="42"/>
        <v>6776.1569449999997</v>
      </c>
      <c r="Q403" s="53">
        <f t="shared" si="43"/>
        <v>6776.1569449999997</v>
      </c>
    </row>
    <row r="404" spans="2:17" hidden="1" x14ac:dyDescent="0.25">
      <c r="B404" s="19">
        <v>399</v>
      </c>
      <c r="C404" s="19" t="s">
        <v>6466</v>
      </c>
      <c r="D404" s="22">
        <v>1200028340</v>
      </c>
      <c r="E404" s="23" t="s">
        <v>4100</v>
      </c>
      <c r="F404" s="22">
        <v>2006</v>
      </c>
      <c r="G404" s="38">
        <v>44389</v>
      </c>
      <c r="H404" s="22">
        <f t="shared" si="38"/>
        <v>15</v>
      </c>
      <c r="I404" s="22">
        <v>5</v>
      </c>
      <c r="J404" s="22">
        <f t="shared" si="39"/>
        <v>0.19</v>
      </c>
      <c r="K404" s="35">
        <v>77658.149999999994</v>
      </c>
      <c r="L404" s="40">
        <v>1447.65</v>
      </c>
      <c r="M404" s="77">
        <v>0.63</v>
      </c>
      <c r="N404" s="35">
        <f t="shared" si="40"/>
        <v>126582.78449999998</v>
      </c>
      <c r="O404" s="35">
        <f t="shared" si="41"/>
        <v>360760.93582499993</v>
      </c>
      <c r="P404" s="57">
        <f t="shared" si="42"/>
        <v>6329.139224999999</v>
      </c>
      <c r="Q404" s="53">
        <f t="shared" si="43"/>
        <v>6329.139224999999</v>
      </c>
    </row>
    <row r="405" spans="2:17" hidden="1" x14ac:dyDescent="0.25">
      <c r="B405" s="19">
        <v>400</v>
      </c>
      <c r="C405" s="19" t="s">
        <v>6466</v>
      </c>
      <c r="D405" s="22">
        <v>1200028300</v>
      </c>
      <c r="E405" s="23" t="s">
        <v>4101</v>
      </c>
      <c r="F405" s="22">
        <v>2006</v>
      </c>
      <c r="G405" s="38">
        <v>44389</v>
      </c>
      <c r="H405" s="22">
        <f t="shared" si="38"/>
        <v>15</v>
      </c>
      <c r="I405" s="22">
        <v>5</v>
      </c>
      <c r="J405" s="22">
        <f t="shared" si="39"/>
        <v>0.19</v>
      </c>
      <c r="K405" s="35">
        <v>71184.73</v>
      </c>
      <c r="L405" s="40">
        <v>1326.95</v>
      </c>
      <c r="M405" s="77">
        <v>0.63</v>
      </c>
      <c r="N405" s="35">
        <f t="shared" si="40"/>
        <v>116031.10989999998</v>
      </c>
      <c r="O405" s="35">
        <f t="shared" si="41"/>
        <v>330688.66321499995</v>
      </c>
      <c r="P405" s="57">
        <f t="shared" si="42"/>
        <v>5801.5554949999996</v>
      </c>
      <c r="Q405" s="53">
        <f t="shared" si="43"/>
        <v>5801.5554949999996</v>
      </c>
    </row>
    <row r="406" spans="2:17" hidden="1" x14ac:dyDescent="0.25">
      <c r="B406" s="19">
        <v>401</v>
      </c>
      <c r="C406" s="19" t="s">
        <v>6466</v>
      </c>
      <c r="D406" s="22">
        <v>1200028470</v>
      </c>
      <c r="E406" s="23" t="s">
        <v>4102</v>
      </c>
      <c r="F406" s="22">
        <v>2006</v>
      </c>
      <c r="G406" s="38">
        <v>44389</v>
      </c>
      <c r="H406" s="22">
        <f t="shared" si="38"/>
        <v>15</v>
      </c>
      <c r="I406" s="22">
        <v>5</v>
      </c>
      <c r="J406" s="22">
        <f t="shared" si="39"/>
        <v>0.19</v>
      </c>
      <c r="K406" s="35">
        <v>63115.87</v>
      </c>
      <c r="L406" s="40">
        <v>42.39</v>
      </c>
      <c r="M406" s="77">
        <v>0.63</v>
      </c>
      <c r="N406" s="35">
        <f t="shared" si="40"/>
        <v>102878.86809999999</v>
      </c>
      <c r="O406" s="35">
        <f t="shared" si="41"/>
        <v>293204.77408499998</v>
      </c>
      <c r="P406" s="57">
        <f t="shared" si="42"/>
        <v>5143.943405</v>
      </c>
      <c r="Q406" s="53">
        <f t="shared" si="43"/>
        <v>5143.943405</v>
      </c>
    </row>
    <row r="407" spans="2:17" hidden="1" x14ac:dyDescent="0.25">
      <c r="B407" s="19">
        <v>402</v>
      </c>
      <c r="C407" s="19" t="s">
        <v>6466</v>
      </c>
      <c r="D407" s="22">
        <v>1200027620</v>
      </c>
      <c r="E407" s="23" t="s">
        <v>4103</v>
      </c>
      <c r="F407" s="22">
        <v>2006</v>
      </c>
      <c r="G407" s="38">
        <v>44389</v>
      </c>
      <c r="H407" s="22">
        <f t="shared" si="38"/>
        <v>15</v>
      </c>
      <c r="I407" s="22">
        <v>5</v>
      </c>
      <c r="J407" s="22">
        <f t="shared" si="39"/>
        <v>0.19</v>
      </c>
      <c r="K407" s="35">
        <v>60688.34</v>
      </c>
      <c r="L407" s="40">
        <v>40.76</v>
      </c>
      <c r="M407" s="77">
        <v>0.63</v>
      </c>
      <c r="N407" s="35">
        <f t="shared" si="40"/>
        <v>98921.994199999986</v>
      </c>
      <c r="O407" s="35">
        <f t="shared" si="41"/>
        <v>281927.68346999999</v>
      </c>
      <c r="P407" s="57">
        <f t="shared" si="42"/>
        <v>4946.0997099999995</v>
      </c>
      <c r="Q407" s="53">
        <f t="shared" si="43"/>
        <v>4946.0997099999995</v>
      </c>
    </row>
    <row r="408" spans="2:17" hidden="1" x14ac:dyDescent="0.25">
      <c r="B408" s="19">
        <v>403</v>
      </c>
      <c r="C408" s="19" t="s">
        <v>6466</v>
      </c>
      <c r="D408" s="22">
        <v>1200028510</v>
      </c>
      <c r="E408" s="23" t="s">
        <v>4104</v>
      </c>
      <c r="F408" s="22">
        <v>2006</v>
      </c>
      <c r="G408" s="38">
        <v>44389</v>
      </c>
      <c r="H408" s="22">
        <f t="shared" si="38"/>
        <v>15</v>
      </c>
      <c r="I408" s="22">
        <v>5</v>
      </c>
      <c r="J408" s="22">
        <f t="shared" si="39"/>
        <v>0.19</v>
      </c>
      <c r="K408" s="35">
        <v>60148.78</v>
      </c>
      <c r="L408" s="40">
        <v>40.35</v>
      </c>
      <c r="M408" s="77">
        <v>0.66</v>
      </c>
      <c r="N408" s="35">
        <f t="shared" si="40"/>
        <v>99846.974800000011</v>
      </c>
      <c r="O408" s="35">
        <f t="shared" si="41"/>
        <v>284563.87818000006</v>
      </c>
      <c r="P408" s="57">
        <f t="shared" si="42"/>
        <v>4992.3487400000013</v>
      </c>
      <c r="Q408" s="53">
        <f t="shared" si="43"/>
        <v>4992.3487400000013</v>
      </c>
    </row>
    <row r="409" spans="2:17" hidden="1" x14ac:dyDescent="0.25">
      <c r="B409" s="19">
        <v>404</v>
      </c>
      <c r="C409" s="19" t="s">
        <v>6466</v>
      </c>
      <c r="D409" s="22">
        <v>1200027660</v>
      </c>
      <c r="E409" s="23" t="s">
        <v>4105</v>
      </c>
      <c r="F409" s="22">
        <v>2006</v>
      </c>
      <c r="G409" s="38">
        <v>44389</v>
      </c>
      <c r="H409" s="22">
        <f t="shared" si="38"/>
        <v>15</v>
      </c>
      <c r="I409" s="22">
        <v>5</v>
      </c>
      <c r="J409" s="22">
        <f t="shared" si="39"/>
        <v>0.19</v>
      </c>
      <c r="K409" s="35">
        <v>54316.95</v>
      </c>
      <c r="L409" s="40">
        <v>36.18</v>
      </c>
      <c r="M409" s="77">
        <v>0.66</v>
      </c>
      <c r="N409" s="35">
        <f t="shared" si="40"/>
        <v>90166.137000000002</v>
      </c>
      <c r="O409" s="35">
        <f t="shared" si="41"/>
        <v>256973.49045000001</v>
      </c>
      <c r="P409" s="57">
        <f t="shared" si="42"/>
        <v>4508.3068499999999</v>
      </c>
      <c r="Q409" s="53">
        <f t="shared" si="43"/>
        <v>4508.3068499999999</v>
      </c>
    </row>
    <row r="410" spans="2:17" hidden="1" x14ac:dyDescent="0.25">
      <c r="B410" s="19">
        <v>405</v>
      </c>
      <c r="C410" s="19" t="s">
        <v>6466</v>
      </c>
      <c r="D410" s="22">
        <v>1200027670</v>
      </c>
      <c r="E410" s="23" t="s">
        <v>4106</v>
      </c>
      <c r="F410" s="22">
        <v>2006</v>
      </c>
      <c r="G410" s="38">
        <v>44389</v>
      </c>
      <c r="H410" s="22">
        <f t="shared" si="38"/>
        <v>15</v>
      </c>
      <c r="I410" s="22">
        <v>5</v>
      </c>
      <c r="J410" s="22">
        <f t="shared" si="39"/>
        <v>0.19</v>
      </c>
      <c r="K410" s="35">
        <v>53420.95</v>
      </c>
      <c r="L410" s="40">
        <v>36.17</v>
      </c>
      <c r="M410" s="77">
        <v>0.66</v>
      </c>
      <c r="N410" s="35">
        <f t="shared" si="40"/>
        <v>88678.777000000002</v>
      </c>
      <c r="O410" s="35">
        <f t="shared" si="41"/>
        <v>252734.51445000002</v>
      </c>
      <c r="P410" s="57">
        <f t="shared" si="42"/>
        <v>4433.9388500000005</v>
      </c>
      <c r="Q410" s="53">
        <f t="shared" si="43"/>
        <v>4433.9388500000005</v>
      </c>
    </row>
    <row r="411" spans="2:17" hidden="1" x14ac:dyDescent="0.25">
      <c r="B411" s="19">
        <v>406</v>
      </c>
      <c r="C411" s="19" t="s">
        <v>6466</v>
      </c>
      <c r="D411" s="22">
        <v>1200028400</v>
      </c>
      <c r="E411" s="23" t="s">
        <v>4107</v>
      </c>
      <c r="F411" s="22">
        <v>2006</v>
      </c>
      <c r="G411" s="38">
        <v>44389</v>
      </c>
      <c r="H411" s="22">
        <f t="shared" si="38"/>
        <v>15</v>
      </c>
      <c r="I411" s="22">
        <v>5</v>
      </c>
      <c r="J411" s="22">
        <f t="shared" si="39"/>
        <v>0.19</v>
      </c>
      <c r="K411" s="35">
        <v>51885.83</v>
      </c>
      <c r="L411" s="40">
        <v>967.14</v>
      </c>
      <c r="M411" s="77">
        <v>0.63</v>
      </c>
      <c r="N411" s="35">
        <f t="shared" si="40"/>
        <v>84573.902900000001</v>
      </c>
      <c r="O411" s="35">
        <f t="shared" si="41"/>
        <v>241035.623265</v>
      </c>
      <c r="P411" s="57">
        <f t="shared" si="42"/>
        <v>4228.6951450000006</v>
      </c>
      <c r="Q411" s="53">
        <f t="shared" si="43"/>
        <v>4228.6951450000006</v>
      </c>
    </row>
    <row r="412" spans="2:17" hidden="1" x14ac:dyDescent="0.25">
      <c r="B412" s="19">
        <v>407</v>
      </c>
      <c r="C412" s="19" t="s">
        <v>6466</v>
      </c>
      <c r="D412" s="22">
        <v>1200027640</v>
      </c>
      <c r="E412" s="23" t="s">
        <v>4108</v>
      </c>
      <c r="F412" s="22">
        <v>2006</v>
      </c>
      <c r="G412" s="38">
        <v>44389</v>
      </c>
      <c r="H412" s="22">
        <f t="shared" si="38"/>
        <v>15</v>
      </c>
      <c r="I412" s="22">
        <v>5</v>
      </c>
      <c r="J412" s="22">
        <f t="shared" si="39"/>
        <v>0.19</v>
      </c>
      <c r="K412" s="35">
        <v>49448.28</v>
      </c>
      <c r="L412" s="40">
        <v>181.99</v>
      </c>
      <c r="M412" s="77">
        <v>0.63</v>
      </c>
      <c r="N412" s="35">
        <f t="shared" si="40"/>
        <v>80600.696399999986</v>
      </c>
      <c r="O412" s="35">
        <f t="shared" si="41"/>
        <v>229711.98473999996</v>
      </c>
      <c r="P412" s="57">
        <f t="shared" si="42"/>
        <v>4030.0348199999994</v>
      </c>
      <c r="Q412" s="53">
        <f t="shared" si="43"/>
        <v>4030.0348199999994</v>
      </c>
    </row>
    <row r="413" spans="2:17" hidden="1" x14ac:dyDescent="0.25">
      <c r="B413" s="19">
        <v>408</v>
      </c>
      <c r="C413" s="19" t="s">
        <v>6466</v>
      </c>
      <c r="D413" s="22">
        <v>1200031990</v>
      </c>
      <c r="E413" s="23" t="s">
        <v>4109</v>
      </c>
      <c r="F413" s="22">
        <v>2006</v>
      </c>
      <c r="G413" s="38">
        <v>44389</v>
      </c>
      <c r="H413" s="22">
        <f t="shared" si="38"/>
        <v>15</v>
      </c>
      <c r="I413" s="22">
        <v>5</v>
      </c>
      <c r="J413" s="22">
        <f t="shared" si="39"/>
        <v>0.19</v>
      </c>
      <c r="K413" s="35">
        <v>48717.73</v>
      </c>
      <c r="L413" s="40">
        <v>33.08</v>
      </c>
      <c r="M413" s="77">
        <v>0</v>
      </c>
      <c r="N413" s="35">
        <f t="shared" si="40"/>
        <v>48717.73</v>
      </c>
      <c r="O413" s="35">
        <f t="shared" si="41"/>
        <v>138845.53050000002</v>
      </c>
      <c r="P413" s="57">
        <f t="shared" si="42"/>
        <v>2435.8865000000001</v>
      </c>
      <c r="Q413" s="53">
        <f t="shared" si="43"/>
        <v>2435.8865000000001</v>
      </c>
    </row>
    <row r="414" spans="2:17" hidden="1" x14ac:dyDescent="0.25">
      <c r="B414" s="19">
        <v>409</v>
      </c>
      <c r="C414" s="19" t="s">
        <v>6466</v>
      </c>
      <c r="D414" s="22">
        <v>1200028480</v>
      </c>
      <c r="E414" s="23" t="s">
        <v>4110</v>
      </c>
      <c r="F414" s="22">
        <v>2006</v>
      </c>
      <c r="G414" s="38">
        <v>44389</v>
      </c>
      <c r="H414" s="22">
        <f t="shared" si="38"/>
        <v>15</v>
      </c>
      <c r="I414" s="22">
        <v>5</v>
      </c>
      <c r="J414" s="22">
        <f t="shared" si="39"/>
        <v>0.19</v>
      </c>
      <c r="K414" s="35">
        <v>48550.67</v>
      </c>
      <c r="L414" s="40">
        <v>32.56</v>
      </c>
      <c r="M414" s="77">
        <v>0.63</v>
      </c>
      <c r="N414" s="35">
        <f t="shared" si="40"/>
        <v>79137.592099999994</v>
      </c>
      <c r="O414" s="35">
        <f t="shared" si="41"/>
        <v>225542.13748499998</v>
      </c>
      <c r="P414" s="57">
        <f t="shared" si="42"/>
        <v>3956.8796050000001</v>
      </c>
      <c r="Q414" s="53">
        <f t="shared" si="43"/>
        <v>3956.8796050000001</v>
      </c>
    </row>
    <row r="415" spans="2:17" hidden="1" x14ac:dyDescent="0.25">
      <c r="B415" s="19">
        <v>410</v>
      </c>
      <c r="C415" s="19" t="s">
        <v>6466</v>
      </c>
      <c r="D415" s="22">
        <v>1200028560</v>
      </c>
      <c r="E415" s="23" t="s">
        <v>4111</v>
      </c>
      <c r="F415" s="22">
        <v>2006</v>
      </c>
      <c r="G415" s="38">
        <v>44389</v>
      </c>
      <c r="H415" s="22">
        <f t="shared" si="38"/>
        <v>15</v>
      </c>
      <c r="I415" s="22">
        <v>5</v>
      </c>
      <c r="J415" s="22">
        <f t="shared" si="39"/>
        <v>0.19</v>
      </c>
      <c r="K415" s="35">
        <v>48415.78</v>
      </c>
      <c r="L415" s="40">
        <v>32.479999999999997</v>
      </c>
      <c r="M415" s="77">
        <v>0.66</v>
      </c>
      <c r="N415" s="35">
        <f t="shared" si="40"/>
        <v>80370.194800000012</v>
      </c>
      <c r="O415" s="35">
        <f t="shared" si="41"/>
        <v>229055.05518000005</v>
      </c>
      <c r="P415" s="57">
        <f t="shared" si="42"/>
        <v>4018.5097400000009</v>
      </c>
      <c r="Q415" s="53">
        <f t="shared" si="43"/>
        <v>4018.5097400000009</v>
      </c>
    </row>
    <row r="416" spans="2:17" hidden="1" x14ac:dyDescent="0.25">
      <c r="B416" s="19">
        <v>411</v>
      </c>
      <c r="C416" s="19" t="s">
        <v>6466</v>
      </c>
      <c r="D416" s="22">
        <v>1200028390</v>
      </c>
      <c r="E416" s="23" t="s">
        <v>4112</v>
      </c>
      <c r="F416" s="22">
        <v>2006</v>
      </c>
      <c r="G416" s="38">
        <v>44389</v>
      </c>
      <c r="H416" s="22">
        <f t="shared" si="38"/>
        <v>15</v>
      </c>
      <c r="I416" s="22">
        <v>5</v>
      </c>
      <c r="J416" s="22">
        <f t="shared" si="39"/>
        <v>0.19</v>
      </c>
      <c r="K416" s="35">
        <v>47084.71</v>
      </c>
      <c r="L416" s="40">
        <v>877.71</v>
      </c>
      <c r="M416" s="77">
        <v>0.63</v>
      </c>
      <c r="N416" s="35">
        <f t="shared" si="40"/>
        <v>76748.07729999999</v>
      </c>
      <c r="O416" s="35">
        <f t="shared" si="41"/>
        <v>218732.02030499998</v>
      </c>
      <c r="P416" s="57">
        <f t="shared" si="42"/>
        <v>3837.4038649999998</v>
      </c>
      <c r="Q416" s="53">
        <f t="shared" si="43"/>
        <v>3837.4038649999998</v>
      </c>
    </row>
    <row r="417" spans="2:17" hidden="1" x14ac:dyDescent="0.25">
      <c r="B417" s="19">
        <v>412</v>
      </c>
      <c r="C417" s="19" t="s">
        <v>6466</v>
      </c>
      <c r="D417" s="22">
        <v>1200028330</v>
      </c>
      <c r="E417" s="23" t="s">
        <v>4113</v>
      </c>
      <c r="F417" s="22">
        <v>2006</v>
      </c>
      <c r="G417" s="38">
        <v>44389</v>
      </c>
      <c r="H417" s="22">
        <f t="shared" si="38"/>
        <v>15</v>
      </c>
      <c r="I417" s="22">
        <v>5</v>
      </c>
      <c r="J417" s="22">
        <f t="shared" si="39"/>
        <v>0.19</v>
      </c>
      <c r="K417" s="35">
        <v>46167.64</v>
      </c>
      <c r="L417" s="40">
        <v>860.59</v>
      </c>
      <c r="M417" s="77">
        <v>0.63</v>
      </c>
      <c r="N417" s="35">
        <f t="shared" si="40"/>
        <v>75253.253199999992</v>
      </c>
      <c r="O417" s="35">
        <f t="shared" si="41"/>
        <v>214471.77161999998</v>
      </c>
      <c r="P417" s="57">
        <f t="shared" si="42"/>
        <v>3762.66266</v>
      </c>
      <c r="Q417" s="53">
        <f t="shared" si="43"/>
        <v>3762.66266</v>
      </c>
    </row>
    <row r="418" spans="2:17" hidden="1" x14ac:dyDescent="0.25">
      <c r="B418" s="19">
        <v>413</v>
      </c>
      <c r="C418" s="19" t="s">
        <v>6466</v>
      </c>
      <c r="D418" s="22">
        <v>1200028670</v>
      </c>
      <c r="E418" s="23" t="s">
        <v>4114</v>
      </c>
      <c r="F418" s="22">
        <v>2006</v>
      </c>
      <c r="G418" s="38">
        <v>44389</v>
      </c>
      <c r="H418" s="22">
        <f t="shared" si="38"/>
        <v>15</v>
      </c>
      <c r="I418" s="22">
        <v>5</v>
      </c>
      <c r="J418" s="22">
        <f t="shared" si="39"/>
        <v>0.19</v>
      </c>
      <c r="K418" s="35">
        <v>45313.96</v>
      </c>
      <c r="L418" s="40">
        <v>30.44</v>
      </c>
      <c r="M418" s="77">
        <v>0.63</v>
      </c>
      <c r="N418" s="35">
        <f t="shared" si="40"/>
        <v>73861.754799999995</v>
      </c>
      <c r="O418" s="35">
        <f t="shared" si="41"/>
        <v>210506.00117999999</v>
      </c>
      <c r="P418" s="57">
        <f t="shared" si="42"/>
        <v>3693.0877399999999</v>
      </c>
      <c r="Q418" s="53">
        <f t="shared" si="43"/>
        <v>3693.0877399999999</v>
      </c>
    </row>
    <row r="419" spans="2:17" hidden="1" x14ac:dyDescent="0.25">
      <c r="B419" s="19">
        <v>414</v>
      </c>
      <c r="C419" s="19" t="s">
        <v>6466</v>
      </c>
      <c r="D419" s="22">
        <v>1200027310</v>
      </c>
      <c r="E419" s="23" t="s">
        <v>4115</v>
      </c>
      <c r="F419" s="22">
        <v>2006</v>
      </c>
      <c r="G419" s="38">
        <v>44389</v>
      </c>
      <c r="H419" s="22">
        <f t="shared" si="38"/>
        <v>15</v>
      </c>
      <c r="I419" s="22">
        <v>5</v>
      </c>
      <c r="J419" s="22">
        <f t="shared" si="39"/>
        <v>0.19</v>
      </c>
      <c r="K419" s="35">
        <v>45186</v>
      </c>
      <c r="L419" s="40">
        <v>1592.04</v>
      </c>
      <c r="M419" s="77">
        <v>0.63</v>
      </c>
      <c r="N419" s="35">
        <f t="shared" si="40"/>
        <v>73653.179999999993</v>
      </c>
      <c r="O419" s="35">
        <f t="shared" si="41"/>
        <v>209911.56299999999</v>
      </c>
      <c r="P419" s="57">
        <f t="shared" si="42"/>
        <v>3682.6589999999997</v>
      </c>
      <c r="Q419" s="53">
        <f t="shared" si="43"/>
        <v>3682.6589999999997</v>
      </c>
    </row>
    <row r="420" spans="2:17" x14ac:dyDescent="0.25">
      <c r="B420" s="109">
        <v>415</v>
      </c>
      <c r="C420" s="109" t="s">
        <v>6466</v>
      </c>
      <c r="D420" s="109">
        <v>1200028650</v>
      </c>
      <c r="E420" s="108" t="s">
        <v>4116</v>
      </c>
      <c r="F420" s="109">
        <v>2006</v>
      </c>
      <c r="G420" s="110">
        <v>44389</v>
      </c>
      <c r="H420" s="109">
        <f t="shared" si="38"/>
        <v>15</v>
      </c>
      <c r="I420" s="109">
        <v>5</v>
      </c>
      <c r="J420" s="109">
        <f t="shared" si="39"/>
        <v>0.19</v>
      </c>
      <c r="K420" s="112">
        <v>44639.51</v>
      </c>
      <c r="L420" s="138">
        <v>1</v>
      </c>
      <c r="M420" s="121">
        <v>0</v>
      </c>
      <c r="N420" s="112">
        <f t="shared" si="40"/>
        <v>44639.51</v>
      </c>
      <c r="O420" s="112">
        <f t="shared" si="41"/>
        <v>127222.60350000001</v>
      </c>
      <c r="P420" s="114">
        <f t="shared" si="42"/>
        <v>2231.9755</v>
      </c>
      <c r="Q420" s="115">
        <f t="shared" si="43"/>
        <v>2231.9755</v>
      </c>
    </row>
    <row r="421" spans="2:17" hidden="1" x14ac:dyDescent="0.25">
      <c r="B421" s="19">
        <v>416</v>
      </c>
      <c r="C421" s="19" t="s">
        <v>6466</v>
      </c>
      <c r="D421" s="22">
        <v>1200028320</v>
      </c>
      <c r="E421" s="23" t="s">
        <v>4117</v>
      </c>
      <c r="F421" s="22">
        <v>2006</v>
      </c>
      <c r="G421" s="38">
        <v>44389</v>
      </c>
      <c r="H421" s="22">
        <f t="shared" si="38"/>
        <v>15</v>
      </c>
      <c r="I421" s="22">
        <v>5</v>
      </c>
      <c r="J421" s="22">
        <f t="shared" si="39"/>
        <v>0.19</v>
      </c>
      <c r="K421" s="35">
        <v>38895.83</v>
      </c>
      <c r="L421" s="40">
        <v>725.06</v>
      </c>
      <c r="M421" s="77">
        <v>0.63</v>
      </c>
      <c r="N421" s="35">
        <f t="shared" si="40"/>
        <v>63400.202899999997</v>
      </c>
      <c r="O421" s="35">
        <f t="shared" si="41"/>
        <v>180690.57826499999</v>
      </c>
      <c r="P421" s="57">
        <f t="shared" si="42"/>
        <v>3170.0101450000002</v>
      </c>
      <c r="Q421" s="53">
        <f t="shared" si="43"/>
        <v>3170.0101450000002</v>
      </c>
    </row>
    <row r="422" spans="2:17" hidden="1" x14ac:dyDescent="0.25">
      <c r="B422" s="19">
        <v>417</v>
      </c>
      <c r="C422" s="19" t="s">
        <v>6466</v>
      </c>
      <c r="D422" s="22">
        <v>1200028280</v>
      </c>
      <c r="E422" s="23" t="s">
        <v>4118</v>
      </c>
      <c r="F422" s="22">
        <v>2006</v>
      </c>
      <c r="G422" s="38">
        <v>44389</v>
      </c>
      <c r="H422" s="22">
        <f t="shared" si="38"/>
        <v>15</v>
      </c>
      <c r="I422" s="22">
        <v>5</v>
      </c>
      <c r="J422" s="22">
        <f t="shared" si="39"/>
        <v>0.19</v>
      </c>
      <c r="K422" s="35">
        <v>34201.25</v>
      </c>
      <c r="L422" s="40">
        <v>637.5</v>
      </c>
      <c r="M422" s="77">
        <v>0.63</v>
      </c>
      <c r="N422" s="35">
        <f t="shared" si="40"/>
        <v>55748.037499999999</v>
      </c>
      <c r="O422" s="35">
        <f t="shared" si="41"/>
        <v>158881.90687500002</v>
      </c>
      <c r="P422" s="57">
        <f t="shared" si="42"/>
        <v>2787.401875</v>
      </c>
      <c r="Q422" s="53">
        <f t="shared" si="43"/>
        <v>2787.401875</v>
      </c>
    </row>
    <row r="423" spans="2:17" hidden="1" x14ac:dyDescent="0.25">
      <c r="B423" s="19">
        <v>418</v>
      </c>
      <c r="C423" s="19" t="s">
        <v>6466</v>
      </c>
      <c r="D423" s="22">
        <v>1200027590</v>
      </c>
      <c r="E423" s="23" t="s">
        <v>4119</v>
      </c>
      <c r="F423" s="22">
        <v>2006</v>
      </c>
      <c r="G423" s="38">
        <v>44389</v>
      </c>
      <c r="H423" s="22">
        <f t="shared" si="38"/>
        <v>15</v>
      </c>
      <c r="I423" s="22">
        <v>5</v>
      </c>
      <c r="J423" s="22">
        <f t="shared" si="39"/>
        <v>0.19</v>
      </c>
      <c r="K423" s="35">
        <v>33064.36</v>
      </c>
      <c r="L423" s="40">
        <v>22.18</v>
      </c>
      <c r="M423" s="77">
        <v>0.63</v>
      </c>
      <c r="N423" s="35">
        <f t="shared" si="40"/>
        <v>53894.906799999997</v>
      </c>
      <c r="O423" s="35">
        <f t="shared" si="41"/>
        <v>153600.48438000001</v>
      </c>
      <c r="P423" s="57">
        <f t="shared" si="42"/>
        <v>2694.7453399999999</v>
      </c>
      <c r="Q423" s="53">
        <f t="shared" si="43"/>
        <v>2694.7453399999999</v>
      </c>
    </row>
    <row r="424" spans="2:17" hidden="1" x14ac:dyDescent="0.25">
      <c r="B424" s="19">
        <v>419</v>
      </c>
      <c r="C424" s="19" t="s">
        <v>6466</v>
      </c>
      <c r="D424" s="22">
        <v>1200027550</v>
      </c>
      <c r="E424" s="23" t="s">
        <v>4120</v>
      </c>
      <c r="F424" s="22">
        <v>2006</v>
      </c>
      <c r="G424" s="38">
        <v>44389</v>
      </c>
      <c r="H424" s="22">
        <f t="shared" si="38"/>
        <v>15</v>
      </c>
      <c r="I424" s="22">
        <v>5</v>
      </c>
      <c r="J424" s="22">
        <f t="shared" si="39"/>
        <v>0.19</v>
      </c>
      <c r="K424" s="35">
        <v>29510.85</v>
      </c>
      <c r="L424" s="40">
        <v>19.79</v>
      </c>
      <c r="M424" s="77">
        <v>0.63</v>
      </c>
      <c r="N424" s="35">
        <f t="shared" si="40"/>
        <v>48102.685499999992</v>
      </c>
      <c r="O424" s="35">
        <f t="shared" si="41"/>
        <v>137092.65367499998</v>
      </c>
      <c r="P424" s="57">
        <f t="shared" si="42"/>
        <v>2405.1342749999999</v>
      </c>
      <c r="Q424" s="53">
        <f t="shared" si="43"/>
        <v>2405.1342749999999</v>
      </c>
    </row>
    <row r="425" spans="2:17" hidden="1" x14ac:dyDescent="0.25">
      <c r="B425" s="19">
        <v>420</v>
      </c>
      <c r="C425" s="19" t="s">
        <v>6466</v>
      </c>
      <c r="D425" s="22">
        <v>1200028600</v>
      </c>
      <c r="E425" s="23" t="s">
        <v>4121</v>
      </c>
      <c r="F425" s="22">
        <v>2006</v>
      </c>
      <c r="G425" s="38">
        <v>44389</v>
      </c>
      <c r="H425" s="22">
        <f t="shared" si="38"/>
        <v>15</v>
      </c>
      <c r="I425" s="22">
        <v>5</v>
      </c>
      <c r="J425" s="22">
        <f t="shared" si="39"/>
        <v>0.19</v>
      </c>
      <c r="K425" s="35">
        <v>28860.68</v>
      </c>
      <c r="L425" s="40">
        <v>19.36</v>
      </c>
      <c r="M425" s="77">
        <v>0.63</v>
      </c>
      <c r="N425" s="35">
        <f t="shared" si="40"/>
        <v>47042.9084</v>
      </c>
      <c r="O425" s="35">
        <f t="shared" si="41"/>
        <v>134072.28894</v>
      </c>
      <c r="P425" s="57">
        <f t="shared" si="42"/>
        <v>2352.1454200000003</v>
      </c>
      <c r="Q425" s="53">
        <f t="shared" si="43"/>
        <v>2352.1454200000003</v>
      </c>
    </row>
    <row r="426" spans="2:17" hidden="1" x14ac:dyDescent="0.25">
      <c r="B426" s="19">
        <v>421</v>
      </c>
      <c r="C426" s="19" t="s">
        <v>6466</v>
      </c>
      <c r="D426" s="22">
        <v>1200031910</v>
      </c>
      <c r="E426" s="23" t="s">
        <v>4122</v>
      </c>
      <c r="F426" s="22">
        <v>2006</v>
      </c>
      <c r="G426" s="38">
        <v>44389</v>
      </c>
      <c r="H426" s="22">
        <f t="shared" si="38"/>
        <v>15</v>
      </c>
      <c r="I426" s="22">
        <v>5</v>
      </c>
      <c r="J426" s="22">
        <f t="shared" si="39"/>
        <v>0.19</v>
      </c>
      <c r="K426" s="35">
        <v>28120</v>
      </c>
      <c r="L426" s="40">
        <v>416.47</v>
      </c>
      <c r="M426" s="77">
        <v>0.66</v>
      </c>
      <c r="N426" s="35">
        <f t="shared" si="40"/>
        <v>46679.200000000004</v>
      </c>
      <c r="O426" s="35">
        <f t="shared" si="41"/>
        <v>133035.72000000003</v>
      </c>
      <c r="P426" s="57">
        <f t="shared" si="42"/>
        <v>2333.9600000000005</v>
      </c>
      <c r="Q426" s="53">
        <f t="shared" si="43"/>
        <v>2333.9600000000005</v>
      </c>
    </row>
    <row r="427" spans="2:17" x14ac:dyDescent="0.25">
      <c r="B427" s="109">
        <v>422</v>
      </c>
      <c r="C427" s="109" t="s">
        <v>6466</v>
      </c>
      <c r="D427" s="109">
        <v>1200028450</v>
      </c>
      <c r="E427" s="108" t="s">
        <v>4123</v>
      </c>
      <c r="F427" s="109">
        <v>2006</v>
      </c>
      <c r="G427" s="110">
        <v>44389</v>
      </c>
      <c r="H427" s="109">
        <f t="shared" si="38"/>
        <v>15</v>
      </c>
      <c r="I427" s="109">
        <v>5</v>
      </c>
      <c r="J427" s="109">
        <f t="shared" si="39"/>
        <v>0.19</v>
      </c>
      <c r="K427" s="112">
        <v>24331.98</v>
      </c>
      <c r="L427" s="138">
        <v>1</v>
      </c>
      <c r="M427" s="121">
        <v>0</v>
      </c>
      <c r="N427" s="112">
        <f t="shared" si="40"/>
        <v>24331.98</v>
      </c>
      <c r="O427" s="112">
        <f t="shared" si="41"/>
        <v>69346.142999999996</v>
      </c>
      <c r="P427" s="114">
        <f t="shared" si="42"/>
        <v>1216.5989999999999</v>
      </c>
      <c r="Q427" s="115">
        <f t="shared" si="43"/>
        <v>1216.5989999999999</v>
      </c>
    </row>
    <row r="428" spans="2:17" hidden="1" x14ac:dyDescent="0.25">
      <c r="B428" s="19">
        <v>423</v>
      </c>
      <c r="C428" s="19" t="s">
        <v>6466</v>
      </c>
      <c r="D428" s="22">
        <v>1200028380</v>
      </c>
      <c r="E428" s="23" t="s">
        <v>4124</v>
      </c>
      <c r="F428" s="22">
        <v>2006</v>
      </c>
      <c r="G428" s="38">
        <v>44389</v>
      </c>
      <c r="H428" s="22">
        <f t="shared" si="38"/>
        <v>15</v>
      </c>
      <c r="I428" s="22">
        <v>5</v>
      </c>
      <c r="J428" s="22">
        <f t="shared" si="39"/>
        <v>0.19</v>
      </c>
      <c r="K428" s="35">
        <v>22934.799999999999</v>
      </c>
      <c r="L428" s="40">
        <v>427.57</v>
      </c>
      <c r="M428" s="77">
        <v>0.63</v>
      </c>
      <c r="N428" s="35">
        <f t="shared" si="40"/>
        <v>37383.723999999995</v>
      </c>
      <c r="O428" s="35">
        <f t="shared" si="41"/>
        <v>106543.61339999999</v>
      </c>
      <c r="P428" s="57">
        <f t="shared" si="42"/>
        <v>1869.1861999999999</v>
      </c>
      <c r="Q428" s="53">
        <f t="shared" si="43"/>
        <v>1869.1861999999999</v>
      </c>
    </row>
    <row r="429" spans="2:17" hidden="1" x14ac:dyDescent="0.25">
      <c r="B429" s="19">
        <v>424</v>
      </c>
      <c r="C429" s="19" t="s">
        <v>6466</v>
      </c>
      <c r="D429" s="22">
        <v>1200028350</v>
      </c>
      <c r="E429" s="23" t="s">
        <v>4125</v>
      </c>
      <c r="F429" s="22">
        <v>2006</v>
      </c>
      <c r="G429" s="38">
        <v>44389</v>
      </c>
      <c r="H429" s="22">
        <f t="shared" si="38"/>
        <v>15</v>
      </c>
      <c r="I429" s="22">
        <v>5</v>
      </c>
      <c r="J429" s="22">
        <f t="shared" si="39"/>
        <v>0.19</v>
      </c>
      <c r="K429" s="35">
        <v>22024.47</v>
      </c>
      <c r="L429" s="40">
        <v>410.56</v>
      </c>
      <c r="M429" s="77">
        <v>0.66</v>
      </c>
      <c r="N429" s="35">
        <f t="shared" si="40"/>
        <v>36560.620200000005</v>
      </c>
      <c r="O429" s="35">
        <f t="shared" si="41"/>
        <v>104197.76757000001</v>
      </c>
      <c r="P429" s="57">
        <f t="shared" si="42"/>
        <v>1828.0310100000004</v>
      </c>
      <c r="Q429" s="53">
        <f t="shared" si="43"/>
        <v>1828.0310100000004</v>
      </c>
    </row>
    <row r="430" spans="2:17" x14ac:dyDescent="0.25">
      <c r="B430" s="109">
        <v>425</v>
      </c>
      <c r="C430" s="109" t="s">
        <v>6466</v>
      </c>
      <c r="D430" s="109">
        <v>1200027520</v>
      </c>
      <c r="E430" s="108" t="s">
        <v>4126</v>
      </c>
      <c r="F430" s="109">
        <v>2006</v>
      </c>
      <c r="G430" s="110">
        <v>44389</v>
      </c>
      <c r="H430" s="109">
        <f t="shared" si="38"/>
        <v>15</v>
      </c>
      <c r="I430" s="109">
        <v>5</v>
      </c>
      <c r="J430" s="109">
        <f t="shared" si="39"/>
        <v>0.19</v>
      </c>
      <c r="K430" s="112">
        <v>20027.150000000001</v>
      </c>
      <c r="L430" s="138">
        <v>1</v>
      </c>
      <c r="M430" s="121">
        <v>0</v>
      </c>
      <c r="N430" s="112">
        <f t="shared" si="40"/>
        <v>20027.150000000001</v>
      </c>
      <c r="O430" s="112">
        <f t="shared" si="41"/>
        <v>57077.377500000002</v>
      </c>
      <c r="P430" s="114">
        <f t="shared" si="42"/>
        <v>1001.3575000000001</v>
      </c>
      <c r="Q430" s="115">
        <f t="shared" si="43"/>
        <v>1001.3575000000001</v>
      </c>
    </row>
    <row r="431" spans="2:17" hidden="1" x14ac:dyDescent="0.25">
      <c r="B431" s="19">
        <v>426</v>
      </c>
      <c r="C431" s="19" t="s">
        <v>6466</v>
      </c>
      <c r="D431" s="22">
        <v>1200028610</v>
      </c>
      <c r="E431" s="23" t="s">
        <v>4127</v>
      </c>
      <c r="F431" s="22">
        <v>2006</v>
      </c>
      <c r="G431" s="38">
        <v>44389</v>
      </c>
      <c r="H431" s="22">
        <f t="shared" si="38"/>
        <v>15</v>
      </c>
      <c r="I431" s="22">
        <v>5</v>
      </c>
      <c r="J431" s="22">
        <f t="shared" si="39"/>
        <v>0.19</v>
      </c>
      <c r="K431" s="35">
        <v>18476.23</v>
      </c>
      <c r="L431" s="40">
        <v>12.44</v>
      </c>
      <c r="M431" s="77">
        <v>0.66</v>
      </c>
      <c r="N431" s="35">
        <f t="shared" si="40"/>
        <v>30670.541800000003</v>
      </c>
      <c r="O431" s="35">
        <f t="shared" si="41"/>
        <v>87411.044130000009</v>
      </c>
      <c r="P431" s="57">
        <f t="shared" si="42"/>
        <v>1533.5270900000003</v>
      </c>
      <c r="Q431" s="53">
        <f t="shared" si="43"/>
        <v>1533.5270900000003</v>
      </c>
    </row>
    <row r="432" spans="2:17" hidden="1" x14ac:dyDescent="0.25">
      <c r="B432" s="19">
        <v>427</v>
      </c>
      <c r="C432" s="19" t="s">
        <v>6466</v>
      </c>
      <c r="D432" s="22">
        <v>1200027690</v>
      </c>
      <c r="E432" s="23" t="s">
        <v>4128</v>
      </c>
      <c r="F432" s="22">
        <v>2006</v>
      </c>
      <c r="G432" s="38">
        <v>44389</v>
      </c>
      <c r="H432" s="22">
        <f t="shared" si="38"/>
        <v>15</v>
      </c>
      <c r="I432" s="22">
        <v>5</v>
      </c>
      <c r="J432" s="22">
        <f t="shared" si="39"/>
        <v>0.19</v>
      </c>
      <c r="K432" s="35">
        <v>18341.37</v>
      </c>
      <c r="L432" s="40">
        <v>12.26</v>
      </c>
      <c r="M432" s="77">
        <v>0.63</v>
      </c>
      <c r="N432" s="35">
        <f t="shared" si="40"/>
        <v>29896.433099999995</v>
      </c>
      <c r="O432" s="35">
        <f t="shared" si="41"/>
        <v>85204.834334999992</v>
      </c>
      <c r="P432" s="57">
        <f t="shared" si="42"/>
        <v>1494.8216549999997</v>
      </c>
      <c r="Q432" s="53">
        <f t="shared" si="43"/>
        <v>1494.8216549999997</v>
      </c>
    </row>
    <row r="433" spans="2:17" x14ac:dyDescent="0.25">
      <c r="B433" s="109">
        <v>428</v>
      </c>
      <c r="C433" s="109" t="s">
        <v>6466</v>
      </c>
      <c r="D433" s="109">
        <v>1200028630</v>
      </c>
      <c r="E433" s="108" t="s">
        <v>4129</v>
      </c>
      <c r="F433" s="109">
        <v>2006</v>
      </c>
      <c r="G433" s="110">
        <v>44389</v>
      </c>
      <c r="H433" s="109">
        <f t="shared" si="38"/>
        <v>15</v>
      </c>
      <c r="I433" s="109">
        <v>5</v>
      </c>
      <c r="J433" s="109">
        <f t="shared" si="39"/>
        <v>0.19</v>
      </c>
      <c r="K433" s="112">
        <v>18206.5</v>
      </c>
      <c r="L433" s="138">
        <v>1</v>
      </c>
      <c r="M433" s="121">
        <v>0</v>
      </c>
      <c r="N433" s="112">
        <f t="shared" si="40"/>
        <v>18206.5</v>
      </c>
      <c r="O433" s="112">
        <f t="shared" si="41"/>
        <v>51888.525000000001</v>
      </c>
      <c r="P433" s="114">
        <f t="shared" si="42"/>
        <v>910.32500000000005</v>
      </c>
      <c r="Q433" s="115">
        <f t="shared" si="43"/>
        <v>910.32500000000005</v>
      </c>
    </row>
    <row r="434" spans="2:17" hidden="1" x14ac:dyDescent="0.25">
      <c r="B434" s="19">
        <v>429</v>
      </c>
      <c r="C434" s="19" t="s">
        <v>6466</v>
      </c>
      <c r="D434" s="22">
        <v>1200027290</v>
      </c>
      <c r="E434" s="23" t="s">
        <v>4130</v>
      </c>
      <c r="F434" s="22">
        <v>2006</v>
      </c>
      <c r="G434" s="38">
        <v>44389</v>
      </c>
      <c r="H434" s="22">
        <f t="shared" si="38"/>
        <v>15</v>
      </c>
      <c r="I434" s="22">
        <v>5</v>
      </c>
      <c r="J434" s="22">
        <f t="shared" si="39"/>
        <v>0.19</v>
      </c>
      <c r="K434" s="35">
        <v>17212.5</v>
      </c>
      <c r="L434" s="40">
        <v>346.68</v>
      </c>
      <c r="M434" s="77">
        <v>0.63</v>
      </c>
      <c r="N434" s="35">
        <f t="shared" si="40"/>
        <v>28056.374999999996</v>
      </c>
      <c r="O434" s="35">
        <f t="shared" si="41"/>
        <v>79960.668749999997</v>
      </c>
      <c r="P434" s="57">
        <f t="shared" si="42"/>
        <v>1402.8187499999999</v>
      </c>
      <c r="Q434" s="53">
        <f t="shared" si="43"/>
        <v>1402.8187499999999</v>
      </c>
    </row>
    <row r="435" spans="2:17" hidden="1" x14ac:dyDescent="0.25">
      <c r="B435" s="19">
        <v>430</v>
      </c>
      <c r="C435" s="19" t="s">
        <v>6466</v>
      </c>
      <c r="D435" s="22">
        <v>1200027680</v>
      </c>
      <c r="E435" s="23" t="s">
        <v>4131</v>
      </c>
      <c r="F435" s="22">
        <v>2006</v>
      </c>
      <c r="G435" s="38">
        <v>44389</v>
      </c>
      <c r="H435" s="22">
        <f t="shared" si="38"/>
        <v>15</v>
      </c>
      <c r="I435" s="22">
        <v>5</v>
      </c>
      <c r="J435" s="22">
        <f t="shared" si="39"/>
        <v>0.19</v>
      </c>
      <c r="K435" s="35">
        <v>16856.189999999999</v>
      </c>
      <c r="L435" s="40">
        <v>11.32</v>
      </c>
      <c r="M435" s="77">
        <v>0.63</v>
      </c>
      <c r="N435" s="35">
        <f t="shared" si="40"/>
        <v>27475.589699999997</v>
      </c>
      <c r="O435" s="35">
        <f t="shared" si="41"/>
        <v>78305.430645</v>
      </c>
      <c r="P435" s="57">
        <f t="shared" si="42"/>
        <v>1373.779485</v>
      </c>
      <c r="Q435" s="53">
        <f t="shared" si="43"/>
        <v>1373.779485</v>
      </c>
    </row>
    <row r="436" spans="2:17" hidden="1" x14ac:dyDescent="0.25">
      <c r="B436" s="19">
        <v>431</v>
      </c>
      <c r="C436" s="19" t="s">
        <v>6466</v>
      </c>
      <c r="D436" s="22">
        <v>1200028410</v>
      </c>
      <c r="E436" s="23" t="s">
        <v>4132</v>
      </c>
      <c r="F436" s="22">
        <v>2006</v>
      </c>
      <c r="G436" s="38">
        <v>44389</v>
      </c>
      <c r="H436" s="22">
        <f t="shared" si="38"/>
        <v>15</v>
      </c>
      <c r="I436" s="22">
        <v>5</v>
      </c>
      <c r="J436" s="22">
        <f t="shared" si="39"/>
        <v>0.19</v>
      </c>
      <c r="K436" s="35">
        <v>15927.05</v>
      </c>
      <c r="L436" s="40">
        <v>296.92</v>
      </c>
      <c r="M436" s="77">
        <v>0.63</v>
      </c>
      <c r="N436" s="35">
        <f t="shared" si="40"/>
        <v>25961.091499999999</v>
      </c>
      <c r="O436" s="35">
        <f t="shared" si="41"/>
        <v>73989.110774999994</v>
      </c>
      <c r="P436" s="57">
        <f t="shared" si="42"/>
        <v>1298.0545750000001</v>
      </c>
      <c r="Q436" s="53">
        <f t="shared" si="43"/>
        <v>1298.0545750000001</v>
      </c>
    </row>
    <row r="437" spans="2:17" hidden="1" x14ac:dyDescent="0.25">
      <c r="B437" s="19">
        <v>432</v>
      </c>
      <c r="C437" s="19" t="s">
        <v>6466</v>
      </c>
      <c r="D437" s="22">
        <v>1200027320</v>
      </c>
      <c r="E437" s="23" t="s">
        <v>4133</v>
      </c>
      <c r="F437" s="22">
        <v>2006</v>
      </c>
      <c r="G437" s="38">
        <v>44389</v>
      </c>
      <c r="H437" s="22">
        <f t="shared" si="38"/>
        <v>15</v>
      </c>
      <c r="I437" s="22">
        <v>5</v>
      </c>
      <c r="J437" s="22">
        <f t="shared" si="39"/>
        <v>0.19</v>
      </c>
      <c r="K437" s="35">
        <v>15097</v>
      </c>
      <c r="L437" s="40">
        <v>621.29</v>
      </c>
      <c r="M437" s="77">
        <v>0.63</v>
      </c>
      <c r="N437" s="35">
        <f t="shared" si="40"/>
        <v>24608.109999999997</v>
      </c>
      <c r="O437" s="35">
        <f t="shared" si="41"/>
        <v>70133.113499999992</v>
      </c>
      <c r="P437" s="57">
        <f t="shared" si="42"/>
        <v>1230.4054999999998</v>
      </c>
      <c r="Q437" s="53">
        <f t="shared" si="43"/>
        <v>1230.4054999999998</v>
      </c>
    </row>
    <row r="438" spans="2:17" x14ac:dyDescent="0.25">
      <c r="B438" s="109">
        <v>433</v>
      </c>
      <c r="C438" s="109" t="s">
        <v>6466</v>
      </c>
      <c r="D438" s="109">
        <v>1200027510</v>
      </c>
      <c r="E438" s="108" t="s">
        <v>4134</v>
      </c>
      <c r="F438" s="109">
        <v>2006</v>
      </c>
      <c r="G438" s="110">
        <v>44389</v>
      </c>
      <c r="H438" s="109">
        <f t="shared" si="38"/>
        <v>15</v>
      </c>
      <c r="I438" s="109">
        <v>5</v>
      </c>
      <c r="J438" s="109">
        <f t="shared" si="39"/>
        <v>0.19</v>
      </c>
      <c r="K438" s="112">
        <v>9710.1299999999992</v>
      </c>
      <c r="L438" s="138">
        <v>1</v>
      </c>
      <c r="M438" s="121">
        <v>0</v>
      </c>
      <c r="N438" s="112">
        <f t="shared" si="40"/>
        <v>9710.1299999999992</v>
      </c>
      <c r="O438" s="112">
        <f t="shared" si="41"/>
        <v>27673.870499999997</v>
      </c>
      <c r="P438" s="114">
        <f t="shared" si="42"/>
        <v>485.50649999999996</v>
      </c>
      <c r="Q438" s="115">
        <f t="shared" si="43"/>
        <v>485.50649999999996</v>
      </c>
    </row>
    <row r="439" spans="2:17" x14ac:dyDescent="0.25">
      <c r="B439" s="109">
        <v>434</v>
      </c>
      <c r="C439" s="109" t="s">
        <v>6466</v>
      </c>
      <c r="D439" s="109">
        <v>1200027610</v>
      </c>
      <c r="E439" s="108" t="s">
        <v>4135</v>
      </c>
      <c r="F439" s="109">
        <v>2006</v>
      </c>
      <c r="G439" s="110">
        <v>44389</v>
      </c>
      <c r="H439" s="109">
        <f t="shared" si="38"/>
        <v>15</v>
      </c>
      <c r="I439" s="109">
        <v>10</v>
      </c>
      <c r="J439" s="109">
        <f t="shared" si="39"/>
        <v>9.5000000000000001E-2</v>
      </c>
      <c r="K439" s="112">
        <v>8374.99</v>
      </c>
      <c r="L439" s="138">
        <v>1</v>
      </c>
      <c r="M439" s="121">
        <v>0</v>
      </c>
      <c r="N439" s="112">
        <f t="shared" si="40"/>
        <v>8374.99</v>
      </c>
      <c r="O439" s="112">
        <f t="shared" si="41"/>
        <v>11934.36075</v>
      </c>
      <c r="P439" s="114">
        <f t="shared" si="42"/>
        <v>418.74950000000001</v>
      </c>
      <c r="Q439" s="115">
        <f t="shared" si="43"/>
        <v>418.74950000000001</v>
      </c>
    </row>
    <row r="440" spans="2:17" hidden="1" x14ac:dyDescent="0.25">
      <c r="B440" s="19">
        <v>435</v>
      </c>
      <c r="C440" s="19" t="s">
        <v>6466</v>
      </c>
      <c r="D440" s="22">
        <v>1200027540</v>
      </c>
      <c r="E440" s="23" t="s">
        <v>4136</v>
      </c>
      <c r="F440" s="22">
        <v>2006</v>
      </c>
      <c r="G440" s="38">
        <v>44389</v>
      </c>
      <c r="H440" s="22">
        <f t="shared" si="38"/>
        <v>15</v>
      </c>
      <c r="I440" s="22">
        <v>5</v>
      </c>
      <c r="J440" s="22">
        <f t="shared" si="39"/>
        <v>0.19</v>
      </c>
      <c r="K440" s="35">
        <v>8263.89</v>
      </c>
      <c r="L440" s="40">
        <v>5.56</v>
      </c>
      <c r="M440" s="77">
        <v>0.63</v>
      </c>
      <c r="N440" s="35">
        <f t="shared" si="40"/>
        <v>13470.140699999998</v>
      </c>
      <c r="O440" s="35">
        <f t="shared" si="41"/>
        <v>38389.900994999996</v>
      </c>
      <c r="P440" s="57">
        <f t="shared" si="42"/>
        <v>673.50703499999997</v>
      </c>
      <c r="Q440" s="53">
        <f t="shared" si="43"/>
        <v>673.50703499999997</v>
      </c>
    </row>
    <row r="441" spans="2:17" hidden="1" x14ac:dyDescent="0.25">
      <c r="B441" s="19">
        <v>436</v>
      </c>
      <c r="C441" s="19" t="s">
        <v>6466</v>
      </c>
      <c r="D441" s="22">
        <v>1200027330</v>
      </c>
      <c r="E441" s="23" t="s">
        <v>4137</v>
      </c>
      <c r="F441" s="22">
        <v>2006</v>
      </c>
      <c r="G441" s="38">
        <v>44389</v>
      </c>
      <c r="H441" s="22">
        <f t="shared" si="38"/>
        <v>15</v>
      </c>
      <c r="I441" s="22">
        <v>5</v>
      </c>
      <c r="J441" s="22">
        <f t="shared" si="39"/>
        <v>0.19</v>
      </c>
      <c r="K441" s="35">
        <v>7175</v>
      </c>
      <c r="L441" s="40">
        <v>250.02</v>
      </c>
      <c r="M441" s="77">
        <v>0.63</v>
      </c>
      <c r="N441" s="35">
        <f t="shared" si="40"/>
        <v>11695.25</v>
      </c>
      <c r="O441" s="35">
        <f t="shared" si="41"/>
        <v>33331.462500000001</v>
      </c>
      <c r="P441" s="57">
        <f t="shared" si="42"/>
        <v>584.76250000000005</v>
      </c>
      <c r="Q441" s="53">
        <f t="shared" si="43"/>
        <v>584.76250000000005</v>
      </c>
    </row>
    <row r="442" spans="2:17" hidden="1" x14ac:dyDescent="0.25">
      <c r="B442" s="19">
        <v>437</v>
      </c>
      <c r="C442" s="19" t="s">
        <v>6466</v>
      </c>
      <c r="D442" s="22">
        <v>1200027570</v>
      </c>
      <c r="E442" s="23" t="s">
        <v>4138</v>
      </c>
      <c r="F442" s="22">
        <v>2006</v>
      </c>
      <c r="G442" s="38">
        <v>44389</v>
      </c>
      <c r="H442" s="22">
        <f t="shared" si="38"/>
        <v>15</v>
      </c>
      <c r="I442" s="22">
        <v>5</v>
      </c>
      <c r="J442" s="22">
        <f t="shared" si="39"/>
        <v>0.19</v>
      </c>
      <c r="K442" s="35">
        <v>5772.43</v>
      </c>
      <c r="L442" s="40">
        <v>3.89</v>
      </c>
      <c r="M442" s="77">
        <v>0.63</v>
      </c>
      <c r="N442" s="35">
        <f t="shared" si="40"/>
        <v>9409.0609000000004</v>
      </c>
      <c r="O442" s="35">
        <f t="shared" si="41"/>
        <v>26815.823565000002</v>
      </c>
      <c r="P442" s="57">
        <f t="shared" si="42"/>
        <v>470.45304500000003</v>
      </c>
      <c r="Q442" s="53">
        <f t="shared" si="43"/>
        <v>470.45304500000003</v>
      </c>
    </row>
    <row r="443" spans="2:17" x14ac:dyDescent="0.25">
      <c r="B443" s="109">
        <v>438</v>
      </c>
      <c r="C443" s="109" t="s">
        <v>6466</v>
      </c>
      <c r="D443" s="109">
        <v>1200027600</v>
      </c>
      <c r="E443" s="108" t="s">
        <v>4139</v>
      </c>
      <c r="F443" s="109">
        <v>2006</v>
      </c>
      <c r="G443" s="110">
        <v>44389</v>
      </c>
      <c r="H443" s="109">
        <f t="shared" si="38"/>
        <v>15</v>
      </c>
      <c r="I443" s="109">
        <v>5</v>
      </c>
      <c r="J443" s="109">
        <f t="shared" si="39"/>
        <v>0.19</v>
      </c>
      <c r="K443" s="112">
        <v>5434.98</v>
      </c>
      <c r="L443" s="138">
        <v>1</v>
      </c>
      <c r="M443" s="121">
        <v>0</v>
      </c>
      <c r="N443" s="112">
        <f t="shared" si="40"/>
        <v>5434.98</v>
      </c>
      <c r="O443" s="112">
        <f t="shared" si="41"/>
        <v>15489.692999999999</v>
      </c>
      <c r="P443" s="114">
        <f t="shared" si="42"/>
        <v>271.74899999999997</v>
      </c>
      <c r="Q443" s="115">
        <f t="shared" si="43"/>
        <v>271.74899999999997</v>
      </c>
    </row>
    <row r="444" spans="2:17" x14ac:dyDescent="0.25">
      <c r="B444" s="109">
        <v>439</v>
      </c>
      <c r="C444" s="109" t="s">
        <v>6466</v>
      </c>
      <c r="D444" s="109">
        <v>1200031930</v>
      </c>
      <c r="E444" s="108" t="s">
        <v>4140</v>
      </c>
      <c r="F444" s="109">
        <v>2006</v>
      </c>
      <c r="G444" s="110">
        <v>44389</v>
      </c>
      <c r="H444" s="109">
        <f t="shared" si="38"/>
        <v>15</v>
      </c>
      <c r="I444" s="109">
        <v>5</v>
      </c>
      <c r="J444" s="109">
        <f t="shared" si="39"/>
        <v>0.19</v>
      </c>
      <c r="K444" s="112">
        <v>5000</v>
      </c>
      <c r="L444" s="138">
        <v>1</v>
      </c>
      <c r="M444" s="121">
        <v>0</v>
      </c>
      <c r="N444" s="112">
        <f t="shared" si="40"/>
        <v>5000</v>
      </c>
      <c r="O444" s="112">
        <f t="shared" si="41"/>
        <v>14250</v>
      </c>
      <c r="P444" s="114">
        <f t="shared" si="42"/>
        <v>250</v>
      </c>
      <c r="Q444" s="115">
        <f t="shared" si="43"/>
        <v>250</v>
      </c>
    </row>
    <row r="445" spans="2:17" x14ac:dyDescent="0.25">
      <c r="B445" s="109">
        <v>440</v>
      </c>
      <c r="C445" s="109" t="s">
        <v>6466</v>
      </c>
      <c r="D445" s="109">
        <v>1200031980</v>
      </c>
      <c r="E445" s="108" t="s">
        <v>4141</v>
      </c>
      <c r="F445" s="109">
        <v>2006</v>
      </c>
      <c r="G445" s="110">
        <v>44389</v>
      </c>
      <c r="H445" s="109">
        <f t="shared" si="38"/>
        <v>15</v>
      </c>
      <c r="I445" s="109">
        <v>5</v>
      </c>
      <c r="J445" s="109">
        <f t="shared" si="39"/>
        <v>0.19</v>
      </c>
      <c r="K445" s="112">
        <v>2973.73</v>
      </c>
      <c r="L445" s="138">
        <v>1</v>
      </c>
      <c r="M445" s="121">
        <v>0</v>
      </c>
      <c r="N445" s="112">
        <f t="shared" si="40"/>
        <v>2973.73</v>
      </c>
      <c r="O445" s="112">
        <f t="shared" si="41"/>
        <v>8475.1305000000011</v>
      </c>
      <c r="P445" s="114">
        <f t="shared" si="42"/>
        <v>148.6865</v>
      </c>
      <c r="Q445" s="115">
        <f t="shared" si="43"/>
        <v>148.6865</v>
      </c>
    </row>
    <row r="446" spans="2:17" x14ac:dyDescent="0.25">
      <c r="B446" s="109">
        <v>441</v>
      </c>
      <c r="C446" s="109" t="s">
        <v>6466</v>
      </c>
      <c r="D446" s="109">
        <v>1200032000</v>
      </c>
      <c r="E446" s="108" t="s">
        <v>4142</v>
      </c>
      <c r="F446" s="109">
        <v>2006</v>
      </c>
      <c r="G446" s="110">
        <v>44389</v>
      </c>
      <c r="H446" s="109">
        <f t="shared" si="38"/>
        <v>15</v>
      </c>
      <c r="I446" s="109">
        <v>5</v>
      </c>
      <c r="J446" s="109">
        <f t="shared" si="39"/>
        <v>0.19</v>
      </c>
      <c r="K446" s="112">
        <v>2306.16</v>
      </c>
      <c r="L446" s="138">
        <v>1</v>
      </c>
      <c r="M446" s="121">
        <v>0</v>
      </c>
      <c r="N446" s="112">
        <f t="shared" si="40"/>
        <v>2306.16</v>
      </c>
      <c r="O446" s="112">
        <f t="shared" si="41"/>
        <v>6572.5559999999996</v>
      </c>
      <c r="P446" s="114">
        <f t="shared" si="42"/>
        <v>115.30799999999999</v>
      </c>
      <c r="Q446" s="115">
        <f t="shared" si="43"/>
        <v>115.30799999999999</v>
      </c>
    </row>
    <row r="447" spans="2:17" x14ac:dyDescent="0.25">
      <c r="B447" s="109">
        <v>442</v>
      </c>
      <c r="C447" s="109" t="s">
        <v>6466</v>
      </c>
      <c r="D447" s="109">
        <v>1200031920</v>
      </c>
      <c r="E447" s="108" t="s">
        <v>4143</v>
      </c>
      <c r="F447" s="109">
        <v>2006</v>
      </c>
      <c r="G447" s="110">
        <v>44389</v>
      </c>
      <c r="H447" s="109">
        <f t="shared" si="38"/>
        <v>15</v>
      </c>
      <c r="I447" s="109">
        <v>5</v>
      </c>
      <c r="J447" s="109">
        <f t="shared" si="39"/>
        <v>0.19</v>
      </c>
      <c r="K447" s="112">
        <v>550</v>
      </c>
      <c r="L447" s="138">
        <v>1</v>
      </c>
      <c r="M447" s="121">
        <v>0</v>
      </c>
      <c r="N447" s="112">
        <f t="shared" si="40"/>
        <v>550</v>
      </c>
      <c r="O447" s="112">
        <f t="shared" si="41"/>
        <v>1567.5</v>
      </c>
      <c r="P447" s="114">
        <f t="shared" si="42"/>
        <v>27.5</v>
      </c>
      <c r="Q447" s="115">
        <f t="shared" si="43"/>
        <v>27.5</v>
      </c>
    </row>
    <row r="448" spans="2:17" hidden="1" x14ac:dyDescent="0.25">
      <c r="B448" s="19">
        <v>443</v>
      </c>
      <c r="C448" s="19" t="s">
        <v>6466</v>
      </c>
      <c r="D448" s="22">
        <v>1200027480</v>
      </c>
      <c r="E448" s="23" t="s">
        <v>4144</v>
      </c>
      <c r="F448" s="22">
        <v>2007</v>
      </c>
      <c r="G448" s="38">
        <v>44389</v>
      </c>
      <c r="H448" s="22">
        <f t="shared" si="38"/>
        <v>14</v>
      </c>
      <c r="I448" s="22">
        <v>5</v>
      </c>
      <c r="J448" s="22">
        <f t="shared" si="39"/>
        <v>0.19</v>
      </c>
      <c r="K448" s="35">
        <v>498448.18</v>
      </c>
      <c r="L448" s="40">
        <v>25500.39</v>
      </c>
      <c r="M448" s="77">
        <v>0.56000000000000005</v>
      </c>
      <c r="N448" s="35">
        <f t="shared" si="40"/>
        <v>777579.16080000007</v>
      </c>
      <c r="O448" s="35">
        <f t="shared" si="41"/>
        <v>2068360.5677280002</v>
      </c>
      <c r="P448" s="57">
        <f t="shared" si="42"/>
        <v>38878.958040000005</v>
      </c>
      <c r="Q448" s="53">
        <f t="shared" si="43"/>
        <v>38878.958040000005</v>
      </c>
    </row>
    <row r="449" spans="2:17" hidden="1" x14ac:dyDescent="0.25">
      <c r="B449" s="19">
        <v>444</v>
      </c>
      <c r="C449" s="19" t="s">
        <v>6466</v>
      </c>
      <c r="D449" s="22">
        <v>1200027770</v>
      </c>
      <c r="E449" s="23" t="s">
        <v>4145</v>
      </c>
      <c r="F449" s="22">
        <v>2007</v>
      </c>
      <c r="G449" s="38">
        <v>44389</v>
      </c>
      <c r="H449" s="22">
        <f t="shared" si="38"/>
        <v>14</v>
      </c>
      <c r="I449" s="22">
        <v>5</v>
      </c>
      <c r="J449" s="22">
        <f t="shared" si="39"/>
        <v>0.19</v>
      </c>
      <c r="K449" s="35">
        <v>428610</v>
      </c>
      <c r="L449" s="40">
        <v>22474.41</v>
      </c>
      <c r="M449" s="77">
        <v>0.56999999999999995</v>
      </c>
      <c r="N449" s="35">
        <f t="shared" si="40"/>
        <v>672917.7</v>
      </c>
      <c r="O449" s="35">
        <f t="shared" si="41"/>
        <v>1789961.0819999999</v>
      </c>
      <c r="P449" s="57">
        <f t="shared" si="42"/>
        <v>33645.885000000002</v>
      </c>
      <c r="Q449" s="53">
        <f t="shared" si="43"/>
        <v>33645.885000000002</v>
      </c>
    </row>
    <row r="450" spans="2:17" hidden="1" x14ac:dyDescent="0.25">
      <c r="B450" s="19">
        <v>445</v>
      </c>
      <c r="C450" s="19" t="s">
        <v>6466</v>
      </c>
      <c r="D450" s="22">
        <v>1200027720</v>
      </c>
      <c r="E450" s="23" t="s">
        <v>4146</v>
      </c>
      <c r="F450" s="22">
        <v>2007</v>
      </c>
      <c r="G450" s="38">
        <v>44389</v>
      </c>
      <c r="H450" s="22">
        <f t="shared" si="38"/>
        <v>14</v>
      </c>
      <c r="I450" s="22">
        <v>5</v>
      </c>
      <c r="J450" s="22">
        <f t="shared" si="39"/>
        <v>0.19</v>
      </c>
      <c r="K450" s="35">
        <v>222750</v>
      </c>
      <c r="L450" s="40">
        <v>15934.96</v>
      </c>
      <c r="M450" s="77">
        <v>0.56000000000000005</v>
      </c>
      <c r="N450" s="35">
        <f t="shared" si="40"/>
        <v>347490</v>
      </c>
      <c r="O450" s="35">
        <f t="shared" si="41"/>
        <v>924323.4</v>
      </c>
      <c r="P450" s="57">
        <f t="shared" si="42"/>
        <v>17374.5</v>
      </c>
      <c r="Q450" s="53">
        <f t="shared" si="43"/>
        <v>17374.5</v>
      </c>
    </row>
    <row r="451" spans="2:17" hidden="1" x14ac:dyDescent="0.25">
      <c r="B451" s="19">
        <v>446</v>
      </c>
      <c r="C451" s="19" t="s">
        <v>6466</v>
      </c>
      <c r="D451" s="22">
        <v>1200027360</v>
      </c>
      <c r="E451" s="23" t="s">
        <v>4147</v>
      </c>
      <c r="F451" s="22">
        <v>2007</v>
      </c>
      <c r="G451" s="38">
        <v>44389</v>
      </c>
      <c r="H451" s="22">
        <f t="shared" si="38"/>
        <v>14</v>
      </c>
      <c r="I451" s="22">
        <v>5</v>
      </c>
      <c r="J451" s="22">
        <f t="shared" si="39"/>
        <v>0.19</v>
      </c>
      <c r="K451" s="35">
        <v>162473.44</v>
      </c>
      <c r="L451" s="40">
        <v>7659.09</v>
      </c>
      <c r="M451" s="77">
        <v>0.56000000000000005</v>
      </c>
      <c r="N451" s="35">
        <f t="shared" si="40"/>
        <v>253458.56640000001</v>
      </c>
      <c r="O451" s="35">
        <f t="shared" si="41"/>
        <v>674199.78662400006</v>
      </c>
      <c r="P451" s="57">
        <f t="shared" si="42"/>
        <v>12672.928320000001</v>
      </c>
      <c r="Q451" s="53">
        <f t="shared" si="43"/>
        <v>12672.928320000001</v>
      </c>
    </row>
    <row r="452" spans="2:17" x14ac:dyDescent="0.25">
      <c r="B452" s="109">
        <v>447</v>
      </c>
      <c r="C452" s="109" t="s">
        <v>6466</v>
      </c>
      <c r="D452" s="109">
        <v>1200032010</v>
      </c>
      <c r="E452" s="108" t="s">
        <v>4148</v>
      </c>
      <c r="F452" s="109">
        <v>2007</v>
      </c>
      <c r="G452" s="110">
        <v>44389</v>
      </c>
      <c r="H452" s="109">
        <f t="shared" si="38"/>
        <v>14</v>
      </c>
      <c r="I452" s="109">
        <v>5</v>
      </c>
      <c r="J452" s="109">
        <f t="shared" si="39"/>
        <v>0.19</v>
      </c>
      <c r="K452" s="112">
        <v>158014</v>
      </c>
      <c r="L452" s="138">
        <v>1</v>
      </c>
      <c r="M452" s="121">
        <v>0</v>
      </c>
      <c r="N452" s="112">
        <f t="shared" si="40"/>
        <v>158014</v>
      </c>
      <c r="O452" s="112">
        <f t="shared" si="41"/>
        <v>420317.24000000005</v>
      </c>
      <c r="P452" s="114">
        <f t="shared" si="42"/>
        <v>7900.7000000000007</v>
      </c>
      <c r="Q452" s="115">
        <f t="shared" si="43"/>
        <v>7900.7000000000007</v>
      </c>
    </row>
    <row r="453" spans="2:17" hidden="1" x14ac:dyDescent="0.25">
      <c r="B453" s="19">
        <v>448</v>
      </c>
      <c r="C453" s="19" t="s">
        <v>6466</v>
      </c>
      <c r="D453" s="22">
        <v>1200027380</v>
      </c>
      <c r="E453" s="23" t="s">
        <v>4149</v>
      </c>
      <c r="F453" s="22">
        <v>2007</v>
      </c>
      <c r="G453" s="38">
        <v>44389</v>
      </c>
      <c r="H453" s="22">
        <f t="shared" si="38"/>
        <v>14</v>
      </c>
      <c r="I453" s="22">
        <v>5</v>
      </c>
      <c r="J453" s="22">
        <f t="shared" si="39"/>
        <v>0.19</v>
      </c>
      <c r="K453" s="35">
        <v>153243.12</v>
      </c>
      <c r="L453" s="40">
        <v>7224.02</v>
      </c>
      <c r="M453" s="77">
        <v>0.56000000000000005</v>
      </c>
      <c r="N453" s="35">
        <f t="shared" si="40"/>
        <v>239059.2672</v>
      </c>
      <c r="O453" s="35">
        <f t="shared" si="41"/>
        <v>635897.65075200005</v>
      </c>
      <c r="P453" s="57">
        <f t="shared" si="42"/>
        <v>11952.963360000002</v>
      </c>
      <c r="Q453" s="53">
        <f t="shared" si="43"/>
        <v>11952.963360000002</v>
      </c>
    </row>
    <row r="454" spans="2:17" hidden="1" x14ac:dyDescent="0.25">
      <c r="B454" s="19">
        <v>449</v>
      </c>
      <c r="C454" s="19" t="s">
        <v>6466</v>
      </c>
      <c r="D454" s="22">
        <v>1200027740</v>
      </c>
      <c r="E454" s="23" t="s">
        <v>4150</v>
      </c>
      <c r="F454" s="22">
        <v>2007</v>
      </c>
      <c r="G454" s="38">
        <v>44389</v>
      </c>
      <c r="H454" s="22">
        <f t="shared" si="38"/>
        <v>14</v>
      </c>
      <c r="I454" s="22">
        <v>5</v>
      </c>
      <c r="J454" s="22">
        <f t="shared" si="39"/>
        <v>0.19</v>
      </c>
      <c r="K454" s="35">
        <v>142000</v>
      </c>
      <c r="L454" s="40">
        <v>10471.65</v>
      </c>
      <c r="M454" s="77">
        <v>0.56000000000000005</v>
      </c>
      <c r="N454" s="35">
        <f t="shared" si="40"/>
        <v>221520</v>
      </c>
      <c r="O454" s="35">
        <f t="shared" si="41"/>
        <v>589243.20000000007</v>
      </c>
      <c r="P454" s="57">
        <f t="shared" si="42"/>
        <v>11076</v>
      </c>
      <c r="Q454" s="53">
        <f t="shared" si="43"/>
        <v>11076</v>
      </c>
    </row>
    <row r="455" spans="2:17" hidden="1" x14ac:dyDescent="0.25">
      <c r="B455" s="19">
        <v>450</v>
      </c>
      <c r="C455" s="19" t="s">
        <v>6466</v>
      </c>
      <c r="D455" s="22">
        <v>1200027370</v>
      </c>
      <c r="E455" s="23" t="s">
        <v>4151</v>
      </c>
      <c r="F455" s="22">
        <v>2007</v>
      </c>
      <c r="G455" s="38">
        <v>44389</v>
      </c>
      <c r="H455" s="22">
        <f t="shared" ref="H455:H518" si="44">YEAR(G455)-F455</f>
        <v>14</v>
      </c>
      <c r="I455" s="22">
        <v>5</v>
      </c>
      <c r="J455" s="22">
        <f t="shared" ref="J455:J518" si="45">(95/I455/100)</f>
        <v>0.19</v>
      </c>
      <c r="K455" s="35">
        <v>100969.04</v>
      </c>
      <c r="L455" s="40">
        <v>4759.7299999999996</v>
      </c>
      <c r="M455" s="77">
        <v>0.56000000000000005</v>
      </c>
      <c r="N455" s="35">
        <f t="shared" ref="N455:N518" si="46">K455*(1+M455)</f>
        <v>157511.70240000001</v>
      </c>
      <c r="O455" s="35">
        <f t="shared" ref="O455:O518" si="47">H455*J455*N455</f>
        <v>418981.12838400004</v>
      </c>
      <c r="P455" s="57">
        <f t="shared" ref="P455:P518" si="48">IF(N455-O455&lt;=0,5%*N455,N455-O455)</f>
        <v>7875.5851200000006</v>
      </c>
      <c r="Q455" s="53">
        <f t="shared" ref="Q455:Q518" si="49">IF(P455=N455*5%,P455,P455*0.9)</f>
        <v>7875.5851200000006</v>
      </c>
    </row>
    <row r="456" spans="2:17" x14ac:dyDescent="0.25">
      <c r="B456" s="109">
        <v>451</v>
      </c>
      <c r="C456" s="109" t="s">
        <v>6466</v>
      </c>
      <c r="D456" s="109">
        <v>1200031960</v>
      </c>
      <c r="E456" s="108" t="s">
        <v>4152</v>
      </c>
      <c r="F456" s="109">
        <v>2007</v>
      </c>
      <c r="G456" s="110">
        <v>44389</v>
      </c>
      <c r="H456" s="109">
        <f t="shared" si="44"/>
        <v>14</v>
      </c>
      <c r="I456" s="109">
        <v>5</v>
      </c>
      <c r="J456" s="109">
        <f t="shared" si="45"/>
        <v>0.19</v>
      </c>
      <c r="K456" s="112">
        <v>77920</v>
      </c>
      <c r="L456" s="138">
        <v>1</v>
      </c>
      <c r="M456" s="121">
        <v>0</v>
      </c>
      <c r="N456" s="112">
        <f t="shared" si="46"/>
        <v>77920</v>
      </c>
      <c r="O456" s="112">
        <f t="shared" si="47"/>
        <v>207267.20000000001</v>
      </c>
      <c r="P456" s="114">
        <f t="shared" si="48"/>
        <v>3896</v>
      </c>
      <c r="Q456" s="115">
        <f t="shared" si="49"/>
        <v>3896</v>
      </c>
    </row>
    <row r="457" spans="2:17" hidden="1" x14ac:dyDescent="0.25">
      <c r="B457" s="19">
        <v>452</v>
      </c>
      <c r="C457" s="19" t="s">
        <v>6466</v>
      </c>
      <c r="D457" s="22">
        <v>1200027820</v>
      </c>
      <c r="E457" s="23" t="s">
        <v>4153</v>
      </c>
      <c r="F457" s="22">
        <v>2007</v>
      </c>
      <c r="G457" s="38">
        <v>44389</v>
      </c>
      <c r="H457" s="22">
        <f t="shared" si="44"/>
        <v>14</v>
      </c>
      <c r="I457" s="22">
        <v>5</v>
      </c>
      <c r="J457" s="22">
        <f t="shared" si="45"/>
        <v>0.19</v>
      </c>
      <c r="K457" s="35">
        <v>75000</v>
      </c>
      <c r="L457" s="40">
        <v>6380.61</v>
      </c>
      <c r="M457" s="77">
        <v>0.56000000000000005</v>
      </c>
      <c r="N457" s="35">
        <f t="shared" si="46"/>
        <v>117000</v>
      </c>
      <c r="O457" s="35">
        <f t="shared" si="47"/>
        <v>311220</v>
      </c>
      <c r="P457" s="57">
        <f t="shared" si="48"/>
        <v>5850</v>
      </c>
      <c r="Q457" s="53">
        <f t="shared" si="49"/>
        <v>5850</v>
      </c>
    </row>
    <row r="458" spans="2:17" hidden="1" x14ac:dyDescent="0.25">
      <c r="B458" s="19">
        <v>453</v>
      </c>
      <c r="C458" s="19" t="s">
        <v>6466</v>
      </c>
      <c r="D458" s="22">
        <v>1200027430</v>
      </c>
      <c r="E458" s="23" t="s">
        <v>4154</v>
      </c>
      <c r="F458" s="22">
        <v>2007</v>
      </c>
      <c r="G458" s="38">
        <v>44389</v>
      </c>
      <c r="H458" s="22">
        <f t="shared" si="44"/>
        <v>14</v>
      </c>
      <c r="I458" s="22">
        <v>5</v>
      </c>
      <c r="J458" s="22">
        <f t="shared" si="45"/>
        <v>0.19</v>
      </c>
      <c r="K458" s="35">
        <v>66217</v>
      </c>
      <c r="L458" s="40">
        <v>3484.5</v>
      </c>
      <c r="M458" s="77">
        <v>0.56000000000000005</v>
      </c>
      <c r="N458" s="35">
        <f t="shared" si="46"/>
        <v>103298.52</v>
      </c>
      <c r="O458" s="35">
        <f t="shared" si="47"/>
        <v>274774.06320000003</v>
      </c>
      <c r="P458" s="57">
        <f t="shared" si="48"/>
        <v>5164.9260000000004</v>
      </c>
      <c r="Q458" s="53">
        <f t="shared" si="49"/>
        <v>5164.9260000000004</v>
      </c>
    </row>
    <row r="459" spans="2:17" hidden="1" x14ac:dyDescent="0.25">
      <c r="B459" s="19">
        <v>454</v>
      </c>
      <c r="C459" s="19" t="s">
        <v>6466</v>
      </c>
      <c r="D459" s="22">
        <v>1200027780</v>
      </c>
      <c r="E459" s="23" t="s">
        <v>4145</v>
      </c>
      <c r="F459" s="22">
        <v>2007</v>
      </c>
      <c r="G459" s="38">
        <v>44389</v>
      </c>
      <c r="H459" s="22">
        <f t="shared" si="44"/>
        <v>14</v>
      </c>
      <c r="I459" s="22">
        <v>5</v>
      </c>
      <c r="J459" s="22">
        <f t="shared" si="45"/>
        <v>0.19</v>
      </c>
      <c r="K459" s="35">
        <v>64829.75</v>
      </c>
      <c r="L459" s="40">
        <v>4215.26</v>
      </c>
      <c r="M459" s="77">
        <v>0.56999999999999995</v>
      </c>
      <c r="N459" s="35">
        <f t="shared" si="46"/>
        <v>101782.70749999999</v>
      </c>
      <c r="O459" s="35">
        <f t="shared" si="47"/>
        <v>270742.00195000001</v>
      </c>
      <c r="P459" s="57">
        <f t="shared" si="48"/>
        <v>5089.1353749999998</v>
      </c>
      <c r="Q459" s="53">
        <f t="shared" si="49"/>
        <v>5089.1353749999998</v>
      </c>
    </row>
    <row r="460" spans="2:17" hidden="1" x14ac:dyDescent="0.25">
      <c r="B460" s="19">
        <v>455</v>
      </c>
      <c r="C460" s="19" t="s">
        <v>6466</v>
      </c>
      <c r="D460" s="22">
        <v>1200027440</v>
      </c>
      <c r="E460" s="23" t="s">
        <v>4155</v>
      </c>
      <c r="F460" s="22">
        <v>2007</v>
      </c>
      <c r="G460" s="38">
        <v>44389</v>
      </c>
      <c r="H460" s="22">
        <f t="shared" si="44"/>
        <v>14</v>
      </c>
      <c r="I460" s="22">
        <v>5</v>
      </c>
      <c r="J460" s="22">
        <f t="shared" si="45"/>
        <v>0.19</v>
      </c>
      <c r="K460" s="35">
        <v>64047.519999999997</v>
      </c>
      <c r="L460" s="40">
        <v>3002.56</v>
      </c>
      <c r="M460" s="77">
        <v>0.56000000000000005</v>
      </c>
      <c r="N460" s="35">
        <f t="shared" si="46"/>
        <v>99914.131200000003</v>
      </c>
      <c r="O460" s="35">
        <f t="shared" si="47"/>
        <v>265771.58899200003</v>
      </c>
      <c r="P460" s="57">
        <f t="shared" si="48"/>
        <v>4995.7065600000005</v>
      </c>
      <c r="Q460" s="53">
        <f t="shared" si="49"/>
        <v>4995.7065600000005</v>
      </c>
    </row>
    <row r="461" spans="2:17" hidden="1" x14ac:dyDescent="0.25">
      <c r="B461" s="19">
        <v>456</v>
      </c>
      <c r="C461" s="19" t="s">
        <v>6466</v>
      </c>
      <c r="D461" s="22">
        <v>1200027750</v>
      </c>
      <c r="E461" s="23" t="s">
        <v>4156</v>
      </c>
      <c r="F461" s="22">
        <v>2007</v>
      </c>
      <c r="G461" s="38">
        <v>44389</v>
      </c>
      <c r="H461" s="22">
        <f t="shared" si="44"/>
        <v>14</v>
      </c>
      <c r="I461" s="22">
        <v>5</v>
      </c>
      <c r="J461" s="22">
        <f t="shared" si="45"/>
        <v>0.19</v>
      </c>
      <c r="K461" s="35">
        <v>58900</v>
      </c>
      <c r="L461" s="40">
        <v>4244.16</v>
      </c>
      <c r="M461" s="77">
        <v>0.56000000000000005</v>
      </c>
      <c r="N461" s="35">
        <f t="shared" si="46"/>
        <v>91884</v>
      </c>
      <c r="O461" s="35">
        <f t="shared" si="47"/>
        <v>244411.44</v>
      </c>
      <c r="P461" s="57">
        <f t="shared" si="48"/>
        <v>4594.2</v>
      </c>
      <c r="Q461" s="53">
        <f t="shared" si="49"/>
        <v>4594.2</v>
      </c>
    </row>
    <row r="462" spans="2:17" hidden="1" x14ac:dyDescent="0.25">
      <c r="B462" s="19">
        <v>457</v>
      </c>
      <c r="C462" s="19" t="s">
        <v>6466</v>
      </c>
      <c r="D462" s="22">
        <v>1200027350</v>
      </c>
      <c r="E462" s="23" t="s">
        <v>4157</v>
      </c>
      <c r="F462" s="22">
        <v>2007</v>
      </c>
      <c r="G462" s="38">
        <v>44389</v>
      </c>
      <c r="H462" s="22">
        <f t="shared" si="44"/>
        <v>14</v>
      </c>
      <c r="I462" s="22">
        <v>5</v>
      </c>
      <c r="J462" s="22">
        <f t="shared" si="45"/>
        <v>0.19</v>
      </c>
      <c r="K462" s="35">
        <v>57772</v>
      </c>
      <c r="L462" s="40">
        <v>3032.6</v>
      </c>
      <c r="M462" s="77">
        <v>0.56000000000000005</v>
      </c>
      <c r="N462" s="35">
        <f t="shared" si="46"/>
        <v>90124.32</v>
      </c>
      <c r="O462" s="35">
        <f t="shared" si="47"/>
        <v>239730.69120000003</v>
      </c>
      <c r="P462" s="57">
        <f t="shared" si="48"/>
        <v>4506.2160000000003</v>
      </c>
      <c r="Q462" s="53">
        <f t="shared" si="49"/>
        <v>4506.2160000000003</v>
      </c>
    </row>
    <row r="463" spans="2:17" hidden="1" x14ac:dyDescent="0.25">
      <c r="B463" s="19">
        <v>458</v>
      </c>
      <c r="C463" s="19" t="s">
        <v>6466</v>
      </c>
      <c r="D463" s="22">
        <v>1200027810</v>
      </c>
      <c r="E463" s="23" t="s">
        <v>4158</v>
      </c>
      <c r="F463" s="22">
        <v>2007</v>
      </c>
      <c r="G463" s="38">
        <v>44389</v>
      </c>
      <c r="H463" s="22">
        <f t="shared" si="44"/>
        <v>14</v>
      </c>
      <c r="I463" s="22">
        <v>5</v>
      </c>
      <c r="J463" s="22">
        <f t="shared" si="45"/>
        <v>0.19</v>
      </c>
      <c r="K463" s="35">
        <v>49158</v>
      </c>
      <c r="L463" s="40">
        <v>3848.36</v>
      </c>
      <c r="M463" s="77">
        <v>0.56000000000000005</v>
      </c>
      <c r="N463" s="35">
        <f t="shared" si="46"/>
        <v>76686.48</v>
      </c>
      <c r="O463" s="35">
        <f t="shared" si="47"/>
        <v>203986.0368</v>
      </c>
      <c r="P463" s="57">
        <f t="shared" si="48"/>
        <v>3834.3240000000001</v>
      </c>
      <c r="Q463" s="53">
        <f t="shared" si="49"/>
        <v>3834.3240000000001</v>
      </c>
    </row>
    <row r="464" spans="2:17" hidden="1" x14ac:dyDescent="0.25">
      <c r="B464" s="19">
        <v>459</v>
      </c>
      <c r="C464" s="19" t="s">
        <v>6466</v>
      </c>
      <c r="D464" s="22">
        <v>1200027760</v>
      </c>
      <c r="E464" s="23" t="s">
        <v>4159</v>
      </c>
      <c r="F464" s="22">
        <v>2007</v>
      </c>
      <c r="G464" s="38">
        <v>44389</v>
      </c>
      <c r="H464" s="22">
        <f t="shared" si="44"/>
        <v>14</v>
      </c>
      <c r="I464" s="22">
        <v>5</v>
      </c>
      <c r="J464" s="22">
        <f t="shared" si="45"/>
        <v>0.19</v>
      </c>
      <c r="K464" s="35">
        <v>39710</v>
      </c>
      <c r="L464" s="40">
        <v>2881.94</v>
      </c>
      <c r="M464" s="77">
        <v>0.56000000000000005</v>
      </c>
      <c r="N464" s="35">
        <f t="shared" si="46"/>
        <v>61947.6</v>
      </c>
      <c r="O464" s="35">
        <f t="shared" si="47"/>
        <v>164780.61600000001</v>
      </c>
      <c r="P464" s="57">
        <f t="shared" si="48"/>
        <v>3097.38</v>
      </c>
      <c r="Q464" s="53">
        <f t="shared" si="49"/>
        <v>3097.38</v>
      </c>
    </row>
    <row r="465" spans="2:17" x14ac:dyDescent="0.25">
      <c r="B465" s="109">
        <v>460</v>
      </c>
      <c r="C465" s="109" t="s">
        <v>6466</v>
      </c>
      <c r="D465" s="109">
        <v>1200031950</v>
      </c>
      <c r="E465" s="108" t="s">
        <v>4160</v>
      </c>
      <c r="F465" s="109">
        <v>2007</v>
      </c>
      <c r="G465" s="110">
        <v>44389</v>
      </c>
      <c r="H465" s="109">
        <f t="shared" si="44"/>
        <v>14</v>
      </c>
      <c r="I465" s="109">
        <v>5</v>
      </c>
      <c r="J465" s="109">
        <f t="shared" si="45"/>
        <v>0.19</v>
      </c>
      <c r="K465" s="112">
        <v>39180</v>
      </c>
      <c r="L465" s="138">
        <v>1</v>
      </c>
      <c r="M465" s="121">
        <v>0</v>
      </c>
      <c r="N465" s="112">
        <f t="shared" si="46"/>
        <v>39180</v>
      </c>
      <c r="O465" s="112">
        <f t="shared" si="47"/>
        <v>104218.8</v>
      </c>
      <c r="P465" s="114">
        <f t="shared" si="48"/>
        <v>1959</v>
      </c>
      <c r="Q465" s="115">
        <f t="shared" si="49"/>
        <v>1959</v>
      </c>
    </row>
    <row r="466" spans="2:17" hidden="1" x14ac:dyDescent="0.25">
      <c r="B466" s="19">
        <v>461</v>
      </c>
      <c r="C466" s="19" t="s">
        <v>6466</v>
      </c>
      <c r="D466" s="22">
        <v>1200027410</v>
      </c>
      <c r="E466" s="23" t="s">
        <v>4161</v>
      </c>
      <c r="F466" s="22">
        <v>2007</v>
      </c>
      <c r="G466" s="38">
        <v>44389</v>
      </c>
      <c r="H466" s="22">
        <f t="shared" si="44"/>
        <v>14</v>
      </c>
      <c r="I466" s="22">
        <v>5</v>
      </c>
      <c r="J466" s="22">
        <f t="shared" si="45"/>
        <v>0.19</v>
      </c>
      <c r="K466" s="35">
        <v>36608</v>
      </c>
      <c r="L466" s="40">
        <v>1663.82</v>
      </c>
      <c r="M466" s="77">
        <v>0.56000000000000005</v>
      </c>
      <c r="N466" s="35">
        <f t="shared" si="46"/>
        <v>57108.480000000003</v>
      </c>
      <c r="O466" s="35">
        <f t="shared" si="47"/>
        <v>151908.55680000002</v>
      </c>
      <c r="P466" s="57">
        <f t="shared" si="48"/>
        <v>2855.4240000000004</v>
      </c>
      <c r="Q466" s="53">
        <f t="shared" si="49"/>
        <v>2855.4240000000004</v>
      </c>
    </row>
    <row r="467" spans="2:17" hidden="1" x14ac:dyDescent="0.25">
      <c r="B467" s="19">
        <v>462</v>
      </c>
      <c r="C467" s="19" t="s">
        <v>6466</v>
      </c>
      <c r="D467" s="22">
        <v>1200027850</v>
      </c>
      <c r="E467" s="23" t="s">
        <v>4162</v>
      </c>
      <c r="F467" s="22">
        <v>2007</v>
      </c>
      <c r="G467" s="38">
        <v>44389</v>
      </c>
      <c r="H467" s="22">
        <f t="shared" si="44"/>
        <v>14</v>
      </c>
      <c r="I467" s="22">
        <v>5</v>
      </c>
      <c r="J467" s="22">
        <f t="shared" si="45"/>
        <v>0.19</v>
      </c>
      <c r="K467" s="35">
        <v>36538</v>
      </c>
      <c r="L467" s="40">
        <v>3260.17</v>
      </c>
      <c r="M467" s="77">
        <v>0.56000000000000005</v>
      </c>
      <c r="N467" s="35">
        <f t="shared" si="46"/>
        <v>56999.28</v>
      </c>
      <c r="O467" s="35">
        <f t="shared" si="47"/>
        <v>151618.08480000001</v>
      </c>
      <c r="P467" s="57">
        <f t="shared" si="48"/>
        <v>2849.9639999999999</v>
      </c>
      <c r="Q467" s="53">
        <f t="shared" si="49"/>
        <v>2849.9639999999999</v>
      </c>
    </row>
    <row r="468" spans="2:17" hidden="1" x14ac:dyDescent="0.25">
      <c r="B468" s="19">
        <v>463</v>
      </c>
      <c r="C468" s="19" t="s">
        <v>6466</v>
      </c>
      <c r="D468" s="22">
        <v>1200027840</v>
      </c>
      <c r="E468" s="23" t="s">
        <v>4163</v>
      </c>
      <c r="F468" s="22">
        <v>2007</v>
      </c>
      <c r="G468" s="38">
        <v>44389</v>
      </c>
      <c r="H468" s="22">
        <f t="shared" si="44"/>
        <v>14</v>
      </c>
      <c r="I468" s="22">
        <v>5</v>
      </c>
      <c r="J468" s="22">
        <f t="shared" si="45"/>
        <v>0.19</v>
      </c>
      <c r="K468" s="35">
        <v>35748</v>
      </c>
      <c r="L468" s="40">
        <v>3064.47</v>
      </c>
      <c r="M468" s="77">
        <v>0.56000000000000005</v>
      </c>
      <c r="N468" s="35">
        <f t="shared" si="46"/>
        <v>55766.880000000005</v>
      </c>
      <c r="O468" s="35">
        <f t="shared" si="47"/>
        <v>148339.90080000003</v>
      </c>
      <c r="P468" s="57">
        <f t="shared" si="48"/>
        <v>2788.3440000000005</v>
      </c>
      <c r="Q468" s="53">
        <f t="shared" si="49"/>
        <v>2788.3440000000005</v>
      </c>
    </row>
    <row r="469" spans="2:17" hidden="1" x14ac:dyDescent="0.25">
      <c r="B469" s="19">
        <v>464</v>
      </c>
      <c r="C469" s="19" t="s">
        <v>6466</v>
      </c>
      <c r="D469" s="22">
        <v>1200027450</v>
      </c>
      <c r="E469" s="23" t="s">
        <v>4164</v>
      </c>
      <c r="F469" s="22">
        <v>2007</v>
      </c>
      <c r="G469" s="38">
        <v>44389</v>
      </c>
      <c r="H469" s="22">
        <f t="shared" si="44"/>
        <v>14</v>
      </c>
      <c r="I469" s="22">
        <v>5</v>
      </c>
      <c r="J469" s="22">
        <f t="shared" si="45"/>
        <v>0.19</v>
      </c>
      <c r="K469" s="35">
        <v>34563</v>
      </c>
      <c r="L469" s="40">
        <v>1845.79</v>
      </c>
      <c r="M469" s="77">
        <v>0.56000000000000005</v>
      </c>
      <c r="N469" s="35">
        <f t="shared" si="46"/>
        <v>53918.28</v>
      </c>
      <c r="O469" s="35">
        <f t="shared" si="47"/>
        <v>143422.62479999999</v>
      </c>
      <c r="P469" s="57">
        <f t="shared" si="48"/>
        <v>2695.9140000000002</v>
      </c>
      <c r="Q469" s="53">
        <f t="shared" si="49"/>
        <v>2695.9140000000002</v>
      </c>
    </row>
    <row r="470" spans="2:17" x14ac:dyDescent="0.25">
      <c r="B470" s="109">
        <v>465</v>
      </c>
      <c r="C470" s="109" t="s">
        <v>6466</v>
      </c>
      <c r="D470" s="109">
        <v>1200031940</v>
      </c>
      <c r="E470" s="108" t="s">
        <v>4165</v>
      </c>
      <c r="F470" s="109">
        <v>2007</v>
      </c>
      <c r="G470" s="110">
        <v>44389</v>
      </c>
      <c r="H470" s="109">
        <f t="shared" si="44"/>
        <v>14</v>
      </c>
      <c r="I470" s="109">
        <v>5</v>
      </c>
      <c r="J470" s="109">
        <f t="shared" si="45"/>
        <v>0.19</v>
      </c>
      <c r="K470" s="112">
        <v>31250</v>
      </c>
      <c r="L470" s="138">
        <v>1</v>
      </c>
      <c r="M470" s="121">
        <v>0</v>
      </c>
      <c r="N470" s="112">
        <f t="shared" si="46"/>
        <v>31250</v>
      </c>
      <c r="O470" s="112">
        <f t="shared" si="47"/>
        <v>83125</v>
      </c>
      <c r="P470" s="114">
        <f t="shared" si="48"/>
        <v>1562.5</v>
      </c>
      <c r="Q470" s="115">
        <f t="shared" si="49"/>
        <v>1562.5</v>
      </c>
    </row>
    <row r="471" spans="2:17" hidden="1" x14ac:dyDescent="0.25">
      <c r="B471" s="19">
        <v>466</v>
      </c>
      <c r="C471" s="19" t="s">
        <v>6466</v>
      </c>
      <c r="D471" s="22">
        <v>1200027880</v>
      </c>
      <c r="E471" s="23" t="s">
        <v>4166</v>
      </c>
      <c r="F471" s="22">
        <v>2007</v>
      </c>
      <c r="G471" s="38">
        <v>44389</v>
      </c>
      <c r="H471" s="22">
        <f t="shared" si="44"/>
        <v>14</v>
      </c>
      <c r="I471" s="22">
        <v>5</v>
      </c>
      <c r="J471" s="22">
        <f t="shared" si="45"/>
        <v>0.19</v>
      </c>
      <c r="K471" s="35">
        <v>27609.040000000001</v>
      </c>
      <c r="L471" s="40">
        <v>2966.09</v>
      </c>
      <c r="M471" s="77">
        <v>0.56000000000000005</v>
      </c>
      <c r="N471" s="35">
        <f t="shared" si="46"/>
        <v>43070.102400000003</v>
      </c>
      <c r="O471" s="35">
        <f t="shared" si="47"/>
        <v>114566.47238400002</v>
      </c>
      <c r="P471" s="57">
        <f t="shared" si="48"/>
        <v>2153.5051200000003</v>
      </c>
      <c r="Q471" s="53">
        <f t="shared" si="49"/>
        <v>2153.5051200000003</v>
      </c>
    </row>
    <row r="472" spans="2:17" hidden="1" x14ac:dyDescent="0.25">
      <c r="B472" s="19">
        <v>467</v>
      </c>
      <c r="C472" s="19" t="s">
        <v>6466</v>
      </c>
      <c r="D472" s="22">
        <v>1200027890</v>
      </c>
      <c r="E472" s="23" t="s">
        <v>4167</v>
      </c>
      <c r="F472" s="22">
        <v>2007</v>
      </c>
      <c r="G472" s="38">
        <v>44389</v>
      </c>
      <c r="H472" s="22">
        <f t="shared" si="44"/>
        <v>14</v>
      </c>
      <c r="I472" s="22">
        <v>5</v>
      </c>
      <c r="J472" s="22">
        <f t="shared" si="45"/>
        <v>0.19</v>
      </c>
      <c r="K472" s="35">
        <v>27609.040000000001</v>
      </c>
      <c r="L472" s="40">
        <v>2966.09</v>
      </c>
      <c r="M472" s="77">
        <v>0.56000000000000005</v>
      </c>
      <c r="N472" s="35">
        <f t="shared" si="46"/>
        <v>43070.102400000003</v>
      </c>
      <c r="O472" s="35">
        <f t="shared" si="47"/>
        <v>114566.47238400002</v>
      </c>
      <c r="P472" s="57">
        <f t="shared" si="48"/>
        <v>2153.5051200000003</v>
      </c>
      <c r="Q472" s="53">
        <f t="shared" si="49"/>
        <v>2153.5051200000003</v>
      </c>
    </row>
    <row r="473" spans="2:17" hidden="1" x14ac:dyDescent="0.25">
      <c r="B473" s="19">
        <v>468</v>
      </c>
      <c r="C473" s="19" t="s">
        <v>6466</v>
      </c>
      <c r="D473" s="22">
        <v>1200027870</v>
      </c>
      <c r="E473" s="23" t="s">
        <v>4168</v>
      </c>
      <c r="F473" s="22">
        <v>2007</v>
      </c>
      <c r="G473" s="38">
        <v>44389</v>
      </c>
      <c r="H473" s="22">
        <f t="shared" si="44"/>
        <v>14</v>
      </c>
      <c r="I473" s="22">
        <v>5</v>
      </c>
      <c r="J473" s="22">
        <f t="shared" si="45"/>
        <v>0.19</v>
      </c>
      <c r="K473" s="35">
        <v>27609.040000000001</v>
      </c>
      <c r="L473" s="40">
        <v>2966.09</v>
      </c>
      <c r="M473" s="77">
        <v>0.56000000000000005</v>
      </c>
      <c r="N473" s="35">
        <f t="shared" si="46"/>
        <v>43070.102400000003</v>
      </c>
      <c r="O473" s="35">
        <f t="shared" si="47"/>
        <v>114566.47238400002</v>
      </c>
      <c r="P473" s="57">
        <f t="shared" si="48"/>
        <v>2153.5051200000003</v>
      </c>
      <c r="Q473" s="53">
        <f t="shared" si="49"/>
        <v>2153.5051200000003</v>
      </c>
    </row>
    <row r="474" spans="2:17" hidden="1" x14ac:dyDescent="0.25">
      <c r="B474" s="19">
        <v>469</v>
      </c>
      <c r="C474" s="19" t="s">
        <v>6466</v>
      </c>
      <c r="D474" s="22">
        <v>1200027920</v>
      </c>
      <c r="E474" s="23" t="s">
        <v>898</v>
      </c>
      <c r="F474" s="22">
        <v>2007</v>
      </c>
      <c r="G474" s="38">
        <v>44389</v>
      </c>
      <c r="H474" s="22">
        <f t="shared" si="44"/>
        <v>14</v>
      </c>
      <c r="I474" s="22">
        <v>5</v>
      </c>
      <c r="J474" s="22">
        <f t="shared" si="45"/>
        <v>0.19</v>
      </c>
      <c r="K474" s="35">
        <v>23000</v>
      </c>
      <c r="L474" s="40">
        <v>2775.78</v>
      </c>
      <c r="M474" s="77">
        <v>0.56000000000000005</v>
      </c>
      <c r="N474" s="35">
        <f t="shared" si="46"/>
        <v>35880</v>
      </c>
      <c r="O474" s="35">
        <f t="shared" si="47"/>
        <v>95440.8</v>
      </c>
      <c r="P474" s="57">
        <f t="shared" si="48"/>
        <v>1794</v>
      </c>
      <c r="Q474" s="53">
        <f t="shared" si="49"/>
        <v>1794</v>
      </c>
    </row>
    <row r="475" spans="2:17" hidden="1" x14ac:dyDescent="0.25">
      <c r="B475" s="19">
        <v>470</v>
      </c>
      <c r="C475" s="19" t="s">
        <v>6466</v>
      </c>
      <c r="D475" s="22">
        <v>1200027910</v>
      </c>
      <c r="E475" s="23" t="s">
        <v>930</v>
      </c>
      <c r="F475" s="22">
        <v>2007</v>
      </c>
      <c r="G475" s="38">
        <v>44389</v>
      </c>
      <c r="H475" s="22">
        <f t="shared" si="44"/>
        <v>14</v>
      </c>
      <c r="I475" s="22">
        <v>5</v>
      </c>
      <c r="J475" s="22">
        <f t="shared" si="45"/>
        <v>0.19</v>
      </c>
      <c r="K475" s="35">
        <v>22500</v>
      </c>
      <c r="L475" s="40">
        <v>2715.46</v>
      </c>
      <c r="M475" s="77">
        <v>0.56999999999999995</v>
      </c>
      <c r="N475" s="35">
        <f t="shared" si="46"/>
        <v>35325</v>
      </c>
      <c r="O475" s="35">
        <f t="shared" si="47"/>
        <v>93964.5</v>
      </c>
      <c r="P475" s="57">
        <f t="shared" si="48"/>
        <v>1766.25</v>
      </c>
      <c r="Q475" s="53">
        <f t="shared" si="49"/>
        <v>1766.25</v>
      </c>
    </row>
    <row r="476" spans="2:17" hidden="1" x14ac:dyDescent="0.25">
      <c r="B476" s="19">
        <v>471</v>
      </c>
      <c r="C476" s="19" t="s">
        <v>6466</v>
      </c>
      <c r="D476" s="22">
        <v>1200027830</v>
      </c>
      <c r="E476" s="23" t="s">
        <v>4169</v>
      </c>
      <c r="F476" s="22">
        <v>2007</v>
      </c>
      <c r="G476" s="38">
        <v>44389</v>
      </c>
      <c r="H476" s="22">
        <f t="shared" si="44"/>
        <v>14</v>
      </c>
      <c r="I476" s="22">
        <v>5</v>
      </c>
      <c r="J476" s="22">
        <f t="shared" si="45"/>
        <v>0.19</v>
      </c>
      <c r="K476" s="35">
        <v>20811</v>
      </c>
      <c r="L476" s="40">
        <v>1794.83</v>
      </c>
      <c r="M476" s="77">
        <v>0.56000000000000005</v>
      </c>
      <c r="N476" s="35">
        <f t="shared" si="46"/>
        <v>32465.16</v>
      </c>
      <c r="O476" s="35">
        <f t="shared" si="47"/>
        <v>86357.325600000011</v>
      </c>
      <c r="P476" s="57">
        <f t="shared" si="48"/>
        <v>1623.258</v>
      </c>
      <c r="Q476" s="53">
        <f t="shared" si="49"/>
        <v>1623.258</v>
      </c>
    </row>
    <row r="477" spans="2:17" hidden="1" x14ac:dyDescent="0.25">
      <c r="B477" s="19">
        <v>472</v>
      </c>
      <c r="C477" s="19" t="s">
        <v>6466</v>
      </c>
      <c r="D477" s="22">
        <v>1200027400</v>
      </c>
      <c r="E477" s="23" t="s">
        <v>4170</v>
      </c>
      <c r="F477" s="22">
        <v>2007</v>
      </c>
      <c r="G477" s="38">
        <v>44389</v>
      </c>
      <c r="H477" s="22">
        <f t="shared" si="44"/>
        <v>14</v>
      </c>
      <c r="I477" s="22">
        <v>5</v>
      </c>
      <c r="J477" s="22">
        <f t="shared" si="45"/>
        <v>0.19</v>
      </c>
      <c r="K477" s="35">
        <v>16953.759999999998</v>
      </c>
      <c r="L477" s="40">
        <v>799.25</v>
      </c>
      <c r="M477" s="77">
        <v>0.56999999999999995</v>
      </c>
      <c r="N477" s="35">
        <f t="shared" si="46"/>
        <v>26617.403199999993</v>
      </c>
      <c r="O477" s="35">
        <f t="shared" si="47"/>
        <v>70802.292511999985</v>
      </c>
      <c r="P477" s="57">
        <f t="shared" si="48"/>
        <v>1330.8701599999997</v>
      </c>
      <c r="Q477" s="53">
        <f t="shared" si="49"/>
        <v>1330.8701599999997</v>
      </c>
    </row>
    <row r="478" spans="2:17" hidden="1" x14ac:dyDescent="0.25">
      <c r="B478" s="19">
        <v>473</v>
      </c>
      <c r="C478" s="19" t="s">
        <v>6466</v>
      </c>
      <c r="D478" s="22">
        <v>1200027390</v>
      </c>
      <c r="E478" s="23" t="s">
        <v>4171</v>
      </c>
      <c r="F478" s="22">
        <v>2007</v>
      </c>
      <c r="G478" s="38">
        <v>44389</v>
      </c>
      <c r="H478" s="22">
        <f t="shared" si="44"/>
        <v>14</v>
      </c>
      <c r="I478" s="22">
        <v>5</v>
      </c>
      <c r="J478" s="22">
        <f t="shared" si="45"/>
        <v>0.19</v>
      </c>
      <c r="K478" s="35">
        <v>15070</v>
      </c>
      <c r="L478" s="40">
        <v>710.34</v>
      </c>
      <c r="M478" s="77">
        <v>0.56999999999999995</v>
      </c>
      <c r="N478" s="35">
        <f t="shared" si="46"/>
        <v>23659.899999999998</v>
      </c>
      <c r="O478" s="35">
        <f t="shared" si="47"/>
        <v>62935.333999999995</v>
      </c>
      <c r="P478" s="57">
        <f t="shared" si="48"/>
        <v>1182.9949999999999</v>
      </c>
      <c r="Q478" s="53">
        <f t="shared" si="49"/>
        <v>1182.9949999999999</v>
      </c>
    </row>
    <row r="479" spans="2:17" hidden="1" x14ac:dyDescent="0.25">
      <c r="B479" s="19">
        <v>474</v>
      </c>
      <c r="C479" s="19" t="s">
        <v>6466</v>
      </c>
      <c r="D479" s="22">
        <v>1200027470</v>
      </c>
      <c r="E479" s="23" t="s">
        <v>4172</v>
      </c>
      <c r="F479" s="22">
        <v>2007</v>
      </c>
      <c r="G479" s="38">
        <v>44389</v>
      </c>
      <c r="H479" s="22">
        <f t="shared" si="44"/>
        <v>14</v>
      </c>
      <c r="I479" s="22">
        <v>5</v>
      </c>
      <c r="J479" s="22">
        <f t="shared" si="45"/>
        <v>0.19</v>
      </c>
      <c r="K479" s="35">
        <v>13103</v>
      </c>
      <c r="L479" s="40">
        <v>750.93</v>
      </c>
      <c r="M479" s="77">
        <v>0.56000000000000005</v>
      </c>
      <c r="N479" s="35">
        <f t="shared" si="46"/>
        <v>20440.68</v>
      </c>
      <c r="O479" s="35">
        <f t="shared" si="47"/>
        <v>54372.2088</v>
      </c>
      <c r="P479" s="57">
        <f t="shared" si="48"/>
        <v>1022.0340000000001</v>
      </c>
      <c r="Q479" s="53">
        <f t="shared" si="49"/>
        <v>1022.0340000000001</v>
      </c>
    </row>
    <row r="480" spans="2:17" x14ac:dyDescent="0.25">
      <c r="B480" s="109">
        <v>475</v>
      </c>
      <c r="C480" s="109" t="s">
        <v>6466</v>
      </c>
      <c r="D480" s="109">
        <v>1200032030</v>
      </c>
      <c r="E480" s="108" t="s">
        <v>4173</v>
      </c>
      <c r="F480" s="109">
        <v>2007</v>
      </c>
      <c r="G480" s="110">
        <v>44389</v>
      </c>
      <c r="H480" s="109">
        <f t="shared" si="44"/>
        <v>14</v>
      </c>
      <c r="I480" s="109">
        <v>5</v>
      </c>
      <c r="J480" s="109">
        <f t="shared" si="45"/>
        <v>0.19</v>
      </c>
      <c r="K480" s="112">
        <v>6309</v>
      </c>
      <c r="L480" s="138">
        <v>1</v>
      </c>
      <c r="M480" s="121">
        <v>0</v>
      </c>
      <c r="N480" s="112">
        <f t="shared" si="46"/>
        <v>6309</v>
      </c>
      <c r="O480" s="112">
        <f t="shared" si="47"/>
        <v>16781.940000000002</v>
      </c>
      <c r="P480" s="114">
        <f t="shared" si="48"/>
        <v>315.45000000000005</v>
      </c>
      <c r="Q480" s="115">
        <f t="shared" si="49"/>
        <v>315.45000000000005</v>
      </c>
    </row>
    <row r="481" spans="2:17" x14ac:dyDescent="0.25">
      <c r="B481" s="109">
        <v>476</v>
      </c>
      <c r="C481" s="109" t="s">
        <v>6466</v>
      </c>
      <c r="D481" s="109">
        <v>1200032020</v>
      </c>
      <c r="E481" s="108" t="s">
        <v>4174</v>
      </c>
      <c r="F481" s="109">
        <v>2007</v>
      </c>
      <c r="G481" s="110">
        <v>44389</v>
      </c>
      <c r="H481" s="109">
        <f t="shared" si="44"/>
        <v>14</v>
      </c>
      <c r="I481" s="109">
        <v>5</v>
      </c>
      <c r="J481" s="109">
        <f t="shared" si="45"/>
        <v>0.19</v>
      </c>
      <c r="K481" s="112">
        <v>3327</v>
      </c>
      <c r="L481" s="138">
        <v>1</v>
      </c>
      <c r="M481" s="121">
        <v>0</v>
      </c>
      <c r="N481" s="112">
        <f t="shared" si="46"/>
        <v>3327</v>
      </c>
      <c r="O481" s="112">
        <f t="shared" si="47"/>
        <v>8849.82</v>
      </c>
      <c r="P481" s="114">
        <f t="shared" si="48"/>
        <v>166.35000000000002</v>
      </c>
      <c r="Q481" s="115">
        <f t="shared" si="49"/>
        <v>166.35000000000002</v>
      </c>
    </row>
    <row r="482" spans="2:17" x14ac:dyDescent="0.25">
      <c r="B482" s="109">
        <v>477</v>
      </c>
      <c r="C482" s="109" t="s">
        <v>6466</v>
      </c>
      <c r="D482" s="109">
        <v>1200031970</v>
      </c>
      <c r="E482" s="108" t="s">
        <v>4175</v>
      </c>
      <c r="F482" s="109">
        <v>2007</v>
      </c>
      <c r="G482" s="110">
        <v>44389</v>
      </c>
      <c r="H482" s="109">
        <f t="shared" si="44"/>
        <v>14</v>
      </c>
      <c r="I482" s="109">
        <v>5</v>
      </c>
      <c r="J482" s="109">
        <f t="shared" si="45"/>
        <v>0.19</v>
      </c>
      <c r="K482" s="112">
        <v>1300</v>
      </c>
      <c r="L482" s="138">
        <v>1</v>
      </c>
      <c r="M482" s="121">
        <v>0</v>
      </c>
      <c r="N482" s="112">
        <f t="shared" si="46"/>
        <v>1300</v>
      </c>
      <c r="O482" s="112">
        <f t="shared" si="47"/>
        <v>3458</v>
      </c>
      <c r="P482" s="114">
        <f t="shared" si="48"/>
        <v>65</v>
      </c>
      <c r="Q482" s="115">
        <f t="shared" si="49"/>
        <v>65</v>
      </c>
    </row>
    <row r="483" spans="2:17" hidden="1" x14ac:dyDescent="0.25">
      <c r="B483" s="19">
        <v>478</v>
      </c>
      <c r="C483" s="19" t="s">
        <v>6466</v>
      </c>
      <c r="D483" s="22">
        <v>1200027950</v>
      </c>
      <c r="E483" s="23" t="s">
        <v>4176</v>
      </c>
      <c r="F483" s="22">
        <v>2008</v>
      </c>
      <c r="G483" s="38">
        <v>44389</v>
      </c>
      <c r="H483" s="22">
        <f t="shared" si="44"/>
        <v>13</v>
      </c>
      <c r="I483" s="22">
        <v>5</v>
      </c>
      <c r="J483" s="22">
        <f t="shared" si="45"/>
        <v>0.19</v>
      </c>
      <c r="K483" s="35">
        <v>102565</v>
      </c>
      <c r="L483" s="40">
        <v>14099.9</v>
      </c>
      <c r="M483" s="77">
        <v>0.47</v>
      </c>
      <c r="N483" s="35">
        <f t="shared" si="46"/>
        <v>150770.54999999999</v>
      </c>
      <c r="O483" s="35">
        <f t="shared" si="47"/>
        <v>372403.2585</v>
      </c>
      <c r="P483" s="57">
        <f t="shared" si="48"/>
        <v>7538.5275000000001</v>
      </c>
      <c r="Q483" s="53">
        <f t="shared" si="49"/>
        <v>7538.5275000000001</v>
      </c>
    </row>
    <row r="484" spans="2:17" hidden="1" x14ac:dyDescent="0.25">
      <c r="B484" s="19">
        <v>479</v>
      </c>
      <c r="C484" s="19" t="s">
        <v>6466</v>
      </c>
      <c r="D484" s="22">
        <v>1200033870</v>
      </c>
      <c r="E484" s="23" t="s">
        <v>4177</v>
      </c>
      <c r="F484" s="22">
        <v>2008</v>
      </c>
      <c r="G484" s="38">
        <v>44389</v>
      </c>
      <c r="H484" s="22">
        <f t="shared" si="44"/>
        <v>13</v>
      </c>
      <c r="I484" s="22">
        <v>5</v>
      </c>
      <c r="J484" s="22">
        <f t="shared" si="45"/>
        <v>0.19</v>
      </c>
      <c r="K484" s="35">
        <v>72947</v>
      </c>
      <c r="L484" s="40">
        <v>12834.45</v>
      </c>
      <c r="M484" s="77">
        <v>0.47</v>
      </c>
      <c r="N484" s="35">
        <f t="shared" si="46"/>
        <v>107232.09</v>
      </c>
      <c r="O484" s="35">
        <f t="shared" si="47"/>
        <v>264863.2623</v>
      </c>
      <c r="P484" s="57">
        <f t="shared" si="48"/>
        <v>5361.6045000000004</v>
      </c>
      <c r="Q484" s="53">
        <f t="shared" si="49"/>
        <v>5361.6045000000004</v>
      </c>
    </row>
    <row r="485" spans="2:17" hidden="1" x14ac:dyDescent="0.25">
      <c r="B485" s="19">
        <v>480</v>
      </c>
      <c r="C485" s="19" t="s">
        <v>6466</v>
      </c>
      <c r="D485" s="22">
        <v>1200034740</v>
      </c>
      <c r="E485" s="23" t="s">
        <v>2238</v>
      </c>
      <c r="F485" s="22">
        <v>2008</v>
      </c>
      <c r="G485" s="38">
        <v>44389</v>
      </c>
      <c r="H485" s="22">
        <f t="shared" si="44"/>
        <v>13</v>
      </c>
      <c r="I485" s="22">
        <v>5</v>
      </c>
      <c r="J485" s="22">
        <f t="shared" si="45"/>
        <v>0.19</v>
      </c>
      <c r="K485" s="35">
        <v>63255</v>
      </c>
      <c r="L485" s="40">
        <v>11943.86</v>
      </c>
      <c r="M485" s="77">
        <v>0.47</v>
      </c>
      <c r="N485" s="35">
        <f t="shared" si="46"/>
        <v>92984.849999999991</v>
      </c>
      <c r="O485" s="35">
        <f t="shared" si="47"/>
        <v>229672.57949999999</v>
      </c>
      <c r="P485" s="57">
        <f t="shared" si="48"/>
        <v>4649.2424999999994</v>
      </c>
      <c r="Q485" s="53">
        <f t="shared" si="49"/>
        <v>4649.2424999999994</v>
      </c>
    </row>
    <row r="486" spans="2:17" hidden="1" x14ac:dyDescent="0.25">
      <c r="B486" s="19">
        <v>481</v>
      </c>
      <c r="C486" s="19" t="s">
        <v>6466</v>
      </c>
      <c r="D486" s="22">
        <v>1200027930</v>
      </c>
      <c r="E486" s="23" t="s">
        <v>4178</v>
      </c>
      <c r="F486" s="22">
        <v>2008</v>
      </c>
      <c r="G486" s="38">
        <v>44389</v>
      </c>
      <c r="H486" s="22">
        <f t="shared" si="44"/>
        <v>13</v>
      </c>
      <c r="I486" s="22">
        <v>5</v>
      </c>
      <c r="J486" s="22">
        <f t="shared" si="45"/>
        <v>0.19</v>
      </c>
      <c r="K486" s="35">
        <v>52375</v>
      </c>
      <c r="L486" s="40">
        <v>6903.1</v>
      </c>
      <c r="M486" s="77">
        <v>0.47</v>
      </c>
      <c r="N486" s="35">
        <f t="shared" si="46"/>
        <v>76991.25</v>
      </c>
      <c r="O486" s="35">
        <f t="shared" si="47"/>
        <v>190168.38750000001</v>
      </c>
      <c r="P486" s="57">
        <f t="shared" si="48"/>
        <v>3849.5625</v>
      </c>
      <c r="Q486" s="53">
        <f t="shared" si="49"/>
        <v>3849.5625</v>
      </c>
    </row>
    <row r="487" spans="2:17" x14ac:dyDescent="0.25">
      <c r="B487" s="109">
        <v>482</v>
      </c>
      <c r="C487" s="109" t="s">
        <v>6466</v>
      </c>
      <c r="D487" s="109">
        <v>1200032040</v>
      </c>
      <c r="E487" s="108" t="s">
        <v>4179</v>
      </c>
      <c r="F487" s="109">
        <v>2008</v>
      </c>
      <c r="G487" s="110">
        <v>44389</v>
      </c>
      <c r="H487" s="109">
        <f t="shared" si="44"/>
        <v>13</v>
      </c>
      <c r="I487" s="109">
        <v>5</v>
      </c>
      <c r="J487" s="109">
        <f t="shared" si="45"/>
        <v>0.19</v>
      </c>
      <c r="K487" s="112">
        <v>26100</v>
      </c>
      <c r="L487" s="138">
        <v>1</v>
      </c>
      <c r="M487" s="121">
        <v>0</v>
      </c>
      <c r="N487" s="112">
        <f t="shared" si="46"/>
        <v>26100</v>
      </c>
      <c r="O487" s="112">
        <f t="shared" si="47"/>
        <v>64467.000000000007</v>
      </c>
      <c r="P487" s="114">
        <f t="shared" si="48"/>
        <v>1305</v>
      </c>
      <c r="Q487" s="115">
        <f t="shared" si="49"/>
        <v>1305</v>
      </c>
    </row>
    <row r="488" spans="2:17" hidden="1" x14ac:dyDescent="0.25">
      <c r="B488" s="19">
        <v>483</v>
      </c>
      <c r="C488" s="19" t="s">
        <v>6466</v>
      </c>
      <c r="D488" s="22">
        <v>1200033680</v>
      </c>
      <c r="E488" s="23" t="s">
        <v>4180</v>
      </c>
      <c r="F488" s="22">
        <v>2008</v>
      </c>
      <c r="G488" s="38">
        <v>44389</v>
      </c>
      <c r="H488" s="22">
        <f t="shared" si="44"/>
        <v>13</v>
      </c>
      <c r="I488" s="22">
        <v>5</v>
      </c>
      <c r="J488" s="22">
        <f t="shared" si="45"/>
        <v>0.19</v>
      </c>
      <c r="K488" s="35">
        <v>25892</v>
      </c>
      <c r="L488" s="40">
        <v>4360.07</v>
      </c>
      <c r="M488" s="77">
        <v>0.47</v>
      </c>
      <c r="N488" s="35">
        <f t="shared" si="46"/>
        <v>38061.24</v>
      </c>
      <c r="O488" s="35">
        <f t="shared" si="47"/>
        <v>94011.262799999997</v>
      </c>
      <c r="P488" s="57">
        <f t="shared" si="48"/>
        <v>1903.0619999999999</v>
      </c>
      <c r="Q488" s="53">
        <f t="shared" si="49"/>
        <v>1903.0619999999999</v>
      </c>
    </row>
    <row r="489" spans="2:17" hidden="1" x14ac:dyDescent="0.25">
      <c r="B489" s="19">
        <v>484</v>
      </c>
      <c r="C489" s="19" t="s">
        <v>6466</v>
      </c>
      <c r="D489" s="22">
        <v>1200027940</v>
      </c>
      <c r="E489" s="23" t="s">
        <v>959</v>
      </c>
      <c r="F489" s="22">
        <v>2008</v>
      </c>
      <c r="G489" s="38">
        <v>44389</v>
      </c>
      <c r="H489" s="22">
        <f t="shared" si="44"/>
        <v>13</v>
      </c>
      <c r="I489" s="22">
        <v>5</v>
      </c>
      <c r="J489" s="22">
        <f t="shared" si="45"/>
        <v>0.19</v>
      </c>
      <c r="K489" s="35">
        <v>21150</v>
      </c>
      <c r="L489" s="40">
        <v>2828.73</v>
      </c>
      <c r="M489" s="77">
        <v>0.47</v>
      </c>
      <c r="N489" s="35">
        <f t="shared" si="46"/>
        <v>31090.5</v>
      </c>
      <c r="O489" s="35">
        <f t="shared" si="47"/>
        <v>76793.535000000003</v>
      </c>
      <c r="P489" s="57">
        <f t="shared" si="48"/>
        <v>1554.5250000000001</v>
      </c>
      <c r="Q489" s="53">
        <f t="shared" si="49"/>
        <v>1554.5250000000001</v>
      </c>
    </row>
    <row r="490" spans="2:17" hidden="1" x14ac:dyDescent="0.25">
      <c r="B490" s="19">
        <v>485</v>
      </c>
      <c r="C490" s="19" t="s">
        <v>6466</v>
      </c>
      <c r="D490" s="22">
        <v>1200034810</v>
      </c>
      <c r="E490" s="23" t="s">
        <v>4181</v>
      </c>
      <c r="F490" s="22">
        <v>2009</v>
      </c>
      <c r="G490" s="38">
        <v>44389</v>
      </c>
      <c r="H490" s="22">
        <f t="shared" si="44"/>
        <v>12</v>
      </c>
      <c r="I490" s="22">
        <v>5</v>
      </c>
      <c r="J490" s="22">
        <f t="shared" si="45"/>
        <v>0.19</v>
      </c>
      <c r="K490" s="35">
        <v>55216.62</v>
      </c>
      <c r="L490" s="40">
        <v>11121.89</v>
      </c>
      <c r="M490" s="77">
        <v>0.38</v>
      </c>
      <c r="N490" s="35">
        <f t="shared" si="46"/>
        <v>76198.935599999997</v>
      </c>
      <c r="O490" s="35">
        <f t="shared" si="47"/>
        <v>173733.573168</v>
      </c>
      <c r="P490" s="57">
        <f t="shared" si="48"/>
        <v>3809.9467800000002</v>
      </c>
      <c r="Q490" s="53">
        <f t="shared" si="49"/>
        <v>3809.9467800000002</v>
      </c>
    </row>
    <row r="491" spans="2:17" hidden="1" x14ac:dyDescent="0.25">
      <c r="B491" s="19">
        <v>486</v>
      </c>
      <c r="C491" s="19" t="s">
        <v>6466</v>
      </c>
      <c r="D491" s="22">
        <v>1200034790</v>
      </c>
      <c r="E491" s="23" t="s">
        <v>4182</v>
      </c>
      <c r="F491" s="22">
        <v>2009</v>
      </c>
      <c r="G491" s="38">
        <v>44389</v>
      </c>
      <c r="H491" s="22">
        <f t="shared" si="44"/>
        <v>12</v>
      </c>
      <c r="I491" s="22">
        <v>5</v>
      </c>
      <c r="J491" s="22">
        <f t="shared" si="45"/>
        <v>0.19</v>
      </c>
      <c r="K491" s="35">
        <v>50723.3</v>
      </c>
      <c r="L491" s="40">
        <v>11072.39</v>
      </c>
      <c r="M491" s="77">
        <v>0.38</v>
      </c>
      <c r="N491" s="35">
        <f t="shared" si="46"/>
        <v>69998.153999999995</v>
      </c>
      <c r="O491" s="35">
        <f t="shared" si="47"/>
        <v>159595.79112000001</v>
      </c>
      <c r="P491" s="57">
        <f t="shared" si="48"/>
        <v>3499.9076999999997</v>
      </c>
      <c r="Q491" s="53">
        <f t="shared" si="49"/>
        <v>3499.9076999999997</v>
      </c>
    </row>
    <row r="492" spans="2:17" hidden="1" x14ac:dyDescent="0.25">
      <c r="B492" s="19">
        <v>487</v>
      </c>
      <c r="C492" s="19" t="s">
        <v>6466</v>
      </c>
      <c r="D492" s="22">
        <v>1200043310</v>
      </c>
      <c r="E492" s="23" t="s">
        <v>4183</v>
      </c>
      <c r="F492" s="22">
        <v>2009</v>
      </c>
      <c r="G492" s="38">
        <v>44389</v>
      </c>
      <c r="H492" s="22">
        <f t="shared" si="44"/>
        <v>12</v>
      </c>
      <c r="I492" s="22">
        <v>5</v>
      </c>
      <c r="J492" s="22">
        <f t="shared" si="45"/>
        <v>0.19</v>
      </c>
      <c r="K492" s="35">
        <v>33730</v>
      </c>
      <c r="L492" s="40">
        <v>8594.5</v>
      </c>
      <c r="M492" s="77">
        <v>0.38</v>
      </c>
      <c r="N492" s="35">
        <f t="shared" si="46"/>
        <v>46547.399999999994</v>
      </c>
      <c r="O492" s="35">
        <f t="shared" si="47"/>
        <v>106128.072</v>
      </c>
      <c r="P492" s="57">
        <f t="shared" si="48"/>
        <v>2327.37</v>
      </c>
      <c r="Q492" s="53">
        <f t="shared" si="49"/>
        <v>2327.37</v>
      </c>
    </row>
    <row r="493" spans="2:17" hidden="1" x14ac:dyDescent="0.25">
      <c r="B493" s="19">
        <v>488</v>
      </c>
      <c r="C493" s="19" t="s">
        <v>6466</v>
      </c>
      <c r="D493" s="22">
        <v>1200039050</v>
      </c>
      <c r="E493" s="23" t="s">
        <v>4184</v>
      </c>
      <c r="F493" s="22">
        <v>2009</v>
      </c>
      <c r="G493" s="38">
        <v>44389</v>
      </c>
      <c r="H493" s="22">
        <f t="shared" si="44"/>
        <v>12</v>
      </c>
      <c r="I493" s="22">
        <v>5</v>
      </c>
      <c r="J493" s="22">
        <f t="shared" si="45"/>
        <v>0.19</v>
      </c>
      <c r="K493" s="35">
        <v>22050</v>
      </c>
      <c r="L493" s="40">
        <v>5172.38</v>
      </c>
      <c r="M493" s="77">
        <v>0.38</v>
      </c>
      <c r="N493" s="35">
        <f t="shared" si="46"/>
        <v>30428.999999999996</v>
      </c>
      <c r="O493" s="35">
        <f t="shared" si="47"/>
        <v>69378.12</v>
      </c>
      <c r="P493" s="57">
        <f t="shared" si="48"/>
        <v>1521.4499999999998</v>
      </c>
      <c r="Q493" s="53">
        <f t="shared" si="49"/>
        <v>1521.4499999999998</v>
      </c>
    </row>
    <row r="494" spans="2:17" hidden="1" x14ac:dyDescent="0.25">
      <c r="B494" s="19">
        <v>489</v>
      </c>
      <c r="C494" s="19" t="s">
        <v>6466</v>
      </c>
      <c r="D494" s="22">
        <v>1200042530</v>
      </c>
      <c r="E494" s="23" t="s">
        <v>4185</v>
      </c>
      <c r="F494" s="22">
        <v>2009</v>
      </c>
      <c r="G494" s="38">
        <v>44389</v>
      </c>
      <c r="H494" s="22">
        <f t="shared" si="44"/>
        <v>12</v>
      </c>
      <c r="I494" s="22">
        <v>5</v>
      </c>
      <c r="J494" s="22">
        <f t="shared" si="45"/>
        <v>0.19</v>
      </c>
      <c r="K494" s="35">
        <v>20650</v>
      </c>
      <c r="L494" s="40">
        <v>5080.37</v>
      </c>
      <c r="M494" s="77">
        <v>0.38</v>
      </c>
      <c r="N494" s="35">
        <f t="shared" si="46"/>
        <v>28496.999999999996</v>
      </c>
      <c r="O494" s="35">
        <f t="shared" si="47"/>
        <v>64973.159999999996</v>
      </c>
      <c r="P494" s="57">
        <f t="shared" si="48"/>
        <v>1424.85</v>
      </c>
      <c r="Q494" s="53">
        <f t="shared" si="49"/>
        <v>1424.85</v>
      </c>
    </row>
    <row r="495" spans="2:17" hidden="1" x14ac:dyDescent="0.25">
      <c r="B495" s="19">
        <v>490</v>
      </c>
      <c r="C495" s="19" t="s">
        <v>6466</v>
      </c>
      <c r="D495" s="22">
        <v>1200054140</v>
      </c>
      <c r="E495" s="23" t="s">
        <v>4186</v>
      </c>
      <c r="F495" s="22">
        <v>2010</v>
      </c>
      <c r="G495" s="38">
        <v>44389</v>
      </c>
      <c r="H495" s="22">
        <f t="shared" si="44"/>
        <v>11</v>
      </c>
      <c r="I495" s="22">
        <v>5</v>
      </c>
      <c r="J495" s="22">
        <f t="shared" si="45"/>
        <v>0.19</v>
      </c>
      <c r="K495" s="35">
        <v>594282.04</v>
      </c>
      <c r="L495" s="40">
        <v>179638.89</v>
      </c>
      <c r="M495" s="77">
        <v>0.38</v>
      </c>
      <c r="N495" s="35">
        <f t="shared" si="46"/>
        <v>820109.21519999998</v>
      </c>
      <c r="O495" s="35">
        <f t="shared" si="47"/>
        <v>1714028.2597679999</v>
      </c>
      <c r="P495" s="57">
        <f t="shared" si="48"/>
        <v>41005.460760000002</v>
      </c>
      <c r="Q495" s="53">
        <f t="shared" si="49"/>
        <v>41005.460760000002</v>
      </c>
    </row>
    <row r="496" spans="2:17" hidden="1" x14ac:dyDescent="0.25">
      <c r="B496" s="19">
        <v>491</v>
      </c>
      <c r="C496" s="19" t="s">
        <v>6466</v>
      </c>
      <c r="D496" s="22">
        <v>1200054160</v>
      </c>
      <c r="E496" s="23" t="s">
        <v>4183</v>
      </c>
      <c r="F496" s="22">
        <v>2010</v>
      </c>
      <c r="G496" s="38">
        <v>44389</v>
      </c>
      <c r="H496" s="22">
        <f t="shared" si="44"/>
        <v>11</v>
      </c>
      <c r="I496" s="22">
        <v>5</v>
      </c>
      <c r="J496" s="22">
        <f t="shared" si="45"/>
        <v>0.19</v>
      </c>
      <c r="K496" s="35">
        <v>271454.77</v>
      </c>
      <c r="L496" s="40">
        <v>82055.06</v>
      </c>
      <c r="M496" s="77">
        <v>0.38</v>
      </c>
      <c r="N496" s="35">
        <f t="shared" si="46"/>
        <v>374607.58260000002</v>
      </c>
      <c r="O496" s="35">
        <f t="shared" si="47"/>
        <v>782929.84763400001</v>
      </c>
      <c r="P496" s="57">
        <f t="shared" si="48"/>
        <v>18730.379130000001</v>
      </c>
      <c r="Q496" s="53">
        <f t="shared" si="49"/>
        <v>18730.379130000001</v>
      </c>
    </row>
    <row r="497" spans="2:17" hidden="1" x14ac:dyDescent="0.25">
      <c r="B497" s="19">
        <v>492</v>
      </c>
      <c r="C497" s="19" t="s">
        <v>6466</v>
      </c>
      <c r="D497" s="22">
        <v>1200054150</v>
      </c>
      <c r="E497" s="23" t="s">
        <v>4187</v>
      </c>
      <c r="F497" s="22">
        <v>2010</v>
      </c>
      <c r="G497" s="38">
        <v>44389</v>
      </c>
      <c r="H497" s="22">
        <f t="shared" si="44"/>
        <v>11</v>
      </c>
      <c r="I497" s="22">
        <v>5</v>
      </c>
      <c r="J497" s="22">
        <f t="shared" si="45"/>
        <v>0.19</v>
      </c>
      <c r="K497" s="35">
        <v>149906.03</v>
      </c>
      <c r="L497" s="40">
        <v>45313.41</v>
      </c>
      <c r="M497" s="77">
        <v>0.38</v>
      </c>
      <c r="N497" s="35">
        <f t="shared" si="46"/>
        <v>206870.32139999999</v>
      </c>
      <c r="O497" s="35">
        <f t="shared" si="47"/>
        <v>432358.97172599996</v>
      </c>
      <c r="P497" s="57">
        <f t="shared" si="48"/>
        <v>10343.51607</v>
      </c>
      <c r="Q497" s="53">
        <f t="shared" si="49"/>
        <v>10343.51607</v>
      </c>
    </row>
    <row r="498" spans="2:17" hidden="1" x14ac:dyDescent="0.25">
      <c r="B498" s="19">
        <v>493</v>
      </c>
      <c r="C498" s="19" t="s">
        <v>6466</v>
      </c>
      <c r="D498" s="22">
        <v>1200047180</v>
      </c>
      <c r="E498" s="23" t="s">
        <v>1597</v>
      </c>
      <c r="F498" s="22">
        <v>2010</v>
      </c>
      <c r="G498" s="38">
        <v>44389</v>
      </c>
      <c r="H498" s="22">
        <f t="shared" si="44"/>
        <v>11</v>
      </c>
      <c r="I498" s="22">
        <v>5</v>
      </c>
      <c r="J498" s="22">
        <f t="shared" si="45"/>
        <v>0.19</v>
      </c>
      <c r="K498" s="35">
        <v>123435</v>
      </c>
      <c r="L498" s="40">
        <v>35919.339999999997</v>
      </c>
      <c r="M498" s="77">
        <v>0.24</v>
      </c>
      <c r="N498" s="35">
        <f t="shared" si="46"/>
        <v>153059.4</v>
      </c>
      <c r="O498" s="35">
        <f t="shared" si="47"/>
        <v>319894.14599999995</v>
      </c>
      <c r="P498" s="57">
        <f t="shared" si="48"/>
        <v>7652.97</v>
      </c>
      <c r="Q498" s="53">
        <f t="shared" si="49"/>
        <v>7652.97</v>
      </c>
    </row>
    <row r="499" spans="2:17" hidden="1" x14ac:dyDescent="0.25">
      <c r="B499" s="19">
        <v>494</v>
      </c>
      <c r="C499" s="19" t="s">
        <v>6466</v>
      </c>
      <c r="D499" s="22">
        <v>1200054170</v>
      </c>
      <c r="E499" s="23" t="s">
        <v>4188</v>
      </c>
      <c r="F499" s="22">
        <v>2010</v>
      </c>
      <c r="G499" s="38">
        <v>44389</v>
      </c>
      <c r="H499" s="22">
        <f t="shared" si="44"/>
        <v>11</v>
      </c>
      <c r="I499" s="22">
        <v>5</v>
      </c>
      <c r="J499" s="22">
        <f t="shared" si="45"/>
        <v>0.19</v>
      </c>
      <c r="K499" s="35">
        <v>59252.29</v>
      </c>
      <c r="L499" s="40">
        <v>17910.7</v>
      </c>
      <c r="M499" s="77">
        <v>0.38</v>
      </c>
      <c r="N499" s="35">
        <f t="shared" si="46"/>
        <v>81768.160199999998</v>
      </c>
      <c r="O499" s="35">
        <f t="shared" si="47"/>
        <v>170895.454818</v>
      </c>
      <c r="P499" s="57">
        <f t="shared" si="48"/>
        <v>4088.4080100000001</v>
      </c>
      <c r="Q499" s="53">
        <f t="shared" si="49"/>
        <v>4088.4080100000001</v>
      </c>
    </row>
    <row r="500" spans="2:17" hidden="1" x14ac:dyDescent="0.25">
      <c r="B500" s="19">
        <v>495</v>
      </c>
      <c r="C500" s="19" t="s">
        <v>6466</v>
      </c>
      <c r="D500" s="22">
        <v>1200046020</v>
      </c>
      <c r="E500" s="23" t="s">
        <v>984</v>
      </c>
      <c r="F500" s="22">
        <v>2010</v>
      </c>
      <c r="G500" s="38">
        <v>44389</v>
      </c>
      <c r="H500" s="22">
        <f t="shared" si="44"/>
        <v>11</v>
      </c>
      <c r="I500" s="22">
        <v>5</v>
      </c>
      <c r="J500" s="22">
        <f t="shared" si="45"/>
        <v>0.19</v>
      </c>
      <c r="K500" s="35">
        <v>56532.75</v>
      </c>
      <c r="L500" s="40">
        <v>15606.17</v>
      </c>
      <c r="M500" s="77">
        <v>0.38</v>
      </c>
      <c r="N500" s="35">
        <f t="shared" si="46"/>
        <v>78015.194999999992</v>
      </c>
      <c r="O500" s="35">
        <f t="shared" si="47"/>
        <v>163051.75754999998</v>
      </c>
      <c r="P500" s="57">
        <f t="shared" si="48"/>
        <v>3900.7597499999997</v>
      </c>
      <c r="Q500" s="53">
        <f t="shared" si="49"/>
        <v>3900.7597499999997</v>
      </c>
    </row>
    <row r="501" spans="2:17" hidden="1" x14ac:dyDescent="0.25">
      <c r="B501" s="19">
        <v>496</v>
      </c>
      <c r="C501" s="19" t="s">
        <v>6466</v>
      </c>
      <c r="D501" s="22">
        <v>1200054200</v>
      </c>
      <c r="E501" s="23" t="s">
        <v>4189</v>
      </c>
      <c r="F501" s="22">
        <v>2010</v>
      </c>
      <c r="G501" s="38">
        <v>44389</v>
      </c>
      <c r="H501" s="22">
        <f t="shared" si="44"/>
        <v>11</v>
      </c>
      <c r="I501" s="22">
        <v>5</v>
      </c>
      <c r="J501" s="22">
        <f t="shared" si="45"/>
        <v>0.19</v>
      </c>
      <c r="K501" s="35">
        <v>41746.660000000003</v>
      </c>
      <c r="L501" s="40">
        <v>12619.15</v>
      </c>
      <c r="M501" s="77">
        <v>0.38</v>
      </c>
      <c r="N501" s="35">
        <f t="shared" si="46"/>
        <v>57610.390800000001</v>
      </c>
      <c r="O501" s="35">
        <f t="shared" si="47"/>
        <v>120405.716772</v>
      </c>
      <c r="P501" s="57">
        <f t="shared" si="48"/>
        <v>2880.5195400000002</v>
      </c>
      <c r="Q501" s="53">
        <f t="shared" si="49"/>
        <v>2880.5195400000002</v>
      </c>
    </row>
    <row r="502" spans="2:17" hidden="1" x14ac:dyDescent="0.25">
      <c r="B502" s="19">
        <v>497</v>
      </c>
      <c r="C502" s="19" t="s">
        <v>6466</v>
      </c>
      <c r="D502" s="22">
        <v>1200054190</v>
      </c>
      <c r="E502" s="23" t="s">
        <v>4190</v>
      </c>
      <c r="F502" s="22">
        <v>2010</v>
      </c>
      <c r="G502" s="38">
        <v>44389</v>
      </c>
      <c r="H502" s="22">
        <f t="shared" si="44"/>
        <v>11</v>
      </c>
      <c r="I502" s="22">
        <v>5</v>
      </c>
      <c r="J502" s="22">
        <f t="shared" si="45"/>
        <v>0.19</v>
      </c>
      <c r="K502" s="35">
        <v>29895.13</v>
      </c>
      <c r="L502" s="40">
        <v>9036.67</v>
      </c>
      <c r="M502" s="77">
        <v>0.45</v>
      </c>
      <c r="N502" s="35">
        <f t="shared" si="46"/>
        <v>43347.938499999997</v>
      </c>
      <c r="O502" s="35">
        <f t="shared" si="47"/>
        <v>90597.191464999982</v>
      </c>
      <c r="P502" s="57">
        <f t="shared" si="48"/>
        <v>2167.396925</v>
      </c>
      <c r="Q502" s="53">
        <f t="shared" si="49"/>
        <v>2167.396925</v>
      </c>
    </row>
    <row r="503" spans="2:17" hidden="1" x14ac:dyDescent="0.25">
      <c r="B503" s="19">
        <v>498</v>
      </c>
      <c r="C503" s="19" t="s">
        <v>6466</v>
      </c>
      <c r="D503" s="22">
        <v>1200060600</v>
      </c>
      <c r="E503" s="23" t="s">
        <v>4191</v>
      </c>
      <c r="F503" s="22">
        <v>2011</v>
      </c>
      <c r="G503" s="38">
        <v>44389</v>
      </c>
      <c r="H503" s="22">
        <f t="shared" si="44"/>
        <v>10</v>
      </c>
      <c r="I503" s="22">
        <v>5</v>
      </c>
      <c r="J503" s="22">
        <f t="shared" si="45"/>
        <v>0.19</v>
      </c>
      <c r="K503" s="35">
        <v>842058</v>
      </c>
      <c r="L503" s="40">
        <v>298524.31</v>
      </c>
      <c r="M503" s="77">
        <v>0.34</v>
      </c>
      <c r="N503" s="35">
        <f t="shared" si="46"/>
        <v>1128357.72</v>
      </c>
      <c r="O503" s="35">
        <f t="shared" si="47"/>
        <v>2143879.6680000001</v>
      </c>
      <c r="P503" s="57">
        <f t="shared" si="48"/>
        <v>56417.885999999999</v>
      </c>
      <c r="Q503" s="53">
        <f t="shared" si="49"/>
        <v>56417.885999999999</v>
      </c>
    </row>
    <row r="504" spans="2:17" hidden="1" x14ac:dyDescent="0.25">
      <c r="B504" s="19">
        <v>499</v>
      </c>
      <c r="C504" s="19" t="s">
        <v>6466</v>
      </c>
      <c r="D504" s="22">
        <v>1200064380</v>
      </c>
      <c r="E504" s="23" t="s">
        <v>4192</v>
      </c>
      <c r="F504" s="22">
        <v>2011</v>
      </c>
      <c r="G504" s="38">
        <v>44389</v>
      </c>
      <c r="H504" s="22">
        <f t="shared" si="44"/>
        <v>10</v>
      </c>
      <c r="I504" s="22">
        <v>5</v>
      </c>
      <c r="J504" s="22">
        <f t="shared" si="45"/>
        <v>0.19</v>
      </c>
      <c r="K504" s="35">
        <v>762178.13</v>
      </c>
      <c r="L504" s="40">
        <v>203529.93</v>
      </c>
      <c r="M504" s="77">
        <v>0.34</v>
      </c>
      <c r="N504" s="35">
        <f t="shared" si="46"/>
        <v>1021318.6942</v>
      </c>
      <c r="O504" s="35">
        <f t="shared" si="47"/>
        <v>1940505.5189799999</v>
      </c>
      <c r="P504" s="57">
        <f t="shared" si="48"/>
        <v>51065.934710000001</v>
      </c>
      <c r="Q504" s="53">
        <f t="shared" si="49"/>
        <v>51065.934710000001</v>
      </c>
    </row>
    <row r="505" spans="2:17" hidden="1" x14ac:dyDescent="0.25">
      <c r="B505" s="19">
        <v>500</v>
      </c>
      <c r="C505" s="19" t="s">
        <v>6466</v>
      </c>
      <c r="D505" s="22">
        <v>1200063440</v>
      </c>
      <c r="E505" s="23" t="s">
        <v>4193</v>
      </c>
      <c r="F505" s="22">
        <v>2011</v>
      </c>
      <c r="G505" s="38">
        <v>44389</v>
      </c>
      <c r="H505" s="22">
        <f t="shared" si="44"/>
        <v>10</v>
      </c>
      <c r="I505" s="22">
        <v>5</v>
      </c>
      <c r="J505" s="22">
        <f t="shared" si="45"/>
        <v>0.19</v>
      </c>
      <c r="K505" s="35">
        <v>280000</v>
      </c>
      <c r="L505" s="40">
        <v>103699.07</v>
      </c>
      <c r="M505" s="77">
        <v>0.34</v>
      </c>
      <c r="N505" s="35">
        <f t="shared" si="46"/>
        <v>375200</v>
      </c>
      <c r="O505" s="35">
        <f t="shared" si="47"/>
        <v>712880</v>
      </c>
      <c r="P505" s="57">
        <f t="shared" si="48"/>
        <v>18760</v>
      </c>
      <c r="Q505" s="53">
        <f t="shared" si="49"/>
        <v>18760</v>
      </c>
    </row>
    <row r="506" spans="2:17" hidden="1" x14ac:dyDescent="0.25">
      <c r="B506" s="19">
        <v>501</v>
      </c>
      <c r="C506" s="19" t="s">
        <v>6466</v>
      </c>
      <c r="D506" s="22">
        <v>1200057120</v>
      </c>
      <c r="E506" s="23" t="s">
        <v>4194</v>
      </c>
      <c r="F506" s="22">
        <v>2011</v>
      </c>
      <c r="G506" s="38">
        <v>44389</v>
      </c>
      <c r="H506" s="22">
        <f t="shared" si="44"/>
        <v>10</v>
      </c>
      <c r="I506" s="22">
        <v>5</v>
      </c>
      <c r="J506" s="22">
        <f t="shared" si="45"/>
        <v>0.19</v>
      </c>
      <c r="K506" s="35">
        <v>63153</v>
      </c>
      <c r="L506" s="40">
        <v>20760.419999999998</v>
      </c>
      <c r="M506" s="77">
        <v>0.11</v>
      </c>
      <c r="N506" s="35">
        <f t="shared" si="46"/>
        <v>70099.83</v>
      </c>
      <c r="O506" s="35">
        <f t="shared" si="47"/>
        <v>133189.677</v>
      </c>
      <c r="P506" s="57">
        <f t="shared" si="48"/>
        <v>3504.9915000000001</v>
      </c>
      <c r="Q506" s="53">
        <f t="shared" si="49"/>
        <v>3504.9915000000001</v>
      </c>
    </row>
    <row r="507" spans="2:17" hidden="1" x14ac:dyDescent="0.25">
      <c r="B507" s="19">
        <v>502</v>
      </c>
      <c r="C507" s="19" t="s">
        <v>6466</v>
      </c>
      <c r="D507" s="22">
        <v>1200065160</v>
      </c>
      <c r="E507" s="23" t="s">
        <v>4195</v>
      </c>
      <c r="F507" s="22">
        <v>2011</v>
      </c>
      <c r="G507" s="38">
        <v>44389</v>
      </c>
      <c r="H507" s="22">
        <f t="shared" si="44"/>
        <v>10</v>
      </c>
      <c r="I507" s="22">
        <v>5</v>
      </c>
      <c r="J507" s="22">
        <f t="shared" si="45"/>
        <v>0.19</v>
      </c>
      <c r="K507" s="35">
        <v>60688.34</v>
      </c>
      <c r="L507" s="40">
        <v>16206.04</v>
      </c>
      <c r="M507" s="77">
        <v>0.34</v>
      </c>
      <c r="N507" s="35">
        <f t="shared" si="46"/>
        <v>81322.375599999999</v>
      </c>
      <c r="O507" s="35">
        <f t="shared" si="47"/>
        <v>154512.51363999999</v>
      </c>
      <c r="P507" s="57">
        <f t="shared" si="48"/>
        <v>4066.1187800000002</v>
      </c>
      <c r="Q507" s="53">
        <f t="shared" si="49"/>
        <v>4066.1187800000002</v>
      </c>
    </row>
    <row r="508" spans="2:17" hidden="1" x14ac:dyDescent="0.25">
      <c r="B508" s="19">
        <v>503</v>
      </c>
      <c r="C508" s="19" t="s">
        <v>6466</v>
      </c>
      <c r="D508" s="22">
        <v>1200060610</v>
      </c>
      <c r="E508" s="23" t="s">
        <v>4196</v>
      </c>
      <c r="F508" s="22">
        <v>2011</v>
      </c>
      <c r="G508" s="38">
        <v>44389</v>
      </c>
      <c r="H508" s="22">
        <f t="shared" si="44"/>
        <v>10</v>
      </c>
      <c r="I508" s="22">
        <v>5</v>
      </c>
      <c r="J508" s="22">
        <f t="shared" si="45"/>
        <v>0.19</v>
      </c>
      <c r="K508" s="35">
        <v>59284.3</v>
      </c>
      <c r="L508" s="40">
        <v>21717.64</v>
      </c>
      <c r="M508" s="77">
        <v>0.34</v>
      </c>
      <c r="N508" s="35">
        <f t="shared" si="46"/>
        <v>79440.962000000014</v>
      </c>
      <c r="O508" s="35">
        <f t="shared" si="47"/>
        <v>150937.82780000003</v>
      </c>
      <c r="P508" s="57">
        <f t="shared" si="48"/>
        <v>3972.0481000000009</v>
      </c>
      <c r="Q508" s="53">
        <f t="shared" si="49"/>
        <v>3972.0481000000009</v>
      </c>
    </row>
    <row r="509" spans="2:17" x14ac:dyDescent="0.25">
      <c r="B509" s="109">
        <v>504</v>
      </c>
      <c r="C509" s="109" t="s">
        <v>6466</v>
      </c>
      <c r="D509" s="109">
        <v>1200070880</v>
      </c>
      <c r="E509" s="108" t="s">
        <v>4197</v>
      </c>
      <c r="F509" s="109">
        <v>2012</v>
      </c>
      <c r="G509" s="110">
        <v>44389</v>
      </c>
      <c r="H509" s="109">
        <f t="shared" si="44"/>
        <v>9</v>
      </c>
      <c r="I509" s="109">
        <v>5</v>
      </c>
      <c r="J509" s="109">
        <f t="shared" si="45"/>
        <v>0.19</v>
      </c>
      <c r="K509" s="112">
        <v>246000</v>
      </c>
      <c r="L509" s="138">
        <v>1</v>
      </c>
      <c r="M509" s="121">
        <v>0</v>
      </c>
      <c r="N509" s="112">
        <f t="shared" si="46"/>
        <v>246000</v>
      </c>
      <c r="O509" s="112">
        <f t="shared" si="47"/>
        <v>420660</v>
      </c>
      <c r="P509" s="114">
        <f t="shared" si="48"/>
        <v>12300</v>
      </c>
      <c r="Q509" s="115">
        <f t="shared" si="49"/>
        <v>12300</v>
      </c>
    </row>
    <row r="510" spans="2:17" hidden="1" x14ac:dyDescent="0.25">
      <c r="B510" s="19">
        <v>505</v>
      </c>
      <c r="C510" s="19" t="s">
        <v>6466</v>
      </c>
      <c r="D510" s="22">
        <v>1200073840</v>
      </c>
      <c r="E510" s="23" t="s">
        <v>4198</v>
      </c>
      <c r="F510" s="22">
        <v>2012</v>
      </c>
      <c r="G510" s="38">
        <v>44389</v>
      </c>
      <c r="H510" s="22">
        <f t="shared" si="44"/>
        <v>9</v>
      </c>
      <c r="I510" s="22">
        <v>5</v>
      </c>
      <c r="J510" s="22">
        <f t="shared" si="45"/>
        <v>0.19</v>
      </c>
      <c r="K510" s="35">
        <v>82260</v>
      </c>
      <c r="L510" s="40">
        <v>45654.62</v>
      </c>
      <c r="M510" s="77">
        <v>0.3</v>
      </c>
      <c r="N510" s="35">
        <f t="shared" si="46"/>
        <v>106938</v>
      </c>
      <c r="O510" s="35">
        <f t="shared" si="47"/>
        <v>182863.98</v>
      </c>
      <c r="P510" s="57">
        <f t="shared" si="48"/>
        <v>5346.9000000000005</v>
      </c>
      <c r="Q510" s="53">
        <f t="shared" si="49"/>
        <v>5346.9000000000005</v>
      </c>
    </row>
    <row r="511" spans="2:17" hidden="1" x14ac:dyDescent="0.25">
      <c r="B511" s="19">
        <v>506</v>
      </c>
      <c r="C511" s="19" t="s">
        <v>6466</v>
      </c>
      <c r="D511" s="22">
        <v>1200070480</v>
      </c>
      <c r="E511" s="23" t="s">
        <v>4199</v>
      </c>
      <c r="F511" s="22">
        <v>2012</v>
      </c>
      <c r="G511" s="38">
        <v>44389</v>
      </c>
      <c r="H511" s="22">
        <f t="shared" si="44"/>
        <v>9</v>
      </c>
      <c r="I511" s="22">
        <v>5</v>
      </c>
      <c r="J511" s="22">
        <f t="shared" si="45"/>
        <v>0.19</v>
      </c>
      <c r="K511" s="35">
        <v>30661.8</v>
      </c>
      <c r="L511" s="40">
        <v>12139.6</v>
      </c>
      <c r="M511" s="77">
        <v>0.3</v>
      </c>
      <c r="N511" s="35">
        <f t="shared" si="46"/>
        <v>39860.340000000004</v>
      </c>
      <c r="O511" s="35">
        <f t="shared" si="47"/>
        <v>68161.181400000001</v>
      </c>
      <c r="P511" s="57">
        <f t="shared" si="48"/>
        <v>1993.0170000000003</v>
      </c>
      <c r="Q511" s="53">
        <f t="shared" si="49"/>
        <v>1993.0170000000003</v>
      </c>
    </row>
    <row r="512" spans="2:17" x14ac:dyDescent="0.25">
      <c r="B512" s="109">
        <v>507</v>
      </c>
      <c r="C512" s="109" t="s">
        <v>6466</v>
      </c>
      <c r="D512" s="109">
        <v>1200080500</v>
      </c>
      <c r="E512" s="108" t="s">
        <v>4200</v>
      </c>
      <c r="F512" s="109">
        <v>2013</v>
      </c>
      <c r="G512" s="110">
        <v>44389</v>
      </c>
      <c r="H512" s="109">
        <f t="shared" si="44"/>
        <v>8</v>
      </c>
      <c r="I512" s="109">
        <v>5</v>
      </c>
      <c r="J512" s="109">
        <f t="shared" si="45"/>
        <v>0.19</v>
      </c>
      <c r="K512" s="112">
        <v>1600000</v>
      </c>
      <c r="L512" s="138">
        <v>1</v>
      </c>
      <c r="M512" s="121">
        <v>0</v>
      </c>
      <c r="N512" s="112">
        <f t="shared" si="46"/>
        <v>1600000</v>
      </c>
      <c r="O512" s="112">
        <f t="shared" si="47"/>
        <v>2432000</v>
      </c>
      <c r="P512" s="114">
        <f t="shared" si="48"/>
        <v>80000</v>
      </c>
      <c r="Q512" s="115">
        <f t="shared" si="49"/>
        <v>80000</v>
      </c>
    </row>
    <row r="513" spans="2:17" hidden="1" x14ac:dyDescent="0.25">
      <c r="B513" s="19">
        <v>508</v>
      </c>
      <c r="C513" s="19" t="s">
        <v>6466</v>
      </c>
      <c r="D513" s="22">
        <v>1200081270</v>
      </c>
      <c r="E513" s="23" t="s">
        <v>4201</v>
      </c>
      <c r="F513" s="22">
        <v>2013</v>
      </c>
      <c r="G513" s="38">
        <v>44389</v>
      </c>
      <c r="H513" s="22">
        <f t="shared" si="44"/>
        <v>8</v>
      </c>
      <c r="I513" s="22">
        <v>5</v>
      </c>
      <c r="J513" s="22">
        <f t="shared" si="45"/>
        <v>0.19</v>
      </c>
      <c r="K513" s="35">
        <v>166960</v>
      </c>
      <c r="L513" s="40">
        <v>82617.5</v>
      </c>
      <c r="M513" s="77">
        <v>0.18</v>
      </c>
      <c r="N513" s="35">
        <f t="shared" si="46"/>
        <v>197012.8</v>
      </c>
      <c r="O513" s="35">
        <f t="shared" si="47"/>
        <v>299459.45600000001</v>
      </c>
      <c r="P513" s="57">
        <f t="shared" si="48"/>
        <v>9850.64</v>
      </c>
      <c r="Q513" s="53">
        <f t="shared" si="49"/>
        <v>9850.64</v>
      </c>
    </row>
    <row r="514" spans="2:17" hidden="1" x14ac:dyDescent="0.25">
      <c r="B514" s="19">
        <v>509</v>
      </c>
      <c r="C514" s="19" t="s">
        <v>6466</v>
      </c>
      <c r="D514" s="22">
        <v>1200081550</v>
      </c>
      <c r="E514" s="23" t="s">
        <v>4202</v>
      </c>
      <c r="F514" s="22">
        <v>2013</v>
      </c>
      <c r="G514" s="38">
        <v>44389</v>
      </c>
      <c r="H514" s="22">
        <f t="shared" si="44"/>
        <v>8</v>
      </c>
      <c r="I514" s="22">
        <v>5</v>
      </c>
      <c r="J514" s="22">
        <f t="shared" si="45"/>
        <v>0.19</v>
      </c>
      <c r="K514" s="35">
        <v>150789.4</v>
      </c>
      <c r="L514" s="40">
        <v>73998.429999999993</v>
      </c>
      <c r="M514" s="77">
        <v>0</v>
      </c>
      <c r="N514" s="35">
        <f t="shared" si="46"/>
        <v>150789.4</v>
      </c>
      <c r="O514" s="35">
        <f t="shared" si="47"/>
        <v>229199.88800000001</v>
      </c>
      <c r="P514" s="57">
        <f t="shared" si="48"/>
        <v>7539.47</v>
      </c>
      <c r="Q514" s="53">
        <f t="shared" si="49"/>
        <v>7539.47</v>
      </c>
    </row>
    <row r="515" spans="2:17" hidden="1" x14ac:dyDescent="0.25">
      <c r="B515" s="19">
        <v>510</v>
      </c>
      <c r="C515" s="19" t="s">
        <v>6466</v>
      </c>
      <c r="D515" s="22">
        <v>1200082490</v>
      </c>
      <c r="E515" s="23" t="s">
        <v>4196</v>
      </c>
      <c r="F515" s="22">
        <v>2013</v>
      </c>
      <c r="G515" s="38">
        <v>44389</v>
      </c>
      <c r="H515" s="22">
        <f t="shared" si="44"/>
        <v>8</v>
      </c>
      <c r="I515" s="22">
        <v>5</v>
      </c>
      <c r="J515" s="22">
        <f t="shared" si="45"/>
        <v>0.19</v>
      </c>
      <c r="K515" s="35">
        <v>139062.09</v>
      </c>
      <c r="L515" s="40">
        <v>69774.81</v>
      </c>
      <c r="M515" s="77">
        <v>0.18</v>
      </c>
      <c r="N515" s="35">
        <f t="shared" si="46"/>
        <v>164093.26619999998</v>
      </c>
      <c r="O515" s="35">
        <f t="shared" si="47"/>
        <v>249421.76462399997</v>
      </c>
      <c r="P515" s="57">
        <f t="shared" si="48"/>
        <v>8204.6633099999999</v>
      </c>
      <c r="Q515" s="53">
        <f t="shared" si="49"/>
        <v>8204.6633099999999</v>
      </c>
    </row>
    <row r="516" spans="2:17" hidden="1" x14ac:dyDescent="0.25">
      <c r="B516" s="19">
        <v>511</v>
      </c>
      <c r="C516" s="19" t="s">
        <v>6466</v>
      </c>
      <c r="D516" s="22">
        <v>1200082690</v>
      </c>
      <c r="E516" s="23" t="s">
        <v>4203</v>
      </c>
      <c r="F516" s="22">
        <v>2013</v>
      </c>
      <c r="G516" s="38">
        <v>44389</v>
      </c>
      <c r="H516" s="22">
        <f t="shared" si="44"/>
        <v>8</v>
      </c>
      <c r="I516" s="22">
        <v>5</v>
      </c>
      <c r="J516" s="22">
        <f t="shared" si="45"/>
        <v>0.19</v>
      </c>
      <c r="K516" s="35">
        <v>105000</v>
      </c>
      <c r="L516" s="40">
        <v>51787.34</v>
      </c>
      <c r="M516" s="77">
        <v>0.18</v>
      </c>
      <c r="N516" s="35">
        <f t="shared" si="46"/>
        <v>123900</v>
      </c>
      <c r="O516" s="35">
        <f t="shared" si="47"/>
        <v>188328</v>
      </c>
      <c r="P516" s="57">
        <f t="shared" si="48"/>
        <v>6195</v>
      </c>
      <c r="Q516" s="53">
        <f t="shared" si="49"/>
        <v>6195</v>
      </c>
    </row>
    <row r="517" spans="2:17" hidden="1" x14ac:dyDescent="0.25">
      <c r="B517" s="19">
        <v>512</v>
      </c>
      <c r="C517" s="19" t="s">
        <v>6466</v>
      </c>
      <c r="D517" s="22">
        <v>1200080910</v>
      </c>
      <c r="E517" s="23" t="s">
        <v>4204</v>
      </c>
      <c r="F517" s="22">
        <v>2013</v>
      </c>
      <c r="G517" s="38">
        <v>44389</v>
      </c>
      <c r="H517" s="22">
        <f t="shared" si="44"/>
        <v>8</v>
      </c>
      <c r="I517" s="22">
        <v>5</v>
      </c>
      <c r="J517" s="22">
        <f t="shared" si="45"/>
        <v>0.19</v>
      </c>
      <c r="K517" s="35">
        <v>89466.3</v>
      </c>
      <c r="L517" s="40">
        <v>43730.12</v>
      </c>
      <c r="M517" s="77">
        <v>0.18</v>
      </c>
      <c r="N517" s="35">
        <f t="shared" si="46"/>
        <v>105570.234</v>
      </c>
      <c r="O517" s="35">
        <f t="shared" si="47"/>
        <v>160466.75568</v>
      </c>
      <c r="P517" s="57">
        <f t="shared" si="48"/>
        <v>5278.5117</v>
      </c>
      <c r="Q517" s="53">
        <f t="shared" si="49"/>
        <v>5278.5117</v>
      </c>
    </row>
    <row r="518" spans="2:17" hidden="1" x14ac:dyDescent="0.25">
      <c r="B518" s="19">
        <v>513</v>
      </c>
      <c r="C518" s="19" t="s">
        <v>6466</v>
      </c>
      <c r="D518" s="22">
        <v>1200080690</v>
      </c>
      <c r="E518" s="23" t="s">
        <v>1254</v>
      </c>
      <c r="F518" s="22">
        <v>2013</v>
      </c>
      <c r="G518" s="38">
        <v>44389</v>
      </c>
      <c r="H518" s="22">
        <f t="shared" si="44"/>
        <v>8</v>
      </c>
      <c r="I518" s="22">
        <v>5</v>
      </c>
      <c r="J518" s="22">
        <f t="shared" si="45"/>
        <v>0.19</v>
      </c>
      <c r="K518" s="35">
        <v>31000</v>
      </c>
      <c r="L518" s="40">
        <v>14699.94</v>
      </c>
      <c r="M518" s="77">
        <v>0.18</v>
      </c>
      <c r="N518" s="35">
        <f t="shared" si="46"/>
        <v>36580</v>
      </c>
      <c r="O518" s="35">
        <f t="shared" si="47"/>
        <v>55601.599999999999</v>
      </c>
      <c r="P518" s="57">
        <f t="shared" si="48"/>
        <v>1829</v>
      </c>
      <c r="Q518" s="53">
        <f t="shared" si="49"/>
        <v>1829</v>
      </c>
    </row>
    <row r="519" spans="2:17" hidden="1" x14ac:dyDescent="0.25">
      <c r="B519" s="19">
        <v>514</v>
      </c>
      <c r="C519" s="19" t="s">
        <v>6466</v>
      </c>
      <c r="D519" s="22">
        <v>1200077010</v>
      </c>
      <c r="E519" s="23" t="s">
        <v>1654</v>
      </c>
      <c r="F519" s="22">
        <v>2013</v>
      </c>
      <c r="G519" s="38">
        <v>44389</v>
      </c>
      <c r="H519" s="22">
        <f t="shared" ref="H519:H582" si="50">YEAR(G519)-F519</f>
        <v>8</v>
      </c>
      <c r="I519" s="22">
        <v>5</v>
      </c>
      <c r="J519" s="22">
        <f t="shared" ref="J519:J582" si="51">(95/I519/100)</f>
        <v>0.19</v>
      </c>
      <c r="K519" s="35">
        <v>14000</v>
      </c>
      <c r="L519" s="40">
        <v>6625.97</v>
      </c>
      <c r="M519" s="77">
        <v>0.08</v>
      </c>
      <c r="N519" s="35">
        <f t="shared" ref="N519:N582" si="52">K519*(1+M519)</f>
        <v>15120.000000000002</v>
      </c>
      <c r="O519" s="35">
        <f t="shared" ref="O519:O582" si="53">H519*J519*N519</f>
        <v>22982.400000000001</v>
      </c>
      <c r="P519" s="57">
        <f t="shared" ref="P519:P582" si="54">IF(N519-O519&lt;=0,5%*N519,N519-O519)</f>
        <v>756.00000000000011</v>
      </c>
      <c r="Q519" s="53">
        <f t="shared" ref="Q519:Q582" si="55">IF(P519=N519*5%,P519,P519*0.9)</f>
        <v>756.00000000000011</v>
      </c>
    </row>
    <row r="520" spans="2:17" hidden="1" x14ac:dyDescent="0.25">
      <c r="B520" s="19">
        <v>515</v>
      </c>
      <c r="C520" s="19" t="s">
        <v>6466</v>
      </c>
      <c r="D520" s="22">
        <v>1200090770</v>
      </c>
      <c r="E520" s="23" t="s">
        <v>4205</v>
      </c>
      <c r="F520" s="22">
        <v>2014</v>
      </c>
      <c r="G520" s="38">
        <v>44389</v>
      </c>
      <c r="H520" s="22">
        <f t="shared" si="50"/>
        <v>7</v>
      </c>
      <c r="I520" s="22">
        <v>5</v>
      </c>
      <c r="J520" s="22">
        <f t="shared" si="51"/>
        <v>0.19</v>
      </c>
      <c r="K520" s="35">
        <v>3200000</v>
      </c>
      <c r="L520" s="40">
        <v>1729461.2</v>
      </c>
      <c r="M520" s="77">
        <v>0.08</v>
      </c>
      <c r="N520" s="35">
        <f t="shared" si="52"/>
        <v>3456000</v>
      </c>
      <c r="O520" s="35">
        <f t="shared" si="53"/>
        <v>4596480</v>
      </c>
      <c r="P520" s="57">
        <f t="shared" si="54"/>
        <v>172800</v>
      </c>
      <c r="Q520" s="53">
        <f t="shared" si="55"/>
        <v>172800</v>
      </c>
    </row>
    <row r="521" spans="2:17" hidden="1" x14ac:dyDescent="0.25">
      <c r="B521" s="19">
        <v>516</v>
      </c>
      <c r="C521" s="19" t="s">
        <v>6466</v>
      </c>
      <c r="D521" s="22">
        <v>1200094620</v>
      </c>
      <c r="E521" s="23" t="s">
        <v>4206</v>
      </c>
      <c r="F521" s="22">
        <v>2014</v>
      </c>
      <c r="G521" s="38">
        <v>44389</v>
      </c>
      <c r="H521" s="22">
        <f t="shared" si="50"/>
        <v>7</v>
      </c>
      <c r="I521" s="22">
        <v>5</v>
      </c>
      <c r="J521" s="22">
        <f t="shared" si="51"/>
        <v>0.19</v>
      </c>
      <c r="K521" s="35">
        <v>1315997.8400000001</v>
      </c>
      <c r="L521" s="40">
        <v>751621.05</v>
      </c>
      <c r="M521" s="77">
        <v>0.08</v>
      </c>
      <c r="N521" s="35">
        <f t="shared" si="52"/>
        <v>1421277.6672000003</v>
      </c>
      <c r="O521" s="35">
        <f t="shared" si="53"/>
        <v>1890299.2973760006</v>
      </c>
      <c r="P521" s="57">
        <f t="shared" si="54"/>
        <v>71063.883360000022</v>
      </c>
      <c r="Q521" s="53">
        <f t="shared" si="55"/>
        <v>71063.883360000022</v>
      </c>
    </row>
    <row r="522" spans="2:17" hidden="1" x14ac:dyDescent="0.25">
      <c r="B522" s="19">
        <v>517</v>
      </c>
      <c r="C522" s="19" t="s">
        <v>6466</v>
      </c>
      <c r="D522" s="22">
        <v>1200083480</v>
      </c>
      <c r="E522" s="23" t="s">
        <v>4207</v>
      </c>
      <c r="F522" s="22">
        <v>2014</v>
      </c>
      <c r="G522" s="38">
        <v>44389</v>
      </c>
      <c r="H522" s="22">
        <f t="shared" si="50"/>
        <v>7</v>
      </c>
      <c r="I522" s="22">
        <v>5</v>
      </c>
      <c r="J522" s="22">
        <f t="shared" si="51"/>
        <v>0.19</v>
      </c>
      <c r="K522" s="35">
        <v>655000</v>
      </c>
      <c r="L522" s="40">
        <v>341694.63</v>
      </c>
      <c r="M522" s="77">
        <v>0.08</v>
      </c>
      <c r="N522" s="35">
        <f t="shared" si="52"/>
        <v>707400</v>
      </c>
      <c r="O522" s="35">
        <f t="shared" si="53"/>
        <v>940842</v>
      </c>
      <c r="P522" s="57">
        <f t="shared" si="54"/>
        <v>35370</v>
      </c>
      <c r="Q522" s="53">
        <f t="shared" si="55"/>
        <v>35370</v>
      </c>
    </row>
    <row r="523" spans="2:17" hidden="1" x14ac:dyDescent="0.25">
      <c r="B523" s="19">
        <v>518</v>
      </c>
      <c r="C523" s="19" t="s">
        <v>6466</v>
      </c>
      <c r="D523" s="22">
        <v>1200093950</v>
      </c>
      <c r="E523" s="23" t="s">
        <v>4208</v>
      </c>
      <c r="F523" s="22">
        <v>2014</v>
      </c>
      <c r="G523" s="38">
        <v>44389</v>
      </c>
      <c r="H523" s="22">
        <f t="shared" si="50"/>
        <v>7</v>
      </c>
      <c r="I523" s="22">
        <v>5</v>
      </c>
      <c r="J523" s="22">
        <f t="shared" si="51"/>
        <v>0.19</v>
      </c>
      <c r="K523" s="35">
        <v>26452.14</v>
      </c>
      <c r="L523" s="40">
        <v>14711.73</v>
      </c>
      <c r="M523" s="77">
        <v>0.08</v>
      </c>
      <c r="N523" s="35">
        <f t="shared" si="52"/>
        <v>28568.3112</v>
      </c>
      <c r="O523" s="35">
        <f t="shared" si="53"/>
        <v>37995.853896000001</v>
      </c>
      <c r="P523" s="57">
        <f t="shared" si="54"/>
        <v>1428.4155600000001</v>
      </c>
      <c r="Q523" s="53">
        <f t="shared" si="55"/>
        <v>1428.4155600000001</v>
      </c>
    </row>
    <row r="524" spans="2:17" hidden="1" x14ac:dyDescent="0.25">
      <c r="B524" s="19">
        <v>519</v>
      </c>
      <c r="C524" s="19" t="s">
        <v>6466</v>
      </c>
      <c r="D524" s="22">
        <v>1200083120</v>
      </c>
      <c r="E524" s="23" t="s">
        <v>4209</v>
      </c>
      <c r="F524" s="22">
        <v>2014</v>
      </c>
      <c r="G524" s="38">
        <v>44389</v>
      </c>
      <c r="H524" s="22">
        <f t="shared" si="50"/>
        <v>7</v>
      </c>
      <c r="I524" s="22">
        <v>5</v>
      </c>
      <c r="J524" s="22">
        <f t="shared" si="51"/>
        <v>0.19</v>
      </c>
      <c r="K524" s="35">
        <v>24960</v>
      </c>
      <c r="L524" s="40">
        <v>13243.62</v>
      </c>
      <c r="M524" s="77">
        <v>0.08</v>
      </c>
      <c r="N524" s="35">
        <f t="shared" si="52"/>
        <v>26956.800000000003</v>
      </c>
      <c r="O524" s="35">
        <f t="shared" si="53"/>
        <v>35852.544000000009</v>
      </c>
      <c r="P524" s="57">
        <f t="shared" si="54"/>
        <v>1347.8400000000001</v>
      </c>
      <c r="Q524" s="53">
        <f t="shared" si="55"/>
        <v>1347.8400000000001</v>
      </c>
    </row>
    <row r="525" spans="2:17" hidden="1" x14ac:dyDescent="0.25">
      <c r="B525" s="19">
        <v>520</v>
      </c>
      <c r="C525" s="19" t="s">
        <v>6466</v>
      </c>
      <c r="D525" s="22">
        <v>1200091770</v>
      </c>
      <c r="E525" s="23" t="s">
        <v>4210</v>
      </c>
      <c r="F525" s="22">
        <v>2014</v>
      </c>
      <c r="G525" s="38">
        <v>44389</v>
      </c>
      <c r="H525" s="22">
        <f t="shared" si="50"/>
        <v>7</v>
      </c>
      <c r="I525" s="22">
        <v>5</v>
      </c>
      <c r="J525" s="22">
        <f t="shared" si="51"/>
        <v>0.19</v>
      </c>
      <c r="K525" s="35">
        <v>10368.75</v>
      </c>
      <c r="L525" s="40">
        <v>5628.47</v>
      </c>
      <c r="M525" s="77">
        <v>0.08</v>
      </c>
      <c r="N525" s="35">
        <f t="shared" si="52"/>
        <v>11198.25</v>
      </c>
      <c r="O525" s="35">
        <f t="shared" si="53"/>
        <v>14893.672500000001</v>
      </c>
      <c r="P525" s="57">
        <f t="shared" si="54"/>
        <v>559.91250000000002</v>
      </c>
      <c r="Q525" s="53">
        <f t="shared" si="55"/>
        <v>559.91250000000002</v>
      </c>
    </row>
    <row r="526" spans="2:17" hidden="1" x14ac:dyDescent="0.25">
      <c r="B526" s="19">
        <v>521</v>
      </c>
      <c r="C526" s="19" t="s">
        <v>6466</v>
      </c>
      <c r="D526" s="22">
        <v>1200103570</v>
      </c>
      <c r="E526" s="23" t="s">
        <v>4211</v>
      </c>
      <c r="F526" s="22">
        <v>2015</v>
      </c>
      <c r="G526" s="38">
        <v>44389</v>
      </c>
      <c r="H526" s="22">
        <f t="shared" si="50"/>
        <v>6</v>
      </c>
      <c r="I526" s="22">
        <v>5</v>
      </c>
      <c r="J526" s="22">
        <f t="shared" si="51"/>
        <v>0.19</v>
      </c>
      <c r="K526" s="35">
        <v>1870518.64</v>
      </c>
      <c r="L526" s="40">
        <v>1180175.6100000001</v>
      </c>
      <c r="M526" s="77">
        <v>0</v>
      </c>
      <c r="N526" s="35">
        <f t="shared" si="52"/>
        <v>1870518.64</v>
      </c>
      <c r="O526" s="35">
        <f t="shared" si="53"/>
        <v>2132391.2496000002</v>
      </c>
      <c r="P526" s="57">
        <f t="shared" si="54"/>
        <v>93525.932000000001</v>
      </c>
      <c r="Q526" s="53">
        <f t="shared" si="55"/>
        <v>93525.932000000001</v>
      </c>
    </row>
    <row r="527" spans="2:17" hidden="1" x14ac:dyDescent="0.25">
      <c r="B527" s="19">
        <v>522</v>
      </c>
      <c r="C527" s="19" t="s">
        <v>6466</v>
      </c>
      <c r="D527" s="22">
        <v>1200100010</v>
      </c>
      <c r="E527" s="23" t="s">
        <v>4212</v>
      </c>
      <c r="F527" s="22">
        <v>2015</v>
      </c>
      <c r="G527" s="38">
        <v>44389</v>
      </c>
      <c r="H527" s="22">
        <f t="shared" si="50"/>
        <v>6</v>
      </c>
      <c r="I527" s="22">
        <v>5</v>
      </c>
      <c r="J527" s="22">
        <f t="shared" si="51"/>
        <v>0.19</v>
      </c>
      <c r="K527" s="35">
        <v>465000</v>
      </c>
      <c r="L527" s="40">
        <v>281526.82</v>
      </c>
      <c r="M527" s="77">
        <v>0</v>
      </c>
      <c r="N527" s="35">
        <f t="shared" si="52"/>
        <v>465000</v>
      </c>
      <c r="O527" s="35">
        <f t="shared" si="53"/>
        <v>530100</v>
      </c>
      <c r="P527" s="57">
        <f t="shared" si="54"/>
        <v>23250</v>
      </c>
      <c r="Q527" s="53">
        <f t="shared" si="55"/>
        <v>23250</v>
      </c>
    </row>
    <row r="528" spans="2:17" hidden="1" x14ac:dyDescent="0.25">
      <c r="B528" s="19">
        <v>523</v>
      </c>
      <c r="C528" s="19" t="s">
        <v>6466</v>
      </c>
      <c r="D528" s="22">
        <v>1200099520</v>
      </c>
      <c r="E528" s="23" t="s">
        <v>4213</v>
      </c>
      <c r="F528" s="22">
        <v>2015</v>
      </c>
      <c r="G528" s="38">
        <v>44389</v>
      </c>
      <c r="H528" s="22">
        <f t="shared" si="50"/>
        <v>6</v>
      </c>
      <c r="I528" s="22">
        <v>5</v>
      </c>
      <c r="J528" s="22">
        <f t="shared" si="51"/>
        <v>0.19</v>
      </c>
      <c r="K528" s="35">
        <v>121757.84</v>
      </c>
      <c r="L528" s="40">
        <v>71008.710000000006</v>
      </c>
      <c r="M528" s="77">
        <v>0</v>
      </c>
      <c r="N528" s="35">
        <f t="shared" si="52"/>
        <v>121757.84</v>
      </c>
      <c r="O528" s="35">
        <f t="shared" si="53"/>
        <v>138803.9376</v>
      </c>
      <c r="P528" s="57">
        <f t="shared" si="54"/>
        <v>6087.8919999999998</v>
      </c>
      <c r="Q528" s="53">
        <f t="shared" si="55"/>
        <v>6087.8919999999998</v>
      </c>
    </row>
    <row r="529" spans="2:17" hidden="1" x14ac:dyDescent="0.25">
      <c r="B529" s="19">
        <v>524</v>
      </c>
      <c r="C529" s="19" t="s">
        <v>6466</v>
      </c>
      <c r="D529" s="22">
        <v>1200096830</v>
      </c>
      <c r="E529" s="23" t="s">
        <v>4203</v>
      </c>
      <c r="F529" s="22">
        <v>2015</v>
      </c>
      <c r="G529" s="38">
        <v>44389</v>
      </c>
      <c r="H529" s="22">
        <f t="shared" si="50"/>
        <v>6</v>
      </c>
      <c r="I529" s="22">
        <v>5</v>
      </c>
      <c r="J529" s="22">
        <f t="shared" si="51"/>
        <v>0.19</v>
      </c>
      <c r="K529" s="35">
        <v>105000</v>
      </c>
      <c r="L529" s="40">
        <v>60468.5</v>
      </c>
      <c r="M529" s="77">
        <v>0</v>
      </c>
      <c r="N529" s="35">
        <f t="shared" si="52"/>
        <v>105000</v>
      </c>
      <c r="O529" s="35">
        <f t="shared" si="53"/>
        <v>119700.00000000001</v>
      </c>
      <c r="P529" s="57">
        <f t="shared" si="54"/>
        <v>5250</v>
      </c>
      <c r="Q529" s="53">
        <f t="shared" si="55"/>
        <v>5250</v>
      </c>
    </row>
    <row r="530" spans="2:17" hidden="1" x14ac:dyDescent="0.25">
      <c r="B530" s="19">
        <v>525</v>
      </c>
      <c r="C530" s="19" t="s">
        <v>6466</v>
      </c>
      <c r="D530" s="22">
        <v>1200099990</v>
      </c>
      <c r="E530" s="23" t="s">
        <v>4214</v>
      </c>
      <c r="F530" s="22">
        <v>2015</v>
      </c>
      <c r="G530" s="38">
        <v>44389</v>
      </c>
      <c r="H530" s="22">
        <f t="shared" si="50"/>
        <v>6</v>
      </c>
      <c r="I530" s="22">
        <v>5</v>
      </c>
      <c r="J530" s="22">
        <f t="shared" si="51"/>
        <v>0.19</v>
      </c>
      <c r="K530" s="35">
        <v>100500</v>
      </c>
      <c r="L530" s="40">
        <v>60351.87</v>
      </c>
      <c r="M530" s="77">
        <v>0</v>
      </c>
      <c r="N530" s="35">
        <f t="shared" si="52"/>
        <v>100500</v>
      </c>
      <c r="O530" s="35">
        <f t="shared" si="53"/>
        <v>114570.00000000001</v>
      </c>
      <c r="P530" s="57">
        <f t="shared" si="54"/>
        <v>5025</v>
      </c>
      <c r="Q530" s="53">
        <f t="shared" si="55"/>
        <v>5025</v>
      </c>
    </row>
    <row r="531" spans="2:17" hidden="1" x14ac:dyDescent="0.25">
      <c r="B531" s="19">
        <v>526</v>
      </c>
      <c r="C531" s="19" t="s">
        <v>6466</v>
      </c>
      <c r="D531" s="22">
        <v>1200100490</v>
      </c>
      <c r="E531" s="23" t="s">
        <v>4215</v>
      </c>
      <c r="F531" s="22">
        <v>2015</v>
      </c>
      <c r="G531" s="38">
        <v>44389</v>
      </c>
      <c r="H531" s="22">
        <f t="shared" si="50"/>
        <v>6</v>
      </c>
      <c r="I531" s="22">
        <v>5</v>
      </c>
      <c r="J531" s="22">
        <f t="shared" si="51"/>
        <v>0.19</v>
      </c>
      <c r="K531" s="35">
        <v>82306.740000000005</v>
      </c>
      <c r="L531" s="40">
        <v>49111.67</v>
      </c>
      <c r="M531" s="77">
        <v>0</v>
      </c>
      <c r="N531" s="35">
        <f t="shared" si="52"/>
        <v>82306.740000000005</v>
      </c>
      <c r="O531" s="35">
        <f t="shared" si="53"/>
        <v>93829.683600000018</v>
      </c>
      <c r="P531" s="57">
        <f t="shared" si="54"/>
        <v>4115.3370000000004</v>
      </c>
      <c r="Q531" s="53">
        <f t="shared" si="55"/>
        <v>4115.3370000000004</v>
      </c>
    </row>
    <row r="532" spans="2:17" hidden="1" x14ac:dyDescent="0.25">
      <c r="B532" s="19">
        <v>527</v>
      </c>
      <c r="C532" s="19" t="s">
        <v>6466</v>
      </c>
      <c r="D532" s="22">
        <v>1200100020</v>
      </c>
      <c r="E532" s="23" t="s">
        <v>4216</v>
      </c>
      <c r="F532" s="22">
        <v>2015</v>
      </c>
      <c r="G532" s="38">
        <v>44389</v>
      </c>
      <c r="H532" s="22">
        <f t="shared" si="50"/>
        <v>6</v>
      </c>
      <c r="I532" s="22">
        <v>5</v>
      </c>
      <c r="J532" s="22">
        <f t="shared" si="51"/>
        <v>0.19</v>
      </c>
      <c r="K532" s="35">
        <v>57187</v>
      </c>
      <c r="L532" s="40">
        <v>34383.370000000003</v>
      </c>
      <c r="M532" s="77">
        <v>0</v>
      </c>
      <c r="N532" s="35">
        <f t="shared" si="52"/>
        <v>57187</v>
      </c>
      <c r="O532" s="35">
        <f t="shared" si="53"/>
        <v>65193.180000000008</v>
      </c>
      <c r="P532" s="57">
        <f t="shared" si="54"/>
        <v>2859.3500000000004</v>
      </c>
      <c r="Q532" s="53">
        <f t="shared" si="55"/>
        <v>2859.3500000000004</v>
      </c>
    </row>
    <row r="533" spans="2:17" hidden="1" x14ac:dyDescent="0.25">
      <c r="B533" s="19">
        <v>528</v>
      </c>
      <c r="C533" s="19" t="s">
        <v>6466</v>
      </c>
      <c r="D533" s="22">
        <v>1200100480</v>
      </c>
      <c r="E533" s="23" t="s">
        <v>4215</v>
      </c>
      <c r="F533" s="22">
        <v>2015</v>
      </c>
      <c r="G533" s="38">
        <v>44389</v>
      </c>
      <c r="H533" s="22">
        <f t="shared" si="50"/>
        <v>6</v>
      </c>
      <c r="I533" s="22">
        <v>5</v>
      </c>
      <c r="J533" s="22">
        <f t="shared" si="51"/>
        <v>0.19</v>
      </c>
      <c r="K533" s="35">
        <v>56698.09</v>
      </c>
      <c r="L533" s="40">
        <v>33831.25</v>
      </c>
      <c r="M533" s="77">
        <v>0</v>
      </c>
      <c r="N533" s="35">
        <f t="shared" si="52"/>
        <v>56698.09</v>
      </c>
      <c r="O533" s="35">
        <f t="shared" si="53"/>
        <v>64635.8226</v>
      </c>
      <c r="P533" s="57">
        <f t="shared" si="54"/>
        <v>2834.9045000000001</v>
      </c>
      <c r="Q533" s="53">
        <f t="shared" si="55"/>
        <v>2834.9045000000001</v>
      </c>
    </row>
    <row r="534" spans="2:17" hidden="1" x14ac:dyDescent="0.25">
      <c r="B534" s="19">
        <v>529</v>
      </c>
      <c r="C534" s="19" t="s">
        <v>6466</v>
      </c>
      <c r="D534" s="22">
        <v>1200100500</v>
      </c>
      <c r="E534" s="23" t="s">
        <v>4215</v>
      </c>
      <c r="F534" s="22">
        <v>2015</v>
      </c>
      <c r="G534" s="38">
        <v>44389</v>
      </c>
      <c r="H534" s="22">
        <f t="shared" si="50"/>
        <v>6</v>
      </c>
      <c r="I534" s="22">
        <v>5</v>
      </c>
      <c r="J534" s="22">
        <f t="shared" si="51"/>
        <v>0.19</v>
      </c>
      <c r="K534" s="35">
        <v>50298.74</v>
      </c>
      <c r="L534" s="40">
        <v>30012.79</v>
      </c>
      <c r="M534" s="77">
        <v>0</v>
      </c>
      <c r="N534" s="35">
        <f t="shared" si="52"/>
        <v>50298.74</v>
      </c>
      <c r="O534" s="35">
        <f t="shared" si="53"/>
        <v>57340.563600000001</v>
      </c>
      <c r="P534" s="57">
        <f t="shared" si="54"/>
        <v>2514.9369999999999</v>
      </c>
      <c r="Q534" s="53">
        <f t="shared" si="55"/>
        <v>2514.9369999999999</v>
      </c>
    </row>
    <row r="535" spans="2:17" hidden="1" x14ac:dyDescent="0.25">
      <c r="B535" s="19">
        <v>530</v>
      </c>
      <c r="C535" s="19" t="s">
        <v>6466</v>
      </c>
      <c r="D535" s="22">
        <v>1200100470</v>
      </c>
      <c r="E535" s="23" t="s">
        <v>4215</v>
      </c>
      <c r="F535" s="22">
        <v>2015</v>
      </c>
      <c r="G535" s="38">
        <v>44389</v>
      </c>
      <c r="H535" s="22">
        <f t="shared" si="50"/>
        <v>6</v>
      </c>
      <c r="I535" s="22">
        <v>5</v>
      </c>
      <c r="J535" s="22">
        <f t="shared" si="51"/>
        <v>0.19</v>
      </c>
      <c r="K535" s="35">
        <v>48414.74</v>
      </c>
      <c r="L535" s="40">
        <v>30075.63</v>
      </c>
      <c r="M535" s="77">
        <v>0</v>
      </c>
      <c r="N535" s="35">
        <f t="shared" si="52"/>
        <v>48414.74</v>
      </c>
      <c r="O535" s="35">
        <f t="shared" si="53"/>
        <v>55192.803600000007</v>
      </c>
      <c r="P535" s="57">
        <f t="shared" si="54"/>
        <v>2420.7370000000001</v>
      </c>
      <c r="Q535" s="53">
        <f t="shared" si="55"/>
        <v>2420.7370000000001</v>
      </c>
    </row>
    <row r="536" spans="2:17" hidden="1" x14ac:dyDescent="0.25">
      <c r="B536" s="19">
        <v>531</v>
      </c>
      <c r="C536" s="19" t="s">
        <v>6466</v>
      </c>
      <c r="D536" s="22">
        <v>1200100510</v>
      </c>
      <c r="E536" s="23" t="s">
        <v>4215</v>
      </c>
      <c r="F536" s="22">
        <v>2015</v>
      </c>
      <c r="G536" s="38">
        <v>44389</v>
      </c>
      <c r="H536" s="22">
        <f t="shared" si="50"/>
        <v>6</v>
      </c>
      <c r="I536" s="22">
        <v>5</v>
      </c>
      <c r="J536" s="22">
        <f t="shared" si="51"/>
        <v>0.19</v>
      </c>
      <c r="K536" s="35">
        <v>43372.74</v>
      </c>
      <c r="L536" s="40">
        <v>25880.12</v>
      </c>
      <c r="M536" s="77">
        <v>0</v>
      </c>
      <c r="N536" s="35">
        <f t="shared" si="52"/>
        <v>43372.74</v>
      </c>
      <c r="O536" s="35">
        <f t="shared" si="53"/>
        <v>49444.923600000002</v>
      </c>
      <c r="P536" s="57">
        <f t="shared" si="54"/>
        <v>2168.6370000000002</v>
      </c>
      <c r="Q536" s="53">
        <f t="shared" si="55"/>
        <v>2168.6370000000002</v>
      </c>
    </row>
    <row r="537" spans="2:17" hidden="1" x14ac:dyDescent="0.25">
      <c r="B537" s="19">
        <v>532</v>
      </c>
      <c r="C537" s="19" t="s">
        <v>6466</v>
      </c>
      <c r="D537" s="22">
        <v>1200100550</v>
      </c>
      <c r="E537" s="23" t="s">
        <v>4215</v>
      </c>
      <c r="F537" s="22">
        <v>2015</v>
      </c>
      <c r="G537" s="38">
        <v>44389</v>
      </c>
      <c r="H537" s="22">
        <f t="shared" si="50"/>
        <v>6</v>
      </c>
      <c r="I537" s="22">
        <v>5</v>
      </c>
      <c r="J537" s="22">
        <f t="shared" si="51"/>
        <v>0.19</v>
      </c>
      <c r="K537" s="35">
        <v>36298.78</v>
      </c>
      <c r="L537" s="40">
        <v>22055.86</v>
      </c>
      <c r="M537" s="77">
        <v>0</v>
      </c>
      <c r="N537" s="35">
        <f t="shared" si="52"/>
        <v>36298.78</v>
      </c>
      <c r="O537" s="35">
        <f t="shared" si="53"/>
        <v>41380.609200000006</v>
      </c>
      <c r="P537" s="57">
        <f t="shared" si="54"/>
        <v>1814.9390000000001</v>
      </c>
      <c r="Q537" s="53">
        <f t="shared" si="55"/>
        <v>1814.9390000000001</v>
      </c>
    </row>
    <row r="538" spans="2:17" hidden="1" x14ac:dyDescent="0.25">
      <c r="B538" s="19">
        <v>533</v>
      </c>
      <c r="C538" s="19" t="s">
        <v>6466</v>
      </c>
      <c r="D538" s="22">
        <v>1200100540</v>
      </c>
      <c r="E538" s="23" t="s">
        <v>4215</v>
      </c>
      <c r="F538" s="22">
        <v>2015</v>
      </c>
      <c r="G538" s="38">
        <v>44389</v>
      </c>
      <c r="H538" s="22">
        <f t="shared" si="50"/>
        <v>6</v>
      </c>
      <c r="I538" s="22">
        <v>5</v>
      </c>
      <c r="J538" s="22">
        <f t="shared" si="51"/>
        <v>0.19</v>
      </c>
      <c r="K538" s="35">
        <v>36298.78</v>
      </c>
      <c r="L538" s="40">
        <v>22055.86</v>
      </c>
      <c r="M538" s="77">
        <v>0</v>
      </c>
      <c r="N538" s="35">
        <f t="shared" si="52"/>
        <v>36298.78</v>
      </c>
      <c r="O538" s="35">
        <f t="shared" si="53"/>
        <v>41380.609200000006</v>
      </c>
      <c r="P538" s="57">
        <f t="shared" si="54"/>
        <v>1814.9390000000001</v>
      </c>
      <c r="Q538" s="53">
        <f t="shared" si="55"/>
        <v>1814.9390000000001</v>
      </c>
    </row>
    <row r="539" spans="2:17" hidden="1" x14ac:dyDescent="0.25">
      <c r="B539" s="19">
        <v>534</v>
      </c>
      <c r="C539" s="19" t="s">
        <v>6466</v>
      </c>
      <c r="D539" s="22">
        <v>1200100530</v>
      </c>
      <c r="E539" s="23" t="s">
        <v>4215</v>
      </c>
      <c r="F539" s="22">
        <v>2015</v>
      </c>
      <c r="G539" s="38">
        <v>44389</v>
      </c>
      <c r="H539" s="22">
        <f t="shared" si="50"/>
        <v>6</v>
      </c>
      <c r="I539" s="22">
        <v>5</v>
      </c>
      <c r="J539" s="22">
        <f t="shared" si="51"/>
        <v>0.19</v>
      </c>
      <c r="K539" s="35">
        <v>36298.76</v>
      </c>
      <c r="L539" s="40">
        <v>22055.84</v>
      </c>
      <c r="M539" s="77">
        <v>0</v>
      </c>
      <c r="N539" s="35">
        <f t="shared" si="52"/>
        <v>36298.76</v>
      </c>
      <c r="O539" s="35">
        <f t="shared" si="53"/>
        <v>41380.586400000007</v>
      </c>
      <c r="P539" s="57">
        <f t="shared" si="54"/>
        <v>1814.9380000000001</v>
      </c>
      <c r="Q539" s="53">
        <f t="shared" si="55"/>
        <v>1814.9380000000001</v>
      </c>
    </row>
    <row r="540" spans="2:17" hidden="1" x14ac:dyDescent="0.25">
      <c r="B540" s="19">
        <v>535</v>
      </c>
      <c r="C540" s="19" t="s">
        <v>6466</v>
      </c>
      <c r="D540" s="22">
        <v>1200100520</v>
      </c>
      <c r="E540" s="23" t="s">
        <v>4215</v>
      </c>
      <c r="F540" s="22">
        <v>2015</v>
      </c>
      <c r="G540" s="38">
        <v>44389</v>
      </c>
      <c r="H540" s="22">
        <f t="shared" si="50"/>
        <v>6</v>
      </c>
      <c r="I540" s="22">
        <v>5</v>
      </c>
      <c r="J540" s="22">
        <f t="shared" si="51"/>
        <v>0.19</v>
      </c>
      <c r="K540" s="35">
        <v>36298.74</v>
      </c>
      <c r="L540" s="40">
        <v>22055.82</v>
      </c>
      <c r="M540" s="77">
        <v>0</v>
      </c>
      <c r="N540" s="35">
        <f t="shared" si="52"/>
        <v>36298.74</v>
      </c>
      <c r="O540" s="35">
        <f t="shared" si="53"/>
        <v>41380.563600000001</v>
      </c>
      <c r="P540" s="57">
        <f t="shared" si="54"/>
        <v>1814.9369999999999</v>
      </c>
      <c r="Q540" s="53">
        <f t="shared" si="55"/>
        <v>1814.9369999999999</v>
      </c>
    </row>
    <row r="541" spans="2:17" hidden="1" x14ac:dyDescent="0.25">
      <c r="B541" s="19">
        <v>536</v>
      </c>
      <c r="C541" s="19" t="s">
        <v>6466</v>
      </c>
      <c r="D541" s="22">
        <v>1200100460</v>
      </c>
      <c r="E541" s="23" t="s">
        <v>4217</v>
      </c>
      <c r="F541" s="22">
        <v>2015</v>
      </c>
      <c r="G541" s="38">
        <v>44389</v>
      </c>
      <c r="H541" s="22">
        <f t="shared" si="50"/>
        <v>6</v>
      </c>
      <c r="I541" s="22">
        <v>5</v>
      </c>
      <c r="J541" s="22">
        <f t="shared" si="51"/>
        <v>0.19</v>
      </c>
      <c r="K541" s="35">
        <v>9333.33</v>
      </c>
      <c r="L541" s="40">
        <v>5567.42</v>
      </c>
      <c r="M541" s="77">
        <v>0</v>
      </c>
      <c r="N541" s="35">
        <f t="shared" si="52"/>
        <v>9333.33</v>
      </c>
      <c r="O541" s="35">
        <f t="shared" si="53"/>
        <v>10639.996200000001</v>
      </c>
      <c r="P541" s="57">
        <f t="shared" si="54"/>
        <v>466.66650000000004</v>
      </c>
      <c r="Q541" s="53">
        <f t="shared" si="55"/>
        <v>466.66650000000004</v>
      </c>
    </row>
    <row r="542" spans="2:17" hidden="1" x14ac:dyDescent="0.25">
      <c r="B542" s="19">
        <v>537</v>
      </c>
      <c r="C542" s="19" t="s">
        <v>6466</v>
      </c>
      <c r="D542" s="22">
        <v>1200099510</v>
      </c>
      <c r="E542" s="23" t="s">
        <v>4218</v>
      </c>
      <c r="F542" s="22">
        <v>2015</v>
      </c>
      <c r="G542" s="38">
        <v>44389</v>
      </c>
      <c r="H542" s="22">
        <f t="shared" si="50"/>
        <v>6</v>
      </c>
      <c r="I542" s="22">
        <v>5</v>
      </c>
      <c r="J542" s="22">
        <f t="shared" si="51"/>
        <v>0.19</v>
      </c>
      <c r="K542" s="35">
        <v>8250</v>
      </c>
      <c r="L542" s="40">
        <v>4811.37</v>
      </c>
      <c r="M542" s="77">
        <v>0</v>
      </c>
      <c r="N542" s="35">
        <f t="shared" si="52"/>
        <v>8250</v>
      </c>
      <c r="O542" s="35">
        <f t="shared" si="53"/>
        <v>9405.0000000000018</v>
      </c>
      <c r="P542" s="57">
        <f t="shared" si="54"/>
        <v>412.5</v>
      </c>
      <c r="Q542" s="53">
        <f t="shared" si="55"/>
        <v>412.5</v>
      </c>
    </row>
    <row r="543" spans="2:17" hidden="1" x14ac:dyDescent="0.25">
      <c r="B543" s="19">
        <v>538</v>
      </c>
      <c r="C543" s="19" t="s">
        <v>6466</v>
      </c>
      <c r="D543" s="22">
        <v>1200109710</v>
      </c>
      <c r="E543" s="23" t="s">
        <v>4219</v>
      </c>
      <c r="F543" s="22">
        <v>2016</v>
      </c>
      <c r="G543" s="38">
        <v>44389</v>
      </c>
      <c r="H543" s="22">
        <f t="shared" si="50"/>
        <v>5</v>
      </c>
      <c r="I543" s="22">
        <v>5</v>
      </c>
      <c r="J543" s="22">
        <f t="shared" si="51"/>
        <v>0.19</v>
      </c>
      <c r="K543" s="35">
        <v>893635.68</v>
      </c>
      <c r="L543" s="40">
        <v>589905.87</v>
      </c>
      <c r="M543" s="77">
        <v>0.01</v>
      </c>
      <c r="N543" s="35">
        <f t="shared" si="52"/>
        <v>902572.0368</v>
      </c>
      <c r="O543" s="35">
        <f t="shared" si="53"/>
        <v>857443.43495999998</v>
      </c>
      <c r="P543" s="57">
        <f t="shared" si="54"/>
        <v>45128.601840000018</v>
      </c>
      <c r="Q543" s="53">
        <f t="shared" si="55"/>
        <v>45128.601840000018</v>
      </c>
    </row>
    <row r="544" spans="2:17" hidden="1" x14ac:dyDescent="0.25">
      <c r="B544" s="19">
        <v>539</v>
      </c>
      <c r="C544" s="19" t="s">
        <v>6466</v>
      </c>
      <c r="D544" s="22">
        <v>1200121940</v>
      </c>
      <c r="E544" s="23" t="s">
        <v>4220</v>
      </c>
      <c r="F544" s="22">
        <v>2016</v>
      </c>
      <c r="G544" s="38">
        <v>44389</v>
      </c>
      <c r="H544" s="22">
        <f t="shared" si="50"/>
        <v>5</v>
      </c>
      <c r="I544" s="22">
        <v>5</v>
      </c>
      <c r="J544" s="22">
        <f t="shared" si="51"/>
        <v>0.19</v>
      </c>
      <c r="K544" s="35">
        <v>239190</v>
      </c>
      <c r="L544" s="40">
        <v>159372.62</v>
      </c>
      <c r="M544" s="77">
        <v>0.01</v>
      </c>
      <c r="N544" s="35">
        <f t="shared" si="52"/>
        <v>241581.9</v>
      </c>
      <c r="O544" s="35">
        <f t="shared" si="53"/>
        <v>229502.80499999999</v>
      </c>
      <c r="P544" s="57">
        <f t="shared" si="54"/>
        <v>12079.095000000001</v>
      </c>
      <c r="Q544" s="53">
        <f t="shared" si="55"/>
        <v>12079.095000000001</v>
      </c>
    </row>
    <row r="545" spans="2:17" hidden="1" x14ac:dyDescent="0.25">
      <c r="B545" s="19">
        <v>540</v>
      </c>
      <c r="C545" s="19" t="s">
        <v>6466</v>
      </c>
      <c r="D545" s="22">
        <v>1200121930</v>
      </c>
      <c r="E545" s="23" t="s">
        <v>661</v>
      </c>
      <c r="F545" s="22">
        <v>2016</v>
      </c>
      <c r="G545" s="38">
        <v>44389</v>
      </c>
      <c r="H545" s="22">
        <f t="shared" si="50"/>
        <v>5</v>
      </c>
      <c r="I545" s="22">
        <v>5</v>
      </c>
      <c r="J545" s="22">
        <f t="shared" si="51"/>
        <v>0.19</v>
      </c>
      <c r="K545" s="35">
        <v>205000</v>
      </c>
      <c r="L545" s="40">
        <v>136217.35</v>
      </c>
      <c r="M545" s="77">
        <v>0.01</v>
      </c>
      <c r="N545" s="35">
        <f t="shared" si="52"/>
        <v>207050</v>
      </c>
      <c r="O545" s="35">
        <f t="shared" si="53"/>
        <v>196697.5</v>
      </c>
      <c r="P545" s="57">
        <f t="shared" si="54"/>
        <v>10352.5</v>
      </c>
      <c r="Q545" s="53">
        <f t="shared" si="55"/>
        <v>10352.5</v>
      </c>
    </row>
    <row r="546" spans="2:17" hidden="1" x14ac:dyDescent="0.25">
      <c r="B546" s="19">
        <v>541</v>
      </c>
      <c r="C546" s="19" t="s">
        <v>6466</v>
      </c>
      <c r="D546" s="22">
        <v>1200109580</v>
      </c>
      <c r="E546" s="23" t="s">
        <v>4221</v>
      </c>
      <c r="F546" s="22">
        <v>2016</v>
      </c>
      <c r="G546" s="38">
        <v>44389</v>
      </c>
      <c r="H546" s="22">
        <f t="shared" si="50"/>
        <v>5</v>
      </c>
      <c r="I546" s="22">
        <v>5</v>
      </c>
      <c r="J546" s="22">
        <f t="shared" si="51"/>
        <v>0.19</v>
      </c>
      <c r="K546" s="35">
        <v>162000</v>
      </c>
      <c r="L546" s="40">
        <v>105722.94</v>
      </c>
      <c r="M546" s="77">
        <v>0.01</v>
      </c>
      <c r="N546" s="35">
        <f t="shared" si="52"/>
        <v>163620</v>
      </c>
      <c r="O546" s="35">
        <f t="shared" si="53"/>
        <v>155439</v>
      </c>
      <c r="P546" s="57">
        <f t="shared" si="54"/>
        <v>8181</v>
      </c>
      <c r="Q546" s="53">
        <f t="shared" si="55"/>
        <v>8181</v>
      </c>
    </row>
    <row r="547" spans="2:17" hidden="1" x14ac:dyDescent="0.25">
      <c r="B547" s="19">
        <v>542</v>
      </c>
      <c r="C547" s="19" t="s">
        <v>6466</v>
      </c>
      <c r="D547" s="22">
        <v>1200121970</v>
      </c>
      <c r="E547" s="23" t="s">
        <v>4222</v>
      </c>
      <c r="F547" s="22">
        <v>2016</v>
      </c>
      <c r="G547" s="38">
        <v>44389</v>
      </c>
      <c r="H547" s="22">
        <f t="shared" si="50"/>
        <v>5</v>
      </c>
      <c r="I547" s="22">
        <v>5</v>
      </c>
      <c r="J547" s="22">
        <f t="shared" si="51"/>
        <v>0.19</v>
      </c>
      <c r="K547" s="35">
        <v>131250</v>
      </c>
      <c r="L547" s="40">
        <v>87140.42</v>
      </c>
      <c r="M547" s="77">
        <v>0.01</v>
      </c>
      <c r="N547" s="35">
        <f t="shared" si="52"/>
        <v>132562.5</v>
      </c>
      <c r="O547" s="35">
        <f t="shared" si="53"/>
        <v>125934.375</v>
      </c>
      <c r="P547" s="57">
        <f t="shared" si="54"/>
        <v>6628.125</v>
      </c>
      <c r="Q547" s="53">
        <f t="shared" si="55"/>
        <v>6628.125</v>
      </c>
    </row>
    <row r="548" spans="2:17" hidden="1" x14ac:dyDescent="0.25">
      <c r="B548" s="19">
        <v>543</v>
      </c>
      <c r="C548" s="19" t="s">
        <v>6466</v>
      </c>
      <c r="D548" s="22">
        <v>1200105670</v>
      </c>
      <c r="E548" s="23" t="s">
        <v>4223</v>
      </c>
      <c r="F548" s="22">
        <v>2016</v>
      </c>
      <c r="G548" s="38">
        <v>44389</v>
      </c>
      <c r="H548" s="22">
        <f t="shared" si="50"/>
        <v>5</v>
      </c>
      <c r="I548" s="22">
        <v>5</v>
      </c>
      <c r="J548" s="22">
        <f t="shared" si="51"/>
        <v>0.19</v>
      </c>
      <c r="K548" s="35">
        <v>124473.35</v>
      </c>
      <c r="L548" s="40">
        <v>80552.460000000006</v>
      </c>
      <c r="M548" s="77">
        <v>0.01</v>
      </c>
      <c r="N548" s="35">
        <f t="shared" si="52"/>
        <v>125718.08350000001</v>
      </c>
      <c r="O548" s="35">
        <f t="shared" si="53"/>
        <v>119432.179325</v>
      </c>
      <c r="P548" s="57">
        <f t="shared" si="54"/>
        <v>6285.9041750000033</v>
      </c>
      <c r="Q548" s="53">
        <f t="shared" si="55"/>
        <v>6285.9041750000033</v>
      </c>
    </row>
    <row r="549" spans="2:17" hidden="1" x14ac:dyDescent="0.25">
      <c r="B549" s="19">
        <v>544</v>
      </c>
      <c r="C549" s="19" t="s">
        <v>6466</v>
      </c>
      <c r="D549" s="22">
        <v>1200105710</v>
      </c>
      <c r="E549" s="23" t="s">
        <v>4224</v>
      </c>
      <c r="F549" s="22">
        <v>2016</v>
      </c>
      <c r="G549" s="38">
        <v>44389</v>
      </c>
      <c r="H549" s="22">
        <f t="shared" si="50"/>
        <v>5</v>
      </c>
      <c r="I549" s="22">
        <v>5</v>
      </c>
      <c r="J549" s="22">
        <f t="shared" si="51"/>
        <v>0.19</v>
      </c>
      <c r="K549" s="35">
        <v>121500</v>
      </c>
      <c r="L549" s="40">
        <v>78473.34</v>
      </c>
      <c r="M549" s="77">
        <v>0.01</v>
      </c>
      <c r="N549" s="35">
        <f t="shared" si="52"/>
        <v>122715</v>
      </c>
      <c r="O549" s="35">
        <f t="shared" si="53"/>
        <v>116579.25</v>
      </c>
      <c r="P549" s="57">
        <f t="shared" si="54"/>
        <v>6135.75</v>
      </c>
      <c r="Q549" s="53">
        <f t="shared" si="55"/>
        <v>6135.75</v>
      </c>
    </row>
    <row r="550" spans="2:17" hidden="1" x14ac:dyDescent="0.25">
      <c r="B550" s="19">
        <v>545</v>
      </c>
      <c r="C550" s="19" t="s">
        <v>6466</v>
      </c>
      <c r="D550" s="22">
        <v>1200108050</v>
      </c>
      <c r="E550" s="23" t="s">
        <v>4225</v>
      </c>
      <c r="F550" s="22">
        <v>2016</v>
      </c>
      <c r="G550" s="38">
        <v>44389</v>
      </c>
      <c r="H550" s="22">
        <f t="shared" si="50"/>
        <v>5</v>
      </c>
      <c r="I550" s="22">
        <v>5</v>
      </c>
      <c r="J550" s="22">
        <f t="shared" si="51"/>
        <v>0.19</v>
      </c>
      <c r="K550" s="35">
        <v>49500</v>
      </c>
      <c r="L550" s="40">
        <v>32990.97</v>
      </c>
      <c r="M550" s="77">
        <v>0.01</v>
      </c>
      <c r="N550" s="35">
        <f t="shared" si="52"/>
        <v>49995</v>
      </c>
      <c r="O550" s="35">
        <f t="shared" si="53"/>
        <v>47495.25</v>
      </c>
      <c r="P550" s="57">
        <f t="shared" si="54"/>
        <v>2499.75</v>
      </c>
      <c r="Q550" s="53">
        <f t="shared" si="55"/>
        <v>2499.75</v>
      </c>
    </row>
    <row r="551" spans="2:17" hidden="1" x14ac:dyDescent="0.25">
      <c r="B551" s="19">
        <v>546</v>
      </c>
      <c r="C551" s="19" t="s">
        <v>6466</v>
      </c>
      <c r="D551" s="22">
        <v>1200105690</v>
      </c>
      <c r="E551" s="23" t="s">
        <v>4226</v>
      </c>
      <c r="F551" s="22">
        <v>2016</v>
      </c>
      <c r="G551" s="38">
        <v>44389</v>
      </c>
      <c r="H551" s="22">
        <f t="shared" si="50"/>
        <v>5</v>
      </c>
      <c r="I551" s="22">
        <v>5</v>
      </c>
      <c r="J551" s="22">
        <f t="shared" si="51"/>
        <v>0.19</v>
      </c>
      <c r="K551" s="35">
        <v>41883.24</v>
      </c>
      <c r="L551" s="40">
        <v>26860.43</v>
      </c>
      <c r="M551" s="77">
        <v>0.01</v>
      </c>
      <c r="N551" s="35">
        <f t="shared" si="52"/>
        <v>42302.072399999997</v>
      </c>
      <c r="O551" s="35">
        <f t="shared" si="53"/>
        <v>40186.968779999996</v>
      </c>
      <c r="P551" s="57">
        <f t="shared" si="54"/>
        <v>2115.1036200000017</v>
      </c>
      <c r="Q551" s="53">
        <f t="shared" si="55"/>
        <v>2115.1036200000017</v>
      </c>
    </row>
    <row r="552" spans="2:17" hidden="1" x14ac:dyDescent="0.25">
      <c r="B552" s="19">
        <v>547</v>
      </c>
      <c r="C552" s="19" t="s">
        <v>6466</v>
      </c>
      <c r="D552" s="22">
        <v>1200105680</v>
      </c>
      <c r="E552" s="23" t="s">
        <v>958</v>
      </c>
      <c r="F552" s="22">
        <v>2016</v>
      </c>
      <c r="G552" s="38">
        <v>44389</v>
      </c>
      <c r="H552" s="22">
        <f t="shared" si="50"/>
        <v>5</v>
      </c>
      <c r="I552" s="22">
        <v>5</v>
      </c>
      <c r="J552" s="22">
        <f t="shared" si="51"/>
        <v>0.19</v>
      </c>
      <c r="K552" s="35">
        <v>19167.84</v>
      </c>
      <c r="L552" s="40">
        <v>12285.67</v>
      </c>
      <c r="M552" s="77">
        <v>0.01</v>
      </c>
      <c r="N552" s="35">
        <f t="shared" si="52"/>
        <v>19359.518400000001</v>
      </c>
      <c r="O552" s="35">
        <f t="shared" si="53"/>
        <v>18391.54248</v>
      </c>
      <c r="P552" s="57">
        <f t="shared" si="54"/>
        <v>967.97592000000077</v>
      </c>
      <c r="Q552" s="53">
        <f t="shared" si="55"/>
        <v>871.17832800000076</v>
      </c>
    </row>
    <row r="553" spans="2:17" hidden="1" x14ac:dyDescent="0.25">
      <c r="B553" s="19">
        <v>548</v>
      </c>
      <c r="C553" s="19" t="s">
        <v>6466</v>
      </c>
      <c r="D553" s="22">
        <v>1200105700</v>
      </c>
      <c r="E553" s="23" t="s">
        <v>4227</v>
      </c>
      <c r="F553" s="22">
        <v>2016</v>
      </c>
      <c r="G553" s="38">
        <v>44389</v>
      </c>
      <c r="H553" s="22">
        <f t="shared" si="50"/>
        <v>5</v>
      </c>
      <c r="I553" s="22">
        <v>5</v>
      </c>
      <c r="J553" s="22">
        <f t="shared" si="51"/>
        <v>0.19</v>
      </c>
      <c r="K553" s="35">
        <v>5688.89</v>
      </c>
      <c r="L553" s="40">
        <v>3655.65</v>
      </c>
      <c r="M553" s="77">
        <v>0.01</v>
      </c>
      <c r="N553" s="35">
        <f t="shared" si="52"/>
        <v>5745.7789000000002</v>
      </c>
      <c r="O553" s="35">
        <f t="shared" si="53"/>
        <v>5458.489955</v>
      </c>
      <c r="P553" s="57">
        <f t="shared" si="54"/>
        <v>287.28894500000024</v>
      </c>
      <c r="Q553" s="53">
        <f t="shared" si="55"/>
        <v>287.28894500000024</v>
      </c>
    </row>
    <row r="554" spans="2:17" hidden="1" x14ac:dyDescent="0.25">
      <c r="B554" s="19">
        <v>549</v>
      </c>
      <c r="C554" s="19" t="s">
        <v>6466</v>
      </c>
      <c r="D554" s="22">
        <v>1200143670</v>
      </c>
      <c r="E554" s="23" t="s">
        <v>4228</v>
      </c>
      <c r="F554" s="22">
        <v>2018</v>
      </c>
      <c r="G554" s="38">
        <v>44389</v>
      </c>
      <c r="H554" s="22">
        <f t="shared" si="50"/>
        <v>3</v>
      </c>
      <c r="I554" s="22">
        <v>5</v>
      </c>
      <c r="J554" s="22">
        <f t="shared" si="51"/>
        <v>0.19</v>
      </c>
      <c r="K554" s="35">
        <v>1424000</v>
      </c>
      <c r="L554" s="40">
        <v>1178733.8899999999</v>
      </c>
      <c r="M554" s="77">
        <v>0.02</v>
      </c>
      <c r="N554" s="35">
        <f t="shared" si="52"/>
        <v>1452480</v>
      </c>
      <c r="O554" s="35">
        <f t="shared" si="53"/>
        <v>827913.60000000009</v>
      </c>
      <c r="P554" s="57">
        <f t="shared" si="54"/>
        <v>624566.39999999991</v>
      </c>
      <c r="Q554" s="53">
        <f t="shared" si="55"/>
        <v>562109.75999999989</v>
      </c>
    </row>
    <row r="555" spans="2:17" hidden="1" x14ac:dyDescent="0.25">
      <c r="B555" s="19">
        <v>550</v>
      </c>
      <c r="C555" s="19" t="s">
        <v>6466</v>
      </c>
      <c r="D555" s="22">
        <v>1200143190</v>
      </c>
      <c r="E555" s="23" t="s">
        <v>4229</v>
      </c>
      <c r="F555" s="22">
        <v>2018</v>
      </c>
      <c r="G555" s="38">
        <v>44389</v>
      </c>
      <c r="H555" s="22">
        <f t="shared" si="50"/>
        <v>3</v>
      </c>
      <c r="I555" s="22">
        <v>5</v>
      </c>
      <c r="J555" s="22">
        <f t="shared" si="51"/>
        <v>0.19</v>
      </c>
      <c r="K555" s="35">
        <v>77200</v>
      </c>
      <c r="L555" s="40">
        <v>63029.05</v>
      </c>
      <c r="M555" s="77">
        <v>0.02</v>
      </c>
      <c r="N555" s="35">
        <f t="shared" si="52"/>
        <v>78744</v>
      </c>
      <c r="O555" s="35">
        <f t="shared" si="53"/>
        <v>44884.08</v>
      </c>
      <c r="P555" s="57">
        <f t="shared" si="54"/>
        <v>33859.919999999998</v>
      </c>
      <c r="Q555" s="53">
        <f t="shared" si="55"/>
        <v>30473.928</v>
      </c>
    </row>
    <row r="556" spans="2:17" hidden="1" x14ac:dyDescent="0.25">
      <c r="B556" s="19">
        <v>551</v>
      </c>
      <c r="C556" s="19" t="s">
        <v>6466</v>
      </c>
      <c r="D556" s="22">
        <v>1200143200</v>
      </c>
      <c r="E556" s="23" t="s">
        <v>4230</v>
      </c>
      <c r="F556" s="22">
        <v>2018</v>
      </c>
      <c r="G556" s="38">
        <v>44389</v>
      </c>
      <c r="H556" s="22">
        <f t="shared" si="50"/>
        <v>3</v>
      </c>
      <c r="I556" s="22">
        <v>5</v>
      </c>
      <c r="J556" s="22">
        <f t="shared" si="51"/>
        <v>0.19</v>
      </c>
      <c r="K556" s="35">
        <v>33688</v>
      </c>
      <c r="L556" s="40">
        <v>27504.17</v>
      </c>
      <c r="M556" s="77">
        <v>0.02</v>
      </c>
      <c r="N556" s="35">
        <f t="shared" si="52"/>
        <v>34361.760000000002</v>
      </c>
      <c r="O556" s="35">
        <f t="shared" si="53"/>
        <v>19586.203200000004</v>
      </c>
      <c r="P556" s="57">
        <f t="shared" si="54"/>
        <v>14775.556799999998</v>
      </c>
      <c r="Q556" s="53">
        <f t="shared" si="55"/>
        <v>13298.001119999999</v>
      </c>
    </row>
    <row r="557" spans="2:17" hidden="1" x14ac:dyDescent="0.25">
      <c r="B557" s="19">
        <v>552</v>
      </c>
      <c r="C557" s="19" t="s">
        <v>6466</v>
      </c>
      <c r="D557" s="22">
        <v>1200141530</v>
      </c>
      <c r="E557" s="23" t="s">
        <v>4231</v>
      </c>
      <c r="F557" s="22">
        <v>2018</v>
      </c>
      <c r="G557" s="38">
        <v>44389</v>
      </c>
      <c r="H557" s="22">
        <f t="shared" si="50"/>
        <v>3</v>
      </c>
      <c r="I557" s="22">
        <v>5</v>
      </c>
      <c r="J557" s="22">
        <f t="shared" si="51"/>
        <v>0.19</v>
      </c>
      <c r="K557" s="35">
        <v>5370</v>
      </c>
      <c r="L557" s="40">
        <v>4346.99</v>
      </c>
      <c r="M557" s="77">
        <v>0.03</v>
      </c>
      <c r="N557" s="35">
        <f t="shared" si="52"/>
        <v>5531.1</v>
      </c>
      <c r="O557" s="35">
        <f t="shared" si="53"/>
        <v>3152.7270000000008</v>
      </c>
      <c r="P557" s="57">
        <f t="shared" si="54"/>
        <v>2378.3729999999996</v>
      </c>
      <c r="Q557" s="53">
        <f t="shared" si="55"/>
        <v>2140.5356999999999</v>
      </c>
    </row>
    <row r="558" spans="2:17" hidden="1" x14ac:dyDescent="0.25">
      <c r="B558" s="19">
        <v>553</v>
      </c>
      <c r="C558" s="19" t="s">
        <v>6466</v>
      </c>
      <c r="D558" s="22">
        <v>1200145950</v>
      </c>
      <c r="E558" s="23" t="s">
        <v>4232</v>
      </c>
      <c r="F558" s="22">
        <v>2019</v>
      </c>
      <c r="G558" s="38">
        <v>44389</v>
      </c>
      <c r="H558" s="22">
        <f t="shared" si="50"/>
        <v>2</v>
      </c>
      <c r="I558" s="22">
        <v>5</v>
      </c>
      <c r="J558" s="22">
        <f t="shared" si="51"/>
        <v>0.19</v>
      </c>
      <c r="K558" s="35">
        <v>90720</v>
      </c>
      <c r="L558" s="40">
        <v>76768.160000000003</v>
      </c>
      <c r="M558" s="77">
        <v>0</v>
      </c>
      <c r="N558" s="35">
        <f t="shared" si="52"/>
        <v>90720</v>
      </c>
      <c r="O558" s="35">
        <f t="shared" si="53"/>
        <v>34473.599999999999</v>
      </c>
      <c r="P558" s="57">
        <f t="shared" si="54"/>
        <v>56246.400000000001</v>
      </c>
      <c r="Q558" s="53">
        <f t="shared" si="55"/>
        <v>50621.760000000002</v>
      </c>
    </row>
    <row r="559" spans="2:17" hidden="1" x14ac:dyDescent="0.25">
      <c r="B559" s="19">
        <v>554</v>
      </c>
      <c r="C559" s="19" t="s">
        <v>6466</v>
      </c>
      <c r="D559" s="22">
        <v>1200145940</v>
      </c>
      <c r="E559" s="23" t="s">
        <v>4233</v>
      </c>
      <c r="F559" s="22">
        <v>2019</v>
      </c>
      <c r="G559" s="38">
        <v>44389</v>
      </c>
      <c r="H559" s="22">
        <f t="shared" si="50"/>
        <v>2</v>
      </c>
      <c r="I559" s="22">
        <v>5</v>
      </c>
      <c r="J559" s="22">
        <f t="shared" si="51"/>
        <v>0.19</v>
      </c>
      <c r="K559" s="35">
        <v>26280</v>
      </c>
      <c r="L559" s="40">
        <v>22269.72</v>
      </c>
      <c r="M559" s="77">
        <v>0</v>
      </c>
      <c r="N559" s="35">
        <f t="shared" si="52"/>
        <v>26280</v>
      </c>
      <c r="O559" s="35">
        <f t="shared" si="53"/>
        <v>9986.4</v>
      </c>
      <c r="P559" s="57">
        <f t="shared" si="54"/>
        <v>16293.6</v>
      </c>
      <c r="Q559" s="53">
        <f t="shared" si="55"/>
        <v>14664.24</v>
      </c>
    </row>
    <row r="560" spans="2:17" hidden="1" x14ac:dyDescent="0.25">
      <c r="B560" s="19">
        <v>555</v>
      </c>
      <c r="C560" s="19" t="s">
        <v>6466</v>
      </c>
      <c r="D560" s="22">
        <v>1200158840</v>
      </c>
      <c r="E560" s="23" t="s">
        <v>4234</v>
      </c>
      <c r="F560" s="22">
        <v>2019</v>
      </c>
      <c r="G560" s="38">
        <v>44389</v>
      </c>
      <c r="H560" s="22">
        <f t="shared" si="50"/>
        <v>2</v>
      </c>
      <c r="I560" s="22">
        <v>5</v>
      </c>
      <c r="J560" s="22">
        <f t="shared" si="51"/>
        <v>0.19</v>
      </c>
      <c r="K560" s="35">
        <v>15974</v>
      </c>
      <c r="L560" s="40">
        <v>14858.74</v>
      </c>
      <c r="M560" s="77">
        <v>0</v>
      </c>
      <c r="N560" s="35">
        <f t="shared" si="52"/>
        <v>15974</v>
      </c>
      <c r="O560" s="35">
        <f t="shared" si="53"/>
        <v>6070.12</v>
      </c>
      <c r="P560" s="57">
        <f t="shared" si="54"/>
        <v>9903.880000000001</v>
      </c>
      <c r="Q560" s="53">
        <f t="shared" si="55"/>
        <v>8913.492000000002</v>
      </c>
    </row>
    <row r="561" spans="2:17" s="14" customFormat="1" hidden="1" x14ac:dyDescent="0.25">
      <c r="B561" s="21">
        <v>556</v>
      </c>
      <c r="C561" s="21" t="s">
        <v>6470</v>
      </c>
      <c r="D561" s="22">
        <v>1200146500</v>
      </c>
      <c r="E561" s="23" t="s">
        <v>5368</v>
      </c>
      <c r="F561" s="22">
        <v>2018</v>
      </c>
      <c r="G561" s="38">
        <v>44389</v>
      </c>
      <c r="H561" s="22">
        <f t="shared" si="50"/>
        <v>3</v>
      </c>
      <c r="I561" s="22">
        <v>5</v>
      </c>
      <c r="J561" s="22">
        <f t="shared" si="51"/>
        <v>0.19</v>
      </c>
      <c r="K561" s="35">
        <v>165112</v>
      </c>
      <c r="L561" s="40">
        <v>12883.15</v>
      </c>
      <c r="M561" s="77">
        <v>0.02</v>
      </c>
      <c r="N561" s="35">
        <f t="shared" si="52"/>
        <v>168414.24</v>
      </c>
      <c r="O561" s="35">
        <f t="shared" si="53"/>
        <v>95996.116800000003</v>
      </c>
      <c r="P561" s="57">
        <f t="shared" si="54"/>
        <v>72418.123199999987</v>
      </c>
      <c r="Q561" s="53">
        <f t="shared" si="55"/>
        <v>65176.31087999999</v>
      </c>
    </row>
    <row r="562" spans="2:17" hidden="1" x14ac:dyDescent="0.25">
      <c r="B562" s="19">
        <v>557</v>
      </c>
      <c r="C562" s="19" t="s">
        <v>6470</v>
      </c>
      <c r="D562" s="22">
        <v>1200143650</v>
      </c>
      <c r="E562" s="23" t="s">
        <v>5369</v>
      </c>
      <c r="F562" s="22">
        <v>2018</v>
      </c>
      <c r="G562" s="38">
        <v>44389</v>
      </c>
      <c r="H562" s="22">
        <f t="shared" si="50"/>
        <v>3</v>
      </c>
      <c r="I562" s="22">
        <v>5</v>
      </c>
      <c r="J562" s="22">
        <f t="shared" si="51"/>
        <v>0.19</v>
      </c>
      <c r="K562" s="35">
        <v>77041.86</v>
      </c>
      <c r="L562" s="40">
        <v>62716.99</v>
      </c>
      <c r="M562" s="77">
        <v>0.02</v>
      </c>
      <c r="N562" s="35">
        <f t="shared" si="52"/>
        <v>78582.697199999995</v>
      </c>
      <c r="O562" s="35">
        <f t="shared" si="53"/>
        <v>44792.137404000001</v>
      </c>
      <c r="P562" s="57">
        <f t="shared" si="54"/>
        <v>33790.559795999994</v>
      </c>
      <c r="Q562" s="53">
        <f t="shared" si="55"/>
        <v>30411.503816399996</v>
      </c>
    </row>
    <row r="563" spans="2:17" hidden="1" x14ac:dyDescent="0.25">
      <c r="B563" s="19">
        <v>558</v>
      </c>
      <c r="C563" s="19" t="s">
        <v>6470</v>
      </c>
      <c r="D563" s="22">
        <v>1200148700</v>
      </c>
      <c r="E563" s="23" t="s">
        <v>5370</v>
      </c>
      <c r="F563" s="22">
        <v>2019</v>
      </c>
      <c r="G563" s="38">
        <v>44389</v>
      </c>
      <c r="H563" s="22">
        <f t="shared" si="50"/>
        <v>2</v>
      </c>
      <c r="I563" s="22">
        <v>5</v>
      </c>
      <c r="J563" s="22">
        <f t="shared" si="51"/>
        <v>0.19</v>
      </c>
      <c r="K563" s="35">
        <v>58485</v>
      </c>
      <c r="L563" s="40">
        <v>49373.1</v>
      </c>
      <c r="M563" s="77">
        <v>0</v>
      </c>
      <c r="N563" s="35">
        <f t="shared" si="52"/>
        <v>58485</v>
      </c>
      <c r="O563" s="35">
        <f t="shared" si="53"/>
        <v>22224.3</v>
      </c>
      <c r="P563" s="57">
        <f t="shared" si="54"/>
        <v>36260.699999999997</v>
      </c>
      <c r="Q563" s="53">
        <f t="shared" si="55"/>
        <v>32634.629999999997</v>
      </c>
    </row>
    <row r="564" spans="2:17" hidden="1" x14ac:dyDescent="0.25">
      <c r="B564" s="19">
        <v>559</v>
      </c>
      <c r="C564" s="19" t="s">
        <v>6470</v>
      </c>
      <c r="D564" s="22">
        <v>1200169350</v>
      </c>
      <c r="E564" s="23" t="s">
        <v>5311</v>
      </c>
      <c r="F564" s="22">
        <v>2020</v>
      </c>
      <c r="G564" s="38">
        <v>44389</v>
      </c>
      <c r="H564" s="22">
        <f t="shared" si="50"/>
        <v>1</v>
      </c>
      <c r="I564" s="22">
        <v>5</v>
      </c>
      <c r="J564" s="22">
        <f t="shared" si="51"/>
        <v>0.19</v>
      </c>
      <c r="K564" s="35">
        <v>488334</v>
      </c>
      <c r="L564" s="40">
        <v>468622.25</v>
      </c>
      <c r="M564" s="77">
        <v>0</v>
      </c>
      <c r="N564" s="35">
        <f t="shared" si="52"/>
        <v>488334</v>
      </c>
      <c r="O564" s="35">
        <f t="shared" si="53"/>
        <v>92783.46</v>
      </c>
      <c r="P564" s="57">
        <f t="shared" si="54"/>
        <v>395550.54</v>
      </c>
      <c r="Q564" s="53">
        <f t="shared" si="55"/>
        <v>355995.48599999998</v>
      </c>
    </row>
    <row r="565" spans="2:17" hidden="1" x14ac:dyDescent="0.25">
      <c r="B565" s="19">
        <v>560</v>
      </c>
      <c r="C565" s="19" t="s">
        <v>6470</v>
      </c>
      <c r="D565" s="22">
        <v>1200169390</v>
      </c>
      <c r="E565" s="23" t="s">
        <v>5371</v>
      </c>
      <c r="F565" s="22">
        <v>2020</v>
      </c>
      <c r="G565" s="38">
        <v>44389</v>
      </c>
      <c r="H565" s="22">
        <f t="shared" si="50"/>
        <v>1</v>
      </c>
      <c r="I565" s="22">
        <v>5</v>
      </c>
      <c r="J565" s="22">
        <f t="shared" si="51"/>
        <v>0.19</v>
      </c>
      <c r="K565" s="35">
        <v>269985</v>
      </c>
      <c r="L565" s="40">
        <v>259086.98</v>
      </c>
      <c r="M565" s="77">
        <v>0</v>
      </c>
      <c r="N565" s="35">
        <f t="shared" si="52"/>
        <v>269985</v>
      </c>
      <c r="O565" s="35">
        <f t="shared" si="53"/>
        <v>51297.15</v>
      </c>
      <c r="P565" s="57">
        <f t="shared" si="54"/>
        <v>218687.85</v>
      </c>
      <c r="Q565" s="53">
        <f t="shared" si="55"/>
        <v>196819.065</v>
      </c>
    </row>
    <row r="566" spans="2:17" hidden="1" x14ac:dyDescent="0.25">
      <c r="B566" s="19">
        <v>561</v>
      </c>
      <c r="C566" s="19" t="s">
        <v>6470</v>
      </c>
      <c r="D566" s="22">
        <v>1200169380</v>
      </c>
      <c r="E566" s="23" t="s">
        <v>5372</v>
      </c>
      <c r="F566" s="22">
        <v>2020</v>
      </c>
      <c r="G566" s="38">
        <v>44389</v>
      </c>
      <c r="H566" s="22">
        <f t="shared" si="50"/>
        <v>1</v>
      </c>
      <c r="I566" s="22">
        <v>5</v>
      </c>
      <c r="J566" s="22">
        <f t="shared" si="51"/>
        <v>0.19</v>
      </c>
      <c r="K566" s="35">
        <v>84604</v>
      </c>
      <c r="L566" s="40">
        <v>81188.929999999993</v>
      </c>
      <c r="M566" s="77">
        <v>0</v>
      </c>
      <c r="N566" s="35">
        <f t="shared" si="52"/>
        <v>84604</v>
      </c>
      <c r="O566" s="35">
        <f t="shared" si="53"/>
        <v>16074.76</v>
      </c>
      <c r="P566" s="57">
        <f t="shared" si="54"/>
        <v>68529.240000000005</v>
      </c>
      <c r="Q566" s="53">
        <f t="shared" si="55"/>
        <v>61676.316000000006</v>
      </c>
    </row>
    <row r="567" spans="2:17" hidden="1" x14ac:dyDescent="0.25">
      <c r="B567" s="19">
        <v>562</v>
      </c>
      <c r="C567" s="19" t="s">
        <v>6470</v>
      </c>
      <c r="D567" s="22">
        <v>1200169370</v>
      </c>
      <c r="E567" s="23" t="s">
        <v>5373</v>
      </c>
      <c r="F567" s="22">
        <v>2020</v>
      </c>
      <c r="G567" s="38">
        <v>44389</v>
      </c>
      <c r="H567" s="22">
        <f t="shared" si="50"/>
        <v>1</v>
      </c>
      <c r="I567" s="22">
        <v>5</v>
      </c>
      <c r="J567" s="22">
        <f t="shared" si="51"/>
        <v>0.19</v>
      </c>
      <c r="K567" s="35">
        <v>75896</v>
      </c>
      <c r="L567" s="40">
        <v>72832.429999999993</v>
      </c>
      <c r="M567" s="77">
        <v>0</v>
      </c>
      <c r="N567" s="35">
        <f t="shared" si="52"/>
        <v>75896</v>
      </c>
      <c r="O567" s="35">
        <f t="shared" si="53"/>
        <v>14420.24</v>
      </c>
      <c r="P567" s="57">
        <f t="shared" si="54"/>
        <v>61475.76</v>
      </c>
      <c r="Q567" s="53">
        <f t="shared" si="55"/>
        <v>55328.184000000001</v>
      </c>
    </row>
    <row r="568" spans="2:17" hidden="1" x14ac:dyDescent="0.25">
      <c r="B568" s="19">
        <v>563</v>
      </c>
      <c r="C568" s="19" t="s">
        <v>6470</v>
      </c>
      <c r="D568" s="22">
        <v>1200169360</v>
      </c>
      <c r="E568" s="23" t="s">
        <v>5374</v>
      </c>
      <c r="F568" s="22">
        <v>2020</v>
      </c>
      <c r="G568" s="38">
        <v>44389</v>
      </c>
      <c r="H568" s="22">
        <f t="shared" si="50"/>
        <v>1</v>
      </c>
      <c r="I568" s="22">
        <v>5</v>
      </c>
      <c r="J568" s="22">
        <f t="shared" si="51"/>
        <v>0.19</v>
      </c>
      <c r="K568" s="35">
        <v>68869</v>
      </c>
      <c r="L568" s="40">
        <v>66089.08</v>
      </c>
      <c r="M568" s="77">
        <v>0</v>
      </c>
      <c r="N568" s="35">
        <f t="shared" si="52"/>
        <v>68869</v>
      </c>
      <c r="O568" s="35">
        <f t="shared" si="53"/>
        <v>13085.11</v>
      </c>
      <c r="P568" s="57">
        <f t="shared" si="54"/>
        <v>55783.89</v>
      </c>
      <c r="Q568" s="53">
        <f t="shared" si="55"/>
        <v>50205.501000000004</v>
      </c>
    </row>
    <row r="569" spans="2:17" s="14" customFormat="1" x14ac:dyDescent="0.25">
      <c r="B569" s="109">
        <v>564</v>
      </c>
      <c r="C569" s="109" t="s">
        <v>6473</v>
      </c>
      <c r="D569" s="109">
        <v>1200030400</v>
      </c>
      <c r="E569" s="108" t="s">
        <v>5541</v>
      </c>
      <c r="F569" s="109">
        <v>2006</v>
      </c>
      <c r="G569" s="110">
        <v>44389</v>
      </c>
      <c r="H569" s="109">
        <f t="shared" si="50"/>
        <v>15</v>
      </c>
      <c r="I569" s="109">
        <v>5</v>
      </c>
      <c r="J569" s="109">
        <f t="shared" si="51"/>
        <v>0.19</v>
      </c>
      <c r="K569" s="112">
        <v>351646</v>
      </c>
      <c r="L569" s="138">
        <v>1</v>
      </c>
      <c r="M569" s="121">
        <v>0</v>
      </c>
      <c r="N569" s="112">
        <f t="shared" si="52"/>
        <v>351646</v>
      </c>
      <c r="O569" s="112">
        <f t="shared" si="53"/>
        <v>1002191.1</v>
      </c>
      <c r="P569" s="114">
        <f t="shared" si="54"/>
        <v>17582.3</v>
      </c>
      <c r="Q569" s="115">
        <f t="shared" si="55"/>
        <v>17582.3</v>
      </c>
    </row>
    <row r="570" spans="2:17" hidden="1" x14ac:dyDescent="0.25">
      <c r="B570" s="19">
        <v>565</v>
      </c>
      <c r="C570" s="19" t="s">
        <v>6473</v>
      </c>
      <c r="D570" s="22">
        <v>1200009330</v>
      </c>
      <c r="E570" s="23" t="s">
        <v>5542</v>
      </c>
      <c r="F570" s="22">
        <v>2007</v>
      </c>
      <c r="G570" s="38">
        <v>44389</v>
      </c>
      <c r="H570" s="22">
        <f t="shared" si="50"/>
        <v>14</v>
      </c>
      <c r="I570" s="22">
        <v>5</v>
      </c>
      <c r="J570" s="22">
        <f t="shared" si="51"/>
        <v>0.19</v>
      </c>
      <c r="K570" s="35">
        <v>42000</v>
      </c>
      <c r="L570" s="40">
        <v>13392.88</v>
      </c>
      <c r="M570" s="77">
        <v>0.56000000000000005</v>
      </c>
      <c r="N570" s="35">
        <f t="shared" si="52"/>
        <v>65520</v>
      </c>
      <c r="O570" s="35">
        <f t="shared" si="53"/>
        <v>174283.2</v>
      </c>
      <c r="P570" s="57">
        <f t="shared" si="54"/>
        <v>3276</v>
      </c>
      <c r="Q570" s="53">
        <f t="shared" si="55"/>
        <v>3276</v>
      </c>
    </row>
    <row r="571" spans="2:17" hidden="1" x14ac:dyDescent="0.25">
      <c r="B571" s="19">
        <v>566</v>
      </c>
      <c r="C571" s="19" t="s">
        <v>6473</v>
      </c>
      <c r="D571" s="22">
        <v>1200009320</v>
      </c>
      <c r="E571" s="23" t="s">
        <v>5543</v>
      </c>
      <c r="F571" s="22">
        <v>2007</v>
      </c>
      <c r="G571" s="38">
        <v>44389</v>
      </c>
      <c r="H571" s="22">
        <f t="shared" si="50"/>
        <v>14</v>
      </c>
      <c r="I571" s="22">
        <v>5</v>
      </c>
      <c r="J571" s="22">
        <f t="shared" si="51"/>
        <v>0.19</v>
      </c>
      <c r="K571" s="35">
        <v>20811</v>
      </c>
      <c r="L571" s="40">
        <v>1556.31</v>
      </c>
      <c r="M571" s="77">
        <v>0.56000000000000005</v>
      </c>
      <c r="N571" s="35">
        <f t="shared" si="52"/>
        <v>32465.16</v>
      </c>
      <c r="O571" s="35">
        <f t="shared" si="53"/>
        <v>86357.325600000011</v>
      </c>
      <c r="P571" s="57">
        <f t="shared" si="54"/>
        <v>1623.258</v>
      </c>
      <c r="Q571" s="53">
        <f t="shared" si="55"/>
        <v>1623.258</v>
      </c>
    </row>
    <row r="572" spans="2:17" hidden="1" x14ac:dyDescent="0.25">
      <c r="B572" s="19">
        <v>567</v>
      </c>
      <c r="C572" s="19" t="s">
        <v>6473</v>
      </c>
      <c r="D572" s="22">
        <v>1200034880</v>
      </c>
      <c r="E572" s="23" t="s">
        <v>5544</v>
      </c>
      <c r="F572" s="22">
        <v>2009</v>
      </c>
      <c r="G572" s="38">
        <v>44389</v>
      </c>
      <c r="H572" s="22">
        <f t="shared" si="50"/>
        <v>12</v>
      </c>
      <c r="I572" s="22">
        <v>5</v>
      </c>
      <c r="J572" s="22">
        <f t="shared" si="51"/>
        <v>0.19</v>
      </c>
      <c r="K572" s="35">
        <v>224720</v>
      </c>
      <c r="L572" s="40">
        <v>46732.639999999999</v>
      </c>
      <c r="M572" s="77">
        <v>0.38</v>
      </c>
      <c r="N572" s="35">
        <f t="shared" si="52"/>
        <v>310113.59999999998</v>
      </c>
      <c r="O572" s="35">
        <f t="shared" si="53"/>
        <v>707059.00800000003</v>
      </c>
      <c r="P572" s="57">
        <f t="shared" si="54"/>
        <v>15505.68</v>
      </c>
      <c r="Q572" s="53">
        <f t="shared" si="55"/>
        <v>15505.68</v>
      </c>
    </row>
    <row r="573" spans="2:17" hidden="1" x14ac:dyDescent="0.25">
      <c r="B573" s="19">
        <v>568</v>
      </c>
      <c r="C573" s="19" t="s">
        <v>6473</v>
      </c>
      <c r="D573" s="22">
        <v>1200045150</v>
      </c>
      <c r="E573" s="23" t="s">
        <v>4206</v>
      </c>
      <c r="F573" s="22">
        <v>2010</v>
      </c>
      <c r="G573" s="38">
        <v>44389</v>
      </c>
      <c r="H573" s="22">
        <f t="shared" si="50"/>
        <v>11</v>
      </c>
      <c r="I573" s="22">
        <v>5</v>
      </c>
      <c r="J573" s="22">
        <f t="shared" si="51"/>
        <v>0.19</v>
      </c>
      <c r="K573" s="35">
        <v>163106.67000000001</v>
      </c>
      <c r="L573" s="40">
        <v>45111.39</v>
      </c>
      <c r="M573" s="77">
        <v>0.38</v>
      </c>
      <c r="N573" s="35">
        <f t="shared" si="52"/>
        <v>225087.2046</v>
      </c>
      <c r="O573" s="35">
        <f t="shared" si="53"/>
        <v>470432.25761399994</v>
      </c>
      <c r="P573" s="57">
        <f t="shared" si="54"/>
        <v>11254.36023</v>
      </c>
      <c r="Q573" s="53">
        <f t="shared" si="55"/>
        <v>11254.36023</v>
      </c>
    </row>
    <row r="574" spans="2:17" hidden="1" x14ac:dyDescent="0.25">
      <c r="B574" s="19">
        <v>569</v>
      </c>
      <c r="C574" s="19" t="s">
        <v>6473</v>
      </c>
      <c r="D574" s="22">
        <v>1200055980</v>
      </c>
      <c r="E574" s="23" t="s">
        <v>5545</v>
      </c>
      <c r="F574" s="22">
        <v>2010</v>
      </c>
      <c r="G574" s="38">
        <v>44389</v>
      </c>
      <c r="H574" s="22">
        <f t="shared" si="50"/>
        <v>11</v>
      </c>
      <c r="I574" s="22">
        <v>8</v>
      </c>
      <c r="J574" s="22">
        <f t="shared" si="51"/>
        <v>0.11874999999999999</v>
      </c>
      <c r="K574" s="35">
        <v>34468.14</v>
      </c>
      <c r="L574" s="40">
        <v>10230.58</v>
      </c>
      <c r="M574" s="77">
        <v>0.38</v>
      </c>
      <c r="N574" s="35">
        <f t="shared" si="52"/>
        <v>47566.033199999998</v>
      </c>
      <c r="O574" s="35">
        <f t="shared" si="53"/>
        <v>62133.130867499996</v>
      </c>
      <c r="P574" s="57">
        <f t="shared" si="54"/>
        <v>2378.3016600000001</v>
      </c>
      <c r="Q574" s="53">
        <f t="shared" si="55"/>
        <v>2378.3016600000001</v>
      </c>
    </row>
    <row r="575" spans="2:17" hidden="1" x14ac:dyDescent="0.25">
      <c r="B575" s="19">
        <v>570</v>
      </c>
      <c r="C575" s="19" t="s">
        <v>6473</v>
      </c>
      <c r="D575" s="22">
        <v>1200092830</v>
      </c>
      <c r="E575" s="23" t="s">
        <v>5546</v>
      </c>
      <c r="F575" s="22">
        <v>2014</v>
      </c>
      <c r="G575" s="38">
        <v>44389</v>
      </c>
      <c r="H575" s="22">
        <f t="shared" si="50"/>
        <v>7</v>
      </c>
      <c r="I575" s="22">
        <v>5</v>
      </c>
      <c r="J575" s="22">
        <f t="shared" si="51"/>
        <v>0.19</v>
      </c>
      <c r="K575" s="35">
        <v>16123.22</v>
      </c>
      <c r="L575" s="40">
        <v>8869.9699999999993</v>
      </c>
      <c r="M575" s="77">
        <v>0.02</v>
      </c>
      <c r="N575" s="35">
        <f t="shared" si="52"/>
        <v>16445.684399999998</v>
      </c>
      <c r="O575" s="35">
        <f t="shared" si="53"/>
        <v>21872.760252</v>
      </c>
      <c r="P575" s="57">
        <f t="shared" si="54"/>
        <v>822.28422</v>
      </c>
      <c r="Q575" s="53">
        <f t="shared" si="55"/>
        <v>822.28422</v>
      </c>
    </row>
    <row r="576" spans="2:17" hidden="1" x14ac:dyDescent="0.25">
      <c r="B576" s="19">
        <v>571</v>
      </c>
      <c r="C576" s="19" t="s">
        <v>6473</v>
      </c>
      <c r="D576" s="22">
        <v>1200098550</v>
      </c>
      <c r="E576" s="23" t="s">
        <v>5547</v>
      </c>
      <c r="F576" s="22">
        <v>2015</v>
      </c>
      <c r="G576" s="38">
        <v>44389</v>
      </c>
      <c r="H576" s="22">
        <f t="shared" si="50"/>
        <v>6</v>
      </c>
      <c r="I576" s="22">
        <v>5</v>
      </c>
      <c r="J576" s="22">
        <f t="shared" si="51"/>
        <v>0.19</v>
      </c>
      <c r="K576" s="35">
        <v>80000</v>
      </c>
      <c r="L576" s="40">
        <v>46641.120000000003</v>
      </c>
      <c r="M576" s="77">
        <v>0</v>
      </c>
      <c r="N576" s="35">
        <f t="shared" si="52"/>
        <v>80000</v>
      </c>
      <c r="O576" s="35">
        <f t="shared" si="53"/>
        <v>91200.000000000015</v>
      </c>
      <c r="P576" s="57">
        <f t="shared" si="54"/>
        <v>4000</v>
      </c>
      <c r="Q576" s="53">
        <f t="shared" si="55"/>
        <v>4000</v>
      </c>
    </row>
    <row r="577" spans="2:17" hidden="1" x14ac:dyDescent="0.25">
      <c r="B577" s="19">
        <v>572</v>
      </c>
      <c r="C577" s="19" t="s">
        <v>6473</v>
      </c>
      <c r="D577" s="22">
        <v>1200097030</v>
      </c>
      <c r="E577" s="23" t="s">
        <v>5548</v>
      </c>
      <c r="F577" s="22">
        <v>2015</v>
      </c>
      <c r="G577" s="38">
        <v>44389</v>
      </c>
      <c r="H577" s="22">
        <f t="shared" si="50"/>
        <v>6</v>
      </c>
      <c r="I577" s="22">
        <v>5</v>
      </c>
      <c r="J577" s="22">
        <f t="shared" si="51"/>
        <v>0.19</v>
      </c>
      <c r="K577" s="35">
        <v>36800</v>
      </c>
      <c r="L577" s="40">
        <v>21797.37</v>
      </c>
      <c r="M577" s="77">
        <v>0</v>
      </c>
      <c r="N577" s="35">
        <f t="shared" si="52"/>
        <v>36800</v>
      </c>
      <c r="O577" s="35">
        <f t="shared" si="53"/>
        <v>41952.000000000007</v>
      </c>
      <c r="P577" s="57">
        <f t="shared" si="54"/>
        <v>1840</v>
      </c>
      <c r="Q577" s="53">
        <f t="shared" si="55"/>
        <v>1840</v>
      </c>
    </row>
    <row r="578" spans="2:17" hidden="1" x14ac:dyDescent="0.25">
      <c r="B578" s="19">
        <v>573</v>
      </c>
      <c r="C578" s="19" t="s">
        <v>6473</v>
      </c>
      <c r="D578" s="22">
        <v>1200132030</v>
      </c>
      <c r="E578" s="23" t="s">
        <v>5549</v>
      </c>
      <c r="F578" s="22">
        <v>2017</v>
      </c>
      <c r="G578" s="38">
        <v>44389</v>
      </c>
      <c r="H578" s="22">
        <f t="shared" si="50"/>
        <v>4</v>
      </c>
      <c r="I578" s="22">
        <v>5</v>
      </c>
      <c r="J578" s="22">
        <f t="shared" si="51"/>
        <v>0.19</v>
      </c>
      <c r="K578" s="35">
        <v>239403.39</v>
      </c>
      <c r="L578" s="40">
        <v>32350.78</v>
      </c>
      <c r="M578" s="36">
        <v>0.04</v>
      </c>
      <c r="N578" s="35">
        <f t="shared" si="52"/>
        <v>248979.52560000002</v>
      </c>
      <c r="O578" s="35">
        <f t="shared" si="53"/>
        <v>189224.43945600002</v>
      </c>
      <c r="P578" s="57">
        <f t="shared" si="54"/>
        <v>59755.086144000001</v>
      </c>
      <c r="Q578" s="53">
        <f t="shared" si="55"/>
        <v>53779.577529599999</v>
      </c>
    </row>
    <row r="579" spans="2:17" s="14" customFormat="1" x14ac:dyDescent="0.25">
      <c r="B579" s="109">
        <v>574</v>
      </c>
      <c r="C579" s="109" t="s">
        <v>6474</v>
      </c>
      <c r="D579" s="109">
        <v>1200002560</v>
      </c>
      <c r="E579" s="108" t="s">
        <v>6244</v>
      </c>
      <c r="F579" s="109">
        <v>2005</v>
      </c>
      <c r="G579" s="110">
        <v>44389</v>
      </c>
      <c r="H579" s="109">
        <f t="shared" si="50"/>
        <v>16</v>
      </c>
      <c r="I579" s="109">
        <v>5</v>
      </c>
      <c r="J579" s="109">
        <f t="shared" si="51"/>
        <v>0.19</v>
      </c>
      <c r="K579" s="112">
        <v>522227.91</v>
      </c>
      <c r="L579" s="138">
        <v>1</v>
      </c>
      <c r="M579" s="121">
        <v>0</v>
      </c>
      <c r="N579" s="112">
        <f t="shared" si="52"/>
        <v>522227.91</v>
      </c>
      <c r="O579" s="112">
        <f t="shared" si="53"/>
        <v>1587572.8463999999</v>
      </c>
      <c r="P579" s="114">
        <f t="shared" si="54"/>
        <v>26111.395499999999</v>
      </c>
      <c r="Q579" s="115">
        <f t="shared" si="55"/>
        <v>26111.395499999999</v>
      </c>
    </row>
    <row r="580" spans="2:17" x14ac:dyDescent="0.25">
      <c r="B580" s="109">
        <v>575</v>
      </c>
      <c r="C580" s="109" t="s">
        <v>6474</v>
      </c>
      <c r="D580" s="109">
        <v>1200002550</v>
      </c>
      <c r="E580" s="108" t="s">
        <v>6245</v>
      </c>
      <c r="F580" s="109">
        <v>2005</v>
      </c>
      <c r="G580" s="110">
        <v>44389</v>
      </c>
      <c r="H580" s="109">
        <f t="shared" si="50"/>
        <v>16</v>
      </c>
      <c r="I580" s="109">
        <v>5</v>
      </c>
      <c r="J580" s="109">
        <f t="shared" si="51"/>
        <v>0.19</v>
      </c>
      <c r="K580" s="112">
        <v>114494.8</v>
      </c>
      <c r="L580" s="138">
        <v>1</v>
      </c>
      <c r="M580" s="121">
        <v>0</v>
      </c>
      <c r="N580" s="112">
        <f t="shared" si="52"/>
        <v>114494.8</v>
      </c>
      <c r="O580" s="112">
        <f t="shared" si="53"/>
        <v>348064.19200000004</v>
      </c>
      <c r="P580" s="114">
        <f t="shared" si="54"/>
        <v>5724.7400000000007</v>
      </c>
      <c r="Q580" s="115">
        <f t="shared" si="55"/>
        <v>5724.7400000000007</v>
      </c>
    </row>
    <row r="581" spans="2:17" x14ac:dyDescent="0.25">
      <c r="B581" s="109">
        <v>576</v>
      </c>
      <c r="C581" s="109" t="s">
        <v>6474</v>
      </c>
      <c r="D581" s="109">
        <v>1200002400</v>
      </c>
      <c r="E581" s="108" t="s">
        <v>6246</v>
      </c>
      <c r="F581" s="109">
        <v>2005</v>
      </c>
      <c r="G581" s="110">
        <v>44389</v>
      </c>
      <c r="H581" s="109">
        <f t="shared" si="50"/>
        <v>16</v>
      </c>
      <c r="I581" s="109">
        <v>5</v>
      </c>
      <c r="J581" s="109">
        <f t="shared" si="51"/>
        <v>0.19</v>
      </c>
      <c r="K581" s="112">
        <v>40128.68</v>
      </c>
      <c r="L581" s="138">
        <v>1</v>
      </c>
      <c r="M581" s="121">
        <v>0</v>
      </c>
      <c r="N581" s="112">
        <f t="shared" si="52"/>
        <v>40128.68</v>
      </c>
      <c r="O581" s="112">
        <f t="shared" si="53"/>
        <v>121991.1872</v>
      </c>
      <c r="P581" s="114">
        <f t="shared" si="54"/>
        <v>2006.4340000000002</v>
      </c>
      <c r="Q581" s="115">
        <f t="shared" si="55"/>
        <v>2006.4340000000002</v>
      </c>
    </row>
    <row r="582" spans="2:17" x14ac:dyDescent="0.25">
      <c r="B582" s="109">
        <v>577</v>
      </c>
      <c r="C582" s="109" t="s">
        <v>6474</v>
      </c>
      <c r="D582" s="109">
        <v>1200002530</v>
      </c>
      <c r="E582" s="108" t="s">
        <v>6247</v>
      </c>
      <c r="F582" s="109">
        <v>2005</v>
      </c>
      <c r="G582" s="110">
        <v>44389</v>
      </c>
      <c r="H582" s="109">
        <f t="shared" si="50"/>
        <v>16</v>
      </c>
      <c r="I582" s="109">
        <v>5</v>
      </c>
      <c r="J582" s="109">
        <f t="shared" si="51"/>
        <v>0.19</v>
      </c>
      <c r="K582" s="112">
        <v>33721.58</v>
      </c>
      <c r="L582" s="138">
        <v>1</v>
      </c>
      <c r="M582" s="121">
        <v>0</v>
      </c>
      <c r="N582" s="112">
        <f t="shared" si="52"/>
        <v>33721.58</v>
      </c>
      <c r="O582" s="112">
        <f t="shared" si="53"/>
        <v>102513.60320000001</v>
      </c>
      <c r="P582" s="114">
        <f t="shared" si="54"/>
        <v>1686.0790000000002</v>
      </c>
      <c r="Q582" s="115">
        <f t="shared" si="55"/>
        <v>1686.0790000000002</v>
      </c>
    </row>
    <row r="583" spans="2:17" x14ac:dyDescent="0.25">
      <c r="B583" s="109">
        <v>578</v>
      </c>
      <c r="C583" s="109" t="s">
        <v>6474</v>
      </c>
      <c r="D583" s="109">
        <v>1200002480</v>
      </c>
      <c r="E583" s="108" t="s">
        <v>6248</v>
      </c>
      <c r="F583" s="109">
        <v>2005</v>
      </c>
      <c r="G583" s="110">
        <v>44389</v>
      </c>
      <c r="H583" s="109">
        <f t="shared" ref="H583:H610" si="56">YEAR(G583)-F583</f>
        <v>16</v>
      </c>
      <c r="I583" s="109">
        <v>5</v>
      </c>
      <c r="J583" s="109">
        <f t="shared" ref="J583:J610" si="57">(95/I583/100)</f>
        <v>0.19</v>
      </c>
      <c r="K583" s="112">
        <v>30364.48</v>
      </c>
      <c r="L583" s="138">
        <v>1</v>
      </c>
      <c r="M583" s="121">
        <v>0</v>
      </c>
      <c r="N583" s="112">
        <f t="shared" ref="N583:N610" si="58">K583*(1+M583)</f>
        <v>30364.48</v>
      </c>
      <c r="O583" s="112">
        <f t="shared" ref="O583:O610" si="59">H583*J583*N583</f>
        <v>92308.019199999995</v>
      </c>
      <c r="P583" s="114">
        <f t="shared" ref="P583:P610" si="60">IF(N583-O583&lt;=0,5%*N583,N583-O583)</f>
        <v>1518.2240000000002</v>
      </c>
      <c r="Q583" s="115">
        <f t="shared" ref="Q583:Q610" si="61">IF(P583=N583*5%,P583,P583*0.9)</f>
        <v>1518.2240000000002</v>
      </c>
    </row>
    <row r="584" spans="2:17" x14ac:dyDescent="0.25">
      <c r="B584" s="109">
        <v>579</v>
      </c>
      <c r="C584" s="109" t="s">
        <v>6474</v>
      </c>
      <c r="D584" s="109">
        <v>1200002460</v>
      </c>
      <c r="E584" s="108" t="s">
        <v>6249</v>
      </c>
      <c r="F584" s="109">
        <v>2005</v>
      </c>
      <c r="G584" s="110">
        <v>44389</v>
      </c>
      <c r="H584" s="109">
        <f t="shared" si="56"/>
        <v>16</v>
      </c>
      <c r="I584" s="109">
        <v>5</v>
      </c>
      <c r="J584" s="109">
        <f t="shared" si="57"/>
        <v>0.19</v>
      </c>
      <c r="K584" s="112">
        <v>15250.49</v>
      </c>
      <c r="L584" s="138">
        <v>1</v>
      </c>
      <c r="M584" s="121">
        <v>0</v>
      </c>
      <c r="N584" s="112">
        <f t="shared" si="58"/>
        <v>15250.49</v>
      </c>
      <c r="O584" s="112">
        <f t="shared" si="59"/>
        <v>46361.489600000001</v>
      </c>
      <c r="P584" s="114">
        <f t="shared" si="60"/>
        <v>762.52449999999999</v>
      </c>
      <c r="Q584" s="115">
        <f t="shared" si="61"/>
        <v>762.52449999999999</v>
      </c>
    </row>
    <row r="585" spans="2:17" x14ac:dyDescent="0.25">
      <c r="B585" s="109">
        <v>580</v>
      </c>
      <c r="C585" s="109" t="s">
        <v>6474</v>
      </c>
      <c r="D585" s="109">
        <v>1200002360</v>
      </c>
      <c r="E585" s="108" t="s">
        <v>6250</v>
      </c>
      <c r="F585" s="109">
        <v>2005</v>
      </c>
      <c r="G585" s="110">
        <v>44389</v>
      </c>
      <c r="H585" s="109">
        <f t="shared" si="56"/>
        <v>16</v>
      </c>
      <c r="I585" s="109">
        <v>5</v>
      </c>
      <c r="J585" s="109">
        <f t="shared" si="57"/>
        <v>0.19</v>
      </c>
      <c r="K585" s="112">
        <v>14392.89</v>
      </c>
      <c r="L585" s="138">
        <v>1</v>
      </c>
      <c r="M585" s="121">
        <v>0</v>
      </c>
      <c r="N585" s="112">
        <f t="shared" si="58"/>
        <v>14392.89</v>
      </c>
      <c r="O585" s="112">
        <f t="shared" si="59"/>
        <v>43754.385600000001</v>
      </c>
      <c r="P585" s="114">
        <f t="shared" si="60"/>
        <v>719.64449999999999</v>
      </c>
      <c r="Q585" s="115">
        <f t="shared" si="61"/>
        <v>719.64449999999999</v>
      </c>
    </row>
    <row r="586" spans="2:17" x14ac:dyDescent="0.25">
      <c r="B586" s="109">
        <v>581</v>
      </c>
      <c r="C586" s="109" t="s">
        <v>6474</v>
      </c>
      <c r="D586" s="109">
        <v>1200002440</v>
      </c>
      <c r="E586" s="108" t="s">
        <v>6251</v>
      </c>
      <c r="F586" s="109">
        <v>2005</v>
      </c>
      <c r="G586" s="110">
        <v>44389</v>
      </c>
      <c r="H586" s="109">
        <f t="shared" si="56"/>
        <v>16</v>
      </c>
      <c r="I586" s="109">
        <v>5</v>
      </c>
      <c r="J586" s="109">
        <f t="shared" si="57"/>
        <v>0.19</v>
      </c>
      <c r="K586" s="112">
        <v>9822.41</v>
      </c>
      <c r="L586" s="138">
        <v>1</v>
      </c>
      <c r="M586" s="121">
        <v>0</v>
      </c>
      <c r="N586" s="112">
        <f t="shared" si="58"/>
        <v>9822.41</v>
      </c>
      <c r="O586" s="112">
        <f t="shared" si="59"/>
        <v>29860.126400000001</v>
      </c>
      <c r="P586" s="114">
        <f t="shared" si="60"/>
        <v>491.12049999999999</v>
      </c>
      <c r="Q586" s="115">
        <f t="shared" si="61"/>
        <v>491.12049999999999</v>
      </c>
    </row>
    <row r="587" spans="2:17" x14ac:dyDescent="0.25">
      <c r="B587" s="109">
        <v>582</v>
      </c>
      <c r="C587" s="109" t="s">
        <v>6474</v>
      </c>
      <c r="D587" s="109">
        <v>1200029670</v>
      </c>
      <c r="E587" s="108" t="s">
        <v>6252</v>
      </c>
      <c r="F587" s="109">
        <v>2005</v>
      </c>
      <c r="G587" s="110">
        <v>44389</v>
      </c>
      <c r="H587" s="109">
        <f t="shared" si="56"/>
        <v>16</v>
      </c>
      <c r="I587" s="109">
        <v>5</v>
      </c>
      <c r="J587" s="109">
        <f t="shared" si="57"/>
        <v>0.19</v>
      </c>
      <c r="K587" s="112">
        <v>3527.72</v>
      </c>
      <c r="L587" s="138">
        <v>1</v>
      </c>
      <c r="M587" s="121">
        <v>0</v>
      </c>
      <c r="N587" s="112">
        <f t="shared" si="58"/>
        <v>3527.72</v>
      </c>
      <c r="O587" s="112">
        <f t="shared" si="59"/>
        <v>10724.2688</v>
      </c>
      <c r="P587" s="114">
        <f t="shared" si="60"/>
        <v>176.386</v>
      </c>
      <c r="Q587" s="115">
        <f t="shared" si="61"/>
        <v>176.386</v>
      </c>
    </row>
    <row r="588" spans="2:17" x14ac:dyDescent="0.25">
      <c r="B588" s="109">
        <v>583</v>
      </c>
      <c r="C588" s="109" t="s">
        <v>6474</v>
      </c>
      <c r="D588" s="109">
        <v>1200002370</v>
      </c>
      <c r="E588" s="108" t="s">
        <v>6253</v>
      </c>
      <c r="F588" s="109">
        <v>2006</v>
      </c>
      <c r="G588" s="110">
        <v>44389</v>
      </c>
      <c r="H588" s="109">
        <f t="shared" si="56"/>
        <v>15</v>
      </c>
      <c r="I588" s="109">
        <v>5</v>
      </c>
      <c r="J588" s="109">
        <f t="shared" si="57"/>
        <v>0.19</v>
      </c>
      <c r="K588" s="112">
        <v>90730</v>
      </c>
      <c r="L588" s="138">
        <v>1</v>
      </c>
      <c r="M588" s="121">
        <v>0</v>
      </c>
      <c r="N588" s="112">
        <f t="shared" si="58"/>
        <v>90730</v>
      </c>
      <c r="O588" s="112">
        <f t="shared" si="59"/>
        <v>258580.5</v>
      </c>
      <c r="P588" s="114">
        <f t="shared" si="60"/>
        <v>4536.5</v>
      </c>
      <c r="Q588" s="115">
        <f t="shared" si="61"/>
        <v>4536.5</v>
      </c>
    </row>
    <row r="589" spans="2:17" x14ac:dyDescent="0.25">
      <c r="B589" s="109">
        <v>584</v>
      </c>
      <c r="C589" s="109" t="s">
        <v>6474</v>
      </c>
      <c r="D589" s="109">
        <v>1200002380</v>
      </c>
      <c r="E589" s="108" t="s">
        <v>883</v>
      </c>
      <c r="F589" s="109">
        <v>2006</v>
      </c>
      <c r="G589" s="110">
        <v>44389</v>
      </c>
      <c r="H589" s="109">
        <f t="shared" si="56"/>
        <v>15</v>
      </c>
      <c r="I589" s="109">
        <v>5</v>
      </c>
      <c r="J589" s="109">
        <f t="shared" si="57"/>
        <v>0.19</v>
      </c>
      <c r="K589" s="112">
        <v>41801.79</v>
      </c>
      <c r="L589" s="138">
        <v>1</v>
      </c>
      <c r="M589" s="121">
        <v>0</v>
      </c>
      <c r="N589" s="112">
        <f t="shared" si="58"/>
        <v>41801.79</v>
      </c>
      <c r="O589" s="112">
        <f t="shared" si="59"/>
        <v>119135.1015</v>
      </c>
      <c r="P589" s="114">
        <f t="shared" si="60"/>
        <v>2090.0895</v>
      </c>
      <c r="Q589" s="115">
        <f t="shared" si="61"/>
        <v>2090.0895</v>
      </c>
    </row>
    <row r="590" spans="2:17" x14ac:dyDescent="0.25">
      <c r="B590" s="109">
        <v>585</v>
      </c>
      <c r="C590" s="109" t="s">
        <v>6474</v>
      </c>
      <c r="D590" s="109">
        <v>1200002500</v>
      </c>
      <c r="E590" s="108" t="s">
        <v>6254</v>
      </c>
      <c r="F590" s="109">
        <v>2006</v>
      </c>
      <c r="G590" s="110">
        <v>44389</v>
      </c>
      <c r="H590" s="109">
        <f t="shared" si="56"/>
        <v>15</v>
      </c>
      <c r="I590" s="109">
        <v>5</v>
      </c>
      <c r="J590" s="109">
        <f t="shared" si="57"/>
        <v>0.19</v>
      </c>
      <c r="K590" s="112">
        <v>18905</v>
      </c>
      <c r="L590" s="138">
        <v>1</v>
      </c>
      <c r="M590" s="121">
        <v>0</v>
      </c>
      <c r="N590" s="112">
        <f t="shared" si="58"/>
        <v>18905</v>
      </c>
      <c r="O590" s="112">
        <f t="shared" si="59"/>
        <v>53879.25</v>
      </c>
      <c r="P590" s="114">
        <f t="shared" si="60"/>
        <v>945.25</v>
      </c>
      <c r="Q590" s="115">
        <f t="shared" si="61"/>
        <v>945.25</v>
      </c>
    </row>
    <row r="591" spans="2:17" hidden="1" x14ac:dyDescent="0.25">
      <c r="B591" s="19">
        <v>586</v>
      </c>
      <c r="C591" s="22" t="s">
        <v>6474</v>
      </c>
      <c r="D591" s="22">
        <v>1200002350</v>
      </c>
      <c r="E591" s="23" t="s">
        <v>6255</v>
      </c>
      <c r="F591" s="22">
        <v>2006</v>
      </c>
      <c r="G591" s="38">
        <v>44389</v>
      </c>
      <c r="H591" s="22">
        <f t="shared" si="56"/>
        <v>15</v>
      </c>
      <c r="I591" s="22">
        <v>5</v>
      </c>
      <c r="J591" s="22">
        <f t="shared" si="57"/>
        <v>0.19</v>
      </c>
      <c r="K591" s="35">
        <v>15075</v>
      </c>
      <c r="L591" s="40">
        <v>176.89</v>
      </c>
      <c r="M591" s="77">
        <v>0.63</v>
      </c>
      <c r="N591" s="35">
        <f t="shared" si="58"/>
        <v>24572.25</v>
      </c>
      <c r="O591" s="35">
        <f t="shared" si="59"/>
        <v>70030.912500000006</v>
      </c>
      <c r="P591" s="57">
        <f t="shared" si="60"/>
        <v>1228.6125000000002</v>
      </c>
      <c r="Q591" s="53">
        <f t="shared" si="61"/>
        <v>1228.6125000000002</v>
      </c>
    </row>
    <row r="592" spans="2:17" x14ac:dyDescent="0.25">
      <c r="B592" s="109">
        <v>587</v>
      </c>
      <c r="C592" s="109" t="s">
        <v>6474</v>
      </c>
      <c r="D592" s="109">
        <v>1200029680</v>
      </c>
      <c r="E592" s="108" t="s">
        <v>6256</v>
      </c>
      <c r="F592" s="109">
        <v>2007</v>
      </c>
      <c r="G592" s="110">
        <v>44389</v>
      </c>
      <c r="H592" s="109">
        <f t="shared" si="56"/>
        <v>14</v>
      </c>
      <c r="I592" s="109">
        <v>5</v>
      </c>
      <c r="J592" s="109">
        <f t="shared" si="57"/>
        <v>0.19</v>
      </c>
      <c r="K592" s="112">
        <v>199800</v>
      </c>
      <c r="L592" s="138">
        <v>1</v>
      </c>
      <c r="M592" s="121">
        <v>0</v>
      </c>
      <c r="N592" s="112">
        <f t="shared" si="58"/>
        <v>199800</v>
      </c>
      <c r="O592" s="112">
        <f t="shared" si="59"/>
        <v>531468</v>
      </c>
      <c r="P592" s="114">
        <f t="shared" si="60"/>
        <v>9990</v>
      </c>
      <c r="Q592" s="115">
        <f t="shared" si="61"/>
        <v>9990</v>
      </c>
    </row>
    <row r="593" spans="2:17" x14ac:dyDescent="0.25">
      <c r="B593" s="109">
        <v>588</v>
      </c>
      <c r="C593" s="109" t="s">
        <v>6474</v>
      </c>
      <c r="D593" s="109">
        <v>1200029640</v>
      </c>
      <c r="E593" s="108" t="s">
        <v>6257</v>
      </c>
      <c r="F593" s="109">
        <v>2007</v>
      </c>
      <c r="G593" s="110">
        <v>44389</v>
      </c>
      <c r="H593" s="109">
        <f t="shared" si="56"/>
        <v>14</v>
      </c>
      <c r="I593" s="109">
        <v>5</v>
      </c>
      <c r="J593" s="109">
        <f t="shared" si="57"/>
        <v>0.19</v>
      </c>
      <c r="K593" s="112">
        <v>114956</v>
      </c>
      <c r="L593" s="138">
        <v>1</v>
      </c>
      <c r="M593" s="121">
        <v>0</v>
      </c>
      <c r="N593" s="112">
        <f t="shared" si="58"/>
        <v>114956</v>
      </c>
      <c r="O593" s="112">
        <f t="shared" si="59"/>
        <v>305782.96000000002</v>
      </c>
      <c r="P593" s="114">
        <f t="shared" si="60"/>
        <v>5747.8</v>
      </c>
      <c r="Q593" s="115">
        <f t="shared" si="61"/>
        <v>5747.8</v>
      </c>
    </row>
    <row r="594" spans="2:17" hidden="1" x14ac:dyDescent="0.25">
      <c r="B594" s="19">
        <v>589</v>
      </c>
      <c r="C594" s="22" t="s">
        <v>6474</v>
      </c>
      <c r="D594" s="22">
        <v>1200002410</v>
      </c>
      <c r="E594" s="23" t="s">
        <v>6258</v>
      </c>
      <c r="F594" s="22">
        <v>2007</v>
      </c>
      <c r="G594" s="38">
        <v>44389</v>
      </c>
      <c r="H594" s="22">
        <f t="shared" si="56"/>
        <v>14</v>
      </c>
      <c r="I594" s="22">
        <v>5</v>
      </c>
      <c r="J594" s="22">
        <f t="shared" si="57"/>
        <v>0.19</v>
      </c>
      <c r="K594" s="35">
        <v>57800</v>
      </c>
      <c r="L594" s="40">
        <v>4687.47</v>
      </c>
      <c r="M594" s="77">
        <v>0.56000000000000005</v>
      </c>
      <c r="N594" s="35">
        <f t="shared" si="58"/>
        <v>90168</v>
      </c>
      <c r="O594" s="35">
        <f t="shared" si="59"/>
        <v>239846.88</v>
      </c>
      <c r="P594" s="57">
        <f t="shared" si="60"/>
        <v>4508.4000000000005</v>
      </c>
      <c r="Q594" s="53">
        <f t="shared" si="61"/>
        <v>4508.4000000000005</v>
      </c>
    </row>
    <row r="595" spans="2:17" hidden="1" x14ac:dyDescent="0.25">
      <c r="B595" s="19">
        <v>590</v>
      </c>
      <c r="C595" s="22" t="s">
        <v>6474</v>
      </c>
      <c r="D595" s="22">
        <v>1200002470</v>
      </c>
      <c r="E595" s="23" t="s">
        <v>6259</v>
      </c>
      <c r="F595" s="22">
        <v>2007</v>
      </c>
      <c r="G595" s="38">
        <v>44389</v>
      </c>
      <c r="H595" s="22">
        <f t="shared" si="56"/>
        <v>14</v>
      </c>
      <c r="I595" s="22">
        <v>5</v>
      </c>
      <c r="J595" s="22">
        <f t="shared" si="57"/>
        <v>0.19</v>
      </c>
      <c r="K595" s="35">
        <v>55120</v>
      </c>
      <c r="L595" s="40">
        <v>6552.12</v>
      </c>
      <c r="M595" s="77">
        <v>0.56000000000000005</v>
      </c>
      <c r="N595" s="35">
        <f t="shared" si="58"/>
        <v>85987.199999999997</v>
      </c>
      <c r="O595" s="35">
        <f t="shared" si="59"/>
        <v>228725.95199999999</v>
      </c>
      <c r="P595" s="57">
        <f t="shared" si="60"/>
        <v>4299.3599999999997</v>
      </c>
      <c r="Q595" s="53">
        <f t="shared" si="61"/>
        <v>4299.3599999999997</v>
      </c>
    </row>
    <row r="596" spans="2:17" ht="30" hidden="1" x14ac:dyDescent="0.25">
      <c r="B596" s="19">
        <v>591</v>
      </c>
      <c r="C596" s="76" t="s">
        <v>6474</v>
      </c>
      <c r="D596" s="22">
        <v>1200002430</v>
      </c>
      <c r="E596" s="23" t="s">
        <v>6260</v>
      </c>
      <c r="F596" s="22">
        <v>2007</v>
      </c>
      <c r="G596" s="38">
        <v>44389</v>
      </c>
      <c r="H596" s="22">
        <f t="shared" si="56"/>
        <v>14</v>
      </c>
      <c r="I596" s="22">
        <v>5</v>
      </c>
      <c r="J596" s="22">
        <f t="shared" si="57"/>
        <v>0.19</v>
      </c>
      <c r="K596" s="35">
        <v>50005</v>
      </c>
      <c r="L596" s="40">
        <v>2904.59</v>
      </c>
      <c r="M596" s="77">
        <v>0.56000000000000005</v>
      </c>
      <c r="N596" s="35">
        <f t="shared" si="58"/>
        <v>78007.8</v>
      </c>
      <c r="O596" s="35">
        <f t="shared" si="59"/>
        <v>207500.74800000002</v>
      </c>
      <c r="P596" s="57">
        <f t="shared" si="60"/>
        <v>3900.3900000000003</v>
      </c>
      <c r="Q596" s="53">
        <f t="shared" si="61"/>
        <v>3900.3900000000003</v>
      </c>
    </row>
    <row r="597" spans="2:17" ht="30" x14ac:dyDescent="0.25">
      <c r="B597" s="109">
        <v>592</v>
      </c>
      <c r="C597" s="146" t="s">
        <v>6474</v>
      </c>
      <c r="D597" s="109">
        <v>1200002520</v>
      </c>
      <c r="E597" s="108" t="s">
        <v>6261</v>
      </c>
      <c r="F597" s="109">
        <v>2007</v>
      </c>
      <c r="G597" s="110">
        <v>44389</v>
      </c>
      <c r="H597" s="109">
        <f t="shared" si="56"/>
        <v>14</v>
      </c>
      <c r="I597" s="109">
        <v>5</v>
      </c>
      <c r="J597" s="109">
        <f t="shared" si="57"/>
        <v>0.19</v>
      </c>
      <c r="K597" s="112">
        <v>24188</v>
      </c>
      <c r="L597" s="138">
        <v>1</v>
      </c>
      <c r="M597" s="121">
        <v>0</v>
      </c>
      <c r="N597" s="112">
        <f t="shared" si="58"/>
        <v>24188</v>
      </c>
      <c r="O597" s="112">
        <f t="shared" si="59"/>
        <v>64340.08</v>
      </c>
      <c r="P597" s="114">
        <f t="shared" si="60"/>
        <v>1209.4000000000001</v>
      </c>
      <c r="Q597" s="115">
        <f t="shared" si="61"/>
        <v>1209.4000000000001</v>
      </c>
    </row>
    <row r="598" spans="2:17" ht="30" hidden="1" x14ac:dyDescent="0.25">
      <c r="B598" s="19">
        <v>593</v>
      </c>
      <c r="C598" s="76" t="s">
        <v>6474</v>
      </c>
      <c r="D598" s="22">
        <v>1200002510</v>
      </c>
      <c r="E598" s="23" t="s">
        <v>6262</v>
      </c>
      <c r="F598" s="22">
        <v>2007</v>
      </c>
      <c r="G598" s="38">
        <v>44389</v>
      </c>
      <c r="H598" s="22">
        <f t="shared" si="56"/>
        <v>14</v>
      </c>
      <c r="I598" s="22">
        <v>5</v>
      </c>
      <c r="J598" s="22">
        <f t="shared" si="57"/>
        <v>0.19</v>
      </c>
      <c r="K598" s="35">
        <v>22100</v>
      </c>
      <c r="L598" s="40">
        <v>1687.07</v>
      </c>
      <c r="M598" s="77">
        <v>0.56000000000000005</v>
      </c>
      <c r="N598" s="35">
        <f t="shared" si="58"/>
        <v>34476</v>
      </c>
      <c r="O598" s="35">
        <f t="shared" si="59"/>
        <v>91706.16</v>
      </c>
      <c r="P598" s="57">
        <f t="shared" si="60"/>
        <v>1723.8000000000002</v>
      </c>
      <c r="Q598" s="53">
        <f t="shared" si="61"/>
        <v>1723.8000000000002</v>
      </c>
    </row>
    <row r="599" spans="2:17" ht="30" hidden="1" x14ac:dyDescent="0.25">
      <c r="B599" s="19">
        <v>594</v>
      </c>
      <c r="C599" s="76" t="s">
        <v>6474</v>
      </c>
      <c r="D599" s="22">
        <v>1200002540</v>
      </c>
      <c r="E599" s="23" t="s">
        <v>6263</v>
      </c>
      <c r="F599" s="22">
        <v>2007</v>
      </c>
      <c r="G599" s="38">
        <v>44389</v>
      </c>
      <c r="H599" s="22">
        <f t="shared" si="56"/>
        <v>14</v>
      </c>
      <c r="I599" s="22">
        <v>5</v>
      </c>
      <c r="J599" s="22">
        <f t="shared" si="57"/>
        <v>0.19</v>
      </c>
      <c r="K599" s="35">
        <v>13874</v>
      </c>
      <c r="L599" s="40">
        <v>1412.38</v>
      </c>
      <c r="M599" s="77">
        <v>0.56000000000000005</v>
      </c>
      <c r="N599" s="35">
        <f t="shared" si="58"/>
        <v>21643.440000000002</v>
      </c>
      <c r="O599" s="35">
        <f t="shared" si="59"/>
        <v>57571.550400000007</v>
      </c>
      <c r="P599" s="57">
        <f t="shared" si="60"/>
        <v>1082.1720000000003</v>
      </c>
      <c r="Q599" s="53">
        <f t="shared" si="61"/>
        <v>1082.1720000000003</v>
      </c>
    </row>
    <row r="600" spans="2:17" ht="30" hidden="1" x14ac:dyDescent="0.25">
      <c r="B600" s="19">
        <v>595</v>
      </c>
      <c r="C600" s="76" t="s">
        <v>6474</v>
      </c>
      <c r="D600" s="22">
        <v>1200002390</v>
      </c>
      <c r="E600" s="23" t="s">
        <v>6264</v>
      </c>
      <c r="F600" s="22">
        <v>2007</v>
      </c>
      <c r="G600" s="38">
        <v>44389</v>
      </c>
      <c r="H600" s="22">
        <f t="shared" si="56"/>
        <v>14</v>
      </c>
      <c r="I600" s="22">
        <v>5</v>
      </c>
      <c r="J600" s="22">
        <f t="shared" si="57"/>
        <v>0.19</v>
      </c>
      <c r="K600" s="35">
        <v>12000</v>
      </c>
      <c r="L600" s="40">
        <v>1303.33</v>
      </c>
      <c r="M600" s="77">
        <v>0.56000000000000005</v>
      </c>
      <c r="N600" s="35">
        <f t="shared" si="58"/>
        <v>18720</v>
      </c>
      <c r="O600" s="35">
        <f t="shared" si="59"/>
        <v>49795.200000000004</v>
      </c>
      <c r="P600" s="57">
        <f t="shared" si="60"/>
        <v>936</v>
      </c>
      <c r="Q600" s="53">
        <f t="shared" si="61"/>
        <v>936</v>
      </c>
    </row>
    <row r="601" spans="2:17" ht="30" x14ac:dyDescent="0.25">
      <c r="B601" s="109">
        <v>596</v>
      </c>
      <c r="C601" s="146" t="s">
        <v>6474</v>
      </c>
      <c r="D601" s="109">
        <v>1200029630</v>
      </c>
      <c r="E601" s="108" t="s">
        <v>6265</v>
      </c>
      <c r="F601" s="109">
        <v>2007</v>
      </c>
      <c r="G601" s="110">
        <v>44389</v>
      </c>
      <c r="H601" s="109">
        <f t="shared" si="56"/>
        <v>14</v>
      </c>
      <c r="I601" s="109">
        <v>5</v>
      </c>
      <c r="J601" s="109">
        <f t="shared" si="57"/>
        <v>0.19</v>
      </c>
      <c r="K601" s="112">
        <v>10274</v>
      </c>
      <c r="L601" s="138">
        <v>1</v>
      </c>
      <c r="M601" s="121">
        <v>0</v>
      </c>
      <c r="N601" s="112">
        <f t="shared" si="58"/>
        <v>10274</v>
      </c>
      <c r="O601" s="112">
        <f t="shared" si="59"/>
        <v>27328.84</v>
      </c>
      <c r="P601" s="114">
        <f t="shared" si="60"/>
        <v>513.70000000000005</v>
      </c>
      <c r="Q601" s="115">
        <f t="shared" si="61"/>
        <v>513.70000000000005</v>
      </c>
    </row>
    <row r="602" spans="2:17" ht="30" x14ac:dyDescent="0.25">
      <c r="B602" s="109">
        <v>597</v>
      </c>
      <c r="C602" s="146" t="s">
        <v>6474</v>
      </c>
      <c r="D602" s="109">
        <v>1200029610</v>
      </c>
      <c r="E602" s="108" t="s">
        <v>6256</v>
      </c>
      <c r="F602" s="109">
        <v>2007</v>
      </c>
      <c r="G602" s="110">
        <v>44389</v>
      </c>
      <c r="H602" s="109">
        <f t="shared" si="56"/>
        <v>14</v>
      </c>
      <c r="I602" s="109">
        <v>5</v>
      </c>
      <c r="J602" s="109">
        <f t="shared" si="57"/>
        <v>0.19</v>
      </c>
      <c r="K602" s="112">
        <v>5900</v>
      </c>
      <c r="L602" s="138">
        <v>1</v>
      </c>
      <c r="M602" s="121">
        <v>0</v>
      </c>
      <c r="N602" s="112">
        <f t="shared" si="58"/>
        <v>5900</v>
      </c>
      <c r="O602" s="112">
        <f t="shared" si="59"/>
        <v>15694</v>
      </c>
      <c r="P602" s="114">
        <f t="shared" si="60"/>
        <v>295</v>
      </c>
      <c r="Q602" s="115">
        <f t="shared" si="61"/>
        <v>295</v>
      </c>
    </row>
    <row r="603" spans="2:17" ht="30" x14ac:dyDescent="0.25">
      <c r="B603" s="109">
        <v>598</v>
      </c>
      <c r="C603" s="146" t="s">
        <v>6474</v>
      </c>
      <c r="D603" s="109">
        <v>1200029620</v>
      </c>
      <c r="E603" s="108" t="s">
        <v>6266</v>
      </c>
      <c r="F603" s="109">
        <v>2007</v>
      </c>
      <c r="G603" s="110">
        <v>44389</v>
      </c>
      <c r="H603" s="109">
        <f t="shared" si="56"/>
        <v>14</v>
      </c>
      <c r="I603" s="109">
        <v>5</v>
      </c>
      <c r="J603" s="109">
        <f t="shared" si="57"/>
        <v>0.19</v>
      </c>
      <c r="K603" s="112">
        <v>4750</v>
      </c>
      <c r="L603" s="138">
        <v>1</v>
      </c>
      <c r="M603" s="121">
        <v>0</v>
      </c>
      <c r="N603" s="112">
        <f t="shared" si="58"/>
        <v>4750</v>
      </c>
      <c r="O603" s="112">
        <f t="shared" si="59"/>
        <v>12635</v>
      </c>
      <c r="P603" s="114">
        <f t="shared" si="60"/>
        <v>237.5</v>
      </c>
      <c r="Q603" s="115">
        <f t="shared" si="61"/>
        <v>237.5</v>
      </c>
    </row>
    <row r="604" spans="2:17" ht="30" hidden="1" x14ac:dyDescent="0.25">
      <c r="B604" s="19">
        <v>599</v>
      </c>
      <c r="C604" s="76" t="s">
        <v>6474</v>
      </c>
      <c r="D604" s="22">
        <v>1200033280</v>
      </c>
      <c r="E604" s="23" t="s">
        <v>6267</v>
      </c>
      <c r="F604" s="22">
        <v>2008</v>
      </c>
      <c r="G604" s="38">
        <v>44389</v>
      </c>
      <c r="H604" s="22">
        <f t="shared" si="56"/>
        <v>13</v>
      </c>
      <c r="I604" s="22">
        <v>5</v>
      </c>
      <c r="J604" s="22">
        <f t="shared" si="57"/>
        <v>0.19</v>
      </c>
      <c r="K604" s="35">
        <v>54160</v>
      </c>
      <c r="L604" s="40">
        <v>8722.68</v>
      </c>
      <c r="M604" s="77">
        <v>0.47</v>
      </c>
      <c r="N604" s="35">
        <f t="shared" si="58"/>
        <v>79615.199999999997</v>
      </c>
      <c r="O604" s="35">
        <f t="shared" si="59"/>
        <v>196649.54399999999</v>
      </c>
      <c r="P604" s="57">
        <f t="shared" si="60"/>
        <v>3980.76</v>
      </c>
      <c r="Q604" s="53">
        <f t="shared" si="61"/>
        <v>3980.76</v>
      </c>
    </row>
    <row r="605" spans="2:17" ht="30" hidden="1" x14ac:dyDescent="0.25">
      <c r="B605" s="19">
        <v>600</v>
      </c>
      <c r="C605" s="76" t="s">
        <v>6474</v>
      </c>
      <c r="D605" s="22">
        <v>1200002490</v>
      </c>
      <c r="E605" s="23" t="s">
        <v>6268</v>
      </c>
      <c r="F605" s="22">
        <v>2008</v>
      </c>
      <c r="G605" s="38">
        <v>44389</v>
      </c>
      <c r="H605" s="22">
        <f t="shared" si="56"/>
        <v>13</v>
      </c>
      <c r="I605" s="22">
        <v>5</v>
      </c>
      <c r="J605" s="22">
        <f t="shared" si="57"/>
        <v>0.19</v>
      </c>
      <c r="K605" s="35">
        <v>39375</v>
      </c>
      <c r="L605" s="40">
        <v>4941.16</v>
      </c>
      <c r="M605" s="77">
        <v>0.47</v>
      </c>
      <c r="N605" s="35">
        <f t="shared" si="58"/>
        <v>57881.25</v>
      </c>
      <c r="O605" s="35">
        <f t="shared" si="59"/>
        <v>142966.6875</v>
      </c>
      <c r="P605" s="57">
        <f t="shared" si="60"/>
        <v>2894.0625</v>
      </c>
      <c r="Q605" s="53">
        <f t="shared" si="61"/>
        <v>2894.0625</v>
      </c>
    </row>
    <row r="606" spans="2:17" ht="30" hidden="1" x14ac:dyDescent="0.25">
      <c r="B606" s="19">
        <v>601</v>
      </c>
      <c r="C606" s="76" t="s">
        <v>6474</v>
      </c>
      <c r="D606" s="22">
        <v>1200002450</v>
      </c>
      <c r="E606" s="23" t="s">
        <v>6269</v>
      </c>
      <c r="F606" s="22">
        <v>2008</v>
      </c>
      <c r="G606" s="38">
        <v>44389</v>
      </c>
      <c r="H606" s="22">
        <f t="shared" si="56"/>
        <v>13</v>
      </c>
      <c r="I606" s="22">
        <v>5</v>
      </c>
      <c r="J606" s="22">
        <f t="shared" si="57"/>
        <v>0.19</v>
      </c>
      <c r="K606" s="35">
        <v>33862</v>
      </c>
      <c r="L606" s="40">
        <v>4249.3100000000004</v>
      </c>
      <c r="M606" s="77">
        <v>0.47</v>
      </c>
      <c r="N606" s="35">
        <f t="shared" si="58"/>
        <v>49777.14</v>
      </c>
      <c r="O606" s="35">
        <f t="shared" si="59"/>
        <v>122949.53580000001</v>
      </c>
      <c r="P606" s="57">
        <f t="shared" si="60"/>
        <v>2488.857</v>
      </c>
      <c r="Q606" s="53">
        <f t="shared" si="61"/>
        <v>2488.857</v>
      </c>
    </row>
    <row r="607" spans="2:17" ht="30" hidden="1" x14ac:dyDescent="0.25">
      <c r="B607" s="19">
        <v>602</v>
      </c>
      <c r="C607" s="76" t="s">
        <v>6474</v>
      </c>
      <c r="D607" s="22">
        <v>1200002420</v>
      </c>
      <c r="E607" s="23" t="s">
        <v>6270</v>
      </c>
      <c r="F607" s="22">
        <v>2008</v>
      </c>
      <c r="G607" s="38">
        <v>44389</v>
      </c>
      <c r="H607" s="22">
        <f t="shared" si="56"/>
        <v>13</v>
      </c>
      <c r="I607" s="22">
        <v>5</v>
      </c>
      <c r="J607" s="22">
        <f t="shared" si="57"/>
        <v>0.19</v>
      </c>
      <c r="K607" s="35">
        <v>14962</v>
      </c>
      <c r="L607" s="40">
        <v>1877.51</v>
      </c>
      <c r="M607" s="77">
        <v>0.47</v>
      </c>
      <c r="N607" s="35">
        <f t="shared" si="58"/>
        <v>21994.14</v>
      </c>
      <c r="O607" s="35">
        <f t="shared" si="59"/>
        <v>54325.525800000003</v>
      </c>
      <c r="P607" s="57">
        <f t="shared" si="60"/>
        <v>1099.7070000000001</v>
      </c>
      <c r="Q607" s="53">
        <f t="shared" si="61"/>
        <v>1099.7070000000001</v>
      </c>
    </row>
    <row r="608" spans="2:17" ht="30" x14ac:dyDescent="0.25">
      <c r="B608" s="109">
        <v>603</v>
      </c>
      <c r="C608" s="146" t="s">
        <v>6474</v>
      </c>
      <c r="D608" s="109">
        <v>1200029660</v>
      </c>
      <c r="E608" s="108" t="s">
        <v>6271</v>
      </c>
      <c r="F608" s="109">
        <v>2008</v>
      </c>
      <c r="G608" s="110">
        <v>44389</v>
      </c>
      <c r="H608" s="109">
        <f t="shared" si="56"/>
        <v>13</v>
      </c>
      <c r="I608" s="109">
        <v>5</v>
      </c>
      <c r="J608" s="109">
        <f t="shared" si="57"/>
        <v>0.19</v>
      </c>
      <c r="K608" s="112">
        <v>7559</v>
      </c>
      <c r="L608" s="138">
        <v>1</v>
      </c>
      <c r="M608" s="121">
        <v>0</v>
      </c>
      <c r="N608" s="112">
        <f t="shared" si="58"/>
        <v>7559</v>
      </c>
      <c r="O608" s="112">
        <f t="shared" si="59"/>
        <v>18670.730000000003</v>
      </c>
      <c r="P608" s="114">
        <f t="shared" si="60"/>
        <v>377.95000000000005</v>
      </c>
      <c r="Q608" s="115">
        <f t="shared" si="61"/>
        <v>377.95000000000005</v>
      </c>
    </row>
    <row r="609" spans="2:17" ht="30" x14ac:dyDescent="0.25">
      <c r="B609" s="109">
        <v>604</v>
      </c>
      <c r="C609" s="146" t="s">
        <v>6474</v>
      </c>
      <c r="D609" s="109">
        <v>1200029650</v>
      </c>
      <c r="E609" s="108" t="s">
        <v>6272</v>
      </c>
      <c r="F609" s="109">
        <v>2008</v>
      </c>
      <c r="G609" s="110">
        <v>44389</v>
      </c>
      <c r="H609" s="109">
        <f t="shared" si="56"/>
        <v>13</v>
      </c>
      <c r="I609" s="109">
        <v>5</v>
      </c>
      <c r="J609" s="109">
        <f t="shared" si="57"/>
        <v>0.19</v>
      </c>
      <c r="K609" s="112">
        <v>6300</v>
      </c>
      <c r="L609" s="138">
        <v>1</v>
      </c>
      <c r="M609" s="121">
        <v>0</v>
      </c>
      <c r="N609" s="112">
        <f t="shared" si="58"/>
        <v>6300</v>
      </c>
      <c r="O609" s="112">
        <f t="shared" si="59"/>
        <v>15561.000000000002</v>
      </c>
      <c r="P609" s="114">
        <f t="shared" si="60"/>
        <v>315</v>
      </c>
      <c r="Q609" s="115">
        <f t="shared" si="61"/>
        <v>315</v>
      </c>
    </row>
    <row r="610" spans="2:17" ht="30" hidden="1" x14ac:dyDescent="0.25">
      <c r="B610" s="19">
        <v>605</v>
      </c>
      <c r="C610" s="76" t="s">
        <v>6474</v>
      </c>
      <c r="D610" s="22">
        <v>1200058890</v>
      </c>
      <c r="E610" s="23" t="s">
        <v>2169</v>
      </c>
      <c r="F610" s="22">
        <v>2011</v>
      </c>
      <c r="G610" s="38">
        <v>44389</v>
      </c>
      <c r="H610" s="22">
        <f t="shared" si="56"/>
        <v>10</v>
      </c>
      <c r="I610" s="22">
        <v>15</v>
      </c>
      <c r="J610" s="22">
        <f t="shared" si="57"/>
        <v>6.3333333333333325E-2</v>
      </c>
      <c r="K610" s="35">
        <v>85847</v>
      </c>
      <c r="L610" s="40">
        <v>33158.720000000001</v>
      </c>
      <c r="M610" s="77">
        <v>0.34</v>
      </c>
      <c r="N610" s="35">
        <f t="shared" si="58"/>
        <v>115034.98000000001</v>
      </c>
      <c r="O610" s="35">
        <f t="shared" si="59"/>
        <v>72855.487333333338</v>
      </c>
      <c r="P610" s="57">
        <f t="shared" si="60"/>
        <v>42179.492666666672</v>
      </c>
      <c r="Q610" s="53">
        <f t="shared" si="61"/>
        <v>37961.54340000001</v>
      </c>
    </row>
    <row r="611" spans="2:17" hidden="1" x14ac:dyDescent="0.25">
      <c r="B611" s="155" t="s">
        <v>6475</v>
      </c>
      <c r="C611" s="155"/>
      <c r="D611" s="155"/>
      <c r="E611" s="155"/>
      <c r="F611" s="155"/>
      <c r="G611" s="155"/>
      <c r="H611" s="155"/>
      <c r="I611" s="155"/>
      <c r="J611" s="155"/>
      <c r="K611" s="43">
        <f>SUM(K6:K610)</f>
        <v>105041664.06000011</v>
      </c>
      <c r="L611" s="43">
        <f>SUM(L6:L610)</f>
        <v>21942232.520000003</v>
      </c>
      <c r="M611" s="3"/>
      <c r="N611" s="43">
        <f t="shared" ref="N611:Q611" si="62">SUM(N6:N610)</f>
        <v>122363258.8495</v>
      </c>
      <c r="O611" s="43">
        <f t="shared" si="62"/>
        <v>249034465.5679228</v>
      </c>
      <c r="P611" s="43">
        <f t="shared" si="62"/>
        <v>9538911.0766456742</v>
      </c>
      <c r="Q611" s="43">
        <f t="shared" si="62"/>
        <v>9158110.5604686085</v>
      </c>
    </row>
    <row r="612" spans="2:17" x14ac:dyDescent="0.25">
      <c r="C612" s="15"/>
      <c r="D612" s="17"/>
      <c r="E612" s="17"/>
      <c r="F612" s="17"/>
      <c r="K612" s="32"/>
      <c r="L612" s="32"/>
    </row>
    <row r="613" spans="2:17" x14ac:dyDescent="0.25">
      <c r="C613" s="15"/>
      <c r="D613" s="4"/>
      <c r="E613" s="4"/>
      <c r="F613" s="4"/>
      <c r="K613" s="33"/>
      <c r="L613" s="33"/>
    </row>
    <row r="614" spans="2:17" x14ac:dyDescent="0.25">
      <c r="C614" s="15"/>
      <c r="D614" s="4"/>
      <c r="E614" s="4"/>
      <c r="F614" s="4"/>
      <c r="K614" s="33"/>
      <c r="L614" s="33"/>
    </row>
    <row r="615" spans="2:17" x14ac:dyDescent="0.25">
      <c r="C615" s="15"/>
      <c r="D615" s="4"/>
      <c r="E615" s="4"/>
      <c r="F615" s="4"/>
      <c r="K615" s="33"/>
      <c r="L615" s="33"/>
    </row>
    <row r="616" spans="2:17" x14ac:dyDescent="0.25">
      <c r="C616" s="15"/>
      <c r="D616" s="4"/>
      <c r="E616" s="4"/>
      <c r="F616" s="4"/>
      <c r="K616" s="33"/>
      <c r="L616" s="33"/>
    </row>
    <row r="617" spans="2:17" x14ac:dyDescent="0.25">
      <c r="C617" s="15"/>
      <c r="D617" s="4"/>
      <c r="E617" s="4"/>
      <c r="F617" s="4"/>
      <c r="K617" s="33"/>
      <c r="L617" s="33"/>
    </row>
    <row r="618" spans="2:17" x14ac:dyDescent="0.25">
      <c r="C618" s="15"/>
      <c r="D618" s="4"/>
      <c r="E618" s="4"/>
      <c r="F618" s="4"/>
      <c r="K618" s="33"/>
      <c r="L618" s="33"/>
    </row>
    <row r="619" spans="2:17" x14ac:dyDescent="0.25">
      <c r="C619" s="15"/>
      <c r="D619" s="4"/>
      <c r="E619" s="4"/>
      <c r="F619" s="4"/>
      <c r="K619" s="33"/>
      <c r="L619" s="33"/>
    </row>
    <row r="620" spans="2:17" x14ac:dyDescent="0.25">
      <c r="C620" s="15"/>
      <c r="D620" s="4"/>
      <c r="E620" s="4"/>
      <c r="F620" s="4"/>
      <c r="K620" s="33"/>
      <c r="L620" s="33"/>
    </row>
    <row r="621" spans="2:17" x14ac:dyDescent="0.25">
      <c r="C621" s="15"/>
      <c r="D621" s="4"/>
      <c r="E621" s="4"/>
      <c r="F621" s="4"/>
      <c r="K621" s="33"/>
      <c r="L621" s="33"/>
    </row>
    <row r="622" spans="2:17" x14ac:dyDescent="0.25">
      <c r="C622" s="15"/>
      <c r="D622" s="4"/>
      <c r="E622" s="4"/>
      <c r="F622" s="4"/>
      <c r="K622" s="33"/>
      <c r="L622" s="33"/>
    </row>
    <row r="623" spans="2:17" x14ac:dyDescent="0.25">
      <c r="C623" s="15"/>
      <c r="D623" s="4"/>
      <c r="E623" s="4"/>
      <c r="F623" s="4"/>
      <c r="K623" s="33"/>
      <c r="L623" s="33"/>
    </row>
    <row r="624" spans="2:17" x14ac:dyDescent="0.25">
      <c r="C624" s="15"/>
      <c r="D624" s="4"/>
      <c r="E624" s="4"/>
      <c r="F624" s="4"/>
      <c r="K624" s="33"/>
      <c r="L624" s="33"/>
    </row>
    <row r="625" spans="3:12" x14ac:dyDescent="0.25">
      <c r="C625" s="15"/>
      <c r="D625" s="4"/>
      <c r="E625" s="4"/>
      <c r="F625" s="4"/>
      <c r="K625" s="33"/>
      <c r="L625" s="33"/>
    </row>
    <row r="626" spans="3:12" x14ac:dyDescent="0.25">
      <c r="C626" s="15"/>
      <c r="D626" s="4"/>
      <c r="E626" s="4"/>
      <c r="F626" s="4"/>
      <c r="K626" s="33"/>
      <c r="L626" s="33"/>
    </row>
    <row r="627" spans="3:12" x14ac:dyDescent="0.25">
      <c r="C627" s="15"/>
      <c r="D627" s="4"/>
      <c r="E627" s="4"/>
      <c r="F627" s="4"/>
      <c r="K627" s="33"/>
      <c r="L627" s="33"/>
    </row>
    <row r="628" spans="3:12" x14ac:dyDescent="0.25">
      <c r="C628" s="15"/>
      <c r="D628" s="4"/>
      <c r="E628" s="4"/>
      <c r="F628" s="4"/>
      <c r="K628" s="33"/>
      <c r="L628" s="33"/>
    </row>
    <row r="629" spans="3:12" x14ac:dyDescent="0.25">
      <c r="C629" s="15"/>
      <c r="D629" s="4"/>
      <c r="E629" s="4"/>
      <c r="F629" s="4"/>
      <c r="K629" s="33"/>
      <c r="L629" s="33"/>
    </row>
    <row r="630" spans="3:12" x14ac:dyDescent="0.25">
      <c r="C630" s="15"/>
      <c r="D630" s="4"/>
      <c r="E630" s="4"/>
      <c r="F630" s="4"/>
      <c r="K630" s="33"/>
      <c r="L630" s="33"/>
    </row>
    <row r="631" spans="3:12" x14ac:dyDescent="0.25">
      <c r="C631" s="15"/>
      <c r="D631" s="4"/>
      <c r="E631" s="4"/>
      <c r="F631" s="4"/>
      <c r="K631" s="33"/>
      <c r="L631" s="33"/>
    </row>
    <row r="632" spans="3:12" x14ac:dyDescent="0.25">
      <c r="C632" s="15"/>
      <c r="D632" s="4"/>
      <c r="E632" s="4"/>
      <c r="F632" s="4"/>
      <c r="K632" s="33"/>
      <c r="L632" s="33"/>
    </row>
    <row r="633" spans="3:12" x14ac:dyDescent="0.25">
      <c r="C633" s="15"/>
      <c r="D633" s="4"/>
      <c r="E633" s="4"/>
      <c r="F633" s="4"/>
      <c r="K633" s="33"/>
      <c r="L633" s="33"/>
    </row>
    <row r="634" spans="3:12" x14ac:dyDescent="0.25">
      <c r="C634" s="15"/>
      <c r="D634" s="4"/>
      <c r="E634" s="4"/>
      <c r="F634" s="4"/>
      <c r="K634" s="33"/>
      <c r="L634" s="33"/>
    </row>
    <row r="635" spans="3:12" x14ac:dyDescent="0.25">
      <c r="C635" s="15"/>
      <c r="D635" s="4"/>
      <c r="E635" s="4"/>
      <c r="F635" s="4"/>
      <c r="K635" s="33"/>
      <c r="L635" s="33"/>
    </row>
    <row r="636" spans="3:12" x14ac:dyDescent="0.25">
      <c r="C636" s="15"/>
      <c r="D636" s="4"/>
      <c r="E636" s="4"/>
      <c r="F636" s="4"/>
      <c r="K636" s="33"/>
      <c r="L636" s="33"/>
    </row>
    <row r="637" spans="3:12" x14ac:dyDescent="0.25">
      <c r="C637" s="15"/>
      <c r="D637" s="4"/>
      <c r="E637" s="4"/>
      <c r="F637" s="4"/>
      <c r="K637" s="33"/>
      <c r="L637" s="33"/>
    </row>
    <row r="638" spans="3:12" x14ac:dyDescent="0.25">
      <c r="C638" s="15"/>
      <c r="D638" s="4"/>
      <c r="E638" s="4"/>
      <c r="F638" s="4"/>
      <c r="K638" s="33"/>
      <c r="L638" s="33"/>
    </row>
    <row r="639" spans="3:12" x14ac:dyDescent="0.25">
      <c r="C639" s="15"/>
      <c r="D639" s="4"/>
      <c r="E639" s="4"/>
      <c r="F639" s="4"/>
      <c r="K639" s="33"/>
      <c r="L639" s="33"/>
    </row>
    <row r="640" spans="3:12" x14ac:dyDescent="0.25">
      <c r="C640" s="15"/>
      <c r="D640" s="4"/>
      <c r="E640" s="4"/>
      <c r="F640" s="4"/>
      <c r="K640" s="33"/>
      <c r="L640" s="33"/>
    </row>
    <row r="641" spans="3:12" x14ac:dyDescent="0.25">
      <c r="C641" s="15"/>
      <c r="D641" s="4"/>
      <c r="E641" s="4"/>
      <c r="F641" s="4"/>
      <c r="K641" s="33"/>
      <c r="L641" s="33"/>
    </row>
    <row r="642" spans="3:12" x14ac:dyDescent="0.25">
      <c r="C642" s="15"/>
      <c r="D642" s="4"/>
      <c r="E642" s="4"/>
      <c r="F642" s="4"/>
      <c r="K642" s="33"/>
      <c r="L642" s="33"/>
    </row>
    <row r="643" spans="3:12" x14ac:dyDescent="0.25">
      <c r="C643" s="15"/>
      <c r="D643" s="4"/>
      <c r="E643" s="4"/>
      <c r="F643" s="4"/>
      <c r="K643" s="33"/>
      <c r="L643" s="33"/>
    </row>
    <row r="644" spans="3:12" x14ac:dyDescent="0.25">
      <c r="C644" s="15"/>
      <c r="D644" s="4"/>
      <c r="E644" s="4"/>
      <c r="F644" s="4"/>
      <c r="K644" s="33"/>
      <c r="L644" s="33"/>
    </row>
    <row r="645" spans="3:12" x14ac:dyDescent="0.25">
      <c r="C645" s="15"/>
      <c r="D645" s="4"/>
      <c r="E645" s="4"/>
      <c r="F645" s="4"/>
      <c r="K645" s="33"/>
      <c r="L645" s="33"/>
    </row>
    <row r="646" spans="3:12" x14ac:dyDescent="0.25">
      <c r="C646" s="15"/>
      <c r="D646" s="4"/>
      <c r="E646" s="4"/>
      <c r="F646" s="4"/>
      <c r="K646" s="33"/>
      <c r="L646" s="33"/>
    </row>
    <row r="647" spans="3:12" x14ac:dyDescent="0.25">
      <c r="C647" s="15"/>
      <c r="D647" s="4"/>
      <c r="E647" s="4"/>
      <c r="F647" s="4"/>
      <c r="K647" s="33"/>
      <c r="L647" s="33"/>
    </row>
    <row r="648" spans="3:12" x14ac:dyDescent="0.25">
      <c r="C648" s="15"/>
      <c r="D648" s="4"/>
      <c r="E648" s="4"/>
      <c r="F648" s="4"/>
      <c r="K648" s="33"/>
      <c r="L648" s="33"/>
    </row>
    <row r="649" spans="3:12" x14ac:dyDescent="0.25">
      <c r="C649" s="15"/>
      <c r="D649" s="4"/>
      <c r="E649" s="4"/>
      <c r="F649" s="4"/>
      <c r="K649" s="33"/>
      <c r="L649" s="33"/>
    </row>
    <row r="650" spans="3:12" x14ac:dyDescent="0.25">
      <c r="C650" s="15"/>
      <c r="D650" s="4"/>
      <c r="E650" s="4"/>
      <c r="F650" s="4"/>
      <c r="K650" s="33"/>
      <c r="L650" s="33"/>
    </row>
    <row r="651" spans="3:12" x14ac:dyDescent="0.25">
      <c r="C651" s="15"/>
      <c r="D651" s="4"/>
      <c r="E651" s="4"/>
      <c r="F651" s="4"/>
      <c r="K651" s="33"/>
      <c r="L651" s="33"/>
    </row>
    <row r="652" spans="3:12" x14ac:dyDescent="0.25">
      <c r="C652" s="15"/>
      <c r="D652" s="4"/>
      <c r="E652" s="4"/>
      <c r="F652" s="4"/>
      <c r="K652" s="33"/>
      <c r="L652" s="33"/>
    </row>
    <row r="653" spans="3:12" x14ac:dyDescent="0.25">
      <c r="C653" s="15"/>
      <c r="D653" s="4"/>
      <c r="E653" s="4"/>
      <c r="F653" s="4"/>
      <c r="K653" s="33"/>
      <c r="L653" s="33"/>
    </row>
    <row r="654" spans="3:12" x14ac:dyDescent="0.25">
      <c r="C654" s="15"/>
      <c r="D654" s="4"/>
      <c r="E654" s="4"/>
      <c r="F654" s="4"/>
      <c r="K654" s="33"/>
      <c r="L654" s="33"/>
    </row>
    <row r="655" spans="3:12" x14ac:dyDescent="0.25">
      <c r="C655" s="15"/>
      <c r="D655" s="4"/>
      <c r="E655" s="4"/>
      <c r="F655" s="4"/>
      <c r="K655" s="33"/>
      <c r="L655" s="33"/>
    </row>
    <row r="656" spans="3:12" x14ac:dyDescent="0.25">
      <c r="C656" s="15"/>
      <c r="D656" s="4"/>
      <c r="E656" s="4"/>
      <c r="F656" s="4"/>
      <c r="K656" s="33"/>
      <c r="L656" s="33"/>
    </row>
    <row r="657" spans="3:12" x14ac:dyDescent="0.25">
      <c r="C657" s="15"/>
      <c r="D657" s="4"/>
      <c r="E657" s="4"/>
      <c r="F657" s="4"/>
      <c r="K657" s="33"/>
      <c r="L657" s="33"/>
    </row>
    <row r="658" spans="3:12" x14ac:dyDescent="0.25">
      <c r="C658" s="15"/>
      <c r="D658" s="4"/>
      <c r="E658" s="4"/>
      <c r="F658" s="4"/>
      <c r="K658" s="33"/>
      <c r="L658" s="33"/>
    </row>
    <row r="659" spans="3:12" x14ac:dyDescent="0.25">
      <c r="C659" s="15"/>
      <c r="D659" s="4"/>
      <c r="E659" s="4"/>
      <c r="F659" s="4"/>
      <c r="K659" s="33"/>
      <c r="L659" s="33"/>
    </row>
    <row r="660" spans="3:12" x14ac:dyDescent="0.25">
      <c r="C660" s="15"/>
      <c r="D660" s="4"/>
      <c r="E660" s="4"/>
      <c r="F660" s="4"/>
      <c r="K660" s="33"/>
      <c r="L660" s="33"/>
    </row>
    <row r="661" spans="3:12" x14ac:dyDescent="0.25">
      <c r="C661" s="15"/>
      <c r="D661" s="4"/>
      <c r="E661" s="4"/>
      <c r="F661" s="4"/>
      <c r="K661" s="33"/>
      <c r="L661" s="33"/>
    </row>
    <row r="662" spans="3:12" x14ac:dyDescent="0.25">
      <c r="C662" s="15"/>
      <c r="D662" s="4"/>
      <c r="E662" s="4"/>
      <c r="F662" s="4"/>
      <c r="K662" s="33"/>
      <c r="L662" s="33"/>
    </row>
    <row r="663" spans="3:12" x14ac:dyDescent="0.25">
      <c r="C663" s="15"/>
      <c r="D663" s="4"/>
      <c r="E663" s="4"/>
      <c r="F663" s="4"/>
      <c r="K663" s="33"/>
      <c r="L663" s="33"/>
    </row>
    <row r="664" spans="3:12" x14ac:dyDescent="0.25">
      <c r="C664" s="15"/>
      <c r="D664" s="4"/>
      <c r="E664" s="4"/>
      <c r="F664" s="4"/>
      <c r="K664" s="33"/>
      <c r="L664" s="33"/>
    </row>
    <row r="665" spans="3:12" x14ac:dyDescent="0.25">
      <c r="C665" s="15"/>
      <c r="D665" s="4"/>
      <c r="E665" s="4"/>
      <c r="F665" s="4"/>
      <c r="K665" s="33"/>
      <c r="L665" s="33"/>
    </row>
    <row r="666" spans="3:12" x14ac:dyDescent="0.25">
      <c r="C666" s="15"/>
      <c r="D666" s="4"/>
      <c r="E666" s="4"/>
      <c r="F666" s="4"/>
      <c r="K666" s="33"/>
      <c r="L666" s="33"/>
    </row>
    <row r="667" spans="3:12" x14ac:dyDescent="0.25">
      <c r="C667" s="15"/>
      <c r="D667" s="4"/>
      <c r="E667" s="4"/>
      <c r="F667" s="4"/>
      <c r="K667" s="33"/>
      <c r="L667" s="33"/>
    </row>
    <row r="668" spans="3:12" x14ac:dyDescent="0.25">
      <c r="C668" s="15"/>
      <c r="D668" s="4"/>
      <c r="E668" s="4"/>
      <c r="F668" s="4"/>
      <c r="K668" s="33"/>
      <c r="L668" s="33"/>
    </row>
    <row r="669" spans="3:12" x14ac:dyDescent="0.25">
      <c r="C669" s="15"/>
      <c r="D669" s="4"/>
      <c r="E669" s="4"/>
      <c r="F669" s="4"/>
      <c r="K669" s="33"/>
      <c r="L669" s="33"/>
    </row>
    <row r="670" spans="3:12" x14ac:dyDescent="0.25">
      <c r="C670" s="15"/>
      <c r="D670" s="4"/>
      <c r="E670" s="4"/>
      <c r="F670" s="4"/>
      <c r="K670" s="33"/>
      <c r="L670" s="33"/>
    </row>
    <row r="671" spans="3:12" x14ac:dyDescent="0.25">
      <c r="C671" s="15"/>
      <c r="D671" s="4"/>
      <c r="E671" s="4"/>
      <c r="F671" s="4"/>
      <c r="K671" s="33"/>
      <c r="L671" s="33"/>
    </row>
    <row r="672" spans="3:12" x14ac:dyDescent="0.25">
      <c r="C672" s="15"/>
      <c r="D672" s="4"/>
      <c r="E672" s="4"/>
      <c r="F672" s="4"/>
      <c r="K672" s="33"/>
      <c r="L672" s="33"/>
    </row>
    <row r="673" spans="3:12" x14ac:dyDescent="0.25">
      <c r="C673" s="15"/>
      <c r="D673" s="4"/>
      <c r="E673" s="4"/>
      <c r="F673" s="4"/>
      <c r="K673" s="33"/>
      <c r="L673" s="33"/>
    </row>
    <row r="674" spans="3:12" x14ac:dyDescent="0.25">
      <c r="C674" s="15"/>
      <c r="D674" s="4"/>
      <c r="E674" s="4"/>
      <c r="F674" s="4"/>
      <c r="K674" s="33"/>
      <c r="L674" s="33"/>
    </row>
    <row r="675" spans="3:12" x14ac:dyDescent="0.25">
      <c r="C675" s="15"/>
      <c r="D675" s="4"/>
      <c r="E675" s="4"/>
      <c r="F675" s="4"/>
      <c r="K675" s="33"/>
      <c r="L675" s="33"/>
    </row>
    <row r="676" spans="3:12" x14ac:dyDescent="0.25">
      <c r="C676" s="15"/>
      <c r="D676" s="4"/>
      <c r="E676" s="4"/>
      <c r="F676" s="4"/>
      <c r="K676" s="33"/>
      <c r="L676" s="33"/>
    </row>
    <row r="677" spans="3:12" x14ac:dyDescent="0.25">
      <c r="C677" s="15"/>
      <c r="D677" s="4"/>
      <c r="E677" s="4"/>
      <c r="F677" s="4"/>
      <c r="K677" s="33"/>
      <c r="L677" s="33"/>
    </row>
    <row r="678" spans="3:12" x14ac:dyDescent="0.25">
      <c r="C678" s="15"/>
      <c r="D678" s="4"/>
      <c r="E678" s="4"/>
      <c r="F678" s="4"/>
      <c r="K678" s="33"/>
      <c r="L678" s="33"/>
    </row>
    <row r="679" spans="3:12" x14ac:dyDescent="0.25">
      <c r="C679" s="15"/>
      <c r="D679" s="4"/>
      <c r="E679" s="4"/>
      <c r="F679" s="4"/>
      <c r="K679" s="33"/>
      <c r="L679" s="33"/>
    </row>
    <row r="680" spans="3:12" x14ac:dyDescent="0.25">
      <c r="C680" s="15"/>
      <c r="D680" s="4"/>
      <c r="E680" s="4"/>
      <c r="F680" s="4"/>
      <c r="K680" s="33"/>
      <c r="L680" s="33"/>
    </row>
    <row r="681" spans="3:12" x14ac:dyDescent="0.25">
      <c r="C681" s="15"/>
      <c r="D681" s="4"/>
      <c r="E681" s="4"/>
      <c r="F681" s="4"/>
      <c r="K681" s="33"/>
      <c r="L681" s="33"/>
    </row>
    <row r="682" spans="3:12" x14ac:dyDescent="0.25">
      <c r="C682" s="15"/>
      <c r="D682" s="4"/>
      <c r="E682" s="4"/>
      <c r="F682" s="4"/>
      <c r="K682" s="33"/>
      <c r="L682" s="33"/>
    </row>
    <row r="683" spans="3:12" x14ac:dyDescent="0.25">
      <c r="C683" s="15"/>
      <c r="D683" s="4"/>
      <c r="E683" s="4"/>
      <c r="F683" s="4"/>
      <c r="K683" s="33"/>
      <c r="L683" s="33"/>
    </row>
    <row r="684" spans="3:12" x14ac:dyDescent="0.25">
      <c r="C684" s="15"/>
      <c r="D684" s="4"/>
      <c r="E684" s="4"/>
      <c r="F684" s="4"/>
      <c r="K684" s="33"/>
      <c r="L684" s="33"/>
    </row>
    <row r="685" spans="3:12" x14ac:dyDescent="0.25">
      <c r="C685" s="15"/>
      <c r="D685" s="4"/>
      <c r="E685" s="4"/>
      <c r="F685" s="4"/>
      <c r="K685" s="33"/>
      <c r="L685" s="33"/>
    </row>
    <row r="686" spans="3:12" x14ac:dyDescent="0.25">
      <c r="C686" s="15"/>
      <c r="D686" s="4"/>
      <c r="E686" s="4"/>
      <c r="F686" s="4"/>
      <c r="K686" s="33"/>
      <c r="L686" s="33"/>
    </row>
    <row r="687" spans="3:12" x14ac:dyDescent="0.25">
      <c r="C687" s="15"/>
      <c r="D687" s="4"/>
      <c r="E687" s="4"/>
      <c r="F687" s="4"/>
      <c r="K687" s="33"/>
      <c r="L687" s="33"/>
    </row>
    <row r="688" spans="3:12" x14ac:dyDescent="0.25">
      <c r="C688" s="15"/>
      <c r="D688" s="4"/>
      <c r="E688" s="4"/>
      <c r="F688" s="4"/>
      <c r="K688" s="33"/>
      <c r="L688" s="33"/>
    </row>
    <row r="689" spans="3:12" x14ac:dyDescent="0.25">
      <c r="C689" s="15"/>
      <c r="D689" s="4"/>
      <c r="E689" s="4"/>
      <c r="F689" s="4"/>
      <c r="K689" s="33"/>
      <c r="L689" s="33"/>
    </row>
    <row r="690" spans="3:12" x14ac:dyDescent="0.25">
      <c r="C690" s="15"/>
      <c r="D690" s="4"/>
      <c r="E690" s="4"/>
      <c r="F690" s="4"/>
      <c r="K690" s="33"/>
      <c r="L690" s="33"/>
    </row>
    <row r="691" spans="3:12" x14ac:dyDescent="0.25">
      <c r="C691" s="15"/>
      <c r="D691" s="4"/>
      <c r="E691" s="4"/>
      <c r="F691" s="4"/>
      <c r="K691" s="33"/>
      <c r="L691" s="33"/>
    </row>
    <row r="692" spans="3:12" x14ac:dyDescent="0.25">
      <c r="C692" s="15"/>
      <c r="D692" s="4"/>
      <c r="E692" s="4"/>
      <c r="F692" s="4"/>
      <c r="K692" s="33"/>
      <c r="L692" s="33"/>
    </row>
    <row r="693" spans="3:12" x14ac:dyDescent="0.25">
      <c r="C693" s="15"/>
      <c r="D693" s="4"/>
      <c r="E693" s="4"/>
      <c r="F693" s="4"/>
      <c r="K693" s="33"/>
      <c r="L693" s="33"/>
    </row>
    <row r="694" spans="3:12" x14ac:dyDescent="0.25">
      <c r="C694" s="15"/>
      <c r="D694" s="4"/>
      <c r="E694" s="4"/>
      <c r="F694" s="4"/>
      <c r="K694" s="33"/>
      <c r="L694" s="33"/>
    </row>
    <row r="695" spans="3:12" x14ac:dyDescent="0.25">
      <c r="C695" s="15"/>
      <c r="D695" s="4"/>
      <c r="E695" s="4"/>
      <c r="F695" s="4"/>
      <c r="K695" s="33"/>
      <c r="L695" s="33"/>
    </row>
    <row r="696" spans="3:12" x14ac:dyDescent="0.25">
      <c r="C696" s="15"/>
      <c r="D696" s="4"/>
      <c r="E696" s="4"/>
      <c r="F696" s="4"/>
      <c r="K696" s="33"/>
      <c r="L696" s="33"/>
    </row>
    <row r="697" spans="3:12" x14ac:dyDescent="0.25">
      <c r="C697" s="15"/>
      <c r="D697" s="4"/>
      <c r="E697" s="4"/>
      <c r="F697" s="4"/>
      <c r="K697" s="33"/>
      <c r="L697" s="33"/>
    </row>
    <row r="698" spans="3:12" x14ac:dyDescent="0.25">
      <c r="C698" s="15"/>
      <c r="D698" s="4"/>
      <c r="E698" s="4"/>
      <c r="F698" s="4"/>
      <c r="K698" s="33"/>
      <c r="L698" s="33"/>
    </row>
    <row r="699" spans="3:12" x14ac:dyDescent="0.25">
      <c r="C699" s="15"/>
      <c r="D699" s="4"/>
      <c r="E699" s="4"/>
      <c r="F699" s="4"/>
      <c r="K699" s="33"/>
      <c r="L699" s="33"/>
    </row>
    <row r="700" spans="3:12" x14ac:dyDescent="0.25">
      <c r="C700" s="15"/>
      <c r="D700" s="4"/>
      <c r="E700" s="4"/>
      <c r="F700" s="4"/>
      <c r="K700" s="33"/>
      <c r="L700" s="33"/>
    </row>
    <row r="701" spans="3:12" x14ac:dyDescent="0.25">
      <c r="C701" s="15"/>
      <c r="D701" s="4"/>
      <c r="E701" s="4"/>
      <c r="F701" s="4"/>
      <c r="K701" s="33"/>
      <c r="L701" s="33"/>
    </row>
    <row r="702" spans="3:12" x14ac:dyDescent="0.25">
      <c r="C702" s="15"/>
      <c r="D702" s="4"/>
      <c r="E702" s="4"/>
      <c r="F702" s="4"/>
      <c r="K702" s="33"/>
      <c r="L702" s="33"/>
    </row>
    <row r="703" spans="3:12" x14ac:dyDescent="0.25">
      <c r="C703" s="15"/>
      <c r="D703" s="4"/>
      <c r="E703" s="4"/>
      <c r="F703" s="4"/>
      <c r="K703" s="33"/>
      <c r="L703" s="33"/>
    </row>
    <row r="704" spans="3:12" x14ac:dyDescent="0.25">
      <c r="C704" s="15"/>
      <c r="D704" s="4"/>
      <c r="E704" s="4"/>
      <c r="F704" s="4"/>
      <c r="K704" s="33"/>
      <c r="L704" s="33"/>
    </row>
    <row r="705" spans="3:12" x14ac:dyDescent="0.25">
      <c r="C705" s="15"/>
      <c r="D705" s="4"/>
      <c r="E705" s="4"/>
      <c r="F705" s="4"/>
      <c r="K705" s="33"/>
      <c r="L705" s="33"/>
    </row>
    <row r="706" spans="3:12" x14ac:dyDescent="0.25">
      <c r="C706" s="15"/>
      <c r="D706" s="4"/>
      <c r="E706" s="4"/>
      <c r="F706" s="4"/>
      <c r="K706" s="33"/>
      <c r="L706" s="33"/>
    </row>
    <row r="707" spans="3:12" x14ac:dyDescent="0.25">
      <c r="C707" s="15"/>
      <c r="D707" s="4"/>
      <c r="E707" s="4"/>
      <c r="F707" s="4"/>
      <c r="K707" s="33"/>
      <c r="L707" s="33"/>
    </row>
    <row r="708" spans="3:12" x14ac:dyDescent="0.25">
      <c r="C708" s="15"/>
      <c r="D708" s="4"/>
      <c r="E708" s="4"/>
      <c r="F708" s="4"/>
      <c r="K708" s="33"/>
      <c r="L708" s="33"/>
    </row>
    <row r="709" spans="3:12" x14ac:dyDescent="0.25">
      <c r="C709" s="15"/>
      <c r="D709" s="4"/>
      <c r="E709" s="4"/>
      <c r="F709" s="4"/>
      <c r="K709" s="33"/>
      <c r="L709" s="33"/>
    </row>
    <row r="710" spans="3:12" x14ac:dyDescent="0.25">
      <c r="C710" s="15"/>
      <c r="D710" s="4"/>
      <c r="E710" s="4"/>
      <c r="F710" s="4"/>
      <c r="K710" s="33"/>
      <c r="L710" s="33"/>
    </row>
    <row r="711" spans="3:12" x14ac:dyDescent="0.25">
      <c r="C711" s="15"/>
      <c r="D711" s="4"/>
      <c r="E711" s="4"/>
      <c r="F711" s="4"/>
      <c r="K711" s="33"/>
      <c r="L711" s="33"/>
    </row>
    <row r="712" spans="3:12" x14ac:dyDescent="0.25">
      <c r="C712" s="15"/>
      <c r="D712" s="4"/>
      <c r="E712" s="4"/>
      <c r="F712" s="4"/>
      <c r="K712" s="33"/>
      <c r="L712" s="33"/>
    </row>
    <row r="713" spans="3:12" x14ac:dyDescent="0.25">
      <c r="C713" s="15"/>
      <c r="D713" s="4"/>
      <c r="E713" s="4"/>
      <c r="F713" s="4"/>
      <c r="K713" s="33"/>
      <c r="L713" s="33"/>
    </row>
    <row r="714" spans="3:12" x14ac:dyDescent="0.25">
      <c r="C714" s="15"/>
      <c r="D714" s="4"/>
      <c r="E714" s="4"/>
      <c r="F714" s="4"/>
      <c r="K714" s="33"/>
      <c r="L714" s="33"/>
    </row>
    <row r="715" spans="3:12" x14ac:dyDescent="0.25">
      <c r="C715" s="15"/>
      <c r="D715" s="4"/>
      <c r="E715" s="4"/>
      <c r="F715" s="4"/>
      <c r="K715" s="33"/>
      <c r="L715" s="33"/>
    </row>
    <row r="716" spans="3:12" x14ac:dyDescent="0.25">
      <c r="C716" s="15"/>
      <c r="D716" s="4"/>
      <c r="E716" s="4"/>
      <c r="F716" s="4"/>
      <c r="K716" s="33"/>
      <c r="L716" s="33"/>
    </row>
    <row r="717" spans="3:12" x14ac:dyDescent="0.25">
      <c r="C717" s="15"/>
      <c r="D717" s="4"/>
      <c r="E717" s="4"/>
      <c r="F717" s="4"/>
      <c r="K717" s="33"/>
      <c r="L717" s="33"/>
    </row>
    <row r="718" spans="3:12" x14ac:dyDescent="0.25">
      <c r="C718" s="15"/>
      <c r="D718" s="4"/>
      <c r="E718" s="4"/>
      <c r="F718" s="4"/>
      <c r="K718" s="33"/>
      <c r="L718" s="33"/>
    </row>
    <row r="719" spans="3:12" x14ac:dyDescent="0.25">
      <c r="C719" s="15"/>
      <c r="D719" s="4"/>
      <c r="E719" s="4"/>
      <c r="F719" s="4"/>
      <c r="K719" s="33"/>
      <c r="L719" s="33"/>
    </row>
    <row r="720" spans="3:12" x14ac:dyDescent="0.25">
      <c r="C720" s="15"/>
      <c r="D720" s="4"/>
      <c r="E720" s="4"/>
      <c r="F720" s="4"/>
      <c r="K720" s="33"/>
      <c r="L720" s="33"/>
    </row>
    <row r="721" spans="3:12" x14ac:dyDescent="0.25">
      <c r="C721" s="15"/>
      <c r="D721" s="4"/>
      <c r="E721" s="4"/>
      <c r="F721" s="4"/>
      <c r="K721" s="33"/>
      <c r="L721" s="33"/>
    </row>
    <row r="722" spans="3:12" x14ac:dyDescent="0.25">
      <c r="C722" s="15"/>
      <c r="D722" s="4"/>
      <c r="E722" s="4"/>
      <c r="F722" s="4"/>
      <c r="K722" s="33"/>
      <c r="L722" s="33"/>
    </row>
    <row r="723" spans="3:12" x14ac:dyDescent="0.25">
      <c r="C723" s="15"/>
      <c r="D723" s="4"/>
      <c r="E723" s="4"/>
      <c r="F723" s="4"/>
      <c r="K723" s="33"/>
      <c r="L723" s="33"/>
    </row>
    <row r="724" spans="3:12" x14ac:dyDescent="0.25">
      <c r="C724" s="15"/>
      <c r="D724" s="4"/>
      <c r="E724" s="4"/>
      <c r="F724" s="4"/>
      <c r="K724" s="33"/>
      <c r="L724" s="33"/>
    </row>
    <row r="725" spans="3:12" x14ac:dyDescent="0.25">
      <c r="C725" s="15"/>
      <c r="D725" s="4"/>
      <c r="E725" s="4"/>
      <c r="F725" s="4"/>
      <c r="K725" s="33"/>
      <c r="L725" s="33"/>
    </row>
    <row r="726" spans="3:12" x14ac:dyDescent="0.25">
      <c r="C726" s="15"/>
      <c r="D726" s="4"/>
      <c r="E726" s="4"/>
      <c r="F726" s="4"/>
      <c r="K726" s="33"/>
      <c r="L726" s="33"/>
    </row>
    <row r="727" spans="3:12" x14ac:dyDescent="0.25">
      <c r="C727" s="15"/>
      <c r="D727" s="4"/>
      <c r="E727" s="4"/>
      <c r="F727" s="4"/>
      <c r="K727" s="33"/>
      <c r="L727" s="33"/>
    </row>
    <row r="728" spans="3:12" x14ac:dyDescent="0.25">
      <c r="C728" s="15"/>
      <c r="D728" s="4"/>
      <c r="E728" s="4"/>
      <c r="F728" s="4"/>
      <c r="K728" s="33"/>
      <c r="L728" s="33"/>
    </row>
    <row r="729" spans="3:12" x14ac:dyDescent="0.25">
      <c r="C729" s="15"/>
      <c r="D729" s="4"/>
      <c r="E729" s="4"/>
      <c r="F729" s="4"/>
      <c r="K729" s="33"/>
      <c r="L729" s="33"/>
    </row>
    <row r="730" spans="3:12" x14ac:dyDescent="0.25">
      <c r="C730" s="15"/>
      <c r="D730" s="4"/>
      <c r="E730" s="4"/>
      <c r="F730" s="4"/>
      <c r="K730" s="33"/>
      <c r="L730" s="33"/>
    </row>
    <row r="731" spans="3:12" x14ac:dyDescent="0.25">
      <c r="C731" s="15"/>
      <c r="D731" s="4"/>
      <c r="E731" s="4"/>
      <c r="F731" s="4"/>
      <c r="K731" s="33"/>
      <c r="L731" s="33"/>
    </row>
    <row r="732" spans="3:12" x14ac:dyDescent="0.25">
      <c r="C732" s="15"/>
      <c r="D732" s="4"/>
      <c r="E732" s="4"/>
      <c r="F732" s="4"/>
      <c r="K732" s="33"/>
      <c r="L732" s="33"/>
    </row>
    <row r="733" spans="3:12" x14ac:dyDescent="0.25">
      <c r="C733" s="15"/>
      <c r="D733" s="4"/>
      <c r="E733" s="4"/>
      <c r="F733" s="4"/>
      <c r="K733" s="33"/>
      <c r="L733" s="33"/>
    </row>
    <row r="734" spans="3:12" x14ac:dyDescent="0.25">
      <c r="C734" s="15"/>
      <c r="D734" s="4"/>
      <c r="E734" s="4"/>
      <c r="F734" s="4"/>
      <c r="K734" s="33"/>
      <c r="L734" s="33"/>
    </row>
    <row r="735" spans="3:12" x14ac:dyDescent="0.25">
      <c r="C735" s="15"/>
      <c r="D735" s="4"/>
      <c r="E735" s="4"/>
      <c r="F735" s="4"/>
      <c r="K735" s="33"/>
      <c r="L735" s="33"/>
    </row>
    <row r="736" spans="3:12" x14ac:dyDescent="0.25">
      <c r="C736" s="15"/>
      <c r="D736" s="4"/>
      <c r="E736" s="4"/>
      <c r="F736" s="4"/>
      <c r="K736" s="33"/>
      <c r="L736" s="33"/>
    </row>
    <row r="737" spans="3:12" x14ac:dyDescent="0.25">
      <c r="C737" s="15"/>
      <c r="D737" s="4"/>
      <c r="E737" s="4"/>
      <c r="F737" s="4"/>
      <c r="K737" s="33"/>
      <c r="L737" s="33"/>
    </row>
    <row r="738" spans="3:12" x14ac:dyDescent="0.25">
      <c r="C738" s="15"/>
      <c r="D738" s="4"/>
      <c r="E738" s="4"/>
      <c r="F738" s="4"/>
      <c r="K738" s="33"/>
      <c r="L738" s="33"/>
    </row>
    <row r="739" spans="3:12" x14ac:dyDescent="0.25">
      <c r="C739" s="15"/>
      <c r="D739" s="4"/>
      <c r="E739" s="4"/>
      <c r="F739" s="4"/>
      <c r="K739" s="33"/>
      <c r="L739" s="33"/>
    </row>
    <row r="740" spans="3:12" x14ac:dyDescent="0.25">
      <c r="C740" s="15"/>
      <c r="D740" s="4"/>
      <c r="E740" s="4"/>
      <c r="F740" s="4"/>
      <c r="K740" s="33"/>
      <c r="L740" s="33"/>
    </row>
    <row r="741" spans="3:12" x14ac:dyDescent="0.25">
      <c r="C741" s="15"/>
      <c r="D741" s="4"/>
      <c r="E741" s="4"/>
      <c r="F741" s="4"/>
      <c r="K741" s="33"/>
      <c r="L741" s="33"/>
    </row>
    <row r="742" spans="3:12" x14ac:dyDescent="0.25">
      <c r="C742" s="15"/>
      <c r="D742" s="4"/>
      <c r="E742" s="4"/>
      <c r="F742" s="4"/>
      <c r="K742" s="33"/>
      <c r="L742" s="33"/>
    </row>
    <row r="743" spans="3:12" x14ac:dyDescent="0.25">
      <c r="C743" s="15"/>
      <c r="D743" s="4"/>
      <c r="E743" s="4"/>
      <c r="F743" s="4"/>
      <c r="K743" s="33"/>
      <c r="L743" s="33"/>
    </row>
    <row r="744" spans="3:12" x14ac:dyDescent="0.25">
      <c r="C744" s="15"/>
      <c r="D744" s="4"/>
      <c r="E744" s="4"/>
      <c r="F744" s="4"/>
      <c r="K744" s="33"/>
      <c r="L744" s="33"/>
    </row>
    <row r="745" spans="3:12" x14ac:dyDescent="0.25">
      <c r="C745" s="15"/>
      <c r="D745" s="4"/>
      <c r="E745" s="4"/>
      <c r="F745" s="4"/>
      <c r="K745" s="33"/>
      <c r="L745" s="33"/>
    </row>
    <row r="746" spans="3:12" x14ac:dyDescent="0.25">
      <c r="C746" s="15"/>
      <c r="D746" s="4"/>
      <c r="E746" s="4"/>
      <c r="F746" s="4"/>
      <c r="K746" s="33"/>
      <c r="L746" s="33"/>
    </row>
    <row r="747" spans="3:12" x14ac:dyDescent="0.25">
      <c r="C747" s="15"/>
      <c r="D747" s="4"/>
      <c r="E747" s="4"/>
      <c r="F747" s="4"/>
      <c r="K747" s="33"/>
      <c r="L747" s="33"/>
    </row>
    <row r="748" spans="3:12" x14ac:dyDescent="0.25">
      <c r="C748" s="15"/>
      <c r="D748" s="4"/>
      <c r="E748" s="4"/>
      <c r="F748" s="4"/>
      <c r="K748" s="33"/>
      <c r="L748" s="33"/>
    </row>
    <row r="749" spans="3:12" x14ac:dyDescent="0.25">
      <c r="C749" s="15"/>
      <c r="D749" s="4"/>
      <c r="E749" s="4"/>
      <c r="F749" s="4"/>
      <c r="K749" s="33"/>
      <c r="L749" s="33"/>
    </row>
    <row r="750" spans="3:12" x14ac:dyDescent="0.25">
      <c r="C750" s="15"/>
      <c r="D750" s="4"/>
      <c r="E750" s="4"/>
      <c r="F750" s="4"/>
      <c r="K750" s="33"/>
      <c r="L750" s="33"/>
    </row>
    <row r="751" spans="3:12" x14ac:dyDescent="0.25">
      <c r="C751" s="15"/>
      <c r="D751" s="4"/>
      <c r="E751" s="4"/>
      <c r="F751" s="4"/>
      <c r="K751" s="33"/>
      <c r="L751" s="33"/>
    </row>
    <row r="752" spans="3:12" x14ac:dyDescent="0.25">
      <c r="C752" s="15"/>
      <c r="D752" s="4"/>
      <c r="E752" s="4"/>
      <c r="F752" s="4"/>
      <c r="K752" s="33"/>
      <c r="L752" s="33"/>
    </row>
    <row r="753" spans="3:12" x14ac:dyDescent="0.25">
      <c r="C753" s="15"/>
      <c r="D753" s="4"/>
      <c r="E753" s="4"/>
      <c r="F753" s="4"/>
      <c r="K753" s="33"/>
      <c r="L753" s="33"/>
    </row>
    <row r="754" spans="3:12" x14ac:dyDescent="0.25">
      <c r="C754" s="15"/>
      <c r="D754" s="4"/>
      <c r="E754" s="4"/>
      <c r="F754" s="4"/>
      <c r="K754" s="33"/>
      <c r="L754" s="33"/>
    </row>
    <row r="755" spans="3:12" x14ac:dyDescent="0.25">
      <c r="C755" s="15"/>
      <c r="D755" s="4"/>
      <c r="E755" s="4"/>
      <c r="F755" s="4"/>
      <c r="K755" s="33"/>
      <c r="L755" s="33"/>
    </row>
    <row r="756" spans="3:12" x14ac:dyDescent="0.25">
      <c r="C756" s="15"/>
      <c r="D756" s="4"/>
      <c r="E756" s="4"/>
      <c r="F756" s="4"/>
      <c r="K756" s="33"/>
      <c r="L756" s="33"/>
    </row>
    <row r="757" spans="3:12" x14ac:dyDescent="0.25">
      <c r="C757" s="15"/>
      <c r="D757" s="4"/>
      <c r="E757" s="4"/>
      <c r="F757" s="4"/>
      <c r="K757" s="33"/>
      <c r="L757" s="33"/>
    </row>
    <row r="758" spans="3:12" x14ac:dyDescent="0.25">
      <c r="C758" s="15"/>
      <c r="D758" s="4"/>
      <c r="E758" s="4"/>
      <c r="F758" s="4"/>
      <c r="K758" s="33"/>
      <c r="L758" s="33"/>
    </row>
    <row r="759" spans="3:12" x14ac:dyDescent="0.25">
      <c r="C759" s="15"/>
      <c r="D759" s="4"/>
      <c r="E759" s="4"/>
      <c r="F759" s="4"/>
      <c r="K759" s="33"/>
      <c r="L759" s="33"/>
    </row>
    <row r="760" spans="3:12" x14ac:dyDescent="0.25">
      <c r="C760" s="15"/>
      <c r="D760" s="4"/>
      <c r="E760" s="4"/>
      <c r="F760" s="4"/>
      <c r="K760" s="33"/>
      <c r="L760" s="33"/>
    </row>
    <row r="761" spans="3:12" x14ac:dyDescent="0.25">
      <c r="C761" s="15"/>
      <c r="D761" s="4"/>
      <c r="E761" s="4"/>
      <c r="F761" s="4"/>
      <c r="K761" s="33"/>
      <c r="L761" s="33"/>
    </row>
    <row r="762" spans="3:12" x14ac:dyDescent="0.25">
      <c r="C762" s="15"/>
      <c r="D762" s="4"/>
      <c r="E762" s="4"/>
      <c r="F762" s="4"/>
      <c r="K762" s="33"/>
      <c r="L762" s="33"/>
    </row>
    <row r="763" spans="3:12" x14ac:dyDescent="0.25">
      <c r="C763" s="15"/>
      <c r="D763" s="4"/>
      <c r="E763" s="4"/>
      <c r="F763" s="4"/>
      <c r="K763" s="33"/>
      <c r="L763" s="33"/>
    </row>
    <row r="764" spans="3:12" x14ac:dyDescent="0.25">
      <c r="C764" s="15"/>
      <c r="D764" s="4"/>
      <c r="E764" s="4"/>
      <c r="F764" s="4"/>
      <c r="K764" s="33"/>
      <c r="L764" s="33"/>
    </row>
    <row r="765" spans="3:12" x14ac:dyDescent="0.25">
      <c r="C765" s="15"/>
      <c r="D765" s="4"/>
      <c r="E765" s="4"/>
      <c r="F765" s="4"/>
      <c r="K765" s="33"/>
      <c r="L765" s="33"/>
    </row>
    <row r="766" spans="3:12" x14ac:dyDescent="0.25">
      <c r="C766" s="15"/>
      <c r="D766" s="4"/>
      <c r="E766" s="4"/>
      <c r="F766" s="4"/>
      <c r="K766" s="33"/>
      <c r="L766" s="33"/>
    </row>
    <row r="767" spans="3:12" x14ac:dyDescent="0.25">
      <c r="C767" s="15"/>
      <c r="D767" s="4"/>
      <c r="E767" s="4"/>
      <c r="F767" s="4"/>
      <c r="K767" s="33"/>
      <c r="L767" s="33"/>
    </row>
    <row r="768" spans="3:12" x14ac:dyDescent="0.25">
      <c r="C768" s="15"/>
      <c r="D768" s="4"/>
      <c r="E768" s="4"/>
      <c r="F768" s="4"/>
      <c r="K768" s="33"/>
      <c r="L768" s="33"/>
    </row>
    <row r="769" spans="3:12" x14ac:dyDescent="0.25">
      <c r="C769" s="15"/>
      <c r="D769" s="4"/>
      <c r="E769" s="4"/>
      <c r="F769" s="4"/>
      <c r="K769" s="33"/>
      <c r="L769" s="33"/>
    </row>
    <row r="770" spans="3:12" x14ac:dyDescent="0.25">
      <c r="C770" s="15"/>
      <c r="D770" s="4"/>
      <c r="E770" s="4"/>
      <c r="F770" s="4"/>
      <c r="K770" s="33"/>
      <c r="L770" s="33"/>
    </row>
    <row r="771" spans="3:12" x14ac:dyDescent="0.25">
      <c r="C771" s="15"/>
      <c r="D771" s="4"/>
      <c r="E771" s="4"/>
      <c r="F771" s="4"/>
      <c r="K771" s="33"/>
      <c r="L771" s="33"/>
    </row>
    <row r="772" spans="3:12" x14ac:dyDescent="0.25">
      <c r="C772" s="15"/>
      <c r="D772" s="4"/>
      <c r="E772" s="4"/>
      <c r="F772" s="4"/>
      <c r="K772" s="33"/>
      <c r="L772" s="33"/>
    </row>
    <row r="773" spans="3:12" x14ac:dyDescent="0.25">
      <c r="C773" s="15"/>
      <c r="D773" s="4"/>
      <c r="E773" s="4"/>
      <c r="F773" s="4"/>
      <c r="K773" s="33"/>
      <c r="L773" s="33"/>
    </row>
    <row r="774" spans="3:12" x14ac:dyDescent="0.25">
      <c r="C774" s="15"/>
      <c r="D774" s="4"/>
      <c r="E774" s="4"/>
      <c r="F774" s="4"/>
      <c r="K774" s="33"/>
      <c r="L774" s="33"/>
    </row>
    <row r="775" spans="3:12" x14ac:dyDescent="0.25">
      <c r="C775" s="15"/>
      <c r="D775" s="4"/>
      <c r="E775" s="4"/>
      <c r="F775" s="4"/>
      <c r="K775" s="33"/>
      <c r="L775" s="33"/>
    </row>
    <row r="776" spans="3:12" x14ac:dyDescent="0.25">
      <c r="C776" s="15"/>
      <c r="D776" s="4"/>
      <c r="E776" s="4"/>
      <c r="F776" s="4"/>
      <c r="K776" s="33"/>
      <c r="L776" s="33"/>
    </row>
    <row r="777" spans="3:12" x14ac:dyDescent="0.25">
      <c r="C777" s="15"/>
      <c r="D777" s="4"/>
      <c r="E777" s="4"/>
      <c r="F777" s="4"/>
      <c r="K777" s="33"/>
      <c r="L777" s="33"/>
    </row>
    <row r="778" spans="3:12" x14ac:dyDescent="0.25">
      <c r="C778" s="15"/>
      <c r="D778" s="4"/>
      <c r="E778" s="4"/>
      <c r="F778" s="4"/>
      <c r="K778" s="33"/>
      <c r="L778" s="33"/>
    </row>
    <row r="779" spans="3:12" x14ac:dyDescent="0.25">
      <c r="C779" s="15"/>
      <c r="D779" s="4"/>
      <c r="E779" s="4"/>
      <c r="F779" s="4"/>
      <c r="K779" s="33"/>
      <c r="L779" s="33"/>
    </row>
    <row r="780" spans="3:12" x14ac:dyDescent="0.25">
      <c r="C780" s="15"/>
      <c r="D780" s="4"/>
      <c r="E780" s="4"/>
      <c r="F780" s="4"/>
      <c r="K780" s="33"/>
      <c r="L780" s="33"/>
    </row>
    <row r="781" spans="3:12" x14ac:dyDescent="0.25">
      <c r="C781" s="15"/>
      <c r="D781" s="4"/>
      <c r="E781" s="4"/>
      <c r="F781" s="4"/>
      <c r="K781" s="33"/>
      <c r="L781" s="33"/>
    </row>
    <row r="782" spans="3:12" x14ac:dyDescent="0.25">
      <c r="C782" s="15"/>
      <c r="D782" s="4"/>
      <c r="E782" s="4"/>
      <c r="F782" s="4"/>
      <c r="K782" s="33"/>
      <c r="L782" s="33"/>
    </row>
    <row r="783" spans="3:12" x14ac:dyDescent="0.25">
      <c r="C783" s="15"/>
      <c r="D783" s="4"/>
      <c r="E783" s="4"/>
      <c r="F783" s="4"/>
      <c r="K783" s="33"/>
      <c r="L783" s="33"/>
    </row>
    <row r="784" spans="3:12" x14ac:dyDescent="0.25">
      <c r="C784" s="15"/>
      <c r="D784" s="4"/>
      <c r="E784" s="4"/>
      <c r="F784" s="4"/>
      <c r="K784" s="33"/>
      <c r="L784" s="33"/>
    </row>
    <row r="785" spans="3:12" x14ac:dyDescent="0.25">
      <c r="C785" s="15"/>
      <c r="D785" s="4"/>
      <c r="E785" s="4"/>
      <c r="F785" s="4"/>
      <c r="K785" s="33"/>
      <c r="L785" s="33"/>
    </row>
    <row r="786" spans="3:12" x14ac:dyDescent="0.25">
      <c r="C786" s="15"/>
      <c r="D786" s="4"/>
      <c r="E786" s="4"/>
      <c r="F786" s="4"/>
      <c r="K786" s="33"/>
      <c r="L786" s="33"/>
    </row>
    <row r="787" spans="3:12" x14ac:dyDescent="0.25">
      <c r="C787" s="15"/>
      <c r="D787" s="4"/>
      <c r="E787" s="4"/>
      <c r="F787" s="4"/>
      <c r="K787" s="33"/>
      <c r="L787" s="33"/>
    </row>
    <row r="788" spans="3:12" x14ac:dyDescent="0.25">
      <c r="C788" s="15"/>
      <c r="D788" s="4"/>
      <c r="E788" s="4"/>
      <c r="F788" s="4"/>
      <c r="K788" s="33"/>
      <c r="L788" s="33"/>
    </row>
    <row r="789" spans="3:12" x14ac:dyDescent="0.25">
      <c r="C789" s="15"/>
      <c r="D789" s="4"/>
      <c r="E789" s="4"/>
      <c r="F789" s="4"/>
      <c r="K789" s="33"/>
      <c r="L789" s="33"/>
    </row>
    <row r="790" spans="3:12" x14ac:dyDescent="0.25">
      <c r="C790" s="15"/>
      <c r="D790" s="4"/>
      <c r="E790" s="4"/>
      <c r="F790" s="4"/>
      <c r="K790" s="33"/>
      <c r="L790" s="33"/>
    </row>
    <row r="791" spans="3:12" x14ac:dyDescent="0.25">
      <c r="C791" s="15"/>
      <c r="D791" s="4"/>
      <c r="E791" s="4"/>
      <c r="F791" s="4"/>
      <c r="K791" s="33"/>
      <c r="L791" s="33"/>
    </row>
    <row r="792" spans="3:12" x14ac:dyDescent="0.25">
      <c r="C792" s="15"/>
      <c r="D792" s="4"/>
      <c r="E792" s="4"/>
      <c r="F792" s="4"/>
      <c r="K792" s="33"/>
      <c r="L792" s="33"/>
    </row>
    <row r="793" spans="3:12" x14ac:dyDescent="0.25">
      <c r="C793" s="15"/>
      <c r="D793" s="4"/>
      <c r="E793" s="4"/>
      <c r="F793" s="4"/>
      <c r="K793" s="33"/>
      <c r="L793" s="33"/>
    </row>
    <row r="794" spans="3:12" x14ac:dyDescent="0.25">
      <c r="C794" s="15"/>
      <c r="D794" s="4"/>
      <c r="E794" s="4"/>
      <c r="F794" s="4"/>
      <c r="K794" s="33"/>
      <c r="L794" s="33"/>
    </row>
    <row r="795" spans="3:12" x14ac:dyDescent="0.25">
      <c r="C795" s="15"/>
      <c r="D795" s="4"/>
      <c r="E795" s="4"/>
      <c r="F795" s="4"/>
      <c r="K795" s="33"/>
      <c r="L795" s="33"/>
    </row>
    <row r="796" spans="3:12" x14ac:dyDescent="0.25">
      <c r="C796" s="15"/>
      <c r="D796" s="4"/>
      <c r="E796" s="4"/>
      <c r="F796" s="4"/>
      <c r="K796" s="33"/>
      <c r="L796" s="33"/>
    </row>
    <row r="797" spans="3:12" x14ac:dyDescent="0.25">
      <c r="C797" s="15"/>
      <c r="D797" s="4"/>
      <c r="E797" s="4"/>
      <c r="F797" s="4"/>
      <c r="K797" s="33"/>
      <c r="L797" s="33"/>
    </row>
    <row r="798" spans="3:12" x14ac:dyDescent="0.25">
      <c r="C798" s="15"/>
      <c r="D798" s="4"/>
      <c r="E798" s="4"/>
      <c r="F798" s="4"/>
      <c r="K798" s="33"/>
      <c r="L798" s="33"/>
    </row>
    <row r="799" spans="3:12" x14ac:dyDescent="0.25">
      <c r="C799" s="15"/>
      <c r="D799" s="4"/>
      <c r="E799" s="4"/>
      <c r="F799" s="4"/>
      <c r="K799" s="33"/>
      <c r="L799" s="33"/>
    </row>
    <row r="800" spans="3:12" x14ac:dyDescent="0.25">
      <c r="C800" s="15"/>
      <c r="D800" s="4"/>
      <c r="E800" s="4"/>
      <c r="F800" s="4"/>
      <c r="K800" s="33"/>
      <c r="L800" s="33"/>
    </row>
    <row r="801" spans="3:12" x14ac:dyDescent="0.25">
      <c r="C801" s="15"/>
      <c r="D801" s="4"/>
      <c r="E801" s="4"/>
      <c r="F801" s="4"/>
      <c r="K801" s="33"/>
      <c r="L801" s="33"/>
    </row>
    <row r="802" spans="3:12" x14ac:dyDescent="0.25">
      <c r="C802" s="15"/>
      <c r="D802" s="4"/>
      <c r="E802" s="4"/>
      <c r="F802" s="4"/>
      <c r="K802" s="33"/>
      <c r="L802" s="33"/>
    </row>
    <row r="803" spans="3:12" x14ac:dyDescent="0.25">
      <c r="C803" s="15"/>
      <c r="D803" s="4"/>
      <c r="E803" s="4"/>
      <c r="F803" s="4"/>
      <c r="K803" s="33"/>
      <c r="L803" s="33"/>
    </row>
    <row r="804" spans="3:12" x14ac:dyDescent="0.25">
      <c r="C804" s="15"/>
      <c r="D804" s="4"/>
      <c r="E804" s="4"/>
      <c r="F804" s="4"/>
      <c r="K804" s="33"/>
      <c r="L804" s="33"/>
    </row>
    <row r="805" spans="3:12" x14ac:dyDescent="0.25">
      <c r="C805" s="15"/>
      <c r="D805" s="4"/>
      <c r="E805" s="4"/>
      <c r="F805" s="4"/>
      <c r="K805" s="33"/>
      <c r="L805" s="33"/>
    </row>
    <row r="806" spans="3:12" x14ac:dyDescent="0.25">
      <c r="C806" s="15"/>
      <c r="D806" s="4"/>
      <c r="E806" s="4"/>
      <c r="F806" s="4"/>
      <c r="K806" s="33"/>
      <c r="L806" s="33"/>
    </row>
    <row r="807" spans="3:12" x14ac:dyDescent="0.25">
      <c r="C807" s="15"/>
      <c r="D807" s="4"/>
      <c r="E807" s="4"/>
      <c r="F807" s="4"/>
      <c r="K807" s="33"/>
      <c r="L807" s="33"/>
    </row>
    <row r="808" spans="3:12" x14ac:dyDescent="0.25">
      <c r="C808" s="15"/>
      <c r="D808" s="4"/>
      <c r="E808" s="4"/>
      <c r="F808" s="4"/>
      <c r="K808" s="33"/>
      <c r="L808" s="33"/>
    </row>
    <row r="809" spans="3:12" x14ac:dyDescent="0.25">
      <c r="C809" s="15"/>
      <c r="D809" s="4"/>
      <c r="E809" s="4"/>
      <c r="F809" s="4"/>
      <c r="K809" s="33"/>
      <c r="L809" s="33"/>
    </row>
    <row r="810" spans="3:12" x14ac:dyDescent="0.25">
      <c r="C810" s="15"/>
      <c r="D810" s="4"/>
      <c r="E810" s="4"/>
      <c r="F810" s="4"/>
      <c r="K810" s="33"/>
      <c r="L810" s="33"/>
    </row>
    <row r="811" spans="3:12" x14ac:dyDescent="0.25">
      <c r="C811" s="15"/>
      <c r="D811" s="4"/>
      <c r="E811" s="4"/>
      <c r="F811" s="4"/>
      <c r="K811" s="33"/>
      <c r="L811" s="33"/>
    </row>
    <row r="812" spans="3:12" x14ac:dyDescent="0.25">
      <c r="C812" s="15"/>
      <c r="D812" s="4"/>
      <c r="E812" s="4"/>
      <c r="F812" s="4"/>
      <c r="K812" s="33"/>
      <c r="L812" s="33"/>
    </row>
    <row r="813" spans="3:12" x14ac:dyDescent="0.25">
      <c r="C813" s="15"/>
      <c r="D813" s="4"/>
      <c r="E813" s="4"/>
      <c r="F813" s="4"/>
      <c r="K813" s="33"/>
      <c r="L813" s="33"/>
    </row>
    <row r="814" spans="3:12" x14ac:dyDescent="0.25">
      <c r="C814" s="15"/>
      <c r="D814" s="4"/>
      <c r="E814" s="4"/>
      <c r="F814" s="4"/>
      <c r="K814" s="33"/>
      <c r="L814" s="33"/>
    </row>
    <row r="815" spans="3:12" x14ac:dyDescent="0.25">
      <c r="C815" s="15"/>
      <c r="D815" s="4"/>
      <c r="E815" s="4"/>
      <c r="F815" s="4"/>
      <c r="K815" s="33"/>
      <c r="L815" s="33"/>
    </row>
    <row r="816" spans="3:12" x14ac:dyDescent="0.25">
      <c r="C816" s="15"/>
      <c r="D816" s="4"/>
      <c r="E816" s="4"/>
      <c r="F816" s="4"/>
      <c r="K816" s="33"/>
      <c r="L816" s="33"/>
    </row>
    <row r="817" spans="3:12" x14ac:dyDescent="0.25">
      <c r="C817" s="15"/>
      <c r="D817" s="4"/>
      <c r="E817" s="4"/>
      <c r="F817" s="4"/>
      <c r="K817" s="33"/>
      <c r="L817" s="33"/>
    </row>
    <row r="818" spans="3:12" x14ac:dyDescent="0.25">
      <c r="C818" s="15"/>
      <c r="D818" s="4"/>
      <c r="E818" s="4"/>
      <c r="F818" s="4"/>
      <c r="K818" s="33"/>
      <c r="L818" s="33"/>
    </row>
    <row r="819" spans="3:12" x14ac:dyDescent="0.25">
      <c r="C819" s="15"/>
      <c r="D819" s="4"/>
      <c r="E819" s="4"/>
      <c r="F819" s="4"/>
      <c r="K819" s="33"/>
      <c r="L819" s="33"/>
    </row>
    <row r="820" spans="3:12" x14ac:dyDescent="0.25">
      <c r="C820" s="15"/>
      <c r="D820" s="4"/>
      <c r="E820" s="4"/>
      <c r="F820" s="4"/>
      <c r="K820" s="33"/>
      <c r="L820" s="33"/>
    </row>
    <row r="821" spans="3:12" x14ac:dyDescent="0.25">
      <c r="C821" s="15"/>
      <c r="D821" s="4"/>
      <c r="E821" s="4"/>
      <c r="F821" s="4"/>
      <c r="K821" s="33"/>
      <c r="L821" s="33"/>
    </row>
    <row r="822" spans="3:12" x14ac:dyDescent="0.25">
      <c r="C822" s="15"/>
      <c r="D822" s="4"/>
      <c r="E822" s="4"/>
      <c r="F822" s="4"/>
      <c r="K822" s="33"/>
      <c r="L822" s="33"/>
    </row>
    <row r="823" spans="3:12" x14ac:dyDescent="0.25">
      <c r="C823" s="15"/>
      <c r="D823" s="4"/>
      <c r="E823" s="4"/>
      <c r="F823" s="4"/>
      <c r="K823" s="33"/>
      <c r="L823" s="33"/>
    </row>
    <row r="824" spans="3:12" x14ac:dyDescent="0.25">
      <c r="C824" s="15"/>
      <c r="D824" s="4"/>
      <c r="E824" s="4"/>
      <c r="F824" s="4"/>
      <c r="K824" s="33"/>
      <c r="L824" s="33"/>
    </row>
    <row r="825" spans="3:12" x14ac:dyDescent="0.25">
      <c r="C825" s="15"/>
      <c r="D825" s="4"/>
      <c r="E825" s="4"/>
      <c r="F825" s="4"/>
      <c r="K825" s="33"/>
      <c r="L825" s="33"/>
    </row>
    <row r="826" spans="3:12" x14ac:dyDescent="0.25">
      <c r="C826" s="15"/>
      <c r="D826" s="4"/>
      <c r="E826" s="4"/>
      <c r="F826" s="4"/>
      <c r="K826" s="33"/>
      <c r="L826" s="33"/>
    </row>
    <row r="827" spans="3:12" x14ac:dyDescent="0.25">
      <c r="C827" s="15"/>
      <c r="D827" s="4"/>
      <c r="E827" s="4"/>
      <c r="F827" s="4"/>
      <c r="K827" s="33"/>
      <c r="L827" s="33"/>
    </row>
    <row r="828" spans="3:12" x14ac:dyDescent="0.25">
      <c r="C828" s="15"/>
      <c r="D828" s="4"/>
      <c r="E828" s="4"/>
      <c r="F828" s="4"/>
      <c r="K828" s="33"/>
      <c r="L828" s="33"/>
    </row>
    <row r="829" spans="3:12" x14ac:dyDescent="0.25">
      <c r="C829" s="15"/>
      <c r="D829" s="4"/>
      <c r="E829" s="4"/>
      <c r="F829" s="4"/>
      <c r="K829" s="33"/>
      <c r="L829" s="33"/>
    </row>
    <row r="830" spans="3:12" x14ac:dyDescent="0.25">
      <c r="C830" s="15"/>
      <c r="D830" s="4"/>
      <c r="E830" s="4"/>
      <c r="F830" s="4"/>
      <c r="K830" s="33"/>
      <c r="L830" s="33"/>
    </row>
    <row r="831" spans="3:12" x14ac:dyDescent="0.25">
      <c r="C831" s="15"/>
      <c r="D831" s="4"/>
      <c r="E831" s="4"/>
      <c r="F831" s="4"/>
      <c r="K831" s="33"/>
      <c r="L831" s="33"/>
    </row>
    <row r="832" spans="3:12" x14ac:dyDescent="0.25">
      <c r="C832" s="15"/>
      <c r="D832" s="4"/>
      <c r="E832" s="4"/>
      <c r="F832" s="4"/>
      <c r="K832" s="33"/>
      <c r="L832" s="33"/>
    </row>
    <row r="833" spans="3:12" x14ac:dyDescent="0.25">
      <c r="C833" s="15"/>
      <c r="D833" s="4"/>
      <c r="E833" s="4"/>
      <c r="F833" s="4"/>
      <c r="K833" s="33"/>
      <c r="L833" s="33"/>
    </row>
    <row r="834" spans="3:12" x14ac:dyDescent="0.25">
      <c r="C834" s="15"/>
      <c r="D834" s="4"/>
      <c r="E834" s="4"/>
      <c r="F834" s="4"/>
      <c r="K834" s="33"/>
      <c r="L834" s="33"/>
    </row>
    <row r="835" spans="3:12" x14ac:dyDescent="0.25">
      <c r="C835" s="15"/>
      <c r="D835" s="4"/>
      <c r="E835" s="4"/>
      <c r="F835" s="4"/>
      <c r="K835" s="33"/>
      <c r="L835" s="33"/>
    </row>
    <row r="836" spans="3:12" x14ac:dyDescent="0.25">
      <c r="C836" s="15"/>
      <c r="D836" s="4"/>
      <c r="E836" s="4"/>
      <c r="F836" s="4"/>
      <c r="K836" s="33"/>
      <c r="L836" s="33"/>
    </row>
    <row r="837" spans="3:12" x14ac:dyDescent="0.25">
      <c r="C837" s="15"/>
      <c r="D837" s="4"/>
      <c r="E837" s="4"/>
      <c r="F837" s="4"/>
      <c r="K837" s="33"/>
      <c r="L837" s="33"/>
    </row>
    <row r="838" spans="3:12" x14ac:dyDescent="0.25">
      <c r="C838" s="15"/>
      <c r="D838" s="4"/>
      <c r="E838" s="4"/>
      <c r="F838" s="4"/>
      <c r="K838" s="33"/>
      <c r="L838" s="33"/>
    </row>
    <row r="839" spans="3:12" x14ac:dyDescent="0.25">
      <c r="C839" s="15"/>
      <c r="D839" s="4"/>
      <c r="E839" s="4"/>
      <c r="F839" s="4"/>
      <c r="K839" s="33"/>
      <c r="L839" s="33"/>
    </row>
    <row r="840" spans="3:12" x14ac:dyDescent="0.25">
      <c r="C840" s="15"/>
      <c r="D840" s="4"/>
      <c r="E840" s="4"/>
      <c r="F840" s="4"/>
      <c r="K840" s="33"/>
      <c r="L840" s="33"/>
    </row>
    <row r="841" spans="3:12" x14ac:dyDescent="0.25">
      <c r="C841" s="15"/>
      <c r="D841" s="4"/>
      <c r="E841" s="4"/>
      <c r="F841" s="4"/>
      <c r="K841" s="33"/>
      <c r="L841" s="33"/>
    </row>
    <row r="842" spans="3:12" x14ac:dyDescent="0.25">
      <c r="C842" s="15"/>
      <c r="D842" s="4"/>
      <c r="E842" s="4"/>
      <c r="F842" s="4"/>
      <c r="K842" s="33"/>
      <c r="L842" s="33"/>
    </row>
    <row r="843" spans="3:12" x14ac:dyDescent="0.25">
      <c r="C843" s="15"/>
      <c r="D843" s="4"/>
      <c r="E843" s="4"/>
      <c r="F843" s="4"/>
      <c r="K843" s="33"/>
      <c r="L843" s="33"/>
    </row>
    <row r="844" spans="3:12" x14ac:dyDescent="0.25">
      <c r="C844" s="15"/>
      <c r="D844" s="4"/>
      <c r="E844" s="4"/>
      <c r="F844" s="4"/>
      <c r="K844" s="33"/>
      <c r="L844" s="33"/>
    </row>
    <row r="845" spans="3:12" x14ac:dyDescent="0.25">
      <c r="C845" s="15"/>
      <c r="D845" s="4"/>
      <c r="E845" s="4"/>
      <c r="F845" s="4"/>
      <c r="K845" s="33"/>
      <c r="L845" s="33"/>
    </row>
    <row r="846" spans="3:12" x14ac:dyDescent="0.25">
      <c r="C846" s="15"/>
      <c r="D846" s="4"/>
      <c r="E846" s="4"/>
      <c r="F846" s="4"/>
      <c r="K846" s="33"/>
      <c r="L846" s="33"/>
    </row>
    <row r="847" spans="3:12" x14ac:dyDescent="0.25">
      <c r="C847" s="15"/>
      <c r="D847" s="4"/>
      <c r="E847" s="4"/>
      <c r="F847" s="4"/>
      <c r="K847" s="33"/>
      <c r="L847" s="33"/>
    </row>
    <row r="848" spans="3:12" x14ac:dyDescent="0.25">
      <c r="C848" s="15"/>
      <c r="D848" s="4"/>
      <c r="E848" s="4"/>
      <c r="F848" s="4"/>
      <c r="K848" s="33"/>
      <c r="L848" s="33"/>
    </row>
    <row r="849" spans="3:12" x14ac:dyDescent="0.25">
      <c r="C849" s="15"/>
      <c r="D849" s="4"/>
      <c r="E849" s="4"/>
      <c r="F849" s="4"/>
      <c r="K849" s="33"/>
      <c r="L849" s="33"/>
    </row>
    <row r="850" spans="3:12" x14ac:dyDescent="0.25">
      <c r="C850" s="15"/>
      <c r="D850" s="4"/>
      <c r="E850" s="4"/>
      <c r="F850" s="4"/>
      <c r="K850" s="33"/>
      <c r="L850" s="33"/>
    </row>
    <row r="851" spans="3:12" x14ac:dyDescent="0.25">
      <c r="C851" s="15"/>
      <c r="D851" s="4"/>
      <c r="E851" s="4"/>
      <c r="F851" s="4"/>
      <c r="K851" s="33"/>
      <c r="L851" s="33"/>
    </row>
    <row r="852" spans="3:12" x14ac:dyDescent="0.25">
      <c r="C852" s="15"/>
      <c r="D852" s="4"/>
      <c r="E852" s="4"/>
      <c r="F852" s="4"/>
      <c r="K852" s="33"/>
      <c r="L852" s="33"/>
    </row>
    <row r="853" spans="3:12" x14ac:dyDescent="0.25">
      <c r="C853" s="15"/>
      <c r="D853" s="4"/>
      <c r="E853" s="4"/>
      <c r="F853" s="4"/>
      <c r="K853" s="33"/>
      <c r="L853" s="33"/>
    </row>
    <row r="854" spans="3:12" x14ac:dyDescent="0.25">
      <c r="C854" s="15"/>
      <c r="D854" s="4"/>
      <c r="E854" s="4"/>
      <c r="F854" s="4"/>
      <c r="K854" s="33"/>
      <c r="L854" s="33"/>
    </row>
    <row r="855" spans="3:12" x14ac:dyDescent="0.25">
      <c r="C855" s="15"/>
      <c r="D855" s="4"/>
      <c r="E855" s="4"/>
      <c r="F855" s="4"/>
      <c r="K855" s="33"/>
      <c r="L855" s="33"/>
    </row>
    <row r="856" spans="3:12" x14ac:dyDescent="0.25">
      <c r="C856" s="15"/>
      <c r="D856" s="4"/>
      <c r="E856" s="4"/>
      <c r="F856" s="4"/>
      <c r="K856" s="33"/>
      <c r="L856" s="33"/>
    </row>
    <row r="857" spans="3:12" x14ac:dyDescent="0.25">
      <c r="C857" s="15"/>
      <c r="D857" s="4"/>
      <c r="E857" s="4"/>
      <c r="F857" s="4"/>
      <c r="K857" s="33"/>
      <c r="L857" s="33"/>
    </row>
    <row r="858" spans="3:12" x14ac:dyDescent="0.25">
      <c r="C858" s="15"/>
      <c r="D858" s="4"/>
      <c r="E858" s="4"/>
      <c r="F858" s="4"/>
      <c r="K858" s="33"/>
      <c r="L858" s="33"/>
    </row>
    <row r="859" spans="3:12" x14ac:dyDescent="0.25">
      <c r="C859" s="15"/>
      <c r="D859" s="4"/>
      <c r="E859" s="4"/>
      <c r="F859" s="4"/>
      <c r="K859" s="33"/>
      <c r="L859" s="33"/>
    </row>
    <row r="860" spans="3:12" x14ac:dyDescent="0.25">
      <c r="C860" s="15"/>
      <c r="D860" s="4"/>
      <c r="E860" s="4"/>
      <c r="F860" s="4"/>
      <c r="K860" s="33"/>
      <c r="L860" s="33"/>
    </row>
    <row r="861" spans="3:12" x14ac:dyDescent="0.25">
      <c r="C861" s="15"/>
      <c r="D861" s="4"/>
      <c r="E861" s="4"/>
      <c r="F861" s="4"/>
      <c r="K861" s="33"/>
      <c r="L861" s="33"/>
    </row>
    <row r="862" spans="3:12" x14ac:dyDescent="0.25">
      <c r="C862" s="15"/>
      <c r="D862" s="4"/>
      <c r="E862" s="4"/>
      <c r="F862" s="4"/>
      <c r="K862" s="33"/>
      <c r="L862" s="33"/>
    </row>
    <row r="863" spans="3:12" x14ac:dyDescent="0.25">
      <c r="C863" s="15"/>
      <c r="D863" s="4"/>
      <c r="E863" s="4"/>
      <c r="F863" s="4"/>
      <c r="K863" s="33"/>
      <c r="L863" s="33"/>
    </row>
    <row r="864" spans="3:12" x14ac:dyDescent="0.25">
      <c r="C864" s="15"/>
      <c r="D864" s="4"/>
      <c r="E864" s="4"/>
      <c r="F864" s="4"/>
      <c r="K864" s="33"/>
      <c r="L864" s="33"/>
    </row>
    <row r="865" spans="3:12" x14ac:dyDescent="0.25">
      <c r="C865" s="15"/>
      <c r="D865" s="4"/>
      <c r="E865" s="4"/>
      <c r="F865" s="4"/>
      <c r="K865" s="33"/>
      <c r="L865" s="33"/>
    </row>
    <row r="866" spans="3:12" x14ac:dyDescent="0.25">
      <c r="C866" s="15"/>
      <c r="D866" s="4"/>
      <c r="E866" s="4"/>
      <c r="F866" s="4"/>
      <c r="K866" s="33"/>
      <c r="L866" s="33"/>
    </row>
    <row r="867" spans="3:12" x14ac:dyDescent="0.25">
      <c r="C867" s="15"/>
      <c r="D867" s="4"/>
      <c r="E867" s="4"/>
      <c r="F867" s="4"/>
      <c r="K867" s="33"/>
      <c r="L867" s="33"/>
    </row>
    <row r="868" spans="3:12" x14ac:dyDescent="0.25">
      <c r="C868" s="15"/>
      <c r="D868" s="4"/>
      <c r="E868" s="4"/>
      <c r="F868" s="4"/>
      <c r="K868" s="33"/>
      <c r="L868" s="33"/>
    </row>
    <row r="869" spans="3:12" x14ac:dyDescent="0.25">
      <c r="C869" s="15"/>
      <c r="D869" s="4"/>
      <c r="E869" s="4"/>
      <c r="F869" s="4"/>
      <c r="K869" s="33"/>
      <c r="L869" s="33"/>
    </row>
    <row r="870" spans="3:12" x14ac:dyDescent="0.25">
      <c r="C870" s="15"/>
      <c r="D870" s="4"/>
      <c r="E870" s="4"/>
      <c r="F870" s="4"/>
      <c r="K870" s="33"/>
      <c r="L870" s="33"/>
    </row>
    <row r="871" spans="3:12" x14ac:dyDescent="0.25">
      <c r="C871" s="15"/>
      <c r="D871" s="4"/>
      <c r="E871" s="4"/>
      <c r="F871" s="4"/>
      <c r="K871" s="33"/>
      <c r="L871" s="33"/>
    </row>
    <row r="872" spans="3:12" x14ac:dyDescent="0.25">
      <c r="C872" s="15"/>
      <c r="D872" s="4"/>
      <c r="E872" s="4"/>
      <c r="F872" s="4"/>
      <c r="K872" s="33"/>
      <c r="L872" s="33"/>
    </row>
    <row r="873" spans="3:12" x14ac:dyDescent="0.25">
      <c r="C873" s="15"/>
      <c r="D873" s="4"/>
      <c r="E873" s="4"/>
      <c r="F873" s="4"/>
      <c r="K873" s="33"/>
      <c r="L873" s="33"/>
    </row>
    <row r="874" spans="3:12" x14ac:dyDescent="0.25">
      <c r="C874" s="15"/>
      <c r="D874" s="4"/>
      <c r="E874" s="4"/>
      <c r="F874" s="4"/>
      <c r="K874" s="33"/>
      <c r="L874" s="33"/>
    </row>
    <row r="875" spans="3:12" x14ac:dyDescent="0.25">
      <c r="C875" s="15"/>
      <c r="D875" s="4"/>
      <c r="E875" s="4"/>
      <c r="F875" s="4"/>
      <c r="K875" s="33"/>
      <c r="L875" s="33"/>
    </row>
    <row r="876" spans="3:12" x14ac:dyDescent="0.25">
      <c r="C876" s="15"/>
      <c r="D876" s="4"/>
      <c r="E876" s="4"/>
      <c r="F876" s="4"/>
      <c r="K876" s="33"/>
      <c r="L876" s="33"/>
    </row>
    <row r="877" spans="3:12" x14ac:dyDescent="0.25">
      <c r="C877" s="15"/>
      <c r="D877" s="4"/>
      <c r="E877" s="4"/>
      <c r="F877" s="4"/>
      <c r="K877" s="33"/>
      <c r="L877" s="33"/>
    </row>
    <row r="878" spans="3:12" x14ac:dyDescent="0.25">
      <c r="C878" s="15"/>
      <c r="D878" s="4"/>
      <c r="E878" s="4"/>
      <c r="F878" s="4"/>
      <c r="K878" s="33"/>
      <c r="L878" s="33"/>
    </row>
    <row r="879" spans="3:12" x14ac:dyDescent="0.25">
      <c r="C879" s="15"/>
      <c r="D879" s="4"/>
      <c r="E879" s="4"/>
      <c r="F879" s="4"/>
      <c r="K879" s="33"/>
      <c r="L879" s="33"/>
    </row>
    <row r="880" spans="3:12" x14ac:dyDescent="0.25">
      <c r="C880" s="15"/>
      <c r="D880" s="4"/>
      <c r="E880" s="4"/>
      <c r="F880" s="4"/>
      <c r="K880" s="33"/>
      <c r="L880" s="33"/>
    </row>
    <row r="881" spans="3:12" x14ac:dyDescent="0.25">
      <c r="C881" s="15"/>
      <c r="D881" s="4"/>
      <c r="E881" s="4"/>
      <c r="F881" s="4"/>
      <c r="K881" s="33"/>
      <c r="L881" s="33"/>
    </row>
    <row r="882" spans="3:12" x14ac:dyDescent="0.25">
      <c r="C882" s="15"/>
      <c r="D882" s="4"/>
      <c r="E882" s="4"/>
      <c r="F882" s="4"/>
      <c r="K882" s="33"/>
      <c r="L882" s="33"/>
    </row>
    <row r="883" spans="3:12" x14ac:dyDescent="0.25">
      <c r="C883" s="15"/>
      <c r="D883" s="4"/>
      <c r="E883" s="4"/>
      <c r="F883" s="4"/>
      <c r="K883" s="33"/>
      <c r="L883" s="33"/>
    </row>
    <row r="884" spans="3:12" x14ac:dyDescent="0.25">
      <c r="C884" s="15"/>
      <c r="D884" s="4"/>
      <c r="E884" s="4"/>
      <c r="F884" s="4"/>
      <c r="K884" s="33"/>
      <c r="L884" s="33"/>
    </row>
    <row r="885" spans="3:12" x14ac:dyDescent="0.25">
      <c r="C885" s="15"/>
      <c r="D885" s="4"/>
      <c r="E885" s="4"/>
      <c r="F885" s="4"/>
      <c r="K885" s="33"/>
      <c r="L885" s="33"/>
    </row>
    <row r="886" spans="3:12" x14ac:dyDescent="0.25">
      <c r="C886" s="15"/>
      <c r="D886" s="4"/>
      <c r="E886" s="4"/>
      <c r="F886" s="4"/>
      <c r="K886" s="33"/>
      <c r="L886" s="33"/>
    </row>
    <row r="887" spans="3:12" x14ac:dyDescent="0.25">
      <c r="C887" s="15"/>
      <c r="D887" s="4"/>
      <c r="E887" s="4"/>
      <c r="F887" s="4"/>
      <c r="K887" s="33"/>
      <c r="L887" s="33"/>
    </row>
    <row r="888" spans="3:12" x14ac:dyDescent="0.25">
      <c r="C888" s="15"/>
      <c r="D888" s="4"/>
      <c r="E888" s="4"/>
      <c r="F888" s="4"/>
      <c r="K888" s="33"/>
      <c r="L888" s="33"/>
    </row>
    <row r="889" spans="3:12" x14ac:dyDescent="0.25">
      <c r="C889" s="15"/>
      <c r="D889" s="4"/>
      <c r="E889" s="4"/>
      <c r="F889" s="4"/>
      <c r="K889" s="33"/>
      <c r="L889" s="33"/>
    </row>
    <row r="890" spans="3:12" x14ac:dyDescent="0.25">
      <c r="C890" s="15"/>
      <c r="D890" s="4"/>
      <c r="E890" s="4"/>
      <c r="F890" s="4"/>
      <c r="K890" s="33"/>
      <c r="L890" s="33"/>
    </row>
    <row r="891" spans="3:12" x14ac:dyDescent="0.25">
      <c r="C891" s="15"/>
      <c r="D891" s="4"/>
      <c r="E891" s="4"/>
      <c r="F891" s="4"/>
      <c r="K891" s="33"/>
      <c r="L891" s="33"/>
    </row>
    <row r="892" spans="3:12" x14ac:dyDescent="0.25">
      <c r="C892" s="15"/>
      <c r="D892" s="4"/>
      <c r="E892" s="4"/>
      <c r="F892" s="4"/>
      <c r="K892" s="33"/>
      <c r="L892" s="33"/>
    </row>
    <row r="893" spans="3:12" x14ac:dyDescent="0.25">
      <c r="C893" s="15"/>
      <c r="D893" s="4"/>
      <c r="E893" s="4"/>
      <c r="F893" s="4"/>
      <c r="K893" s="33"/>
      <c r="L893" s="33"/>
    </row>
    <row r="894" spans="3:12" x14ac:dyDescent="0.25">
      <c r="C894" s="15"/>
      <c r="D894" s="4"/>
      <c r="E894" s="4"/>
      <c r="F894" s="4"/>
      <c r="K894" s="33"/>
      <c r="L894" s="33"/>
    </row>
    <row r="895" spans="3:12" x14ac:dyDescent="0.25">
      <c r="C895" s="15"/>
      <c r="D895" s="4"/>
      <c r="E895" s="4"/>
      <c r="F895" s="4"/>
      <c r="K895" s="33"/>
      <c r="L895" s="33"/>
    </row>
    <row r="896" spans="3:12" x14ac:dyDescent="0.25">
      <c r="C896" s="15"/>
      <c r="D896" s="4"/>
      <c r="E896" s="4"/>
      <c r="F896" s="4"/>
      <c r="K896" s="33"/>
      <c r="L896" s="33"/>
    </row>
    <row r="897" spans="3:12" x14ac:dyDescent="0.25">
      <c r="C897" s="15"/>
      <c r="D897" s="4"/>
      <c r="E897" s="4"/>
      <c r="F897" s="4"/>
      <c r="K897" s="33"/>
      <c r="L897" s="33"/>
    </row>
    <row r="898" spans="3:12" x14ac:dyDescent="0.25">
      <c r="C898" s="15"/>
      <c r="D898" s="4"/>
      <c r="E898" s="4"/>
      <c r="F898" s="4"/>
      <c r="K898" s="33"/>
      <c r="L898" s="33"/>
    </row>
    <row r="899" spans="3:12" x14ac:dyDescent="0.25">
      <c r="C899" s="15"/>
      <c r="D899" s="4"/>
      <c r="E899" s="4"/>
      <c r="F899" s="4"/>
      <c r="K899" s="33"/>
      <c r="L899" s="33"/>
    </row>
    <row r="900" spans="3:12" x14ac:dyDescent="0.25">
      <c r="C900" s="15"/>
      <c r="D900" s="4"/>
      <c r="E900" s="4"/>
      <c r="F900" s="4"/>
      <c r="K900" s="33"/>
      <c r="L900" s="33"/>
    </row>
    <row r="901" spans="3:12" x14ac:dyDescent="0.25">
      <c r="C901" s="15"/>
      <c r="D901" s="4"/>
      <c r="E901" s="4"/>
      <c r="F901" s="4"/>
      <c r="K901" s="33"/>
      <c r="L901" s="33"/>
    </row>
    <row r="902" spans="3:12" x14ac:dyDescent="0.25">
      <c r="C902" s="15"/>
      <c r="D902" s="4"/>
      <c r="E902" s="4"/>
      <c r="F902" s="4"/>
      <c r="K902" s="33"/>
      <c r="L902" s="33"/>
    </row>
    <row r="903" spans="3:12" x14ac:dyDescent="0.25">
      <c r="C903" s="15"/>
      <c r="D903" s="4"/>
      <c r="E903" s="4"/>
      <c r="F903" s="4"/>
      <c r="K903" s="33"/>
      <c r="L903" s="33"/>
    </row>
    <row r="904" spans="3:12" x14ac:dyDescent="0.25">
      <c r="C904" s="15"/>
      <c r="D904" s="4"/>
      <c r="E904" s="4"/>
      <c r="F904" s="4"/>
      <c r="K904" s="33"/>
      <c r="L904" s="33"/>
    </row>
    <row r="905" spans="3:12" x14ac:dyDescent="0.25">
      <c r="C905" s="15"/>
      <c r="D905" s="4"/>
      <c r="E905" s="4"/>
      <c r="F905" s="4"/>
      <c r="K905" s="33"/>
      <c r="L905" s="33"/>
    </row>
    <row r="906" spans="3:12" x14ac:dyDescent="0.25">
      <c r="C906" s="15"/>
      <c r="D906" s="4"/>
      <c r="E906" s="4"/>
      <c r="F906" s="4"/>
      <c r="K906" s="33"/>
      <c r="L906" s="33"/>
    </row>
    <row r="907" spans="3:12" x14ac:dyDescent="0.25">
      <c r="C907" s="15"/>
      <c r="D907" s="4"/>
      <c r="E907" s="4"/>
      <c r="F907" s="4"/>
      <c r="K907" s="33"/>
      <c r="L907" s="33"/>
    </row>
    <row r="908" spans="3:12" x14ac:dyDescent="0.25">
      <c r="C908" s="15"/>
      <c r="D908" s="4"/>
      <c r="E908" s="4"/>
      <c r="F908" s="4"/>
      <c r="K908" s="33"/>
      <c r="L908" s="33"/>
    </row>
    <row r="909" spans="3:12" x14ac:dyDescent="0.25">
      <c r="C909" s="15"/>
      <c r="D909" s="4"/>
      <c r="E909" s="4"/>
      <c r="F909" s="4"/>
      <c r="K909" s="33"/>
      <c r="L909" s="33"/>
    </row>
    <row r="910" spans="3:12" x14ac:dyDescent="0.25">
      <c r="C910" s="15"/>
      <c r="D910" s="4"/>
      <c r="E910" s="4"/>
      <c r="F910" s="4"/>
      <c r="K910" s="33"/>
      <c r="L910" s="33"/>
    </row>
    <row r="911" spans="3:12" x14ac:dyDescent="0.25">
      <c r="C911" s="15"/>
      <c r="D911" s="4"/>
      <c r="E911" s="4"/>
      <c r="F911" s="4"/>
      <c r="K911" s="33"/>
      <c r="L911" s="33"/>
    </row>
    <row r="912" spans="3:12" x14ac:dyDescent="0.25">
      <c r="C912" s="15"/>
      <c r="D912" s="4"/>
      <c r="E912" s="4"/>
      <c r="F912" s="4"/>
      <c r="K912" s="33"/>
      <c r="L912" s="33"/>
    </row>
    <row r="913" spans="3:12" x14ac:dyDescent="0.25">
      <c r="C913" s="15"/>
      <c r="D913" s="4"/>
      <c r="E913" s="4"/>
      <c r="F913" s="4"/>
      <c r="K913" s="33"/>
      <c r="L913" s="33"/>
    </row>
    <row r="914" spans="3:12" x14ac:dyDescent="0.25">
      <c r="C914" s="15"/>
      <c r="D914" s="4"/>
      <c r="E914" s="4"/>
      <c r="F914" s="4"/>
      <c r="K914" s="33"/>
      <c r="L914" s="33"/>
    </row>
    <row r="915" spans="3:12" x14ac:dyDescent="0.25">
      <c r="C915" s="15"/>
      <c r="D915" s="4"/>
      <c r="E915" s="4"/>
      <c r="F915" s="4"/>
      <c r="K915" s="33"/>
      <c r="L915" s="33"/>
    </row>
    <row r="916" spans="3:12" x14ac:dyDescent="0.25">
      <c r="C916" s="15"/>
      <c r="D916" s="4"/>
      <c r="E916" s="4"/>
      <c r="F916" s="4"/>
      <c r="K916" s="33"/>
      <c r="L916" s="33"/>
    </row>
    <row r="917" spans="3:12" x14ac:dyDescent="0.25">
      <c r="C917" s="15"/>
      <c r="D917" s="4"/>
      <c r="E917" s="4"/>
      <c r="F917" s="4"/>
      <c r="K917" s="33"/>
      <c r="L917" s="33"/>
    </row>
    <row r="918" spans="3:12" x14ac:dyDescent="0.25">
      <c r="C918" s="15"/>
      <c r="D918" s="4"/>
      <c r="E918" s="4"/>
      <c r="F918" s="4"/>
      <c r="K918" s="33"/>
      <c r="L918" s="33"/>
    </row>
    <row r="919" spans="3:12" x14ac:dyDescent="0.25">
      <c r="C919" s="15"/>
      <c r="D919" s="4"/>
      <c r="E919" s="4"/>
      <c r="F919" s="4"/>
      <c r="K919" s="33"/>
      <c r="L919" s="33"/>
    </row>
    <row r="920" spans="3:12" x14ac:dyDescent="0.25">
      <c r="C920" s="15"/>
      <c r="D920" s="4"/>
      <c r="E920" s="4"/>
      <c r="F920" s="4"/>
      <c r="K920" s="33"/>
      <c r="L920" s="33"/>
    </row>
    <row r="921" spans="3:12" x14ac:dyDescent="0.25">
      <c r="C921" s="15"/>
      <c r="D921" s="4"/>
      <c r="E921" s="4"/>
      <c r="F921" s="4"/>
      <c r="K921" s="33"/>
      <c r="L921" s="33"/>
    </row>
    <row r="922" spans="3:12" x14ac:dyDescent="0.25">
      <c r="C922" s="15"/>
      <c r="D922" s="4"/>
      <c r="E922" s="4"/>
      <c r="F922" s="4"/>
      <c r="K922" s="33"/>
      <c r="L922" s="33"/>
    </row>
    <row r="923" spans="3:12" x14ac:dyDescent="0.25">
      <c r="C923" s="15"/>
      <c r="D923" s="4"/>
      <c r="E923" s="4"/>
      <c r="F923" s="4"/>
      <c r="K923" s="33"/>
      <c r="L923" s="33"/>
    </row>
    <row r="924" spans="3:12" x14ac:dyDescent="0.25">
      <c r="C924" s="15"/>
      <c r="D924" s="4"/>
      <c r="E924" s="4"/>
      <c r="F924" s="4"/>
      <c r="K924" s="33"/>
      <c r="L924" s="33"/>
    </row>
    <row r="925" spans="3:12" x14ac:dyDescent="0.25">
      <c r="C925" s="15"/>
      <c r="D925" s="4"/>
      <c r="E925" s="4"/>
      <c r="F925" s="4"/>
      <c r="K925" s="33"/>
      <c r="L925" s="33"/>
    </row>
    <row r="926" spans="3:12" x14ac:dyDescent="0.25">
      <c r="C926" s="15"/>
      <c r="D926" s="4"/>
      <c r="E926" s="4"/>
      <c r="F926" s="4"/>
      <c r="K926" s="33"/>
      <c r="L926" s="33"/>
    </row>
    <row r="927" spans="3:12" x14ac:dyDescent="0.25">
      <c r="C927" s="15"/>
      <c r="D927" s="4"/>
      <c r="E927" s="4"/>
      <c r="F927" s="4"/>
      <c r="K927" s="33"/>
      <c r="L927" s="33"/>
    </row>
    <row r="928" spans="3:12" x14ac:dyDescent="0.25">
      <c r="C928" s="15"/>
      <c r="D928" s="4"/>
      <c r="E928" s="4"/>
      <c r="F928" s="4"/>
      <c r="K928" s="33"/>
      <c r="L928" s="33"/>
    </row>
    <row r="929" spans="3:12" x14ac:dyDescent="0.25">
      <c r="C929" s="15"/>
      <c r="D929" s="4"/>
      <c r="E929" s="4"/>
      <c r="F929" s="4"/>
      <c r="K929" s="33"/>
      <c r="L929" s="33"/>
    </row>
    <row r="930" spans="3:12" x14ac:dyDescent="0.25">
      <c r="C930" s="15"/>
      <c r="D930" s="4"/>
      <c r="E930" s="4"/>
      <c r="F930" s="4"/>
      <c r="K930" s="33"/>
      <c r="L930" s="33"/>
    </row>
    <row r="931" spans="3:12" x14ac:dyDescent="0.25">
      <c r="C931" s="15"/>
      <c r="D931" s="4"/>
      <c r="E931" s="4"/>
      <c r="F931" s="4"/>
      <c r="K931" s="33"/>
      <c r="L931" s="33"/>
    </row>
    <row r="932" spans="3:12" x14ac:dyDescent="0.25">
      <c r="C932" s="15"/>
      <c r="D932" s="4"/>
      <c r="E932" s="4"/>
      <c r="F932" s="4"/>
      <c r="K932" s="33"/>
      <c r="L932" s="33"/>
    </row>
    <row r="933" spans="3:12" x14ac:dyDescent="0.25">
      <c r="C933" s="15"/>
      <c r="D933" s="4"/>
      <c r="E933" s="4"/>
      <c r="F933" s="4"/>
      <c r="K933" s="33"/>
      <c r="L933" s="33"/>
    </row>
    <row r="934" spans="3:12" x14ac:dyDescent="0.25">
      <c r="C934" s="15"/>
      <c r="D934" s="4"/>
      <c r="E934" s="4"/>
      <c r="F934" s="4"/>
      <c r="K934" s="33"/>
      <c r="L934" s="33"/>
    </row>
    <row r="935" spans="3:12" x14ac:dyDescent="0.25">
      <c r="C935" s="15"/>
      <c r="D935" s="4"/>
      <c r="E935" s="4"/>
      <c r="F935" s="4"/>
      <c r="K935" s="33"/>
      <c r="L935" s="33"/>
    </row>
    <row r="936" spans="3:12" x14ac:dyDescent="0.25">
      <c r="C936" s="15"/>
      <c r="D936" s="4"/>
      <c r="E936" s="4"/>
      <c r="F936" s="4"/>
      <c r="K936" s="33"/>
      <c r="L936" s="33"/>
    </row>
    <row r="937" spans="3:12" x14ac:dyDescent="0.25">
      <c r="C937" s="15"/>
      <c r="D937" s="4"/>
      <c r="E937" s="4"/>
      <c r="F937" s="4"/>
      <c r="K937" s="33"/>
      <c r="L937" s="33"/>
    </row>
    <row r="938" spans="3:12" x14ac:dyDescent="0.25">
      <c r="C938" s="15"/>
      <c r="D938" s="4"/>
      <c r="E938" s="4"/>
      <c r="F938" s="4"/>
      <c r="K938" s="33"/>
      <c r="L938" s="33"/>
    </row>
    <row r="939" spans="3:12" x14ac:dyDescent="0.25">
      <c r="C939" s="15"/>
      <c r="D939" s="4"/>
      <c r="E939" s="4"/>
      <c r="F939" s="4"/>
      <c r="K939" s="33"/>
      <c r="L939" s="33"/>
    </row>
    <row r="940" spans="3:12" x14ac:dyDescent="0.25">
      <c r="C940" s="15"/>
      <c r="D940" s="4"/>
      <c r="E940" s="4"/>
      <c r="F940" s="4"/>
      <c r="K940" s="33"/>
      <c r="L940" s="33"/>
    </row>
    <row r="941" spans="3:12" x14ac:dyDescent="0.25">
      <c r="C941" s="15"/>
      <c r="D941" s="4"/>
      <c r="E941" s="4"/>
      <c r="F941" s="4"/>
      <c r="K941" s="33"/>
      <c r="L941" s="33"/>
    </row>
    <row r="942" spans="3:12" x14ac:dyDescent="0.25">
      <c r="C942" s="15"/>
      <c r="D942" s="4"/>
      <c r="E942" s="4"/>
      <c r="F942" s="4"/>
      <c r="K942" s="33"/>
      <c r="L942" s="33"/>
    </row>
    <row r="943" spans="3:12" x14ac:dyDescent="0.25">
      <c r="C943" s="15"/>
      <c r="D943" s="4"/>
      <c r="E943" s="4"/>
      <c r="F943" s="4"/>
      <c r="K943" s="33"/>
      <c r="L943" s="33"/>
    </row>
    <row r="944" spans="3:12" x14ac:dyDescent="0.25">
      <c r="C944" s="15"/>
      <c r="D944" s="4"/>
      <c r="E944" s="4"/>
      <c r="F944" s="4"/>
      <c r="K944" s="33"/>
      <c r="L944" s="33"/>
    </row>
    <row r="945" spans="3:12" x14ac:dyDescent="0.25">
      <c r="C945" s="15"/>
      <c r="D945" s="4"/>
      <c r="E945" s="4"/>
      <c r="F945" s="4"/>
      <c r="K945" s="33"/>
      <c r="L945" s="33"/>
    </row>
    <row r="946" spans="3:12" x14ac:dyDescent="0.25">
      <c r="C946" s="15"/>
      <c r="D946" s="4"/>
      <c r="E946" s="4"/>
      <c r="F946" s="4"/>
      <c r="K946" s="33"/>
      <c r="L946" s="33"/>
    </row>
    <row r="947" spans="3:12" x14ac:dyDescent="0.25">
      <c r="C947" s="15"/>
      <c r="D947" s="4"/>
      <c r="E947" s="4"/>
      <c r="F947" s="4"/>
      <c r="K947" s="33"/>
      <c r="L947" s="33"/>
    </row>
    <row r="948" spans="3:12" x14ac:dyDescent="0.25">
      <c r="C948" s="15"/>
      <c r="D948" s="4"/>
      <c r="E948" s="4"/>
      <c r="F948" s="4"/>
      <c r="K948" s="33"/>
      <c r="L948" s="33"/>
    </row>
    <row r="949" spans="3:12" x14ac:dyDescent="0.25">
      <c r="C949" s="15"/>
      <c r="D949" s="4"/>
      <c r="E949" s="4"/>
      <c r="F949" s="4"/>
      <c r="K949" s="33"/>
      <c r="L949" s="33"/>
    </row>
    <row r="950" spans="3:12" x14ac:dyDescent="0.25">
      <c r="C950" s="15"/>
      <c r="D950" s="4"/>
      <c r="E950" s="4"/>
      <c r="F950" s="4"/>
      <c r="K950" s="33"/>
      <c r="L950" s="33"/>
    </row>
    <row r="951" spans="3:12" x14ac:dyDescent="0.25">
      <c r="C951" s="15"/>
      <c r="D951" s="4"/>
      <c r="E951" s="4"/>
      <c r="F951" s="4"/>
      <c r="K951" s="33"/>
      <c r="L951" s="33"/>
    </row>
    <row r="952" spans="3:12" x14ac:dyDescent="0.25">
      <c r="C952" s="15"/>
      <c r="D952" s="4"/>
      <c r="E952" s="4"/>
      <c r="F952" s="4"/>
      <c r="K952" s="33"/>
      <c r="L952" s="33"/>
    </row>
    <row r="953" spans="3:12" x14ac:dyDescent="0.25">
      <c r="C953" s="15"/>
      <c r="D953" s="4"/>
      <c r="E953" s="4"/>
      <c r="F953" s="4"/>
      <c r="K953" s="33"/>
      <c r="L953" s="33"/>
    </row>
    <row r="954" spans="3:12" x14ac:dyDescent="0.25">
      <c r="C954" s="15"/>
      <c r="D954" s="4"/>
      <c r="E954" s="4"/>
      <c r="F954" s="4"/>
      <c r="K954" s="33"/>
      <c r="L954" s="33"/>
    </row>
    <row r="955" spans="3:12" x14ac:dyDescent="0.25">
      <c r="C955" s="15"/>
      <c r="D955" s="4"/>
      <c r="E955" s="4"/>
      <c r="F955" s="4"/>
      <c r="K955" s="33"/>
      <c r="L955" s="33"/>
    </row>
    <row r="956" spans="3:12" x14ac:dyDescent="0.25">
      <c r="C956" s="15"/>
      <c r="D956" s="4"/>
      <c r="E956" s="4"/>
      <c r="F956" s="4"/>
      <c r="K956" s="33"/>
      <c r="L956" s="33"/>
    </row>
    <row r="957" spans="3:12" x14ac:dyDescent="0.25">
      <c r="C957" s="15"/>
      <c r="D957" s="4"/>
      <c r="E957" s="4"/>
      <c r="F957" s="4"/>
      <c r="K957" s="33"/>
      <c r="L957" s="33"/>
    </row>
    <row r="958" spans="3:12" x14ac:dyDescent="0.25">
      <c r="C958" s="15"/>
      <c r="D958" s="4"/>
      <c r="E958" s="4"/>
      <c r="F958" s="4"/>
      <c r="K958" s="33"/>
      <c r="L958" s="33"/>
    </row>
    <row r="959" spans="3:12" x14ac:dyDescent="0.25">
      <c r="C959" s="15"/>
      <c r="D959" s="4"/>
      <c r="E959" s="4"/>
      <c r="F959" s="4"/>
      <c r="K959" s="33"/>
      <c r="L959" s="33"/>
    </row>
    <row r="960" spans="3:12" x14ac:dyDescent="0.25">
      <c r="C960" s="15"/>
      <c r="D960" s="4"/>
      <c r="E960" s="4"/>
      <c r="F960" s="4"/>
      <c r="K960" s="33"/>
      <c r="L960" s="33"/>
    </row>
    <row r="961" spans="3:12" x14ac:dyDescent="0.25">
      <c r="C961" s="15"/>
      <c r="D961" s="4"/>
      <c r="E961" s="4"/>
      <c r="F961" s="4"/>
      <c r="K961" s="33"/>
      <c r="L961" s="33"/>
    </row>
    <row r="962" spans="3:12" x14ac:dyDescent="0.25">
      <c r="C962" s="15"/>
      <c r="D962" s="4"/>
      <c r="E962" s="4"/>
      <c r="F962" s="4"/>
      <c r="K962" s="33"/>
      <c r="L962" s="33"/>
    </row>
    <row r="963" spans="3:12" x14ac:dyDescent="0.25">
      <c r="C963" s="15"/>
      <c r="D963" s="4"/>
      <c r="E963" s="4"/>
      <c r="F963" s="4"/>
      <c r="K963" s="33"/>
      <c r="L963" s="33"/>
    </row>
    <row r="964" spans="3:12" x14ac:dyDescent="0.25">
      <c r="C964" s="15"/>
      <c r="D964" s="4"/>
      <c r="E964" s="4"/>
      <c r="F964" s="4"/>
      <c r="K964" s="33"/>
      <c r="L964" s="33"/>
    </row>
    <row r="965" spans="3:12" x14ac:dyDescent="0.25">
      <c r="C965" s="15"/>
      <c r="D965" s="4"/>
      <c r="E965" s="4"/>
      <c r="F965" s="4"/>
      <c r="K965" s="33"/>
      <c r="L965" s="33"/>
    </row>
    <row r="966" spans="3:12" x14ac:dyDescent="0.25">
      <c r="C966" s="15"/>
      <c r="D966" s="4"/>
      <c r="E966" s="4"/>
      <c r="F966" s="4"/>
      <c r="K966" s="33"/>
      <c r="L966" s="33"/>
    </row>
    <row r="967" spans="3:12" x14ac:dyDescent="0.25">
      <c r="C967" s="15"/>
      <c r="D967" s="4"/>
      <c r="E967" s="4"/>
      <c r="F967" s="4"/>
      <c r="K967" s="33"/>
      <c r="L967" s="33"/>
    </row>
    <row r="968" spans="3:12" x14ac:dyDescent="0.25">
      <c r="C968" s="15"/>
      <c r="D968" s="4"/>
      <c r="E968" s="4"/>
      <c r="F968" s="4"/>
      <c r="K968" s="33"/>
      <c r="L968" s="33"/>
    </row>
    <row r="969" spans="3:12" x14ac:dyDescent="0.25">
      <c r="C969" s="15"/>
      <c r="D969" s="4"/>
      <c r="E969" s="4"/>
      <c r="F969" s="4"/>
      <c r="K969" s="33"/>
      <c r="L969" s="33"/>
    </row>
    <row r="970" spans="3:12" x14ac:dyDescent="0.25">
      <c r="C970" s="15"/>
      <c r="D970" s="4"/>
      <c r="E970" s="4"/>
      <c r="F970" s="4"/>
      <c r="K970" s="33"/>
      <c r="L970" s="33"/>
    </row>
    <row r="971" spans="3:12" x14ac:dyDescent="0.25">
      <c r="C971" s="15"/>
      <c r="D971" s="4"/>
      <c r="E971" s="4"/>
      <c r="F971" s="4"/>
      <c r="K971" s="33"/>
      <c r="L971" s="33"/>
    </row>
    <row r="972" spans="3:12" x14ac:dyDescent="0.25">
      <c r="C972" s="15"/>
      <c r="D972" s="4"/>
      <c r="E972" s="4"/>
      <c r="F972" s="4"/>
      <c r="K972" s="33"/>
      <c r="L972" s="33"/>
    </row>
    <row r="973" spans="3:12" x14ac:dyDescent="0.25">
      <c r="C973" s="15"/>
      <c r="D973" s="4"/>
      <c r="E973" s="4"/>
      <c r="F973" s="4"/>
      <c r="K973" s="33"/>
      <c r="L973" s="33"/>
    </row>
    <row r="974" spans="3:12" x14ac:dyDescent="0.25">
      <c r="C974" s="15"/>
      <c r="D974" s="4"/>
      <c r="E974" s="4"/>
      <c r="F974" s="4"/>
      <c r="K974" s="33"/>
      <c r="L974" s="33"/>
    </row>
    <row r="975" spans="3:12" x14ac:dyDescent="0.25">
      <c r="C975" s="15"/>
      <c r="D975" s="4"/>
      <c r="E975" s="4"/>
      <c r="F975" s="4"/>
      <c r="K975" s="33"/>
      <c r="L975" s="33"/>
    </row>
    <row r="976" spans="3:12" x14ac:dyDescent="0.25">
      <c r="C976" s="15"/>
      <c r="D976" s="4"/>
      <c r="E976" s="4"/>
      <c r="F976" s="4"/>
      <c r="K976" s="33"/>
      <c r="L976" s="33"/>
    </row>
    <row r="977" spans="3:12" x14ac:dyDescent="0.25">
      <c r="C977" s="15"/>
      <c r="D977" s="4"/>
      <c r="E977" s="4"/>
      <c r="F977" s="4"/>
      <c r="K977" s="33"/>
      <c r="L977" s="33"/>
    </row>
    <row r="978" spans="3:12" x14ac:dyDescent="0.25">
      <c r="C978" s="15"/>
      <c r="D978" s="4"/>
      <c r="E978" s="4"/>
      <c r="F978" s="4"/>
      <c r="K978" s="33"/>
      <c r="L978" s="33"/>
    </row>
    <row r="979" spans="3:12" x14ac:dyDescent="0.25">
      <c r="C979" s="15"/>
      <c r="D979" s="4"/>
      <c r="E979" s="4"/>
      <c r="F979" s="4"/>
      <c r="K979" s="33"/>
      <c r="L979" s="33"/>
    </row>
    <row r="980" spans="3:12" x14ac:dyDescent="0.25">
      <c r="C980" s="15"/>
      <c r="D980" s="4"/>
      <c r="E980" s="4"/>
      <c r="F980" s="4"/>
      <c r="K980" s="33"/>
      <c r="L980" s="33"/>
    </row>
    <row r="981" spans="3:12" x14ac:dyDescent="0.25">
      <c r="C981" s="15"/>
      <c r="D981" s="4"/>
      <c r="E981" s="4"/>
      <c r="F981" s="4"/>
      <c r="K981" s="33"/>
      <c r="L981" s="33"/>
    </row>
    <row r="982" spans="3:12" x14ac:dyDescent="0.25">
      <c r="C982" s="15"/>
      <c r="D982" s="4"/>
      <c r="E982" s="4"/>
      <c r="F982" s="4"/>
      <c r="K982" s="33"/>
      <c r="L982" s="33"/>
    </row>
    <row r="983" spans="3:12" x14ac:dyDescent="0.25">
      <c r="C983" s="15"/>
      <c r="D983" s="4"/>
      <c r="E983" s="4"/>
      <c r="F983" s="4"/>
      <c r="K983" s="33"/>
      <c r="L983" s="33"/>
    </row>
    <row r="984" spans="3:12" x14ac:dyDescent="0.25">
      <c r="C984" s="15"/>
      <c r="D984" s="4"/>
      <c r="E984" s="4"/>
      <c r="F984" s="4"/>
      <c r="K984" s="33"/>
      <c r="L984" s="33"/>
    </row>
    <row r="985" spans="3:12" x14ac:dyDescent="0.25">
      <c r="C985" s="15"/>
      <c r="D985" s="4"/>
      <c r="E985" s="4"/>
      <c r="F985" s="4"/>
      <c r="K985" s="33"/>
      <c r="L985" s="33"/>
    </row>
    <row r="986" spans="3:12" x14ac:dyDescent="0.25">
      <c r="C986" s="15"/>
      <c r="D986" s="4"/>
      <c r="E986" s="4"/>
      <c r="F986" s="4"/>
      <c r="K986" s="33"/>
      <c r="L986" s="33"/>
    </row>
    <row r="987" spans="3:12" x14ac:dyDescent="0.25">
      <c r="C987" s="15"/>
      <c r="D987" s="4"/>
      <c r="E987" s="4"/>
      <c r="F987" s="4"/>
      <c r="K987" s="33"/>
      <c r="L987" s="33"/>
    </row>
    <row r="988" spans="3:12" x14ac:dyDescent="0.25">
      <c r="C988" s="15"/>
      <c r="D988" s="4"/>
      <c r="E988" s="4"/>
      <c r="F988" s="4"/>
      <c r="K988" s="33"/>
      <c r="L988" s="33"/>
    </row>
    <row r="989" spans="3:12" x14ac:dyDescent="0.25">
      <c r="C989" s="15"/>
      <c r="D989" s="4"/>
      <c r="E989" s="4"/>
      <c r="F989" s="4"/>
      <c r="K989" s="33"/>
      <c r="L989" s="33"/>
    </row>
    <row r="990" spans="3:12" x14ac:dyDescent="0.25">
      <c r="C990" s="15"/>
      <c r="D990" s="4"/>
      <c r="E990" s="4"/>
      <c r="F990" s="4"/>
      <c r="K990" s="33"/>
      <c r="L990" s="33"/>
    </row>
    <row r="991" spans="3:12" x14ac:dyDescent="0.25">
      <c r="C991" s="15"/>
      <c r="D991" s="4"/>
      <c r="E991" s="4"/>
      <c r="F991" s="4"/>
      <c r="K991" s="33"/>
      <c r="L991" s="33"/>
    </row>
    <row r="992" spans="3:12" x14ac:dyDescent="0.25">
      <c r="C992" s="15"/>
      <c r="D992" s="4"/>
      <c r="E992" s="4"/>
      <c r="F992" s="4"/>
      <c r="K992" s="33"/>
      <c r="L992" s="33"/>
    </row>
    <row r="993" spans="3:12" x14ac:dyDescent="0.25">
      <c r="C993" s="15"/>
      <c r="D993" s="4"/>
      <c r="E993" s="4"/>
      <c r="F993" s="4"/>
      <c r="K993" s="33"/>
      <c r="L993" s="33"/>
    </row>
    <row r="994" spans="3:12" x14ac:dyDescent="0.25">
      <c r="C994" s="15"/>
      <c r="D994" s="4"/>
      <c r="E994" s="4"/>
      <c r="F994" s="4"/>
      <c r="K994" s="33"/>
      <c r="L994" s="33"/>
    </row>
    <row r="995" spans="3:12" x14ac:dyDescent="0.25">
      <c r="C995" s="15"/>
      <c r="D995" s="4"/>
      <c r="E995" s="4"/>
      <c r="F995" s="4"/>
      <c r="K995" s="33"/>
      <c r="L995" s="33"/>
    </row>
    <row r="996" spans="3:12" x14ac:dyDescent="0.25">
      <c r="C996" s="15"/>
      <c r="D996" s="4"/>
      <c r="E996" s="4"/>
      <c r="F996" s="4"/>
      <c r="K996" s="33"/>
      <c r="L996" s="33"/>
    </row>
    <row r="997" spans="3:12" x14ac:dyDescent="0.25">
      <c r="C997" s="15"/>
      <c r="D997" s="4"/>
      <c r="E997" s="4"/>
      <c r="F997" s="4"/>
      <c r="K997" s="33"/>
      <c r="L997" s="33"/>
    </row>
    <row r="998" spans="3:12" x14ac:dyDescent="0.25">
      <c r="C998" s="15"/>
      <c r="D998" s="4"/>
      <c r="E998" s="4"/>
      <c r="F998" s="4"/>
      <c r="K998" s="33"/>
      <c r="L998" s="33"/>
    </row>
    <row r="999" spans="3:12" x14ac:dyDescent="0.25">
      <c r="C999" s="15"/>
      <c r="D999" s="4"/>
      <c r="E999" s="4"/>
      <c r="F999" s="4"/>
      <c r="K999" s="33"/>
      <c r="L999" s="33"/>
    </row>
    <row r="1000" spans="3:12" x14ac:dyDescent="0.25">
      <c r="C1000" s="15"/>
      <c r="D1000" s="4"/>
      <c r="E1000" s="4"/>
      <c r="F1000" s="4"/>
      <c r="K1000" s="33"/>
      <c r="L1000" s="33"/>
    </row>
    <row r="1001" spans="3:12" x14ac:dyDescent="0.25">
      <c r="C1001" s="15"/>
      <c r="D1001" s="4"/>
      <c r="E1001" s="4"/>
      <c r="F1001" s="4"/>
      <c r="K1001" s="33"/>
      <c r="L1001" s="33"/>
    </row>
    <row r="1002" spans="3:12" x14ac:dyDescent="0.25">
      <c r="C1002" s="15"/>
      <c r="D1002" s="4"/>
      <c r="E1002" s="4"/>
      <c r="F1002" s="4"/>
      <c r="K1002" s="33"/>
      <c r="L1002" s="33"/>
    </row>
    <row r="1003" spans="3:12" x14ac:dyDescent="0.25">
      <c r="C1003" s="15"/>
      <c r="D1003" s="4"/>
      <c r="E1003" s="4"/>
      <c r="F1003" s="4"/>
      <c r="K1003" s="33"/>
      <c r="L1003" s="33"/>
    </row>
    <row r="1004" spans="3:12" x14ac:dyDescent="0.25">
      <c r="C1004" s="15"/>
      <c r="D1004" s="4"/>
      <c r="E1004" s="4"/>
      <c r="F1004" s="4"/>
      <c r="K1004" s="33"/>
      <c r="L1004" s="33"/>
    </row>
    <row r="1005" spans="3:12" x14ac:dyDescent="0.25">
      <c r="C1005" s="15"/>
      <c r="D1005" s="4"/>
      <c r="E1005" s="4"/>
      <c r="F1005" s="4"/>
      <c r="K1005" s="33"/>
      <c r="L1005" s="33"/>
    </row>
    <row r="1006" spans="3:12" x14ac:dyDescent="0.25">
      <c r="C1006" s="15"/>
      <c r="D1006" s="4"/>
      <c r="E1006" s="4"/>
      <c r="F1006" s="4"/>
      <c r="K1006" s="33"/>
      <c r="L1006" s="33"/>
    </row>
    <row r="1007" spans="3:12" x14ac:dyDescent="0.25">
      <c r="C1007" s="15"/>
      <c r="D1007" s="4"/>
      <c r="E1007" s="4"/>
      <c r="F1007" s="4"/>
      <c r="K1007" s="33"/>
      <c r="L1007" s="33"/>
    </row>
    <row r="1008" spans="3:12" x14ac:dyDescent="0.25">
      <c r="C1008" s="15"/>
      <c r="D1008" s="4"/>
      <c r="E1008" s="4"/>
      <c r="F1008" s="4"/>
      <c r="K1008" s="33"/>
      <c r="L1008" s="33"/>
    </row>
    <row r="1009" spans="3:12" x14ac:dyDescent="0.25">
      <c r="C1009" s="15"/>
      <c r="D1009" s="4"/>
      <c r="E1009" s="4"/>
      <c r="F1009" s="4"/>
      <c r="K1009" s="33"/>
      <c r="L1009" s="33"/>
    </row>
    <row r="1010" spans="3:12" x14ac:dyDescent="0.25">
      <c r="C1010" s="15"/>
      <c r="D1010" s="4"/>
      <c r="E1010" s="4"/>
      <c r="F1010" s="4"/>
      <c r="K1010" s="33"/>
      <c r="L1010" s="33"/>
    </row>
    <row r="1011" spans="3:12" x14ac:dyDescent="0.25">
      <c r="C1011" s="15"/>
      <c r="D1011" s="4"/>
      <c r="E1011" s="4"/>
      <c r="F1011" s="4"/>
      <c r="K1011" s="33"/>
      <c r="L1011" s="33"/>
    </row>
    <row r="1012" spans="3:12" x14ac:dyDescent="0.25">
      <c r="C1012" s="15"/>
      <c r="D1012" s="4"/>
      <c r="E1012" s="4"/>
      <c r="F1012" s="4"/>
      <c r="K1012" s="33"/>
      <c r="L1012" s="33"/>
    </row>
    <row r="1013" spans="3:12" x14ac:dyDescent="0.25">
      <c r="C1013" s="15"/>
      <c r="D1013" s="4"/>
      <c r="E1013" s="4"/>
      <c r="F1013" s="4"/>
      <c r="K1013" s="33"/>
      <c r="L1013" s="33"/>
    </row>
    <row r="1014" spans="3:12" x14ac:dyDescent="0.25">
      <c r="C1014" s="15"/>
      <c r="D1014" s="4"/>
      <c r="E1014" s="4"/>
      <c r="F1014" s="4"/>
      <c r="K1014" s="33"/>
      <c r="L1014" s="33"/>
    </row>
    <row r="1015" spans="3:12" x14ac:dyDescent="0.25">
      <c r="C1015" s="15"/>
      <c r="D1015" s="4"/>
      <c r="E1015" s="4"/>
      <c r="F1015" s="4"/>
      <c r="K1015" s="33"/>
      <c r="L1015" s="33"/>
    </row>
    <row r="1016" spans="3:12" x14ac:dyDescent="0.25">
      <c r="C1016" s="15"/>
      <c r="D1016" s="4"/>
      <c r="E1016" s="4"/>
      <c r="F1016" s="4"/>
      <c r="K1016" s="33"/>
      <c r="L1016" s="33"/>
    </row>
    <row r="1017" spans="3:12" x14ac:dyDescent="0.25">
      <c r="C1017" s="15"/>
      <c r="D1017" s="4"/>
      <c r="E1017" s="4"/>
      <c r="F1017" s="4"/>
      <c r="K1017" s="33"/>
      <c r="L1017" s="33"/>
    </row>
    <row r="1018" spans="3:12" x14ac:dyDescent="0.25">
      <c r="C1018" s="15"/>
      <c r="D1018" s="4"/>
      <c r="E1018" s="4"/>
      <c r="F1018" s="4"/>
      <c r="K1018" s="33"/>
      <c r="L1018" s="33"/>
    </row>
    <row r="1019" spans="3:12" x14ac:dyDescent="0.25">
      <c r="C1019" s="15"/>
      <c r="D1019" s="4"/>
      <c r="E1019" s="4"/>
      <c r="F1019" s="4"/>
      <c r="K1019" s="33"/>
      <c r="L1019" s="33"/>
    </row>
    <row r="1020" spans="3:12" x14ac:dyDescent="0.25">
      <c r="C1020" s="15"/>
      <c r="D1020" s="4"/>
      <c r="E1020" s="4"/>
      <c r="F1020" s="4"/>
      <c r="K1020" s="33"/>
      <c r="L1020" s="33"/>
    </row>
    <row r="1021" spans="3:12" x14ac:dyDescent="0.25">
      <c r="C1021" s="15"/>
      <c r="D1021" s="4"/>
      <c r="E1021" s="4"/>
      <c r="F1021" s="4"/>
      <c r="K1021" s="33"/>
      <c r="L1021" s="33"/>
    </row>
    <row r="1022" spans="3:12" x14ac:dyDescent="0.25">
      <c r="C1022" s="15"/>
      <c r="D1022" s="4"/>
      <c r="E1022" s="4"/>
      <c r="F1022" s="4"/>
      <c r="K1022" s="33"/>
      <c r="L1022" s="33"/>
    </row>
    <row r="1023" spans="3:12" x14ac:dyDescent="0.25">
      <c r="C1023" s="15"/>
      <c r="D1023" s="4"/>
      <c r="E1023" s="4"/>
      <c r="F1023" s="4"/>
      <c r="K1023" s="33"/>
      <c r="L1023" s="33"/>
    </row>
    <row r="1024" spans="3:12" x14ac:dyDescent="0.25">
      <c r="C1024" s="15"/>
      <c r="D1024" s="4"/>
      <c r="E1024" s="4"/>
      <c r="F1024" s="4"/>
      <c r="K1024" s="33"/>
      <c r="L1024" s="33"/>
    </row>
    <row r="1025" spans="3:12" x14ac:dyDescent="0.25">
      <c r="C1025" s="15"/>
      <c r="D1025" s="4"/>
      <c r="E1025" s="4"/>
      <c r="F1025" s="4"/>
      <c r="K1025" s="33"/>
      <c r="L1025" s="33"/>
    </row>
    <row r="1026" spans="3:12" x14ac:dyDescent="0.25">
      <c r="C1026" s="15"/>
      <c r="D1026" s="4"/>
      <c r="E1026" s="4"/>
      <c r="F1026" s="4"/>
      <c r="K1026" s="33"/>
      <c r="L1026" s="33"/>
    </row>
    <row r="1027" spans="3:12" x14ac:dyDescent="0.25">
      <c r="C1027" s="15"/>
      <c r="D1027" s="4"/>
      <c r="E1027" s="4"/>
      <c r="F1027" s="4"/>
      <c r="K1027" s="33"/>
      <c r="L1027" s="33"/>
    </row>
    <row r="1028" spans="3:12" x14ac:dyDescent="0.25">
      <c r="C1028" s="15"/>
      <c r="D1028" s="4"/>
      <c r="E1028" s="4"/>
      <c r="F1028" s="4"/>
      <c r="K1028" s="33"/>
      <c r="L1028" s="33"/>
    </row>
    <row r="1029" spans="3:12" x14ac:dyDescent="0.25">
      <c r="C1029" s="15"/>
      <c r="D1029" s="4"/>
      <c r="E1029" s="4"/>
      <c r="F1029" s="4"/>
      <c r="K1029" s="33"/>
      <c r="L1029" s="33"/>
    </row>
    <row r="1030" spans="3:12" x14ac:dyDescent="0.25">
      <c r="C1030" s="15"/>
      <c r="D1030" s="4"/>
      <c r="E1030" s="4"/>
      <c r="F1030" s="4"/>
      <c r="K1030" s="33"/>
      <c r="L1030" s="33"/>
    </row>
    <row r="1031" spans="3:12" x14ac:dyDescent="0.25">
      <c r="C1031" s="15"/>
      <c r="D1031" s="4"/>
      <c r="E1031" s="4"/>
      <c r="F1031" s="4"/>
      <c r="K1031" s="33"/>
      <c r="L1031" s="33"/>
    </row>
    <row r="1032" spans="3:12" x14ac:dyDescent="0.25">
      <c r="C1032" s="15"/>
      <c r="D1032" s="4"/>
      <c r="E1032" s="4"/>
      <c r="F1032" s="4"/>
      <c r="K1032" s="33"/>
      <c r="L1032" s="33"/>
    </row>
    <row r="1033" spans="3:12" x14ac:dyDescent="0.25">
      <c r="C1033" s="15"/>
      <c r="D1033" s="4"/>
      <c r="E1033" s="4"/>
      <c r="F1033" s="4"/>
      <c r="K1033" s="33"/>
      <c r="L1033" s="33"/>
    </row>
    <row r="1034" spans="3:12" x14ac:dyDescent="0.25">
      <c r="C1034" s="15"/>
      <c r="D1034" s="4"/>
      <c r="E1034" s="4"/>
      <c r="F1034" s="4"/>
      <c r="K1034" s="33"/>
      <c r="L1034" s="33"/>
    </row>
    <row r="1035" spans="3:12" x14ac:dyDescent="0.25">
      <c r="C1035" s="15"/>
      <c r="D1035" s="4"/>
      <c r="E1035" s="4"/>
      <c r="F1035" s="4"/>
      <c r="K1035" s="33"/>
      <c r="L1035" s="33"/>
    </row>
    <row r="1036" spans="3:12" x14ac:dyDescent="0.25">
      <c r="C1036" s="15"/>
      <c r="D1036" s="4"/>
      <c r="E1036" s="4"/>
      <c r="F1036" s="4"/>
      <c r="K1036" s="33"/>
      <c r="L1036" s="33"/>
    </row>
    <row r="1037" spans="3:12" x14ac:dyDescent="0.25">
      <c r="C1037" s="15"/>
      <c r="D1037" s="4"/>
      <c r="E1037" s="4"/>
      <c r="F1037" s="4"/>
      <c r="K1037" s="33"/>
      <c r="L1037" s="33"/>
    </row>
    <row r="1038" spans="3:12" x14ac:dyDescent="0.25">
      <c r="C1038" s="15"/>
      <c r="D1038" s="4"/>
      <c r="E1038" s="4"/>
      <c r="F1038" s="4"/>
      <c r="K1038" s="33"/>
      <c r="L1038" s="33"/>
    </row>
    <row r="1039" spans="3:12" x14ac:dyDescent="0.25">
      <c r="C1039" s="15"/>
      <c r="D1039" s="4"/>
      <c r="E1039" s="4"/>
      <c r="F1039" s="4"/>
      <c r="K1039" s="33"/>
      <c r="L1039" s="33"/>
    </row>
    <row r="1040" spans="3:12" x14ac:dyDescent="0.25">
      <c r="C1040" s="15"/>
      <c r="D1040" s="4"/>
      <c r="E1040" s="4"/>
      <c r="F1040" s="4"/>
      <c r="K1040" s="33"/>
      <c r="L1040" s="33"/>
    </row>
    <row r="1041" spans="3:12" x14ac:dyDescent="0.25">
      <c r="C1041" s="15"/>
      <c r="D1041" s="4"/>
      <c r="E1041" s="4"/>
      <c r="F1041" s="4"/>
      <c r="K1041" s="33"/>
      <c r="L1041" s="33"/>
    </row>
    <row r="1042" spans="3:12" x14ac:dyDescent="0.25">
      <c r="C1042" s="15"/>
      <c r="D1042" s="4"/>
      <c r="E1042" s="4"/>
      <c r="F1042" s="4"/>
      <c r="K1042" s="33"/>
      <c r="L1042" s="33"/>
    </row>
    <row r="1043" spans="3:12" x14ac:dyDescent="0.25">
      <c r="C1043" s="15"/>
      <c r="D1043" s="4"/>
      <c r="E1043" s="4"/>
      <c r="F1043" s="4"/>
      <c r="K1043" s="33"/>
      <c r="L1043" s="33"/>
    </row>
    <row r="1044" spans="3:12" x14ac:dyDescent="0.25">
      <c r="C1044" s="15"/>
      <c r="D1044" s="4"/>
      <c r="E1044" s="4"/>
      <c r="F1044" s="4"/>
      <c r="K1044" s="33"/>
      <c r="L1044" s="33"/>
    </row>
    <row r="1045" spans="3:12" x14ac:dyDescent="0.25">
      <c r="C1045" s="15"/>
      <c r="D1045" s="4"/>
      <c r="E1045" s="4"/>
      <c r="F1045" s="4"/>
      <c r="K1045" s="33"/>
      <c r="L1045" s="33"/>
    </row>
    <row r="1046" spans="3:12" x14ac:dyDescent="0.25">
      <c r="C1046" s="15"/>
      <c r="D1046" s="4"/>
      <c r="E1046" s="4"/>
      <c r="F1046" s="4"/>
      <c r="K1046" s="33"/>
      <c r="L1046" s="33"/>
    </row>
    <row r="1047" spans="3:12" x14ac:dyDescent="0.25">
      <c r="C1047" s="15"/>
      <c r="D1047" s="4"/>
      <c r="E1047" s="4"/>
      <c r="F1047" s="4"/>
      <c r="K1047" s="33"/>
      <c r="L1047" s="33"/>
    </row>
    <row r="1048" spans="3:12" x14ac:dyDescent="0.25">
      <c r="C1048" s="15"/>
      <c r="D1048" s="4"/>
      <c r="E1048" s="4"/>
      <c r="F1048" s="4"/>
      <c r="K1048" s="33"/>
      <c r="L1048" s="33"/>
    </row>
    <row r="1049" spans="3:12" x14ac:dyDescent="0.25">
      <c r="C1049" s="15"/>
      <c r="D1049" s="4"/>
      <c r="E1049" s="4"/>
      <c r="F1049" s="4"/>
      <c r="K1049" s="33"/>
      <c r="L1049" s="33"/>
    </row>
    <row r="1050" spans="3:12" x14ac:dyDescent="0.25">
      <c r="C1050" s="15"/>
      <c r="D1050" s="4"/>
      <c r="E1050" s="4"/>
      <c r="F1050" s="4"/>
      <c r="K1050" s="33"/>
      <c r="L1050" s="33"/>
    </row>
    <row r="1051" spans="3:12" x14ac:dyDescent="0.25">
      <c r="C1051" s="15"/>
      <c r="D1051" s="4"/>
      <c r="E1051" s="4"/>
      <c r="F1051" s="4"/>
      <c r="K1051" s="33"/>
      <c r="L1051" s="33"/>
    </row>
    <row r="1052" spans="3:12" x14ac:dyDescent="0.25">
      <c r="C1052" s="15"/>
      <c r="D1052" s="4"/>
      <c r="E1052" s="4"/>
      <c r="F1052" s="4"/>
      <c r="K1052" s="33"/>
      <c r="L1052" s="33"/>
    </row>
    <row r="1053" spans="3:12" x14ac:dyDescent="0.25">
      <c r="C1053" s="15"/>
      <c r="D1053" s="4"/>
      <c r="E1053" s="4"/>
      <c r="F1053" s="4"/>
      <c r="K1053" s="33"/>
      <c r="L1053" s="33"/>
    </row>
    <row r="1054" spans="3:12" x14ac:dyDescent="0.25">
      <c r="C1054" s="15"/>
      <c r="D1054" s="4"/>
      <c r="E1054" s="4"/>
      <c r="F1054" s="4"/>
      <c r="K1054" s="33"/>
      <c r="L1054" s="33"/>
    </row>
    <row r="1055" spans="3:12" x14ac:dyDescent="0.25">
      <c r="C1055" s="15"/>
      <c r="D1055" s="4"/>
      <c r="E1055" s="4"/>
      <c r="F1055" s="4"/>
      <c r="K1055" s="33"/>
      <c r="L1055" s="33"/>
    </row>
    <row r="1056" spans="3:12" x14ac:dyDescent="0.25">
      <c r="C1056" s="15"/>
      <c r="D1056" s="4"/>
      <c r="E1056" s="4"/>
      <c r="F1056" s="4"/>
      <c r="K1056" s="33"/>
      <c r="L1056" s="33"/>
    </row>
    <row r="1057" spans="3:12" x14ac:dyDescent="0.25">
      <c r="C1057" s="15"/>
      <c r="D1057" s="4"/>
      <c r="E1057" s="4"/>
      <c r="F1057" s="4"/>
      <c r="K1057" s="33"/>
      <c r="L1057" s="33"/>
    </row>
    <row r="1058" spans="3:12" x14ac:dyDescent="0.25">
      <c r="C1058" s="15"/>
      <c r="D1058" s="4"/>
      <c r="E1058" s="4"/>
      <c r="F1058" s="4"/>
      <c r="K1058" s="33"/>
      <c r="L1058" s="33"/>
    </row>
    <row r="1059" spans="3:12" x14ac:dyDescent="0.25">
      <c r="C1059" s="15"/>
      <c r="D1059" s="4"/>
      <c r="E1059" s="4"/>
      <c r="F1059" s="4"/>
      <c r="K1059" s="33"/>
      <c r="L1059" s="33"/>
    </row>
    <row r="1060" spans="3:12" x14ac:dyDescent="0.25">
      <c r="C1060" s="15"/>
      <c r="D1060" s="4"/>
      <c r="E1060" s="4"/>
      <c r="F1060" s="4"/>
      <c r="K1060" s="33"/>
      <c r="L1060" s="33"/>
    </row>
    <row r="1061" spans="3:12" x14ac:dyDescent="0.25">
      <c r="C1061" s="15"/>
      <c r="D1061" s="4"/>
      <c r="E1061" s="4"/>
      <c r="F1061" s="4"/>
      <c r="K1061" s="33"/>
      <c r="L1061" s="33"/>
    </row>
    <row r="1062" spans="3:12" x14ac:dyDescent="0.25">
      <c r="C1062" s="15"/>
      <c r="D1062" s="4"/>
      <c r="E1062" s="4"/>
      <c r="F1062" s="4"/>
      <c r="K1062" s="33"/>
      <c r="L1062" s="33"/>
    </row>
    <row r="1063" spans="3:12" x14ac:dyDescent="0.25">
      <c r="C1063" s="15"/>
      <c r="D1063" s="4"/>
      <c r="E1063" s="4"/>
      <c r="F1063" s="4"/>
      <c r="K1063" s="33"/>
      <c r="L1063" s="33"/>
    </row>
    <row r="1064" spans="3:12" x14ac:dyDescent="0.25">
      <c r="C1064" s="15"/>
      <c r="D1064" s="4"/>
      <c r="E1064" s="4"/>
      <c r="F1064" s="4"/>
      <c r="K1064" s="33"/>
      <c r="L1064" s="33"/>
    </row>
    <row r="1065" spans="3:12" x14ac:dyDescent="0.25">
      <c r="C1065" s="15"/>
      <c r="D1065" s="4"/>
      <c r="E1065" s="4"/>
      <c r="F1065" s="4"/>
      <c r="K1065" s="33"/>
      <c r="L1065" s="33"/>
    </row>
    <row r="1066" spans="3:12" x14ac:dyDescent="0.25">
      <c r="C1066" s="15"/>
      <c r="D1066" s="4"/>
      <c r="E1066" s="4"/>
      <c r="F1066" s="4"/>
      <c r="K1066" s="33"/>
      <c r="L1066" s="33"/>
    </row>
    <row r="1067" spans="3:12" x14ac:dyDescent="0.25">
      <c r="C1067" s="15"/>
      <c r="D1067" s="4"/>
      <c r="E1067" s="4"/>
      <c r="F1067" s="4"/>
      <c r="K1067" s="33"/>
      <c r="L1067" s="33"/>
    </row>
    <row r="1068" spans="3:12" x14ac:dyDescent="0.25">
      <c r="C1068" s="15"/>
      <c r="D1068" s="4"/>
      <c r="E1068" s="4"/>
      <c r="F1068" s="4"/>
      <c r="K1068" s="33"/>
      <c r="L1068" s="33"/>
    </row>
    <row r="1069" spans="3:12" x14ac:dyDescent="0.25">
      <c r="C1069" s="15"/>
      <c r="D1069" s="4"/>
      <c r="E1069" s="4"/>
      <c r="F1069" s="4"/>
      <c r="K1069" s="33"/>
      <c r="L1069" s="33"/>
    </row>
    <row r="1070" spans="3:12" x14ac:dyDescent="0.25">
      <c r="C1070" s="15"/>
      <c r="D1070" s="4"/>
      <c r="E1070" s="4"/>
      <c r="F1070" s="4"/>
      <c r="K1070" s="33"/>
      <c r="L1070" s="33"/>
    </row>
    <row r="1071" spans="3:12" x14ac:dyDescent="0.25">
      <c r="C1071" s="15"/>
      <c r="D1071" s="4"/>
      <c r="E1071" s="4"/>
      <c r="F1071" s="4"/>
      <c r="K1071" s="33"/>
      <c r="L1071" s="33"/>
    </row>
    <row r="1072" spans="3:12" x14ac:dyDescent="0.25">
      <c r="C1072" s="15"/>
      <c r="D1072" s="4"/>
      <c r="E1072" s="4"/>
      <c r="F1072" s="4"/>
      <c r="K1072" s="33"/>
      <c r="L1072" s="33"/>
    </row>
    <row r="1073" spans="3:13" x14ac:dyDescent="0.25">
      <c r="C1073" s="15"/>
      <c r="D1073" s="4"/>
      <c r="E1073" s="4"/>
      <c r="F1073" s="4"/>
      <c r="K1073" s="33"/>
      <c r="L1073" s="33"/>
    </row>
    <row r="1074" spans="3:13" x14ac:dyDescent="0.25">
      <c r="C1074" s="15"/>
      <c r="D1074" s="4"/>
      <c r="E1074" s="4"/>
      <c r="F1074" s="4"/>
      <c r="K1074" s="33"/>
      <c r="L1074" s="33"/>
    </row>
    <row r="1075" spans="3:13" x14ac:dyDescent="0.25">
      <c r="C1075" s="15"/>
      <c r="D1075" s="4"/>
      <c r="E1075" s="4"/>
      <c r="F1075" s="4"/>
      <c r="K1075" s="33"/>
      <c r="L1075" s="33"/>
    </row>
    <row r="1076" spans="3:13" x14ac:dyDescent="0.25">
      <c r="C1076" s="15"/>
      <c r="D1076" s="4"/>
      <c r="E1076" s="4"/>
      <c r="F1076" s="4"/>
      <c r="K1076" s="33"/>
      <c r="L1076" s="33"/>
    </row>
    <row r="1077" spans="3:13" x14ac:dyDescent="0.25">
      <c r="C1077" s="15"/>
      <c r="D1077" s="4"/>
      <c r="E1077" s="4"/>
      <c r="F1077" s="4"/>
      <c r="K1077" s="33"/>
      <c r="L1077" s="33"/>
    </row>
    <row r="1078" spans="3:13" s="14" customFormat="1" x14ac:dyDescent="0.25">
      <c r="K1078" s="34"/>
      <c r="L1078" s="34"/>
      <c r="M1078" s="83"/>
    </row>
  </sheetData>
  <autoFilter ref="B5:Q611">
    <filterColumn colId="10">
      <filters>
        <filter val="₹ 1.00"/>
      </filters>
    </filterColumn>
  </autoFilter>
  <mergeCells count="2">
    <mergeCell ref="B611:J611"/>
    <mergeCell ref="B4:Q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Q1338"/>
  <sheetViews>
    <sheetView topLeftCell="B1" workbookViewId="0">
      <pane ySplit="5" topLeftCell="A1112" activePane="bottomLeft" state="frozen"/>
      <selection pane="bottomLeft" activeCell="Q6" sqref="B6:Q1126"/>
    </sheetView>
  </sheetViews>
  <sheetFormatPr defaultRowHeight="15" x14ac:dyDescent="0.25"/>
  <cols>
    <col min="2" max="3" width="6.85546875" customWidth="1"/>
    <col min="4" max="4" width="14.140625" customWidth="1"/>
    <col min="5" max="5" width="54.5703125" customWidth="1"/>
    <col min="6" max="6" width="15.5703125" bestFit="1" customWidth="1"/>
    <col min="7" max="7" width="14.140625" bestFit="1" customWidth="1"/>
    <col min="8" max="8" width="15" bestFit="1" customWidth="1"/>
    <col min="9" max="9" width="13.140625" bestFit="1" customWidth="1"/>
    <col min="10" max="10" width="14.7109375" bestFit="1" customWidth="1"/>
    <col min="11" max="11" width="16.140625" bestFit="1" customWidth="1"/>
    <col min="12" max="12" width="14.42578125" bestFit="1" customWidth="1"/>
    <col min="13" max="13" width="9.140625" style="82"/>
    <col min="14" max="14" width="18.42578125" customWidth="1"/>
    <col min="15" max="15" width="12" customWidth="1"/>
    <col min="16" max="16" width="13" customWidth="1"/>
    <col min="17" max="17" width="12.42578125" customWidth="1"/>
  </cols>
  <sheetData>
    <row r="4" spans="2:17" x14ac:dyDescent="0.25">
      <c r="B4" s="156" t="s">
        <v>6499</v>
      </c>
      <c r="C4" s="156"/>
      <c r="D4" s="156"/>
      <c r="E4" s="156"/>
      <c r="F4" s="156"/>
      <c r="G4" s="157"/>
      <c r="H4" s="157"/>
      <c r="I4" s="157"/>
      <c r="J4" s="157"/>
      <c r="K4" s="157"/>
      <c r="L4" s="156"/>
      <c r="M4" s="158"/>
      <c r="N4" s="156"/>
      <c r="O4" s="156"/>
      <c r="P4" s="156"/>
      <c r="Q4" s="156"/>
    </row>
    <row r="5" spans="2:17" ht="60" customHeight="1" x14ac:dyDescent="0.25">
      <c r="B5" s="85" t="s">
        <v>6449</v>
      </c>
      <c r="C5" s="85" t="s">
        <v>6476</v>
      </c>
      <c r="D5" s="85" t="s">
        <v>6460</v>
      </c>
      <c r="E5" s="85" t="s">
        <v>6450</v>
      </c>
      <c r="F5" s="85" t="s">
        <v>6461</v>
      </c>
      <c r="G5" s="85" t="s">
        <v>6451</v>
      </c>
      <c r="H5" s="85" t="s">
        <v>6501</v>
      </c>
      <c r="I5" s="85" t="s">
        <v>6502</v>
      </c>
      <c r="J5" s="85" t="s">
        <v>6452</v>
      </c>
      <c r="K5" s="85" t="s">
        <v>6453</v>
      </c>
      <c r="L5" s="85" t="s">
        <v>6459</v>
      </c>
      <c r="M5" s="87" t="s">
        <v>6454</v>
      </c>
      <c r="N5" s="86" t="s">
        <v>6455</v>
      </c>
      <c r="O5" s="86" t="s">
        <v>6456</v>
      </c>
      <c r="P5" s="86" t="s">
        <v>6457</v>
      </c>
      <c r="Q5" s="86" t="s">
        <v>6458</v>
      </c>
    </row>
    <row r="6" spans="2:17" x14ac:dyDescent="0.25">
      <c r="B6" s="109">
        <v>1</v>
      </c>
      <c r="C6" s="109" t="s">
        <v>6462</v>
      </c>
      <c r="D6" s="109">
        <v>1200016680</v>
      </c>
      <c r="E6" s="108" t="s">
        <v>1101</v>
      </c>
      <c r="F6" s="109">
        <v>2002</v>
      </c>
      <c r="G6" s="110">
        <v>44389</v>
      </c>
      <c r="H6" s="109">
        <f t="shared" ref="H6:H69" si="0">YEAR(G6)-F6</f>
        <v>19</v>
      </c>
      <c r="I6" s="109">
        <v>15</v>
      </c>
      <c r="J6" s="111">
        <f t="shared" ref="J6:J69" si="1">(95/I6/100)</f>
        <v>6.3333333333333325E-2</v>
      </c>
      <c r="K6" s="112">
        <v>655053</v>
      </c>
      <c r="L6" s="112">
        <v>1</v>
      </c>
      <c r="M6" s="121">
        <v>0</v>
      </c>
      <c r="N6" s="112">
        <f t="shared" ref="N6:N69" si="2">K6*(1+M6)</f>
        <v>655053</v>
      </c>
      <c r="O6" s="112">
        <f t="shared" ref="O6:O69" si="3">H6*J6*N6</f>
        <v>788247.10999999987</v>
      </c>
      <c r="P6" s="114">
        <f t="shared" ref="P6" si="4">IF(N6-O6&lt;=0,5%*N6,N6-O6)</f>
        <v>32752.65</v>
      </c>
      <c r="Q6" s="115">
        <f t="shared" ref="Q6" si="5">IF(P6=N6*5%,P6,P6*0.9)</f>
        <v>32752.65</v>
      </c>
    </row>
    <row r="7" spans="2:17" x14ac:dyDescent="0.25">
      <c r="B7" s="109">
        <v>2</v>
      </c>
      <c r="C7" s="109" t="s">
        <v>6462</v>
      </c>
      <c r="D7" s="109">
        <v>1200016670</v>
      </c>
      <c r="E7" s="108" t="s">
        <v>1102</v>
      </c>
      <c r="F7" s="109">
        <v>2002</v>
      </c>
      <c r="G7" s="110">
        <v>44389</v>
      </c>
      <c r="H7" s="109">
        <f t="shared" si="0"/>
        <v>19</v>
      </c>
      <c r="I7" s="109">
        <v>10</v>
      </c>
      <c r="J7" s="111">
        <f t="shared" si="1"/>
        <v>9.5000000000000001E-2</v>
      </c>
      <c r="K7" s="112">
        <v>41406</v>
      </c>
      <c r="L7" s="112">
        <v>1</v>
      </c>
      <c r="M7" s="121">
        <v>0</v>
      </c>
      <c r="N7" s="112">
        <f t="shared" si="2"/>
        <v>41406</v>
      </c>
      <c r="O7" s="112">
        <f t="shared" si="3"/>
        <v>74737.83</v>
      </c>
      <c r="P7" s="114">
        <f t="shared" ref="P7:P35" si="6">IF(N7-O7&lt;=0,5%*N7,N7-O7)</f>
        <v>2070.3000000000002</v>
      </c>
      <c r="Q7" s="115">
        <f t="shared" ref="Q7:Q35" si="7">IF(P7=N7*5%,P7,P7*0.9)</f>
        <v>2070.3000000000002</v>
      </c>
    </row>
    <row r="8" spans="2:17" x14ac:dyDescent="0.25">
      <c r="B8" s="109">
        <v>3</v>
      </c>
      <c r="C8" s="109" t="s">
        <v>6462</v>
      </c>
      <c r="D8" s="109">
        <v>1200016630</v>
      </c>
      <c r="E8" s="108" t="s">
        <v>1103</v>
      </c>
      <c r="F8" s="109">
        <v>2002</v>
      </c>
      <c r="G8" s="110">
        <v>44389</v>
      </c>
      <c r="H8" s="109">
        <f t="shared" si="0"/>
        <v>19</v>
      </c>
      <c r="I8" s="109">
        <v>10</v>
      </c>
      <c r="J8" s="111">
        <f t="shared" si="1"/>
        <v>9.5000000000000001E-2</v>
      </c>
      <c r="K8" s="112">
        <v>27141</v>
      </c>
      <c r="L8" s="112">
        <v>1</v>
      </c>
      <c r="M8" s="121">
        <v>0</v>
      </c>
      <c r="N8" s="112">
        <f t="shared" si="2"/>
        <v>27141</v>
      </c>
      <c r="O8" s="112">
        <f t="shared" si="3"/>
        <v>48989.504999999997</v>
      </c>
      <c r="P8" s="114">
        <f t="shared" si="6"/>
        <v>1357.0500000000002</v>
      </c>
      <c r="Q8" s="115">
        <f t="shared" si="7"/>
        <v>1357.0500000000002</v>
      </c>
    </row>
    <row r="9" spans="2:17" x14ac:dyDescent="0.25">
      <c r="B9" s="109">
        <v>4</v>
      </c>
      <c r="C9" s="109" t="s">
        <v>6462</v>
      </c>
      <c r="D9" s="109">
        <v>1200017240</v>
      </c>
      <c r="E9" s="108" t="s">
        <v>1104</v>
      </c>
      <c r="F9" s="109">
        <v>2003</v>
      </c>
      <c r="G9" s="110">
        <v>44389</v>
      </c>
      <c r="H9" s="109">
        <f t="shared" si="0"/>
        <v>18</v>
      </c>
      <c r="I9" s="109">
        <v>10</v>
      </c>
      <c r="J9" s="111">
        <f t="shared" si="1"/>
        <v>9.5000000000000001E-2</v>
      </c>
      <c r="K9" s="112">
        <v>201252.22</v>
      </c>
      <c r="L9" s="112">
        <v>1</v>
      </c>
      <c r="M9" s="121">
        <v>0</v>
      </c>
      <c r="N9" s="112">
        <f t="shared" si="2"/>
        <v>201252.22</v>
      </c>
      <c r="O9" s="112">
        <f t="shared" si="3"/>
        <v>344141.29619999998</v>
      </c>
      <c r="P9" s="114">
        <f t="shared" si="6"/>
        <v>10062.611000000001</v>
      </c>
      <c r="Q9" s="115">
        <f t="shared" si="7"/>
        <v>10062.611000000001</v>
      </c>
    </row>
    <row r="10" spans="2:17" x14ac:dyDescent="0.25">
      <c r="B10" s="109">
        <v>5</v>
      </c>
      <c r="C10" s="109" t="s">
        <v>6462</v>
      </c>
      <c r="D10" s="109">
        <v>1200016220</v>
      </c>
      <c r="E10" s="108" t="s">
        <v>1105</v>
      </c>
      <c r="F10" s="109">
        <v>2003</v>
      </c>
      <c r="G10" s="110">
        <v>44389</v>
      </c>
      <c r="H10" s="109">
        <f t="shared" si="0"/>
        <v>18</v>
      </c>
      <c r="I10" s="109">
        <v>8</v>
      </c>
      <c r="J10" s="111">
        <f t="shared" si="1"/>
        <v>0.11874999999999999</v>
      </c>
      <c r="K10" s="112">
        <v>172768.14</v>
      </c>
      <c r="L10" s="112">
        <v>1</v>
      </c>
      <c r="M10" s="121">
        <v>0</v>
      </c>
      <c r="N10" s="112">
        <f t="shared" si="2"/>
        <v>172768.14</v>
      </c>
      <c r="O10" s="112">
        <f t="shared" si="3"/>
        <v>369291.89924999996</v>
      </c>
      <c r="P10" s="114">
        <f t="shared" si="6"/>
        <v>8638.4070000000011</v>
      </c>
      <c r="Q10" s="115">
        <f t="shared" si="7"/>
        <v>8638.4070000000011</v>
      </c>
    </row>
    <row r="11" spans="2:17" x14ac:dyDescent="0.25">
      <c r="B11" s="109">
        <v>6</v>
      </c>
      <c r="C11" s="109" t="s">
        <v>6462</v>
      </c>
      <c r="D11" s="109">
        <v>1200016080</v>
      </c>
      <c r="E11" s="108" t="s">
        <v>1106</v>
      </c>
      <c r="F11" s="109">
        <v>2003</v>
      </c>
      <c r="G11" s="110">
        <v>44389</v>
      </c>
      <c r="H11" s="109">
        <f t="shared" si="0"/>
        <v>18</v>
      </c>
      <c r="I11" s="109">
        <v>10</v>
      </c>
      <c r="J11" s="111">
        <f t="shared" si="1"/>
        <v>9.5000000000000001E-2</v>
      </c>
      <c r="K11" s="112">
        <v>115457.01</v>
      </c>
      <c r="L11" s="112">
        <v>1</v>
      </c>
      <c r="M11" s="121">
        <v>0</v>
      </c>
      <c r="N11" s="112">
        <f t="shared" si="2"/>
        <v>115457.01</v>
      </c>
      <c r="O11" s="112">
        <f t="shared" si="3"/>
        <v>197431.4871</v>
      </c>
      <c r="P11" s="114">
        <f t="shared" si="6"/>
        <v>5772.8505000000005</v>
      </c>
      <c r="Q11" s="115">
        <f t="shared" si="7"/>
        <v>5772.8505000000005</v>
      </c>
    </row>
    <row r="12" spans="2:17" x14ac:dyDescent="0.25">
      <c r="B12" s="109">
        <v>7</v>
      </c>
      <c r="C12" s="109" t="s">
        <v>6462</v>
      </c>
      <c r="D12" s="109">
        <v>1200016090</v>
      </c>
      <c r="E12" s="108" t="s">
        <v>1106</v>
      </c>
      <c r="F12" s="109">
        <v>2003</v>
      </c>
      <c r="G12" s="110">
        <v>44389</v>
      </c>
      <c r="H12" s="109">
        <f t="shared" si="0"/>
        <v>18</v>
      </c>
      <c r="I12" s="109">
        <v>10</v>
      </c>
      <c r="J12" s="111">
        <f t="shared" si="1"/>
        <v>9.5000000000000001E-2</v>
      </c>
      <c r="K12" s="112">
        <v>115455.91</v>
      </c>
      <c r="L12" s="112">
        <v>1</v>
      </c>
      <c r="M12" s="121">
        <v>0</v>
      </c>
      <c r="N12" s="112">
        <f t="shared" si="2"/>
        <v>115455.91</v>
      </c>
      <c r="O12" s="112">
        <f t="shared" si="3"/>
        <v>197429.6061</v>
      </c>
      <c r="P12" s="114">
        <f t="shared" si="6"/>
        <v>5772.7955000000002</v>
      </c>
      <c r="Q12" s="115">
        <f t="shared" si="7"/>
        <v>5772.7955000000002</v>
      </c>
    </row>
    <row r="13" spans="2:17" x14ac:dyDescent="0.25">
      <c r="B13" s="109">
        <v>8</v>
      </c>
      <c r="C13" s="109" t="s">
        <v>6462</v>
      </c>
      <c r="D13" s="109">
        <v>1200017020</v>
      </c>
      <c r="E13" s="108" t="s">
        <v>1107</v>
      </c>
      <c r="F13" s="109">
        <v>2003</v>
      </c>
      <c r="G13" s="110">
        <v>44389</v>
      </c>
      <c r="H13" s="109">
        <f t="shared" si="0"/>
        <v>18</v>
      </c>
      <c r="I13" s="109">
        <v>10</v>
      </c>
      <c r="J13" s="111">
        <f t="shared" si="1"/>
        <v>9.5000000000000001E-2</v>
      </c>
      <c r="K13" s="112">
        <v>88690.33</v>
      </c>
      <c r="L13" s="112">
        <v>1</v>
      </c>
      <c r="M13" s="121">
        <v>0</v>
      </c>
      <c r="N13" s="112">
        <f t="shared" si="2"/>
        <v>88690.33</v>
      </c>
      <c r="O13" s="112">
        <f t="shared" si="3"/>
        <v>151660.46429999999</v>
      </c>
      <c r="P13" s="114">
        <f t="shared" si="6"/>
        <v>4434.5165000000006</v>
      </c>
      <c r="Q13" s="115">
        <f t="shared" si="7"/>
        <v>4434.5165000000006</v>
      </c>
    </row>
    <row r="14" spans="2:17" x14ac:dyDescent="0.25">
      <c r="B14" s="109">
        <v>9</v>
      </c>
      <c r="C14" s="109" t="s">
        <v>6462</v>
      </c>
      <c r="D14" s="109">
        <v>1200016770</v>
      </c>
      <c r="E14" s="108" t="s">
        <v>1108</v>
      </c>
      <c r="F14" s="109">
        <v>2003</v>
      </c>
      <c r="G14" s="110">
        <v>44389</v>
      </c>
      <c r="H14" s="109">
        <f t="shared" si="0"/>
        <v>18</v>
      </c>
      <c r="I14" s="109">
        <v>10</v>
      </c>
      <c r="J14" s="111">
        <f t="shared" si="1"/>
        <v>9.5000000000000001E-2</v>
      </c>
      <c r="K14" s="112">
        <v>85715.4</v>
      </c>
      <c r="L14" s="112">
        <v>1</v>
      </c>
      <c r="M14" s="121">
        <v>0</v>
      </c>
      <c r="N14" s="112">
        <f t="shared" si="2"/>
        <v>85715.4</v>
      </c>
      <c r="O14" s="112">
        <f t="shared" si="3"/>
        <v>146573.33399999997</v>
      </c>
      <c r="P14" s="114">
        <f t="shared" si="6"/>
        <v>4285.7699999999995</v>
      </c>
      <c r="Q14" s="115">
        <f t="shared" si="7"/>
        <v>4285.7699999999995</v>
      </c>
    </row>
    <row r="15" spans="2:17" x14ac:dyDescent="0.25">
      <c r="B15" s="109">
        <v>10</v>
      </c>
      <c r="C15" s="109" t="s">
        <v>6462</v>
      </c>
      <c r="D15" s="109">
        <v>1200017190</v>
      </c>
      <c r="E15" s="108" t="s">
        <v>1109</v>
      </c>
      <c r="F15" s="109">
        <v>2003</v>
      </c>
      <c r="G15" s="110">
        <v>44389</v>
      </c>
      <c r="H15" s="109">
        <f t="shared" si="0"/>
        <v>18</v>
      </c>
      <c r="I15" s="109">
        <v>10</v>
      </c>
      <c r="J15" s="111">
        <f t="shared" si="1"/>
        <v>9.5000000000000001E-2</v>
      </c>
      <c r="K15" s="112">
        <v>84048.12</v>
      </c>
      <c r="L15" s="112">
        <v>1</v>
      </c>
      <c r="M15" s="121">
        <v>0</v>
      </c>
      <c r="N15" s="112">
        <f t="shared" si="2"/>
        <v>84048.12</v>
      </c>
      <c r="O15" s="112">
        <f t="shared" si="3"/>
        <v>143722.28519999998</v>
      </c>
      <c r="P15" s="114">
        <f t="shared" si="6"/>
        <v>4202.4059999999999</v>
      </c>
      <c r="Q15" s="115">
        <f t="shared" si="7"/>
        <v>4202.4059999999999</v>
      </c>
    </row>
    <row r="16" spans="2:17" x14ac:dyDescent="0.25">
      <c r="B16" s="109">
        <v>11</v>
      </c>
      <c r="C16" s="109" t="s">
        <v>6462</v>
      </c>
      <c r="D16" s="109">
        <v>1200017300</v>
      </c>
      <c r="E16" s="108" t="s">
        <v>1110</v>
      </c>
      <c r="F16" s="109">
        <v>2003</v>
      </c>
      <c r="G16" s="110">
        <v>44389</v>
      </c>
      <c r="H16" s="109">
        <f t="shared" si="0"/>
        <v>18</v>
      </c>
      <c r="I16" s="109">
        <v>10</v>
      </c>
      <c r="J16" s="111">
        <f t="shared" si="1"/>
        <v>9.5000000000000001E-2</v>
      </c>
      <c r="K16" s="112">
        <v>82423.73</v>
      </c>
      <c r="L16" s="112">
        <v>1</v>
      </c>
      <c r="M16" s="121">
        <v>0</v>
      </c>
      <c r="N16" s="112">
        <f t="shared" si="2"/>
        <v>82423.73</v>
      </c>
      <c r="O16" s="112">
        <f t="shared" si="3"/>
        <v>140944.57829999999</v>
      </c>
      <c r="P16" s="114">
        <f t="shared" si="6"/>
        <v>4121.1864999999998</v>
      </c>
      <c r="Q16" s="115">
        <f t="shared" si="7"/>
        <v>4121.1864999999998</v>
      </c>
    </row>
    <row r="17" spans="2:17" x14ac:dyDescent="0.25">
      <c r="B17" s="109">
        <v>12</v>
      </c>
      <c r="C17" s="109" t="s">
        <v>6462</v>
      </c>
      <c r="D17" s="109">
        <v>1200016930</v>
      </c>
      <c r="E17" s="108" t="s">
        <v>1111</v>
      </c>
      <c r="F17" s="109">
        <v>2003</v>
      </c>
      <c r="G17" s="110">
        <v>44389</v>
      </c>
      <c r="H17" s="109">
        <f t="shared" si="0"/>
        <v>18</v>
      </c>
      <c r="I17" s="109">
        <v>10</v>
      </c>
      <c r="J17" s="111">
        <f t="shared" si="1"/>
        <v>9.5000000000000001E-2</v>
      </c>
      <c r="K17" s="112">
        <v>81564.320000000007</v>
      </c>
      <c r="L17" s="112">
        <v>1</v>
      </c>
      <c r="M17" s="121">
        <v>0</v>
      </c>
      <c r="N17" s="112">
        <f t="shared" si="2"/>
        <v>81564.320000000007</v>
      </c>
      <c r="O17" s="112">
        <f t="shared" si="3"/>
        <v>139474.9872</v>
      </c>
      <c r="P17" s="114">
        <f t="shared" si="6"/>
        <v>4078.2160000000003</v>
      </c>
      <c r="Q17" s="115">
        <f t="shared" si="7"/>
        <v>4078.2160000000003</v>
      </c>
    </row>
    <row r="18" spans="2:17" x14ac:dyDescent="0.25">
      <c r="B18" s="109">
        <v>13</v>
      </c>
      <c r="C18" s="109" t="s">
        <v>6462</v>
      </c>
      <c r="D18" s="109">
        <v>1200015960</v>
      </c>
      <c r="E18" s="108" t="s">
        <v>1112</v>
      </c>
      <c r="F18" s="109">
        <v>2003</v>
      </c>
      <c r="G18" s="110">
        <v>44389</v>
      </c>
      <c r="H18" s="109">
        <f t="shared" si="0"/>
        <v>18</v>
      </c>
      <c r="I18" s="109">
        <v>10</v>
      </c>
      <c r="J18" s="111">
        <f t="shared" si="1"/>
        <v>9.5000000000000001E-2</v>
      </c>
      <c r="K18" s="112">
        <v>77269.84</v>
      </c>
      <c r="L18" s="112">
        <v>1</v>
      </c>
      <c r="M18" s="121">
        <v>0</v>
      </c>
      <c r="N18" s="112">
        <f t="shared" si="2"/>
        <v>77269.84</v>
      </c>
      <c r="O18" s="112">
        <f t="shared" si="3"/>
        <v>132131.4264</v>
      </c>
      <c r="P18" s="114">
        <f t="shared" si="6"/>
        <v>3863.4920000000002</v>
      </c>
      <c r="Q18" s="115">
        <f t="shared" si="7"/>
        <v>3863.4920000000002</v>
      </c>
    </row>
    <row r="19" spans="2:17" x14ac:dyDescent="0.25">
      <c r="B19" s="109">
        <v>14</v>
      </c>
      <c r="C19" s="109" t="s">
        <v>6462</v>
      </c>
      <c r="D19" s="109">
        <v>1200015970</v>
      </c>
      <c r="E19" s="108" t="s">
        <v>1112</v>
      </c>
      <c r="F19" s="109">
        <v>2003</v>
      </c>
      <c r="G19" s="110">
        <v>44389</v>
      </c>
      <c r="H19" s="109">
        <f t="shared" si="0"/>
        <v>18</v>
      </c>
      <c r="I19" s="109">
        <v>10</v>
      </c>
      <c r="J19" s="111">
        <f t="shared" si="1"/>
        <v>9.5000000000000001E-2</v>
      </c>
      <c r="K19" s="112">
        <v>45718.01</v>
      </c>
      <c r="L19" s="112">
        <v>1</v>
      </c>
      <c r="M19" s="121">
        <v>0</v>
      </c>
      <c r="N19" s="112">
        <f t="shared" si="2"/>
        <v>45718.01</v>
      </c>
      <c r="O19" s="112">
        <f t="shared" si="3"/>
        <v>78177.797099999996</v>
      </c>
      <c r="P19" s="114">
        <f t="shared" si="6"/>
        <v>2285.9005000000002</v>
      </c>
      <c r="Q19" s="115">
        <f t="shared" si="7"/>
        <v>2285.9005000000002</v>
      </c>
    </row>
    <row r="20" spans="2:17" x14ac:dyDescent="0.25">
      <c r="B20" s="109">
        <v>15</v>
      </c>
      <c r="C20" s="109" t="s">
        <v>6462</v>
      </c>
      <c r="D20" s="109">
        <v>1200016950</v>
      </c>
      <c r="E20" s="108" t="s">
        <v>1113</v>
      </c>
      <c r="F20" s="109">
        <v>2003</v>
      </c>
      <c r="G20" s="110">
        <v>44389</v>
      </c>
      <c r="H20" s="109">
        <f t="shared" si="0"/>
        <v>18</v>
      </c>
      <c r="I20" s="109">
        <v>10</v>
      </c>
      <c r="J20" s="111">
        <f t="shared" si="1"/>
        <v>9.5000000000000001E-2</v>
      </c>
      <c r="K20" s="112">
        <v>42473.7</v>
      </c>
      <c r="L20" s="112">
        <v>1</v>
      </c>
      <c r="M20" s="121">
        <v>0</v>
      </c>
      <c r="N20" s="112">
        <f t="shared" si="2"/>
        <v>42473.7</v>
      </c>
      <c r="O20" s="112">
        <f t="shared" si="3"/>
        <v>72630.026999999987</v>
      </c>
      <c r="P20" s="114">
        <f t="shared" si="6"/>
        <v>2123.6849999999999</v>
      </c>
      <c r="Q20" s="115">
        <f t="shared" si="7"/>
        <v>2123.6849999999999</v>
      </c>
    </row>
    <row r="21" spans="2:17" x14ac:dyDescent="0.25">
      <c r="B21" s="109">
        <v>16</v>
      </c>
      <c r="C21" s="109" t="s">
        <v>6462</v>
      </c>
      <c r="D21" s="109">
        <v>1200016180</v>
      </c>
      <c r="E21" s="108" t="s">
        <v>1114</v>
      </c>
      <c r="F21" s="109">
        <v>2003</v>
      </c>
      <c r="G21" s="110">
        <v>44389</v>
      </c>
      <c r="H21" s="109">
        <f t="shared" si="0"/>
        <v>18</v>
      </c>
      <c r="I21" s="109">
        <v>10</v>
      </c>
      <c r="J21" s="111">
        <f t="shared" si="1"/>
        <v>9.5000000000000001E-2</v>
      </c>
      <c r="K21" s="112">
        <v>42203.32</v>
      </c>
      <c r="L21" s="112">
        <v>1</v>
      </c>
      <c r="M21" s="121">
        <v>0</v>
      </c>
      <c r="N21" s="112">
        <f t="shared" si="2"/>
        <v>42203.32</v>
      </c>
      <c r="O21" s="112">
        <f t="shared" si="3"/>
        <v>72167.677199999991</v>
      </c>
      <c r="P21" s="114">
        <f t="shared" si="6"/>
        <v>2110.1660000000002</v>
      </c>
      <c r="Q21" s="115">
        <f t="shared" si="7"/>
        <v>2110.1660000000002</v>
      </c>
    </row>
    <row r="22" spans="2:17" x14ac:dyDescent="0.25">
      <c r="B22" s="109">
        <v>17</v>
      </c>
      <c r="C22" s="109" t="s">
        <v>6462</v>
      </c>
      <c r="D22" s="109">
        <v>1200015740</v>
      </c>
      <c r="E22" s="108" t="s">
        <v>1115</v>
      </c>
      <c r="F22" s="109">
        <v>2003</v>
      </c>
      <c r="G22" s="110">
        <v>44389</v>
      </c>
      <c r="H22" s="109">
        <f t="shared" si="0"/>
        <v>18</v>
      </c>
      <c r="I22" s="109">
        <v>10</v>
      </c>
      <c r="J22" s="111">
        <f t="shared" si="1"/>
        <v>9.5000000000000001E-2</v>
      </c>
      <c r="K22" s="112">
        <v>36194.07</v>
      </c>
      <c r="L22" s="112">
        <v>1</v>
      </c>
      <c r="M22" s="121">
        <v>0</v>
      </c>
      <c r="N22" s="112">
        <f t="shared" si="2"/>
        <v>36194.07</v>
      </c>
      <c r="O22" s="112">
        <f t="shared" si="3"/>
        <v>61891.859700000001</v>
      </c>
      <c r="P22" s="114">
        <f t="shared" si="6"/>
        <v>1809.7035000000001</v>
      </c>
      <c r="Q22" s="115">
        <f t="shared" si="7"/>
        <v>1809.7035000000001</v>
      </c>
    </row>
    <row r="23" spans="2:17" x14ac:dyDescent="0.25">
      <c r="B23" s="109">
        <v>18</v>
      </c>
      <c r="C23" s="109" t="s">
        <v>6462</v>
      </c>
      <c r="D23" s="109">
        <v>1200016800</v>
      </c>
      <c r="E23" s="108" t="s">
        <v>1116</v>
      </c>
      <c r="F23" s="109">
        <v>2003</v>
      </c>
      <c r="G23" s="110">
        <v>44389</v>
      </c>
      <c r="H23" s="109">
        <f t="shared" si="0"/>
        <v>18</v>
      </c>
      <c r="I23" s="109">
        <v>10</v>
      </c>
      <c r="J23" s="111">
        <f t="shared" si="1"/>
        <v>9.5000000000000001E-2</v>
      </c>
      <c r="K23" s="112">
        <v>33158.660000000003</v>
      </c>
      <c r="L23" s="112">
        <v>1</v>
      </c>
      <c r="M23" s="121">
        <v>0</v>
      </c>
      <c r="N23" s="112">
        <f t="shared" si="2"/>
        <v>33158.660000000003</v>
      </c>
      <c r="O23" s="112">
        <f t="shared" si="3"/>
        <v>56701.308600000004</v>
      </c>
      <c r="P23" s="114">
        <f t="shared" si="6"/>
        <v>1657.9330000000002</v>
      </c>
      <c r="Q23" s="115">
        <f t="shared" si="7"/>
        <v>1657.9330000000002</v>
      </c>
    </row>
    <row r="24" spans="2:17" x14ac:dyDescent="0.25">
      <c r="B24" s="109">
        <v>19</v>
      </c>
      <c r="C24" s="109" t="s">
        <v>6462</v>
      </c>
      <c r="D24" s="109">
        <v>1200016940</v>
      </c>
      <c r="E24" s="108" t="s">
        <v>1111</v>
      </c>
      <c r="F24" s="109">
        <v>2003</v>
      </c>
      <c r="G24" s="110">
        <v>44389</v>
      </c>
      <c r="H24" s="109">
        <f t="shared" si="0"/>
        <v>18</v>
      </c>
      <c r="I24" s="109">
        <v>10</v>
      </c>
      <c r="J24" s="111">
        <f t="shared" si="1"/>
        <v>9.5000000000000001E-2</v>
      </c>
      <c r="K24" s="112">
        <v>27897.8</v>
      </c>
      <c r="L24" s="112">
        <v>1</v>
      </c>
      <c r="M24" s="121">
        <v>0</v>
      </c>
      <c r="N24" s="112">
        <f t="shared" si="2"/>
        <v>27897.8</v>
      </c>
      <c r="O24" s="112">
        <f t="shared" si="3"/>
        <v>47705.237999999998</v>
      </c>
      <c r="P24" s="114">
        <f t="shared" si="6"/>
        <v>1394.89</v>
      </c>
      <c r="Q24" s="115">
        <f t="shared" si="7"/>
        <v>1394.89</v>
      </c>
    </row>
    <row r="25" spans="2:17" x14ac:dyDescent="0.25">
      <c r="B25" s="109">
        <v>20</v>
      </c>
      <c r="C25" s="109" t="s">
        <v>6462</v>
      </c>
      <c r="D25" s="109">
        <v>1200015660</v>
      </c>
      <c r="E25" s="108" t="s">
        <v>1117</v>
      </c>
      <c r="F25" s="109">
        <v>2003</v>
      </c>
      <c r="G25" s="110">
        <v>44389</v>
      </c>
      <c r="H25" s="109">
        <f t="shared" si="0"/>
        <v>18</v>
      </c>
      <c r="I25" s="109">
        <v>10</v>
      </c>
      <c r="J25" s="111">
        <f t="shared" si="1"/>
        <v>9.5000000000000001E-2</v>
      </c>
      <c r="K25" s="112">
        <v>25058.34</v>
      </c>
      <c r="L25" s="112">
        <v>1</v>
      </c>
      <c r="M25" s="121">
        <v>0</v>
      </c>
      <c r="N25" s="112">
        <f t="shared" si="2"/>
        <v>25058.34</v>
      </c>
      <c r="O25" s="112">
        <f t="shared" si="3"/>
        <v>42849.761399999996</v>
      </c>
      <c r="P25" s="114">
        <f t="shared" si="6"/>
        <v>1252.9170000000001</v>
      </c>
      <c r="Q25" s="115">
        <f t="shared" si="7"/>
        <v>1252.9170000000001</v>
      </c>
    </row>
    <row r="26" spans="2:17" x14ac:dyDescent="0.25">
      <c r="B26" s="109">
        <v>21</v>
      </c>
      <c r="C26" s="109" t="s">
        <v>6462</v>
      </c>
      <c r="D26" s="109">
        <v>1200016780</v>
      </c>
      <c r="E26" s="108" t="s">
        <v>1118</v>
      </c>
      <c r="F26" s="109">
        <v>2003</v>
      </c>
      <c r="G26" s="110">
        <v>44389</v>
      </c>
      <c r="H26" s="109">
        <f t="shared" si="0"/>
        <v>18</v>
      </c>
      <c r="I26" s="109">
        <v>10</v>
      </c>
      <c r="J26" s="111">
        <f t="shared" si="1"/>
        <v>9.5000000000000001E-2</v>
      </c>
      <c r="K26" s="112">
        <v>24481.32</v>
      </c>
      <c r="L26" s="112">
        <v>1</v>
      </c>
      <c r="M26" s="121">
        <v>0</v>
      </c>
      <c r="N26" s="112">
        <f t="shared" si="2"/>
        <v>24481.32</v>
      </c>
      <c r="O26" s="112">
        <f t="shared" si="3"/>
        <v>41863.057199999996</v>
      </c>
      <c r="P26" s="114">
        <f t="shared" si="6"/>
        <v>1224.066</v>
      </c>
      <c r="Q26" s="115">
        <f t="shared" si="7"/>
        <v>1224.066</v>
      </c>
    </row>
    <row r="27" spans="2:17" x14ac:dyDescent="0.25">
      <c r="B27" s="109">
        <v>22</v>
      </c>
      <c r="C27" s="109" t="s">
        <v>6462</v>
      </c>
      <c r="D27" s="109">
        <v>1200016210</v>
      </c>
      <c r="E27" s="108" t="s">
        <v>1119</v>
      </c>
      <c r="F27" s="109">
        <v>2003</v>
      </c>
      <c r="G27" s="110">
        <v>44389</v>
      </c>
      <c r="H27" s="109">
        <f t="shared" si="0"/>
        <v>18</v>
      </c>
      <c r="I27" s="109">
        <v>8</v>
      </c>
      <c r="J27" s="111">
        <f t="shared" si="1"/>
        <v>0.11874999999999999</v>
      </c>
      <c r="K27" s="112">
        <v>24294.35</v>
      </c>
      <c r="L27" s="112">
        <v>1</v>
      </c>
      <c r="M27" s="121">
        <v>0</v>
      </c>
      <c r="N27" s="112">
        <f t="shared" si="2"/>
        <v>24294.35</v>
      </c>
      <c r="O27" s="112">
        <f t="shared" si="3"/>
        <v>51929.173124999994</v>
      </c>
      <c r="P27" s="114">
        <f t="shared" si="6"/>
        <v>1214.7175</v>
      </c>
      <c r="Q27" s="115">
        <f t="shared" si="7"/>
        <v>1214.7175</v>
      </c>
    </row>
    <row r="28" spans="2:17" x14ac:dyDescent="0.25">
      <c r="B28" s="109">
        <v>23</v>
      </c>
      <c r="C28" s="109" t="s">
        <v>6462</v>
      </c>
      <c r="D28" s="109">
        <v>1200015980</v>
      </c>
      <c r="E28" s="108" t="s">
        <v>1112</v>
      </c>
      <c r="F28" s="109">
        <v>2003</v>
      </c>
      <c r="G28" s="110">
        <v>44389</v>
      </c>
      <c r="H28" s="109">
        <f t="shared" si="0"/>
        <v>18</v>
      </c>
      <c r="I28" s="109">
        <v>10</v>
      </c>
      <c r="J28" s="111">
        <f t="shared" si="1"/>
        <v>9.5000000000000001E-2</v>
      </c>
      <c r="K28" s="112">
        <v>22859.01</v>
      </c>
      <c r="L28" s="112">
        <v>1</v>
      </c>
      <c r="M28" s="121">
        <v>0</v>
      </c>
      <c r="N28" s="112">
        <f t="shared" si="2"/>
        <v>22859.01</v>
      </c>
      <c r="O28" s="112">
        <f t="shared" si="3"/>
        <v>39088.907099999997</v>
      </c>
      <c r="P28" s="114">
        <f t="shared" si="6"/>
        <v>1142.9504999999999</v>
      </c>
      <c r="Q28" s="115">
        <f t="shared" si="7"/>
        <v>1142.9504999999999</v>
      </c>
    </row>
    <row r="29" spans="2:17" x14ac:dyDescent="0.25">
      <c r="B29" s="109">
        <v>24</v>
      </c>
      <c r="C29" s="109" t="s">
        <v>6462</v>
      </c>
      <c r="D29" s="109">
        <v>1200016710</v>
      </c>
      <c r="E29" s="108" t="s">
        <v>1120</v>
      </c>
      <c r="F29" s="109">
        <v>2003</v>
      </c>
      <c r="G29" s="110">
        <v>44389</v>
      </c>
      <c r="H29" s="109">
        <f t="shared" si="0"/>
        <v>18</v>
      </c>
      <c r="I29" s="109">
        <v>10</v>
      </c>
      <c r="J29" s="111">
        <f t="shared" si="1"/>
        <v>9.5000000000000001E-2</v>
      </c>
      <c r="K29" s="112">
        <v>21946.01</v>
      </c>
      <c r="L29" s="112">
        <v>1</v>
      </c>
      <c r="M29" s="121">
        <v>0</v>
      </c>
      <c r="N29" s="112">
        <f t="shared" si="2"/>
        <v>21946.01</v>
      </c>
      <c r="O29" s="112">
        <f t="shared" si="3"/>
        <v>37527.677099999994</v>
      </c>
      <c r="P29" s="114">
        <f t="shared" si="6"/>
        <v>1097.3005000000001</v>
      </c>
      <c r="Q29" s="115">
        <f t="shared" si="7"/>
        <v>1097.3005000000001</v>
      </c>
    </row>
    <row r="30" spans="2:17" x14ac:dyDescent="0.25">
      <c r="B30" s="109">
        <v>25</v>
      </c>
      <c r="C30" s="109" t="s">
        <v>6462</v>
      </c>
      <c r="D30" s="109">
        <v>1200016720</v>
      </c>
      <c r="E30" s="108" t="s">
        <v>1121</v>
      </c>
      <c r="F30" s="109">
        <v>2003</v>
      </c>
      <c r="G30" s="110">
        <v>44389</v>
      </c>
      <c r="H30" s="109">
        <f t="shared" si="0"/>
        <v>18</v>
      </c>
      <c r="I30" s="109">
        <v>10</v>
      </c>
      <c r="J30" s="111">
        <f t="shared" si="1"/>
        <v>9.5000000000000001E-2</v>
      </c>
      <c r="K30" s="112">
        <v>21209.86</v>
      </c>
      <c r="L30" s="112">
        <v>1</v>
      </c>
      <c r="M30" s="121">
        <v>0</v>
      </c>
      <c r="N30" s="112">
        <f t="shared" si="2"/>
        <v>21209.86</v>
      </c>
      <c r="O30" s="112">
        <f t="shared" si="3"/>
        <v>36268.8606</v>
      </c>
      <c r="P30" s="114">
        <f t="shared" si="6"/>
        <v>1060.4930000000002</v>
      </c>
      <c r="Q30" s="115">
        <f t="shared" si="7"/>
        <v>1060.4930000000002</v>
      </c>
    </row>
    <row r="31" spans="2:17" x14ac:dyDescent="0.25">
      <c r="B31" s="109">
        <v>26</v>
      </c>
      <c r="C31" s="109" t="s">
        <v>6462</v>
      </c>
      <c r="D31" s="109">
        <v>1200016190</v>
      </c>
      <c r="E31" s="108" t="s">
        <v>1122</v>
      </c>
      <c r="F31" s="109">
        <v>2003</v>
      </c>
      <c r="G31" s="110">
        <v>44389</v>
      </c>
      <c r="H31" s="109">
        <f t="shared" si="0"/>
        <v>18</v>
      </c>
      <c r="I31" s="109">
        <v>10</v>
      </c>
      <c r="J31" s="111">
        <f t="shared" si="1"/>
        <v>9.5000000000000001E-2</v>
      </c>
      <c r="K31" s="112">
        <v>16733.3</v>
      </c>
      <c r="L31" s="112">
        <v>1</v>
      </c>
      <c r="M31" s="121">
        <v>0</v>
      </c>
      <c r="N31" s="112">
        <f t="shared" si="2"/>
        <v>16733.3</v>
      </c>
      <c r="O31" s="112">
        <f t="shared" si="3"/>
        <v>28613.942999999999</v>
      </c>
      <c r="P31" s="114">
        <f t="shared" si="6"/>
        <v>836.66499999999996</v>
      </c>
      <c r="Q31" s="115">
        <f t="shared" si="7"/>
        <v>836.66499999999996</v>
      </c>
    </row>
    <row r="32" spans="2:17" x14ac:dyDescent="0.25">
      <c r="B32" s="109">
        <v>27</v>
      </c>
      <c r="C32" s="109" t="s">
        <v>6462</v>
      </c>
      <c r="D32" s="109">
        <v>1200017380</v>
      </c>
      <c r="E32" s="108" t="s">
        <v>1123</v>
      </c>
      <c r="F32" s="109">
        <v>2003</v>
      </c>
      <c r="G32" s="110">
        <v>44389</v>
      </c>
      <c r="H32" s="109">
        <f t="shared" si="0"/>
        <v>18</v>
      </c>
      <c r="I32" s="109">
        <v>10</v>
      </c>
      <c r="J32" s="111">
        <f t="shared" si="1"/>
        <v>9.5000000000000001E-2</v>
      </c>
      <c r="K32" s="112">
        <v>14583.21</v>
      </c>
      <c r="L32" s="112">
        <v>1</v>
      </c>
      <c r="M32" s="121">
        <v>0</v>
      </c>
      <c r="N32" s="112">
        <f t="shared" si="2"/>
        <v>14583.21</v>
      </c>
      <c r="O32" s="112">
        <f t="shared" si="3"/>
        <v>24937.289099999998</v>
      </c>
      <c r="P32" s="114">
        <f t="shared" si="6"/>
        <v>729.16049999999996</v>
      </c>
      <c r="Q32" s="115">
        <f t="shared" si="7"/>
        <v>729.16049999999996</v>
      </c>
    </row>
    <row r="33" spans="2:17" x14ac:dyDescent="0.25">
      <c r="B33" s="109">
        <v>28</v>
      </c>
      <c r="C33" s="109" t="s">
        <v>6462</v>
      </c>
      <c r="D33" s="109">
        <v>1200017260</v>
      </c>
      <c r="E33" s="108" t="s">
        <v>1124</v>
      </c>
      <c r="F33" s="109">
        <v>2003</v>
      </c>
      <c r="G33" s="110">
        <v>44389</v>
      </c>
      <c r="H33" s="109">
        <f t="shared" si="0"/>
        <v>18</v>
      </c>
      <c r="I33" s="109">
        <v>10</v>
      </c>
      <c r="J33" s="111">
        <f t="shared" si="1"/>
        <v>9.5000000000000001E-2</v>
      </c>
      <c r="K33" s="112">
        <v>13257.43</v>
      </c>
      <c r="L33" s="112">
        <v>1</v>
      </c>
      <c r="M33" s="121">
        <v>0</v>
      </c>
      <c r="N33" s="112">
        <f t="shared" si="2"/>
        <v>13257.43</v>
      </c>
      <c r="O33" s="112">
        <f t="shared" si="3"/>
        <v>22670.205300000001</v>
      </c>
      <c r="P33" s="114">
        <f t="shared" si="6"/>
        <v>662.87150000000008</v>
      </c>
      <c r="Q33" s="115">
        <f t="shared" si="7"/>
        <v>662.87150000000008</v>
      </c>
    </row>
    <row r="34" spans="2:17" x14ac:dyDescent="0.25">
      <c r="B34" s="109">
        <v>29</v>
      </c>
      <c r="C34" s="109" t="s">
        <v>6462</v>
      </c>
      <c r="D34" s="109">
        <v>1200017000</v>
      </c>
      <c r="E34" s="108" t="s">
        <v>1125</v>
      </c>
      <c r="F34" s="109">
        <v>2003</v>
      </c>
      <c r="G34" s="110">
        <v>44389</v>
      </c>
      <c r="H34" s="109">
        <f t="shared" si="0"/>
        <v>18</v>
      </c>
      <c r="I34" s="109">
        <v>10</v>
      </c>
      <c r="J34" s="111">
        <f t="shared" si="1"/>
        <v>9.5000000000000001E-2</v>
      </c>
      <c r="K34" s="112">
        <v>13061.57</v>
      </c>
      <c r="L34" s="112">
        <v>1</v>
      </c>
      <c r="M34" s="121">
        <v>0</v>
      </c>
      <c r="N34" s="112">
        <f t="shared" si="2"/>
        <v>13061.57</v>
      </c>
      <c r="O34" s="112">
        <f t="shared" si="3"/>
        <v>22335.2847</v>
      </c>
      <c r="P34" s="114">
        <f t="shared" si="6"/>
        <v>653.07850000000008</v>
      </c>
      <c r="Q34" s="115">
        <f t="shared" si="7"/>
        <v>653.07850000000008</v>
      </c>
    </row>
    <row r="35" spans="2:17" x14ac:dyDescent="0.25">
      <c r="B35" s="109">
        <v>30</v>
      </c>
      <c r="C35" s="109" t="s">
        <v>6462</v>
      </c>
      <c r="D35" s="109">
        <v>1200015730</v>
      </c>
      <c r="E35" s="108" t="s">
        <v>1126</v>
      </c>
      <c r="F35" s="109">
        <v>2003</v>
      </c>
      <c r="G35" s="110">
        <v>44389</v>
      </c>
      <c r="H35" s="109">
        <f t="shared" si="0"/>
        <v>18</v>
      </c>
      <c r="I35" s="109">
        <v>8</v>
      </c>
      <c r="J35" s="111">
        <f t="shared" si="1"/>
        <v>0.11874999999999999</v>
      </c>
      <c r="K35" s="112">
        <v>8282.52</v>
      </c>
      <c r="L35" s="112">
        <v>1</v>
      </c>
      <c r="M35" s="121">
        <v>0</v>
      </c>
      <c r="N35" s="112">
        <f t="shared" si="2"/>
        <v>8282.52</v>
      </c>
      <c r="O35" s="112">
        <f t="shared" si="3"/>
        <v>17703.886500000001</v>
      </c>
      <c r="P35" s="114">
        <f t="shared" si="6"/>
        <v>414.12600000000003</v>
      </c>
      <c r="Q35" s="115">
        <f t="shared" si="7"/>
        <v>414.12600000000003</v>
      </c>
    </row>
    <row r="36" spans="2:17" x14ac:dyDescent="0.25">
      <c r="B36" s="109">
        <v>31</v>
      </c>
      <c r="C36" s="109" t="s">
        <v>6462</v>
      </c>
      <c r="D36" s="109">
        <v>1200030760</v>
      </c>
      <c r="E36" s="108" t="s">
        <v>1127</v>
      </c>
      <c r="F36" s="109">
        <v>2003</v>
      </c>
      <c r="G36" s="110">
        <v>44389</v>
      </c>
      <c r="H36" s="109">
        <f t="shared" si="0"/>
        <v>18</v>
      </c>
      <c r="I36" s="109">
        <v>10</v>
      </c>
      <c r="J36" s="111">
        <f t="shared" si="1"/>
        <v>9.5000000000000001E-2</v>
      </c>
      <c r="K36" s="112">
        <v>4974.3500000000004</v>
      </c>
      <c r="L36" s="112">
        <v>1</v>
      </c>
      <c r="M36" s="121">
        <v>0</v>
      </c>
      <c r="N36" s="112">
        <f t="shared" si="2"/>
        <v>4974.3500000000004</v>
      </c>
      <c r="O36" s="112">
        <f t="shared" si="3"/>
        <v>8506.1385000000009</v>
      </c>
      <c r="P36" s="138">
        <f t="shared" ref="P36:P37" si="8">IF(N36-O36&lt;=0,5%*K36,N36-O36)</f>
        <v>248.71750000000003</v>
      </c>
      <c r="Q36" s="139">
        <f t="shared" ref="Q36:Q37" si="9">IF(P36=K36*5%,P36,P36*0.9)</f>
        <v>248.71750000000003</v>
      </c>
    </row>
    <row r="37" spans="2:17" x14ac:dyDescent="0.25">
      <c r="B37" s="109">
        <v>32</v>
      </c>
      <c r="C37" s="109" t="s">
        <v>6462</v>
      </c>
      <c r="D37" s="109">
        <v>1200030750</v>
      </c>
      <c r="E37" s="108" t="s">
        <v>1128</v>
      </c>
      <c r="F37" s="109">
        <v>2003</v>
      </c>
      <c r="G37" s="110">
        <v>44389</v>
      </c>
      <c r="H37" s="109">
        <f t="shared" si="0"/>
        <v>18</v>
      </c>
      <c r="I37" s="109">
        <v>10</v>
      </c>
      <c r="J37" s="111">
        <f t="shared" si="1"/>
        <v>9.5000000000000001E-2</v>
      </c>
      <c r="K37" s="112">
        <v>4974.3500000000004</v>
      </c>
      <c r="L37" s="112">
        <v>1</v>
      </c>
      <c r="M37" s="121">
        <v>0</v>
      </c>
      <c r="N37" s="112">
        <f t="shared" si="2"/>
        <v>4974.3500000000004</v>
      </c>
      <c r="O37" s="112">
        <f t="shared" si="3"/>
        <v>8506.1385000000009</v>
      </c>
      <c r="P37" s="138">
        <f t="shared" si="8"/>
        <v>248.71750000000003</v>
      </c>
      <c r="Q37" s="139">
        <f t="shared" si="9"/>
        <v>248.71750000000003</v>
      </c>
    </row>
    <row r="38" spans="2:17" x14ac:dyDescent="0.25">
      <c r="B38" s="109">
        <v>33</v>
      </c>
      <c r="C38" s="109" t="s">
        <v>6462</v>
      </c>
      <c r="D38" s="109">
        <v>1200030800</v>
      </c>
      <c r="E38" s="108" t="s">
        <v>1129</v>
      </c>
      <c r="F38" s="109">
        <v>2003</v>
      </c>
      <c r="G38" s="110">
        <v>44389</v>
      </c>
      <c r="H38" s="109">
        <f t="shared" si="0"/>
        <v>18</v>
      </c>
      <c r="I38" s="109">
        <v>10</v>
      </c>
      <c r="J38" s="111">
        <f t="shared" si="1"/>
        <v>9.5000000000000001E-2</v>
      </c>
      <c r="K38" s="112">
        <v>3267.7</v>
      </c>
      <c r="L38" s="112">
        <v>1</v>
      </c>
      <c r="M38" s="121">
        <v>0</v>
      </c>
      <c r="N38" s="112">
        <f t="shared" si="2"/>
        <v>3267.7</v>
      </c>
      <c r="O38" s="112">
        <f t="shared" si="3"/>
        <v>5587.7669999999998</v>
      </c>
      <c r="P38" s="114">
        <f t="shared" ref="P38:P69" si="10">IF(N38-O38&lt;=0,5%*N38,N38-O38)</f>
        <v>163.38499999999999</v>
      </c>
      <c r="Q38" s="115">
        <f t="shared" ref="Q38:Q69" si="11">IF(P38=N38*5%,P38,P38*0.9)</f>
        <v>163.38499999999999</v>
      </c>
    </row>
    <row r="39" spans="2:17" x14ac:dyDescent="0.25">
      <c r="B39" s="109">
        <v>34</v>
      </c>
      <c r="C39" s="109" t="s">
        <v>6462</v>
      </c>
      <c r="D39" s="109">
        <v>1200017420</v>
      </c>
      <c r="E39" s="108" t="s">
        <v>1130</v>
      </c>
      <c r="F39" s="109">
        <v>2004</v>
      </c>
      <c r="G39" s="110">
        <v>44389</v>
      </c>
      <c r="H39" s="109">
        <f t="shared" si="0"/>
        <v>17</v>
      </c>
      <c r="I39" s="109">
        <v>15</v>
      </c>
      <c r="J39" s="111">
        <f t="shared" si="1"/>
        <v>6.3333333333333325E-2</v>
      </c>
      <c r="K39" s="112">
        <v>2649505.65</v>
      </c>
      <c r="L39" s="112">
        <v>1</v>
      </c>
      <c r="M39" s="121">
        <v>0</v>
      </c>
      <c r="N39" s="112">
        <f t="shared" si="2"/>
        <v>2649505.65</v>
      </c>
      <c r="O39" s="112">
        <f t="shared" si="3"/>
        <v>2852634.4164999994</v>
      </c>
      <c r="P39" s="114">
        <f t="shared" si="10"/>
        <v>132475.2825</v>
      </c>
      <c r="Q39" s="115">
        <f t="shared" si="11"/>
        <v>132475.2825</v>
      </c>
    </row>
    <row r="40" spans="2:17" x14ac:dyDescent="0.25">
      <c r="B40" s="109">
        <v>35</v>
      </c>
      <c r="C40" s="109" t="s">
        <v>6462</v>
      </c>
      <c r="D40" s="109">
        <v>1200016880</v>
      </c>
      <c r="E40" s="108" t="s">
        <v>1131</v>
      </c>
      <c r="F40" s="109">
        <v>2004</v>
      </c>
      <c r="G40" s="110">
        <v>44389</v>
      </c>
      <c r="H40" s="109">
        <f t="shared" si="0"/>
        <v>17</v>
      </c>
      <c r="I40" s="109">
        <v>15</v>
      </c>
      <c r="J40" s="111">
        <f t="shared" si="1"/>
        <v>6.3333333333333325E-2</v>
      </c>
      <c r="K40" s="112">
        <v>1875048.83</v>
      </c>
      <c r="L40" s="112">
        <v>1</v>
      </c>
      <c r="M40" s="121">
        <v>0</v>
      </c>
      <c r="N40" s="112">
        <f t="shared" si="2"/>
        <v>1875048.83</v>
      </c>
      <c r="O40" s="112">
        <f t="shared" si="3"/>
        <v>2018802.573633333</v>
      </c>
      <c r="P40" s="114">
        <f t="shared" si="10"/>
        <v>93752.441500000015</v>
      </c>
      <c r="Q40" s="115">
        <f t="shared" si="11"/>
        <v>93752.441500000015</v>
      </c>
    </row>
    <row r="41" spans="2:17" x14ac:dyDescent="0.25">
      <c r="B41" s="109">
        <v>36</v>
      </c>
      <c r="C41" s="109" t="s">
        <v>6462</v>
      </c>
      <c r="D41" s="109">
        <v>1200016370</v>
      </c>
      <c r="E41" s="108" t="s">
        <v>1132</v>
      </c>
      <c r="F41" s="109">
        <v>2004</v>
      </c>
      <c r="G41" s="110">
        <v>44389</v>
      </c>
      <c r="H41" s="109">
        <f t="shared" si="0"/>
        <v>17</v>
      </c>
      <c r="I41" s="109">
        <v>15</v>
      </c>
      <c r="J41" s="111">
        <f t="shared" si="1"/>
        <v>6.3333333333333325E-2</v>
      </c>
      <c r="K41" s="112">
        <v>1669981.95</v>
      </c>
      <c r="L41" s="112">
        <v>1</v>
      </c>
      <c r="M41" s="121">
        <v>0</v>
      </c>
      <c r="N41" s="112">
        <f t="shared" si="2"/>
        <v>1669981.95</v>
      </c>
      <c r="O41" s="112">
        <f t="shared" si="3"/>
        <v>1798013.8994999996</v>
      </c>
      <c r="P41" s="114">
        <f t="shared" si="10"/>
        <v>83499.097500000003</v>
      </c>
      <c r="Q41" s="115">
        <f t="shared" si="11"/>
        <v>83499.097500000003</v>
      </c>
    </row>
    <row r="42" spans="2:17" x14ac:dyDescent="0.25">
      <c r="B42" s="109">
        <v>37</v>
      </c>
      <c r="C42" s="109" t="s">
        <v>6462</v>
      </c>
      <c r="D42" s="109">
        <v>1200016860</v>
      </c>
      <c r="E42" s="108" t="s">
        <v>1133</v>
      </c>
      <c r="F42" s="109">
        <v>2004</v>
      </c>
      <c r="G42" s="110">
        <v>44389</v>
      </c>
      <c r="H42" s="109">
        <f t="shared" si="0"/>
        <v>17</v>
      </c>
      <c r="I42" s="109">
        <v>15</v>
      </c>
      <c r="J42" s="111">
        <f t="shared" si="1"/>
        <v>6.3333333333333325E-2</v>
      </c>
      <c r="K42" s="112">
        <v>1162226</v>
      </c>
      <c r="L42" s="112">
        <v>1</v>
      </c>
      <c r="M42" s="121">
        <v>0</v>
      </c>
      <c r="N42" s="112">
        <f t="shared" si="2"/>
        <v>1162226</v>
      </c>
      <c r="O42" s="112">
        <f t="shared" si="3"/>
        <v>1251329.9933333332</v>
      </c>
      <c r="P42" s="114">
        <f t="shared" si="10"/>
        <v>58111.3</v>
      </c>
      <c r="Q42" s="115">
        <f t="shared" si="11"/>
        <v>58111.3</v>
      </c>
    </row>
    <row r="43" spans="2:17" x14ac:dyDescent="0.25">
      <c r="B43" s="109">
        <v>38</v>
      </c>
      <c r="C43" s="109" t="s">
        <v>6462</v>
      </c>
      <c r="D43" s="109">
        <v>1200015650</v>
      </c>
      <c r="E43" s="108" t="s">
        <v>1134</v>
      </c>
      <c r="F43" s="109">
        <v>2004</v>
      </c>
      <c r="G43" s="110">
        <v>44389</v>
      </c>
      <c r="H43" s="109">
        <f t="shared" si="0"/>
        <v>17</v>
      </c>
      <c r="I43" s="109">
        <v>15</v>
      </c>
      <c r="J43" s="111">
        <f t="shared" si="1"/>
        <v>6.3333333333333325E-2</v>
      </c>
      <c r="K43" s="112">
        <v>703001</v>
      </c>
      <c r="L43" s="112">
        <v>1</v>
      </c>
      <c r="M43" s="121">
        <v>0</v>
      </c>
      <c r="N43" s="112">
        <f t="shared" si="2"/>
        <v>703001</v>
      </c>
      <c r="O43" s="112">
        <f t="shared" si="3"/>
        <v>756897.74333333317</v>
      </c>
      <c r="P43" s="114">
        <f t="shared" si="10"/>
        <v>35150.050000000003</v>
      </c>
      <c r="Q43" s="115">
        <f t="shared" si="11"/>
        <v>35150.050000000003</v>
      </c>
    </row>
    <row r="44" spans="2:17" x14ac:dyDescent="0.25">
      <c r="B44" s="109">
        <v>39</v>
      </c>
      <c r="C44" s="109" t="s">
        <v>6462</v>
      </c>
      <c r="D44" s="109">
        <v>1200016380</v>
      </c>
      <c r="E44" s="108" t="s">
        <v>1135</v>
      </c>
      <c r="F44" s="109">
        <v>2004</v>
      </c>
      <c r="G44" s="110">
        <v>44389</v>
      </c>
      <c r="H44" s="109">
        <f t="shared" si="0"/>
        <v>17</v>
      </c>
      <c r="I44" s="109">
        <v>15</v>
      </c>
      <c r="J44" s="111">
        <f t="shared" si="1"/>
        <v>6.3333333333333325E-2</v>
      </c>
      <c r="K44" s="112">
        <v>699685.35</v>
      </c>
      <c r="L44" s="112">
        <v>1</v>
      </c>
      <c r="M44" s="121">
        <v>0</v>
      </c>
      <c r="N44" s="112">
        <f t="shared" si="2"/>
        <v>699685.35</v>
      </c>
      <c r="O44" s="112">
        <f t="shared" si="3"/>
        <v>753327.89349999977</v>
      </c>
      <c r="P44" s="114">
        <f t="shared" si="10"/>
        <v>34984.267500000002</v>
      </c>
      <c r="Q44" s="115">
        <f t="shared" si="11"/>
        <v>34984.267500000002</v>
      </c>
    </row>
    <row r="45" spans="2:17" x14ac:dyDescent="0.25">
      <c r="B45" s="109">
        <v>40</v>
      </c>
      <c r="C45" s="109" t="s">
        <v>6462</v>
      </c>
      <c r="D45" s="109">
        <v>1200016900</v>
      </c>
      <c r="E45" s="108" t="s">
        <v>1136</v>
      </c>
      <c r="F45" s="109">
        <v>2004</v>
      </c>
      <c r="G45" s="110">
        <v>44389</v>
      </c>
      <c r="H45" s="109">
        <f t="shared" si="0"/>
        <v>17</v>
      </c>
      <c r="I45" s="109">
        <v>8</v>
      </c>
      <c r="J45" s="111">
        <f t="shared" si="1"/>
        <v>0.11874999999999999</v>
      </c>
      <c r="K45" s="112">
        <v>561893.25</v>
      </c>
      <c r="L45" s="112">
        <v>1</v>
      </c>
      <c r="M45" s="121">
        <v>0</v>
      </c>
      <c r="N45" s="112">
        <f t="shared" si="2"/>
        <v>561893.25</v>
      </c>
      <c r="O45" s="112">
        <f t="shared" si="3"/>
        <v>1134321.9984374999</v>
      </c>
      <c r="P45" s="114">
        <f t="shared" si="10"/>
        <v>28094.662500000002</v>
      </c>
      <c r="Q45" s="115">
        <f t="shared" si="11"/>
        <v>28094.662500000002</v>
      </c>
    </row>
    <row r="46" spans="2:17" x14ac:dyDescent="0.25">
      <c r="B46" s="109">
        <v>41</v>
      </c>
      <c r="C46" s="109" t="s">
        <v>6462</v>
      </c>
      <c r="D46" s="109">
        <v>1200016400</v>
      </c>
      <c r="E46" s="108" t="s">
        <v>1137</v>
      </c>
      <c r="F46" s="109">
        <v>2004</v>
      </c>
      <c r="G46" s="110">
        <v>44389</v>
      </c>
      <c r="H46" s="109">
        <f t="shared" si="0"/>
        <v>17</v>
      </c>
      <c r="I46" s="109">
        <v>10</v>
      </c>
      <c r="J46" s="111">
        <f t="shared" si="1"/>
        <v>9.5000000000000001E-2</v>
      </c>
      <c r="K46" s="112">
        <v>496722.5</v>
      </c>
      <c r="L46" s="112">
        <v>1</v>
      </c>
      <c r="M46" s="121">
        <v>0</v>
      </c>
      <c r="N46" s="112">
        <f t="shared" si="2"/>
        <v>496722.5</v>
      </c>
      <c r="O46" s="112">
        <f t="shared" si="3"/>
        <v>802206.83750000002</v>
      </c>
      <c r="P46" s="114">
        <f t="shared" si="10"/>
        <v>24836.125</v>
      </c>
      <c r="Q46" s="115">
        <f t="shared" si="11"/>
        <v>24836.125</v>
      </c>
    </row>
    <row r="47" spans="2:17" x14ac:dyDescent="0.25">
      <c r="B47" s="109">
        <v>42</v>
      </c>
      <c r="C47" s="109" t="s">
        <v>6462</v>
      </c>
      <c r="D47" s="109">
        <v>1200017100</v>
      </c>
      <c r="E47" s="108" t="s">
        <v>1138</v>
      </c>
      <c r="F47" s="109">
        <v>2004</v>
      </c>
      <c r="G47" s="110">
        <v>44389</v>
      </c>
      <c r="H47" s="109">
        <f t="shared" si="0"/>
        <v>17</v>
      </c>
      <c r="I47" s="109">
        <v>10</v>
      </c>
      <c r="J47" s="111">
        <f t="shared" si="1"/>
        <v>9.5000000000000001E-2</v>
      </c>
      <c r="K47" s="112">
        <v>388935</v>
      </c>
      <c r="L47" s="112">
        <v>1</v>
      </c>
      <c r="M47" s="121">
        <v>0</v>
      </c>
      <c r="N47" s="112">
        <f t="shared" si="2"/>
        <v>388935</v>
      </c>
      <c r="O47" s="112">
        <f t="shared" si="3"/>
        <v>628130.02500000002</v>
      </c>
      <c r="P47" s="114">
        <f t="shared" si="10"/>
        <v>19446.75</v>
      </c>
      <c r="Q47" s="115">
        <f t="shared" si="11"/>
        <v>19446.75</v>
      </c>
    </row>
    <row r="48" spans="2:17" x14ac:dyDescent="0.25">
      <c r="B48" s="109">
        <v>43</v>
      </c>
      <c r="C48" s="109" t="s">
        <v>6462</v>
      </c>
      <c r="D48" s="109">
        <v>1200016600</v>
      </c>
      <c r="E48" s="108" t="s">
        <v>1139</v>
      </c>
      <c r="F48" s="109">
        <v>2004</v>
      </c>
      <c r="G48" s="110">
        <v>44389</v>
      </c>
      <c r="H48" s="109">
        <f t="shared" si="0"/>
        <v>17</v>
      </c>
      <c r="I48" s="109">
        <v>10</v>
      </c>
      <c r="J48" s="111">
        <f t="shared" si="1"/>
        <v>9.5000000000000001E-2</v>
      </c>
      <c r="K48" s="112">
        <v>354971.3</v>
      </c>
      <c r="L48" s="112">
        <v>1</v>
      </c>
      <c r="M48" s="121">
        <v>0</v>
      </c>
      <c r="N48" s="112">
        <f t="shared" si="2"/>
        <v>354971.3</v>
      </c>
      <c r="O48" s="112">
        <f t="shared" si="3"/>
        <v>573278.64949999994</v>
      </c>
      <c r="P48" s="114">
        <f t="shared" si="10"/>
        <v>17748.564999999999</v>
      </c>
      <c r="Q48" s="115">
        <f t="shared" si="11"/>
        <v>17748.564999999999</v>
      </c>
    </row>
    <row r="49" spans="2:17" x14ac:dyDescent="0.25">
      <c r="B49" s="109">
        <v>44</v>
      </c>
      <c r="C49" s="109" t="s">
        <v>6462</v>
      </c>
      <c r="D49" s="109">
        <v>1200016430</v>
      </c>
      <c r="E49" s="108" t="s">
        <v>1140</v>
      </c>
      <c r="F49" s="109">
        <v>2004</v>
      </c>
      <c r="G49" s="110">
        <v>44389</v>
      </c>
      <c r="H49" s="109">
        <f t="shared" si="0"/>
        <v>17</v>
      </c>
      <c r="I49" s="109">
        <v>3</v>
      </c>
      <c r="J49" s="111">
        <f t="shared" si="1"/>
        <v>0.31666666666666665</v>
      </c>
      <c r="K49" s="112">
        <v>311423.42</v>
      </c>
      <c r="L49" s="112">
        <v>1</v>
      </c>
      <c r="M49" s="121">
        <v>0</v>
      </c>
      <c r="N49" s="112">
        <f t="shared" si="2"/>
        <v>311423.42</v>
      </c>
      <c r="O49" s="112">
        <f t="shared" si="3"/>
        <v>1676496.0776666664</v>
      </c>
      <c r="P49" s="114">
        <f t="shared" si="10"/>
        <v>15571.171</v>
      </c>
      <c r="Q49" s="115">
        <f t="shared" si="11"/>
        <v>15571.171</v>
      </c>
    </row>
    <row r="50" spans="2:17" x14ac:dyDescent="0.25">
      <c r="B50" s="109">
        <v>45</v>
      </c>
      <c r="C50" s="109" t="s">
        <v>6462</v>
      </c>
      <c r="D50" s="109">
        <v>1200016010</v>
      </c>
      <c r="E50" s="108" t="s">
        <v>1141</v>
      </c>
      <c r="F50" s="109">
        <v>2004</v>
      </c>
      <c r="G50" s="110">
        <v>44389</v>
      </c>
      <c r="H50" s="109">
        <f t="shared" si="0"/>
        <v>17</v>
      </c>
      <c r="I50" s="109">
        <v>10</v>
      </c>
      <c r="J50" s="111">
        <f t="shared" si="1"/>
        <v>9.5000000000000001E-2</v>
      </c>
      <c r="K50" s="112">
        <v>259776.66</v>
      </c>
      <c r="L50" s="112">
        <v>1</v>
      </c>
      <c r="M50" s="121">
        <v>0</v>
      </c>
      <c r="N50" s="112">
        <f t="shared" si="2"/>
        <v>259776.66</v>
      </c>
      <c r="O50" s="112">
        <f t="shared" si="3"/>
        <v>419539.30589999998</v>
      </c>
      <c r="P50" s="114">
        <f t="shared" si="10"/>
        <v>12988.833000000001</v>
      </c>
      <c r="Q50" s="115">
        <f t="shared" si="11"/>
        <v>12988.833000000001</v>
      </c>
    </row>
    <row r="51" spans="2:17" x14ac:dyDescent="0.25">
      <c r="B51" s="109">
        <v>46</v>
      </c>
      <c r="C51" s="109" t="s">
        <v>6462</v>
      </c>
      <c r="D51" s="109">
        <v>1200016300</v>
      </c>
      <c r="E51" s="108" t="s">
        <v>1142</v>
      </c>
      <c r="F51" s="109">
        <v>2004</v>
      </c>
      <c r="G51" s="110">
        <v>44389</v>
      </c>
      <c r="H51" s="109">
        <f t="shared" si="0"/>
        <v>17</v>
      </c>
      <c r="I51" s="109">
        <v>10</v>
      </c>
      <c r="J51" s="111">
        <f t="shared" si="1"/>
        <v>9.5000000000000001E-2</v>
      </c>
      <c r="K51" s="112">
        <v>235515.54</v>
      </c>
      <c r="L51" s="112">
        <v>1</v>
      </c>
      <c r="M51" s="121">
        <v>0</v>
      </c>
      <c r="N51" s="112">
        <f t="shared" si="2"/>
        <v>235515.54</v>
      </c>
      <c r="O51" s="112">
        <f t="shared" si="3"/>
        <v>380357.59710000001</v>
      </c>
      <c r="P51" s="114">
        <f t="shared" si="10"/>
        <v>11775.777000000002</v>
      </c>
      <c r="Q51" s="115">
        <f t="shared" si="11"/>
        <v>11775.777000000002</v>
      </c>
    </row>
    <row r="52" spans="2:17" x14ac:dyDescent="0.25">
      <c r="B52" s="109">
        <v>47</v>
      </c>
      <c r="C52" s="109" t="s">
        <v>6462</v>
      </c>
      <c r="D52" s="109">
        <v>1200015640</v>
      </c>
      <c r="E52" s="108" t="s">
        <v>1143</v>
      </c>
      <c r="F52" s="109">
        <v>2004</v>
      </c>
      <c r="G52" s="110">
        <v>44389</v>
      </c>
      <c r="H52" s="109">
        <f t="shared" si="0"/>
        <v>17</v>
      </c>
      <c r="I52" s="109">
        <v>8</v>
      </c>
      <c r="J52" s="111">
        <f t="shared" si="1"/>
        <v>0.11874999999999999</v>
      </c>
      <c r="K52" s="112">
        <v>186854.25</v>
      </c>
      <c r="L52" s="112">
        <v>1</v>
      </c>
      <c r="M52" s="121">
        <v>0</v>
      </c>
      <c r="N52" s="112">
        <f t="shared" si="2"/>
        <v>186854.25</v>
      </c>
      <c r="O52" s="112">
        <f t="shared" si="3"/>
        <v>377212.01718749997</v>
      </c>
      <c r="P52" s="114">
        <f t="shared" si="10"/>
        <v>9342.7124999999996</v>
      </c>
      <c r="Q52" s="115">
        <f t="shared" si="11"/>
        <v>9342.7124999999996</v>
      </c>
    </row>
    <row r="53" spans="2:17" x14ac:dyDescent="0.25">
      <c r="B53" s="109">
        <v>48</v>
      </c>
      <c r="C53" s="109" t="s">
        <v>6462</v>
      </c>
      <c r="D53" s="109">
        <v>1200017340</v>
      </c>
      <c r="E53" s="108" t="s">
        <v>1144</v>
      </c>
      <c r="F53" s="109">
        <v>2004</v>
      </c>
      <c r="G53" s="110">
        <v>44389</v>
      </c>
      <c r="H53" s="109">
        <f t="shared" si="0"/>
        <v>17</v>
      </c>
      <c r="I53" s="109">
        <v>8</v>
      </c>
      <c r="J53" s="111">
        <f t="shared" si="1"/>
        <v>0.11874999999999999</v>
      </c>
      <c r="K53" s="112">
        <v>182474</v>
      </c>
      <c r="L53" s="112">
        <v>1</v>
      </c>
      <c r="M53" s="121">
        <v>0</v>
      </c>
      <c r="N53" s="112">
        <f t="shared" si="2"/>
        <v>182474</v>
      </c>
      <c r="O53" s="112">
        <f t="shared" si="3"/>
        <v>368369.38749999995</v>
      </c>
      <c r="P53" s="114">
        <f t="shared" si="10"/>
        <v>9123.7000000000007</v>
      </c>
      <c r="Q53" s="115">
        <f t="shared" si="11"/>
        <v>9123.7000000000007</v>
      </c>
    </row>
    <row r="54" spans="2:17" x14ac:dyDescent="0.25">
      <c r="B54" s="109">
        <v>49</v>
      </c>
      <c r="C54" s="109" t="s">
        <v>6462</v>
      </c>
      <c r="D54" s="109">
        <v>1200017290</v>
      </c>
      <c r="E54" s="108" t="s">
        <v>1145</v>
      </c>
      <c r="F54" s="109">
        <v>2004</v>
      </c>
      <c r="G54" s="110">
        <v>44389</v>
      </c>
      <c r="H54" s="109">
        <f t="shared" si="0"/>
        <v>17</v>
      </c>
      <c r="I54" s="109">
        <v>10</v>
      </c>
      <c r="J54" s="111">
        <f t="shared" si="1"/>
        <v>9.5000000000000001E-2</v>
      </c>
      <c r="K54" s="112">
        <v>168832.6</v>
      </c>
      <c r="L54" s="112">
        <v>1</v>
      </c>
      <c r="M54" s="121">
        <v>0</v>
      </c>
      <c r="N54" s="112">
        <f t="shared" si="2"/>
        <v>168832.6</v>
      </c>
      <c r="O54" s="112">
        <f t="shared" si="3"/>
        <v>272664.64900000003</v>
      </c>
      <c r="P54" s="114">
        <f t="shared" si="10"/>
        <v>8441.630000000001</v>
      </c>
      <c r="Q54" s="115">
        <f t="shared" si="11"/>
        <v>8441.630000000001</v>
      </c>
    </row>
    <row r="55" spans="2:17" x14ac:dyDescent="0.25">
      <c r="B55" s="109">
        <v>50</v>
      </c>
      <c r="C55" s="109" t="s">
        <v>6462</v>
      </c>
      <c r="D55" s="109">
        <v>1200016320</v>
      </c>
      <c r="E55" s="108" t="s">
        <v>1146</v>
      </c>
      <c r="F55" s="109">
        <v>2004</v>
      </c>
      <c r="G55" s="110">
        <v>44389</v>
      </c>
      <c r="H55" s="109">
        <f t="shared" si="0"/>
        <v>17</v>
      </c>
      <c r="I55" s="109">
        <v>10</v>
      </c>
      <c r="J55" s="111">
        <f t="shared" si="1"/>
        <v>9.5000000000000001E-2</v>
      </c>
      <c r="K55" s="112">
        <v>138412.38</v>
      </c>
      <c r="L55" s="112">
        <v>1</v>
      </c>
      <c r="M55" s="121">
        <v>0</v>
      </c>
      <c r="N55" s="112">
        <f t="shared" si="2"/>
        <v>138412.38</v>
      </c>
      <c r="O55" s="112">
        <f t="shared" si="3"/>
        <v>223535.99369999999</v>
      </c>
      <c r="P55" s="114">
        <f t="shared" si="10"/>
        <v>6920.6190000000006</v>
      </c>
      <c r="Q55" s="115">
        <f t="shared" si="11"/>
        <v>6920.6190000000006</v>
      </c>
    </row>
    <row r="56" spans="2:17" x14ac:dyDescent="0.25">
      <c r="B56" s="109">
        <v>51</v>
      </c>
      <c r="C56" s="109" t="s">
        <v>6462</v>
      </c>
      <c r="D56" s="109">
        <v>1200016250</v>
      </c>
      <c r="E56" s="108" t="s">
        <v>1147</v>
      </c>
      <c r="F56" s="109">
        <v>2004</v>
      </c>
      <c r="G56" s="110">
        <v>44389</v>
      </c>
      <c r="H56" s="109">
        <f t="shared" si="0"/>
        <v>17</v>
      </c>
      <c r="I56" s="109">
        <v>10</v>
      </c>
      <c r="J56" s="111">
        <f t="shared" si="1"/>
        <v>9.5000000000000001E-2</v>
      </c>
      <c r="K56" s="112">
        <v>102033.75</v>
      </c>
      <c r="L56" s="112">
        <v>1</v>
      </c>
      <c r="M56" s="121">
        <v>0</v>
      </c>
      <c r="N56" s="112">
        <f t="shared" si="2"/>
        <v>102033.75</v>
      </c>
      <c r="O56" s="112">
        <f t="shared" si="3"/>
        <v>164784.50625000001</v>
      </c>
      <c r="P56" s="114">
        <f t="shared" si="10"/>
        <v>5101.6875</v>
      </c>
      <c r="Q56" s="115">
        <f t="shared" si="11"/>
        <v>5101.6875</v>
      </c>
    </row>
    <row r="57" spans="2:17" x14ac:dyDescent="0.25">
      <c r="B57" s="109">
        <v>52</v>
      </c>
      <c r="C57" s="109" t="s">
        <v>6462</v>
      </c>
      <c r="D57" s="109">
        <v>1200015680</v>
      </c>
      <c r="E57" s="108" t="s">
        <v>1148</v>
      </c>
      <c r="F57" s="109">
        <v>2004</v>
      </c>
      <c r="G57" s="110">
        <v>44389</v>
      </c>
      <c r="H57" s="109">
        <f t="shared" si="0"/>
        <v>17</v>
      </c>
      <c r="I57" s="109">
        <v>10</v>
      </c>
      <c r="J57" s="111">
        <f t="shared" si="1"/>
        <v>9.5000000000000001E-2</v>
      </c>
      <c r="K57" s="112">
        <v>98961.2</v>
      </c>
      <c r="L57" s="112">
        <v>1</v>
      </c>
      <c r="M57" s="121">
        <v>0</v>
      </c>
      <c r="N57" s="112">
        <f t="shared" si="2"/>
        <v>98961.2</v>
      </c>
      <c r="O57" s="112">
        <f t="shared" si="3"/>
        <v>159822.33799999999</v>
      </c>
      <c r="P57" s="114">
        <f t="shared" si="10"/>
        <v>4948.0600000000004</v>
      </c>
      <c r="Q57" s="115">
        <f t="shared" si="11"/>
        <v>4948.0600000000004</v>
      </c>
    </row>
    <row r="58" spans="2:17" x14ac:dyDescent="0.25">
      <c r="B58" s="109">
        <v>53</v>
      </c>
      <c r="C58" s="109" t="s">
        <v>6462</v>
      </c>
      <c r="D58" s="109">
        <v>1200016240</v>
      </c>
      <c r="E58" s="108" t="s">
        <v>1149</v>
      </c>
      <c r="F58" s="109">
        <v>2004</v>
      </c>
      <c r="G58" s="110">
        <v>44389</v>
      </c>
      <c r="H58" s="109">
        <f t="shared" si="0"/>
        <v>17</v>
      </c>
      <c r="I58" s="109">
        <v>10</v>
      </c>
      <c r="J58" s="111">
        <f t="shared" si="1"/>
        <v>9.5000000000000001E-2</v>
      </c>
      <c r="K58" s="112">
        <v>93659.18</v>
      </c>
      <c r="L58" s="112">
        <v>1</v>
      </c>
      <c r="M58" s="121">
        <v>0</v>
      </c>
      <c r="N58" s="112">
        <f t="shared" si="2"/>
        <v>93659.18</v>
      </c>
      <c r="O58" s="112">
        <f t="shared" si="3"/>
        <v>151259.57569999999</v>
      </c>
      <c r="P58" s="114">
        <f t="shared" si="10"/>
        <v>4682.9589999999998</v>
      </c>
      <c r="Q58" s="115">
        <f t="shared" si="11"/>
        <v>4682.9589999999998</v>
      </c>
    </row>
    <row r="59" spans="2:17" x14ac:dyDescent="0.25">
      <c r="B59" s="109">
        <v>54</v>
      </c>
      <c r="C59" s="109" t="s">
        <v>6462</v>
      </c>
      <c r="D59" s="109">
        <v>1200016140</v>
      </c>
      <c r="E59" s="108" t="s">
        <v>1150</v>
      </c>
      <c r="F59" s="109">
        <v>2004</v>
      </c>
      <c r="G59" s="110">
        <v>44389</v>
      </c>
      <c r="H59" s="109">
        <f t="shared" si="0"/>
        <v>17</v>
      </c>
      <c r="I59" s="109">
        <v>10</v>
      </c>
      <c r="J59" s="111">
        <f t="shared" si="1"/>
        <v>9.5000000000000001E-2</v>
      </c>
      <c r="K59" s="112">
        <v>74536.44</v>
      </c>
      <c r="L59" s="112">
        <v>1</v>
      </c>
      <c r="M59" s="121">
        <v>0</v>
      </c>
      <c r="N59" s="112">
        <f t="shared" si="2"/>
        <v>74536.44</v>
      </c>
      <c r="O59" s="112">
        <f t="shared" si="3"/>
        <v>120376.35060000001</v>
      </c>
      <c r="P59" s="114">
        <f t="shared" si="10"/>
        <v>3726.8220000000001</v>
      </c>
      <c r="Q59" s="115">
        <f t="shared" si="11"/>
        <v>3726.8220000000001</v>
      </c>
    </row>
    <row r="60" spans="2:17" x14ac:dyDescent="0.25">
      <c r="B60" s="109">
        <v>55</v>
      </c>
      <c r="C60" s="109" t="s">
        <v>6462</v>
      </c>
      <c r="D60" s="109">
        <v>1200016590</v>
      </c>
      <c r="E60" s="108" t="s">
        <v>1151</v>
      </c>
      <c r="F60" s="109">
        <v>2004</v>
      </c>
      <c r="G60" s="110">
        <v>44389</v>
      </c>
      <c r="H60" s="109">
        <f t="shared" si="0"/>
        <v>17</v>
      </c>
      <c r="I60" s="109">
        <v>10</v>
      </c>
      <c r="J60" s="111">
        <f t="shared" si="1"/>
        <v>9.5000000000000001E-2</v>
      </c>
      <c r="K60" s="112">
        <v>55966.97</v>
      </c>
      <c r="L60" s="112">
        <v>1</v>
      </c>
      <c r="M60" s="121">
        <v>0</v>
      </c>
      <c r="N60" s="112">
        <f t="shared" si="2"/>
        <v>55966.97</v>
      </c>
      <c r="O60" s="112">
        <f t="shared" si="3"/>
        <v>90386.65655</v>
      </c>
      <c r="P60" s="114">
        <f t="shared" si="10"/>
        <v>2798.3485000000001</v>
      </c>
      <c r="Q60" s="115">
        <f t="shared" si="11"/>
        <v>2798.3485000000001</v>
      </c>
    </row>
    <row r="61" spans="2:17" x14ac:dyDescent="0.25">
      <c r="B61" s="109">
        <v>56</v>
      </c>
      <c r="C61" s="109" t="s">
        <v>6462</v>
      </c>
      <c r="D61" s="109">
        <v>1200016290</v>
      </c>
      <c r="E61" s="108" t="s">
        <v>1152</v>
      </c>
      <c r="F61" s="109">
        <v>2004</v>
      </c>
      <c r="G61" s="110">
        <v>44389</v>
      </c>
      <c r="H61" s="109">
        <f t="shared" si="0"/>
        <v>17</v>
      </c>
      <c r="I61" s="109">
        <v>10</v>
      </c>
      <c r="J61" s="111">
        <f t="shared" si="1"/>
        <v>9.5000000000000001E-2</v>
      </c>
      <c r="K61" s="112">
        <v>50572.24</v>
      </c>
      <c r="L61" s="112">
        <v>1</v>
      </c>
      <c r="M61" s="121">
        <v>0</v>
      </c>
      <c r="N61" s="112">
        <f t="shared" si="2"/>
        <v>50572.24</v>
      </c>
      <c r="O61" s="112">
        <f t="shared" si="3"/>
        <v>81674.167600000001</v>
      </c>
      <c r="P61" s="114">
        <f t="shared" si="10"/>
        <v>2528.6120000000001</v>
      </c>
      <c r="Q61" s="115">
        <f t="shared" si="11"/>
        <v>2528.6120000000001</v>
      </c>
    </row>
    <row r="62" spans="2:17" x14ac:dyDescent="0.25">
      <c r="B62" s="109">
        <v>57</v>
      </c>
      <c r="C62" s="109" t="s">
        <v>6462</v>
      </c>
      <c r="D62" s="109">
        <v>1200016270</v>
      </c>
      <c r="E62" s="108" t="s">
        <v>1153</v>
      </c>
      <c r="F62" s="109">
        <v>2004</v>
      </c>
      <c r="G62" s="110">
        <v>44389</v>
      </c>
      <c r="H62" s="109">
        <f t="shared" si="0"/>
        <v>17</v>
      </c>
      <c r="I62" s="109">
        <v>10</v>
      </c>
      <c r="J62" s="111">
        <f t="shared" si="1"/>
        <v>9.5000000000000001E-2</v>
      </c>
      <c r="K62" s="112">
        <v>46137</v>
      </c>
      <c r="L62" s="112">
        <v>1</v>
      </c>
      <c r="M62" s="121">
        <v>0</v>
      </c>
      <c r="N62" s="112">
        <f t="shared" si="2"/>
        <v>46137</v>
      </c>
      <c r="O62" s="112">
        <f t="shared" si="3"/>
        <v>74511.255000000005</v>
      </c>
      <c r="P62" s="114">
        <f t="shared" si="10"/>
        <v>2306.85</v>
      </c>
      <c r="Q62" s="115">
        <f t="shared" si="11"/>
        <v>2306.85</v>
      </c>
    </row>
    <row r="63" spans="2:17" x14ac:dyDescent="0.25">
      <c r="B63" s="109">
        <v>58</v>
      </c>
      <c r="C63" s="109" t="s">
        <v>6462</v>
      </c>
      <c r="D63" s="109">
        <v>1200016350</v>
      </c>
      <c r="E63" s="108" t="s">
        <v>1154</v>
      </c>
      <c r="F63" s="109">
        <v>2004</v>
      </c>
      <c r="G63" s="110">
        <v>44389</v>
      </c>
      <c r="H63" s="109">
        <f t="shared" si="0"/>
        <v>17</v>
      </c>
      <c r="I63" s="109">
        <v>10</v>
      </c>
      <c r="J63" s="111">
        <f t="shared" si="1"/>
        <v>9.5000000000000001E-2</v>
      </c>
      <c r="K63" s="112">
        <v>40370.379999999997</v>
      </c>
      <c r="L63" s="112">
        <v>1</v>
      </c>
      <c r="M63" s="121">
        <v>0</v>
      </c>
      <c r="N63" s="112">
        <f t="shared" si="2"/>
        <v>40370.379999999997</v>
      </c>
      <c r="O63" s="112">
        <f t="shared" si="3"/>
        <v>65198.163699999997</v>
      </c>
      <c r="P63" s="114">
        <f t="shared" si="10"/>
        <v>2018.519</v>
      </c>
      <c r="Q63" s="115">
        <f t="shared" si="11"/>
        <v>2018.519</v>
      </c>
    </row>
    <row r="64" spans="2:17" x14ac:dyDescent="0.25">
      <c r="B64" s="109">
        <v>59</v>
      </c>
      <c r="C64" s="109" t="s">
        <v>6462</v>
      </c>
      <c r="D64" s="109">
        <v>1200015690</v>
      </c>
      <c r="E64" s="108" t="s">
        <v>1155</v>
      </c>
      <c r="F64" s="109">
        <v>2004</v>
      </c>
      <c r="G64" s="110">
        <v>44389</v>
      </c>
      <c r="H64" s="109">
        <f t="shared" si="0"/>
        <v>17</v>
      </c>
      <c r="I64" s="109">
        <v>10</v>
      </c>
      <c r="J64" s="111">
        <f t="shared" si="1"/>
        <v>9.5000000000000001E-2</v>
      </c>
      <c r="K64" s="112">
        <v>34944.129999999997</v>
      </c>
      <c r="L64" s="112">
        <v>1</v>
      </c>
      <c r="M64" s="121">
        <v>0</v>
      </c>
      <c r="N64" s="112">
        <f t="shared" si="2"/>
        <v>34944.129999999997</v>
      </c>
      <c r="O64" s="112">
        <f t="shared" si="3"/>
        <v>56434.769949999994</v>
      </c>
      <c r="P64" s="114">
        <f t="shared" si="10"/>
        <v>1747.2065</v>
      </c>
      <c r="Q64" s="115">
        <f t="shared" si="11"/>
        <v>1747.2065</v>
      </c>
    </row>
    <row r="65" spans="2:17" x14ac:dyDescent="0.25">
      <c r="B65" s="109">
        <v>60</v>
      </c>
      <c r="C65" s="109" t="s">
        <v>6462</v>
      </c>
      <c r="D65" s="109">
        <v>1200016910</v>
      </c>
      <c r="E65" s="108" t="s">
        <v>1156</v>
      </c>
      <c r="F65" s="109">
        <v>2004</v>
      </c>
      <c r="G65" s="110">
        <v>44389</v>
      </c>
      <c r="H65" s="109">
        <f t="shared" si="0"/>
        <v>17</v>
      </c>
      <c r="I65" s="109">
        <v>10</v>
      </c>
      <c r="J65" s="111">
        <f t="shared" si="1"/>
        <v>9.5000000000000001E-2</v>
      </c>
      <c r="K65" s="112">
        <v>34500</v>
      </c>
      <c r="L65" s="112">
        <v>1</v>
      </c>
      <c r="M65" s="121">
        <v>0</v>
      </c>
      <c r="N65" s="112">
        <f t="shared" si="2"/>
        <v>34500</v>
      </c>
      <c r="O65" s="112">
        <f t="shared" si="3"/>
        <v>55717.5</v>
      </c>
      <c r="P65" s="114">
        <f t="shared" si="10"/>
        <v>1725</v>
      </c>
      <c r="Q65" s="115">
        <f t="shared" si="11"/>
        <v>1725</v>
      </c>
    </row>
    <row r="66" spans="2:17" x14ac:dyDescent="0.25">
      <c r="B66" s="109">
        <v>61</v>
      </c>
      <c r="C66" s="109" t="s">
        <v>6462</v>
      </c>
      <c r="D66" s="109">
        <v>1200016260</v>
      </c>
      <c r="E66" s="108" t="s">
        <v>1157</v>
      </c>
      <c r="F66" s="109">
        <v>2004</v>
      </c>
      <c r="G66" s="110">
        <v>44389</v>
      </c>
      <c r="H66" s="109">
        <f t="shared" si="0"/>
        <v>17</v>
      </c>
      <c r="I66" s="109">
        <v>10</v>
      </c>
      <c r="J66" s="111">
        <f t="shared" si="1"/>
        <v>9.5000000000000001E-2</v>
      </c>
      <c r="K66" s="112">
        <v>31006.959999999999</v>
      </c>
      <c r="L66" s="112">
        <v>1</v>
      </c>
      <c r="M66" s="121">
        <v>0</v>
      </c>
      <c r="N66" s="112">
        <f t="shared" si="2"/>
        <v>31006.959999999999</v>
      </c>
      <c r="O66" s="112">
        <f t="shared" si="3"/>
        <v>50076.240399999995</v>
      </c>
      <c r="P66" s="114">
        <f t="shared" si="10"/>
        <v>1550.348</v>
      </c>
      <c r="Q66" s="115">
        <f t="shared" si="11"/>
        <v>1550.348</v>
      </c>
    </row>
    <row r="67" spans="2:17" x14ac:dyDescent="0.25">
      <c r="B67" s="109">
        <v>62</v>
      </c>
      <c r="C67" s="109" t="s">
        <v>6462</v>
      </c>
      <c r="D67" s="109">
        <v>1200015630</v>
      </c>
      <c r="E67" s="108" t="s">
        <v>1158</v>
      </c>
      <c r="F67" s="109">
        <v>2004</v>
      </c>
      <c r="G67" s="110">
        <v>44389</v>
      </c>
      <c r="H67" s="109">
        <f t="shared" si="0"/>
        <v>17</v>
      </c>
      <c r="I67" s="109">
        <v>10</v>
      </c>
      <c r="J67" s="111">
        <f t="shared" si="1"/>
        <v>9.5000000000000001E-2</v>
      </c>
      <c r="K67" s="112">
        <v>26472.98</v>
      </c>
      <c r="L67" s="112">
        <v>1</v>
      </c>
      <c r="M67" s="121">
        <v>0</v>
      </c>
      <c r="N67" s="112">
        <f t="shared" si="2"/>
        <v>26472.98</v>
      </c>
      <c r="O67" s="112">
        <f t="shared" si="3"/>
        <v>42753.862699999998</v>
      </c>
      <c r="P67" s="114">
        <f t="shared" si="10"/>
        <v>1323.6490000000001</v>
      </c>
      <c r="Q67" s="115">
        <f t="shared" si="11"/>
        <v>1323.6490000000001</v>
      </c>
    </row>
    <row r="68" spans="2:17" x14ac:dyDescent="0.25">
      <c r="B68" s="109">
        <v>63</v>
      </c>
      <c r="C68" s="109" t="s">
        <v>6462</v>
      </c>
      <c r="D68" s="109">
        <v>1200017110</v>
      </c>
      <c r="E68" s="108" t="s">
        <v>1159</v>
      </c>
      <c r="F68" s="109">
        <v>2004</v>
      </c>
      <c r="G68" s="110">
        <v>44389</v>
      </c>
      <c r="H68" s="109">
        <f t="shared" si="0"/>
        <v>17</v>
      </c>
      <c r="I68" s="109">
        <v>10</v>
      </c>
      <c r="J68" s="111">
        <f t="shared" si="1"/>
        <v>9.5000000000000001E-2</v>
      </c>
      <c r="K68" s="112">
        <v>25772.18</v>
      </c>
      <c r="L68" s="112">
        <v>1</v>
      </c>
      <c r="M68" s="121">
        <v>0</v>
      </c>
      <c r="N68" s="112">
        <f t="shared" si="2"/>
        <v>25772.18</v>
      </c>
      <c r="O68" s="112">
        <f t="shared" si="3"/>
        <v>41622.070700000004</v>
      </c>
      <c r="P68" s="114">
        <f t="shared" si="10"/>
        <v>1288.6090000000002</v>
      </c>
      <c r="Q68" s="115">
        <f t="shared" si="11"/>
        <v>1288.6090000000002</v>
      </c>
    </row>
    <row r="69" spans="2:17" x14ac:dyDescent="0.25">
      <c r="B69" s="109">
        <v>64</v>
      </c>
      <c r="C69" s="109" t="s">
        <v>6462</v>
      </c>
      <c r="D69" s="109">
        <v>1200016700</v>
      </c>
      <c r="E69" s="108" t="s">
        <v>1160</v>
      </c>
      <c r="F69" s="109">
        <v>2004</v>
      </c>
      <c r="G69" s="110">
        <v>44389</v>
      </c>
      <c r="H69" s="109">
        <f t="shared" si="0"/>
        <v>17</v>
      </c>
      <c r="I69" s="109">
        <v>10</v>
      </c>
      <c r="J69" s="111">
        <f t="shared" si="1"/>
        <v>9.5000000000000001E-2</v>
      </c>
      <c r="K69" s="112">
        <v>18299.55</v>
      </c>
      <c r="L69" s="112">
        <v>1</v>
      </c>
      <c r="M69" s="121">
        <v>0</v>
      </c>
      <c r="N69" s="112">
        <f t="shared" si="2"/>
        <v>18299.55</v>
      </c>
      <c r="O69" s="112">
        <f t="shared" si="3"/>
        <v>29553.773249999998</v>
      </c>
      <c r="P69" s="114">
        <f t="shared" si="10"/>
        <v>914.97749999999996</v>
      </c>
      <c r="Q69" s="115">
        <f t="shared" si="11"/>
        <v>914.97749999999996</v>
      </c>
    </row>
    <row r="70" spans="2:17" x14ac:dyDescent="0.25">
      <c r="B70" s="109">
        <v>65</v>
      </c>
      <c r="C70" s="109" t="s">
        <v>6462</v>
      </c>
      <c r="D70" s="109">
        <v>1200016360</v>
      </c>
      <c r="E70" s="108" t="s">
        <v>1161</v>
      </c>
      <c r="F70" s="109">
        <v>2004</v>
      </c>
      <c r="G70" s="110">
        <v>44389</v>
      </c>
      <c r="H70" s="109">
        <f t="shared" ref="H70:H133" si="12">YEAR(G70)-F70</f>
        <v>17</v>
      </c>
      <c r="I70" s="109">
        <v>10</v>
      </c>
      <c r="J70" s="111">
        <f t="shared" ref="J70:J133" si="13">(95/I70/100)</f>
        <v>9.5000000000000001E-2</v>
      </c>
      <c r="K70" s="112">
        <v>14640.13</v>
      </c>
      <c r="L70" s="112">
        <v>1</v>
      </c>
      <c r="M70" s="121">
        <v>0</v>
      </c>
      <c r="N70" s="112">
        <f t="shared" ref="N70:N133" si="14">K70*(1+M70)</f>
        <v>14640.13</v>
      </c>
      <c r="O70" s="112">
        <f t="shared" ref="O70:O133" si="15">H70*J70*N70</f>
        <v>23643.809949999999</v>
      </c>
      <c r="P70" s="138">
        <f t="shared" ref="P70:P120" si="16">IF(N70-O70&lt;=0,5%*K70,N70-O70)</f>
        <v>732.00649999999996</v>
      </c>
      <c r="Q70" s="139">
        <f t="shared" ref="Q70:Q120" si="17">IF(P70=K70*5%,P70,P70*0.9)</f>
        <v>732.00649999999996</v>
      </c>
    </row>
    <row r="71" spans="2:17" x14ac:dyDescent="0.25">
      <c r="B71" s="109">
        <v>66</v>
      </c>
      <c r="C71" s="109" t="s">
        <v>6462</v>
      </c>
      <c r="D71" s="109">
        <v>1200016340</v>
      </c>
      <c r="E71" s="108" t="s">
        <v>1162</v>
      </c>
      <c r="F71" s="109">
        <v>2004</v>
      </c>
      <c r="G71" s="110">
        <v>44389</v>
      </c>
      <c r="H71" s="109">
        <f t="shared" si="12"/>
        <v>17</v>
      </c>
      <c r="I71" s="109">
        <v>8</v>
      </c>
      <c r="J71" s="111">
        <f t="shared" si="13"/>
        <v>0.11874999999999999</v>
      </c>
      <c r="K71" s="112">
        <v>11091.13</v>
      </c>
      <c r="L71" s="112">
        <v>1</v>
      </c>
      <c r="M71" s="121">
        <v>0</v>
      </c>
      <c r="N71" s="112">
        <f t="shared" si="14"/>
        <v>11091.13</v>
      </c>
      <c r="O71" s="112">
        <f t="shared" si="15"/>
        <v>22390.218687499997</v>
      </c>
      <c r="P71" s="114">
        <f t="shared" ref="P71:P112" si="18">IF(N71-O71&lt;=0,5%*N71,N71-O71)</f>
        <v>554.55650000000003</v>
      </c>
      <c r="Q71" s="115">
        <f t="shared" ref="Q71:Q112" si="19">IF(P71=N71*5%,P71,P71*0.9)</f>
        <v>554.55650000000003</v>
      </c>
    </row>
    <row r="72" spans="2:17" x14ac:dyDescent="0.25">
      <c r="B72" s="109">
        <v>67</v>
      </c>
      <c r="C72" s="109" t="s">
        <v>6462</v>
      </c>
      <c r="D72" s="109">
        <v>1200015670</v>
      </c>
      <c r="E72" s="108" t="s">
        <v>1163</v>
      </c>
      <c r="F72" s="109">
        <v>2004</v>
      </c>
      <c r="G72" s="110">
        <v>44389</v>
      </c>
      <c r="H72" s="109">
        <f t="shared" si="12"/>
        <v>17</v>
      </c>
      <c r="I72" s="109">
        <v>10</v>
      </c>
      <c r="J72" s="111">
        <f t="shared" si="13"/>
        <v>9.5000000000000001E-2</v>
      </c>
      <c r="K72" s="112">
        <v>8428.2099999999991</v>
      </c>
      <c r="L72" s="112">
        <v>1</v>
      </c>
      <c r="M72" s="121">
        <v>0</v>
      </c>
      <c r="N72" s="112">
        <f t="shared" si="14"/>
        <v>8428.2099999999991</v>
      </c>
      <c r="O72" s="112">
        <f t="shared" si="15"/>
        <v>13611.559149999999</v>
      </c>
      <c r="P72" s="114">
        <f t="shared" si="18"/>
        <v>421.41049999999996</v>
      </c>
      <c r="Q72" s="115">
        <f t="shared" si="19"/>
        <v>421.41049999999996</v>
      </c>
    </row>
    <row r="73" spans="2:17" x14ac:dyDescent="0.25">
      <c r="B73" s="109">
        <v>68</v>
      </c>
      <c r="C73" s="109" t="s">
        <v>6462</v>
      </c>
      <c r="D73" s="109">
        <v>1200016330</v>
      </c>
      <c r="E73" s="108" t="s">
        <v>1164</v>
      </c>
      <c r="F73" s="109">
        <v>2004</v>
      </c>
      <c r="G73" s="110">
        <v>44389</v>
      </c>
      <c r="H73" s="109">
        <f t="shared" si="12"/>
        <v>17</v>
      </c>
      <c r="I73" s="109">
        <v>10</v>
      </c>
      <c r="J73" s="111">
        <f t="shared" si="13"/>
        <v>9.5000000000000001E-2</v>
      </c>
      <c r="K73" s="112">
        <v>6654.38</v>
      </c>
      <c r="L73" s="112">
        <v>1</v>
      </c>
      <c r="M73" s="121">
        <v>0</v>
      </c>
      <c r="N73" s="112">
        <f t="shared" si="14"/>
        <v>6654.38</v>
      </c>
      <c r="O73" s="112">
        <f t="shared" si="15"/>
        <v>10746.823700000001</v>
      </c>
      <c r="P73" s="114">
        <f t="shared" si="18"/>
        <v>332.71900000000005</v>
      </c>
      <c r="Q73" s="115">
        <f t="shared" si="19"/>
        <v>332.71900000000005</v>
      </c>
    </row>
    <row r="74" spans="2:17" x14ac:dyDescent="0.25">
      <c r="B74" s="109">
        <v>69</v>
      </c>
      <c r="C74" s="109" t="s">
        <v>6462</v>
      </c>
      <c r="D74" s="109">
        <v>1200017090</v>
      </c>
      <c r="E74" s="108" t="s">
        <v>1165</v>
      </c>
      <c r="F74" s="109">
        <v>2004</v>
      </c>
      <c r="G74" s="110">
        <v>44389</v>
      </c>
      <c r="H74" s="109">
        <f t="shared" si="12"/>
        <v>17</v>
      </c>
      <c r="I74" s="109">
        <v>10</v>
      </c>
      <c r="J74" s="111">
        <f t="shared" si="13"/>
        <v>9.5000000000000001E-2</v>
      </c>
      <c r="K74" s="112">
        <v>5209.1099999999997</v>
      </c>
      <c r="L74" s="112">
        <v>1</v>
      </c>
      <c r="M74" s="121">
        <v>0</v>
      </c>
      <c r="N74" s="112">
        <f t="shared" si="14"/>
        <v>5209.1099999999997</v>
      </c>
      <c r="O74" s="112">
        <f t="shared" si="15"/>
        <v>8412.7126499999995</v>
      </c>
      <c r="P74" s="114">
        <f t="shared" si="18"/>
        <v>260.45549999999997</v>
      </c>
      <c r="Q74" s="115">
        <f t="shared" si="19"/>
        <v>260.45549999999997</v>
      </c>
    </row>
    <row r="75" spans="2:17" x14ac:dyDescent="0.25">
      <c r="B75" s="109">
        <v>70</v>
      </c>
      <c r="C75" s="109" t="s">
        <v>6462</v>
      </c>
      <c r="D75" s="109">
        <v>1200017410</v>
      </c>
      <c r="E75" s="108" t="s">
        <v>1130</v>
      </c>
      <c r="F75" s="109">
        <v>2005</v>
      </c>
      <c r="G75" s="110">
        <v>44389</v>
      </c>
      <c r="H75" s="109">
        <f t="shared" si="12"/>
        <v>16</v>
      </c>
      <c r="I75" s="109">
        <v>15</v>
      </c>
      <c r="J75" s="111">
        <f t="shared" si="13"/>
        <v>6.3333333333333325E-2</v>
      </c>
      <c r="K75" s="112">
        <v>2265238.13</v>
      </c>
      <c r="L75" s="112">
        <v>1</v>
      </c>
      <c r="M75" s="121">
        <v>0</v>
      </c>
      <c r="N75" s="112">
        <f t="shared" si="14"/>
        <v>2265238.13</v>
      </c>
      <c r="O75" s="112">
        <f t="shared" si="15"/>
        <v>2295441.3050666661</v>
      </c>
      <c r="P75" s="114">
        <f t="shared" si="18"/>
        <v>113261.9065</v>
      </c>
      <c r="Q75" s="115">
        <f t="shared" si="19"/>
        <v>113261.9065</v>
      </c>
    </row>
    <row r="76" spans="2:17" x14ac:dyDescent="0.25">
      <c r="B76" s="109">
        <v>71</v>
      </c>
      <c r="C76" s="109" t="s">
        <v>6462</v>
      </c>
      <c r="D76" s="109">
        <v>1200016100</v>
      </c>
      <c r="E76" s="108" t="s">
        <v>1166</v>
      </c>
      <c r="F76" s="109">
        <v>2005</v>
      </c>
      <c r="G76" s="110">
        <v>44389</v>
      </c>
      <c r="H76" s="109">
        <f t="shared" si="12"/>
        <v>16</v>
      </c>
      <c r="I76" s="109">
        <v>15</v>
      </c>
      <c r="J76" s="111">
        <f t="shared" si="13"/>
        <v>6.3333333333333325E-2</v>
      </c>
      <c r="K76" s="112">
        <v>1546791.46</v>
      </c>
      <c r="L76" s="112">
        <v>1</v>
      </c>
      <c r="M76" s="121">
        <v>0</v>
      </c>
      <c r="N76" s="112">
        <f t="shared" si="14"/>
        <v>1546791.46</v>
      </c>
      <c r="O76" s="112">
        <f t="shared" si="15"/>
        <v>1567415.3461333332</v>
      </c>
      <c r="P76" s="114">
        <f t="shared" si="18"/>
        <v>77339.573000000004</v>
      </c>
      <c r="Q76" s="115">
        <f t="shared" si="19"/>
        <v>77339.573000000004</v>
      </c>
    </row>
    <row r="77" spans="2:17" x14ac:dyDescent="0.25">
      <c r="B77" s="109">
        <v>72</v>
      </c>
      <c r="C77" s="109" t="s">
        <v>6462</v>
      </c>
      <c r="D77" s="109">
        <v>1200017430</v>
      </c>
      <c r="E77" s="108" t="s">
        <v>1130</v>
      </c>
      <c r="F77" s="109">
        <v>2005</v>
      </c>
      <c r="G77" s="110">
        <v>44389</v>
      </c>
      <c r="H77" s="109">
        <f t="shared" si="12"/>
        <v>16</v>
      </c>
      <c r="I77" s="109">
        <v>15</v>
      </c>
      <c r="J77" s="111">
        <f t="shared" si="13"/>
        <v>6.3333333333333325E-2</v>
      </c>
      <c r="K77" s="112">
        <v>1520493.67</v>
      </c>
      <c r="L77" s="112">
        <v>1</v>
      </c>
      <c r="M77" s="121">
        <v>0</v>
      </c>
      <c r="N77" s="112">
        <f t="shared" si="14"/>
        <v>1520493.67</v>
      </c>
      <c r="O77" s="112">
        <f t="shared" si="15"/>
        <v>1540766.9189333331</v>
      </c>
      <c r="P77" s="114">
        <f t="shared" si="18"/>
        <v>76024.683499999999</v>
      </c>
      <c r="Q77" s="115">
        <f t="shared" si="19"/>
        <v>76024.683499999999</v>
      </c>
    </row>
    <row r="78" spans="2:17" x14ac:dyDescent="0.25">
      <c r="B78" s="109">
        <v>73</v>
      </c>
      <c r="C78" s="109" t="s">
        <v>6462</v>
      </c>
      <c r="D78" s="109">
        <v>1200017450</v>
      </c>
      <c r="E78" s="108" t="s">
        <v>1130</v>
      </c>
      <c r="F78" s="109">
        <v>2005</v>
      </c>
      <c r="G78" s="110">
        <v>44389</v>
      </c>
      <c r="H78" s="109">
        <f t="shared" si="12"/>
        <v>16</v>
      </c>
      <c r="I78" s="109">
        <v>15</v>
      </c>
      <c r="J78" s="111">
        <f t="shared" si="13"/>
        <v>6.3333333333333325E-2</v>
      </c>
      <c r="K78" s="112">
        <v>1517696.96</v>
      </c>
      <c r="L78" s="112">
        <v>1</v>
      </c>
      <c r="M78" s="121">
        <v>0</v>
      </c>
      <c r="N78" s="112">
        <f t="shared" si="14"/>
        <v>1517696.96</v>
      </c>
      <c r="O78" s="112">
        <f t="shared" si="15"/>
        <v>1537932.9194666664</v>
      </c>
      <c r="P78" s="114">
        <f t="shared" si="18"/>
        <v>75884.847999999998</v>
      </c>
      <c r="Q78" s="115">
        <f t="shared" si="19"/>
        <v>75884.847999999998</v>
      </c>
    </row>
    <row r="79" spans="2:17" x14ac:dyDescent="0.25">
      <c r="B79" s="109">
        <v>74</v>
      </c>
      <c r="C79" s="109" t="s">
        <v>6462</v>
      </c>
      <c r="D79" s="109">
        <v>1200017440</v>
      </c>
      <c r="E79" s="108" t="s">
        <v>1130</v>
      </c>
      <c r="F79" s="109">
        <v>2005</v>
      </c>
      <c r="G79" s="110">
        <v>44389</v>
      </c>
      <c r="H79" s="109">
        <f t="shared" si="12"/>
        <v>16</v>
      </c>
      <c r="I79" s="109">
        <v>15</v>
      </c>
      <c r="J79" s="111">
        <f t="shared" si="13"/>
        <v>6.3333333333333325E-2</v>
      </c>
      <c r="K79" s="112">
        <v>1506864.88</v>
      </c>
      <c r="L79" s="112">
        <v>1</v>
      </c>
      <c r="M79" s="121">
        <v>0</v>
      </c>
      <c r="N79" s="112">
        <f t="shared" si="14"/>
        <v>1506864.88</v>
      </c>
      <c r="O79" s="112">
        <f t="shared" si="15"/>
        <v>1526956.411733333</v>
      </c>
      <c r="P79" s="114">
        <f t="shared" si="18"/>
        <v>75343.243999999992</v>
      </c>
      <c r="Q79" s="115">
        <f t="shared" si="19"/>
        <v>75343.243999999992</v>
      </c>
    </row>
    <row r="80" spans="2:17" x14ac:dyDescent="0.25">
      <c r="B80" s="109">
        <v>75</v>
      </c>
      <c r="C80" s="109" t="s">
        <v>6462</v>
      </c>
      <c r="D80" s="109">
        <v>1200016030</v>
      </c>
      <c r="E80" s="108" t="s">
        <v>1141</v>
      </c>
      <c r="F80" s="109">
        <v>2005</v>
      </c>
      <c r="G80" s="110">
        <v>44389</v>
      </c>
      <c r="H80" s="109">
        <f t="shared" si="12"/>
        <v>16</v>
      </c>
      <c r="I80" s="109">
        <v>15</v>
      </c>
      <c r="J80" s="111">
        <f t="shared" si="13"/>
        <v>6.3333333333333325E-2</v>
      </c>
      <c r="K80" s="112">
        <v>605200</v>
      </c>
      <c r="L80" s="112">
        <v>1</v>
      </c>
      <c r="M80" s="121">
        <v>0</v>
      </c>
      <c r="N80" s="112">
        <f t="shared" si="14"/>
        <v>605200</v>
      </c>
      <c r="O80" s="112">
        <f t="shared" si="15"/>
        <v>613269.33333333326</v>
      </c>
      <c r="P80" s="114">
        <f t="shared" si="18"/>
        <v>30260</v>
      </c>
      <c r="Q80" s="115">
        <f t="shared" si="19"/>
        <v>30260</v>
      </c>
    </row>
    <row r="81" spans="2:17" x14ac:dyDescent="0.25">
      <c r="B81" s="109">
        <v>76</v>
      </c>
      <c r="C81" s="109" t="s">
        <v>6462</v>
      </c>
      <c r="D81" s="109">
        <v>1200015860</v>
      </c>
      <c r="E81" s="108" t="s">
        <v>1167</v>
      </c>
      <c r="F81" s="109">
        <v>2005</v>
      </c>
      <c r="G81" s="110">
        <v>44389</v>
      </c>
      <c r="H81" s="109">
        <f t="shared" si="12"/>
        <v>16</v>
      </c>
      <c r="I81" s="109">
        <v>8</v>
      </c>
      <c r="J81" s="111">
        <f t="shared" si="13"/>
        <v>0.11874999999999999</v>
      </c>
      <c r="K81" s="112">
        <v>425000</v>
      </c>
      <c r="L81" s="112">
        <v>1</v>
      </c>
      <c r="M81" s="121">
        <v>0</v>
      </c>
      <c r="N81" s="112">
        <f t="shared" si="14"/>
        <v>425000</v>
      </c>
      <c r="O81" s="112">
        <f t="shared" si="15"/>
        <v>807500</v>
      </c>
      <c r="P81" s="114">
        <f t="shared" si="18"/>
        <v>21250</v>
      </c>
      <c r="Q81" s="115">
        <f t="shared" si="19"/>
        <v>21250</v>
      </c>
    </row>
    <row r="82" spans="2:17" x14ac:dyDescent="0.25">
      <c r="B82" s="109">
        <v>77</v>
      </c>
      <c r="C82" s="109" t="s">
        <v>6462</v>
      </c>
      <c r="D82" s="109">
        <v>1200016070</v>
      </c>
      <c r="E82" s="108" t="s">
        <v>1168</v>
      </c>
      <c r="F82" s="109">
        <v>2005</v>
      </c>
      <c r="G82" s="110">
        <v>44389</v>
      </c>
      <c r="H82" s="109">
        <f t="shared" si="12"/>
        <v>16</v>
      </c>
      <c r="I82" s="109">
        <v>10</v>
      </c>
      <c r="J82" s="111">
        <f t="shared" si="13"/>
        <v>9.5000000000000001E-2</v>
      </c>
      <c r="K82" s="112">
        <v>418603</v>
      </c>
      <c r="L82" s="112">
        <v>1</v>
      </c>
      <c r="M82" s="121">
        <v>0</v>
      </c>
      <c r="N82" s="112">
        <f t="shared" si="14"/>
        <v>418603</v>
      </c>
      <c r="O82" s="112">
        <f t="shared" si="15"/>
        <v>636276.56000000006</v>
      </c>
      <c r="P82" s="114">
        <f t="shared" si="18"/>
        <v>20930.150000000001</v>
      </c>
      <c r="Q82" s="115">
        <f t="shared" si="19"/>
        <v>20930.150000000001</v>
      </c>
    </row>
    <row r="83" spans="2:17" x14ac:dyDescent="0.25">
      <c r="B83" s="109">
        <v>78</v>
      </c>
      <c r="C83" s="109" t="s">
        <v>6462</v>
      </c>
      <c r="D83" s="109">
        <v>1200016410</v>
      </c>
      <c r="E83" s="108" t="s">
        <v>1169</v>
      </c>
      <c r="F83" s="109">
        <v>2005</v>
      </c>
      <c r="G83" s="110">
        <v>44389</v>
      </c>
      <c r="H83" s="109">
        <f t="shared" si="12"/>
        <v>16</v>
      </c>
      <c r="I83" s="109">
        <v>10</v>
      </c>
      <c r="J83" s="111">
        <f t="shared" si="13"/>
        <v>9.5000000000000001E-2</v>
      </c>
      <c r="K83" s="112">
        <v>313949.94</v>
      </c>
      <c r="L83" s="112">
        <v>1</v>
      </c>
      <c r="M83" s="121">
        <v>0</v>
      </c>
      <c r="N83" s="112">
        <f t="shared" si="14"/>
        <v>313949.94</v>
      </c>
      <c r="O83" s="112">
        <f t="shared" si="15"/>
        <v>477203.90880000003</v>
      </c>
      <c r="P83" s="114">
        <f t="shared" si="18"/>
        <v>15697.497000000001</v>
      </c>
      <c r="Q83" s="115">
        <f t="shared" si="19"/>
        <v>15697.497000000001</v>
      </c>
    </row>
    <row r="84" spans="2:17" x14ac:dyDescent="0.25">
      <c r="B84" s="109">
        <v>79</v>
      </c>
      <c r="C84" s="109" t="s">
        <v>6462</v>
      </c>
      <c r="D84" s="109">
        <v>1200016020</v>
      </c>
      <c r="E84" s="108" t="s">
        <v>1141</v>
      </c>
      <c r="F84" s="109">
        <v>2005</v>
      </c>
      <c r="G84" s="110">
        <v>44389</v>
      </c>
      <c r="H84" s="109">
        <f t="shared" si="12"/>
        <v>16</v>
      </c>
      <c r="I84" s="109">
        <v>10</v>
      </c>
      <c r="J84" s="111">
        <f t="shared" si="13"/>
        <v>9.5000000000000001E-2</v>
      </c>
      <c r="K84" s="112">
        <v>241332</v>
      </c>
      <c r="L84" s="112">
        <v>1</v>
      </c>
      <c r="M84" s="121">
        <v>0</v>
      </c>
      <c r="N84" s="112">
        <f t="shared" si="14"/>
        <v>241332</v>
      </c>
      <c r="O84" s="112">
        <f t="shared" si="15"/>
        <v>366824.64</v>
      </c>
      <c r="P84" s="114">
        <f t="shared" si="18"/>
        <v>12066.6</v>
      </c>
      <c r="Q84" s="115">
        <f t="shared" si="19"/>
        <v>12066.6</v>
      </c>
    </row>
    <row r="85" spans="2:17" x14ac:dyDescent="0.25">
      <c r="B85" s="109">
        <v>80</v>
      </c>
      <c r="C85" s="109" t="s">
        <v>6462</v>
      </c>
      <c r="D85" s="109">
        <v>1200016550</v>
      </c>
      <c r="E85" s="108" t="s">
        <v>1170</v>
      </c>
      <c r="F85" s="109">
        <v>2005</v>
      </c>
      <c r="G85" s="110">
        <v>44389</v>
      </c>
      <c r="H85" s="109">
        <f t="shared" si="12"/>
        <v>16</v>
      </c>
      <c r="I85" s="109">
        <v>10</v>
      </c>
      <c r="J85" s="111">
        <f t="shared" si="13"/>
        <v>9.5000000000000001E-2</v>
      </c>
      <c r="K85" s="112">
        <v>150482.16</v>
      </c>
      <c r="L85" s="112">
        <v>1</v>
      </c>
      <c r="M85" s="121">
        <v>0</v>
      </c>
      <c r="N85" s="112">
        <f t="shared" si="14"/>
        <v>150482.16</v>
      </c>
      <c r="O85" s="112">
        <f t="shared" si="15"/>
        <v>228732.88320000001</v>
      </c>
      <c r="P85" s="114">
        <f t="shared" si="18"/>
        <v>7524.1080000000002</v>
      </c>
      <c r="Q85" s="115">
        <f t="shared" si="19"/>
        <v>7524.1080000000002</v>
      </c>
    </row>
    <row r="86" spans="2:17" x14ac:dyDescent="0.25">
      <c r="B86" s="109">
        <v>81</v>
      </c>
      <c r="C86" s="109" t="s">
        <v>6462</v>
      </c>
      <c r="D86" s="109">
        <v>1200016840</v>
      </c>
      <c r="E86" s="108" t="s">
        <v>1171</v>
      </c>
      <c r="F86" s="109">
        <v>2005</v>
      </c>
      <c r="G86" s="110">
        <v>44389</v>
      </c>
      <c r="H86" s="109">
        <f t="shared" si="12"/>
        <v>16</v>
      </c>
      <c r="I86" s="109">
        <v>10</v>
      </c>
      <c r="J86" s="111">
        <f t="shared" si="13"/>
        <v>9.5000000000000001E-2</v>
      </c>
      <c r="K86" s="112">
        <v>90962</v>
      </c>
      <c r="L86" s="112">
        <v>1</v>
      </c>
      <c r="M86" s="121">
        <v>0</v>
      </c>
      <c r="N86" s="112">
        <f t="shared" si="14"/>
        <v>90962</v>
      </c>
      <c r="O86" s="112">
        <f t="shared" si="15"/>
        <v>138262.24</v>
      </c>
      <c r="P86" s="114">
        <f t="shared" si="18"/>
        <v>4548.1000000000004</v>
      </c>
      <c r="Q86" s="115">
        <f t="shared" si="19"/>
        <v>4548.1000000000004</v>
      </c>
    </row>
    <row r="87" spans="2:17" x14ac:dyDescent="0.25">
      <c r="B87" s="109">
        <v>82</v>
      </c>
      <c r="C87" s="109" t="s">
        <v>6462</v>
      </c>
      <c r="D87" s="109">
        <v>1200015950</v>
      </c>
      <c r="E87" s="108" t="s">
        <v>1112</v>
      </c>
      <c r="F87" s="109">
        <v>2005</v>
      </c>
      <c r="G87" s="110">
        <v>44389</v>
      </c>
      <c r="H87" s="109">
        <f t="shared" si="12"/>
        <v>16</v>
      </c>
      <c r="I87" s="109">
        <v>10</v>
      </c>
      <c r="J87" s="111">
        <f t="shared" si="13"/>
        <v>9.5000000000000001E-2</v>
      </c>
      <c r="K87" s="112">
        <v>44200</v>
      </c>
      <c r="L87" s="112">
        <v>1</v>
      </c>
      <c r="M87" s="121">
        <v>0</v>
      </c>
      <c r="N87" s="112">
        <f t="shared" si="14"/>
        <v>44200</v>
      </c>
      <c r="O87" s="112">
        <f t="shared" si="15"/>
        <v>67184</v>
      </c>
      <c r="P87" s="114">
        <f t="shared" si="18"/>
        <v>2210</v>
      </c>
      <c r="Q87" s="115">
        <f t="shared" si="19"/>
        <v>2210</v>
      </c>
    </row>
    <row r="88" spans="2:17" x14ac:dyDescent="0.25">
      <c r="B88" s="109">
        <v>83</v>
      </c>
      <c r="C88" s="109" t="s">
        <v>6462</v>
      </c>
      <c r="D88" s="109">
        <v>1200017040</v>
      </c>
      <c r="E88" s="108" t="s">
        <v>1172</v>
      </c>
      <c r="F88" s="109">
        <v>2005</v>
      </c>
      <c r="G88" s="110">
        <v>44389</v>
      </c>
      <c r="H88" s="109">
        <f t="shared" si="12"/>
        <v>16</v>
      </c>
      <c r="I88" s="109">
        <v>10</v>
      </c>
      <c r="J88" s="111">
        <f t="shared" si="13"/>
        <v>9.5000000000000001E-2</v>
      </c>
      <c r="K88" s="112">
        <v>18203</v>
      </c>
      <c r="L88" s="112">
        <v>1</v>
      </c>
      <c r="M88" s="121">
        <v>0</v>
      </c>
      <c r="N88" s="112">
        <f t="shared" si="14"/>
        <v>18203</v>
      </c>
      <c r="O88" s="112">
        <f t="shared" si="15"/>
        <v>27668.560000000001</v>
      </c>
      <c r="P88" s="114">
        <f t="shared" si="18"/>
        <v>910.15000000000009</v>
      </c>
      <c r="Q88" s="115">
        <f t="shared" si="19"/>
        <v>910.15000000000009</v>
      </c>
    </row>
    <row r="89" spans="2:17" x14ac:dyDescent="0.25">
      <c r="B89" s="109">
        <v>84</v>
      </c>
      <c r="C89" s="109" t="s">
        <v>6462</v>
      </c>
      <c r="D89" s="109">
        <v>1200017030</v>
      </c>
      <c r="E89" s="108" t="s">
        <v>1173</v>
      </c>
      <c r="F89" s="109">
        <v>2005</v>
      </c>
      <c r="G89" s="110">
        <v>44389</v>
      </c>
      <c r="H89" s="109">
        <f t="shared" si="12"/>
        <v>16</v>
      </c>
      <c r="I89" s="109">
        <v>10</v>
      </c>
      <c r="J89" s="111">
        <f t="shared" si="13"/>
        <v>9.5000000000000001E-2</v>
      </c>
      <c r="K89" s="112">
        <v>14152</v>
      </c>
      <c r="L89" s="112">
        <v>1</v>
      </c>
      <c r="M89" s="121">
        <v>0</v>
      </c>
      <c r="N89" s="112">
        <f t="shared" si="14"/>
        <v>14152</v>
      </c>
      <c r="O89" s="112">
        <f t="shared" si="15"/>
        <v>21511.040000000001</v>
      </c>
      <c r="P89" s="114">
        <f t="shared" si="18"/>
        <v>707.6</v>
      </c>
      <c r="Q89" s="115">
        <f t="shared" si="19"/>
        <v>707.6</v>
      </c>
    </row>
    <row r="90" spans="2:17" x14ac:dyDescent="0.25">
      <c r="B90" s="109">
        <v>85</v>
      </c>
      <c r="C90" s="109" t="s">
        <v>6462</v>
      </c>
      <c r="D90" s="109">
        <v>1200017540</v>
      </c>
      <c r="E90" s="108" t="s">
        <v>1174</v>
      </c>
      <c r="F90" s="109">
        <v>2006</v>
      </c>
      <c r="G90" s="110">
        <v>44389</v>
      </c>
      <c r="H90" s="109">
        <f t="shared" si="12"/>
        <v>15</v>
      </c>
      <c r="I90" s="109">
        <v>15</v>
      </c>
      <c r="J90" s="111">
        <f t="shared" si="13"/>
        <v>6.3333333333333325E-2</v>
      </c>
      <c r="K90" s="112">
        <v>3709361.45</v>
      </c>
      <c r="L90" s="112">
        <v>1</v>
      </c>
      <c r="M90" s="121">
        <v>0</v>
      </c>
      <c r="N90" s="112">
        <f t="shared" si="14"/>
        <v>3709361.45</v>
      </c>
      <c r="O90" s="112">
        <f t="shared" si="15"/>
        <v>3523893.3774999995</v>
      </c>
      <c r="P90" s="114">
        <f t="shared" si="18"/>
        <v>185468.07250000071</v>
      </c>
      <c r="Q90" s="115">
        <f t="shared" si="19"/>
        <v>166921.26525000064</v>
      </c>
    </row>
    <row r="91" spans="2:17" x14ac:dyDescent="0.25">
      <c r="B91" s="109">
        <v>86</v>
      </c>
      <c r="C91" s="109" t="s">
        <v>6462</v>
      </c>
      <c r="D91" s="109">
        <v>1200017180</v>
      </c>
      <c r="E91" s="108" t="s">
        <v>1175</v>
      </c>
      <c r="F91" s="109">
        <v>2006</v>
      </c>
      <c r="G91" s="110">
        <v>44389</v>
      </c>
      <c r="H91" s="109">
        <f t="shared" si="12"/>
        <v>15</v>
      </c>
      <c r="I91" s="109">
        <v>10</v>
      </c>
      <c r="J91" s="111">
        <f t="shared" si="13"/>
        <v>9.5000000000000001E-2</v>
      </c>
      <c r="K91" s="112">
        <v>480658</v>
      </c>
      <c r="L91" s="112">
        <v>1</v>
      </c>
      <c r="M91" s="121">
        <v>0</v>
      </c>
      <c r="N91" s="112">
        <f t="shared" si="14"/>
        <v>480658</v>
      </c>
      <c r="O91" s="112">
        <f t="shared" si="15"/>
        <v>684937.65</v>
      </c>
      <c r="P91" s="114">
        <f t="shared" si="18"/>
        <v>24032.9</v>
      </c>
      <c r="Q91" s="115">
        <f t="shared" si="19"/>
        <v>24032.9</v>
      </c>
    </row>
    <row r="92" spans="2:17" x14ac:dyDescent="0.25">
      <c r="B92" s="109">
        <v>87</v>
      </c>
      <c r="C92" s="109" t="s">
        <v>6462</v>
      </c>
      <c r="D92" s="109">
        <v>1200017530</v>
      </c>
      <c r="E92" s="108" t="s">
        <v>1176</v>
      </c>
      <c r="F92" s="109">
        <v>2006</v>
      </c>
      <c r="G92" s="110">
        <v>44389</v>
      </c>
      <c r="H92" s="109">
        <f t="shared" si="12"/>
        <v>15</v>
      </c>
      <c r="I92" s="109">
        <v>10</v>
      </c>
      <c r="J92" s="111">
        <f t="shared" si="13"/>
        <v>9.5000000000000001E-2</v>
      </c>
      <c r="K92" s="112">
        <v>431094.7</v>
      </c>
      <c r="L92" s="112">
        <v>1</v>
      </c>
      <c r="M92" s="121">
        <v>0</v>
      </c>
      <c r="N92" s="112">
        <f t="shared" si="14"/>
        <v>431094.7</v>
      </c>
      <c r="O92" s="112">
        <f t="shared" si="15"/>
        <v>614309.94750000001</v>
      </c>
      <c r="P92" s="114">
        <f t="shared" si="18"/>
        <v>21554.735000000001</v>
      </c>
      <c r="Q92" s="115">
        <f t="shared" si="19"/>
        <v>21554.735000000001</v>
      </c>
    </row>
    <row r="93" spans="2:17" x14ac:dyDescent="0.25">
      <c r="B93" s="109">
        <v>88</v>
      </c>
      <c r="C93" s="109" t="s">
        <v>6462</v>
      </c>
      <c r="D93" s="109">
        <v>1200016570</v>
      </c>
      <c r="E93" s="108" t="s">
        <v>1177</v>
      </c>
      <c r="F93" s="109">
        <v>2006</v>
      </c>
      <c r="G93" s="110">
        <v>44389</v>
      </c>
      <c r="H93" s="109">
        <f t="shared" si="12"/>
        <v>15</v>
      </c>
      <c r="I93" s="109">
        <v>10</v>
      </c>
      <c r="J93" s="111">
        <f t="shared" si="13"/>
        <v>9.5000000000000001E-2</v>
      </c>
      <c r="K93" s="112">
        <v>395416.68</v>
      </c>
      <c r="L93" s="112">
        <v>1</v>
      </c>
      <c r="M93" s="121">
        <v>0</v>
      </c>
      <c r="N93" s="112">
        <f t="shared" si="14"/>
        <v>395416.68</v>
      </c>
      <c r="O93" s="112">
        <f t="shared" si="15"/>
        <v>563468.76899999997</v>
      </c>
      <c r="P93" s="114">
        <f t="shared" si="18"/>
        <v>19770.834000000003</v>
      </c>
      <c r="Q93" s="115">
        <f t="shared" si="19"/>
        <v>19770.834000000003</v>
      </c>
    </row>
    <row r="94" spans="2:17" x14ac:dyDescent="0.25">
      <c r="B94" s="109">
        <v>89</v>
      </c>
      <c r="C94" s="109" t="s">
        <v>6462</v>
      </c>
      <c r="D94" s="109">
        <v>1200016170</v>
      </c>
      <c r="E94" s="108" t="s">
        <v>1178</v>
      </c>
      <c r="F94" s="109">
        <v>2006</v>
      </c>
      <c r="G94" s="110">
        <v>44389</v>
      </c>
      <c r="H94" s="109">
        <f t="shared" si="12"/>
        <v>15</v>
      </c>
      <c r="I94" s="109">
        <v>10</v>
      </c>
      <c r="J94" s="111">
        <f t="shared" si="13"/>
        <v>9.5000000000000001E-2</v>
      </c>
      <c r="K94" s="112">
        <v>303625</v>
      </c>
      <c r="L94" s="112">
        <v>1</v>
      </c>
      <c r="M94" s="121">
        <v>0</v>
      </c>
      <c r="N94" s="112">
        <f t="shared" si="14"/>
        <v>303625</v>
      </c>
      <c r="O94" s="112">
        <f t="shared" si="15"/>
        <v>432665.625</v>
      </c>
      <c r="P94" s="114">
        <f t="shared" si="18"/>
        <v>15181.25</v>
      </c>
      <c r="Q94" s="115">
        <f t="shared" si="19"/>
        <v>15181.25</v>
      </c>
    </row>
    <row r="95" spans="2:17" x14ac:dyDescent="0.25">
      <c r="B95" s="109">
        <v>90</v>
      </c>
      <c r="C95" s="109" t="s">
        <v>6462</v>
      </c>
      <c r="D95" s="109">
        <v>1200016660</v>
      </c>
      <c r="E95" s="108" t="s">
        <v>1179</v>
      </c>
      <c r="F95" s="109">
        <v>2006</v>
      </c>
      <c r="G95" s="110">
        <v>44389</v>
      </c>
      <c r="H95" s="109">
        <f t="shared" si="12"/>
        <v>15</v>
      </c>
      <c r="I95" s="109">
        <v>10</v>
      </c>
      <c r="J95" s="111">
        <f t="shared" si="13"/>
        <v>9.5000000000000001E-2</v>
      </c>
      <c r="K95" s="112">
        <v>274337</v>
      </c>
      <c r="L95" s="112">
        <v>1</v>
      </c>
      <c r="M95" s="121">
        <v>0</v>
      </c>
      <c r="N95" s="112">
        <f t="shared" si="14"/>
        <v>274337</v>
      </c>
      <c r="O95" s="112">
        <f t="shared" si="15"/>
        <v>390930.22500000003</v>
      </c>
      <c r="P95" s="114">
        <f t="shared" si="18"/>
        <v>13716.85</v>
      </c>
      <c r="Q95" s="115">
        <f t="shared" si="19"/>
        <v>13716.85</v>
      </c>
    </row>
    <row r="96" spans="2:17" x14ac:dyDescent="0.25">
      <c r="B96" s="109">
        <v>91</v>
      </c>
      <c r="C96" s="109" t="s">
        <v>6462</v>
      </c>
      <c r="D96" s="109">
        <v>1200016160</v>
      </c>
      <c r="E96" s="108" t="s">
        <v>1180</v>
      </c>
      <c r="F96" s="109">
        <v>2006</v>
      </c>
      <c r="G96" s="110">
        <v>44389</v>
      </c>
      <c r="H96" s="109">
        <f t="shared" si="12"/>
        <v>15</v>
      </c>
      <c r="I96" s="109">
        <v>10</v>
      </c>
      <c r="J96" s="111">
        <f t="shared" si="13"/>
        <v>9.5000000000000001E-2</v>
      </c>
      <c r="K96" s="112">
        <v>231865</v>
      </c>
      <c r="L96" s="112">
        <v>1</v>
      </c>
      <c r="M96" s="121">
        <v>0</v>
      </c>
      <c r="N96" s="112">
        <f t="shared" si="14"/>
        <v>231865</v>
      </c>
      <c r="O96" s="112">
        <f t="shared" si="15"/>
        <v>330407.625</v>
      </c>
      <c r="P96" s="114">
        <f t="shared" si="18"/>
        <v>11593.25</v>
      </c>
      <c r="Q96" s="115">
        <f t="shared" si="19"/>
        <v>11593.25</v>
      </c>
    </row>
    <row r="97" spans="2:17" x14ac:dyDescent="0.25">
      <c r="B97" s="109">
        <v>92</v>
      </c>
      <c r="C97" s="109" t="s">
        <v>6462</v>
      </c>
      <c r="D97" s="109">
        <v>1200017360</v>
      </c>
      <c r="E97" s="108" t="s">
        <v>1181</v>
      </c>
      <c r="F97" s="109">
        <v>2006</v>
      </c>
      <c r="G97" s="110">
        <v>44389</v>
      </c>
      <c r="H97" s="109">
        <f t="shared" si="12"/>
        <v>15</v>
      </c>
      <c r="I97" s="109">
        <v>10</v>
      </c>
      <c r="J97" s="111">
        <f t="shared" si="13"/>
        <v>9.5000000000000001E-2</v>
      </c>
      <c r="K97" s="112">
        <v>229500</v>
      </c>
      <c r="L97" s="112">
        <v>1</v>
      </c>
      <c r="M97" s="121">
        <v>0</v>
      </c>
      <c r="N97" s="112">
        <f t="shared" si="14"/>
        <v>229500</v>
      </c>
      <c r="O97" s="112">
        <f t="shared" si="15"/>
        <v>327037.5</v>
      </c>
      <c r="P97" s="114">
        <f t="shared" si="18"/>
        <v>11475</v>
      </c>
      <c r="Q97" s="115">
        <f t="shared" si="19"/>
        <v>11475</v>
      </c>
    </row>
    <row r="98" spans="2:17" x14ac:dyDescent="0.25">
      <c r="B98" s="109">
        <v>93</v>
      </c>
      <c r="C98" s="109" t="s">
        <v>6462</v>
      </c>
      <c r="D98" s="109">
        <v>1200017560</v>
      </c>
      <c r="E98" s="108" t="s">
        <v>1182</v>
      </c>
      <c r="F98" s="109">
        <v>2006</v>
      </c>
      <c r="G98" s="110">
        <v>44389</v>
      </c>
      <c r="H98" s="109">
        <f t="shared" si="12"/>
        <v>15</v>
      </c>
      <c r="I98" s="109">
        <v>10</v>
      </c>
      <c r="J98" s="111">
        <f t="shared" si="13"/>
        <v>9.5000000000000001E-2</v>
      </c>
      <c r="K98" s="112">
        <v>186536.5</v>
      </c>
      <c r="L98" s="112">
        <v>1</v>
      </c>
      <c r="M98" s="121">
        <v>0</v>
      </c>
      <c r="N98" s="112">
        <f t="shared" si="14"/>
        <v>186536.5</v>
      </c>
      <c r="O98" s="112">
        <f t="shared" si="15"/>
        <v>265814.51250000001</v>
      </c>
      <c r="P98" s="114">
        <f t="shared" si="18"/>
        <v>9326.8250000000007</v>
      </c>
      <c r="Q98" s="115">
        <f t="shared" si="19"/>
        <v>9326.8250000000007</v>
      </c>
    </row>
    <row r="99" spans="2:17" x14ac:dyDescent="0.25">
      <c r="B99" s="109">
        <v>94</v>
      </c>
      <c r="C99" s="109" t="s">
        <v>6462</v>
      </c>
      <c r="D99" s="109">
        <v>1200015770</v>
      </c>
      <c r="E99" s="108" t="s">
        <v>1183</v>
      </c>
      <c r="F99" s="109">
        <v>2006</v>
      </c>
      <c r="G99" s="110">
        <v>44389</v>
      </c>
      <c r="H99" s="109">
        <f t="shared" si="12"/>
        <v>15</v>
      </c>
      <c r="I99" s="109">
        <v>10</v>
      </c>
      <c r="J99" s="111">
        <f t="shared" si="13"/>
        <v>9.5000000000000001E-2</v>
      </c>
      <c r="K99" s="112">
        <v>145631</v>
      </c>
      <c r="L99" s="112">
        <v>1</v>
      </c>
      <c r="M99" s="121">
        <v>0</v>
      </c>
      <c r="N99" s="112">
        <f t="shared" si="14"/>
        <v>145631</v>
      </c>
      <c r="O99" s="112">
        <f t="shared" si="15"/>
        <v>207524.17500000002</v>
      </c>
      <c r="P99" s="114">
        <f t="shared" si="18"/>
        <v>7281.55</v>
      </c>
      <c r="Q99" s="115">
        <f t="shared" si="19"/>
        <v>7281.55</v>
      </c>
    </row>
    <row r="100" spans="2:17" x14ac:dyDescent="0.25">
      <c r="B100" s="109">
        <v>95</v>
      </c>
      <c r="C100" s="109" t="s">
        <v>6462</v>
      </c>
      <c r="D100" s="109">
        <v>1200016511</v>
      </c>
      <c r="E100" s="108" t="s">
        <v>1184</v>
      </c>
      <c r="F100" s="109">
        <v>2006</v>
      </c>
      <c r="G100" s="110">
        <v>44389</v>
      </c>
      <c r="H100" s="109">
        <f t="shared" si="12"/>
        <v>15</v>
      </c>
      <c r="I100" s="109">
        <v>10</v>
      </c>
      <c r="J100" s="111">
        <f t="shared" si="13"/>
        <v>9.5000000000000001E-2</v>
      </c>
      <c r="K100" s="112">
        <v>102614</v>
      </c>
      <c r="L100" s="112">
        <v>48821.02</v>
      </c>
      <c r="M100" s="121">
        <v>0.63</v>
      </c>
      <c r="N100" s="112">
        <f t="shared" si="14"/>
        <v>167260.81999999998</v>
      </c>
      <c r="O100" s="112">
        <f t="shared" si="15"/>
        <v>238346.66849999997</v>
      </c>
      <c r="P100" s="114">
        <f t="shared" si="18"/>
        <v>8363.0409999999993</v>
      </c>
      <c r="Q100" s="115">
        <f t="shared" si="19"/>
        <v>8363.0409999999993</v>
      </c>
    </row>
    <row r="101" spans="2:17" x14ac:dyDescent="0.25">
      <c r="B101" s="109">
        <v>96</v>
      </c>
      <c r="C101" s="109" t="s">
        <v>6462</v>
      </c>
      <c r="D101" s="109">
        <v>1200017550</v>
      </c>
      <c r="E101" s="108" t="s">
        <v>1185</v>
      </c>
      <c r="F101" s="109">
        <v>2006</v>
      </c>
      <c r="G101" s="110">
        <v>44389</v>
      </c>
      <c r="H101" s="109">
        <f t="shared" si="12"/>
        <v>15</v>
      </c>
      <c r="I101" s="109">
        <v>8</v>
      </c>
      <c r="J101" s="111">
        <f t="shared" si="13"/>
        <v>0.11874999999999999</v>
      </c>
      <c r="K101" s="112">
        <v>44297.1</v>
      </c>
      <c r="L101" s="112">
        <v>1</v>
      </c>
      <c r="M101" s="121">
        <v>0</v>
      </c>
      <c r="N101" s="112">
        <f t="shared" si="14"/>
        <v>44297.1</v>
      </c>
      <c r="O101" s="112">
        <f t="shared" si="15"/>
        <v>78904.209374999991</v>
      </c>
      <c r="P101" s="114">
        <f t="shared" si="18"/>
        <v>2214.855</v>
      </c>
      <c r="Q101" s="115">
        <f t="shared" si="19"/>
        <v>2214.855</v>
      </c>
    </row>
    <row r="102" spans="2:17" x14ac:dyDescent="0.25">
      <c r="B102" s="109">
        <v>97</v>
      </c>
      <c r="C102" s="109" t="s">
        <v>6462</v>
      </c>
      <c r="D102" s="109">
        <v>1200016620</v>
      </c>
      <c r="E102" s="108" t="s">
        <v>1186</v>
      </c>
      <c r="F102" s="109">
        <v>2006</v>
      </c>
      <c r="G102" s="110">
        <v>44389</v>
      </c>
      <c r="H102" s="109">
        <f t="shared" si="12"/>
        <v>15</v>
      </c>
      <c r="I102" s="109">
        <v>10</v>
      </c>
      <c r="J102" s="111">
        <f t="shared" si="13"/>
        <v>9.5000000000000001E-2</v>
      </c>
      <c r="K102" s="112">
        <v>43140.35</v>
      </c>
      <c r="L102" s="112">
        <v>1</v>
      </c>
      <c r="M102" s="121">
        <v>0</v>
      </c>
      <c r="N102" s="112">
        <f t="shared" si="14"/>
        <v>43140.35</v>
      </c>
      <c r="O102" s="112">
        <f t="shared" si="15"/>
        <v>61474.998749999999</v>
      </c>
      <c r="P102" s="114">
        <f t="shared" si="18"/>
        <v>2157.0174999999999</v>
      </c>
      <c r="Q102" s="115">
        <f t="shared" si="19"/>
        <v>2157.0174999999999</v>
      </c>
    </row>
    <row r="103" spans="2:17" x14ac:dyDescent="0.25">
      <c r="B103" s="109">
        <v>98</v>
      </c>
      <c r="C103" s="109" t="s">
        <v>6462</v>
      </c>
      <c r="D103" s="109">
        <v>1200016040</v>
      </c>
      <c r="E103" s="108" t="s">
        <v>1187</v>
      </c>
      <c r="F103" s="109">
        <v>2006</v>
      </c>
      <c r="G103" s="110">
        <v>44389</v>
      </c>
      <c r="H103" s="109">
        <f t="shared" si="12"/>
        <v>15</v>
      </c>
      <c r="I103" s="109">
        <v>10</v>
      </c>
      <c r="J103" s="111">
        <f t="shared" si="13"/>
        <v>9.5000000000000001E-2</v>
      </c>
      <c r="K103" s="112">
        <v>42225</v>
      </c>
      <c r="L103" s="112">
        <v>1</v>
      </c>
      <c r="M103" s="121">
        <v>0</v>
      </c>
      <c r="N103" s="112">
        <f t="shared" si="14"/>
        <v>42225</v>
      </c>
      <c r="O103" s="112">
        <f t="shared" si="15"/>
        <v>60170.625</v>
      </c>
      <c r="P103" s="114">
        <f t="shared" si="18"/>
        <v>2111.25</v>
      </c>
      <c r="Q103" s="115">
        <f t="shared" si="19"/>
        <v>2111.25</v>
      </c>
    </row>
    <row r="104" spans="2:17" x14ac:dyDescent="0.25">
      <c r="B104" s="109">
        <v>99</v>
      </c>
      <c r="C104" s="109" t="s">
        <v>6462</v>
      </c>
      <c r="D104" s="109">
        <v>1200017570</v>
      </c>
      <c r="E104" s="108" t="s">
        <v>1188</v>
      </c>
      <c r="F104" s="109">
        <v>2006</v>
      </c>
      <c r="G104" s="110">
        <v>44389</v>
      </c>
      <c r="H104" s="109">
        <f t="shared" si="12"/>
        <v>15</v>
      </c>
      <c r="I104" s="109">
        <v>10</v>
      </c>
      <c r="J104" s="111">
        <f t="shared" si="13"/>
        <v>9.5000000000000001E-2</v>
      </c>
      <c r="K104" s="112">
        <v>35180.83</v>
      </c>
      <c r="L104" s="112">
        <v>1</v>
      </c>
      <c r="M104" s="121">
        <v>0</v>
      </c>
      <c r="N104" s="112">
        <f t="shared" si="14"/>
        <v>35180.83</v>
      </c>
      <c r="O104" s="112">
        <f t="shared" si="15"/>
        <v>50132.682750000007</v>
      </c>
      <c r="P104" s="114">
        <f t="shared" si="18"/>
        <v>1759.0415000000003</v>
      </c>
      <c r="Q104" s="115">
        <f t="shared" si="19"/>
        <v>1759.0415000000003</v>
      </c>
    </row>
    <row r="105" spans="2:17" x14ac:dyDescent="0.25">
      <c r="B105" s="109">
        <v>100</v>
      </c>
      <c r="C105" s="109" t="s">
        <v>6462</v>
      </c>
      <c r="D105" s="109">
        <v>1200017070</v>
      </c>
      <c r="E105" s="108" t="s">
        <v>1189</v>
      </c>
      <c r="F105" s="109">
        <v>2006</v>
      </c>
      <c r="G105" s="110">
        <v>44389</v>
      </c>
      <c r="H105" s="109">
        <f t="shared" si="12"/>
        <v>15</v>
      </c>
      <c r="I105" s="109">
        <v>8</v>
      </c>
      <c r="J105" s="111">
        <f t="shared" si="13"/>
        <v>0.11874999999999999</v>
      </c>
      <c r="K105" s="112">
        <v>28400</v>
      </c>
      <c r="L105" s="112">
        <v>1</v>
      </c>
      <c r="M105" s="121">
        <v>0</v>
      </c>
      <c r="N105" s="112">
        <f t="shared" si="14"/>
        <v>28400</v>
      </c>
      <c r="O105" s="112">
        <f t="shared" si="15"/>
        <v>50587.5</v>
      </c>
      <c r="P105" s="114">
        <f t="shared" si="18"/>
        <v>1420</v>
      </c>
      <c r="Q105" s="115">
        <f t="shared" si="19"/>
        <v>1420</v>
      </c>
    </row>
    <row r="106" spans="2:17" x14ac:dyDescent="0.25">
      <c r="B106" s="109">
        <v>101</v>
      </c>
      <c r="C106" s="109" t="s">
        <v>6462</v>
      </c>
      <c r="D106" s="109">
        <v>1200015830</v>
      </c>
      <c r="E106" s="108" t="s">
        <v>1190</v>
      </c>
      <c r="F106" s="109">
        <v>2006</v>
      </c>
      <c r="G106" s="110">
        <v>44389</v>
      </c>
      <c r="H106" s="109">
        <f t="shared" si="12"/>
        <v>15</v>
      </c>
      <c r="I106" s="109">
        <v>10</v>
      </c>
      <c r="J106" s="111">
        <f t="shared" si="13"/>
        <v>9.5000000000000001E-2</v>
      </c>
      <c r="K106" s="112">
        <v>27460.25</v>
      </c>
      <c r="L106" s="112">
        <v>1</v>
      </c>
      <c r="M106" s="121">
        <v>0</v>
      </c>
      <c r="N106" s="112">
        <f t="shared" si="14"/>
        <v>27460.25</v>
      </c>
      <c r="O106" s="112">
        <f t="shared" si="15"/>
        <v>39130.856250000004</v>
      </c>
      <c r="P106" s="114">
        <f t="shared" si="18"/>
        <v>1373.0125</v>
      </c>
      <c r="Q106" s="115">
        <f t="shared" si="19"/>
        <v>1373.0125</v>
      </c>
    </row>
    <row r="107" spans="2:17" x14ac:dyDescent="0.25">
      <c r="B107" s="109">
        <v>102</v>
      </c>
      <c r="C107" s="109" t="s">
        <v>6462</v>
      </c>
      <c r="D107" s="109">
        <v>1200016610</v>
      </c>
      <c r="E107" s="108" t="s">
        <v>1191</v>
      </c>
      <c r="F107" s="109">
        <v>2006</v>
      </c>
      <c r="G107" s="110">
        <v>44389</v>
      </c>
      <c r="H107" s="109">
        <f t="shared" si="12"/>
        <v>15</v>
      </c>
      <c r="I107" s="109">
        <v>10</v>
      </c>
      <c r="J107" s="111">
        <f t="shared" si="13"/>
        <v>9.5000000000000001E-2</v>
      </c>
      <c r="K107" s="112">
        <v>27379.200000000001</v>
      </c>
      <c r="L107" s="112">
        <v>1</v>
      </c>
      <c r="M107" s="121">
        <v>0</v>
      </c>
      <c r="N107" s="112">
        <f t="shared" si="14"/>
        <v>27379.200000000001</v>
      </c>
      <c r="O107" s="112">
        <f t="shared" si="15"/>
        <v>39015.360000000001</v>
      </c>
      <c r="P107" s="114">
        <f t="shared" si="18"/>
        <v>1368.96</v>
      </c>
      <c r="Q107" s="115">
        <f t="shared" si="19"/>
        <v>1368.96</v>
      </c>
    </row>
    <row r="108" spans="2:17" x14ac:dyDescent="0.25">
      <c r="B108" s="109">
        <v>103</v>
      </c>
      <c r="C108" s="109" t="s">
        <v>6462</v>
      </c>
      <c r="D108" s="109">
        <v>1200016130</v>
      </c>
      <c r="E108" s="108" t="s">
        <v>1192</v>
      </c>
      <c r="F108" s="109">
        <v>2006</v>
      </c>
      <c r="G108" s="110">
        <v>44389</v>
      </c>
      <c r="H108" s="109">
        <f t="shared" si="12"/>
        <v>15</v>
      </c>
      <c r="I108" s="109">
        <v>10</v>
      </c>
      <c r="J108" s="111">
        <f t="shared" si="13"/>
        <v>9.5000000000000001E-2</v>
      </c>
      <c r="K108" s="112">
        <v>19623.77</v>
      </c>
      <c r="L108" s="112">
        <v>1</v>
      </c>
      <c r="M108" s="121">
        <v>0</v>
      </c>
      <c r="N108" s="112">
        <f t="shared" si="14"/>
        <v>19623.77</v>
      </c>
      <c r="O108" s="112">
        <f t="shared" si="15"/>
        <v>27963.87225</v>
      </c>
      <c r="P108" s="114">
        <f t="shared" si="18"/>
        <v>981.18850000000009</v>
      </c>
      <c r="Q108" s="115">
        <f t="shared" si="19"/>
        <v>981.18850000000009</v>
      </c>
    </row>
    <row r="109" spans="2:17" x14ac:dyDescent="0.25">
      <c r="B109" s="109">
        <v>104</v>
      </c>
      <c r="C109" s="109" t="s">
        <v>6462</v>
      </c>
      <c r="D109" s="109">
        <v>1200030790</v>
      </c>
      <c r="E109" s="108" t="s">
        <v>1193</v>
      </c>
      <c r="F109" s="109">
        <v>2006</v>
      </c>
      <c r="G109" s="110">
        <v>44389</v>
      </c>
      <c r="H109" s="109">
        <f t="shared" si="12"/>
        <v>15</v>
      </c>
      <c r="I109" s="109">
        <v>10</v>
      </c>
      <c r="J109" s="111">
        <f t="shared" si="13"/>
        <v>9.5000000000000001E-2</v>
      </c>
      <c r="K109" s="112">
        <v>4235</v>
      </c>
      <c r="L109" s="112">
        <v>1</v>
      </c>
      <c r="M109" s="121">
        <v>0</v>
      </c>
      <c r="N109" s="112">
        <f t="shared" si="14"/>
        <v>4235</v>
      </c>
      <c r="O109" s="112">
        <f t="shared" si="15"/>
        <v>6034.875</v>
      </c>
      <c r="P109" s="114">
        <f t="shared" si="18"/>
        <v>211.75</v>
      </c>
      <c r="Q109" s="115">
        <f t="shared" si="19"/>
        <v>211.75</v>
      </c>
    </row>
    <row r="110" spans="2:17" x14ac:dyDescent="0.25">
      <c r="B110" s="109">
        <v>105</v>
      </c>
      <c r="C110" s="109" t="s">
        <v>6462</v>
      </c>
      <c r="D110" s="109">
        <v>1200030720</v>
      </c>
      <c r="E110" s="108" t="s">
        <v>1194</v>
      </c>
      <c r="F110" s="109">
        <v>2006</v>
      </c>
      <c r="G110" s="110">
        <v>44389</v>
      </c>
      <c r="H110" s="109">
        <f t="shared" si="12"/>
        <v>15</v>
      </c>
      <c r="I110" s="109">
        <v>10</v>
      </c>
      <c r="J110" s="111">
        <f t="shared" si="13"/>
        <v>9.5000000000000001E-2</v>
      </c>
      <c r="K110" s="112">
        <v>3393.93</v>
      </c>
      <c r="L110" s="112">
        <v>1</v>
      </c>
      <c r="M110" s="121">
        <v>0</v>
      </c>
      <c r="N110" s="112">
        <f t="shared" si="14"/>
        <v>3393.93</v>
      </c>
      <c r="O110" s="112">
        <f t="shared" si="15"/>
        <v>4836.3502499999995</v>
      </c>
      <c r="P110" s="114">
        <f t="shared" si="18"/>
        <v>169.69650000000001</v>
      </c>
      <c r="Q110" s="115">
        <f t="shared" si="19"/>
        <v>169.69650000000001</v>
      </c>
    </row>
    <row r="111" spans="2:17" x14ac:dyDescent="0.25">
      <c r="B111" s="109">
        <v>106</v>
      </c>
      <c r="C111" s="109" t="s">
        <v>6462</v>
      </c>
      <c r="D111" s="109">
        <v>1200016560</v>
      </c>
      <c r="E111" s="108" t="s">
        <v>1195</v>
      </c>
      <c r="F111" s="109">
        <v>2007</v>
      </c>
      <c r="G111" s="110">
        <v>44389</v>
      </c>
      <c r="H111" s="109">
        <f t="shared" si="12"/>
        <v>14</v>
      </c>
      <c r="I111" s="109">
        <v>15</v>
      </c>
      <c r="J111" s="111">
        <f t="shared" si="13"/>
        <v>6.3333333333333325E-2</v>
      </c>
      <c r="K111" s="112">
        <v>707241</v>
      </c>
      <c r="L111" s="112">
        <v>1</v>
      </c>
      <c r="M111" s="121">
        <v>0</v>
      </c>
      <c r="N111" s="112">
        <f t="shared" si="14"/>
        <v>707241</v>
      </c>
      <c r="O111" s="112">
        <f t="shared" si="15"/>
        <v>627087.0199999999</v>
      </c>
      <c r="P111" s="114">
        <f t="shared" si="18"/>
        <v>80153.980000000098</v>
      </c>
      <c r="Q111" s="115">
        <f t="shared" si="19"/>
        <v>72138.582000000097</v>
      </c>
    </row>
    <row r="112" spans="2:17" x14ac:dyDescent="0.25">
      <c r="B112" s="109">
        <v>107</v>
      </c>
      <c r="C112" s="109" t="s">
        <v>6462</v>
      </c>
      <c r="D112" s="109">
        <v>1200015870</v>
      </c>
      <c r="E112" s="108" t="s">
        <v>1167</v>
      </c>
      <c r="F112" s="109">
        <v>2007</v>
      </c>
      <c r="G112" s="110">
        <v>44389</v>
      </c>
      <c r="H112" s="109">
        <f t="shared" si="12"/>
        <v>14</v>
      </c>
      <c r="I112" s="109">
        <v>8</v>
      </c>
      <c r="J112" s="111">
        <f t="shared" si="13"/>
        <v>0.11874999999999999</v>
      </c>
      <c r="K112" s="112">
        <v>350000</v>
      </c>
      <c r="L112" s="112">
        <v>1</v>
      </c>
      <c r="M112" s="121">
        <v>0</v>
      </c>
      <c r="N112" s="112">
        <f t="shared" si="14"/>
        <v>350000</v>
      </c>
      <c r="O112" s="112">
        <f t="shared" si="15"/>
        <v>581875</v>
      </c>
      <c r="P112" s="114">
        <f t="shared" si="18"/>
        <v>17500</v>
      </c>
      <c r="Q112" s="115">
        <f t="shared" si="19"/>
        <v>17500</v>
      </c>
    </row>
    <row r="113" spans="2:17" x14ac:dyDescent="0.25">
      <c r="B113" s="109">
        <v>108</v>
      </c>
      <c r="C113" s="109" t="s">
        <v>6462</v>
      </c>
      <c r="D113" s="109">
        <v>1200015710</v>
      </c>
      <c r="E113" s="108" t="s">
        <v>1196</v>
      </c>
      <c r="F113" s="109">
        <v>2007</v>
      </c>
      <c r="G113" s="110">
        <v>44389</v>
      </c>
      <c r="H113" s="109">
        <f t="shared" si="12"/>
        <v>14</v>
      </c>
      <c r="I113" s="109">
        <v>10</v>
      </c>
      <c r="J113" s="111">
        <f t="shared" si="13"/>
        <v>9.5000000000000001E-2</v>
      </c>
      <c r="K113" s="112">
        <v>265344.28000000003</v>
      </c>
      <c r="L113" s="112">
        <v>1</v>
      </c>
      <c r="M113" s="121">
        <v>0</v>
      </c>
      <c r="N113" s="112">
        <f t="shared" si="14"/>
        <v>265344.28000000003</v>
      </c>
      <c r="O113" s="112">
        <f t="shared" si="15"/>
        <v>352907.89240000007</v>
      </c>
      <c r="P113" s="138">
        <f t="shared" si="16"/>
        <v>13267.214000000002</v>
      </c>
      <c r="Q113" s="139">
        <f t="shared" si="17"/>
        <v>13267.214000000002</v>
      </c>
    </row>
    <row r="114" spans="2:17" x14ac:dyDescent="0.25">
      <c r="B114" s="109">
        <v>109</v>
      </c>
      <c r="C114" s="109" t="s">
        <v>6462</v>
      </c>
      <c r="D114" s="109">
        <v>1200017170</v>
      </c>
      <c r="E114" s="108" t="s">
        <v>1197</v>
      </c>
      <c r="F114" s="109">
        <v>2007</v>
      </c>
      <c r="G114" s="110">
        <v>44389</v>
      </c>
      <c r="H114" s="109">
        <f t="shared" si="12"/>
        <v>14</v>
      </c>
      <c r="I114" s="109">
        <v>10</v>
      </c>
      <c r="J114" s="111">
        <f t="shared" si="13"/>
        <v>9.5000000000000001E-2</v>
      </c>
      <c r="K114" s="112">
        <v>255228.6</v>
      </c>
      <c r="L114" s="112">
        <v>1</v>
      </c>
      <c r="M114" s="121">
        <v>0</v>
      </c>
      <c r="N114" s="112">
        <f t="shared" si="14"/>
        <v>255228.6</v>
      </c>
      <c r="O114" s="112">
        <f t="shared" si="15"/>
        <v>339454.038</v>
      </c>
      <c r="P114" s="114">
        <f t="shared" ref="P114:P119" si="20">IF(N114-O114&lt;=0,5%*N114,N114-O114)</f>
        <v>12761.43</v>
      </c>
      <c r="Q114" s="115">
        <f t="shared" ref="Q114:Q119" si="21">IF(P114=N114*5%,P114,P114*0.9)</f>
        <v>12761.43</v>
      </c>
    </row>
    <row r="115" spans="2:17" x14ac:dyDescent="0.25">
      <c r="B115" s="109">
        <v>110</v>
      </c>
      <c r="C115" s="109" t="s">
        <v>6462</v>
      </c>
      <c r="D115" s="109">
        <v>1200016060</v>
      </c>
      <c r="E115" s="108" t="s">
        <v>1112</v>
      </c>
      <c r="F115" s="109">
        <v>2007</v>
      </c>
      <c r="G115" s="110">
        <v>44389</v>
      </c>
      <c r="H115" s="109">
        <f t="shared" si="12"/>
        <v>14</v>
      </c>
      <c r="I115" s="109">
        <v>10</v>
      </c>
      <c r="J115" s="111">
        <f t="shared" si="13"/>
        <v>9.5000000000000001E-2</v>
      </c>
      <c r="K115" s="112">
        <v>173673.62</v>
      </c>
      <c r="L115" s="112">
        <v>1</v>
      </c>
      <c r="M115" s="121">
        <v>0</v>
      </c>
      <c r="N115" s="112">
        <f t="shared" si="14"/>
        <v>173673.62</v>
      </c>
      <c r="O115" s="112">
        <f t="shared" si="15"/>
        <v>230985.91460000002</v>
      </c>
      <c r="P115" s="114">
        <f t="shared" si="20"/>
        <v>8683.6810000000005</v>
      </c>
      <c r="Q115" s="115">
        <f t="shared" si="21"/>
        <v>8683.6810000000005</v>
      </c>
    </row>
    <row r="116" spans="2:17" x14ac:dyDescent="0.25">
      <c r="B116" s="109">
        <v>111</v>
      </c>
      <c r="C116" s="109" t="s">
        <v>6462</v>
      </c>
      <c r="D116" s="109">
        <v>1200016850</v>
      </c>
      <c r="E116" s="108" t="s">
        <v>1171</v>
      </c>
      <c r="F116" s="109">
        <v>2007</v>
      </c>
      <c r="G116" s="110">
        <v>44389</v>
      </c>
      <c r="H116" s="109">
        <f t="shared" si="12"/>
        <v>14</v>
      </c>
      <c r="I116" s="109">
        <v>10</v>
      </c>
      <c r="J116" s="111">
        <f t="shared" si="13"/>
        <v>9.5000000000000001E-2</v>
      </c>
      <c r="K116" s="112">
        <v>107806</v>
      </c>
      <c r="L116" s="112">
        <v>1</v>
      </c>
      <c r="M116" s="121">
        <v>0</v>
      </c>
      <c r="N116" s="112">
        <f t="shared" si="14"/>
        <v>107806</v>
      </c>
      <c r="O116" s="112">
        <f t="shared" si="15"/>
        <v>143381.98000000001</v>
      </c>
      <c r="P116" s="114">
        <f t="shared" si="20"/>
        <v>5390.3</v>
      </c>
      <c r="Q116" s="115">
        <f t="shared" si="21"/>
        <v>5390.3</v>
      </c>
    </row>
    <row r="117" spans="2:17" x14ac:dyDescent="0.25">
      <c r="B117" s="109">
        <v>112</v>
      </c>
      <c r="C117" s="109" t="s">
        <v>6462</v>
      </c>
      <c r="D117" s="109">
        <v>1200016750</v>
      </c>
      <c r="E117" s="108" t="s">
        <v>1198</v>
      </c>
      <c r="F117" s="109">
        <v>2007</v>
      </c>
      <c r="G117" s="110">
        <v>44389</v>
      </c>
      <c r="H117" s="109">
        <f t="shared" si="12"/>
        <v>14</v>
      </c>
      <c r="I117" s="109">
        <v>5</v>
      </c>
      <c r="J117" s="111">
        <f t="shared" si="13"/>
        <v>0.19</v>
      </c>
      <c r="K117" s="112">
        <v>49065</v>
      </c>
      <c r="L117" s="112">
        <v>1</v>
      </c>
      <c r="M117" s="121">
        <v>0</v>
      </c>
      <c r="N117" s="112">
        <f t="shared" si="14"/>
        <v>49065</v>
      </c>
      <c r="O117" s="112">
        <f t="shared" si="15"/>
        <v>130512.90000000001</v>
      </c>
      <c r="P117" s="114">
        <f t="shared" si="20"/>
        <v>2453.25</v>
      </c>
      <c r="Q117" s="115">
        <f t="shared" si="21"/>
        <v>2453.25</v>
      </c>
    </row>
    <row r="118" spans="2:17" x14ac:dyDescent="0.25">
      <c r="B118" s="109">
        <v>113</v>
      </c>
      <c r="C118" s="109" t="s">
        <v>6462</v>
      </c>
      <c r="D118" s="109">
        <v>1200016050</v>
      </c>
      <c r="E118" s="108" t="s">
        <v>1112</v>
      </c>
      <c r="F118" s="109">
        <v>2007</v>
      </c>
      <c r="G118" s="110">
        <v>44389</v>
      </c>
      <c r="H118" s="109">
        <f t="shared" si="12"/>
        <v>14</v>
      </c>
      <c r="I118" s="109">
        <v>10</v>
      </c>
      <c r="J118" s="111">
        <f t="shared" si="13"/>
        <v>9.5000000000000001E-2</v>
      </c>
      <c r="K118" s="112">
        <v>32018.25</v>
      </c>
      <c r="L118" s="112">
        <v>1</v>
      </c>
      <c r="M118" s="121">
        <v>0</v>
      </c>
      <c r="N118" s="112">
        <f t="shared" si="14"/>
        <v>32018.25</v>
      </c>
      <c r="O118" s="112">
        <f t="shared" si="15"/>
        <v>42584.272499999999</v>
      </c>
      <c r="P118" s="114">
        <f t="shared" si="20"/>
        <v>1600.9125000000001</v>
      </c>
      <c r="Q118" s="115">
        <f t="shared" si="21"/>
        <v>1600.9125000000001</v>
      </c>
    </row>
    <row r="119" spans="2:17" x14ac:dyDescent="0.25">
      <c r="B119" s="109">
        <v>114</v>
      </c>
      <c r="C119" s="109" t="s">
        <v>6462</v>
      </c>
      <c r="D119" s="109">
        <v>1200017160</v>
      </c>
      <c r="E119" s="108" t="s">
        <v>1199</v>
      </c>
      <c r="F119" s="109">
        <v>2007</v>
      </c>
      <c r="G119" s="110">
        <v>44389</v>
      </c>
      <c r="H119" s="109">
        <f t="shared" si="12"/>
        <v>14</v>
      </c>
      <c r="I119" s="109">
        <v>10</v>
      </c>
      <c r="J119" s="111">
        <f t="shared" si="13"/>
        <v>9.5000000000000001E-2</v>
      </c>
      <c r="K119" s="112">
        <v>29750</v>
      </c>
      <c r="L119" s="112">
        <v>1</v>
      </c>
      <c r="M119" s="121">
        <v>0</v>
      </c>
      <c r="N119" s="112">
        <f t="shared" si="14"/>
        <v>29750</v>
      </c>
      <c r="O119" s="112">
        <f t="shared" si="15"/>
        <v>39567.5</v>
      </c>
      <c r="P119" s="114">
        <f t="shared" si="20"/>
        <v>1487.5</v>
      </c>
      <c r="Q119" s="115">
        <f t="shared" si="21"/>
        <v>1487.5</v>
      </c>
    </row>
    <row r="120" spans="2:17" x14ac:dyDescent="0.25">
      <c r="B120" s="109">
        <v>115</v>
      </c>
      <c r="C120" s="109" t="s">
        <v>6462</v>
      </c>
      <c r="D120" s="109">
        <v>1200016830</v>
      </c>
      <c r="E120" s="108" t="s">
        <v>1200</v>
      </c>
      <c r="F120" s="109">
        <v>2007</v>
      </c>
      <c r="G120" s="110">
        <v>44389</v>
      </c>
      <c r="H120" s="109">
        <f t="shared" si="12"/>
        <v>14</v>
      </c>
      <c r="I120" s="109">
        <v>10</v>
      </c>
      <c r="J120" s="111">
        <f t="shared" si="13"/>
        <v>9.5000000000000001E-2</v>
      </c>
      <c r="K120" s="112">
        <v>22950</v>
      </c>
      <c r="L120" s="112">
        <v>1</v>
      </c>
      <c r="M120" s="121">
        <v>0</v>
      </c>
      <c r="N120" s="112">
        <f t="shared" si="14"/>
        <v>22950</v>
      </c>
      <c r="O120" s="112">
        <f t="shared" si="15"/>
        <v>30523.5</v>
      </c>
      <c r="P120" s="138">
        <f t="shared" si="16"/>
        <v>1147.5</v>
      </c>
      <c r="Q120" s="139">
        <f t="shared" si="17"/>
        <v>1147.5</v>
      </c>
    </row>
    <row r="121" spans="2:17" x14ac:dyDescent="0.25">
      <c r="B121" s="109">
        <v>116</v>
      </c>
      <c r="C121" s="109" t="s">
        <v>6462</v>
      </c>
      <c r="D121" s="109">
        <v>1200016820</v>
      </c>
      <c r="E121" s="108" t="s">
        <v>1201</v>
      </c>
      <c r="F121" s="109">
        <v>2007</v>
      </c>
      <c r="G121" s="110">
        <v>44389</v>
      </c>
      <c r="H121" s="109">
        <f t="shared" si="12"/>
        <v>14</v>
      </c>
      <c r="I121" s="109">
        <v>8</v>
      </c>
      <c r="J121" s="111">
        <f t="shared" si="13"/>
        <v>0.11874999999999999</v>
      </c>
      <c r="K121" s="112">
        <v>22500</v>
      </c>
      <c r="L121" s="112">
        <v>1</v>
      </c>
      <c r="M121" s="121">
        <v>0</v>
      </c>
      <c r="N121" s="112">
        <f t="shared" si="14"/>
        <v>22500</v>
      </c>
      <c r="O121" s="112">
        <f t="shared" si="15"/>
        <v>37406.25</v>
      </c>
      <c r="P121" s="114">
        <f t="shared" ref="P121:P184" si="22">IF(N121-O121&lt;=0,5%*N121,N121-O121)</f>
        <v>1125</v>
      </c>
      <c r="Q121" s="115">
        <f t="shared" ref="Q121:Q184" si="23">IF(P121=N121*5%,P121,P121*0.9)</f>
        <v>1125</v>
      </c>
    </row>
    <row r="122" spans="2:17" x14ac:dyDescent="0.25">
      <c r="B122" s="109">
        <v>117</v>
      </c>
      <c r="C122" s="109" t="s">
        <v>6462</v>
      </c>
      <c r="D122" s="109">
        <v>1200030670</v>
      </c>
      <c r="E122" s="108" t="s">
        <v>1202</v>
      </c>
      <c r="F122" s="109">
        <v>2007</v>
      </c>
      <c r="G122" s="110">
        <v>44389</v>
      </c>
      <c r="H122" s="109">
        <f t="shared" si="12"/>
        <v>14</v>
      </c>
      <c r="I122" s="109">
        <v>10</v>
      </c>
      <c r="J122" s="111">
        <f t="shared" si="13"/>
        <v>9.5000000000000001E-2</v>
      </c>
      <c r="K122" s="112">
        <v>9500</v>
      </c>
      <c r="L122" s="112">
        <v>1</v>
      </c>
      <c r="M122" s="121">
        <v>0</v>
      </c>
      <c r="N122" s="112">
        <f t="shared" si="14"/>
        <v>9500</v>
      </c>
      <c r="O122" s="112">
        <f t="shared" si="15"/>
        <v>12635</v>
      </c>
      <c r="P122" s="114">
        <f t="shared" si="22"/>
        <v>475</v>
      </c>
      <c r="Q122" s="115">
        <f t="shared" si="23"/>
        <v>475</v>
      </c>
    </row>
    <row r="123" spans="2:17" x14ac:dyDescent="0.25">
      <c r="B123" s="109">
        <v>118</v>
      </c>
      <c r="C123" s="109" t="s">
        <v>6462</v>
      </c>
      <c r="D123" s="109">
        <v>1200030740</v>
      </c>
      <c r="E123" s="108" t="s">
        <v>1203</v>
      </c>
      <c r="F123" s="109">
        <v>2007</v>
      </c>
      <c r="G123" s="110">
        <v>44389</v>
      </c>
      <c r="H123" s="109">
        <f t="shared" si="12"/>
        <v>14</v>
      </c>
      <c r="I123" s="109">
        <v>8</v>
      </c>
      <c r="J123" s="111">
        <f t="shared" si="13"/>
        <v>0.11874999999999999</v>
      </c>
      <c r="K123" s="112">
        <v>1900</v>
      </c>
      <c r="L123" s="112">
        <v>1</v>
      </c>
      <c r="M123" s="121">
        <v>0</v>
      </c>
      <c r="N123" s="112">
        <f t="shared" si="14"/>
        <v>1900</v>
      </c>
      <c r="O123" s="112">
        <f t="shared" si="15"/>
        <v>3158.7499999999995</v>
      </c>
      <c r="P123" s="114">
        <f t="shared" si="22"/>
        <v>95</v>
      </c>
      <c r="Q123" s="115">
        <f t="shared" si="23"/>
        <v>95</v>
      </c>
    </row>
    <row r="124" spans="2:17" x14ac:dyDescent="0.25">
      <c r="B124" s="109">
        <v>119</v>
      </c>
      <c r="C124" s="109" t="s">
        <v>6462</v>
      </c>
      <c r="D124" s="109">
        <v>1200030730</v>
      </c>
      <c r="E124" s="108" t="s">
        <v>1204</v>
      </c>
      <c r="F124" s="109">
        <v>2007</v>
      </c>
      <c r="G124" s="110">
        <v>44389</v>
      </c>
      <c r="H124" s="109">
        <f t="shared" si="12"/>
        <v>14</v>
      </c>
      <c r="I124" s="109">
        <v>10</v>
      </c>
      <c r="J124" s="111">
        <f t="shared" si="13"/>
        <v>9.5000000000000001E-2</v>
      </c>
      <c r="K124" s="112">
        <v>1530</v>
      </c>
      <c r="L124" s="112">
        <v>1</v>
      </c>
      <c r="M124" s="121">
        <v>0</v>
      </c>
      <c r="N124" s="112">
        <f t="shared" si="14"/>
        <v>1530</v>
      </c>
      <c r="O124" s="112">
        <f t="shared" si="15"/>
        <v>2034.9</v>
      </c>
      <c r="P124" s="114">
        <f t="shared" si="22"/>
        <v>76.5</v>
      </c>
      <c r="Q124" s="115">
        <f t="shared" si="23"/>
        <v>76.5</v>
      </c>
    </row>
    <row r="125" spans="2:17" x14ac:dyDescent="0.25">
      <c r="B125" s="109">
        <v>120</v>
      </c>
      <c r="C125" s="109" t="s">
        <v>6462</v>
      </c>
      <c r="D125" s="109">
        <v>1200002970</v>
      </c>
      <c r="E125" s="108" t="s">
        <v>1205</v>
      </c>
      <c r="F125" s="109">
        <v>2008</v>
      </c>
      <c r="G125" s="110">
        <v>44389</v>
      </c>
      <c r="H125" s="109">
        <f t="shared" si="12"/>
        <v>13</v>
      </c>
      <c r="I125" s="109">
        <v>15</v>
      </c>
      <c r="J125" s="111">
        <f t="shared" si="13"/>
        <v>6.3333333333333325E-2</v>
      </c>
      <c r="K125" s="112">
        <v>1411872.17</v>
      </c>
      <c r="L125" s="112">
        <v>1</v>
      </c>
      <c r="M125" s="121">
        <v>0</v>
      </c>
      <c r="N125" s="112">
        <f t="shared" si="14"/>
        <v>1411872.17</v>
      </c>
      <c r="O125" s="112">
        <f t="shared" si="15"/>
        <v>1162441.4199666665</v>
      </c>
      <c r="P125" s="114">
        <f t="shared" si="22"/>
        <v>249430.75003333343</v>
      </c>
      <c r="Q125" s="115">
        <f t="shared" si="23"/>
        <v>224487.6750300001</v>
      </c>
    </row>
    <row r="126" spans="2:17" x14ac:dyDescent="0.25">
      <c r="B126" s="109">
        <v>121</v>
      </c>
      <c r="C126" s="109" t="s">
        <v>6462</v>
      </c>
      <c r="D126" s="109">
        <v>1200032660</v>
      </c>
      <c r="E126" s="108" t="s">
        <v>1206</v>
      </c>
      <c r="F126" s="109">
        <v>2008</v>
      </c>
      <c r="G126" s="110">
        <v>44389</v>
      </c>
      <c r="H126" s="109">
        <f t="shared" si="12"/>
        <v>13</v>
      </c>
      <c r="I126" s="109">
        <v>15</v>
      </c>
      <c r="J126" s="111">
        <f t="shared" si="13"/>
        <v>6.3333333333333325E-2</v>
      </c>
      <c r="K126" s="112">
        <v>788500</v>
      </c>
      <c r="L126" s="112">
        <v>1</v>
      </c>
      <c r="M126" s="121">
        <v>0</v>
      </c>
      <c r="N126" s="112">
        <f t="shared" si="14"/>
        <v>788500</v>
      </c>
      <c r="O126" s="112">
        <f t="shared" si="15"/>
        <v>649198.33333333326</v>
      </c>
      <c r="P126" s="114">
        <f t="shared" si="22"/>
        <v>139301.66666666674</v>
      </c>
      <c r="Q126" s="115">
        <f t="shared" si="23"/>
        <v>125371.50000000007</v>
      </c>
    </row>
    <row r="127" spans="2:17" x14ac:dyDescent="0.25">
      <c r="B127" s="109">
        <v>122</v>
      </c>
      <c r="C127" s="109" t="s">
        <v>6462</v>
      </c>
      <c r="D127" s="109">
        <v>1200032630</v>
      </c>
      <c r="E127" s="108" t="s">
        <v>1206</v>
      </c>
      <c r="F127" s="109">
        <v>2008</v>
      </c>
      <c r="G127" s="110">
        <v>44389</v>
      </c>
      <c r="H127" s="109">
        <f t="shared" si="12"/>
        <v>13</v>
      </c>
      <c r="I127" s="109">
        <v>15</v>
      </c>
      <c r="J127" s="111">
        <f t="shared" si="13"/>
        <v>6.3333333333333325E-2</v>
      </c>
      <c r="K127" s="112">
        <v>788500</v>
      </c>
      <c r="L127" s="112">
        <v>1</v>
      </c>
      <c r="M127" s="121">
        <v>0</v>
      </c>
      <c r="N127" s="112">
        <f t="shared" si="14"/>
        <v>788500</v>
      </c>
      <c r="O127" s="112">
        <f t="shared" si="15"/>
        <v>649198.33333333326</v>
      </c>
      <c r="P127" s="114">
        <f t="shared" si="22"/>
        <v>139301.66666666674</v>
      </c>
      <c r="Q127" s="115">
        <f t="shared" si="23"/>
        <v>125371.50000000007</v>
      </c>
    </row>
    <row r="128" spans="2:17" x14ac:dyDescent="0.25">
      <c r="B128" s="109">
        <v>123</v>
      </c>
      <c r="C128" s="109" t="s">
        <v>6462</v>
      </c>
      <c r="D128" s="109">
        <v>1200032770</v>
      </c>
      <c r="E128" s="108" t="s">
        <v>1177</v>
      </c>
      <c r="F128" s="109">
        <v>2008</v>
      </c>
      <c r="G128" s="110">
        <v>44389</v>
      </c>
      <c r="H128" s="109">
        <f t="shared" si="12"/>
        <v>13</v>
      </c>
      <c r="I128" s="109">
        <v>10</v>
      </c>
      <c r="J128" s="111">
        <f t="shared" si="13"/>
        <v>9.5000000000000001E-2</v>
      </c>
      <c r="K128" s="112">
        <v>364802.6</v>
      </c>
      <c r="L128" s="112">
        <v>1</v>
      </c>
      <c r="M128" s="121">
        <v>0</v>
      </c>
      <c r="N128" s="112">
        <f t="shared" si="14"/>
        <v>364802.6</v>
      </c>
      <c r="O128" s="112">
        <f t="shared" si="15"/>
        <v>450531.21100000001</v>
      </c>
      <c r="P128" s="114">
        <f t="shared" si="22"/>
        <v>18240.13</v>
      </c>
      <c r="Q128" s="115">
        <f t="shared" si="23"/>
        <v>18240.13</v>
      </c>
    </row>
    <row r="129" spans="2:17" x14ac:dyDescent="0.25">
      <c r="B129" s="109">
        <v>124</v>
      </c>
      <c r="C129" s="109" t="s">
        <v>6462</v>
      </c>
      <c r="D129" s="109">
        <v>1200003040</v>
      </c>
      <c r="E129" s="108" t="s">
        <v>1207</v>
      </c>
      <c r="F129" s="109">
        <v>2008</v>
      </c>
      <c r="G129" s="110">
        <v>44389</v>
      </c>
      <c r="H129" s="109">
        <f t="shared" si="12"/>
        <v>13</v>
      </c>
      <c r="I129" s="109">
        <v>8</v>
      </c>
      <c r="J129" s="111">
        <f t="shared" si="13"/>
        <v>0.11874999999999999</v>
      </c>
      <c r="K129" s="112">
        <v>348167.31</v>
      </c>
      <c r="L129" s="112">
        <v>1</v>
      </c>
      <c r="M129" s="121">
        <v>0</v>
      </c>
      <c r="N129" s="112">
        <f t="shared" si="14"/>
        <v>348167.31</v>
      </c>
      <c r="O129" s="112">
        <f t="shared" si="15"/>
        <v>537483.2848125</v>
      </c>
      <c r="P129" s="114">
        <f t="shared" si="22"/>
        <v>17408.3655</v>
      </c>
      <c r="Q129" s="115">
        <f t="shared" si="23"/>
        <v>17408.3655</v>
      </c>
    </row>
    <row r="130" spans="2:17" x14ac:dyDescent="0.25">
      <c r="B130" s="109">
        <v>125</v>
      </c>
      <c r="C130" s="109" t="s">
        <v>6462</v>
      </c>
      <c r="D130" s="109">
        <v>1200032710</v>
      </c>
      <c r="E130" s="108" t="s">
        <v>1208</v>
      </c>
      <c r="F130" s="109">
        <v>2008</v>
      </c>
      <c r="G130" s="110">
        <v>44389</v>
      </c>
      <c r="H130" s="109">
        <f t="shared" si="12"/>
        <v>13</v>
      </c>
      <c r="I130" s="109">
        <v>10</v>
      </c>
      <c r="J130" s="111">
        <f t="shared" si="13"/>
        <v>9.5000000000000001E-2</v>
      </c>
      <c r="K130" s="112">
        <v>306540</v>
      </c>
      <c r="L130" s="112">
        <v>1</v>
      </c>
      <c r="M130" s="121">
        <v>0</v>
      </c>
      <c r="N130" s="112">
        <f t="shared" si="14"/>
        <v>306540</v>
      </c>
      <c r="O130" s="112">
        <f t="shared" si="15"/>
        <v>378576.9</v>
      </c>
      <c r="P130" s="114">
        <f t="shared" si="22"/>
        <v>15327</v>
      </c>
      <c r="Q130" s="115">
        <f t="shared" si="23"/>
        <v>15327</v>
      </c>
    </row>
    <row r="131" spans="2:17" x14ac:dyDescent="0.25">
      <c r="B131" s="109">
        <v>126</v>
      </c>
      <c r="C131" s="109" t="s">
        <v>6462</v>
      </c>
      <c r="D131" s="109">
        <v>1200002980</v>
      </c>
      <c r="E131" s="108" t="s">
        <v>1209</v>
      </c>
      <c r="F131" s="109">
        <v>2008</v>
      </c>
      <c r="G131" s="110">
        <v>44389</v>
      </c>
      <c r="H131" s="109">
        <f t="shared" si="12"/>
        <v>13</v>
      </c>
      <c r="I131" s="109">
        <v>10</v>
      </c>
      <c r="J131" s="111">
        <f t="shared" si="13"/>
        <v>9.5000000000000001E-2</v>
      </c>
      <c r="K131" s="112">
        <v>301580.64</v>
      </c>
      <c r="L131" s="112">
        <v>1</v>
      </c>
      <c r="M131" s="121">
        <v>0</v>
      </c>
      <c r="N131" s="112">
        <f t="shared" si="14"/>
        <v>301580.64</v>
      </c>
      <c r="O131" s="112">
        <f t="shared" si="15"/>
        <v>372452.09040000004</v>
      </c>
      <c r="P131" s="114">
        <f t="shared" si="22"/>
        <v>15079.032000000001</v>
      </c>
      <c r="Q131" s="115">
        <f t="shared" si="23"/>
        <v>15079.032000000001</v>
      </c>
    </row>
    <row r="132" spans="2:17" x14ac:dyDescent="0.25">
      <c r="B132" s="109">
        <v>127</v>
      </c>
      <c r="C132" s="109" t="s">
        <v>6462</v>
      </c>
      <c r="D132" s="109">
        <v>1200032740</v>
      </c>
      <c r="E132" s="108" t="s">
        <v>1210</v>
      </c>
      <c r="F132" s="109">
        <v>2008</v>
      </c>
      <c r="G132" s="110">
        <v>44389</v>
      </c>
      <c r="H132" s="109">
        <f t="shared" si="12"/>
        <v>13</v>
      </c>
      <c r="I132" s="109">
        <v>10</v>
      </c>
      <c r="J132" s="111">
        <f t="shared" si="13"/>
        <v>9.5000000000000001E-2</v>
      </c>
      <c r="K132" s="112">
        <v>301416.09999999998</v>
      </c>
      <c r="L132" s="112">
        <v>1</v>
      </c>
      <c r="M132" s="121">
        <v>0</v>
      </c>
      <c r="N132" s="112">
        <f t="shared" si="14"/>
        <v>301416.09999999998</v>
      </c>
      <c r="O132" s="112">
        <f t="shared" si="15"/>
        <v>372248.8835</v>
      </c>
      <c r="P132" s="114">
        <f t="shared" si="22"/>
        <v>15070.805</v>
      </c>
      <c r="Q132" s="115">
        <f t="shared" si="23"/>
        <v>15070.805</v>
      </c>
    </row>
    <row r="133" spans="2:17" x14ac:dyDescent="0.25">
      <c r="B133" s="109">
        <v>128</v>
      </c>
      <c r="C133" s="109" t="s">
        <v>6462</v>
      </c>
      <c r="D133" s="109">
        <v>1200032760</v>
      </c>
      <c r="E133" s="108" t="s">
        <v>1211</v>
      </c>
      <c r="F133" s="109">
        <v>2008</v>
      </c>
      <c r="G133" s="110">
        <v>44389</v>
      </c>
      <c r="H133" s="109">
        <f t="shared" si="12"/>
        <v>13</v>
      </c>
      <c r="I133" s="109">
        <v>10</v>
      </c>
      <c r="J133" s="111">
        <f t="shared" si="13"/>
        <v>9.5000000000000001E-2</v>
      </c>
      <c r="K133" s="112">
        <v>296182.5</v>
      </c>
      <c r="L133" s="112">
        <v>1</v>
      </c>
      <c r="M133" s="121">
        <v>0</v>
      </c>
      <c r="N133" s="112">
        <f t="shared" si="14"/>
        <v>296182.5</v>
      </c>
      <c r="O133" s="112">
        <f t="shared" si="15"/>
        <v>365785.38750000001</v>
      </c>
      <c r="P133" s="114">
        <f t="shared" si="22"/>
        <v>14809.125</v>
      </c>
      <c r="Q133" s="115">
        <f t="shared" si="23"/>
        <v>14809.125</v>
      </c>
    </row>
    <row r="134" spans="2:17" x14ac:dyDescent="0.25">
      <c r="B134" s="109">
        <v>129</v>
      </c>
      <c r="C134" s="109" t="s">
        <v>6462</v>
      </c>
      <c r="D134" s="109">
        <v>1200003110</v>
      </c>
      <c r="E134" s="108" t="s">
        <v>1212</v>
      </c>
      <c r="F134" s="109">
        <v>2008</v>
      </c>
      <c r="G134" s="110">
        <v>44389</v>
      </c>
      <c r="H134" s="109">
        <f t="shared" ref="H134:H197" si="24">YEAR(G134)-F134</f>
        <v>13</v>
      </c>
      <c r="I134" s="109">
        <v>10</v>
      </c>
      <c r="J134" s="111">
        <f t="shared" ref="J134:J197" si="25">(95/I134/100)</f>
        <v>9.5000000000000001E-2</v>
      </c>
      <c r="K134" s="112">
        <v>274793.18</v>
      </c>
      <c r="L134" s="112">
        <v>1</v>
      </c>
      <c r="M134" s="121">
        <v>0</v>
      </c>
      <c r="N134" s="112">
        <f t="shared" ref="N134:N197" si="26">K134*(1+M134)</f>
        <v>274793.18</v>
      </c>
      <c r="O134" s="112">
        <f t="shared" ref="O134:O197" si="27">H134*J134*N134</f>
        <v>339369.5773</v>
      </c>
      <c r="P134" s="114">
        <f t="shared" si="22"/>
        <v>13739.659</v>
      </c>
      <c r="Q134" s="115">
        <f t="shared" si="23"/>
        <v>13739.659</v>
      </c>
    </row>
    <row r="135" spans="2:17" x14ac:dyDescent="0.25">
      <c r="B135" s="109">
        <v>130</v>
      </c>
      <c r="C135" s="109" t="s">
        <v>6462</v>
      </c>
      <c r="D135" s="109">
        <v>1200016540</v>
      </c>
      <c r="E135" s="108" t="s">
        <v>1213</v>
      </c>
      <c r="F135" s="109">
        <v>2008</v>
      </c>
      <c r="G135" s="110">
        <v>44389</v>
      </c>
      <c r="H135" s="109">
        <f t="shared" si="24"/>
        <v>13</v>
      </c>
      <c r="I135" s="109">
        <v>10</v>
      </c>
      <c r="J135" s="111">
        <f t="shared" si="25"/>
        <v>9.5000000000000001E-2</v>
      </c>
      <c r="K135" s="112">
        <v>270585.48</v>
      </c>
      <c r="L135" s="112">
        <v>1</v>
      </c>
      <c r="M135" s="121">
        <v>0</v>
      </c>
      <c r="N135" s="112">
        <f t="shared" si="26"/>
        <v>270585.48</v>
      </c>
      <c r="O135" s="112">
        <f t="shared" si="27"/>
        <v>334173.06780000002</v>
      </c>
      <c r="P135" s="114">
        <f t="shared" si="22"/>
        <v>13529.273999999999</v>
      </c>
      <c r="Q135" s="115">
        <f t="shared" si="23"/>
        <v>13529.273999999999</v>
      </c>
    </row>
    <row r="136" spans="2:17" x14ac:dyDescent="0.25">
      <c r="B136" s="109">
        <v>131</v>
      </c>
      <c r="C136" s="109" t="s">
        <v>6462</v>
      </c>
      <c r="D136" s="109">
        <v>1200003100</v>
      </c>
      <c r="E136" s="108" t="s">
        <v>1214</v>
      </c>
      <c r="F136" s="109">
        <v>2008</v>
      </c>
      <c r="G136" s="110">
        <v>44389</v>
      </c>
      <c r="H136" s="109">
        <f t="shared" si="24"/>
        <v>13</v>
      </c>
      <c r="I136" s="109">
        <v>10</v>
      </c>
      <c r="J136" s="111">
        <f t="shared" si="25"/>
        <v>9.5000000000000001E-2</v>
      </c>
      <c r="K136" s="112">
        <v>240612.62</v>
      </c>
      <c r="L136" s="112">
        <v>1</v>
      </c>
      <c r="M136" s="121">
        <v>0</v>
      </c>
      <c r="N136" s="112">
        <f t="shared" si="26"/>
        <v>240612.62</v>
      </c>
      <c r="O136" s="112">
        <f t="shared" si="27"/>
        <v>297156.5857</v>
      </c>
      <c r="P136" s="114">
        <f t="shared" si="22"/>
        <v>12030.631000000001</v>
      </c>
      <c r="Q136" s="115">
        <f t="shared" si="23"/>
        <v>12030.631000000001</v>
      </c>
    </row>
    <row r="137" spans="2:17" x14ac:dyDescent="0.25">
      <c r="B137" s="109">
        <v>132</v>
      </c>
      <c r="C137" s="109" t="s">
        <v>6462</v>
      </c>
      <c r="D137" s="109">
        <v>1200032730</v>
      </c>
      <c r="E137" s="108" t="s">
        <v>1215</v>
      </c>
      <c r="F137" s="109">
        <v>2008</v>
      </c>
      <c r="G137" s="110">
        <v>44389</v>
      </c>
      <c r="H137" s="109">
        <f t="shared" si="24"/>
        <v>13</v>
      </c>
      <c r="I137" s="109">
        <v>10</v>
      </c>
      <c r="J137" s="111">
        <f t="shared" si="25"/>
        <v>9.5000000000000001E-2</v>
      </c>
      <c r="K137" s="112">
        <v>206068.55</v>
      </c>
      <c r="L137" s="112">
        <v>1</v>
      </c>
      <c r="M137" s="121">
        <v>0</v>
      </c>
      <c r="N137" s="112">
        <f t="shared" si="26"/>
        <v>206068.55</v>
      </c>
      <c r="O137" s="112">
        <f t="shared" si="27"/>
        <v>254494.65925</v>
      </c>
      <c r="P137" s="114">
        <f t="shared" si="22"/>
        <v>10303.4275</v>
      </c>
      <c r="Q137" s="115">
        <f t="shared" si="23"/>
        <v>10303.4275</v>
      </c>
    </row>
    <row r="138" spans="2:17" x14ac:dyDescent="0.25">
      <c r="B138" s="109">
        <v>133</v>
      </c>
      <c r="C138" s="109" t="s">
        <v>6462</v>
      </c>
      <c r="D138" s="109">
        <v>1200032780</v>
      </c>
      <c r="E138" s="108" t="s">
        <v>1216</v>
      </c>
      <c r="F138" s="109">
        <v>2008</v>
      </c>
      <c r="G138" s="110">
        <v>44389</v>
      </c>
      <c r="H138" s="109">
        <f t="shared" si="24"/>
        <v>13</v>
      </c>
      <c r="I138" s="109">
        <v>10</v>
      </c>
      <c r="J138" s="111">
        <f t="shared" si="25"/>
        <v>9.5000000000000001E-2</v>
      </c>
      <c r="K138" s="112">
        <v>199638.42</v>
      </c>
      <c r="L138" s="112">
        <v>1</v>
      </c>
      <c r="M138" s="121">
        <v>0</v>
      </c>
      <c r="N138" s="112">
        <f t="shared" si="26"/>
        <v>199638.42</v>
      </c>
      <c r="O138" s="112">
        <f t="shared" si="27"/>
        <v>246553.44870000004</v>
      </c>
      <c r="P138" s="114">
        <f t="shared" si="22"/>
        <v>9981.9210000000021</v>
      </c>
      <c r="Q138" s="115">
        <f t="shared" si="23"/>
        <v>9981.9210000000021</v>
      </c>
    </row>
    <row r="139" spans="2:17" x14ac:dyDescent="0.25">
      <c r="B139" s="109">
        <v>134</v>
      </c>
      <c r="C139" s="109" t="s">
        <v>6462</v>
      </c>
      <c r="D139" s="109">
        <v>1200003090</v>
      </c>
      <c r="E139" s="108" t="s">
        <v>1217</v>
      </c>
      <c r="F139" s="109">
        <v>2008</v>
      </c>
      <c r="G139" s="110">
        <v>44389</v>
      </c>
      <c r="H139" s="109">
        <f t="shared" si="24"/>
        <v>13</v>
      </c>
      <c r="I139" s="109">
        <v>10</v>
      </c>
      <c r="J139" s="111">
        <f t="shared" si="25"/>
        <v>9.5000000000000001E-2</v>
      </c>
      <c r="K139" s="112">
        <v>194069.57</v>
      </c>
      <c r="L139" s="112">
        <v>1</v>
      </c>
      <c r="M139" s="121">
        <v>0</v>
      </c>
      <c r="N139" s="112">
        <f t="shared" si="26"/>
        <v>194069.57</v>
      </c>
      <c r="O139" s="112">
        <f t="shared" si="27"/>
        <v>239675.91895000002</v>
      </c>
      <c r="P139" s="114">
        <f t="shared" si="22"/>
        <v>9703.4785000000011</v>
      </c>
      <c r="Q139" s="115">
        <f t="shared" si="23"/>
        <v>9703.4785000000011</v>
      </c>
    </row>
    <row r="140" spans="2:17" x14ac:dyDescent="0.25">
      <c r="B140" s="109">
        <v>135</v>
      </c>
      <c r="C140" s="109" t="s">
        <v>6462</v>
      </c>
      <c r="D140" s="109">
        <v>1200016480</v>
      </c>
      <c r="E140" s="108" t="s">
        <v>1218</v>
      </c>
      <c r="F140" s="109">
        <v>2008</v>
      </c>
      <c r="G140" s="110">
        <v>44389</v>
      </c>
      <c r="H140" s="109">
        <f t="shared" si="24"/>
        <v>13</v>
      </c>
      <c r="I140" s="109">
        <v>10</v>
      </c>
      <c r="J140" s="111">
        <f t="shared" si="25"/>
        <v>9.5000000000000001E-2</v>
      </c>
      <c r="K140" s="112">
        <v>167288.88</v>
      </c>
      <c r="L140" s="112">
        <v>1</v>
      </c>
      <c r="M140" s="121">
        <v>0</v>
      </c>
      <c r="N140" s="112">
        <f t="shared" si="26"/>
        <v>167288.88</v>
      </c>
      <c r="O140" s="112">
        <f t="shared" si="27"/>
        <v>206601.76680000001</v>
      </c>
      <c r="P140" s="114">
        <f t="shared" si="22"/>
        <v>8364.4440000000013</v>
      </c>
      <c r="Q140" s="115">
        <f t="shared" si="23"/>
        <v>8364.4440000000013</v>
      </c>
    </row>
    <row r="141" spans="2:17" x14ac:dyDescent="0.25">
      <c r="B141" s="109">
        <v>136</v>
      </c>
      <c r="C141" s="109" t="s">
        <v>6462</v>
      </c>
      <c r="D141" s="109">
        <v>1200032650</v>
      </c>
      <c r="E141" s="108" t="s">
        <v>1219</v>
      </c>
      <c r="F141" s="109">
        <v>2008</v>
      </c>
      <c r="G141" s="110">
        <v>44389</v>
      </c>
      <c r="H141" s="109">
        <f t="shared" si="24"/>
        <v>13</v>
      </c>
      <c r="I141" s="109">
        <v>10</v>
      </c>
      <c r="J141" s="111">
        <f t="shared" si="25"/>
        <v>9.5000000000000001E-2</v>
      </c>
      <c r="K141" s="112">
        <v>149333</v>
      </c>
      <c r="L141" s="112">
        <v>1</v>
      </c>
      <c r="M141" s="121">
        <v>0</v>
      </c>
      <c r="N141" s="112">
        <f t="shared" si="26"/>
        <v>149333</v>
      </c>
      <c r="O141" s="112">
        <f t="shared" si="27"/>
        <v>184426.255</v>
      </c>
      <c r="P141" s="114">
        <f t="shared" si="22"/>
        <v>7466.6500000000005</v>
      </c>
      <c r="Q141" s="115">
        <f t="shared" si="23"/>
        <v>7466.6500000000005</v>
      </c>
    </row>
    <row r="142" spans="2:17" x14ac:dyDescent="0.25">
      <c r="B142" s="109">
        <v>137</v>
      </c>
      <c r="C142" s="109" t="s">
        <v>6462</v>
      </c>
      <c r="D142" s="109">
        <v>1200003130</v>
      </c>
      <c r="E142" s="108" t="s">
        <v>1220</v>
      </c>
      <c r="F142" s="109">
        <v>2008</v>
      </c>
      <c r="G142" s="110">
        <v>44389</v>
      </c>
      <c r="H142" s="109">
        <f t="shared" si="24"/>
        <v>13</v>
      </c>
      <c r="I142" s="109">
        <v>10</v>
      </c>
      <c r="J142" s="111">
        <f t="shared" si="25"/>
        <v>9.5000000000000001E-2</v>
      </c>
      <c r="K142" s="112">
        <v>130763.31</v>
      </c>
      <c r="L142" s="112">
        <v>1</v>
      </c>
      <c r="M142" s="121">
        <v>0</v>
      </c>
      <c r="N142" s="112">
        <f t="shared" si="26"/>
        <v>130763.31</v>
      </c>
      <c r="O142" s="112">
        <f t="shared" si="27"/>
        <v>161492.68785000002</v>
      </c>
      <c r="P142" s="114">
        <f t="shared" si="22"/>
        <v>6538.1655000000001</v>
      </c>
      <c r="Q142" s="115">
        <f t="shared" si="23"/>
        <v>6538.1655000000001</v>
      </c>
    </row>
    <row r="143" spans="2:17" x14ac:dyDescent="0.25">
      <c r="B143" s="109">
        <v>138</v>
      </c>
      <c r="C143" s="109" t="s">
        <v>6462</v>
      </c>
      <c r="D143" s="109">
        <v>1200032720</v>
      </c>
      <c r="E143" s="108" t="s">
        <v>1221</v>
      </c>
      <c r="F143" s="109">
        <v>2008</v>
      </c>
      <c r="G143" s="110">
        <v>44389</v>
      </c>
      <c r="H143" s="109">
        <f t="shared" si="24"/>
        <v>13</v>
      </c>
      <c r="I143" s="109">
        <v>10</v>
      </c>
      <c r="J143" s="111">
        <f t="shared" si="25"/>
        <v>9.5000000000000001E-2</v>
      </c>
      <c r="K143" s="112">
        <v>116880</v>
      </c>
      <c r="L143" s="112">
        <v>1</v>
      </c>
      <c r="M143" s="121">
        <v>0</v>
      </c>
      <c r="N143" s="112">
        <f t="shared" si="26"/>
        <v>116880</v>
      </c>
      <c r="O143" s="112">
        <f t="shared" si="27"/>
        <v>144346.80000000002</v>
      </c>
      <c r="P143" s="114">
        <f t="shared" si="22"/>
        <v>5844</v>
      </c>
      <c r="Q143" s="115">
        <f t="shared" si="23"/>
        <v>5844</v>
      </c>
    </row>
    <row r="144" spans="2:17" x14ac:dyDescent="0.25">
      <c r="B144" s="109">
        <v>139</v>
      </c>
      <c r="C144" s="109" t="s">
        <v>6462</v>
      </c>
      <c r="D144" s="109">
        <v>1200003080</v>
      </c>
      <c r="E144" s="108" t="s">
        <v>1222</v>
      </c>
      <c r="F144" s="109">
        <v>2008</v>
      </c>
      <c r="G144" s="110">
        <v>44389</v>
      </c>
      <c r="H144" s="109">
        <f t="shared" si="24"/>
        <v>13</v>
      </c>
      <c r="I144" s="109">
        <v>8</v>
      </c>
      <c r="J144" s="111">
        <f t="shared" si="25"/>
        <v>0.11874999999999999</v>
      </c>
      <c r="K144" s="112">
        <v>116786.77</v>
      </c>
      <c r="L144" s="112">
        <v>1</v>
      </c>
      <c r="M144" s="121">
        <v>0</v>
      </c>
      <c r="N144" s="112">
        <f t="shared" si="26"/>
        <v>116786.77</v>
      </c>
      <c r="O144" s="112">
        <f t="shared" si="27"/>
        <v>180289.5761875</v>
      </c>
      <c r="P144" s="114">
        <f t="shared" si="22"/>
        <v>5839.3385000000007</v>
      </c>
      <c r="Q144" s="115">
        <f t="shared" si="23"/>
        <v>5839.3385000000007</v>
      </c>
    </row>
    <row r="145" spans="2:17" x14ac:dyDescent="0.25">
      <c r="B145" s="109">
        <v>140</v>
      </c>
      <c r="C145" s="109" t="s">
        <v>6462</v>
      </c>
      <c r="D145" s="109">
        <v>1200017310</v>
      </c>
      <c r="E145" s="108" t="s">
        <v>1223</v>
      </c>
      <c r="F145" s="109">
        <v>2008</v>
      </c>
      <c r="G145" s="110">
        <v>44389</v>
      </c>
      <c r="H145" s="109">
        <f t="shared" si="24"/>
        <v>13</v>
      </c>
      <c r="I145" s="109">
        <v>10</v>
      </c>
      <c r="J145" s="111">
        <f t="shared" si="25"/>
        <v>9.5000000000000001E-2</v>
      </c>
      <c r="K145" s="112">
        <v>110397.41</v>
      </c>
      <c r="L145" s="112">
        <v>1</v>
      </c>
      <c r="M145" s="121">
        <v>0</v>
      </c>
      <c r="N145" s="112">
        <f t="shared" si="26"/>
        <v>110397.41</v>
      </c>
      <c r="O145" s="112">
        <f t="shared" si="27"/>
        <v>136340.80135000002</v>
      </c>
      <c r="P145" s="114">
        <f t="shared" si="22"/>
        <v>5519.8705000000009</v>
      </c>
      <c r="Q145" s="115">
        <f t="shared" si="23"/>
        <v>5519.8705000000009</v>
      </c>
    </row>
    <row r="146" spans="2:17" x14ac:dyDescent="0.25">
      <c r="B146" s="109">
        <v>141</v>
      </c>
      <c r="C146" s="109" t="s">
        <v>6462</v>
      </c>
      <c r="D146" s="109">
        <v>1200032670</v>
      </c>
      <c r="E146" s="108" t="s">
        <v>1224</v>
      </c>
      <c r="F146" s="109">
        <v>2008</v>
      </c>
      <c r="G146" s="110">
        <v>44389</v>
      </c>
      <c r="H146" s="109">
        <f t="shared" si="24"/>
        <v>13</v>
      </c>
      <c r="I146" s="109">
        <v>10</v>
      </c>
      <c r="J146" s="111">
        <f t="shared" si="25"/>
        <v>9.5000000000000001E-2</v>
      </c>
      <c r="K146" s="112">
        <v>109875</v>
      </c>
      <c r="L146" s="112">
        <v>1</v>
      </c>
      <c r="M146" s="121">
        <v>0</v>
      </c>
      <c r="N146" s="112">
        <f t="shared" si="26"/>
        <v>109875</v>
      </c>
      <c r="O146" s="112">
        <f t="shared" si="27"/>
        <v>135695.625</v>
      </c>
      <c r="P146" s="114">
        <f t="shared" si="22"/>
        <v>5493.75</v>
      </c>
      <c r="Q146" s="115">
        <f t="shared" si="23"/>
        <v>5493.75</v>
      </c>
    </row>
    <row r="147" spans="2:17" x14ac:dyDescent="0.25">
      <c r="B147" s="109">
        <v>142</v>
      </c>
      <c r="C147" s="109" t="s">
        <v>6462</v>
      </c>
      <c r="D147" s="109">
        <v>1200003070</v>
      </c>
      <c r="E147" s="108" t="s">
        <v>1225</v>
      </c>
      <c r="F147" s="109">
        <v>2008</v>
      </c>
      <c r="G147" s="110">
        <v>44389</v>
      </c>
      <c r="H147" s="109">
        <f t="shared" si="24"/>
        <v>13</v>
      </c>
      <c r="I147" s="109">
        <v>10</v>
      </c>
      <c r="J147" s="111">
        <f t="shared" si="25"/>
        <v>9.5000000000000001E-2</v>
      </c>
      <c r="K147" s="112">
        <v>103491.35</v>
      </c>
      <c r="L147" s="112">
        <v>1</v>
      </c>
      <c r="M147" s="121">
        <v>0</v>
      </c>
      <c r="N147" s="112">
        <f t="shared" si="26"/>
        <v>103491.35</v>
      </c>
      <c r="O147" s="112">
        <f t="shared" si="27"/>
        <v>127811.81725000002</v>
      </c>
      <c r="P147" s="114">
        <f t="shared" si="22"/>
        <v>5174.567500000001</v>
      </c>
      <c r="Q147" s="115">
        <f t="shared" si="23"/>
        <v>5174.567500000001</v>
      </c>
    </row>
    <row r="148" spans="2:17" x14ac:dyDescent="0.25">
      <c r="B148" s="109">
        <v>143</v>
      </c>
      <c r="C148" s="109" t="s">
        <v>6462</v>
      </c>
      <c r="D148" s="109">
        <v>1200032700</v>
      </c>
      <c r="E148" s="108" t="s">
        <v>1226</v>
      </c>
      <c r="F148" s="109">
        <v>2008</v>
      </c>
      <c r="G148" s="110">
        <v>44389</v>
      </c>
      <c r="H148" s="109">
        <f t="shared" si="24"/>
        <v>13</v>
      </c>
      <c r="I148" s="109">
        <v>10</v>
      </c>
      <c r="J148" s="111">
        <f t="shared" si="25"/>
        <v>9.5000000000000001E-2</v>
      </c>
      <c r="K148" s="112">
        <v>100850.82</v>
      </c>
      <c r="L148" s="112">
        <v>1</v>
      </c>
      <c r="M148" s="121">
        <v>0</v>
      </c>
      <c r="N148" s="112">
        <f t="shared" si="26"/>
        <v>100850.82</v>
      </c>
      <c r="O148" s="112">
        <f t="shared" si="27"/>
        <v>124550.76270000002</v>
      </c>
      <c r="P148" s="114">
        <f t="shared" si="22"/>
        <v>5042.5410000000011</v>
      </c>
      <c r="Q148" s="115">
        <f t="shared" si="23"/>
        <v>5042.5410000000011</v>
      </c>
    </row>
    <row r="149" spans="2:17" x14ac:dyDescent="0.25">
      <c r="B149" s="109">
        <v>144</v>
      </c>
      <c r="C149" s="109" t="s">
        <v>6462</v>
      </c>
      <c r="D149" s="109">
        <v>1200032690</v>
      </c>
      <c r="E149" s="108" t="s">
        <v>1227</v>
      </c>
      <c r="F149" s="109">
        <v>2008</v>
      </c>
      <c r="G149" s="110">
        <v>44389</v>
      </c>
      <c r="H149" s="109">
        <f t="shared" si="24"/>
        <v>13</v>
      </c>
      <c r="I149" s="109">
        <v>8</v>
      </c>
      <c r="J149" s="111">
        <f t="shared" si="25"/>
        <v>0.11874999999999999</v>
      </c>
      <c r="K149" s="112">
        <v>73500</v>
      </c>
      <c r="L149" s="112">
        <v>1</v>
      </c>
      <c r="M149" s="121">
        <v>0</v>
      </c>
      <c r="N149" s="112">
        <f t="shared" si="26"/>
        <v>73500</v>
      </c>
      <c r="O149" s="112">
        <f t="shared" si="27"/>
        <v>113465.625</v>
      </c>
      <c r="P149" s="114">
        <f t="shared" si="22"/>
        <v>3675</v>
      </c>
      <c r="Q149" s="115">
        <f t="shared" si="23"/>
        <v>3675</v>
      </c>
    </row>
    <row r="150" spans="2:17" x14ac:dyDescent="0.25">
      <c r="B150" s="109">
        <v>145</v>
      </c>
      <c r="C150" s="109" t="s">
        <v>6462</v>
      </c>
      <c r="D150" s="109">
        <v>1200034400</v>
      </c>
      <c r="E150" s="108" t="s">
        <v>1228</v>
      </c>
      <c r="F150" s="109">
        <v>2008</v>
      </c>
      <c r="G150" s="110">
        <v>44389</v>
      </c>
      <c r="H150" s="109">
        <f t="shared" si="24"/>
        <v>13</v>
      </c>
      <c r="I150" s="109">
        <v>10</v>
      </c>
      <c r="J150" s="111">
        <f t="shared" si="25"/>
        <v>9.5000000000000001E-2</v>
      </c>
      <c r="K150" s="112">
        <v>70480</v>
      </c>
      <c r="L150" s="112">
        <v>1</v>
      </c>
      <c r="M150" s="121">
        <v>0</v>
      </c>
      <c r="N150" s="112">
        <f t="shared" si="26"/>
        <v>70480</v>
      </c>
      <c r="O150" s="112">
        <f t="shared" si="27"/>
        <v>87042.8</v>
      </c>
      <c r="P150" s="114">
        <f t="shared" si="22"/>
        <v>3524</v>
      </c>
      <c r="Q150" s="115">
        <f t="shared" si="23"/>
        <v>3524</v>
      </c>
    </row>
    <row r="151" spans="2:17" x14ac:dyDescent="0.25">
      <c r="B151" s="109">
        <v>146</v>
      </c>
      <c r="C151" s="109" t="s">
        <v>6462</v>
      </c>
      <c r="D151" s="109">
        <v>1200029700</v>
      </c>
      <c r="E151" s="108" t="s">
        <v>1229</v>
      </c>
      <c r="F151" s="109">
        <v>2008</v>
      </c>
      <c r="G151" s="110">
        <v>44389</v>
      </c>
      <c r="H151" s="109">
        <f t="shared" si="24"/>
        <v>13</v>
      </c>
      <c r="I151" s="109">
        <v>10</v>
      </c>
      <c r="J151" s="111">
        <f t="shared" si="25"/>
        <v>9.5000000000000001E-2</v>
      </c>
      <c r="K151" s="112">
        <v>55369.22</v>
      </c>
      <c r="L151" s="112">
        <v>1</v>
      </c>
      <c r="M151" s="121">
        <v>0</v>
      </c>
      <c r="N151" s="112">
        <f t="shared" si="26"/>
        <v>55369.22</v>
      </c>
      <c r="O151" s="112">
        <f t="shared" si="27"/>
        <v>68380.986700000009</v>
      </c>
      <c r="P151" s="114">
        <f t="shared" si="22"/>
        <v>2768.4610000000002</v>
      </c>
      <c r="Q151" s="115">
        <f t="shared" si="23"/>
        <v>2768.4610000000002</v>
      </c>
    </row>
    <row r="152" spans="2:17" x14ac:dyDescent="0.25">
      <c r="B152" s="109">
        <v>147</v>
      </c>
      <c r="C152" s="109" t="s">
        <v>6462</v>
      </c>
      <c r="D152" s="109">
        <v>1200003060</v>
      </c>
      <c r="E152" s="108" t="s">
        <v>1230</v>
      </c>
      <c r="F152" s="109">
        <v>2008</v>
      </c>
      <c r="G152" s="110">
        <v>44389</v>
      </c>
      <c r="H152" s="109">
        <f t="shared" si="24"/>
        <v>13</v>
      </c>
      <c r="I152" s="109">
        <v>10</v>
      </c>
      <c r="J152" s="111">
        <f t="shared" si="25"/>
        <v>9.5000000000000001E-2</v>
      </c>
      <c r="K152" s="112">
        <v>53536.77</v>
      </c>
      <c r="L152" s="112">
        <v>1</v>
      </c>
      <c r="M152" s="121">
        <v>0</v>
      </c>
      <c r="N152" s="112">
        <f t="shared" si="26"/>
        <v>53536.77</v>
      </c>
      <c r="O152" s="112">
        <f t="shared" si="27"/>
        <v>66117.910950000005</v>
      </c>
      <c r="P152" s="114">
        <f t="shared" si="22"/>
        <v>2676.8384999999998</v>
      </c>
      <c r="Q152" s="115">
        <f t="shared" si="23"/>
        <v>2676.8384999999998</v>
      </c>
    </row>
    <row r="153" spans="2:17" x14ac:dyDescent="0.25">
      <c r="B153" s="109">
        <v>148</v>
      </c>
      <c r="C153" s="109" t="s">
        <v>6462</v>
      </c>
      <c r="D153" s="109">
        <v>1200003050</v>
      </c>
      <c r="E153" s="108" t="s">
        <v>1231</v>
      </c>
      <c r="F153" s="109">
        <v>2008</v>
      </c>
      <c r="G153" s="110">
        <v>44389</v>
      </c>
      <c r="H153" s="109">
        <f t="shared" si="24"/>
        <v>13</v>
      </c>
      <c r="I153" s="109">
        <v>10</v>
      </c>
      <c r="J153" s="111">
        <f t="shared" si="25"/>
        <v>9.5000000000000001E-2</v>
      </c>
      <c r="K153" s="112">
        <v>49867.040000000001</v>
      </c>
      <c r="L153" s="112">
        <v>1</v>
      </c>
      <c r="M153" s="121">
        <v>0</v>
      </c>
      <c r="N153" s="112">
        <f t="shared" si="26"/>
        <v>49867.040000000001</v>
      </c>
      <c r="O153" s="112">
        <f t="shared" si="27"/>
        <v>61585.794400000006</v>
      </c>
      <c r="P153" s="114">
        <f t="shared" si="22"/>
        <v>2493.3520000000003</v>
      </c>
      <c r="Q153" s="115">
        <f t="shared" si="23"/>
        <v>2493.3520000000003</v>
      </c>
    </row>
    <row r="154" spans="2:17" x14ac:dyDescent="0.25">
      <c r="B154" s="109">
        <v>149</v>
      </c>
      <c r="C154" s="109" t="s">
        <v>6462</v>
      </c>
      <c r="D154" s="109">
        <v>1200002990</v>
      </c>
      <c r="E154" s="108" t="s">
        <v>1232</v>
      </c>
      <c r="F154" s="109">
        <v>2008</v>
      </c>
      <c r="G154" s="110">
        <v>44389</v>
      </c>
      <c r="H154" s="109">
        <f t="shared" si="24"/>
        <v>13</v>
      </c>
      <c r="I154" s="109">
        <v>10</v>
      </c>
      <c r="J154" s="111">
        <f t="shared" si="25"/>
        <v>9.5000000000000001E-2</v>
      </c>
      <c r="K154" s="112">
        <v>39471.58</v>
      </c>
      <c r="L154" s="112">
        <v>1</v>
      </c>
      <c r="M154" s="121">
        <v>0</v>
      </c>
      <c r="N154" s="112">
        <f t="shared" si="26"/>
        <v>39471.58</v>
      </c>
      <c r="O154" s="112">
        <f t="shared" si="27"/>
        <v>48747.401300000005</v>
      </c>
      <c r="P154" s="114">
        <f t="shared" si="22"/>
        <v>1973.5790000000002</v>
      </c>
      <c r="Q154" s="115">
        <f t="shared" si="23"/>
        <v>1973.5790000000002</v>
      </c>
    </row>
    <row r="155" spans="2:17" x14ac:dyDescent="0.25">
      <c r="B155" s="109">
        <v>150</v>
      </c>
      <c r="C155" s="109" t="s">
        <v>6462</v>
      </c>
      <c r="D155" s="109">
        <v>1200003000</v>
      </c>
      <c r="E155" s="108" t="s">
        <v>1232</v>
      </c>
      <c r="F155" s="109">
        <v>2008</v>
      </c>
      <c r="G155" s="110">
        <v>44389</v>
      </c>
      <c r="H155" s="109">
        <f t="shared" si="24"/>
        <v>13</v>
      </c>
      <c r="I155" s="109">
        <v>10</v>
      </c>
      <c r="J155" s="111">
        <f t="shared" si="25"/>
        <v>9.5000000000000001E-2</v>
      </c>
      <c r="K155" s="112">
        <v>39471.58</v>
      </c>
      <c r="L155" s="112">
        <v>1</v>
      </c>
      <c r="M155" s="121">
        <v>0</v>
      </c>
      <c r="N155" s="112">
        <f t="shared" si="26"/>
        <v>39471.58</v>
      </c>
      <c r="O155" s="112">
        <f t="shared" si="27"/>
        <v>48747.401300000005</v>
      </c>
      <c r="P155" s="114">
        <f t="shared" si="22"/>
        <v>1973.5790000000002</v>
      </c>
      <c r="Q155" s="115">
        <f t="shared" si="23"/>
        <v>1973.5790000000002</v>
      </c>
    </row>
    <row r="156" spans="2:17" x14ac:dyDescent="0.25">
      <c r="B156" s="109">
        <v>151</v>
      </c>
      <c r="C156" s="109" t="s">
        <v>6462</v>
      </c>
      <c r="D156" s="109">
        <v>1200003120</v>
      </c>
      <c r="E156" s="108" t="s">
        <v>1233</v>
      </c>
      <c r="F156" s="109">
        <v>2008</v>
      </c>
      <c r="G156" s="110">
        <v>44389</v>
      </c>
      <c r="H156" s="109">
        <f t="shared" si="24"/>
        <v>13</v>
      </c>
      <c r="I156" s="109">
        <v>10</v>
      </c>
      <c r="J156" s="111">
        <f t="shared" si="25"/>
        <v>9.5000000000000001E-2</v>
      </c>
      <c r="K156" s="112">
        <v>37405.83</v>
      </c>
      <c r="L156" s="112">
        <v>1</v>
      </c>
      <c r="M156" s="121">
        <v>0</v>
      </c>
      <c r="N156" s="112">
        <f t="shared" si="26"/>
        <v>37405.83</v>
      </c>
      <c r="O156" s="112">
        <f t="shared" si="27"/>
        <v>46196.200050000007</v>
      </c>
      <c r="P156" s="114">
        <f t="shared" si="22"/>
        <v>1870.2915000000003</v>
      </c>
      <c r="Q156" s="115">
        <f t="shared" si="23"/>
        <v>1870.2915000000003</v>
      </c>
    </row>
    <row r="157" spans="2:17" x14ac:dyDescent="0.25">
      <c r="B157" s="109">
        <v>152</v>
      </c>
      <c r="C157" s="109" t="s">
        <v>6462</v>
      </c>
      <c r="D157" s="109">
        <v>1200017230</v>
      </c>
      <c r="E157" s="108" t="s">
        <v>1234</v>
      </c>
      <c r="F157" s="109">
        <v>2008</v>
      </c>
      <c r="G157" s="110">
        <v>44389</v>
      </c>
      <c r="H157" s="109">
        <f t="shared" si="24"/>
        <v>13</v>
      </c>
      <c r="I157" s="109">
        <v>10</v>
      </c>
      <c r="J157" s="111">
        <f t="shared" si="25"/>
        <v>9.5000000000000001E-2</v>
      </c>
      <c r="K157" s="112">
        <v>33401.5</v>
      </c>
      <c r="L157" s="112">
        <v>1</v>
      </c>
      <c r="M157" s="121">
        <v>0</v>
      </c>
      <c r="N157" s="112">
        <f t="shared" si="26"/>
        <v>33401.5</v>
      </c>
      <c r="O157" s="112">
        <f t="shared" si="27"/>
        <v>41250.852500000001</v>
      </c>
      <c r="P157" s="114">
        <f t="shared" si="22"/>
        <v>1670.075</v>
      </c>
      <c r="Q157" s="115">
        <f t="shared" si="23"/>
        <v>1670.075</v>
      </c>
    </row>
    <row r="158" spans="2:17" x14ac:dyDescent="0.25">
      <c r="B158" s="109">
        <v>153</v>
      </c>
      <c r="C158" s="109" t="s">
        <v>6462</v>
      </c>
      <c r="D158" s="109">
        <v>1200003140</v>
      </c>
      <c r="E158" s="108" t="s">
        <v>1235</v>
      </c>
      <c r="F158" s="109">
        <v>2008</v>
      </c>
      <c r="G158" s="110">
        <v>44389</v>
      </c>
      <c r="H158" s="109">
        <f t="shared" si="24"/>
        <v>13</v>
      </c>
      <c r="I158" s="109">
        <v>10</v>
      </c>
      <c r="J158" s="111">
        <f t="shared" si="25"/>
        <v>9.5000000000000001E-2</v>
      </c>
      <c r="K158" s="112">
        <v>31793.14</v>
      </c>
      <c r="L158" s="112">
        <v>1</v>
      </c>
      <c r="M158" s="121">
        <v>0</v>
      </c>
      <c r="N158" s="112">
        <f t="shared" si="26"/>
        <v>31793.14</v>
      </c>
      <c r="O158" s="112">
        <f t="shared" si="27"/>
        <v>39264.527900000001</v>
      </c>
      <c r="P158" s="114">
        <f t="shared" si="22"/>
        <v>1589.6570000000002</v>
      </c>
      <c r="Q158" s="115">
        <f t="shared" si="23"/>
        <v>1589.6570000000002</v>
      </c>
    </row>
    <row r="159" spans="2:17" x14ac:dyDescent="0.25">
      <c r="B159" s="109">
        <v>154</v>
      </c>
      <c r="C159" s="109" t="s">
        <v>6462</v>
      </c>
      <c r="D159" s="109">
        <v>1200032750</v>
      </c>
      <c r="E159" s="108" t="s">
        <v>1236</v>
      </c>
      <c r="F159" s="109">
        <v>2008</v>
      </c>
      <c r="G159" s="110">
        <v>44389</v>
      </c>
      <c r="H159" s="109">
        <f t="shared" si="24"/>
        <v>13</v>
      </c>
      <c r="I159" s="109">
        <v>10</v>
      </c>
      <c r="J159" s="111">
        <f t="shared" si="25"/>
        <v>9.5000000000000001E-2</v>
      </c>
      <c r="K159" s="112">
        <v>27600</v>
      </c>
      <c r="L159" s="112">
        <v>1</v>
      </c>
      <c r="M159" s="121">
        <v>0</v>
      </c>
      <c r="N159" s="112">
        <f t="shared" si="26"/>
        <v>27600</v>
      </c>
      <c r="O159" s="112">
        <f t="shared" si="27"/>
        <v>34086</v>
      </c>
      <c r="P159" s="114">
        <f t="shared" si="22"/>
        <v>1380</v>
      </c>
      <c r="Q159" s="115">
        <f t="shared" si="23"/>
        <v>1380</v>
      </c>
    </row>
    <row r="160" spans="2:17" x14ac:dyDescent="0.25">
      <c r="B160" s="109">
        <v>155</v>
      </c>
      <c r="C160" s="109" t="s">
        <v>6462</v>
      </c>
      <c r="D160" s="109">
        <v>1200003010</v>
      </c>
      <c r="E160" s="108" t="s">
        <v>1237</v>
      </c>
      <c r="F160" s="109">
        <v>2008</v>
      </c>
      <c r="G160" s="110">
        <v>44389</v>
      </c>
      <c r="H160" s="109">
        <f t="shared" si="24"/>
        <v>13</v>
      </c>
      <c r="I160" s="109">
        <v>10</v>
      </c>
      <c r="J160" s="111">
        <f t="shared" si="25"/>
        <v>9.5000000000000001E-2</v>
      </c>
      <c r="K160" s="112">
        <v>25279.55</v>
      </c>
      <c r="L160" s="112">
        <v>1</v>
      </c>
      <c r="M160" s="121">
        <v>0</v>
      </c>
      <c r="N160" s="112">
        <f t="shared" si="26"/>
        <v>25279.55</v>
      </c>
      <c r="O160" s="112">
        <f t="shared" si="27"/>
        <v>31220.244250000003</v>
      </c>
      <c r="P160" s="114">
        <f t="shared" si="22"/>
        <v>1263.9775</v>
      </c>
      <c r="Q160" s="115">
        <f t="shared" si="23"/>
        <v>1263.9775</v>
      </c>
    </row>
    <row r="161" spans="2:17" x14ac:dyDescent="0.25">
      <c r="B161" s="109">
        <v>156</v>
      </c>
      <c r="C161" s="109" t="s">
        <v>6462</v>
      </c>
      <c r="D161" s="109">
        <v>1200003020</v>
      </c>
      <c r="E161" s="108" t="s">
        <v>1237</v>
      </c>
      <c r="F161" s="109">
        <v>2008</v>
      </c>
      <c r="G161" s="110">
        <v>44389</v>
      </c>
      <c r="H161" s="109">
        <f t="shared" si="24"/>
        <v>13</v>
      </c>
      <c r="I161" s="109">
        <v>10</v>
      </c>
      <c r="J161" s="111">
        <f t="shared" si="25"/>
        <v>9.5000000000000001E-2</v>
      </c>
      <c r="K161" s="112">
        <v>25279.55</v>
      </c>
      <c r="L161" s="112">
        <v>1</v>
      </c>
      <c r="M161" s="121">
        <v>0</v>
      </c>
      <c r="N161" s="112">
        <f t="shared" si="26"/>
        <v>25279.55</v>
      </c>
      <c r="O161" s="112">
        <f t="shared" si="27"/>
        <v>31220.244250000003</v>
      </c>
      <c r="P161" s="114">
        <f t="shared" si="22"/>
        <v>1263.9775</v>
      </c>
      <c r="Q161" s="115">
        <f t="shared" si="23"/>
        <v>1263.9775</v>
      </c>
    </row>
    <row r="162" spans="2:17" x14ac:dyDescent="0.25">
      <c r="B162" s="109">
        <v>157</v>
      </c>
      <c r="C162" s="109" t="s">
        <v>6462</v>
      </c>
      <c r="D162" s="109">
        <v>1200017220</v>
      </c>
      <c r="E162" s="108" t="s">
        <v>1238</v>
      </c>
      <c r="F162" s="109">
        <v>2008</v>
      </c>
      <c r="G162" s="110">
        <v>44389</v>
      </c>
      <c r="H162" s="109">
        <f t="shared" si="24"/>
        <v>13</v>
      </c>
      <c r="I162" s="109">
        <v>10</v>
      </c>
      <c r="J162" s="111">
        <f t="shared" si="25"/>
        <v>9.5000000000000001E-2</v>
      </c>
      <c r="K162" s="112">
        <v>23224.98</v>
      </c>
      <c r="L162" s="112">
        <v>1</v>
      </c>
      <c r="M162" s="121">
        <v>0</v>
      </c>
      <c r="N162" s="112">
        <f t="shared" si="26"/>
        <v>23224.98</v>
      </c>
      <c r="O162" s="112">
        <f t="shared" si="27"/>
        <v>28682.850300000002</v>
      </c>
      <c r="P162" s="114">
        <f t="shared" si="22"/>
        <v>1161.249</v>
      </c>
      <c r="Q162" s="115">
        <f t="shared" si="23"/>
        <v>1161.249</v>
      </c>
    </row>
    <row r="163" spans="2:17" x14ac:dyDescent="0.25">
      <c r="B163" s="109">
        <v>158</v>
      </c>
      <c r="C163" s="109" t="s">
        <v>6462</v>
      </c>
      <c r="D163" s="109">
        <v>1200033420</v>
      </c>
      <c r="E163" s="108" t="s">
        <v>1239</v>
      </c>
      <c r="F163" s="109">
        <v>2008</v>
      </c>
      <c r="G163" s="110">
        <v>44389</v>
      </c>
      <c r="H163" s="109">
        <f t="shared" si="24"/>
        <v>13</v>
      </c>
      <c r="I163" s="109">
        <v>10</v>
      </c>
      <c r="J163" s="111">
        <f t="shared" si="25"/>
        <v>9.5000000000000001E-2</v>
      </c>
      <c r="K163" s="112">
        <v>20507</v>
      </c>
      <c r="L163" s="112">
        <v>1</v>
      </c>
      <c r="M163" s="121">
        <v>0</v>
      </c>
      <c r="N163" s="112">
        <f t="shared" si="26"/>
        <v>20507</v>
      </c>
      <c r="O163" s="112">
        <f t="shared" si="27"/>
        <v>25326.145</v>
      </c>
      <c r="P163" s="114">
        <f t="shared" si="22"/>
        <v>1025.3500000000001</v>
      </c>
      <c r="Q163" s="115">
        <f t="shared" si="23"/>
        <v>1025.3500000000001</v>
      </c>
    </row>
    <row r="164" spans="2:17" x14ac:dyDescent="0.25">
      <c r="B164" s="109">
        <v>159</v>
      </c>
      <c r="C164" s="109" t="s">
        <v>6462</v>
      </c>
      <c r="D164" s="109">
        <v>1200032680</v>
      </c>
      <c r="E164" s="108" t="s">
        <v>1240</v>
      </c>
      <c r="F164" s="109">
        <v>2008</v>
      </c>
      <c r="G164" s="110">
        <v>44389</v>
      </c>
      <c r="H164" s="109">
        <f t="shared" si="24"/>
        <v>13</v>
      </c>
      <c r="I164" s="109">
        <v>10</v>
      </c>
      <c r="J164" s="111">
        <f t="shared" si="25"/>
        <v>9.5000000000000001E-2</v>
      </c>
      <c r="K164" s="112">
        <v>6650</v>
      </c>
      <c r="L164" s="112">
        <v>1</v>
      </c>
      <c r="M164" s="121">
        <v>0</v>
      </c>
      <c r="N164" s="112">
        <f t="shared" si="26"/>
        <v>6650</v>
      </c>
      <c r="O164" s="112">
        <f t="shared" si="27"/>
        <v>8212.75</v>
      </c>
      <c r="P164" s="114">
        <f t="shared" si="22"/>
        <v>332.5</v>
      </c>
      <c r="Q164" s="115">
        <f t="shared" si="23"/>
        <v>332.5</v>
      </c>
    </row>
    <row r="165" spans="2:17" x14ac:dyDescent="0.25">
      <c r="B165" s="109">
        <v>160</v>
      </c>
      <c r="C165" s="109" t="s">
        <v>6462</v>
      </c>
      <c r="D165" s="109">
        <v>1200034580</v>
      </c>
      <c r="E165" s="108" t="s">
        <v>1241</v>
      </c>
      <c r="F165" s="109">
        <v>2008</v>
      </c>
      <c r="G165" s="110">
        <v>44389</v>
      </c>
      <c r="H165" s="109">
        <f t="shared" si="24"/>
        <v>13</v>
      </c>
      <c r="I165" s="109">
        <v>10</v>
      </c>
      <c r="J165" s="111">
        <f t="shared" si="25"/>
        <v>9.5000000000000001E-2</v>
      </c>
      <c r="K165" s="112">
        <v>6346</v>
      </c>
      <c r="L165" s="112">
        <v>1</v>
      </c>
      <c r="M165" s="121">
        <v>0</v>
      </c>
      <c r="N165" s="112">
        <f t="shared" si="26"/>
        <v>6346</v>
      </c>
      <c r="O165" s="112">
        <f t="shared" si="27"/>
        <v>7837.31</v>
      </c>
      <c r="P165" s="114">
        <f t="shared" si="22"/>
        <v>317.3</v>
      </c>
      <c r="Q165" s="115">
        <f t="shared" si="23"/>
        <v>317.3</v>
      </c>
    </row>
    <row r="166" spans="2:17" x14ac:dyDescent="0.25">
      <c r="B166" s="109">
        <v>161</v>
      </c>
      <c r="C166" s="109" t="s">
        <v>6462</v>
      </c>
      <c r="D166" s="109">
        <v>1200015700</v>
      </c>
      <c r="E166" s="108" t="s">
        <v>1242</v>
      </c>
      <c r="F166" s="109">
        <v>2008</v>
      </c>
      <c r="G166" s="110">
        <v>44389</v>
      </c>
      <c r="H166" s="109">
        <f t="shared" si="24"/>
        <v>13</v>
      </c>
      <c r="I166" s="109">
        <v>10</v>
      </c>
      <c r="J166" s="111">
        <f t="shared" si="25"/>
        <v>9.5000000000000001E-2</v>
      </c>
      <c r="K166" s="112">
        <v>5439.87</v>
      </c>
      <c r="L166" s="112">
        <v>1</v>
      </c>
      <c r="M166" s="121">
        <v>0</v>
      </c>
      <c r="N166" s="112">
        <f t="shared" si="26"/>
        <v>5439.87</v>
      </c>
      <c r="O166" s="112">
        <f t="shared" si="27"/>
        <v>6718.23945</v>
      </c>
      <c r="P166" s="114">
        <f t="shared" si="22"/>
        <v>271.99349999999998</v>
      </c>
      <c r="Q166" s="115">
        <f t="shared" si="23"/>
        <v>271.99349999999998</v>
      </c>
    </row>
    <row r="167" spans="2:17" x14ac:dyDescent="0.25">
      <c r="B167" s="109">
        <v>162</v>
      </c>
      <c r="C167" s="109" t="s">
        <v>6462</v>
      </c>
      <c r="D167" s="109">
        <v>1200030840</v>
      </c>
      <c r="E167" s="108" t="s">
        <v>1243</v>
      </c>
      <c r="F167" s="109">
        <v>2008</v>
      </c>
      <c r="G167" s="110">
        <v>44389</v>
      </c>
      <c r="H167" s="109">
        <f t="shared" si="24"/>
        <v>13</v>
      </c>
      <c r="I167" s="109">
        <v>10</v>
      </c>
      <c r="J167" s="111">
        <f t="shared" si="25"/>
        <v>9.5000000000000001E-2</v>
      </c>
      <c r="K167" s="112">
        <v>3084.47</v>
      </c>
      <c r="L167" s="112">
        <v>1</v>
      </c>
      <c r="M167" s="121">
        <v>0</v>
      </c>
      <c r="N167" s="112">
        <f t="shared" si="26"/>
        <v>3084.47</v>
      </c>
      <c r="O167" s="112">
        <f t="shared" si="27"/>
        <v>3809.3204500000002</v>
      </c>
      <c r="P167" s="114">
        <f t="shared" si="22"/>
        <v>154.2235</v>
      </c>
      <c r="Q167" s="115">
        <f t="shared" si="23"/>
        <v>154.2235</v>
      </c>
    </row>
    <row r="168" spans="2:17" x14ac:dyDescent="0.25">
      <c r="B168" s="109">
        <v>163</v>
      </c>
      <c r="C168" s="109" t="s">
        <v>6462</v>
      </c>
      <c r="D168" s="109">
        <v>1200030850</v>
      </c>
      <c r="E168" s="108" t="s">
        <v>1244</v>
      </c>
      <c r="F168" s="109">
        <v>2008</v>
      </c>
      <c r="G168" s="110">
        <v>44389</v>
      </c>
      <c r="H168" s="109">
        <f t="shared" si="24"/>
        <v>13</v>
      </c>
      <c r="I168" s="109">
        <v>10</v>
      </c>
      <c r="J168" s="111">
        <f t="shared" si="25"/>
        <v>9.5000000000000001E-2</v>
      </c>
      <c r="K168" s="112">
        <v>2072.63</v>
      </c>
      <c r="L168" s="112">
        <v>1</v>
      </c>
      <c r="M168" s="121">
        <v>0</v>
      </c>
      <c r="N168" s="112">
        <f t="shared" si="26"/>
        <v>2072.63</v>
      </c>
      <c r="O168" s="112">
        <f t="shared" si="27"/>
        <v>2559.6980500000004</v>
      </c>
      <c r="P168" s="114">
        <f t="shared" si="22"/>
        <v>103.63150000000002</v>
      </c>
      <c r="Q168" s="115">
        <f t="shared" si="23"/>
        <v>103.63150000000002</v>
      </c>
    </row>
    <row r="169" spans="2:17" x14ac:dyDescent="0.25">
      <c r="B169" s="109">
        <v>164</v>
      </c>
      <c r="C169" s="109" t="s">
        <v>6462</v>
      </c>
      <c r="D169" s="109">
        <v>1200042330</v>
      </c>
      <c r="E169" s="108" t="s">
        <v>1245</v>
      </c>
      <c r="F169" s="109">
        <v>2009</v>
      </c>
      <c r="G169" s="110">
        <v>44389</v>
      </c>
      <c r="H169" s="109">
        <f t="shared" si="24"/>
        <v>12</v>
      </c>
      <c r="I169" s="109">
        <v>15</v>
      </c>
      <c r="J169" s="111">
        <f t="shared" si="25"/>
        <v>6.3333333333333325E-2</v>
      </c>
      <c r="K169" s="112">
        <v>2995613</v>
      </c>
      <c r="L169" s="112">
        <v>1</v>
      </c>
      <c r="M169" s="121">
        <v>0</v>
      </c>
      <c r="N169" s="112">
        <f t="shared" si="26"/>
        <v>2995613</v>
      </c>
      <c r="O169" s="112">
        <f t="shared" si="27"/>
        <v>2276665.88</v>
      </c>
      <c r="P169" s="114">
        <f t="shared" si="22"/>
        <v>718947.12000000011</v>
      </c>
      <c r="Q169" s="115">
        <f t="shared" si="23"/>
        <v>647052.40800000017</v>
      </c>
    </row>
    <row r="170" spans="2:17" x14ac:dyDescent="0.25">
      <c r="B170" s="109">
        <v>165</v>
      </c>
      <c r="C170" s="109" t="s">
        <v>6462</v>
      </c>
      <c r="D170" s="109">
        <v>1200037740</v>
      </c>
      <c r="E170" s="108" t="s">
        <v>1169</v>
      </c>
      <c r="F170" s="109">
        <v>2009</v>
      </c>
      <c r="G170" s="110">
        <v>44389</v>
      </c>
      <c r="H170" s="109">
        <f t="shared" si="24"/>
        <v>12</v>
      </c>
      <c r="I170" s="109">
        <v>15</v>
      </c>
      <c r="J170" s="111">
        <f t="shared" si="25"/>
        <v>6.3333333333333325E-2</v>
      </c>
      <c r="K170" s="112">
        <v>2121852</v>
      </c>
      <c r="L170" s="112">
        <v>1</v>
      </c>
      <c r="M170" s="121">
        <v>0</v>
      </c>
      <c r="N170" s="112">
        <f t="shared" si="26"/>
        <v>2121852</v>
      </c>
      <c r="O170" s="112">
        <f t="shared" si="27"/>
        <v>1612607.5199999998</v>
      </c>
      <c r="P170" s="114">
        <f t="shared" si="22"/>
        <v>509244.48000000021</v>
      </c>
      <c r="Q170" s="115">
        <f t="shared" si="23"/>
        <v>458320.03200000018</v>
      </c>
    </row>
    <row r="171" spans="2:17" x14ac:dyDescent="0.25">
      <c r="B171" s="109">
        <v>166</v>
      </c>
      <c r="C171" s="109" t="s">
        <v>6462</v>
      </c>
      <c r="D171" s="109">
        <v>1200033760</v>
      </c>
      <c r="E171" s="108" t="s">
        <v>1246</v>
      </c>
      <c r="F171" s="109">
        <v>2009</v>
      </c>
      <c r="G171" s="110">
        <v>44389</v>
      </c>
      <c r="H171" s="109">
        <f t="shared" si="24"/>
        <v>12</v>
      </c>
      <c r="I171" s="109">
        <v>15</v>
      </c>
      <c r="J171" s="111">
        <f t="shared" si="25"/>
        <v>6.3333333333333325E-2</v>
      </c>
      <c r="K171" s="112">
        <v>600938</v>
      </c>
      <c r="L171" s="112">
        <v>1</v>
      </c>
      <c r="M171" s="121">
        <v>0</v>
      </c>
      <c r="N171" s="112">
        <f t="shared" si="26"/>
        <v>600938</v>
      </c>
      <c r="O171" s="112">
        <f t="shared" si="27"/>
        <v>456712.87999999995</v>
      </c>
      <c r="P171" s="114">
        <f t="shared" si="22"/>
        <v>144225.12000000005</v>
      </c>
      <c r="Q171" s="115">
        <f t="shared" si="23"/>
        <v>129802.60800000005</v>
      </c>
    </row>
    <row r="172" spans="2:17" x14ac:dyDescent="0.25">
      <c r="B172" s="109">
        <v>167</v>
      </c>
      <c r="C172" s="109" t="s">
        <v>6462</v>
      </c>
      <c r="D172" s="109">
        <v>1200037720</v>
      </c>
      <c r="E172" s="108" t="s">
        <v>1247</v>
      </c>
      <c r="F172" s="109">
        <v>2009</v>
      </c>
      <c r="G172" s="110">
        <v>44389</v>
      </c>
      <c r="H172" s="109">
        <f t="shared" si="24"/>
        <v>12</v>
      </c>
      <c r="I172" s="109">
        <v>10</v>
      </c>
      <c r="J172" s="111">
        <f t="shared" si="25"/>
        <v>9.5000000000000001E-2</v>
      </c>
      <c r="K172" s="112">
        <v>461890</v>
      </c>
      <c r="L172" s="112">
        <v>1</v>
      </c>
      <c r="M172" s="121">
        <v>0</v>
      </c>
      <c r="N172" s="112">
        <f t="shared" si="26"/>
        <v>461890</v>
      </c>
      <c r="O172" s="112">
        <f t="shared" si="27"/>
        <v>526554.60000000009</v>
      </c>
      <c r="P172" s="114">
        <f t="shared" si="22"/>
        <v>23094.5</v>
      </c>
      <c r="Q172" s="115">
        <f t="shared" si="23"/>
        <v>23094.5</v>
      </c>
    </row>
    <row r="173" spans="2:17" x14ac:dyDescent="0.25">
      <c r="B173" s="109">
        <v>168</v>
      </c>
      <c r="C173" s="109" t="s">
        <v>6462</v>
      </c>
      <c r="D173" s="109">
        <v>1200041890</v>
      </c>
      <c r="E173" s="108" t="s">
        <v>1248</v>
      </c>
      <c r="F173" s="109">
        <v>2009</v>
      </c>
      <c r="G173" s="110">
        <v>44389</v>
      </c>
      <c r="H173" s="109">
        <f t="shared" si="24"/>
        <v>12</v>
      </c>
      <c r="I173" s="109">
        <v>10</v>
      </c>
      <c r="J173" s="111">
        <f t="shared" si="25"/>
        <v>9.5000000000000001E-2</v>
      </c>
      <c r="K173" s="112">
        <v>448649</v>
      </c>
      <c r="L173" s="112">
        <v>1</v>
      </c>
      <c r="M173" s="121">
        <v>0</v>
      </c>
      <c r="N173" s="112">
        <f t="shared" si="26"/>
        <v>448649</v>
      </c>
      <c r="O173" s="112">
        <f t="shared" si="27"/>
        <v>511459.86000000004</v>
      </c>
      <c r="P173" s="114">
        <f t="shared" si="22"/>
        <v>22432.45</v>
      </c>
      <c r="Q173" s="115">
        <f t="shared" si="23"/>
        <v>22432.45</v>
      </c>
    </row>
    <row r="174" spans="2:17" x14ac:dyDescent="0.25">
      <c r="B174" s="109">
        <v>169</v>
      </c>
      <c r="C174" s="109" t="s">
        <v>6462</v>
      </c>
      <c r="D174" s="109">
        <v>1200038040</v>
      </c>
      <c r="E174" s="108" t="s">
        <v>1211</v>
      </c>
      <c r="F174" s="109">
        <v>2009</v>
      </c>
      <c r="G174" s="110">
        <v>44389</v>
      </c>
      <c r="H174" s="109">
        <f t="shared" si="24"/>
        <v>12</v>
      </c>
      <c r="I174" s="109">
        <v>10</v>
      </c>
      <c r="J174" s="111">
        <f t="shared" si="25"/>
        <v>9.5000000000000001E-2</v>
      </c>
      <c r="K174" s="112">
        <v>295205.5</v>
      </c>
      <c r="L174" s="112">
        <v>1</v>
      </c>
      <c r="M174" s="121">
        <v>0</v>
      </c>
      <c r="N174" s="112">
        <f t="shared" si="26"/>
        <v>295205.5</v>
      </c>
      <c r="O174" s="112">
        <f t="shared" si="27"/>
        <v>336534.27</v>
      </c>
      <c r="P174" s="114">
        <f t="shared" si="22"/>
        <v>14760.275000000001</v>
      </c>
      <c r="Q174" s="115">
        <f t="shared" si="23"/>
        <v>14760.275000000001</v>
      </c>
    </row>
    <row r="175" spans="2:17" x14ac:dyDescent="0.25">
      <c r="B175" s="109">
        <v>170</v>
      </c>
      <c r="C175" s="109" t="s">
        <v>6462</v>
      </c>
      <c r="D175" s="109">
        <v>1200042120</v>
      </c>
      <c r="E175" s="108" t="s">
        <v>1249</v>
      </c>
      <c r="F175" s="109">
        <v>2009</v>
      </c>
      <c r="G175" s="110">
        <v>44389</v>
      </c>
      <c r="H175" s="109">
        <f t="shared" si="24"/>
        <v>12</v>
      </c>
      <c r="I175" s="109">
        <v>10</v>
      </c>
      <c r="J175" s="111">
        <f t="shared" si="25"/>
        <v>9.5000000000000001E-2</v>
      </c>
      <c r="K175" s="112">
        <v>272666.26</v>
      </c>
      <c r="L175" s="112">
        <v>1</v>
      </c>
      <c r="M175" s="121">
        <v>0</v>
      </c>
      <c r="N175" s="112">
        <f t="shared" si="26"/>
        <v>272666.26</v>
      </c>
      <c r="O175" s="112">
        <f t="shared" si="27"/>
        <v>310839.53640000004</v>
      </c>
      <c r="P175" s="114">
        <f t="shared" si="22"/>
        <v>13633.313000000002</v>
      </c>
      <c r="Q175" s="115">
        <f t="shared" si="23"/>
        <v>13633.313000000002</v>
      </c>
    </row>
    <row r="176" spans="2:17" x14ac:dyDescent="0.25">
      <c r="B176" s="109">
        <v>171</v>
      </c>
      <c r="C176" s="109" t="s">
        <v>6462</v>
      </c>
      <c r="D176" s="109">
        <v>1200035140</v>
      </c>
      <c r="E176" s="108" t="s">
        <v>1250</v>
      </c>
      <c r="F176" s="109">
        <v>2009</v>
      </c>
      <c r="G176" s="110">
        <v>44389</v>
      </c>
      <c r="H176" s="109">
        <f t="shared" si="24"/>
        <v>12</v>
      </c>
      <c r="I176" s="109">
        <v>10</v>
      </c>
      <c r="J176" s="111">
        <f t="shared" si="25"/>
        <v>9.5000000000000001E-2</v>
      </c>
      <c r="K176" s="112">
        <v>271025.52</v>
      </c>
      <c r="L176" s="112">
        <v>1</v>
      </c>
      <c r="M176" s="121">
        <v>0</v>
      </c>
      <c r="N176" s="112">
        <f t="shared" si="26"/>
        <v>271025.52</v>
      </c>
      <c r="O176" s="112">
        <f t="shared" si="27"/>
        <v>308969.09280000004</v>
      </c>
      <c r="P176" s="114">
        <f t="shared" si="22"/>
        <v>13551.276000000002</v>
      </c>
      <c r="Q176" s="115">
        <f t="shared" si="23"/>
        <v>13551.276000000002</v>
      </c>
    </row>
    <row r="177" spans="2:17" x14ac:dyDescent="0.25">
      <c r="B177" s="109">
        <v>172</v>
      </c>
      <c r="C177" s="109" t="s">
        <v>6462</v>
      </c>
      <c r="D177" s="109">
        <v>1200035150</v>
      </c>
      <c r="E177" s="108" t="s">
        <v>1251</v>
      </c>
      <c r="F177" s="109">
        <v>2009</v>
      </c>
      <c r="G177" s="110">
        <v>44389</v>
      </c>
      <c r="H177" s="109">
        <f t="shared" si="24"/>
        <v>12</v>
      </c>
      <c r="I177" s="109">
        <v>10</v>
      </c>
      <c r="J177" s="111">
        <f t="shared" si="25"/>
        <v>9.5000000000000001E-2</v>
      </c>
      <c r="K177" s="112">
        <v>135512.76</v>
      </c>
      <c r="L177" s="112">
        <v>1</v>
      </c>
      <c r="M177" s="121">
        <v>0</v>
      </c>
      <c r="N177" s="112">
        <f t="shared" si="26"/>
        <v>135512.76</v>
      </c>
      <c r="O177" s="112">
        <f t="shared" si="27"/>
        <v>154484.54640000002</v>
      </c>
      <c r="P177" s="114">
        <f t="shared" si="22"/>
        <v>6775.6380000000008</v>
      </c>
      <c r="Q177" s="115">
        <f t="shared" si="23"/>
        <v>6775.6380000000008</v>
      </c>
    </row>
    <row r="178" spans="2:17" x14ac:dyDescent="0.25">
      <c r="B178" s="109">
        <v>173</v>
      </c>
      <c r="C178" s="109" t="s">
        <v>6462</v>
      </c>
      <c r="D178" s="109">
        <v>1200035130</v>
      </c>
      <c r="E178" s="108" t="s">
        <v>1252</v>
      </c>
      <c r="F178" s="109">
        <v>2009</v>
      </c>
      <c r="G178" s="110">
        <v>44389</v>
      </c>
      <c r="H178" s="109">
        <f t="shared" si="24"/>
        <v>12</v>
      </c>
      <c r="I178" s="109">
        <v>8</v>
      </c>
      <c r="J178" s="111">
        <f t="shared" si="25"/>
        <v>0.11874999999999999</v>
      </c>
      <c r="K178" s="112">
        <v>75606</v>
      </c>
      <c r="L178" s="112">
        <v>1</v>
      </c>
      <c r="M178" s="121">
        <v>0</v>
      </c>
      <c r="N178" s="112">
        <f t="shared" si="26"/>
        <v>75606</v>
      </c>
      <c r="O178" s="112">
        <f t="shared" si="27"/>
        <v>107738.54999999999</v>
      </c>
      <c r="P178" s="114">
        <f t="shared" si="22"/>
        <v>3780.3</v>
      </c>
      <c r="Q178" s="115">
        <f t="shared" si="23"/>
        <v>3780.3</v>
      </c>
    </row>
    <row r="179" spans="2:17" x14ac:dyDescent="0.25">
      <c r="B179" s="109">
        <v>174</v>
      </c>
      <c r="C179" s="109" t="s">
        <v>6462</v>
      </c>
      <c r="D179" s="109">
        <v>1200037140</v>
      </c>
      <c r="E179" s="108" t="s">
        <v>466</v>
      </c>
      <c r="F179" s="109">
        <v>2009</v>
      </c>
      <c r="G179" s="110">
        <v>44389</v>
      </c>
      <c r="H179" s="109">
        <f t="shared" si="24"/>
        <v>12</v>
      </c>
      <c r="I179" s="109">
        <v>10</v>
      </c>
      <c r="J179" s="111">
        <f t="shared" si="25"/>
        <v>9.5000000000000001E-2</v>
      </c>
      <c r="K179" s="112">
        <v>49565.11</v>
      </c>
      <c r="L179" s="112">
        <v>1</v>
      </c>
      <c r="M179" s="121">
        <v>0</v>
      </c>
      <c r="N179" s="112">
        <f t="shared" si="26"/>
        <v>49565.11</v>
      </c>
      <c r="O179" s="112">
        <f t="shared" si="27"/>
        <v>56504.22540000001</v>
      </c>
      <c r="P179" s="114">
        <f t="shared" si="22"/>
        <v>2478.2555000000002</v>
      </c>
      <c r="Q179" s="115">
        <f t="shared" si="23"/>
        <v>2478.2555000000002</v>
      </c>
    </row>
    <row r="180" spans="2:17" x14ac:dyDescent="0.25">
      <c r="B180" s="109">
        <v>175</v>
      </c>
      <c r="C180" s="109" t="s">
        <v>6462</v>
      </c>
      <c r="D180" s="109">
        <v>1200038480</v>
      </c>
      <c r="E180" s="108" t="s">
        <v>1253</v>
      </c>
      <c r="F180" s="109">
        <v>2009</v>
      </c>
      <c r="G180" s="110">
        <v>44389</v>
      </c>
      <c r="H180" s="109">
        <f t="shared" si="24"/>
        <v>12</v>
      </c>
      <c r="I180" s="109">
        <v>10</v>
      </c>
      <c r="J180" s="111">
        <f t="shared" si="25"/>
        <v>9.5000000000000001E-2</v>
      </c>
      <c r="K180" s="112">
        <v>33425</v>
      </c>
      <c r="L180" s="112">
        <v>1</v>
      </c>
      <c r="M180" s="121">
        <v>0</v>
      </c>
      <c r="N180" s="112">
        <f t="shared" si="26"/>
        <v>33425</v>
      </c>
      <c r="O180" s="112">
        <f t="shared" si="27"/>
        <v>38104.500000000007</v>
      </c>
      <c r="P180" s="114">
        <f t="shared" si="22"/>
        <v>1671.25</v>
      </c>
      <c r="Q180" s="115">
        <f t="shared" si="23"/>
        <v>1671.25</v>
      </c>
    </row>
    <row r="181" spans="2:17" x14ac:dyDescent="0.25">
      <c r="B181" s="109">
        <v>176</v>
      </c>
      <c r="C181" s="109" t="s">
        <v>6462</v>
      </c>
      <c r="D181" s="109">
        <v>1200038840</v>
      </c>
      <c r="E181" s="108" t="s">
        <v>1254</v>
      </c>
      <c r="F181" s="109">
        <v>2009</v>
      </c>
      <c r="G181" s="110">
        <v>44389</v>
      </c>
      <c r="H181" s="109">
        <f t="shared" si="24"/>
        <v>12</v>
      </c>
      <c r="I181" s="109">
        <v>10</v>
      </c>
      <c r="J181" s="111">
        <f t="shared" si="25"/>
        <v>9.5000000000000001E-2</v>
      </c>
      <c r="K181" s="112">
        <v>29500</v>
      </c>
      <c r="L181" s="112">
        <v>1</v>
      </c>
      <c r="M181" s="121">
        <v>0</v>
      </c>
      <c r="N181" s="112">
        <f t="shared" si="26"/>
        <v>29500</v>
      </c>
      <c r="O181" s="112">
        <f t="shared" si="27"/>
        <v>33630.000000000007</v>
      </c>
      <c r="P181" s="114">
        <f t="shared" si="22"/>
        <v>1475</v>
      </c>
      <c r="Q181" s="115">
        <f t="shared" si="23"/>
        <v>1475</v>
      </c>
    </row>
    <row r="182" spans="2:17" x14ac:dyDescent="0.25">
      <c r="B182" s="109">
        <v>177</v>
      </c>
      <c r="C182" s="109" t="s">
        <v>6462</v>
      </c>
      <c r="D182" s="109">
        <v>1200038250</v>
      </c>
      <c r="E182" s="108" t="s">
        <v>1255</v>
      </c>
      <c r="F182" s="109">
        <v>2009</v>
      </c>
      <c r="G182" s="110">
        <v>44389</v>
      </c>
      <c r="H182" s="109">
        <f t="shared" si="24"/>
        <v>12</v>
      </c>
      <c r="I182" s="109">
        <v>10</v>
      </c>
      <c r="J182" s="111">
        <f t="shared" si="25"/>
        <v>9.5000000000000001E-2</v>
      </c>
      <c r="K182" s="112">
        <v>29500</v>
      </c>
      <c r="L182" s="112">
        <v>1</v>
      </c>
      <c r="M182" s="121">
        <v>0</v>
      </c>
      <c r="N182" s="112">
        <f t="shared" si="26"/>
        <v>29500</v>
      </c>
      <c r="O182" s="112">
        <f t="shared" si="27"/>
        <v>33630.000000000007</v>
      </c>
      <c r="P182" s="114">
        <f t="shared" si="22"/>
        <v>1475</v>
      </c>
      <c r="Q182" s="115">
        <f t="shared" si="23"/>
        <v>1475</v>
      </c>
    </row>
    <row r="183" spans="2:17" x14ac:dyDescent="0.25">
      <c r="B183" s="109">
        <v>178</v>
      </c>
      <c r="C183" s="109" t="s">
        <v>6462</v>
      </c>
      <c r="D183" s="109">
        <v>1200038240</v>
      </c>
      <c r="E183" s="108" t="s">
        <v>1256</v>
      </c>
      <c r="F183" s="109">
        <v>2009</v>
      </c>
      <c r="G183" s="110">
        <v>44389</v>
      </c>
      <c r="H183" s="109">
        <f t="shared" si="24"/>
        <v>12</v>
      </c>
      <c r="I183" s="109">
        <v>10</v>
      </c>
      <c r="J183" s="111">
        <f t="shared" si="25"/>
        <v>9.5000000000000001E-2</v>
      </c>
      <c r="K183" s="112">
        <v>28700</v>
      </c>
      <c r="L183" s="112">
        <v>1</v>
      </c>
      <c r="M183" s="121">
        <v>0</v>
      </c>
      <c r="N183" s="112">
        <f t="shared" si="26"/>
        <v>28700</v>
      </c>
      <c r="O183" s="112">
        <f t="shared" si="27"/>
        <v>32718.000000000004</v>
      </c>
      <c r="P183" s="114">
        <f t="shared" si="22"/>
        <v>1435</v>
      </c>
      <c r="Q183" s="115">
        <f t="shared" si="23"/>
        <v>1435</v>
      </c>
    </row>
    <row r="184" spans="2:17" x14ac:dyDescent="0.25">
      <c r="B184" s="109">
        <v>179</v>
      </c>
      <c r="C184" s="109" t="s">
        <v>6462</v>
      </c>
      <c r="D184" s="109">
        <v>1200043660</v>
      </c>
      <c r="E184" s="108" t="s">
        <v>1257</v>
      </c>
      <c r="F184" s="109">
        <v>2009</v>
      </c>
      <c r="G184" s="110">
        <v>44389</v>
      </c>
      <c r="H184" s="109">
        <f t="shared" si="24"/>
        <v>12</v>
      </c>
      <c r="I184" s="109">
        <v>10</v>
      </c>
      <c r="J184" s="111">
        <f t="shared" si="25"/>
        <v>9.5000000000000001E-2</v>
      </c>
      <c r="K184" s="112">
        <v>15525</v>
      </c>
      <c r="L184" s="112">
        <v>1</v>
      </c>
      <c r="M184" s="121">
        <v>0</v>
      </c>
      <c r="N184" s="112">
        <f t="shared" si="26"/>
        <v>15525</v>
      </c>
      <c r="O184" s="112">
        <f t="shared" si="27"/>
        <v>17698.500000000004</v>
      </c>
      <c r="P184" s="114">
        <f t="shared" si="22"/>
        <v>776.25</v>
      </c>
      <c r="Q184" s="115">
        <f t="shared" si="23"/>
        <v>776.25</v>
      </c>
    </row>
    <row r="185" spans="2:17" x14ac:dyDescent="0.25">
      <c r="B185" s="109">
        <v>180</v>
      </c>
      <c r="C185" s="109" t="s">
        <v>6462</v>
      </c>
      <c r="D185" s="109">
        <v>1200044090</v>
      </c>
      <c r="E185" s="108" t="s">
        <v>1258</v>
      </c>
      <c r="F185" s="109">
        <v>2009</v>
      </c>
      <c r="G185" s="110">
        <v>44389</v>
      </c>
      <c r="H185" s="109">
        <f t="shared" si="24"/>
        <v>12</v>
      </c>
      <c r="I185" s="109">
        <v>10</v>
      </c>
      <c r="J185" s="111">
        <f t="shared" si="25"/>
        <v>9.5000000000000001E-2</v>
      </c>
      <c r="K185" s="112">
        <v>12785.35</v>
      </c>
      <c r="L185" s="112">
        <v>1</v>
      </c>
      <c r="M185" s="121">
        <v>0</v>
      </c>
      <c r="N185" s="112">
        <f t="shared" si="26"/>
        <v>12785.35</v>
      </c>
      <c r="O185" s="112">
        <f t="shared" si="27"/>
        <v>14575.299000000003</v>
      </c>
      <c r="P185" s="114">
        <f t="shared" ref="P185:P245" si="28">IF(N185-O185&lt;=0,5%*N185,N185-O185)</f>
        <v>639.26750000000004</v>
      </c>
      <c r="Q185" s="115">
        <f t="shared" ref="Q185:Q245" si="29">IF(P185=N185*5%,P185,P185*0.9)</f>
        <v>639.26750000000004</v>
      </c>
    </row>
    <row r="186" spans="2:17" x14ac:dyDescent="0.25">
      <c r="B186" s="109">
        <v>181</v>
      </c>
      <c r="C186" s="109" t="s">
        <v>6462</v>
      </c>
      <c r="D186" s="109">
        <v>1200047890</v>
      </c>
      <c r="E186" s="108" t="s">
        <v>1259</v>
      </c>
      <c r="F186" s="109">
        <v>2010</v>
      </c>
      <c r="G186" s="110">
        <v>44389</v>
      </c>
      <c r="H186" s="109">
        <f t="shared" si="24"/>
        <v>11</v>
      </c>
      <c r="I186" s="109">
        <v>15</v>
      </c>
      <c r="J186" s="111">
        <f t="shared" si="25"/>
        <v>6.3333333333333325E-2</v>
      </c>
      <c r="K186" s="112">
        <v>1638442</v>
      </c>
      <c r="L186" s="112">
        <v>1</v>
      </c>
      <c r="M186" s="121">
        <v>0</v>
      </c>
      <c r="N186" s="112">
        <f t="shared" si="26"/>
        <v>1638442</v>
      </c>
      <c r="O186" s="112">
        <f t="shared" si="27"/>
        <v>1141447.9266666665</v>
      </c>
      <c r="P186" s="114">
        <f t="shared" si="28"/>
        <v>496994.07333333348</v>
      </c>
      <c r="Q186" s="115">
        <f t="shared" si="29"/>
        <v>447294.66600000014</v>
      </c>
    </row>
    <row r="187" spans="2:17" x14ac:dyDescent="0.25">
      <c r="B187" s="109">
        <v>182</v>
      </c>
      <c r="C187" s="109" t="s">
        <v>6462</v>
      </c>
      <c r="D187" s="109">
        <v>1200047910</v>
      </c>
      <c r="E187" s="108" t="s">
        <v>1259</v>
      </c>
      <c r="F187" s="109">
        <v>2010</v>
      </c>
      <c r="G187" s="110">
        <v>44389</v>
      </c>
      <c r="H187" s="109">
        <f t="shared" si="24"/>
        <v>11</v>
      </c>
      <c r="I187" s="109">
        <v>15</v>
      </c>
      <c r="J187" s="111">
        <f t="shared" si="25"/>
        <v>6.3333333333333325E-2</v>
      </c>
      <c r="K187" s="112">
        <v>1638442</v>
      </c>
      <c r="L187" s="112">
        <v>1</v>
      </c>
      <c r="M187" s="121">
        <v>0</v>
      </c>
      <c r="N187" s="112">
        <f t="shared" si="26"/>
        <v>1638442</v>
      </c>
      <c r="O187" s="112">
        <f t="shared" si="27"/>
        <v>1141447.9266666665</v>
      </c>
      <c r="P187" s="114">
        <f t="shared" si="28"/>
        <v>496994.07333333348</v>
      </c>
      <c r="Q187" s="115">
        <f t="shared" si="29"/>
        <v>447294.66600000014</v>
      </c>
    </row>
    <row r="188" spans="2:17" x14ac:dyDescent="0.25">
      <c r="B188" s="109">
        <v>183</v>
      </c>
      <c r="C188" s="109" t="s">
        <v>6462</v>
      </c>
      <c r="D188" s="109">
        <v>1200047900</v>
      </c>
      <c r="E188" s="108" t="s">
        <v>1259</v>
      </c>
      <c r="F188" s="109">
        <v>2010</v>
      </c>
      <c r="G188" s="110">
        <v>44389</v>
      </c>
      <c r="H188" s="109">
        <f t="shared" si="24"/>
        <v>11</v>
      </c>
      <c r="I188" s="109">
        <v>15</v>
      </c>
      <c r="J188" s="111">
        <f t="shared" si="25"/>
        <v>6.3333333333333325E-2</v>
      </c>
      <c r="K188" s="112">
        <v>1638442</v>
      </c>
      <c r="L188" s="112">
        <v>1</v>
      </c>
      <c r="M188" s="121">
        <v>0</v>
      </c>
      <c r="N188" s="112">
        <f t="shared" si="26"/>
        <v>1638442</v>
      </c>
      <c r="O188" s="112">
        <f t="shared" si="27"/>
        <v>1141447.9266666665</v>
      </c>
      <c r="P188" s="114">
        <f t="shared" si="28"/>
        <v>496994.07333333348</v>
      </c>
      <c r="Q188" s="115">
        <f t="shared" si="29"/>
        <v>447294.66600000014</v>
      </c>
    </row>
    <row r="189" spans="2:17" x14ac:dyDescent="0.25">
      <c r="B189" s="109">
        <v>184</v>
      </c>
      <c r="C189" s="109" t="s">
        <v>6462</v>
      </c>
      <c r="D189" s="109">
        <v>1200047920</v>
      </c>
      <c r="E189" s="108" t="s">
        <v>1259</v>
      </c>
      <c r="F189" s="109">
        <v>2010</v>
      </c>
      <c r="G189" s="110">
        <v>44389</v>
      </c>
      <c r="H189" s="109">
        <f t="shared" si="24"/>
        <v>11</v>
      </c>
      <c r="I189" s="109">
        <v>15</v>
      </c>
      <c r="J189" s="111">
        <f t="shared" si="25"/>
        <v>6.3333333333333325E-2</v>
      </c>
      <c r="K189" s="112">
        <v>1638441</v>
      </c>
      <c r="L189" s="112">
        <v>1</v>
      </c>
      <c r="M189" s="121">
        <v>0</v>
      </c>
      <c r="N189" s="112">
        <f t="shared" si="26"/>
        <v>1638441</v>
      </c>
      <c r="O189" s="112">
        <f t="shared" si="27"/>
        <v>1141447.2299999997</v>
      </c>
      <c r="P189" s="114">
        <f t="shared" si="28"/>
        <v>496993.77000000025</v>
      </c>
      <c r="Q189" s="115">
        <f t="shared" si="29"/>
        <v>447294.39300000021</v>
      </c>
    </row>
    <row r="190" spans="2:17" x14ac:dyDescent="0.25">
      <c r="B190" s="109">
        <v>185</v>
      </c>
      <c r="C190" s="109" t="s">
        <v>6462</v>
      </c>
      <c r="D190" s="109">
        <v>1200047930</v>
      </c>
      <c r="E190" s="108" t="s">
        <v>1259</v>
      </c>
      <c r="F190" s="109">
        <v>2010</v>
      </c>
      <c r="G190" s="110">
        <v>44389</v>
      </c>
      <c r="H190" s="109">
        <f t="shared" si="24"/>
        <v>11</v>
      </c>
      <c r="I190" s="109">
        <v>15</v>
      </c>
      <c r="J190" s="111">
        <f t="shared" si="25"/>
        <v>6.3333333333333325E-2</v>
      </c>
      <c r="K190" s="112">
        <v>1638441</v>
      </c>
      <c r="L190" s="112">
        <v>1</v>
      </c>
      <c r="M190" s="121">
        <v>0</v>
      </c>
      <c r="N190" s="112">
        <f t="shared" si="26"/>
        <v>1638441</v>
      </c>
      <c r="O190" s="112">
        <f t="shared" si="27"/>
        <v>1141447.2299999997</v>
      </c>
      <c r="P190" s="114">
        <f t="shared" si="28"/>
        <v>496993.77000000025</v>
      </c>
      <c r="Q190" s="115">
        <f t="shared" si="29"/>
        <v>447294.39300000021</v>
      </c>
    </row>
    <row r="191" spans="2:17" x14ac:dyDescent="0.25">
      <c r="B191" s="109">
        <v>186</v>
      </c>
      <c r="C191" s="109" t="s">
        <v>6462</v>
      </c>
      <c r="D191" s="109">
        <v>1200047020</v>
      </c>
      <c r="E191" s="108" t="s">
        <v>1260</v>
      </c>
      <c r="F191" s="109">
        <v>2010</v>
      </c>
      <c r="G191" s="110">
        <v>44389</v>
      </c>
      <c r="H191" s="109">
        <f t="shared" si="24"/>
        <v>11</v>
      </c>
      <c r="I191" s="109">
        <v>15</v>
      </c>
      <c r="J191" s="111">
        <f t="shared" si="25"/>
        <v>6.3333333333333325E-2</v>
      </c>
      <c r="K191" s="112">
        <v>729987</v>
      </c>
      <c r="L191" s="112">
        <v>1</v>
      </c>
      <c r="M191" s="121">
        <v>0</v>
      </c>
      <c r="N191" s="112">
        <f t="shared" si="26"/>
        <v>729987</v>
      </c>
      <c r="O191" s="112">
        <f t="shared" si="27"/>
        <v>508557.60999999993</v>
      </c>
      <c r="P191" s="114">
        <f t="shared" si="28"/>
        <v>221429.39000000007</v>
      </c>
      <c r="Q191" s="115">
        <f t="shared" si="29"/>
        <v>199286.45100000006</v>
      </c>
    </row>
    <row r="192" spans="2:17" x14ac:dyDescent="0.25">
      <c r="B192" s="109">
        <v>187</v>
      </c>
      <c r="C192" s="109" t="s">
        <v>6462</v>
      </c>
      <c r="D192" s="109">
        <v>1200047891</v>
      </c>
      <c r="E192" s="108" t="s">
        <v>1261</v>
      </c>
      <c r="F192" s="109">
        <v>2010</v>
      </c>
      <c r="G192" s="110">
        <v>44389</v>
      </c>
      <c r="H192" s="109">
        <f t="shared" si="24"/>
        <v>11</v>
      </c>
      <c r="I192" s="109">
        <v>15</v>
      </c>
      <c r="J192" s="111">
        <f t="shared" si="25"/>
        <v>6.3333333333333325E-2</v>
      </c>
      <c r="K192" s="112">
        <v>516598.61</v>
      </c>
      <c r="L192" s="112">
        <v>1</v>
      </c>
      <c r="M192" s="121">
        <v>0</v>
      </c>
      <c r="N192" s="112">
        <f t="shared" si="26"/>
        <v>516598.61</v>
      </c>
      <c r="O192" s="112">
        <f t="shared" si="27"/>
        <v>359897.03163333324</v>
      </c>
      <c r="P192" s="114">
        <f t="shared" si="28"/>
        <v>156701.57836666674</v>
      </c>
      <c r="Q192" s="115">
        <f t="shared" si="29"/>
        <v>141031.42053000006</v>
      </c>
    </row>
    <row r="193" spans="2:17" x14ac:dyDescent="0.25">
      <c r="B193" s="109">
        <v>188</v>
      </c>
      <c r="C193" s="109" t="s">
        <v>6462</v>
      </c>
      <c r="D193" s="109">
        <v>1200047901</v>
      </c>
      <c r="E193" s="108" t="s">
        <v>1261</v>
      </c>
      <c r="F193" s="109">
        <v>2010</v>
      </c>
      <c r="G193" s="110">
        <v>44389</v>
      </c>
      <c r="H193" s="109">
        <f t="shared" si="24"/>
        <v>11</v>
      </c>
      <c r="I193" s="109">
        <v>15</v>
      </c>
      <c r="J193" s="111">
        <f t="shared" si="25"/>
        <v>6.3333333333333325E-2</v>
      </c>
      <c r="K193" s="112">
        <v>516598.61</v>
      </c>
      <c r="L193" s="112">
        <v>1</v>
      </c>
      <c r="M193" s="121">
        <v>0</v>
      </c>
      <c r="N193" s="112">
        <f t="shared" si="26"/>
        <v>516598.61</v>
      </c>
      <c r="O193" s="112">
        <f t="shared" si="27"/>
        <v>359897.03163333324</v>
      </c>
      <c r="P193" s="114">
        <f t="shared" si="28"/>
        <v>156701.57836666674</v>
      </c>
      <c r="Q193" s="115">
        <f t="shared" si="29"/>
        <v>141031.42053000006</v>
      </c>
    </row>
    <row r="194" spans="2:17" x14ac:dyDescent="0.25">
      <c r="B194" s="109">
        <v>189</v>
      </c>
      <c r="C194" s="109" t="s">
        <v>6462</v>
      </c>
      <c r="D194" s="109">
        <v>1200047911</v>
      </c>
      <c r="E194" s="108" t="s">
        <v>1261</v>
      </c>
      <c r="F194" s="109">
        <v>2010</v>
      </c>
      <c r="G194" s="110">
        <v>44389</v>
      </c>
      <c r="H194" s="109">
        <f t="shared" si="24"/>
        <v>11</v>
      </c>
      <c r="I194" s="109">
        <v>15</v>
      </c>
      <c r="J194" s="111">
        <f t="shared" si="25"/>
        <v>6.3333333333333325E-2</v>
      </c>
      <c r="K194" s="112">
        <v>516597.61</v>
      </c>
      <c r="L194" s="112">
        <v>1</v>
      </c>
      <c r="M194" s="121">
        <v>0</v>
      </c>
      <c r="N194" s="112">
        <f t="shared" si="26"/>
        <v>516597.61</v>
      </c>
      <c r="O194" s="112">
        <f t="shared" si="27"/>
        <v>359896.33496666659</v>
      </c>
      <c r="P194" s="114">
        <f t="shared" si="28"/>
        <v>156701.2750333334</v>
      </c>
      <c r="Q194" s="115">
        <f t="shared" si="29"/>
        <v>141031.14753000007</v>
      </c>
    </row>
    <row r="195" spans="2:17" x14ac:dyDescent="0.25">
      <c r="B195" s="109">
        <v>190</v>
      </c>
      <c r="C195" s="109" t="s">
        <v>6462</v>
      </c>
      <c r="D195" s="109">
        <v>1200047931</v>
      </c>
      <c r="E195" s="108" t="s">
        <v>1261</v>
      </c>
      <c r="F195" s="109">
        <v>2010</v>
      </c>
      <c r="G195" s="110">
        <v>44389</v>
      </c>
      <c r="H195" s="109">
        <f t="shared" si="24"/>
        <v>11</v>
      </c>
      <c r="I195" s="109">
        <v>15</v>
      </c>
      <c r="J195" s="111">
        <f t="shared" si="25"/>
        <v>6.3333333333333325E-2</v>
      </c>
      <c r="K195" s="112">
        <v>516597.61</v>
      </c>
      <c r="L195" s="112">
        <v>1</v>
      </c>
      <c r="M195" s="121">
        <v>0</v>
      </c>
      <c r="N195" s="112">
        <f t="shared" si="26"/>
        <v>516597.61</v>
      </c>
      <c r="O195" s="112">
        <f t="shared" si="27"/>
        <v>359896.33496666659</v>
      </c>
      <c r="P195" s="114">
        <f t="shared" si="28"/>
        <v>156701.2750333334</v>
      </c>
      <c r="Q195" s="115">
        <f t="shared" si="29"/>
        <v>141031.14753000007</v>
      </c>
    </row>
    <row r="196" spans="2:17" x14ac:dyDescent="0.25">
      <c r="B196" s="109">
        <v>191</v>
      </c>
      <c r="C196" s="109" t="s">
        <v>6462</v>
      </c>
      <c r="D196" s="109">
        <v>1200047921</v>
      </c>
      <c r="E196" s="108" t="s">
        <v>1261</v>
      </c>
      <c r="F196" s="109">
        <v>2010</v>
      </c>
      <c r="G196" s="110">
        <v>44389</v>
      </c>
      <c r="H196" s="109">
        <f t="shared" si="24"/>
        <v>11</v>
      </c>
      <c r="I196" s="109">
        <v>15</v>
      </c>
      <c r="J196" s="111">
        <f t="shared" si="25"/>
        <v>6.3333333333333325E-2</v>
      </c>
      <c r="K196" s="112">
        <v>516597.61</v>
      </c>
      <c r="L196" s="112">
        <v>1</v>
      </c>
      <c r="M196" s="121">
        <v>0</v>
      </c>
      <c r="N196" s="112">
        <f t="shared" si="26"/>
        <v>516597.61</v>
      </c>
      <c r="O196" s="112">
        <f t="shared" si="27"/>
        <v>359896.33496666659</v>
      </c>
      <c r="P196" s="114">
        <f t="shared" si="28"/>
        <v>156701.2750333334</v>
      </c>
      <c r="Q196" s="115">
        <f t="shared" si="29"/>
        <v>141031.14753000007</v>
      </c>
    </row>
    <row r="197" spans="2:17" x14ac:dyDescent="0.25">
      <c r="B197" s="109">
        <v>192</v>
      </c>
      <c r="C197" s="109" t="s">
        <v>6462</v>
      </c>
      <c r="D197" s="109">
        <v>1200042470</v>
      </c>
      <c r="E197" s="108" t="s">
        <v>1262</v>
      </c>
      <c r="F197" s="109">
        <v>2010</v>
      </c>
      <c r="G197" s="110">
        <v>44389</v>
      </c>
      <c r="H197" s="109">
        <f t="shared" si="24"/>
        <v>11</v>
      </c>
      <c r="I197" s="109">
        <v>10</v>
      </c>
      <c r="J197" s="111">
        <f t="shared" si="25"/>
        <v>9.5000000000000001E-2</v>
      </c>
      <c r="K197" s="112">
        <v>371250</v>
      </c>
      <c r="L197" s="112">
        <v>1</v>
      </c>
      <c r="M197" s="121">
        <v>0</v>
      </c>
      <c r="N197" s="112">
        <f t="shared" si="26"/>
        <v>371250</v>
      </c>
      <c r="O197" s="112">
        <f t="shared" si="27"/>
        <v>387956.25</v>
      </c>
      <c r="P197" s="114">
        <f t="shared" si="28"/>
        <v>18562.5</v>
      </c>
      <c r="Q197" s="115">
        <f t="shared" si="29"/>
        <v>18562.5</v>
      </c>
    </row>
    <row r="198" spans="2:17" x14ac:dyDescent="0.25">
      <c r="B198" s="109">
        <v>193</v>
      </c>
      <c r="C198" s="109" t="s">
        <v>6462</v>
      </c>
      <c r="D198" s="109">
        <v>1200052740</v>
      </c>
      <c r="E198" s="108" t="s">
        <v>1263</v>
      </c>
      <c r="F198" s="109">
        <v>2010</v>
      </c>
      <c r="G198" s="110">
        <v>44389</v>
      </c>
      <c r="H198" s="109">
        <f t="shared" ref="H198:H261" si="30">YEAR(G198)-F198</f>
        <v>11</v>
      </c>
      <c r="I198" s="109">
        <v>10</v>
      </c>
      <c r="J198" s="111">
        <f t="shared" ref="J198:J261" si="31">(95/I198/100)</f>
        <v>9.5000000000000001E-2</v>
      </c>
      <c r="K198" s="112">
        <v>348000</v>
      </c>
      <c r="L198" s="112">
        <v>1</v>
      </c>
      <c r="M198" s="121">
        <v>0</v>
      </c>
      <c r="N198" s="112">
        <f t="shared" ref="N198:N261" si="32">K198*(1+M198)</f>
        <v>348000</v>
      </c>
      <c r="O198" s="112">
        <f t="shared" ref="O198:O261" si="33">H198*J198*N198</f>
        <v>363660</v>
      </c>
      <c r="P198" s="114">
        <f t="shared" si="28"/>
        <v>17400</v>
      </c>
      <c r="Q198" s="115">
        <f t="shared" si="29"/>
        <v>17400</v>
      </c>
    </row>
    <row r="199" spans="2:17" x14ac:dyDescent="0.25">
      <c r="B199" s="109">
        <v>194</v>
      </c>
      <c r="C199" s="109" t="s">
        <v>6462</v>
      </c>
      <c r="D199" s="109">
        <v>1200054890</v>
      </c>
      <c r="E199" s="108" t="s">
        <v>1264</v>
      </c>
      <c r="F199" s="109">
        <v>2010</v>
      </c>
      <c r="G199" s="110">
        <v>44389</v>
      </c>
      <c r="H199" s="109">
        <f t="shared" si="30"/>
        <v>11</v>
      </c>
      <c r="I199" s="109">
        <v>10</v>
      </c>
      <c r="J199" s="111">
        <f t="shared" si="31"/>
        <v>9.5000000000000001E-2</v>
      </c>
      <c r="K199" s="112">
        <v>319481</v>
      </c>
      <c r="L199" s="112">
        <v>1</v>
      </c>
      <c r="M199" s="121">
        <v>0</v>
      </c>
      <c r="N199" s="112">
        <f t="shared" si="32"/>
        <v>319481</v>
      </c>
      <c r="O199" s="112">
        <f t="shared" si="33"/>
        <v>333857.64499999996</v>
      </c>
      <c r="P199" s="114">
        <f t="shared" si="28"/>
        <v>15974.050000000001</v>
      </c>
      <c r="Q199" s="115">
        <f t="shared" si="29"/>
        <v>15974.050000000001</v>
      </c>
    </row>
    <row r="200" spans="2:17" x14ac:dyDescent="0.25">
      <c r="B200" s="109">
        <v>195</v>
      </c>
      <c r="C200" s="109" t="s">
        <v>6462</v>
      </c>
      <c r="D200" s="109">
        <v>1200047130</v>
      </c>
      <c r="E200" s="108" t="s">
        <v>1265</v>
      </c>
      <c r="F200" s="109">
        <v>2010</v>
      </c>
      <c r="G200" s="110">
        <v>44389</v>
      </c>
      <c r="H200" s="109">
        <f t="shared" si="30"/>
        <v>11</v>
      </c>
      <c r="I200" s="109">
        <v>10</v>
      </c>
      <c r="J200" s="111">
        <f t="shared" si="31"/>
        <v>9.5000000000000001E-2</v>
      </c>
      <c r="K200" s="112">
        <v>283860</v>
      </c>
      <c r="L200" s="112">
        <v>1</v>
      </c>
      <c r="M200" s="121">
        <v>0</v>
      </c>
      <c r="N200" s="112">
        <f t="shared" si="32"/>
        <v>283860</v>
      </c>
      <c r="O200" s="112">
        <f t="shared" si="33"/>
        <v>296633.69999999995</v>
      </c>
      <c r="P200" s="114">
        <f t="shared" si="28"/>
        <v>14193</v>
      </c>
      <c r="Q200" s="115">
        <f t="shared" si="29"/>
        <v>14193</v>
      </c>
    </row>
    <row r="201" spans="2:17" x14ac:dyDescent="0.25">
      <c r="B201" s="109">
        <v>196</v>
      </c>
      <c r="C201" s="109" t="s">
        <v>6462</v>
      </c>
      <c r="D201" s="109">
        <v>1200047140</v>
      </c>
      <c r="E201" s="108" t="s">
        <v>1265</v>
      </c>
      <c r="F201" s="109">
        <v>2010</v>
      </c>
      <c r="G201" s="110">
        <v>44389</v>
      </c>
      <c r="H201" s="109">
        <f t="shared" si="30"/>
        <v>11</v>
      </c>
      <c r="I201" s="109">
        <v>10</v>
      </c>
      <c r="J201" s="111">
        <f t="shared" si="31"/>
        <v>9.5000000000000001E-2</v>
      </c>
      <c r="K201" s="112">
        <v>283860</v>
      </c>
      <c r="L201" s="112">
        <v>1</v>
      </c>
      <c r="M201" s="121">
        <v>0</v>
      </c>
      <c r="N201" s="112">
        <f t="shared" si="32"/>
        <v>283860</v>
      </c>
      <c r="O201" s="112">
        <f t="shared" si="33"/>
        <v>296633.69999999995</v>
      </c>
      <c r="P201" s="114">
        <f t="shared" si="28"/>
        <v>14193</v>
      </c>
      <c r="Q201" s="115">
        <f t="shared" si="29"/>
        <v>14193</v>
      </c>
    </row>
    <row r="202" spans="2:17" x14ac:dyDescent="0.25">
      <c r="B202" s="109">
        <v>197</v>
      </c>
      <c r="C202" s="109" t="s">
        <v>6462</v>
      </c>
      <c r="D202" s="109">
        <v>1200047150</v>
      </c>
      <c r="E202" s="108" t="s">
        <v>1265</v>
      </c>
      <c r="F202" s="109">
        <v>2010</v>
      </c>
      <c r="G202" s="110">
        <v>44389</v>
      </c>
      <c r="H202" s="109">
        <f t="shared" si="30"/>
        <v>11</v>
      </c>
      <c r="I202" s="109">
        <v>10</v>
      </c>
      <c r="J202" s="111">
        <f t="shared" si="31"/>
        <v>9.5000000000000001E-2</v>
      </c>
      <c r="K202" s="112">
        <v>283860</v>
      </c>
      <c r="L202" s="112">
        <v>1</v>
      </c>
      <c r="M202" s="121">
        <v>0</v>
      </c>
      <c r="N202" s="112">
        <f t="shared" si="32"/>
        <v>283860</v>
      </c>
      <c r="O202" s="112">
        <f t="shared" si="33"/>
        <v>296633.69999999995</v>
      </c>
      <c r="P202" s="114">
        <f t="shared" si="28"/>
        <v>14193</v>
      </c>
      <c r="Q202" s="115">
        <f t="shared" si="29"/>
        <v>14193</v>
      </c>
    </row>
    <row r="203" spans="2:17" x14ac:dyDescent="0.25">
      <c r="B203" s="109">
        <v>198</v>
      </c>
      <c r="C203" s="109" t="s">
        <v>6462</v>
      </c>
      <c r="D203" s="109">
        <v>1200048910</v>
      </c>
      <c r="E203" s="108" t="s">
        <v>1266</v>
      </c>
      <c r="F203" s="109">
        <v>2010</v>
      </c>
      <c r="G203" s="110">
        <v>44389</v>
      </c>
      <c r="H203" s="109">
        <f t="shared" si="30"/>
        <v>11</v>
      </c>
      <c r="I203" s="109">
        <v>10</v>
      </c>
      <c r="J203" s="111">
        <f t="shared" si="31"/>
        <v>9.5000000000000001E-2</v>
      </c>
      <c r="K203" s="112">
        <v>221267</v>
      </c>
      <c r="L203" s="112">
        <v>1</v>
      </c>
      <c r="M203" s="121">
        <v>0</v>
      </c>
      <c r="N203" s="112">
        <f t="shared" si="32"/>
        <v>221267</v>
      </c>
      <c r="O203" s="112">
        <f t="shared" si="33"/>
        <v>231224.01499999998</v>
      </c>
      <c r="P203" s="114">
        <f t="shared" si="28"/>
        <v>11063.35</v>
      </c>
      <c r="Q203" s="115">
        <f t="shared" si="29"/>
        <v>11063.35</v>
      </c>
    </row>
    <row r="204" spans="2:17" x14ac:dyDescent="0.25">
      <c r="B204" s="109">
        <v>199</v>
      </c>
      <c r="C204" s="109" t="s">
        <v>6462</v>
      </c>
      <c r="D204" s="109">
        <v>1200044790</v>
      </c>
      <c r="E204" s="108" t="s">
        <v>1267</v>
      </c>
      <c r="F204" s="109">
        <v>2010</v>
      </c>
      <c r="G204" s="110">
        <v>44389</v>
      </c>
      <c r="H204" s="109">
        <f t="shared" si="30"/>
        <v>11</v>
      </c>
      <c r="I204" s="109">
        <v>10</v>
      </c>
      <c r="J204" s="111">
        <f t="shared" si="31"/>
        <v>9.5000000000000001E-2</v>
      </c>
      <c r="K204" s="112">
        <v>110505</v>
      </c>
      <c r="L204" s="112">
        <v>1</v>
      </c>
      <c r="M204" s="121">
        <v>0</v>
      </c>
      <c r="N204" s="112">
        <f t="shared" si="32"/>
        <v>110505</v>
      </c>
      <c r="O204" s="112">
        <f t="shared" si="33"/>
        <v>115477.72499999999</v>
      </c>
      <c r="P204" s="114">
        <f t="shared" si="28"/>
        <v>5525.25</v>
      </c>
      <c r="Q204" s="115">
        <f t="shared" si="29"/>
        <v>5525.25</v>
      </c>
    </row>
    <row r="205" spans="2:17" x14ac:dyDescent="0.25">
      <c r="B205" s="109">
        <v>200</v>
      </c>
      <c r="C205" s="109" t="s">
        <v>6462</v>
      </c>
      <c r="D205" s="109">
        <v>1200046080</v>
      </c>
      <c r="E205" s="108" t="s">
        <v>1268</v>
      </c>
      <c r="F205" s="109">
        <v>2010</v>
      </c>
      <c r="G205" s="110">
        <v>44389</v>
      </c>
      <c r="H205" s="109">
        <f t="shared" si="30"/>
        <v>11</v>
      </c>
      <c r="I205" s="109">
        <v>10</v>
      </c>
      <c r="J205" s="111">
        <f t="shared" si="31"/>
        <v>9.5000000000000001E-2</v>
      </c>
      <c r="K205" s="112">
        <v>60637.5</v>
      </c>
      <c r="L205" s="112">
        <v>1</v>
      </c>
      <c r="M205" s="121">
        <v>0</v>
      </c>
      <c r="N205" s="112">
        <f t="shared" si="32"/>
        <v>60637.5</v>
      </c>
      <c r="O205" s="112">
        <f t="shared" si="33"/>
        <v>63366.187499999993</v>
      </c>
      <c r="P205" s="114">
        <f t="shared" si="28"/>
        <v>3031.875</v>
      </c>
      <c r="Q205" s="115">
        <f t="shared" si="29"/>
        <v>3031.875</v>
      </c>
    </row>
    <row r="206" spans="2:17" x14ac:dyDescent="0.25">
      <c r="B206" s="109">
        <v>201</v>
      </c>
      <c r="C206" s="109" t="s">
        <v>6462</v>
      </c>
      <c r="D206" s="109">
        <v>1200047190</v>
      </c>
      <c r="E206" s="108" t="s">
        <v>1269</v>
      </c>
      <c r="F206" s="109">
        <v>2010</v>
      </c>
      <c r="G206" s="110">
        <v>44389</v>
      </c>
      <c r="H206" s="109">
        <f t="shared" si="30"/>
        <v>11</v>
      </c>
      <c r="I206" s="109">
        <v>8</v>
      </c>
      <c r="J206" s="111">
        <f t="shared" si="31"/>
        <v>0.11874999999999999</v>
      </c>
      <c r="K206" s="112">
        <v>31500</v>
      </c>
      <c r="L206" s="112">
        <v>1</v>
      </c>
      <c r="M206" s="121">
        <v>0</v>
      </c>
      <c r="N206" s="112">
        <f t="shared" si="32"/>
        <v>31500</v>
      </c>
      <c r="O206" s="112">
        <f t="shared" si="33"/>
        <v>41146.875</v>
      </c>
      <c r="P206" s="114">
        <f t="shared" si="28"/>
        <v>1575</v>
      </c>
      <c r="Q206" s="115">
        <f t="shared" si="29"/>
        <v>1575</v>
      </c>
    </row>
    <row r="207" spans="2:17" x14ac:dyDescent="0.25">
      <c r="B207" s="109">
        <v>202</v>
      </c>
      <c r="C207" s="109" t="s">
        <v>6462</v>
      </c>
      <c r="D207" s="109">
        <v>1200052840</v>
      </c>
      <c r="E207" s="108" t="s">
        <v>1270</v>
      </c>
      <c r="F207" s="109">
        <v>2011</v>
      </c>
      <c r="G207" s="110">
        <v>44389</v>
      </c>
      <c r="H207" s="109">
        <f t="shared" si="30"/>
        <v>10</v>
      </c>
      <c r="I207" s="109">
        <v>15</v>
      </c>
      <c r="J207" s="111">
        <f t="shared" si="31"/>
        <v>6.3333333333333325E-2</v>
      </c>
      <c r="K207" s="112">
        <v>3552900</v>
      </c>
      <c r="L207" s="112">
        <v>1</v>
      </c>
      <c r="M207" s="121">
        <v>0</v>
      </c>
      <c r="N207" s="112">
        <f t="shared" si="32"/>
        <v>3552900</v>
      </c>
      <c r="O207" s="112">
        <f t="shared" si="33"/>
        <v>2250170</v>
      </c>
      <c r="P207" s="114">
        <f t="shared" si="28"/>
        <v>1302730</v>
      </c>
      <c r="Q207" s="115">
        <f t="shared" si="29"/>
        <v>1172457</v>
      </c>
    </row>
    <row r="208" spans="2:17" x14ac:dyDescent="0.25">
      <c r="B208" s="109">
        <v>203</v>
      </c>
      <c r="C208" s="109" t="s">
        <v>6462</v>
      </c>
      <c r="D208" s="109">
        <v>1200064050</v>
      </c>
      <c r="E208" s="108" t="s">
        <v>1271</v>
      </c>
      <c r="F208" s="109">
        <v>2011</v>
      </c>
      <c r="G208" s="110">
        <v>44389</v>
      </c>
      <c r="H208" s="109">
        <f t="shared" si="30"/>
        <v>10</v>
      </c>
      <c r="I208" s="109">
        <v>15</v>
      </c>
      <c r="J208" s="111">
        <f t="shared" si="31"/>
        <v>6.3333333333333325E-2</v>
      </c>
      <c r="K208" s="112">
        <v>2649505.65</v>
      </c>
      <c r="L208" s="112">
        <v>23408.99</v>
      </c>
      <c r="M208" s="121">
        <v>0.34</v>
      </c>
      <c r="N208" s="112">
        <f t="shared" si="32"/>
        <v>3550337.571</v>
      </c>
      <c r="O208" s="112">
        <f t="shared" si="33"/>
        <v>2248547.1283</v>
      </c>
      <c r="P208" s="114">
        <f t="shared" si="28"/>
        <v>1301790.4427</v>
      </c>
      <c r="Q208" s="115">
        <f t="shared" si="29"/>
        <v>1171611.3984300001</v>
      </c>
    </row>
    <row r="209" spans="2:17" x14ac:dyDescent="0.25">
      <c r="B209" s="109">
        <v>204</v>
      </c>
      <c r="C209" s="109" t="s">
        <v>6462</v>
      </c>
      <c r="D209" s="109">
        <v>1200065760</v>
      </c>
      <c r="E209" s="108" t="s">
        <v>1272</v>
      </c>
      <c r="F209" s="109">
        <v>2011</v>
      </c>
      <c r="G209" s="110">
        <v>44389</v>
      </c>
      <c r="H209" s="109">
        <f t="shared" si="30"/>
        <v>10</v>
      </c>
      <c r="I209" s="109">
        <v>15</v>
      </c>
      <c r="J209" s="111">
        <f t="shared" si="31"/>
        <v>6.3333333333333325E-2</v>
      </c>
      <c r="K209" s="112">
        <v>1520493.69</v>
      </c>
      <c r="L209" s="112">
        <v>16338.76</v>
      </c>
      <c r="M209" s="121">
        <v>0.34</v>
      </c>
      <c r="N209" s="112">
        <f t="shared" si="32"/>
        <v>2037461.5446000001</v>
      </c>
      <c r="O209" s="112">
        <f t="shared" si="33"/>
        <v>1290392.31158</v>
      </c>
      <c r="P209" s="114">
        <f t="shared" si="28"/>
        <v>747069.23302000016</v>
      </c>
      <c r="Q209" s="115">
        <f t="shared" si="29"/>
        <v>672362.30971800012</v>
      </c>
    </row>
    <row r="210" spans="2:17" x14ac:dyDescent="0.25">
      <c r="B210" s="109">
        <v>205</v>
      </c>
      <c r="C210" s="109" t="s">
        <v>6462</v>
      </c>
      <c r="D210" s="109">
        <v>1200065750</v>
      </c>
      <c r="E210" s="108" t="s">
        <v>1272</v>
      </c>
      <c r="F210" s="109">
        <v>2011</v>
      </c>
      <c r="G210" s="110">
        <v>44389</v>
      </c>
      <c r="H210" s="109">
        <f t="shared" si="30"/>
        <v>10</v>
      </c>
      <c r="I210" s="109">
        <v>15</v>
      </c>
      <c r="J210" s="111">
        <f t="shared" si="31"/>
        <v>6.3333333333333325E-2</v>
      </c>
      <c r="K210" s="112">
        <v>1520493.69</v>
      </c>
      <c r="L210" s="112">
        <v>16338.76</v>
      </c>
      <c r="M210" s="121">
        <v>0.34</v>
      </c>
      <c r="N210" s="112">
        <f t="shared" si="32"/>
        <v>2037461.5446000001</v>
      </c>
      <c r="O210" s="112">
        <f t="shared" si="33"/>
        <v>1290392.31158</v>
      </c>
      <c r="P210" s="114">
        <f t="shared" si="28"/>
        <v>747069.23302000016</v>
      </c>
      <c r="Q210" s="115">
        <f t="shared" si="29"/>
        <v>672362.30971800012</v>
      </c>
    </row>
    <row r="211" spans="2:17" x14ac:dyDescent="0.25">
      <c r="B211" s="109">
        <v>206</v>
      </c>
      <c r="C211" s="109" t="s">
        <v>6462</v>
      </c>
      <c r="D211" s="109">
        <v>1200065770</v>
      </c>
      <c r="E211" s="108" t="s">
        <v>1272</v>
      </c>
      <c r="F211" s="109">
        <v>2011</v>
      </c>
      <c r="G211" s="110">
        <v>44389</v>
      </c>
      <c r="H211" s="109">
        <f t="shared" si="30"/>
        <v>10</v>
      </c>
      <c r="I211" s="109">
        <v>15</v>
      </c>
      <c r="J211" s="111">
        <f t="shared" si="31"/>
        <v>6.3333333333333325E-2</v>
      </c>
      <c r="K211" s="112">
        <v>1520493.69</v>
      </c>
      <c r="L211" s="112">
        <v>16338.75</v>
      </c>
      <c r="M211" s="121">
        <v>0.34</v>
      </c>
      <c r="N211" s="112">
        <f t="shared" si="32"/>
        <v>2037461.5446000001</v>
      </c>
      <c r="O211" s="112">
        <f t="shared" si="33"/>
        <v>1290392.31158</v>
      </c>
      <c r="P211" s="114">
        <f t="shared" si="28"/>
        <v>747069.23302000016</v>
      </c>
      <c r="Q211" s="115">
        <f t="shared" si="29"/>
        <v>672362.30971800012</v>
      </c>
    </row>
    <row r="212" spans="2:17" x14ac:dyDescent="0.25">
      <c r="B212" s="109">
        <v>207</v>
      </c>
      <c r="C212" s="109" t="s">
        <v>6462</v>
      </c>
      <c r="D212" s="109">
        <v>1200065730</v>
      </c>
      <c r="E212" s="108" t="s">
        <v>1273</v>
      </c>
      <c r="F212" s="109">
        <v>2011</v>
      </c>
      <c r="G212" s="110">
        <v>44389</v>
      </c>
      <c r="H212" s="109">
        <f t="shared" si="30"/>
        <v>10</v>
      </c>
      <c r="I212" s="109">
        <v>15</v>
      </c>
      <c r="J212" s="111">
        <f t="shared" si="31"/>
        <v>6.3333333333333325E-2</v>
      </c>
      <c r="K212" s="112">
        <v>1517696.95</v>
      </c>
      <c r="L212" s="112">
        <v>15148.13</v>
      </c>
      <c r="M212" s="121">
        <v>0.34</v>
      </c>
      <c r="N212" s="112">
        <f t="shared" si="32"/>
        <v>2033713.9130000002</v>
      </c>
      <c r="O212" s="112">
        <f t="shared" si="33"/>
        <v>1288018.8115666667</v>
      </c>
      <c r="P212" s="114">
        <f t="shared" si="28"/>
        <v>745695.10143333348</v>
      </c>
      <c r="Q212" s="115">
        <f t="shared" si="29"/>
        <v>671125.59129000013</v>
      </c>
    </row>
    <row r="213" spans="2:17" x14ac:dyDescent="0.25">
      <c r="B213" s="109">
        <v>208</v>
      </c>
      <c r="C213" s="109" t="s">
        <v>6462</v>
      </c>
      <c r="D213" s="109">
        <v>1200065740</v>
      </c>
      <c r="E213" s="108" t="s">
        <v>1273</v>
      </c>
      <c r="F213" s="109">
        <v>2011</v>
      </c>
      <c r="G213" s="110">
        <v>44389</v>
      </c>
      <c r="H213" s="109">
        <f t="shared" si="30"/>
        <v>10</v>
      </c>
      <c r="I213" s="109">
        <v>15</v>
      </c>
      <c r="J213" s="111">
        <f t="shared" si="31"/>
        <v>6.3333333333333325E-2</v>
      </c>
      <c r="K213" s="112">
        <v>1517696.95</v>
      </c>
      <c r="L213" s="112">
        <v>15148.14</v>
      </c>
      <c r="M213" s="121">
        <v>0.34</v>
      </c>
      <c r="N213" s="112">
        <f t="shared" si="32"/>
        <v>2033713.9130000002</v>
      </c>
      <c r="O213" s="112">
        <f t="shared" si="33"/>
        <v>1288018.8115666667</v>
      </c>
      <c r="P213" s="114">
        <f t="shared" si="28"/>
        <v>745695.10143333348</v>
      </c>
      <c r="Q213" s="115">
        <f t="shared" si="29"/>
        <v>671125.59129000013</v>
      </c>
    </row>
    <row r="214" spans="2:17" x14ac:dyDescent="0.25">
      <c r="B214" s="109">
        <v>209</v>
      </c>
      <c r="C214" s="109" t="s">
        <v>6462</v>
      </c>
      <c r="D214" s="109">
        <v>1200065720</v>
      </c>
      <c r="E214" s="108" t="s">
        <v>1273</v>
      </c>
      <c r="F214" s="109">
        <v>2011</v>
      </c>
      <c r="G214" s="110">
        <v>44389</v>
      </c>
      <c r="H214" s="109">
        <f t="shared" si="30"/>
        <v>10</v>
      </c>
      <c r="I214" s="109">
        <v>15</v>
      </c>
      <c r="J214" s="111">
        <f t="shared" si="31"/>
        <v>6.3333333333333325E-2</v>
      </c>
      <c r="K214" s="112">
        <v>1517696.95</v>
      </c>
      <c r="L214" s="112">
        <v>15148.13</v>
      </c>
      <c r="M214" s="121">
        <v>0.34</v>
      </c>
      <c r="N214" s="112">
        <f t="shared" si="32"/>
        <v>2033713.9130000002</v>
      </c>
      <c r="O214" s="112">
        <f t="shared" si="33"/>
        <v>1288018.8115666667</v>
      </c>
      <c r="P214" s="114">
        <f t="shared" si="28"/>
        <v>745695.10143333348</v>
      </c>
      <c r="Q214" s="115">
        <f t="shared" si="29"/>
        <v>671125.59129000013</v>
      </c>
    </row>
    <row r="215" spans="2:17" x14ac:dyDescent="0.25">
      <c r="B215" s="109">
        <v>210</v>
      </c>
      <c r="C215" s="109" t="s">
        <v>6462</v>
      </c>
      <c r="D215" s="109">
        <v>1200064170</v>
      </c>
      <c r="E215" s="108" t="s">
        <v>1274</v>
      </c>
      <c r="F215" s="109">
        <v>2011</v>
      </c>
      <c r="G215" s="110">
        <v>44389</v>
      </c>
      <c r="H215" s="109">
        <f t="shared" si="30"/>
        <v>10</v>
      </c>
      <c r="I215" s="109">
        <v>15</v>
      </c>
      <c r="J215" s="111">
        <f t="shared" si="31"/>
        <v>6.3333333333333325E-2</v>
      </c>
      <c r="K215" s="112">
        <v>1506864.89</v>
      </c>
      <c r="L215" s="112">
        <v>16192.4</v>
      </c>
      <c r="M215" s="121">
        <v>0.34</v>
      </c>
      <c r="N215" s="112">
        <f t="shared" si="32"/>
        <v>2019198.9526</v>
      </c>
      <c r="O215" s="112">
        <f t="shared" si="33"/>
        <v>1278826.0033133333</v>
      </c>
      <c r="P215" s="114">
        <f t="shared" si="28"/>
        <v>740372.9492866667</v>
      </c>
      <c r="Q215" s="115">
        <f t="shared" si="29"/>
        <v>666335.65435800003</v>
      </c>
    </row>
    <row r="216" spans="2:17" x14ac:dyDescent="0.25">
      <c r="B216" s="109">
        <v>211</v>
      </c>
      <c r="C216" s="109" t="s">
        <v>6462</v>
      </c>
      <c r="D216" s="109">
        <v>1200060380</v>
      </c>
      <c r="E216" s="108" t="s">
        <v>1275</v>
      </c>
      <c r="F216" s="109">
        <v>2011</v>
      </c>
      <c r="G216" s="110">
        <v>44389</v>
      </c>
      <c r="H216" s="109">
        <f t="shared" si="30"/>
        <v>10</v>
      </c>
      <c r="I216" s="109">
        <v>15</v>
      </c>
      <c r="J216" s="111">
        <f t="shared" si="31"/>
        <v>6.3333333333333325E-2</v>
      </c>
      <c r="K216" s="112">
        <v>1365000</v>
      </c>
      <c r="L216" s="112">
        <v>1</v>
      </c>
      <c r="M216" s="121">
        <v>0</v>
      </c>
      <c r="N216" s="112">
        <f t="shared" si="32"/>
        <v>1365000</v>
      </c>
      <c r="O216" s="112">
        <f t="shared" si="33"/>
        <v>864500</v>
      </c>
      <c r="P216" s="114">
        <f t="shared" si="28"/>
        <v>500500</v>
      </c>
      <c r="Q216" s="115">
        <f t="shared" si="29"/>
        <v>450450</v>
      </c>
    </row>
    <row r="217" spans="2:17" x14ac:dyDescent="0.25">
      <c r="B217" s="109">
        <v>212</v>
      </c>
      <c r="C217" s="109" t="s">
        <v>6462</v>
      </c>
      <c r="D217" s="109">
        <v>1200064370</v>
      </c>
      <c r="E217" s="108" t="s">
        <v>1276</v>
      </c>
      <c r="F217" s="109">
        <v>2011</v>
      </c>
      <c r="G217" s="110">
        <v>44389</v>
      </c>
      <c r="H217" s="109">
        <f t="shared" si="30"/>
        <v>10</v>
      </c>
      <c r="I217" s="109">
        <v>15</v>
      </c>
      <c r="J217" s="111">
        <f t="shared" si="31"/>
        <v>6.3333333333333325E-2</v>
      </c>
      <c r="K217" s="112">
        <v>972512.8</v>
      </c>
      <c r="L217" s="112">
        <v>10109.31</v>
      </c>
      <c r="M217" s="121">
        <v>0.34</v>
      </c>
      <c r="N217" s="112">
        <f t="shared" si="32"/>
        <v>1303167.1520000002</v>
      </c>
      <c r="O217" s="112">
        <f t="shared" si="33"/>
        <v>825339.19626666675</v>
      </c>
      <c r="P217" s="114">
        <f t="shared" si="28"/>
        <v>477827.95573333348</v>
      </c>
      <c r="Q217" s="115">
        <f t="shared" si="29"/>
        <v>430045.16016000014</v>
      </c>
    </row>
    <row r="218" spans="2:17" x14ac:dyDescent="0.25">
      <c r="B218" s="109">
        <v>213</v>
      </c>
      <c r="C218" s="109" t="s">
        <v>6462</v>
      </c>
      <c r="D218" s="109">
        <v>1200064320</v>
      </c>
      <c r="E218" s="108" t="s">
        <v>1277</v>
      </c>
      <c r="F218" s="109">
        <v>2011</v>
      </c>
      <c r="G218" s="110">
        <v>44389</v>
      </c>
      <c r="H218" s="109">
        <f t="shared" si="30"/>
        <v>10</v>
      </c>
      <c r="I218" s="109">
        <v>15</v>
      </c>
      <c r="J218" s="111">
        <f t="shared" si="31"/>
        <v>6.3333333333333325E-2</v>
      </c>
      <c r="K218" s="112">
        <v>788500</v>
      </c>
      <c r="L218" s="112">
        <v>11619.29</v>
      </c>
      <c r="M218" s="121">
        <v>0.34</v>
      </c>
      <c r="N218" s="112">
        <f t="shared" si="32"/>
        <v>1056590</v>
      </c>
      <c r="O218" s="112">
        <f t="shared" si="33"/>
        <v>669173.66666666663</v>
      </c>
      <c r="P218" s="114">
        <f t="shared" si="28"/>
        <v>387416.33333333337</v>
      </c>
      <c r="Q218" s="115">
        <f t="shared" si="29"/>
        <v>348674.70000000007</v>
      </c>
    </row>
    <row r="219" spans="2:17" x14ac:dyDescent="0.25">
      <c r="B219" s="109">
        <v>214</v>
      </c>
      <c r="C219" s="109" t="s">
        <v>6462</v>
      </c>
      <c r="D219" s="109">
        <v>1200061890</v>
      </c>
      <c r="E219" s="108" t="s">
        <v>1278</v>
      </c>
      <c r="F219" s="109">
        <v>2011</v>
      </c>
      <c r="G219" s="110">
        <v>44389</v>
      </c>
      <c r="H219" s="109">
        <f t="shared" si="30"/>
        <v>10</v>
      </c>
      <c r="I219" s="109">
        <v>15</v>
      </c>
      <c r="J219" s="111">
        <f t="shared" si="31"/>
        <v>6.3333333333333325E-2</v>
      </c>
      <c r="K219" s="112">
        <v>589210.5</v>
      </c>
      <c r="L219" s="112">
        <v>1</v>
      </c>
      <c r="M219" s="121">
        <v>0</v>
      </c>
      <c r="N219" s="112">
        <f t="shared" si="32"/>
        <v>589210.5</v>
      </c>
      <c r="O219" s="112">
        <f t="shared" si="33"/>
        <v>373166.64999999997</v>
      </c>
      <c r="P219" s="114">
        <f t="shared" si="28"/>
        <v>216043.85000000003</v>
      </c>
      <c r="Q219" s="115">
        <f t="shared" si="29"/>
        <v>194439.46500000003</v>
      </c>
    </row>
    <row r="220" spans="2:17" x14ac:dyDescent="0.25">
      <c r="B220" s="109">
        <v>215</v>
      </c>
      <c r="C220" s="109" t="s">
        <v>6462</v>
      </c>
      <c r="D220" s="109">
        <v>1200064680</v>
      </c>
      <c r="E220" s="108" t="s">
        <v>1279</v>
      </c>
      <c r="F220" s="109">
        <v>2011</v>
      </c>
      <c r="G220" s="110">
        <v>44389</v>
      </c>
      <c r="H220" s="109">
        <f t="shared" si="30"/>
        <v>10</v>
      </c>
      <c r="I220" s="109">
        <v>10</v>
      </c>
      <c r="J220" s="111">
        <f t="shared" si="31"/>
        <v>9.5000000000000001E-2</v>
      </c>
      <c r="K220" s="112">
        <v>354971.3</v>
      </c>
      <c r="L220" s="112">
        <v>3471.21</v>
      </c>
      <c r="M220" s="121">
        <v>0.34</v>
      </c>
      <c r="N220" s="112">
        <f t="shared" si="32"/>
        <v>475661.54200000002</v>
      </c>
      <c r="O220" s="112">
        <f t="shared" si="33"/>
        <v>451878.46490000002</v>
      </c>
      <c r="P220" s="114">
        <f t="shared" si="28"/>
        <v>23783.077099999995</v>
      </c>
      <c r="Q220" s="115">
        <f t="shared" si="29"/>
        <v>23783.077099999995</v>
      </c>
    </row>
    <row r="221" spans="2:17" x14ac:dyDescent="0.25">
      <c r="B221" s="109">
        <v>216</v>
      </c>
      <c r="C221" s="109" t="s">
        <v>6462</v>
      </c>
      <c r="D221" s="109">
        <v>1200066460</v>
      </c>
      <c r="E221" s="108" t="s">
        <v>1280</v>
      </c>
      <c r="F221" s="109">
        <v>2011</v>
      </c>
      <c r="G221" s="110">
        <v>44389</v>
      </c>
      <c r="H221" s="109">
        <f t="shared" si="30"/>
        <v>10</v>
      </c>
      <c r="I221" s="109">
        <v>3</v>
      </c>
      <c r="J221" s="111">
        <f t="shared" si="31"/>
        <v>0.31666666666666665</v>
      </c>
      <c r="K221" s="112">
        <v>311423.43</v>
      </c>
      <c r="L221" s="112">
        <v>2915.84</v>
      </c>
      <c r="M221" s="121">
        <v>0.34</v>
      </c>
      <c r="N221" s="112">
        <f t="shared" si="32"/>
        <v>417307.39620000002</v>
      </c>
      <c r="O221" s="112">
        <f t="shared" si="33"/>
        <v>1321473.4213</v>
      </c>
      <c r="P221" s="114">
        <f t="shared" si="28"/>
        <v>20865.369810000004</v>
      </c>
      <c r="Q221" s="115">
        <f t="shared" si="29"/>
        <v>20865.369810000004</v>
      </c>
    </row>
    <row r="222" spans="2:17" x14ac:dyDescent="0.25">
      <c r="B222" s="109">
        <v>217</v>
      </c>
      <c r="C222" s="109" t="s">
        <v>6462</v>
      </c>
      <c r="D222" s="109">
        <v>1200066450</v>
      </c>
      <c r="E222" s="108" t="s">
        <v>1280</v>
      </c>
      <c r="F222" s="109">
        <v>2011</v>
      </c>
      <c r="G222" s="110">
        <v>44389</v>
      </c>
      <c r="H222" s="109">
        <f t="shared" si="30"/>
        <v>10</v>
      </c>
      <c r="I222" s="109">
        <v>3</v>
      </c>
      <c r="J222" s="111">
        <f t="shared" si="31"/>
        <v>0.31666666666666665</v>
      </c>
      <c r="K222" s="112">
        <v>311423.43</v>
      </c>
      <c r="L222" s="112">
        <v>2915.85</v>
      </c>
      <c r="M222" s="121">
        <v>0.34</v>
      </c>
      <c r="N222" s="112">
        <f t="shared" si="32"/>
        <v>417307.39620000002</v>
      </c>
      <c r="O222" s="112">
        <f t="shared" si="33"/>
        <v>1321473.4213</v>
      </c>
      <c r="P222" s="114">
        <f t="shared" si="28"/>
        <v>20865.369810000004</v>
      </c>
      <c r="Q222" s="115">
        <f t="shared" si="29"/>
        <v>20865.369810000004</v>
      </c>
    </row>
    <row r="223" spans="2:17" x14ac:dyDescent="0.25">
      <c r="B223" s="109">
        <v>218</v>
      </c>
      <c r="C223" s="109" t="s">
        <v>6462</v>
      </c>
      <c r="D223" s="109">
        <v>1200066480</v>
      </c>
      <c r="E223" s="108" t="s">
        <v>1280</v>
      </c>
      <c r="F223" s="109">
        <v>2011</v>
      </c>
      <c r="G223" s="110">
        <v>44389</v>
      </c>
      <c r="H223" s="109">
        <f t="shared" si="30"/>
        <v>10</v>
      </c>
      <c r="I223" s="109">
        <v>3</v>
      </c>
      <c r="J223" s="111">
        <f t="shared" si="31"/>
        <v>0.31666666666666665</v>
      </c>
      <c r="K223" s="112">
        <v>311423.43</v>
      </c>
      <c r="L223" s="112">
        <v>2915.84</v>
      </c>
      <c r="M223" s="121">
        <v>0.34</v>
      </c>
      <c r="N223" s="112">
        <f t="shared" si="32"/>
        <v>417307.39620000002</v>
      </c>
      <c r="O223" s="112">
        <f t="shared" si="33"/>
        <v>1321473.4213</v>
      </c>
      <c r="P223" s="114">
        <f t="shared" si="28"/>
        <v>20865.369810000004</v>
      </c>
      <c r="Q223" s="115">
        <f t="shared" si="29"/>
        <v>20865.369810000004</v>
      </c>
    </row>
    <row r="224" spans="2:17" x14ac:dyDescent="0.25">
      <c r="B224" s="109">
        <v>219</v>
      </c>
      <c r="C224" s="109" t="s">
        <v>6462</v>
      </c>
      <c r="D224" s="109">
        <v>1200066500</v>
      </c>
      <c r="E224" s="108" t="s">
        <v>1280</v>
      </c>
      <c r="F224" s="109">
        <v>2011</v>
      </c>
      <c r="G224" s="110">
        <v>44389</v>
      </c>
      <c r="H224" s="109">
        <f t="shared" si="30"/>
        <v>10</v>
      </c>
      <c r="I224" s="109">
        <v>3</v>
      </c>
      <c r="J224" s="111">
        <f t="shared" si="31"/>
        <v>0.31666666666666665</v>
      </c>
      <c r="K224" s="112">
        <v>311423.43</v>
      </c>
      <c r="L224" s="112">
        <v>2915.83</v>
      </c>
      <c r="M224" s="121">
        <v>0.34</v>
      </c>
      <c r="N224" s="112">
        <f t="shared" si="32"/>
        <v>417307.39620000002</v>
      </c>
      <c r="O224" s="112">
        <f t="shared" si="33"/>
        <v>1321473.4213</v>
      </c>
      <c r="P224" s="114">
        <f t="shared" si="28"/>
        <v>20865.369810000004</v>
      </c>
      <c r="Q224" s="115">
        <f t="shared" si="29"/>
        <v>20865.369810000004</v>
      </c>
    </row>
    <row r="225" spans="2:17" x14ac:dyDescent="0.25">
      <c r="B225" s="109">
        <v>220</v>
      </c>
      <c r="C225" s="109" t="s">
        <v>6462</v>
      </c>
      <c r="D225" s="109">
        <v>1200061840</v>
      </c>
      <c r="E225" s="108" t="s">
        <v>1281</v>
      </c>
      <c r="F225" s="109">
        <v>2011</v>
      </c>
      <c r="G225" s="110">
        <v>44389</v>
      </c>
      <c r="H225" s="109">
        <f t="shared" si="30"/>
        <v>10</v>
      </c>
      <c r="I225" s="109">
        <v>10</v>
      </c>
      <c r="J225" s="111">
        <f t="shared" si="31"/>
        <v>9.5000000000000001E-2</v>
      </c>
      <c r="K225" s="112">
        <v>296176</v>
      </c>
      <c r="L225" s="112">
        <v>1</v>
      </c>
      <c r="M225" s="121">
        <v>0</v>
      </c>
      <c r="N225" s="112">
        <f t="shared" si="32"/>
        <v>296176</v>
      </c>
      <c r="O225" s="112">
        <f t="shared" si="33"/>
        <v>281367.2</v>
      </c>
      <c r="P225" s="114">
        <f t="shared" si="28"/>
        <v>14808.799999999988</v>
      </c>
      <c r="Q225" s="115">
        <f t="shared" si="29"/>
        <v>14808.799999999988</v>
      </c>
    </row>
    <row r="226" spans="2:17" x14ac:dyDescent="0.25">
      <c r="B226" s="109">
        <v>221</v>
      </c>
      <c r="C226" s="109" t="s">
        <v>6462</v>
      </c>
      <c r="D226" s="109">
        <v>1200064650</v>
      </c>
      <c r="E226" s="108" t="s">
        <v>1282</v>
      </c>
      <c r="F226" s="109">
        <v>2011</v>
      </c>
      <c r="G226" s="110">
        <v>44389</v>
      </c>
      <c r="H226" s="109">
        <f t="shared" si="30"/>
        <v>10</v>
      </c>
      <c r="I226" s="109">
        <v>10</v>
      </c>
      <c r="J226" s="111">
        <f t="shared" si="31"/>
        <v>9.5000000000000001E-2</v>
      </c>
      <c r="K226" s="112">
        <v>272666.26</v>
      </c>
      <c r="L226" s="112">
        <v>6068.45</v>
      </c>
      <c r="M226" s="121">
        <v>0.34</v>
      </c>
      <c r="N226" s="112">
        <f t="shared" si="32"/>
        <v>365372.78840000002</v>
      </c>
      <c r="O226" s="112">
        <f t="shared" si="33"/>
        <v>347104.14898</v>
      </c>
      <c r="P226" s="114">
        <f t="shared" si="28"/>
        <v>18268.639420000021</v>
      </c>
      <c r="Q226" s="115">
        <f t="shared" si="29"/>
        <v>18268.639420000021</v>
      </c>
    </row>
    <row r="227" spans="2:17" x14ac:dyDescent="0.25">
      <c r="B227" s="109">
        <v>222</v>
      </c>
      <c r="C227" s="109" t="s">
        <v>6462</v>
      </c>
      <c r="D227" s="109">
        <v>1200061850</v>
      </c>
      <c r="E227" s="108" t="s">
        <v>1283</v>
      </c>
      <c r="F227" s="109">
        <v>2011</v>
      </c>
      <c r="G227" s="110">
        <v>44389</v>
      </c>
      <c r="H227" s="109">
        <f t="shared" si="30"/>
        <v>10</v>
      </c>
      <c r="I227" s="109">
        <v>10</v>
      </c>
      <c r="J227" s="111">
        <f t="shared" si="31"/>
        <v>9.5000000000000001E-2</v>
      </c>
      <c r="K227" s="112">
        <v>253505.92000000001</v>
      </c>
      <c r="L227" s="112">
        <v>1</v>
      </c>
      <c r="M227" s="121">
        <v>0</v>
      </c>
      <c r="N227" s="112">
        <f t="shared" si="32"/>
        <v>253505.92000000001</v>
      </c>
      <c r="O227" s="112">
        <f t="shared" si="33"/>
        <v>240830.62400000001</v>
      </c>
      <c r="P227" s="114">
        <f t="shared" si="28"/>
        <v>12675.296000000002</v>
      </c>
      <c r="Q227" s="115">
        <f t="shared" si="29"/>
        <v>12675.296000000002</v>
      </c>
    </row>
    <row r="228" spans="2:17" x14ac:dyDescent="0.25">
      <c r="B228" s="109">
        <v>223</v>
      </c>
      <c r="C228" s="109" t="s">
        <v>6462</v>
      </c>
      <c r="D228" s="109">
        <v>1200057750</v>
      </c>
      <c r="E228" s="108" t="s">
        <v>1284</v>
      </c>
      <c r="F228" s="109">
        <v>2011</v>
      </c>
      <c r="G228" s="110">
        <v>44389</v>
      </c>
      <c r="H228" s="109">
        <f t="shared" si="30"/>
        <v>10</v>
      </c>
      <c r="I228" s="109">
        <v>10</v>
      </c>
      <c r="J228" s="111">
        <f t="shared" si="31"/>
        <v>9.5000000000000001E-2</v>
      </c>
      <c r="K228" s="112">
        <v>179638</v>
      </c>
      <c r="L228" s="112">
        <v>1</v>
      </c>
      <c r="M228" s="121">
        <v>0</v>
      </c>
      <c r="N228" s="112">
        <f t="shared" si="32"/>
        <v>179638</v>
      </c>
      <c r="O228" s="112">
        <f t="shared" si="33"/>
        <v>170656.1</v>
      </c>
      <c r="P228" s="114">
        <f t="shared" si="28"/>
        <v>8981.8999999999942</v>
      </c>
      <c r="Q228" s="115">
        <f t="shared" si="29"/>
        <v>8083.7099999999946</v>
      </c>
    </row>
    <row r="229" spans="2:17" x14ac:dyDescent="0.25">
      <c r="B229" s="109">
        <v>224</v>
      </c>
      <c r="C229" s="109" t="s">
        <v>6462</v>
      </c>
      <c r="D229" s="109">
        <v>1200065040</v>
      </c>
      <c r="E229" s="108" t="s">
        <v>1285</v>
      </c>
      <c r="F229" s="109">
        <v>2011</v>
      </c>
      <c r="G229" s="110">
        <v>44389</v>
      </c>
      <c r="H229" s="109">
        <f t="shared" si="30"/>
        <v>10</v>
      </c>
      <c r="I229" s="109">
        <v>10</v>
      </c>
      <c r="J229" s="111">
        <f t="shared" si="31"/>
        <v>9.5000000000000001E-2</v>
      </c>
      <c r="K229" s="112">
        <v>152160.1</v>
      </c>
      <c r="L229" s="112">
        <v>1789.14</v>
      </c>
      <c r="M229" s="121">
        <v>0.34</v>
      </c>
      <c r="N229" s="112">
        <f t="shared" si="32"/>
        <v>203894.53400000001</v>
      </c>
      <c r="O229" s="112">
        <f t="shared" si="33"/>
        <v>193699.80730000001</v>
      </c>
      <c r="P229" s="114">
        <f t="shared" si="28"/>
        <v>10194.726699999999</v>
      </c>
      <c r="Q229" s="115">
        <f t="shared" si="29"/>
        <v>10194.726699999999</v>
      </c>
    </row>
    <row r="230" spans="2:17" x14ac:dyDescent="0.25">
      <c r="B230" s="109">
        <v>225</v>
      </c>
      <c r="C230" s="109" t="s">
        <v>6462</v>
      </c>
      <c r="D230" s="109">
        <v>1200064910</v>
      </c>
      <c r="E230" s="108" t="s">
        <v>1286</v>
      </c>
      <c r="F230" s="109">
        <v>2011</v>
      </c>
      <c r="G230" s="110">
        <v>44389</v>
      </c>
      <c r="H230" s="109">
        <f t="shared" si="30"/>
        <v>10</v>
      </c>
      <c r="I230" s="109">
        <v>10</v>
      </c>
      <c r="J230" s="111">
        <f t="shared" si="31"/>
        <v>9.5000000000000001E-2</v>
      </c>
      <c r="K230" s="112">
        <v>149333</v>
      </c>
      <c r="L230" s="112">
        <v>2096.21</v>
      </c>
      <c r="M230" s="121">
        <v>0.34</v>
      </c>
      <c r="N230" s="112">
        <f t="shared" si="32"/>
        <v>200106.22</v>
      </c>
      <c r="O230" s="112">
        <f t="shared" si="33"/>
        <v>190100.90899999999</v>
      </c>
      <c r="P230" s="114">
        <f t="shared" si="28"/>
        <v>10005.311000000016</v>
      </c>
      <c r="Q230" s="115">
        <f t="shared" si="29"/>
        <v>10005.311000000016</v>
      </c>
    </row>
    <row r="231" spans="2:17" x14ac:dyDescent="0.25">
      <c r="B231" s="109">
        <v>226</v>
      </c>
      <c r="C231" s="109" t="s">
        <v>6462</v>
      </c>
      <c r="D231" s="109">
        <v>1200061860</v>
      </c>
      <c r="E231" s="108" t="s">
        <v>1287</v>
      </c>
      <c r="F231" s="109">
        <v>2011</v>
      </c>
      <c r="G231" s="110">
        <v>44389</v>
      </c>
      <c r="H231" s="109">
        <f t="shared" si="30"/>
        <v>10</v>
      </c>
      <c r="I231" s="109">
        <v>10</v>
      </c>
      <c r="J231" s="111">
        <f t="shared" si="31"/>
        <v>9.5000000000000001E-2</v>
      </c>
      <c r="K231" s="112">
        <v>132877.44</v>
      </c>
      <c r="L231" s="112">
        <v>1</v>
      </c>
      <c r="M231" s="121">
        <v>0</v>
      </c>
      <c r="N231" s="112">
        <f t="shared" si="32"/>
        <v>132877.44</v>
      </c>
      <c r="O231" s="112">
        <f t="shared" si="33"/>
        <v>126233.568</v>
      </c>
      <c r="P231" s="114">
        <f t="shared" si="28"/>
        <v>6643.872000000003</v>
      </c>
      <c r="Q231" s="115">
        <f t="shared" si="29"/>
        <v>6643.872000000003</v>
      </c>
    </row>
    <row r="232" spans="2:17" x14ac:dyDescent="0.25">
      <c r="B232" s="109">
        <v>227</v>
      </c>
      <c r="C232" s="109" t="s">
        <v>6462</v>
      </c>
      <c r="D232" s="109">
        <v>1200060540</v>
      </c>
      <c r="E232" s="108" t="s">
        <v>1288</v>
      </c>
      <c r="F232" s="109">
        <v>2011</v>
      </c>
      <c r="G232" s="110">
        <v>44389</v>
      </c>
      <c r="H232" s="109">
        <f t="shared" si="30"/>
        <v>10</v>
      </c>
      <c r="I232" s="109">
        <v>10</v>
      </c>
      <c r="J232" s="111">
        <f t="shared" si="31"/>
        <v>9.5000000000000001E-2</v>
      </c>
      <c r="K232" s="112">
        <v>111519.4</v>
      </c>
      <c r="L232" s="112">
        <v>1</v>
      </c>
      <c r="M232" s="121">
        <v>0</v>
      </c>
      <c r="N232" s="112">
        <f t="shared" si="32"/>
        <v>111519.4</v>
      </c>
      <c r="O232" s="112">
        <f t="shared" si="33"/>
        <v>105943.43</v>
      </c>
      <c r="P232" s="114">
        <f t="shared" si="28"/>
        <v>5575.9700000000012</v>
      </c>
      <c r="Q232" s="115">
        <f t="shared" si="29"/>
        <v>5575.9700000000012</v>
      </c>
    </row>
    <row r="233" spans="2:17" x14ac:dyDescent="0.25">
      <c r="B233" s="109">
        <v>228</v>
      </c>
      <c r="C233" s="109" t="s">
        <v>6462</v>
      </c>
      <c r="D233" s="109">
        <v>1200065120</v>
      </c>
      <c r="E233" s="108" t="s">
        <v>1289</v>
      </c>
      <c r="F233" s="109">
        <v>2011</v>
      </c>
      <c r="G233" s="110">
        <v>44389</v>
      </c>
      <c r="H233" s="109">
        <f t="shared" si="30"/>
        <v>10</v>
      </c>
      <c r="I233" s="109">
        <v>10</v>
      </c>
      <c r="J233" s="111">
        <f t="shared" si="31"/>
        <v>9.5000000000000001E-2</v>
      </c>
      <c r="K233" s="112">
        <v>110925</v>
      </c>
      <c r="L233" s="112">
        <v>1079.3699999999999</v>
      </c>
      <c r="M233" s="121">
        <v>0.34</v>
      </c>
      <c r="N233" s="112">
        <f t="shared" si="32"/>
        <v>148639.5</v>
      </c>
      <c r="O233" s="112">
        <f t="shared" si="33"/>
        <v>141207.52499999999</v>
      </c>
      <c r="P233" s="114">
        <f t="shared" si="28"/>
        <v>7431.9750000000058</v>
      </c>
      <c r="Q233" s="115">
        <f t="shared" si="29"/>
        <v>6688.7775000000056</v>
      </c>
    </row>
    <row r="234" spans="2:17" x14ac:dyDescent="0.25">
      <c r="B234" s="109">
        <v>229</v>
      </c>
      <c r="C234" s="109" t="s">
        <v>6462</v>
      </c>
      <c r="D234" s="109">
        <v>1200065100</v>
      </c>
      <c r="E234" s="108" t="s">
        <v>1290</v>
      </c>
      <c r="F234" s="109">
        <v>2011</v>
      </c>
      <c r="G234" s="110">
        <v>44389</v>
      </c>
      <c r="H234" s="109">
        <f t="shared" si="30"/>
        <v>10</v>
      </c>
      <c r="I234" s="109">
        <v>10</v>
      </c>
      <c r="J234" s="111">
        <f t="shared" si="31"/>
        <v>9.5000000000000001E-2</v>
      </c>
      <c r="K234" s="112">
        <v>106250</v>
      </c>
      <c r="L234" s="112">
        <v>1257.5999999999999</v>
      </c>
      <c r="M234" s="121">
        <v>0.34</v>
      </c>
      <c r="N234" s="112">
        <f t="shared" si="32"/>
        <v>142375</v>
      </c>
      <c r="O234" s="112">
        <f t="shared" si="33"/>
        <v>135256.25</v>
      </c>
      <c r="P234" s="114">
        <f t="shared" si="28"/>
        <v>7118.75</v>
      </c>
      <c r="Q234" s="115">
        <f t="shared" si="29"/>
        <v>7118.75</v>
      </c>
    </row>
    <row r="235" spans="2:17" x14ac:dyDescent="0.25">
      <c r="B235" s="109">
        <v>230</v>
      </c>
      <c r="C235" s="109" t="s">
        <v>6462</v>
      </c>
      <c r="D235" s="109">
        <v>1200061870</v>
      </c>
      <c r="E235" s="108" t="s">
        <v>1291</v>
      </c>
      <c r="F235" s="109">
        <v>2011</v>
      </c>
      <c r="G235" s="110">
        <v>44389</v>
      </c>
      <c r="H235" s="109">
        <f t="shared" si="30"/>
        <v>10</v>
      </c>
      <c r="I235" s="109">
        <v>10</v>
      </c>
      <c r="J235" s="111">
        <f t="shared" si="31"/>
        <v>9.5000000000000001E-2</v>
      </c>
      <c r="K235" s="112">
        <v>92597.16</v>
      </c>
      <c r="L235" s="112">
        <v>1</v>
      </c>
      <c r="M235" s="121">
        <v>0</v>
      </c>
      <c r="N235" s="112">
        <f t="shared" si="32"/>
        <v>92597.16</v>
      </c>
      <c r="O235" s="112">
        <f t="shared" si="33"/>
        <v>87967.301999999996</v>
      </c>
      <c r="P235" s="114">
        <f t="shared" si="28"/>
        <v>4629.8580000000075</v>
      </c>
      <c r="Q235" s="115">
        <f t="shared" si="29"/>
        <v>4166.8722000000071</v>
      </c>
    </row>
    <row r="236" spans="2:17" x14ac:dyDescent="0.25">
      <c r="B236" s="109">
        <v>231</v>
      </c>
      <c r="C236" s="109" t="s">
        <v>6462</v>
      </c>
      <c r="D236" s="109">
        <v>1200060660</v>
      </c>
      <c r="E236" s="108" t="s">
        <v>1292</v>
      </c>
      <c r="F236" s="109">
        <v>2011</v>
      </c>
      <c r="G236" s="110">
        <v>44389</v>
      </c>
      <c r="H236" s="109">
        <f t="shared" si="30"/>
        <v>10</v>
      </c>
      <c r="I236" s="109">
        <v>10</v>
      </c>
      <c r="J236" s="111">
        <f t="shared" si="31"/>
        <v>9.5000000000000001E-2</v>
      </c>
      <c r="K236" s="112">
        <v>74250</v>
      </c>
      <c r="L236" s="112">
        <v>1</v>
      </c>
      <c r="M236" s="121">
        <v>0</v>
      </c>
      <c r="N236" s="112">
        <f t="shared" si="32"/>
        <v>74250</v>
      </c>
      <c r="O236" s="112">
        <f t="shared" si="33"/>
        <v>70537.5</v>
      </c>
      <c r="P236" s="114">
        <f t="shared" si="28"/>
        <v>3712.5</v>
      </c>
      <c r="Q236" s="115">
        <f t="shared" si="29"/>
        <v>3712.5</v>
      </c>
    </row>
    <row r="237" spans="2:17" x14ac:dyDescent="0.25">
      <c r="B237" s="109">
        <v>232</v>
      </c>
      <c r="C237" s="109" t="s">
        <v>6462</v>
      </c>
      <c r="D237" s="109">
        <v>1200054970</v>
      </c>
      <c r="E237" s="108" t="s">
        <v>1268</v>
      </c>
      <c r="F237" s="109">
        <v>2011</v>
      </c>
      <c r="G237" s="110">
        <v>44389</v>
      </c>
      <c r="H237" s="109">
        <f t="shared" si="30"/>
        <v>10</v>
      </c>
      <c r="I237" s="109">
        <v>10</v>
      </c>
      <c r="J237" s="111">
        <f t="shared" si="31"/>
        <v>9.5000000000000001E-2</v>
      </c>
      <c r="K237" s="112">
        <v>50740</v>
      </c>
      <c r="L237" s="112">
        <v>1</v>
      </c>
      <c r="M237" s="121">
        <v>0</v>
      </c>
      <c r="N237" s="112">
        <f t="shared" si="32"/>
        <v>50740</v>
      </c>
      <c r="O237" s="112">
        <f t="shared" si="33"/>
        <v>48203</v>
      </c>
      <c r="P237" s="114">
        <f t="shared" si="28"/>
        <v>2537</v>
      </c>
      <c r="Q237" s="115">
        <f t="shared" si="29"/>
        <v>2537</v>
      </c>
    </row>
    <row r="238" spans="2:17" x14ac:dyDescent="0.25">
      <c r="B238" s="109">
        <v>233</v>
      </c>
      <c r="C238" s="109" t="s">
        <v>6462</v>
      </c>
      <c r="D238" s="109">
        <v>1200054980</v>
      </c>
      <c r="E238" s="108" t="s">
        <v>1293</v>
      </c>
      <c r="F238" s="109">
        <v>2011</v>
      </c>
      <c r="G238" s="110">
        <v>44389</v>
      </c>
      <c r="H238" s="109">
        <f t="shared" si="30"/>
        <v>10</v>
      </c>
      <c r="I238" s="109">
        <v>10</v>
      </c>
      <c r="J238" s="111">
        <f t="shared" si="31"/>
        <v>9.5000000000000001E-2</v>
      </c>
      <c r="K238" s="112">
        <v>24750</v>
      </c>
      <c r="L238" s="112">
        <v>1</v>
      </c>
      <c r="M238" s="121">
        <v>0</v>
      </c>
      <c r="N238" s="112">
        <f t="shared" si="32"/>
        <v>24750</v>
      </c>
      <c r="O238" s="112">
        <f t="shared" si="33"/>
        <v>23512.5</v>
      </c>
      <c r="P238" s="114">
        <f t="shared" si="28"/>
        <v>1237.5</v>
      </c>
      <c r="Q238" s="115">
        <f t="shared" si="29"/>
        <v>1237.5</v>
      </c>
    </row>
    <row r="239" spans="2:17" x14ac:dyDescent="0.25">
      <c r="B239" s="109">
        <v>234</v>
      </c>
      <c r="C239" s="109" t="s">
        <v>6462</v>
      </c>
      <c r="D239" s="109">
        <v>1200069370</v>
      </c>
      <c r="E239" s="108" t="s">
        <v>1294</v>
      </c>
      <c r="F239" s="109">
        <v>2012</v>
      </c>
      <c r="G239" s="110">
        <v>44389</v>
      </c>
      <c r="H239" s="109">
        <f t="shared" si="30"/>
        <v>9</v>
      </c>
      <c r="I239" s="109">
        <v>15</v>
      </c>
      <c r="J239" s="111">
        <f t="shared" si="31"/>
        <v>6.3333333333333325E-2</v>
      </c>
      <c r="K239" s="112">
        <v>1217444</v>
      </c>
      <c r="L239" s="112">
        <v>65246.7</v>
      </c>
      <c r="M239" s="121">
        <v>0.3</v>
      </c>
      <c r="N239" s="112">
        <f t="shared" si="32"/>
        <v>1582677.2</v>
      </c>
      <c r="O239" s="112">
        <f t="shared" si="33"/>
        <v>902126.00399999984</v>
      </c>
      <c r="P239" s="114">
        <f t="shared" si="28"/>
        <v>680551.19600000011</v>
      </c>
      <c r="Q239" s="115">
        <f t="shared" si="29"/>
        <v>612496.07640000014</v>
      </c>
    </row>
    <row r="240" spans="2:17" x14ac:dyDescent="0.25">
      <c r="B240" s="109">
        <v>235</v>
      </c>
      <c r="C240" s="109" t="s">
        <v>6462</v>
      </c>
      <c r="D240" s="109">
        <v>1200073100</v>
      </c>
      <c r="E240" s="108" t="s">
        <v>1295</v>
      </c>
      <c r="F240" s="109">
        <v>2012</v>
      </c>
      <c r="G240" s="110">
        <v>44389</v>
      </c>
      <c r="H240" s="109">
        <f t="shared" si="30"/>
        <v>9</v>
      </c>
      <c r="I240" s="109">
        <v>15</v>
      </c>
      <c r="J240" s="111">
        <f t="shared" si="31"/>
        <v>6.3333333333333325E-2</v>
      </c>
      <c r="K240" s="112">
        <v>896648.5</v>
      </c>
      <c r="L240" s="112">
        <v>74549.87</v>
      </c>
      <c r="M240" s="121">
        <v>0.3</v>
      </c>
      <c r="N240" s="112">
        <f t="shared" si="32"/>
        <v>1165643.05</v>
      </c>
      <c r="O240" s="112">
        <f t="shared" si="33"/>
        <v>664416.53850000002</v>
      </c>
      <c r="P240" s="114">
        <f t="shared" si="28"/>
        <v>501226.51150000002</v>
      </c>
      <c r="Q240" s="115">
        <f t="shared" si="29"/>
        <v>451103.86035000003</v>
      </c>
    </row>
    <row r="241" spans="2:17" x14ac:dyDescent="0.25">
      <c r="B241" s="109">
        <v>236</v>
      </c>
      <c r="C241" s="109" t="s">
        <v>6462</v>
      </c>
      <c r="D241" s="109">
        <v>1200070920</v>
      </c>
      <c r="E241" s="108" t="s">
        <v>1296</v>
      </c>
      <c r="F241" s="109">
        <v>2012</v>
      </c>
      <c r="G241" s="110">
        <v>44389</v>
      </c>
      <c r="H241" s="109">
        <f t="shared" si="30"/>
        <v>9</v>
      </c>
      <c r="I241" s="109">
        <v>10</v>
      </c>
      <c r="J241" s="111">
        <f t="shared" si="31"/>
        <v>9.5000000000000001E-2</v>
      </c>
      <c r="K241" s="112">
        <v>371267.75</v>
      </c>
      <c r="L241" s="112">
        <v>32366.02</v>
      </c>
      <c r="M241" s="121">
        <v>0.3</v>
      </c>
      <c r="N241" s="112">
        <f t="shared" si="32"/>
        <v>482648.07500000001</v>
      </c>
      <c r="O241" s="112">
        <f t="shared" si="33"/>
        <v>412664.10412500001</v>
      </c>
      <c r="P241" s="114">
        <f t="shared" si="28"/>
        <v>69983.970874999999</v>
      </c>
      <c r="Q241" s="115">
        <f t="shared" si="29"/>
        <v>62985.573787499998</v>
      </c>
    </row>
    <row r="242" spans="2:17" x14ac:dyDescent="0.25">
      <c r="B242" s="109">
        <v>237</v>
      </c>
      <c r="C242" s="109" t="s">
        <v>6462</v>
      </c>
      <c r="D242" s="109">
        <v>1200073480</v>
      </c>
      <c r="E242" s="108" t="s">
        <v>1297</v>
      </c>
      <c r="F242" s="109">
        <v>2012</v>
      </c>
      <c r="G242" s="110">
        <v>44389</v>
      </c>
      <c r="H242" s="109">
        <f t="shared" si="30"/>
        <v>9</v>
      </c>
      <c r="I242" s="109">
        <v>10</v>
      </c>
      <c r="J242" s="111">
        <f t="shared" si="31"/>
        <v>9.5000000000000001E-2</v>
      </c>
      <c r="K242" s="112">
        <v>371250</v>
      </c>
      <c r="L242" s="112">
        <v>40460.730000000003</v>
      </c>
      <c r="M242" s="121">
        <v>0.3</v>
      </c>
      <c r="N242" s="112">
        <f t="shared" si="32"/>
        <v>482625</v>
      </c>
      <c r="O242" s="112">
        <f t="shared" si="33"/>
        <v>412644.375</v>
      </c>
      <c r="P242" s="114">
        <f t="shared" si="28"/>
        <v>69980.625</v>
      </c>
      <c r="Q242" s="115">
        <f t="shared" si="29"/>
        <v>62982.5625</v>
      </c>
    </row>
    <row r="243" spans="2:17" x14ac:dyDescent="0.25">
      <c r="B243" s="109">
        <v>238</v>
      </c>
      <c r="C243" s="109" t="s">
        <v>6462</v>
      </c>
      <c r="D243" s="109">
        <v>1200070540</v>
      </c>
      <c r="E243" s="108" t="s">
        <v>1297</v>
      </c>
      <c r="F243" s="109">
        <v>2012</v>
      </c>
      <c r="G243" s="110">
        <v>44389</v>
      </c>
      <c r="H243" s="109">
        <f t="shared" si="30"/>
        <v>9</v>
      </c>
      <c r="I243" s="109">
        <v>10</v>
      </c>
      <c r="J243" s="111">
        <f t="shared" si="31"/>
        <v>9.5000000000000001E-2</v>
      </c>
      <c r="K243" s="112">
        <v>371250</v>
      </c>
      <c r="L243" s="112">
        <v>35780.769999999997</v>
      </c>
      <c r="M243" s="121">
        <v>0.3</v>
      </c>
      <c r="N243" s="112">
        <f t="shared" si="32"/>
        <v>482625</v>
      </c>
      <c r="O243" s="112">
        <f t="shared" si="33"/>
        <v>412644.375</v>
      </c>
      <c r="P243" s="114">
        <f t="shared" si="28"/>
        <v>69980.625</v>
      </c>
      <c r="Q243" s="115">
        <f t="shared" si="29"/>
        <v>62982.5625</v>
      </c>
    </row>
    <row r="244" spans="2:17" x14ac:dyDescent="0.25">
      <c r="B244" s="109">
        <v>239</v>
      </c>
      <c r="C244" s="109" t="s">
        <v>6462</v>
      </c>
      <c r="D244" s="109">
        <v>1200073490</v>
      </c>
      <c r="E244" s="108" t="s">
        <v>1297</v>
      </c>
      <c r="F244" s="109">
        <v>2012</v>
      </c>
      <c r="G244" s="110">
        <v>44389</v>
      </c>
      <c r="H244" s="109">
        <f t="shared" si="30"/>
        <v>9</v>
      </c>
      <c r="I244" s="109">
        <v>10</v>
      </c>
      <c r="J244" s="111">
        <f t="shared" si="31"/>
        <v>9.5000000000000001E-2</v>
      </c>
      <c r="K244" s="112">
        <v>371250</v>
      </c>
      <c r="L244" s="112">
        <v>40847.230000000003</v>
      </c>
      <c r="M244" s="121">
        <v>0.3</v>
      </c>
      <c r="N244" s="112">
        <f t="shared" si="32"/>
        <v>482625</v>
      </c>
      <c r="O244" s="112">
        <f t="shared" si="33"/>
        <v>412644.375</v>
      </c>
      <c r="P244" s="114">
        <f t="shared" si="28"/>
        <v>69980.625</v>
      </c>
      <c r="Q244" s="115">
        <f t="shared" si="29"/>
        <v>62982.5625</v>
      </c>
    </row>
    <row r="245" spans="2:17" x14ac:dyDescent="0.25">
      <c r="B245" s="109">
        <v>240</v>
      </c>
      <c r="C245" s="109" t="s">
        <v>6462</v>
      </c>
      <c r="D245" s="109">
        <v>1200069120</v>
      </c>
      <c r="E245" s="108" t="s">
        <v>1298</v>
      </c>
      <c r="F245" s="109">
        <v>2012</v>
      </c>
      <c r="G245" s="110">
        <v>44389</v>
      </c>
      <c r="H245" s="109">
        <f t="shared" si="30"/>
        <v>9</v>
      </c>
      <c r="I245" s="109">
        <v>10</v>
      </c>
      <c r="J245" s="111">
        <f t="shared" si="31"/>
        <v>9.5000000000000001E-2</v>
      </c>
      <c r="K245" s="112">
        <v>257190</v>
      </c>
      <c r="L245" s="112">
        <v>16212.08</v>
      </c>
      <c r="M245" s="121">
        <v>0.3</v>
      </c>
      <c r="N245" s="112">
        <f t="shared" si="32"/>
        <v>334347</v>
      </c>
      <c r="O245" s="112">
        <f t="shared" si="33"/>
        <v>285866.685</v>
      </c>
      <c r="P245" s="114">
        <f t="shared" si="28"/>
        <v>48480.315000000002</v>
      </c>
      <c r="Q245" s="115">
        <f t="shared" si="29"/>
        <v>43632.283500000005</v>
      </c>
    </row>
    <row r="246" spans="2:17" x14ac:dyDescent="0.25">
      <c r="B246" s="109">
        <v>241</v>
      </c>
      <c r="C246" s="109" t="s">
        <v>6462</v>
      </c>
      <c r="D246" s="109">
        <v>1200070620</v>
      </c>
      <c r="E246" s="108" t="s">
        <v>1299</v>
      </c>
      <c r="F246" s="109">
        <v>2012</v>
      </c>
      <c r="G246" s="110">
        <v>44389</v>
      </c>
      <c r="H246" s="109">
        <f t="shared" si="30"/>
        <v>9</v>
      </c>
      <c r="I246" s="109">
        <v>10</v>
      </c>
      <c r="J246" s="111">
        <f t="shared" si="31"/>
        <v>9.5000000000000001E-2</v>
      </c>
      <c r="K246" s="112">
        <v>195750</v>
      </c>
      <c r="L246" s="112">
        <v>13253.72</v>
      </c>
      <c r="M246" s="121">
        <v>0</v>
      </c>
      <c r="N246" s="112">
        <f t="shared" si="32"/>
        <v>195750</v>
      </c>
      <c r="O246" s="112">
        <f t="shared" si="33"/>
        <v>167366.25</v>
      </c>
      <c r="P246" s="138">
        <f t="shared" ref="P246:P260" si="34">IF(N246-O246&lt;=0,5%*K246,N246-O246)</f>
        <v>28383.75</v>
      </c>
      <c r="Q246" s="139">
        <f t="shared" ref="Q246:Q260" si="35">IF(P246=K246*5%,P246,P246*0.9)</f>
        <v>25545.375</v>
      </c>
    </row>
    <row r="247" spans="2:17" x14ac:dyDescent="0.25">
      <c r="B247" s="109">
        <v>242</v>
      </c>
      <c r="C247" s="109" t="s">
        <v>6462</v>
      </c>
      <c r="D247" s="109">
        <v>1200070541</v>
      </c>
      <c r="E247" s="108" t="s">
        <v>1300</v>
      </c>
      <c r="F247" s="109">
        <v>2012</v>
      </c>
      <c r="G247" s="110">
        <v>44389</v>
      </c>
      <c r="H247" s="109">
        <f t="shared" si="30"/>
        <v>9</v>
      </c>
      <c r="I247" s="109">
        <v>8</v>
      </c>
      <c r="J247" s="111">
        <f t="shared" si="31"/>
        <v>0.11874999999999999</v>
      </c>
      <c r="K247" s="112">
        <v>126125</v>
      </c>
      <c r="L247" s="112">
        <v>12615.37</v>
      </c>
      <c r="M247" s="121">
        <v>0.3</v>
      </c>
      <c r="N247" s="112">
        <f t="shared" si="32"/>
        <v>163962.5</v>
      </c>
      <c r="O247" s="112">
        <f t="shared" si="33"/>
        <v>175234.92187499997</v>
      </c>
      <c r="P247" s="114">
        <f t="shared" ref="P247:P259" si="36">IF(N247-O247&lt;=0,5%*N247,N247-O247)</f>
        <v>8198.125</v>
      </c>
      <c r="Q247" s="115">
        <f t="shared" ref="Q247:Q259" si="37">IF(P247=N247*5%,P247,P247*0.9)</f>
        <v>8198.125</v>
      </c>
    </row>
    <row r="248" spans="2:17" x14ac:dyDescent="0.25">
      <c r="B248" s="109">
        <v>243</v>
      </c>
      <c r="C248" s="109" t="s">
        <v>6462</v>
      </c>
      <c r="D248" s="109">
        <v>1200069200</v>
      </c>
      <c r="E248" s="108" t="s">
        <v>1301</v>
      </c>
      <c r="F248" s="109">
        <v>2012</v>
      </c>
      <c r="G248" s="110">
        <v>44389</v>
      </c>
      <c r="H248" s="109">
        <f t="shared" si="30"/>
        <v>9</v>
      </c>
      <c r="I248" s="109">
        <v>10</v>
      </c>
      <c r="J248" s="111">
        <f t="shared" si="31"/>
        <v>9.5000000000000001E-2</v>
      </c>
      <c r="K248" s="112">
        <v>82500</v>
      </c>
      <c r="L248" s="112">
        <v>5286.06</v>
      </c>
      <c r="M248" s="121">
        <v>0.3</v>
      </c>
      <c r="N248" s="112">
        <f t="shared" si="32"/>
        <v>107250</v>
      </c>
      <c r="O248" s="112">
        <f t="shared" si="33"/>
        <v>91698.75</v>
      </c>
      <c r="P248" s="114">
        <f t="shared" si="36"/>
        <v>15551.25</v>
      </c>
      <c r="Q248" s="115">
        <f t="shared" si="37"/>
        <v>13996.125</v>
      </c>
    </row>
    <row r="249" spans="2:17" x14ac:dyDescent="0.25">
      <c r="B249" s="109">
        <v>244</v>
      </c>
      <c r="C249" s="109" t="s">
        <v>6462</v>
      </c>
      <c r="D249" s="109">
        <v>1200073760</v>
      </c>
      <c r="E249" s="108" t="s">
        <v>1269</v>
      </c>
      <c r="F249" s="109">
        <v>2012</v>
      </c>
      <c r="G249" s="110">
        <v>44389</v>
      </c>
      <c r="H249" s="109">
        <f t="shared" si="30"/>
        <v>9</v>
      </c>
      <c r="I249" s="109">
        <v>8</v>
      </c>
      <c r="J249" s="111">
        <f t="shared" si="31"/>
        <v>0.11874999999999999</v>
      </c>
      <c r="K249" s="112">
        <v>35000</v>
      </c>
      <c r="L249" s="112">
        <v>3500.79</v>
      </c>
      <c r="M249" s="121">
        <v>0.3</v>
      </c>
      <c r="N249" s="112">
        <f t="shared" si="32"/>
        <v>45500</v>
      </c>
      <c r="O249" s="112">
        <f t="shared" si="33"/>
        <v>48628.124999999993</v>
      </c>
      <c r="P249" s="114">
        <f t="shared" si="36"/>
        <v>2275</v>
      </c>
      <c r="Q249" s="115">
        <f t="shared" si="37"/>
        <v>2275</v>
      </c>
    </row>
    <row r="250" spans="2:17" x14ac:dyDescent="0.25">
      <c r="B250" s="109">
        <v>245</v>
      </c>
      <c r="C250" s="109" t="s">
        <v>6462</v>
      </c>
      <c r="D250" s="109">
        <v>1200073750</v>
      </c>
      <c r="E250" s="108" t="s">
        <v>1269</v>
      </c>
      <c r="F250" s="109">
        <v>2012</v>
      </c>
      <c r="G250" s="110">
        <v>44389</v>
      </c>
      <c r="H250" s="109">
        <f t="shared" si="30"/>
        <v>9</v>
      </c>
      <c r="I250" s="109">
        <v>8</v>
      </c>
      <c r="J250" s="111">
        <f t="shared" si="31"/>
        <v>0.11874999999999999</v>
      </c>
      <c r="K250" s="112">
        <v>35000</v>
      </c>
      <c r="L250" s="112">
        <v>3500.79</v>
      </c>
      <c r="M250" s="121">
        <v>0.3</v>
      </c>
      <c r="N250" s="112">
        <f t="shared" si="32"/>
        <v>45500</v>
      </c>
      <c r="O250" s="112">
        <f t="shared" si="33"/>
        <v>48628.124999999993</v>
      </c>
      <c r="P250" s="114">
        <f t="shared" si="36"/>
        <v>2275</v>
      </c>
      <c r="Q250" s="115">
        <f t="shared" si="37"/>
        <v>2275</v>
      </c>
    </row>
    <row r="251" spans="2:17" x14ac:dyDescent="0.25">
      <c r="B251" s="109">
        <v>246</v>
      </c>
      <c r="C251" s="109" t="s">
        <v>6462</v>
      </c>
      <c r="D251" s="109">
        <v>1200074730</v>
      </c>
      <c r="E251" s="108" t="s">
        <v>1302</v>
      </c>
      <c r="F251" s="109">
        <v>2012</v>
      </c>
      <c r="G251" s="110">
        <v>44389</v>
      </c>
      <c r="H251" s="109">
        <f t="shared" si="30"/>
        <v>9</v>
      </c>
      <c r="I251" s="109">
        <v>10</v>
      </c>
      <c r="J251" s="111">
        <f t="shared" si="31"/>
        <v>9.5000000000000001E-2</v>
      </c>
      <c r="K251" s="112">
        <v>16650</v>
      </c>
      <c r="L251" s="112">
        <v>1901.25</v>
      </c>
      <c r="M251" s="121">
        <v>0.3</v>
      </c>
      <c r="N251" s="112">
        <f t="shared" si="32"/>
        <v>21645</v>
      </c>
      <c r="O251" s="112">
        <f t="shared" si="33"/>
        <v>18506.474999999999</v>
      </c>
      <c r="P251" s="114">
        <f t="shared" si="36"/>
        <v>3138.5250000000015</v>
      </c>
      <c r="Q251" s="115">
        <f t="shared" si="37"/>
        <v>2824.6725000000015</v>
      </c>
    </row>
    <row r="252" spans="2:17" x14ac:dyDescent="0.25">
      <c r="B252" s="109">
        <v>247</v>
      </c>
      <c r="C252" s="109" t="s">
        <v>6462</v>
      </c>
      <c r="D252" s="109">
        <v>1200073180</v>
      </c>
      <c r="E252" s="108" t="s">
        <v>1303</v>
      </c>
      <c r="F252" s="109">
        <v>2012</v>
      </c>
      <c r="G252" s="110">
        <v>44389</v>
      </c>
      <c r="H252" s="109">
        <f t="shared" si="30"/>
        <v>9</v>
      </c>
      <c r="I252" s="109">
        <v>8</v>
      </c>
      <c r="J252" s="111">
        <f t="shared" si="31"/>
        <v>0.11874999999999999</v>
      </c>
      <c r="K252" s="112">
        <v>8200</v>
      </c>
      <c r="L252" s="112">
        <v>1</v>
      </c>
      <c r="M252" s="121">
        <v>0</v>
      </c>
      <c r="N252" s="112">
        <f t="shared" si="32"/>
        <v>8200</v>
      </c>
      <c r="O252" s="112">
        <f t="shared" si="33"/>
        <v>8763.7499999999982</v>
      </c>
      <c r="P252" s="114">
        <f t="shared" si="36"/>
        <v>410</v>
      </c>
      <c r="Q252" s="115">
        <f t="shared" si="37"/>
        <v>410</v>
      </c>
    </row>
    <row r="253" spans="2:17" x14ac:dyDescent="0.25">
      <c r="B253" s="109">
        <v>248</v>
      </c>
      <c r="C253" s="109" t="s">
        <v>6462</v>
      </c>
      <c r="D253" s="109">
        <v>1200080940</v>
      </c>
      <c r="E253" s="108" t="s">
        <v>1304</v>
      </c>
      <c r="F253" s="109">
        <v>2013</v>
      </c>
      <c r="G253" s="110">
        <v>44389</v>
      </c>
      <c r="H253" s="109">
        <f t="shared" si="30"/>
        <v>8</v>
      </c>
      <c r="I253" s="109">
        <v>15</v>
      </c>
      <c r="J253" s="111">
        <f t="shared" si="31"/>
        <v>6.3333333333333325E-2</v>
      </c>
      <c r="K253" s="112">
        <v>1830101.5</v>
      </c>
      <c r="L253" s="112">
        <v>423343.06</v>
      </c>
      <c r="M253" s="121">
        <v>0.18</v>
      </c>
      <c r="N253" s="112">
        <f t="shared" si="32"/>
        <v>2159519.77</v>
      </c>
      <c r="O253" s="112">
        <f t="shared" si="33"/>
        <v>1094156.6834666666</v>
      </c>
      <c r="P253" s="114">
        <f t="shared" si="36"/>
        <v>1065363.0865333334</v>
      </c>
      <c r="Q253" s="115">
        <f t="shared" si="37"/>
        <v>958826.77788000007</v>
      </c>
    </row>
    <row r="254" spans="2:17" x14ac:dyDescent="0.25">
      <c r="B254" s="109">
        <v>249</v>
      </c>
      <c r="C254" s="109" t="s">
        <v>6462</v>
      </c>
      <c r="D254" s="109">
        <v>1200080930</v>
      </c>
      <c r="E254" s="108" t="s">
        <v>1305</v>
      </c>
      <c r="F254" s="109">
        <v>2013</v>
      </c>
      <c r="G254" s="110">
        <v>44389</v>
      </c>
      <c r="H254" s="109">
        <f t="shared" si="30"/>
        <v>8</v>
      </c>
      <c r="I254" s="109">
        <v>15</v>
      </c>
      <c r="J254" s="111">
        <f t="shared" si="31"/>
        <v>6.3333333333333325E-2</v>
      </c>
      <c r="K254" s="112">
        <v>1216126.5</v>
      </c>
      <c r="L254" s="112">
        <v>279576.14</v>
      </c>
      <c r="M254" s="121">
        <v>0.18</v>
      </c>
      <c r="N254" s="112">
        <f t="shared" si="32"/>
        <v>1435029.27</v>
      </c>
      <c r="O254" s="112">
        <f t="shared" si="33"/>
        <v>727081.49679999996</v>
      </c>
      <c r="P254" s="114">
        <f t="shared" si="36"/>
        <v>707947.77320000005</v>
      </c>
      <c r="Q254" s="115">
        <f t="shared" si="37"/>
        <v>637152.99588000006</v>
      </c>
    </row>
    <row r="255" spans="2:17" x14ac:dyDescent="0.25">
      <c r="B255" s="109">
        <v>250</v>
      </c>
      <c r="C255" s="109" t="s">
        <v>6462</v>
      </c>
      <c r="D255" s="109">
        <v>1200076880</v>
      </c>
      <c r="E255" s="108" t="s">
        <v>1306</v>
      </c>
      <c r="F255" s="109">
        <v>2013</v>
      </c>
      <c r="G255" s="110">
        <v>44389</v>
      </c>
      <c r="H255" s="109">
        <f t="shared" si="30"/>
        <v>8</v>
      </c>
      <c r="I255" s="109">
        <v>15</v>
      </c>
      <c r="J255" s="111">
        <f t="shared" si="31"/>
        <v>6.3333333333333325E-2</v>
      </c>
      <c r="K255" s="112">
        <v>1059045.53</v>
      </c>
      <c r="L255" s="112">
        <v>76021.86</v>
      </c>
      <c r="M255" s="121">
        <v>0.18</v>
      </c>
      <c r="N255" s="112">
        <f t="shared" si="32"/>
        <v>1249673.7253999999</v>
      </c>
      <c r="O255" s="112">
        <f t="shared" si="33"/>
        <v>633168.02086933318</v>
      </c>
      <c r="P255" s="114">
        <f t="shared" si="36"/>
        <v>616505.7045306667</v>
      </c>
      <c r="Q255" s="115">
        <f t="shared" si="37"/>
        <v>554855.13407760009</v>
      </c>
    </row>
    <row r="256" spans="2:17" x14ac:dyDescent="0.25">
      <c r="B256" s="109">
        <v>251</v>
      </c>
      <c r="C256" s="109" t="s">
        <v>6462</v>
      </c>
      <c r="D256" s="109">
        <v>1200080130</v>
      </c>
      <c r="E256" s="108" t="s">
        <v>1307</v>
      </c>
      <c r="F256" s="109">
        <v>2013</v>
      </c>
      <c r="G256" s="110">
        <v>44389</v>
      </c>
      <c r="H256" s="109">
        <f t="shared" si="30"/>
        <v>8</v>
      </c>
      <c r="I256" s="109">
        <v>15</v>
      </c>
      <c r="J256" s="111">
        <f t="shared" si="31"/>
        <v>6.3333333333333325E-2</v>
      </c>
      <c r="K256" s="112">
        <v>666184</v>
      </c>
      <c r="L256" s="112">
        <v>145545.31</v>
      </c>
      <c r="M256" s="121">
        <v>0.18</v>
      </c>
      <c r="N256" s="112">
        <f t="shared" si="32"/>
        <v>786097.12</v>
      </c>
      <c r="O256" s="112">
        <f t="shared" si="33"/>
        <v>398289.20746666659</v>
      </c>
      <c r="P256" s="114">
        <f t="shared" si="36"/>
        <v>387807.91253333341</v>
      </c>
      <c r="Q256" s="115">
        <f t="shared" si="37"/>
        <v>349027.12128000008</v>
      </c>
    </row>
    <row r="257" spans="2:17" x14ac:dyDescent="0.25">
      <c r="B257" s="109">
        <v>252</v>
      </c>
      <c r="C257" s="109" t="s">
        <v>6462</v>
      </c>
      <c r="D257" s="109">
        <v>1200080970</v>
      </c>
      <c r="E257" s="108" t="s">
        <v>1308</v>
      </c>
      <c r="F257" s="109">
        <v>2013</v>
      </c>
      <c r="G257" s="110">
        <v>44389</v>
      </c>
      <c r="H257" s="109">
        <f t="shared" si="30"/>
        <v>8</v>
      </c>
      <c r="I257" s="109">
        <v>3</v>
      </c>
      <c r="J257" s="111">
        <f t="shared" si="31"/>
        <v>0.31666666666666665</v>
      </c>
      <c r="K257" s="112">
        <v>237023</v>
      </c>
      <c r="L257" s="112">
        <v>51537.120000000003</v>
      </c>
      <c r="M257" s="121">
        <v>0.18</v>
      </c>
      <c r="N257" s="112">
        <f t="shared" si="32"/>
        <v>279687.14</v>
      </c>
      <c r="O257" s="112">
        <f t="shared" si="33"/>
        <v>708540.75466666662</v>
      </c>
      <c r="P257" s="114">
        <f t="shared" si="36"/>
        <v>13984.357000000002</v>
      </c>
      <c r="Q257" s="115">
        <f t="shared" si="37"/>
        <v>13984.357000000002</v>
      </c>
    </row>
    <row r="258" spans="2:17" x14ac:dyDescent="0.25">
      <c r="B258" s="109">
        <v>253</v>
      </c>
      <c r="C258" s="109" t="s">
        <v>6462</v>
      </c>
      <c r="D258" s="109">
        <v>1200079060</v>
      </c>
      <c r="E258" s="108" t="s">
        <v>1309</v>
      </c>
      <c r="F258" s="109">
        <v>2013</v>
      </c>
      <c r="G258" s="110">
        <v>44389</v>
      </c>
      <c r="H258" s="109">
        <f t="shared" si="30"/>
        <v>8</v>
      </c>
      <c r="I258" s="109">
        <v>10</v>
      </c>
      <c r="J258" s="111">
        <f t="shared" si="31"/>
        <v>9.5000000000000001E-2</v>
      </c>
      <c r="K258" s="112">
        <v>137539.85</v>
      </c>
      <c r="L258" s="112">
        <v>25381.46</v>
      </c>
      <c r="M258" s="121">
        <v>0.18</v>
      </c>
      <c r="N258" s="112">
        <f t="shared" si="32"/>
        <v>162297.02299999999</v>
      </c>
      <c r="O258" s="112">
        <f t="shared" si="33"/>
        <v>123345.73748</v>
      </c>
      <c r="P258" s="114">
        <f t="shared" si="36"/>
        <v>38951.28551999999</v>
      </c>
      <c r="Q258" s="115">
        <f t="shared" si="37"/>
        <v>35056.156967999996</v>
      </c>
    </row>
    <row r="259" spans="2:17" x14ac:dyDescent="0.25">
      <c r="B259" s="109">
        <v>254</v>
      </c>
      <c r="C259" s="109" t="s">
        <v>6462</v>
      </c>
      <c r="D259" s="109">
        <v>1200079340</v>
      </c>
      <c r="E259" s="108" t="s">
        <v>1310</v>
      </c>
      <c r="F259" s="109">
        <v>2013</v>
      </c>
      <c r="G259" s="110">
        <v>44389</v>
      </c>
      <c r="H259" s="109">
        <f t="shared" si="30"/>
        <v>8</v>
      </c>
      <c r="I259" s="109">
        <v>10</v>
      </c>
      <c r="J259" s="111">
        <f t="shared" si="31"/>
        <v>9.5000000000000001E-2</v>
      </c>
      <c r="K259" s="112">
        <v>137539.85</v>
      </c>
      <c r="L259" s="112">
        <v>25381.46</v>
      </c>
      <c r="M259" s="121">
        <v>0.18</v>
      </c>
      <c r="N259" s="112">
        <f t="shared" si="32"/>
        <v>162297.02299999999</v>
      </c>
      <c r="O259" s="112">
        <f t="shared" si="33"/>
        <v>123345.73748</v>
      </c>
      <c r="P259" s="114">
        <f t="shared" si="36"/>
        <v>38951.28551999999</v>
      </c>
      <c r="Q259" s="115">
        <f t="shared" si="37"/>
        <v>35056.156967999996</v>
      </c>
    </row>
    <row r="260" spans="2:17" x14ac:dyDescent="0.25">
      <c r="B260" s="109">
        <v>255</v>
      </c>
      <c r="C260" s="109" t="s">
        <v>6462</v>
      </c>
      <c r="D260" s="109">
        <v>1200079180</v>
      </c>
      <c r="E260" s="108" t="s">
        <v>1311</v>
      </c>
      <c r="F260" s="109">
        <v>2013</v>
      </c>
      <c r="G260" s="110">
        <v>44389</v>
      </c>
      <c r="H260" s="109">
        <f t="shared" si="30"/>
        <v>8</v>
      </c>
      <c r="I260" s="109">
        <v>10</v>
      </c>
      <c r="J260" s="111">
        <f t="shared" si="31"/>
        <v>9.5000000000000001E-2</v>
      </c>
      <c r="K260" s="112">
        <v>137539.85</v>
      </c>
      <c r="L260" s="112">
        <v>25381.46</v>
      </c>
      <c r="M260" s="121">
        <v>7.0000000000000007E-2</v>
      </c>
      <c r="N260" s="112">
        <f t="shared" si="32"/>
        <v>147167.63950000002</v>
      </c>
      <c r="O260" s="112">
        <f t="shared" si="33"/>
        <v>111847.40602000001</v>
      </c>
      <c r="P260" s="138">
        <f t="shared" si="34"/>
        <v>35320.23348000001</v>
      </c>
      <c r="Q260" s="139">
        <f t="shared" si="35"/>
        <v>31788.210132000011</v>
      </c>
    </row>
    <row r="261" spans="2:17" x14ac:dyDescent="0.25">
      <c r="B261" s="109">
        <v>256</v>
      </c>
      <c r="C261" s="109" t="s">
        <v>6462</v>
      </c>
      <c r="D261" s="109">
        <v>1200078860</v>
      </c>
      <c r="E261" s="108" t="s">
        <v>1312</v>
      </c>
      <c r="F261" s="109">
        <v>2013</v>
      </c>
      <c r="G261" s="110">
        <v>44389</v>
      </c>
      <c r="H261" s="109">
        <f t="shared" si="30"/>
        <v>8</v>
      </c>
      <c r="I261" s="109">
        <v>10</v>
      </c>
      <c r="J261" s="111">
        <f t="shared" si="31"/>
        <v>9.5000000000000001E-2</v>
      </c>
      <c r="K261" s="112">
        <v>137539.85</v>
      </c>
      <c r="L261" s="112">
        <v>25381.46</v>
      </c>
      <c r="M261" s="121">
        <v>0.18</v>
      </c>
      <c r="N261" s="112">
        <f t="shared" si="32"/>
        <v>162297.02299999999</v>
      </c>
      <c r="O261" s="112">
        <f t="shared" si="33"/>
        <v>123345.73748</v>
      </c>
      <c r="P261" s="114">
        <f t="shared" ref="P261:P273" si="38">IF(N261-O261&lt;=0,5%*N261,N261-O261)</f>
        <v>38951.28551999999</v>
      </c>
      <c r="Q261" s="115">
        <f t="shared" ref="Q261:Q273" si="39">IF(P261=N261*5%,P261,P261*0.9)</f>
        <v>35056.156967999996</v>
      </c>
    </row>
    <row r="262" spans="2:17" x14ac:dyDescent="0.25">
      <c r="B262" s="109">
        <v>257</v>
      </c>
      <c r="C262" s="109" t="s">
        <v>6462</v>
      </c>
      <c r="D262" s="109">
        <v>1200079040</v>
      </c>
      <c r="E262" s="108" t="s">
        <v>1309</v>
      </c>
      <c r="F262" s="109">
        <v>2013</v>
      </c>
      <c r="G262" s="110">
        <v>44389</v>
      </c>
      <c r="H262" s="109">
        <f t="shared" ref="H262:H325" si="40">YEAR(G262)-F262</f>
        <v>8</v>
      </c>
      <c r="I262" s="109">
        <v>10</v>
      </c>
      <c r="J262" s="111">
        <f t="shared" ref="J262:J325" si="41">(95/I262/100)</f>
        <v>9.5000000000000001E-2</v>
      </c>
      <c r="K262" s="112">
        <v>137539.85</v>
      </c>
      <c r="L262" s="112">
        <v>25381.46</v>
      </c>
      <c r="M262" s="121">
        <v>0.18</v>
      </c>
      <c r="N262" s="112">
        <f t="shared" ref="N262:N325" si="42">K262*(1+M262)</f>
        <v>162297.02299999999</v>
      </c>
      <c r="O262" s="112">
        <f t="shared" ref="O262:O325" si="43">H262*J262*N262</f>
        <v>123345.73748</v>
      </c>
      <c r="P262" s="114">
        <f t="shared" si="38"/>
        <v>38951.28551999999</v>
      </c>
      <c r="Q262" s="115">
        <f t="shared" si="39"/>
        <v>35056.156967999996</v>
      </c>
    </row>
    <row r="263" spans="2:17" x14ac:dyDescent="0.25">
      <c r="B263" s="109">
        <v>258</v>
      </c>
      <c r="C263" s="109" t="s">
        <v>6462</v>
      </c>
      <c r="D263" s="109">
        <v>1200078890</v>
      </c>
      <c r="E263" s="108" t="s">
        <v>1313</v>
      </c>
      <c r="F263" s="109">
        <v>2013</v>
      </c>
      <c r="G263" s="110">
        <v>44389</v>
      </c>
      <c r="H263" s="109">
        <f t="shared" si="40"/>
        <v>8</v>
      </c>
      <c r="I263" s="109">
        <v>10</v>
      </c>
      <c r="J263" s="111">
        <f t="shared" si="41"/>
        <v>9.5000000000000001E-2</v>
      </c>
      <c r="K263" s="112">
        <v>137539.85</v>
      </c>
      <c r="L263" s="112">
        <v>25381.46</v>
      </c>
      <c r="M263" s="121">
        <v>0.18</v>
      </c>
      <c r="N263" s="112">
        <f t="shared" si="42"/>
        <v>162297.02299999999</v>
      </c>
      <c r="O263" s="112">
        <f t="shared" si="43"/>
        <v>123345.73748</v>
      </c>
      <c r="P263" s="114">
        <f t="shared" si="38"/>
        <v>38951.28551999999</v>
      </c>
      <c r="Q263" s="115">
        <f t="shared" si="39"/>
        <v>35056.156967999996</v>
      </c>
    </row>
    <row r="264" spans="2:17" x14ac:dyDescent="0.25">
      <c r="B264" s="109">
        <v>259</v>
      </c>
      <c r="C264" s="109" t="s">
        <v>6462</v>
      </c>
      <c r="D264" s="109">
        <v>1200079090</v>
      </c>
      <c r="E264" s="108" t="s">
        <v>1309</v>
      </c>
      <c r="F264" s="109">
        <v>2013</v>
      </c>
      <c r="G264" s="110">
        <v>44389</v>
      </c>
      <c r="H264" s="109">
        <f t="shared" si="40"/>
        <v>8</v>
      </c>
      <c r="I264" s="109">
        <v>10</v>
      </c>
      <c r="J264" s="111">
        <f t="shared" si="41"/>
        <v>9.5000000000000001E-2</v>
      </c>
      <c r="K264" s="112">
        <v>137539.85</v>
      </c>
      <c r="L264" s="112">
        <v>25381.46</v>
      </c>
      <c r="M264" s="121">
        <v>0.18</v>
      </c>
      <c r="N264" s="112">
        <f t="shared" si="42"/>
        <v>162297.02299999999</v>
      </c>
      <c r="O264" s="112">
        <f t="shared" si="43"/>
        <v>123345.73748</v>
      </c>
      <c r="P264" s="114">
        <f t="shared" si="38"/>
        <v>38951.28551999999</v>
      </c>
      <c r="Q264" s="115">
        <f t="shared" si="39"/>
        <v>35056.156967999996</v>
      </c>
    </row>
    <row r="265" spans="2:17" x14ac:dyDescent="0.25">
      <c r="B265" s="109">
        <v>260</v>
      </c>
      <c r="C265" s="109" t="s">
        <v>6462</v>
      </c>
      <c r="D265" s="109">
        <v>1200078900</v>
      </c>
      <c r="E265" s="108" t="s">
        <v>1313</v>
      </c>
      <c r="F265" s="109">
        <v>2013</v>
      </c>
      <c r="G265" s="110">
        <v>44389</v>
      </c>
      <c r="H265" s="109">
        <f t="shared" si="40"/>
        <v>8</v>
      </c>
      <c r="I265" s="109">
        <v>10</v>
      </c>
      <c r="J265" s="111">
        <f t="shared" si="41"/>
        <v>9.5000000000000001E-2</v>
      </c>
      <c r="K265" s="112">
        <v>137539.85</v>
      </c>
      <c r="L265" s="112">
        <v>25381.46</v>
      </c>
      <c r="M265" s="121">
        <v>0.18</v>
      </c>
      <c r="N265" s="112">
        <f t="shared" si="42"/>
        <v>162297.02299999999</v>
      </c>
      <c r="O265" s="112">
        <f t="shared" si="43"/>
        <v>123345.73748</v>
      </c>
      <c r="P265" s="114">
        <f t="shared" si="38"/>
        <v>38951.28551999999</v>
      </c>
      <c r="Q265" s="115">
        <f t="shared" si="39"/>
        <v>35056.156967999996</v>
      </c>
    </row>
    <row r="266" spans="2:17" x14ac:dyDescent="0.25">
      <c r="B266" s="109">
        <v>261</v>
      </c>
      <c r="C266" s="109" t="s">
        <v>6462</v>
      </c>
      <c r="D266" s="109">
        <v>1200079310</v>
      </c>
      <c r="E266" s="108" t="s">
        <v>1314</v>
      </c>
      <c r="F266" s="109">
        <v>2013</v>
      </c>
      <c r="G266" s="110">
        <v>44389</v>
      </c>
      <c r="H266" s="109">
        <f t="shared" si="40"/>
        <v>8</v>
      </c>
      <c r="I266" s="109">
        <v>8</v>
      </c>
      <c r="J266" s="111">
        <f t="shared" si="41"/>
        <v>0.11874999999999999</v>
      </c>
      <c r="K266" s="112">
        <v>137539.85</v>
      </c>
      <c r="L266" s="112">
        <v>25381.46</v>
      </c>
      <c r="M266" s="121">
        <v>0.18</v>
      </c>
      <c r="N266" s="112">
        <f t="shared" si="42"/>
        <v>162297.02299999999</v>
      </c>
      <c r="O266" s="112">
        <f t="shared" si="43"/>
        <v>154182.17184999998</v>
      </c>
      <c r="P266" s="114">
        <f t="shared" si="38"/>
        <v>8114.8511500000022</v>
      </c>
      <c r="Q266" s="115">
        <f t="shared" si="39"/>
        <v>8114.8511500000022</v>
      </c>
    </row>
    <row r="267" spans="2:17" x14ac:dyDescent="0.25">
      <c r="B267" s="109">
        <v>262</v>
      </c>
      <c r="C267" s="109" t="s">
        <v>6462</v>
      </c>
      <c r="D267" s="109">
        <v>1200078910</v>
      </c>
      <c r="E267" s="108" t="s">
        <v>1315</v>
      </c>
      <c r="F267" s="109">
        <v>2013</v>
      </c>
      <c r="G267" s="110">
        <v>44389</v>
      </c>
      <c r="H267" s="109">
        <f t="shared" si="40"/>
        <v>8</v>
      </c>
      <c r="I267" s="109">
        <v>10</v>
      </c>
      <c r="J267" s="111">
        <f t="shared" si="41"/>
        <v>9.5000000000000001E-2</v>
      </c>
      <c r="K267" s="112">
        <v>137539.85</v>
      </c>
      <c r="L267" s="112">
        <v>25381.46</v>
      </c>
      <c r="M267" s="121">
        <v>0.18</v>
      </c>
      <c r="N267" s="112">
        <f t="shared" si="42"/>
        <v>162297.02299999999</v>
      </c>
      <c r="O267" s="112">
        <f t="shared" si="43"/>
        <v>123345.73748</v>
      </c>
      <c r="P267" s="114">
        <f t="shared" si="38"/>
        <v>38951.28551999999</v>
      </c>
      <c r="Q267" s="115">
        <f t="shared" si="39"/>
        <v>35056.156967999996</v>
      </c>
    </row>
    <row r="268" spans="2:17" x14ac:dyDescent="0.25">
      <c r="B268" s="109">
        <v>263</v>
      </c>
      <c r="C268" s="109" t="s">
        <v>6462</v>
      </c>
      <c r="D268" s="109">
        <v>1200078840</v>
      </c>
      <c r="E268" s="108" t="s">
        <v>1312</v>
      </c>
      <c r="F268" s="109">
        <v>2013</v>
      </c>
      <c r="G268" s="110">
        <v>44389</v>
      </c>
      <c r="H268" s="109">
        <f t="shared" si="40"/>
        <v>8</v>
      </c>
      <c r="I268" s="109">
        <v>10</v>
      </c>
      <c r="J268" s="111">
        <f t="shared" si="41"/>
        <v>9.5000000000000001E-2</v>
      </c>
      <c r="K268" s="112">
        <v>137539.85</v>
      </c>
      <c r="L268" s="112">
        <v>25381.46</v>
      </c>
      <c r="M268" s="121">
        <v>0.18</v>
      </c>
      <c r="N268" s="112">
        <f t="shared" si="42"/>
        <v>162297.02299999999</v>
      </c>
      <c r="O268" s="112">
        <f t="shared" si="43"/>
        <v>123345.73748</v>
      </c>
      <c r="P268" s="114">
        <f t="shared" si="38"/>
        <v>38951.28551999999</v>
      </c>
      <c r="Q268" s="115">
        <f t="shared" si="39"/>
        <v>35056.156967999996</v>
      </c>
    </row>
    <row r="269" spans="2:17" x14ac:dyDescent="0.25">
      <c r="B269" s="109">
        <v>264</v>
      </c>
      <c r="C269" s="109" t="s">
        <v>6462</v>
      </c>
      <c r="D269" s="109">
        <v>1200078920</v>
      </c>
      <c r="E269" s="108" t="s">
        <v>1316</v>
      </c>
      <c r="F269" s="109">
        <v>2013</v>
      </c>
      <c r="G269" s="110">
        <v>44389</v>
      </c>
      <c r="H269" s="109">
        <f t="shared" si="40"/>
        <v>8</v>
      </c>
      <c r="I269" s="109">
        <v>10</v>
      </c>
      <c r="J269" s="111">
        <f t="shared" si="41"/>
        <v>9.5000000000000001E-2</v>
      </c>
      <c r="K269" s="112">
        <v>137539.85</v>
      </c>
      <c r="L269" s="112">
        <v>25381.46</v>
      </c>
      <c r="M269" s="121">
        <v>0.18</v>
      </c>
      <c r="N269" s="112">
        <f t="shared" si="42"/>
        <v>162297.02299999999</v>
      </c>
      <c r="O269" s="112">
        <f t="shared" si="43"/>
        <v>123345.73748</v>
      </c>
      <c r="P269" s="114">
        <f t="shared" si="38"/>
        <v>38951.28551999999</v>
      </c>
      <c r="Q269" s="115">
        <f t="shared" si="39"/>
        <v>35056.156967999996</v>
      </c>
    </row>
    <row r="270" spans="2:17" x14ac:dyDescent="0.25">
      <c r="B270" s="109">
        <v>265</v>
      </c>
      <c r="C270" s="109" t="s">
        <v>6462</v>
      </c>
      <c r="D270" s="109">
        <v>1200079050</v>
      </c>
      <c r="E270" s="108" t="s">
        <v>1309</v>
      </c>
      <c r="F270" s="109">
        <v>2013</v>
      </c>
      <c r="G270" s="110">
        <v>44389</v>
      </c>
      <c r="H270" s="109">
        <f t="shared" si="40"/>
        <v>8</v>
      </c>
      <c r="I270" s="109">
        <v>10</v>
      </c>
      <c r="J270" s="111">
        <f t="shared" si="41"/>
        <v>9.5000000000000001E-2</v>
      </c>
      <c r="K270" s="112">
        <v>137539.85</v>
      </c>
      <c r="L270" s="112">
        <v>25381.46</v>
      </c>
      <c r="M270" s="121">
        <v>0.18</v>
      </c>
      <c r="N270" s="112">
        <f t="shared" si="42"/>
        <v>162297.02299999999</v>
      </c>
      <c r="O270" s="112">
        <f t="shared" si="43"/>
        <v>123345.73748</v>
      </c>
      <c r="P270" s="114">
        <f t="shared" si="38"/>
        <v>38951.28551999999</v>
      </c>
      <c r="Q270" s="115">
        <f t="shared" si="39"/>
        <v>35056.156967999996</v>
      </c>
    </row>
    <row r="271" spans="2:17" x14ac:dyDescent="0.25">
      <c r="B271" s="109">
        <v>266</v>
      </c>
      <c r="C271" s="109" t="s">
        <v>6462</v>
      </c>
      <c r="D271" s="109">
        <v>1200078940</v>
      </c>
      <c r="E271" s="108" t="s">
        <v>1316</v>
      </c>
      <c r="F271" s="109">
        <v>2013</v>
      </c>
      <c r="G271" s="110">
        <v>44389</v>
      </c>
      <c r="H271" s="109">
        <f t="shared" si="40"/>
        <v>8</v>
      </c>
      <c r="I271" s="109">
        <v>10</v>
      </c>
      <c r="J271" s="111">
        <f t="shared" si="41"/>
        <v>9.5000000000000001E-2</v>
      </c>
      <c r="K271" s="112">
        <v>137539.85</v>
      </c>
      <c r="L271" s="112">
        <v>25381.46</v>
      </c>
      <c r="M271" s="121">
        <v>0.18</v>
      </c>
      <c r="N271" s="112">
        <f t="shared" si="42"/>
        <v>162297.02299999999</v>
      </c>
      <c r="O271" s="112">
        <f t="shared" si="43"/>
        <v>123345.73748</v>
      </c>
      <c r="P271" s="114">
        <f t="shared" si="38"/>
        <v>38951.28551999999</v>
      </c>
      <c r="Q271" s="115">
        <f t="shared" si="39"/>
        <v>35056.156967999996</v>
      </c>
    </row>
    <row r="272" spans="2:17" x14ac:dyDescent="0.25">
      <c r="B272" s="109">
        <v>267</v>
      </c>
      <c r="C272" s="109" t="s">
        <v>6462</v>
      </c>
      <c r="D272" s="109">
        <v>1200079070</v>
      </c>
      <c r="E272" s="108" t="s">
        <v>1309</v>
      </c>
      <c r="F272" s="109">
        <v>2013</v>
      </c>
      <c r="G272" s="110">
        <v>44389</v>
      </c>
      <c r="H272" s="109">
        <f t="shared" si="40"/>
        <v>8</v>
      </c>
      <c r="I272" s="109">
        <v>10</v>
      </c>
      <c r="J272" s="111">
        <f t="shared" si="41"/>
        <v>9.5000000000000001E-2</v>
      </c>
      <c r="K272" s="112">
        <v>137539.85</v>
      </c>
      <c r="L272" s="112">
        <v>25381.46</v>
      </c>
      <c r="M272" s="121">
        <v>0.18</v>
      </c>
      <c r="N272" s="112">
        <f t="shared" si="42"/>
        <v>162297.02299999999</v>
      </c>
      <c r="O272" s="112">
        <f t="shared" si="43"/>
        <v>123345.73748</v>
      </c>
      <c r="P272" s="114">
        <f t="shared" si="38"/>
        <v>38951.28551999999</v>
      </c>
      <c r="Q272" s="115">
        <f t="shared" si="39"/>
        <v>35056.156967999996</v>
      </c>
    </row>
    <row r="273" spans="2:17" x14ac:dyDescent="0.25">
      <c r="B273" s="109">
        <v>268</v>
      </c>
      <c r="C273" s="109" t="s">
        <v>6462</v>
      </c>
      <c r="D273" s="109">
        <v>1200078960</v>
      </c>
      <c r="E273" s="108" t="s">
        <v>1316</v>
      </c>
      <c r="F273" s="109">
        <v>2013</v>
      </c>
      <c r="G273" s="110">
        <v>44389</v>
      </c>
      <c r="H273" s="109">
        <f t="shared" si="40"/>
        <v>8</v>
      </c>
      <c r="I273" s="109">
        <v>10</v>
      </c>
      <c r="J273" s="111">
        <f t="shared" si="41"/>
        <v>9.5000000000000001E-2</v>
      </c>
      <c r="K273" s="112">
        <v>137539.85</v>
      </c>
      <c r="L273" s="112">
        <v>25381.46</v>
      </c>
      <c r="M273" s="121">
        <v>0.18</v>
      </c>
      <c r="N273" s="112">
        <f t="shared" si="42"/>
        <v>162297.02299999999</v>
      </c>
      <c r="O273" s="112">
        <f t="shared" si="43"/>
        <v>123345.73748</v>
      </c>
      <c r="P273" s="114">
        <f t="shared" si="38"/>
        <v>38951.28551999999</v>
      </c>
      <c r="Q273" s="115">
        <f t="shared" si="39"/>
        <v>35056.156967999996</v>
      </c>
    </row>
    <row r="274" spans="2:17" x14ac:dyDescent="0.25">
      <c r="B274" s="109">
        <v>269</v>
      </c>
      <c r="C274" s="109" t="s">
        <v>6462</v>
      </c>
      <c r="D274" s="109">
        <v>1200079170</v>
      </c>
      <c r="E274" s="108" t="s">
        <v>1311</v>
      </c>
      <c r="F274" s="109">
        <v>2013</v>
      </c>
      <c r="G274" s="110">
        <v>44389</v>
      </c>
      <c r="H274" s="109">
        <f t="shared" si="40"/>
        <v>8</v>
      </c>
      <c r="I274" s="109">
        <v>10</v>
      </c>
      <c r="J274" s="111">
        <f t="shared" si="41"/>
        <v>9.5000000000000001E-2</v>
      </c>
      <c r="K274" s="112">
        <v>137539.85</v>
      </c>
      <c r="L274" s="112">
        <v>25381.46</v>
      </c>
      <c r="M274" s="121">
        <v>7.0000000000000007E-2</v>
      </c>
      <c r="N274" s="112">
        <f t="shared" si="42"/>
        <v>147167.63950000002</v>
      </c>
      <c r="O274" s="112">
        <f t="shared" si="43"/>
        <v>111847.40602000001</v>
      </c>
      <c r="P274" s="138">
        <f t="shared" ref="P274:P293" si="44">IF(N274-O274&lt;=0,5%*K274,N274-O274)</f>
        <v>35320.23348000001</v>
      </c>
      <c r="Q274" s="139">
        <f t="shared" ref="Q274:Q293" si="45">IF(P274=K274*5%,P274,P274*0.9)</f>
        <v>31788.210132000011</v>
      </c>
    </row>
    <row r="275" spans="2:17" x14ac:dyDescent="0.25">
      <c r="B275" s="109">
        <v>270</v>
      </c>
      <c r="C275" s="109" t="s">
        <v>6462</v>
      </c>
      <c r="D275" s="109">
        <v>1200078970</v>
      </c>
      <c r="E275" s="108" t="s">
        <v>1316</v>
      </c>
      <c r="F275" s="109">
        <v>2013</v>
      </c>
      <c r="G275" s="110">
        <v>44389</v>
      </c>
      <c r="H275" s="109">
        <f t="shared" si="40"/>
        <v>8</v>
      </c>
      <c r="I275" s="109">
        <v>10</v>
      </c>
      <c r="J275" s="111">
        <f t="shared" si="41"/>
        <v>9.5000000000000001E-2</v>
      </c>
      <c r="K275" s="112">
        <v>137539.85</v>
      </c>
      <c r="L275" s="112">
        <v>25381.46</v>
      </c>
      <c r="M275" s="121">
        <v>0.18</v>
      </c>
      <c r="N275" s="112">
        <f t="shared" si="42"/>
        <v>162297.02299999999</v>
      </c>
      <c r="O275" s="112">
        <f t="shared" si="43"/>
        <v>123345.73748</v>
      </c>
      <c r="P275" s="114">
        <f t="shared" ref="P275" si="46">IF(N275-O275&lt;=0,5%*N275,N275-O275)</f>
        <v>38951.28551999999</v>
      </c>
      <c r="Q275" s="115">
        <f t="shared" ref="Q275" si="47">IF(P275=N275*5%,P275,P275*0.9)</f>
        <v>35056.156967999996</v>
      </c>
    </row>
    <row r="276" spans="2:17" x14ac:dyDescent="0.25">
      <c r="B276" s="109">
        <v>271</v>
      </c>
      <c r="C276" s="109" t="s">
        <v>6462</v>
      </c>
      <c r="D276" s="109">
        <v>1200079190</v>
      </c>
      <c r="E276" s="108" t="s">
        <v>1311</v>
      </c>
      <c r="F276" s="109">
        <v>2013</v>
      </c>
      <c r="G276" s="110">
        <v>44389</v>
      </c>
      <c r="H276" s="109">
        <f t="shared" si="40"/>
        <v>8</v>
      </c>
      <c r="I276" s="109">
        <v>10</v>
      </c>
      <c r="J276" s="111">
        <f t="shared" si="41"/>
        <v>9.5000000000000001E-2</v>
      </c>
      <c r="K276" s="112">
        <v>137539.85</v>
      </c>
      <c r="L276" s="112">
        <v>25381.46</v>
      </c>
      <c r="M276" s="121">
        <v>7.0000000000000007E-2</v>
      </c>
      <c r="N276" s="112">
        <f t="shared" si="42"/>
        <v>147167.63950000002</v>
      </c>
      <c r="O276" s="112">
        <f t="shared" si="43"/>
        <v>111847.40602000001</v>
      </c>
      <c r="P276" s="138">
        <f t="shared" si="44"/>
        <v>35320.23348000001</v>
      </c>
      <c r="Q276" s="139">
        <f t="shared" si="45"/>
        <v>31788.210132000011</v>
      </c>
    </row>
    <row r="277" spans="2:17" x14ac:dyDescent="0.25">
      <c r="B277" s="109">
        <v>272</v>
      </c>
      <c r="C277" s="109" t="s">
        <v>6462</v>
      </c>
      <c r="D277" s="109">
        <v>1200078990</v>
      </c>
      <c r="E277" s="108" t="s">
        <v>1317</v>
      </c>
      <c r="F277" s="109">
        <v>2013</v>
      </c>
      <c r="G277" s="110">
        <v>44389</v>
      </c>
      <c r="H277" s="109">
        <f t="shared" si="40"/>
        <v>8</v>
      </c>
      <c r="I277" s="109">
        <v>10</v>
      </c>
      <c r="J277" s="111">
        <f t="shared" si="41"/>
        <v>9.5000000000000001E-2</v>
      </c>
      <c r="K277" s="112">
        <v>137539.85</v>
      </c>
      <c r="L277" s="112">
        <v>25381.46</v>
      </c>
      <c r="M277" s="121">
        <v>0.18</v>
      </c>
      <c r="N277" s="112">
        <f t="shared" si="42"/>
        <v>162297.02299999999</v>
      </c>
      <c r="O277" s="112">
        <f t="shared" si="43"/>
        <v>123345.73748</v>
      </c>
      <c r="P277" s="114">
        <f t="shared" ref="P277:P286" si="48">IF(N277-O277&lt;=0,5%*N277,N277-O277)</f>
        <v>38951.28551999999</v>
      </c>
      <c r="Q277" s="115">
        <f t="shared" ref="Q277:Q286" si="49">IF(P277=N277*5%,P277,P277*0.9)</f>
        <v>35056.156967999996</v>
      </c>
    </row>
    <row r="278" spans="2:17" x14ac:dyDescent="0.25">
      <c r="B278" s="109">
        <v>273</v>
      </c>
      <c r="C278" s="109" t="s">
        <v>6462</v>
      </c>
      <c r="D278" s="109">
        <v>1200079330</v>
      </c>
      <c r="E278" s="108" t="s">
        <v>1310</v>
      </c>
      <c r="F278" s="109">
        <v>2013</v>
      </c>
      <c r="G278" s="110">
        <v>44389</v>
      </c>
      <c r="H278" s="109">
        <f t="shared" si="40"/>
        <v>8</v>
      </c>
      <c r="I278" s="109">
        <v>10</v>
      </c>
      <c r="J278" s="111">
        <f t="shared" si="41"/>
        <v>9.5000000000000001E-2</v>
      </c>
      <c r="K278" s="112">
        <v>137539.85</v>
      </c>
      <c r="L278" s="112">
        <v>25381.46</v>
      </c>
      <c r="M278" s="121">
        <v>0.18</v>
      </c>
      <c r="N278" s="112">
        <f t="shared" si="42"/>
        <v>162297.02299999999</v>
      </c>
      <c r="O278" s="112">
        <f t="shared" si="43"/>
        <v>123345.73748</v>
      </c>
      <c r="P278" s="114">
        <f t="shared" si="48"/>
        <v>38951.28551999999</v>
      </c>
      <c r="Q278" s="115">
        <f t="shared" si="49"/>
        <v>35056.156967999996</v>
      </c>
    </row>
    <row r="279" spans="2:17" x14ac:dyDescent="0.25">
      <c r="B279" s="109">
        <v>274</v>
      </c>
      <c r="C279" s="109" t="s">
        <v>6462</v>
      </c>
      <c r="D279" s="109">
        <v>1200078820</v>
      </c>
      <c r="E279" s="108" t="s">
        <v>1318</v>
      </c>
      <c r="F279" s="109">
        <v>2013</v>
      </c>
      <c r="G279" s="110">
        <v>44389</v>
      </c>
      <c r="H279" s="109">
        <f t="shared" si="40"/>
        <v>8</v>
      </c>
      <c r="I279" s="109">
        <v>10</v>
      </c>
      <c r="J279" s="111">
        <f t="shared" si="41"/>
        <v>9.5000000000000001E-2</v>
      </c>
      <c r="K279" s="112">
        <v>137539.85</v>
      </c>
      <c r="L279" s="112">
        <v>25381.46</v>
      </c>
      <c r="M279" s="121">
        <v>0.18</v>
      </c>
      <c r="N279" s="112">
        <f t="shared" si="42"/>
        <v>162297.02299999999</v>
      </c>
      <c r="O279" s="112">
        <f t="shared" si="43"/>
        <v>123345.73748</v>
      </c>
      <c r="P279" s="114">
        <f t="shared" si="48"/>
        <v>38951.28551999999</v>
      </c>
      <c r="Q279" s="115">
        <f t="shared" si="49"/>
        <v>35056.156967999996</v>
      </c>
    </row>
    <row r="280" spans="2:17" x14ac:dyDescent="0.25">
      <c r="B280" s="109">
        <v>275</v>
      </c>
      <c r="C280" s="109" t="s">
        <v>6462</v>
      </c>
      <c r="D280" s="109">
        <v>1200079350</v>
      </c>
      <c r="E280" s="108" t="s">
        <v>1310</v>
      </c>
      <c r="F280" s="109">
        <v>2013</v>
      </c>
      <c r="G280" s="110">
        <v>44389</v>
      </c>
      <c r="H280" s="109">
        <f t="shared" si="40"/>
        <v>8</v>
      </c>
      <c r="I280" s="109">
        <v>10</v>
      </c>
      <c r="J280" s="111">
        <f t="shared" si="41"/>
        <v>9.5000000000000001E-2</v>
      </c>
      <c r="K280" s="112">
        <v>137539.85</v>
      </c>
      <c r="L280" s="112">
        <v>25381.46</v>
      </c>
      <c r="M280" s="121">
        <v>0.18</v>
      </c>
      <c r="N280" s="112">
        <f t="shared" si="42"/>
        <v>162297.02299999999</v>
      </c>
      <c r="O280" s="112">
        <f t="shared" si="43"/>
        <v>123345.73748</v>
      </c>
      <c r="P280" s="114">
        <f t="shared" si="48"/>
        <v>38951.28551999999</v>
      </c>
      <c r="Q280" s="115">
        <f t="shared" si="49"/>
        <v>35056.156967999996</v>
      </c>
    </row>
    <row r="281" spans="2:17" x14ac:dyDescent="0.25">
      <c r="B281" s="109">
        <v>276</v>
      </c>
      <c r="C281" s="109" t="s">
        <v>6462</v>
      </c>
      <c r="D281" s="109">
        <v>1200078810</v>
      </c>
      <c r="E281" s="108" t="s">
        <v>1318</v>
      </c>
      <c r="F281" s="109">
        <v>2013</v>
      </c>
      <c r="G281" s="110">
        <v>44389</v>
      </c>
      <c r="H281" s="109">
        <f t="shared" si="40"/>
        <v>8</v>
      </c>
      <c r="I281" s="109">
        <v>10</v>
      </c>
      <c r="J281" s="111">
        <f t="shared" si="41"/>
        <v>9.5000000000000001E-2</v>
      </c>
      <c r="K281" s="112">
        <v>137539.85</v>
      </c>
      <c r="L281" s="112">
        <v>25381.46</v>
      </c>
      <c r="M281" s="121">
        <v>0.18</v>
      </c>
      <c r="N281" s="112">
        <f t="shared" si="42"/>
        <v>162297.02299999999</v>
      </c>
      <c r="O281" s="112">
        <f t="shared" si="43"/>
        <v>123345.73748</v>
      </c>
      <c r="P281" s="114">
        <f t="shared" si="48"/>
        <v>38951.28551999999</v>
      </c>
      <c r="Q281" s="115">
        <f t="shared" si="49"/>
        <v>35056.156967999996</v>
      </c>
    </row>
    <row r="282" spans="2:17" x14ac:dyDescent="0.25">
      <c r="B282" s="109">
        <v>277</v>
      </c>
      <c r="C282" s="109" t="s">
        <v>6462</v>
      </c>
      <c r="D282" s="109">
        <v>1200078850</v>
      </c>
      <c r="E282" s="108" t="s">
        <v>1312</v>
      </c>
      <c r="F282" s="109">
        <v>2013</v>
      </c>
      <c r="G282" s="110">
        <v>44389</v>
      </c>
      <c r="H282" s="109">
        <f t="shared" si="40"/>
        <v>8</v>
      </c>
      <c r="I282" s="109">
        <v>10</v>
      </c>
      <c r="J282" s="111">
        <f t="shared" si="41"/>
        <v>9.5000000000000001E-2</v>
      </c>
      <c r="K282" s="112">
        <v>137539.85</v>
      </c>
      <c r="L282" s="112">
        <v>25381.46</v>
      </c>
      <c r="M282" s="121">
        <v>0.18</v>
      </c>
      <c r="N282" s="112">
        <f t="shared" si="42"/>
        <v>162297.02299999999</v>
      </c>
      <c r="O282" s="112">
        <f t="shared" si="43"/>
        <v>123345.73748</v>
      </c>
      <c r="P282" s="114">
        <f t="shared" si="48"/>
        <v>38951.28551999999</v>
      </c>
      <c r="Q282" s="115">
        <f t="shared" si="49"/>
        <v>35056.156967999996</v>
      </c>
    </row>
    <row r="283" spans="2:17" x14ac:dyDescent="0.25">
      <c r="B283" s="109">
        <v>278</v>
      </c>
      <c r="C283" s="109" t="s">
        <v>6462</v>
      </c>
      <c r="D283" s="109">
        <v>1200079020</v>
      </c>
      <c r="E283" s="108" t="s">
        <v>1319</v>
      </c>
      <c r="F283" s="109">
        <v>2013</v>
      </c>
      <c r="G283" s="110">
        <v>44389</v>
      </c>
      <c r="H283" s="109">
        <f t="shared" si="40"/>
        <v>8</v>
      </c>
      <c r="I283" s="109">
        <v>8</v>
      </c>
      <c r="J283" s="111">
        <f t="shared" si="41"/>
        <v>0.11874999999999999</v>
      </c>
      <c r="K283" s="112">
        <v>137539.85</v>
      </c>
      <c r="L283" s="112">
        <v>25381.46</v>
      </c>
      <c r="M283" s="121">
        <v>0.18</v>
      </c>
      <c r="N283" s="112">
        <f t="shared" si="42"/>
        <v>162297.02299999999</v>
      </c>
      <c r="O283" s="112">
        <f t="shared" si="43"/>
        <v>154182.17184999998</v>
      </c>
      <c r="P283" s="114">
        <f t="shared" si="48"/>
        <v>8114.8511500000022</v>
      </c>
      <c r="Q283" s="115">
        <f t="shared" si="49"/>
        <v>8114.8511500000022</v>
      </c>
    </row>
    <row r="284" spans="2:17" x14ac:dyDescent="0.25">
      <c r="B284" s="109">
        <v>279</v>
      </c>
      <c r="C284" s="109" t="s">
        <v>6462</v>
      </c>
      <c r="D284" s="109">
        <v>1200079000</v>
      </c>
      <c r="E284" s="108" t="s">
        <v>1320</v>
      </c>
      <c r="F284" s="109">
        <v>2013</v>
      </c>
      <c r="G284" s="110">
        <v>44389</v>
      </c>
      <c r="H284" s="109">
        <f t="shared" si="40"/>
        <v>8</v>
      </c>
      <c r="I284" s="109">
        <v>8</v>
      </c>
      <c r="J284" s="111">
        <f t="shared" si="41"/>
        <v>0.11874999999999999</v>
      </c>
      <c r="K284" s="112">
        <v>137539.85</v>
      </c>
      <c r="L284" s="112">
        <v>25381.46</v>
      </c>
      <c r="M284" s="121">
        <v>0.18</v>
      </c>
      <c r="N284" s="112">
        <f t="shared" si="42"/>
        <v>162297.02299999999</v>
      </c>
      <c r="O284" s="112">
        <f t="shared" si="43"/>
        <v>154182.17184999998</v>
      </c>
      <c r="P284" s="114">
        <f t="shared" si="48"/>
        <v>8114.8511500000022</v>
      </c>
      <c r="Q284" s="115">
        <f t="shared" si="49"/>
        <v>8114.8511500000022</v>
      </c>
    </row>
    <row r="285" spans="2:17" x14ac:dyDescent="0.25">
      <c r="B285" s="109">
        <v>280</v>
      </c>
      <c r="C285" s="109" t="s">
        <v>6462</v>
      </c>
      <c r="D285" s="109">
        <v>1200079010</v>
      </c>
      <c r="E285" s="108" t="s">
        <v>1321</v>
      </c>
      <c r="F285" s="109">
        <v>2013</v>
      </c>
      <c r="G285" s="110">
        <v>44389</v>
      </c>
      <c r="H285" s="109">
        <f t="shared" si="40"/>
        <v>8</v>
      </c>
      <c r="I285" s="109">
        <v>10</v>
      </c>
      <c r="J285" s="111">
        <f t="shared" si="41"/>
        <v>9.5000000000000001E-2</v>
      </c>
      <c r="K285" s="112">
        <v>137539.85</v>
      </c>
      <c r="L285" s="112">
        <v>25381.46</v>
      </c>
      <c r="M285" s="121">
        <v>0.18</v>
      </c>
      <c r="N285" s="112">
        <f t="shared" si="42"/>
        <v>162297.02299999999</v>
      </c>
      <c r="O285" s="112">
        <f t="shared" si="43"/>
        <v>123345.73748</v>
      </c>
      <c r="P285" s="114">
        <f t="shared" si="48"/>
        <v>38951.28551999999</v>
      </c>
      <c r="Q285" s="115">
        <f t="shared" si="49"/>
        <v>35056.156967999996</v>
      </c>
    </row>
    <row r="286" spans="2:17" x14ac:dyDescent="0.25">
      <c r="B286" s="109">
        <v>281</v>
      </c>
      <c r="C286" s="109" t="s">
        <v>6462</v>
      </c>
      <c r="D286" s="109">
        <v>1200079080</v>
      </c>
      <c r="E286" s="108" t="s">
        <v>1309</v>
      </c>
      <c r="F286" s="109">
        <v>2013</v>
      </c>
      <c r="G286" s="110">
        <v>44389</v>
      </c>
      <c r="H286" s="109">
        <f t="shared" si="40"/>
        <v>8</v>
      </c>
      <c r="I286" s="109">
        <v>10</v>
      </c>
      <c r="J286" s="111">
        <f t="shared" si="41"/>
        <v>9.5000000000000001E-2</v>
      </c>
      <c r="K286" s="112">
        <v>137539.85</v>
      </c>
      <c r="L286" s="112">
        <v>25381.46</v>
      </c>
      <c r="M286" s="121">
        <v>0.18</v>
      </c>
      <c r="N286" s="112">
        <f t="shared" si="42"/>
        <v>162297.02299999999</v>
      </c>
      <c r="O286" s="112">
        <f t="shared" si="43"/>
        <v>123345.73748</v>
      </c>
      <c r="P286" s="114">
        <f t="shared" si="48"/>
        <v>38951.28551999999</v>
      </c>
      <c r="Q286" s="115">
        <f t="shared" si="49"/>
        <v>35056.156967999996</v>
      </c>
    </row>
    <row r="287" spans="2:17" x14ac:dyDescent="0.25">
      <c r="B287" s="109">
        <v>282</v>
      </c>
      <c r="C287" s="109" t="s">
        <v>6462</v>
      </c>
      <c r="D287" s="109">
        <v>1200080450</v>
      </c>
      <c r="E287" s="108" t="s">
        <v>1322</v>
      </c>
      <c r="F287" s="109">
        <v>2013</v>
      </c>
      <c r="G287" s="110">
        <v>44389</v>
      </c>
      <c r="H287" s="109">
        <f t="shared" si="40"/>
        <v>8</v>
      </c>
      <c r="I287" s="109">
        <v>10</v>
      </c>
      <c r="J287" s="111">
        <f t="shared" si="41"/>
        <v>9.5000000000000001E-2</v>
      </c>
      <c r="K287" s="112">
        <v>136727.5</v>
      </c>
      <c r="L287" s="112">
        <v>29587.02</v>
      </c>
      <c r="M287" s="121">
        <v>7.0000000000000007E-2</v>
      </c>
      <c r="N287" s="112">
        <f t="shared" si="42"/>
        <v>146298.42500000002</v>
      </c>
      <c r="O287" s="112">
        <f t="shared" si="43"/>
        <v>111186.80300000001</v>
      </c>
      <c r="P287" s="138">
        <f t="shared" si="44"/>
        <v>35111.622000000003</v>
      </c>
      <c r="Q287" s="139">
        <f t="shared" si="45"/>
        <v>31600.459800000004</v>
      </c>
    </row>
    <row r="288" spans="2:17" x14ac:dyDescent="0.25">
      <c r="B288" s="109">
        <v>283</v>
      </c>
      <c r="C288" s="109" t="s">
        <v>6462</v>
      </c>
      <c r="D288" s="109">
        <v>1200080680</v>
      </c>
      <c r="E288" s="108" t="s">
        <v>1323</v>
      </c>
      <c r="F288" s="109">
        <v>2013</v>
      </c>
      <c r="G288" s="110">
        <v>44389</v>
      </c>
      <c r="H288" s="109">
        <f t="shared" si="40"/>
        <v>8</v>
      </c>
      <c r="I288" s="109">
        <v>3</v>
      </c>
      <c r="J288" s="111">
        <f t="shared" si="41"/>
        <v>0.31666666666666665</v>
      </c>
      <c r="K288" s="112">
        <v>101250</v>
      </c>
      <c r="L288" s="112">
        <v>21870.33</v>
      </c>
      <c r="M288" s="121">
        <v>0.18</v>
      </c>
      <c r="N288" s="112">
        <f t="shared" si="42"/>
        <v>119475</v>
      </c>
      <c r="O288" s="112">
        <f t="shared" si="43"/>
        <v>302670</v>
      </c>
      <c r="P288" s="114">
        <f t="shared" ref="P288:P292" si="50">IF(N288-O288&lt;=0,5%*N288,N288-O288)</f>
        <v>5973.75</v>
      </c>
      <c r="Q288" s="115">
        <f t="shared" ref="Q288:Q292" si="51">IF(P288=N288*5%,P288,P288*0.9)</f>
        <v>5973.75</v>
      </c>
    </row>
    <row r="289" spans="2:17" x14ac:dyDescent="0.25">
      <c r="B289" s="109">
        <v>284</v>
      </c>
      <c r="C289" s="109" t="s">
        <v>6462</v>
      </c>
      <c r="D289" s="109">
        <v>1200080950</v>
      </c>
      <c r="E289" s="108" t="s">
        <v>1324</v>
      </c>
      <c r="F289" s="109">
        <v>2013</v>
      </c>
      <c r="G289" s="110">
        <v>44389</v>
      </c>
      <c r="H289" s="109">
        <f t="shared" si="40"/>
        <v>8</v>
      </c>
      <c r="I289" s="109">
        <v>10</v>
      </c>
      <c r="J289" s="111">
        <f t="shared" si="41"/>
        <v>9.5000000000000001E-2</v>
      </c>
      <c r="K289" s="112">
        <v>99450</v>
      </c>
      <c r="L289" s="112">
        <v>22746.18</v>
      </c>
      <c r="M289" s="121">
        <v>0.18</v>
      </c>
      <c r="N289" s="112">
        <f t="shared" si="42"/>
        <v>117351</v>
      </c>
      <c r="O289" s="112">
        <f t="shared" si="43"/>
        <v>89186.76</v>
      </c>
      <c r="P289" s="114">
        <f t="shared" si="50"/>
        <v>28164.240000000005</v>
      </c>
      <c r="Q289" s="115">
        <f t="shared" si="51"/>
        <v>25347.816000000006</v>
      </c>
    </row>
    <row r="290" spans="2:17" x14ac:dyDescent="0.25">
      <c r="B290" s="109">
        <v>285</v>
      </c>
      <c r="C290" s="109" t="s">
        <v>6462</v>
      </c>
      <c r="D290" s="109">
        <v>1200082020</v>
      </c>
      <c r="E290" s="108" t="s">
        <v>1325</v>
      </c>
      <c r="F290" s="109">
        <v>2013</v>
      </c>
      <c r="G290" s="110">
        <v>44389</v>
      </c>
      <c r="H290" s="109">
        <f t="shared" si="40"/>
        <v>8</v>
      </c>
      <c r="I290" s="109">
        <v>10</v>
      </c>
      <c r="J290" s="111">
        <f t="shared" si="41"/>
        <v>9.5000000000000001E-2</v>
      </c>
      <c r="K290" s="112">
        <v>74250</v>
      </c>
      <c r="L290" s="112">
        <v>17330.28</v>
      </c>
      <c r="M290" s="121">
        <v>0.18</v>
      </c>
      <c r="N290" s="112">
        <f t="shared" si="42"/>
        <v>87615</v>
      </c>
      <c r="O290" s="112">
        <f t="shared" si="43"/>
        <v>66587.399999999994</v>
      </c>
      <c r="P290" s="114">
        <f t="shared" si="50"/>
        <v>21027.600000000006</v>
      </c>
      <c r="Q290" s="115">
        <f t="shared" si="51"/>
        <v>18924.840000000007</v>
      </c>
    </row>
    <row r="291" spans="2:17" x14ac:dyDescent="0.25">
      <c r="B291" s="109">
        <v>286</v>
      </c>
      <c r="C291" s="109" t="s">
        <v>6462</v>
      </c>
      <c r="D291" s="109">
        <v>1200081320</v>
      </c>
      <c r="E291" s="108" t="s">
        <v>1269</v>
      </c>
      <c r="F291" s="109">
        <v>2013</v>
      </c>
      <c r="G291" s="110">
        <v>44389</v>
      </c>
      <c r="H291" s="109">
        <f t="shared" si="40"/>
        <v>8</v>
      </c>
      <c r="I291" s="109">
        <v>8</v>
      </c>
      <c r="J291" s="111">
        <f t="shared" si="41"/>
        <v>0.11874999999999999</v>
      </c>
      <c r="K291" s="112">
        <v>70000</v>
      </c>
      <c r="L291" s="112">
        <v>15937.51</v>
      </c>
      <c r="M291" s="121">
        <v>0.18</v>
      </c>
      <c r="N291" s="112">
        <f t="shared" si="42"/>
        <v>82600</v>
      </c>
      <c r="O291" s="112">
        <f t="shared" si="43"/>
        <v>78470</v>
      </c>
      <c r="P291" s="114">
        <f t="shared" si="50"/>
        <v>4130</v>
      </c>
      <c r="Q291" s="115">
        <f t="shared" si="51"/>
        <v>4130</v>
      </c>
    </row>
    <row r="292" spans="2:17" x14ac:dyDescent="0.25">
      <c r="B292" s="109">
        <v>287</v>
      </c>
      <c r="C292" s="109" t="s">
        <v>6462</v>
      </c>
      <c r="D292" s="109">
        <v>1200082030</v>
      </c>
      <c r="E292" s="108" t="s">
        <v>1326</v>
      </c>
      <c r="F292" s="109">
        <v>2013</v>
      </c>
      <c r="G292" s="110">
        <v>44389</v>
      </c>
      <c r="H292" s="109">
        <f t="shared" si="40"/>
        <v>8</v>
      </c>
      <c r="I292" s="109">
        <v>10</v>
      </c>
      <c r="J292" s="111">
        <f t="shared" si="41"/>
        <v>9.5000000000000001E-2</v>
      </c>
      <c r="K292" s="112">
        <v>60000</v>
      </c>
      <c r="L292" s="112">
        <v>13887.14</v>
      </c>
      <c r="M292" s="121">
        <v>0.18</v>
      </c>
      <c r="N292" s="112">
        <f t="shared" si="42"/>
        <v>70800</v>
      </c>
      <c r="O292" s="112">
        <f t="shared" si="43"/>
        <v>53808</v>
      </c>
      <c r="P292" s="114">
        <f t="shared" si="50"/>
        <v>16992</v>
      </c>
      <c r="Q292" s="115">
        <f t="shared" si="51"/>
        <v>15292.800000000001</v>
      </c>
    </row>
    <row r="293" spans="2:17" x14ac:dyDescent="0.25">
      <c r="B293" s="109">
        <v>288</v>
      </c>
      <c r="C293" s="109" t="s">
        <v>6462</v>
      </c>
      <c r="D293" s="109">
        <v>1200080451</v>
      </c>
      <c r="E293" s="108" t="s">
        <v>1327</v>
      </c>
      <c r="F293" s="109">
        <v>2013</v>
      </c>
      <c r="G293" s="110">
        <v>44389</v>
      </c>
      <c r="H293" s="109">
        <f t="shared" si="40"/>
        <v>8</v>
      </c>
      <c r="I293" s="109">
        <v>10</v>
      </c>
      <c r="J293" s="111">
        <f t="shared" si="41"/>
        <v>9.5000000000000001E-2</v>
      </c>
      <c r="K293" s="112">
        <v>58450</v>
      </c>
      <c r="L293" s="112">
        <v>17562</v>
      </c>
      <c r="M293" s="121">
        <v>7.0000000000000007E-2</v>
      </c>
      <c r="N293" s="112">
        <f t="shared" si="42"/>
        <v>62541.5</v>
      </c>
      <c r="O293" s="112">
        <f t="shared" si="43"/>
        <v>47531.54</v>
      </c>
      <c r="P293" s="138">
        <f t="shared" si="44"/>
        <v>15009.96</v>
      </c>
      <c r="Q293" s="139">
        <f t="shared" si="45"/>
        <v>13508.964</v>
      </c>
    </row>
    <row r="294" spans="2:17" x14ac:dyDescent="0.25">
      <c r="B294" s="109">
        <v>289</v>
      </c>
      <c r="C294" s="109" t="s">
        <v>6462</v>
      </c>
      <c r="D294" s="109">
        <v>1200082910</v>
      </c>
      <c r="E294" s="108" t="s">
        <v>1328</v>
      </c>
      <c r="F294" s="109">
        <v>2013</v>
      </c>
      <c r="G294" s="110">
        <v>44389</v>
      </c>
      <c r="H294" s="109">
        <f t="shared" si="40"/>
        <v>8</v>
      </c>
      <c r="I294" s="109">
        <v>10</v>
      </c>
      <c r="J294" s="111">
        <f t="shared" si="41"/>
        <v>9.5000000000000001E-2</v>
      </c>
      <c r="K294" s="112">
        <v>42660</v>
      </c>
      <c r="L294" s="112">
        <v>10439.290000000001</v>
      </c>
      <c r="M294" s="121">
        <v>0.18</v>
      </c>
      <c r="N294" s="112">
        <f t="shared" si="42"/>
        <v>50338.799999999996</v>
      </c>
      <c r="O294" s="112">
        <f t="shared" si="43"/>
        <v>38257.487999999998</v>
      </c>
      <c r="P294" s="114">
        <f t="shared" ref="P294:P357" si="52">IF(N294-O294&lt;=0,5%*N294,N294-O294)</f>
        <v>12081.311999999998</v>
      </c>
      <c r="Q294" s="115">
        <f t="shared" ref="Q294:Q357" si="53">IF(P294=N294*5%,P294,P294*0.9)</f>
        <v>10873.180799999998</v>
      </c>
    </row>
    <row r="295" spans="2:17" x14ac:dyDescent="0.25">
      <c r="B295" s="109">
        <v>290</v>
      </c>
      <c r="C295" s="109" t="s">
        <v>6462</v>
      </c>
      <c r="D295" s="109">
        <v>1200076860</v>
      </c>
      <c r="E295" s="108" t="s">
        <v>1329</v>
      </c>
      <c r="F295" s="109">
        <v>2013</v>
      </c>
      <c r="G295" s="110">
        <v>44389</v>
      </c>
      <c r="H295" s="109">
        <f t="shared" si="40"/>
        <v>8</v>
      </c>
      <c r="I295" s="109">
        <v>10</v>
      </c>
      <c r="J295" s="111">
        <f t="shared" si="41"/>
        <v>9.5000000000000001E-2</v>
      </c>
      <c r="K295" s="112">
        <v>23500</v>
      </c>
      <c r="L295" s="112">
        <v>3846.67</v>
      </c>
      <c r="M295" s="121">
        <v>0.18</v>
      </c>
      <c r="N295" s="112">
        <f t="shared" si="42"/>
        <v>27730</v>
      </c>
      <c r="O295" s="112">
        <f t="shared" si="43"/>
        <v>21074.799999999999</v>
      </c>
      <c r="P295" s="114">
        <f t="shared" si="52"/>
        <v>6655.2000000000007</v>
      </c>
      <c r="Q295" s="115">
        <f t="shared" si="53"/>
        <v>5989.6800000000012</v>
      </c>
    </row>
    <row r="296" spans="2:17" x14ac:dyDescent="0.25">
      <c r="B296" s="109">
        <v>291</v>
      </c>
      <c r="C296" s="109" t="s">
        <v>6462</v>
      </c>
      <c r="D296" s="109">
        <v>1200080980</v>
      </c>
      <c r="E296" s="108" t="s">
        <v>1330</v>
      </c>
      <c r="F296" s="109">
        <v>2013</v>
      </c>
      <c r="G296" s="110">
        <v>44389</v>
      </c>
      <c r="H296" s="109">
        <f t="shared" si="40"/>
        <v>8</v>
      </c>
      <c r="I296" s="109">
        <v>10</v>
      </c>
      <c r="J296" s="111">
        <f t="shared" si="41"/>
        <v>9.5000000000000001E-2</v>
      </c>
      <c r="K296" s="112">
        <v>19111</v>
      </c>
      <c r="L296" s="112">
        <v>4088.28</v>
      </c>
      <c r="M296" s="121">
        <v>0.18</v>
      </c>
      <c r="N296" s="112">
        <f t="shared" si="42"/>
        <v>22550.98</v>
      </c>
      <c r="O296" s="112">
        <f t="shared" si="43"/>
        <v>17138.7448</v>
      </c>
      <c r="P296" s="114">
        <f t="shared" si="52"/>
        <v>5412.2351999999992</v>
      </c>
      <c r="Q296" s="115">
        <f t="shared" si="53"/>
        <v>4871.0116799999996</v>
      </c>
    </row>
    <row r="297" spans="2:17" x14ac:dyDescent="0.25">
      <c r="B297" s="109">
        <v>292</v>
      </c>
      <c r="C297" s="109" t="s">
        <v>6462</v>
      </c>
      <c r="D297" s="109">
        <v>1200080010</v>
      </c>
      <c r="E297" s="108" t="s">
        <v>1331</v>
      </c>
      <c r="F297" s="109">
        <v>2013</v>
      </c>
      <c r="G297" s="110">
        <v>44389</v>
      </c>
      <c r="H297" s="109">
        <f t="shared" si="40"/>
        <v>8</v>
      </c>
      <c r="I297" s="109">
        <v>10</v>
      </c>
      <c r="J297" s="111">
        <f t="shared" si="41"/>
        <v>9.5000000000000001E-2</v>
      </c>
      <c r="K297" s="112">
        <v>6529</v>
      </c>
      <c r="L297" s="112">
        <v>1291.0999999999999</v>
      </c>
      <c r="M297" s="121">
        <v>0.18</v>
      </c>
      <c r="N297" s="112">
        <f t="shared" si="42"/>
        <v>7704.2199999999993</v>
      </c>
      <c r="O297" s="112">
        <f t="shared" si="43"/>
        <v>5855.2071999999998</v>
      </c>
      <c r="P297" s="114">
        <f t="shared" si="52"/>
        <v>1849.0127999999995</v>
      </c>
      <c r="Q297" s="115">
        <f t="shared" si="53"/>
        <v>1664.1115199999997</v>
      </c>
    </row>
    <row r="298" spans="2:17" x14ac:dyDescent="0.25">
      <c r="B298" s="109">
        <v>293</v>
      </c>
      <c r="C298" s="109" t="s">
        <v>6462</v>
      </c>
      <c r="D298" s="109">
        <v>1200081970</v>
      </c>
      <c r="E298" s="108" t="s">
        <v>1205</v>
      </c>
      <c r="F298" s="109">
        <v>2014</v>
      </c>
      <c r="G298" s="110">
        <v>44389</v>
      </c>
      <c r="H298" s="109">
        <f t="shared" si="40"/>
        <v>7</v>
      </c>
      <c r="I298" s="109">
        <v>15</v>
      </c>
      <c r="J298" s="111">
        <f t="shared" si="41"/>
        <v>6.3333333333333325E-2</v>
      </c>
      <c r="K298" s="112">
        <v>1958043</v>
      </c>
      <c r="L298" s="112">
        <v>484756.42</v>
      </c>
      <c r="M298" s="121">
        <v>0.08</v>
      </c>
      <c r="N298" s="112">
        <f t="shared" si="42"/>
        <v>2114686.44</v>
      </c>
      <c r="O298" s="112">
        <f t="shared" si="43"/>
        <v>937510.9883999998</v>
      </c>
      <c r="P298" s="114">
        <f t="shared" si="52"/>
        <v>1177175.4516000003</v>
      </c>
      <c r="Q298" s="115">
        <f t="shared" si="53"/>
        <v>1059457.9064400003</v>
      </c>
    </row>
    <row r="299" spans="2:17" x14ac:dyDescent="0.25">
      <c r="B299" s="109">
        <v>294</v>
      </c>
      <c r="C299" s="109" t="s">
        <v>6462</v>
      </c>
      <c r="D299" s="109">
        <v>1200083450</v>
      </c>
      <c r="E299" s="108" t="s">
        <v>1332</v>
      </c>
      <c r="F299" s="109">
        <v>2014</v>
      </c>
      <c r="G299" s="110">
        <v>44389</v>
      </c>
      <c r="H299" s="109">
        <f t="shared" si="40"/>
        <v>7</v>
      </c>
      <c r="I299" s="109">
        <v>15</v>
      </c>
      <c r="J299" s="111">
        <f t="shared" si="41"/>
        <v>6.3333333333333325E-2</v>
      </c>
      <c r="K299" s="112">
        <v>1798000</v>
      </c>
      <c r="L299" s="112">
        <v>474997.91</v>
      </c>
      <c r="M299" s="121">
        <v>0.08</v>
      </c>
      <c r="N299" s="112">
        <f t="shared" si="42"/>
        <v>1941840.0000000002</v>
      </c>
      <c r="O299" s="112">
        <f t="shared" si="43"/>
        <v>860882.39999999991</v>
      </c>
      <c r="P299" s="114">
        <f t="shared" si="52"/>
        <v>1080957.6000000003</v>
      </c>
      <c r="Q299" s="115">
        <f t="shared" si="53"/>
        <v>972861.84000000032</v>
      </c>
    </row>
    <row r="300" spans="2:17" x14ac:dyDescent="0.25">
      <c r="B300" s="109">
        <v>295</v>
      </c>
      <c r="C300" s="109" t="s">
        <v>6462</v>
      </c>
      <c r="D300" s="109">
        <v>1200090580</v>
      </c>
      <c r="E300" s="108" t="s">
        <v>1333</v>
      </c>
      <c r="F300" s="109">
        <v>2014</v>
      </c>
      <c r="G300" s="110">
        <v>44389</v>
      </c>
      <c r="H300" s="109">
        <f t="shared" si="40"/>
        <v>7</v>
      </c>
      <c r="I300" s="109">
        <v>8</v>
      </c>
      <c r="J300" s="111">
        <f t="shared" si="41"/>
        <v>0.11874999999999999</v>
      </c>
      <c r="K300" s="112">
        <v>1422769</v>
      </c>
      <c r="L300" s="112">
        <v>420983.7</v>
      </c>
      <c r="M300" s="121">
        <v>0.08</v>
      </c>
      <c r="N300" s="112">
        <f t="shared" si="42"/>
        <v>1536590.52</v>
      </c>
      <c r="O300" s="112">
        <f t="shared" si="43"/>
        <v>1277290.8697499998</v>
      </c>
      <c r="P300" s="114">
        <f t="shared" si="52"/>
        <v>259299.65025000018</v>
      </c>
      <c r="Q300" s="115">
        <f t="shared" si="53"/>
        <v>233369.68522500017</v>
      </c>
    </row>
    <row r="301" spans="2:17" x14ac:dyDescent="0.25">
      <c r="B301" s="109">
        <v>296</v>
      </c>
      <c r="C301" s="109" t="s">
        <v>6462</v>
      </c>
      <c r="D301" s="109">
        <v>1200088710</v>
      </c>
      <c r="E301" s="108" t="s">
        <v>1334</v>
      </c>
      <c r="F301" s="109">
        <v>2014</v>
      </c>
      <c r="G301" s="110">
        <v>44389</v>
      </c>
      <c r="H301" s="109">
        <f t="shared" si="40"/>
        <v>7</v>
      </c>
      <c r="I301" s="109">
        <v>15</v>
      </c>
      <c r="J301" s="111">
        <f t="shared" si="41"/>
        <v>6.3333333333333325E-2</v>
      </c>
      <c r="K301" s="112">
        <v>1206999.75</v>
      </c>
      <c r="L301" s="112">
        <v>361769.21</v>
      </c>
      <c r="M301" s="121">
        <v>0.08</v>
      </c>
      <c r="N301" s="112">
        <f t="shared" si="42"/>
        <v>1303559.73</v>
      </c>
      <c r="O301" s="112">
        <f t="shared" si="43"/>
        <v>577911.48029999982</v>
      </c>
      <c r="P301" s="114">
        <f t="shared" si="52"/>
        <v>725648.24970000016</v>
      </c>
      <c r="Q301" s="115">
        <f t="shared" si="53"/>
        <v>653083.4247300002</v>
      </c>
    </row>
    <row r="302" spans="2:17" x14ac:dyDescent="0.25">
      <c r="B302" s="109">
        <v>297</v>
      </c>
      <c r="C302" s="109" t="s">
        <v>6462</v>
      </c>
      <c r="D302" s="109">
        <v>1200081900</v>
      </c>
      <c r="E302" s="108" t="s">
        <v>1205</v>
      </c>
      <c r="F302" s="109">
        <v>2014</v>
      </c>
      <c r="G302" s="110">
        <v>44389</v>
      </c>
      <c r="H302" s="109">
        <f t="shared" si="40"/>
        <v>7</v>
      </c>
      <c r="I302" s="109">
        <v>15</v>
      </c>
      <c r="J302" s="111">
        <f t="shared" si="41"/>
        <v>6.3333333333333325E-2</v>
      </c>
      <c r="K302" s="112">
        <v>1140344</v>
      </c>
      <c r="L302" s="112">
        <v>282317.09999999998</v>
      </c>
      <c r="M302" s="121">
        <v>0.08</v>
      </c>
      <c r="N302" s="112">
        <f t="shared" si="42"/>
        <v>1231571.52</v>
      </c>
      <c r="O302" s="112">
        <f t="shared" si="43"/>
        <v>545996.70719999995</v>
      </c>
      <c r="P302" s="114">
        <f t="shared" si="52"/>
        <v>685574.81280000007</v>
      </c>
      <c r="Q302" s="115">
        <f t="shared" si="53"/>
        <v>617017.33152000012</v>
      </c>
    </row>
    <row r="303" spans="2:17" x14ac:dyDescent="0.25">
      <c r="B303" s="109">
        <v>298</v>
      </c>
      <c r="C303" s="109" t="s">
        <v>6462</v>
      </c>
      <c r="D303" s="109">
        <v>1200081910</v>
      </c>
      <c r="E303" s="108" t="s">
        <v>1205</v>
      </c>
      <c r="F303" s="109">
        <v>2014</v>
      </c>
      <c r="G303" s="110">
        <v>44389</v>
      </c>
      <c r="H303" s="109">
        <f t="shared" si="40"/>
        <v>7</v>
      </c>
      <c r="I303" s="109">
        <v>15</v>
      </c>
      <c r="J303" s="111">
        <f t="shared" si="41"/>
        <v>6.3333333333333325E-2</v>
      </c>
      <c r="K303" s="112">
        <v>1140344</v>
      </c>
      <c r="L303" s="112">
        <v>282317.09999999998</v>
      </c>
      <c r="M303" s="121">
        <v>0.08</v>
      </c>
      <c r="N303" s="112">
        <f t="shared" si="42"/>
        <v>1231571.52</v>
      </c>
      <c r="O303" s="112">
        <f t="shared" si="43"/>
        <v>545996.70719999995</v>
      </c>
      <c r="P303" s="114">
        <f t="shared" si="52"/>
        <v>685574.81280000007</v>
      </c>
      <c r="Q303" s="115">
        <f t="shared" si="53"/>
        <v>617017.33152000012</v>
      </c>
    </row>
    <row r="304" spans="2:17" x14ac:dyDescent="0.25">
      <c r="B304" s="109">
        <v>299</v>
      </c>
      <c r="C304" s="109" t="s">
        <v>6462</v>
      </c>
      <c r="D304" s="109">
        <v>1200081950</v>
      </c>
      <c r="E304" s="108" t="s">
        <v>1205</v>
      </c>
      <c r="F304" s="109">
        <v>2014</v>
      </c>
      <c r="G304" s="110">
        <v>44389</v>
      </c>
      <c r="H304" s="109">
        <f t="shared" si="40"/>
        <v>7</v>
      </c>
      <c r="I304" s="109">
        <v>15</v>
      </c>
      <c r="J304" s="111">
        <f t="shared" si="41"/>
        <v>6.3333333333333325E-2</v>
      </c>
      <c r="K304" s="112">
        <v>1140343</v>
      </c>
      <c r="L304" s="112">
        <v>282316.90000000002</v>
      </c>
      <c r="M304" s="121">
        <v>0.08</v>
      </c>
      <c r="N304" s="112">
        <f t="shared" si="42"/>
        <v>1231570.4400000002</v>
      </c>
      <c r="O304" s="112">
        <f t="shared" si="43"/>
        <v>545996.22840000002</v>
      </c>
      <c r="P304" s="114">
        <f t="shared" si="52"/>
        <v>685574.21160000016</v>
      </c>
      <c r="Q304" s="115">
        <f t="shared" si="53"/>
        <v>617016.79044000013</v>
      </c>
    </row>
    <row r="305" spans="2:17" x14ac:dyDescent="0.25">
      <c r="B305" s="109">
        <v>300</v>
      </c>
      <c r="C305" s="109" t="s">
        <v>6462</v>
      </c>
      <c r="D305" s="109">
        <v>1200081940</v>
      </c>
      <c r="E305" s="108" t="s">
        <v>1205</v>
      </c>
      <c r="F305" s="109">
        <v>2014</v>
      </c>
      <c r="G305" s="110">
        <v>44389</v>
      </c>
      <c r="H305" s="109">
        <f t="shared" si="40"/>
        <v>7</v>
      </c>
      <c r="I305" s="109">
        <v>15</v>
      </c>
      <c r="J305" s="111">
        <f t="shared" si="41"/>
        <v>6.3333333333333325E-2</v>
      </c>
      <c r="K305" s="112">
        <v>1140343</v>
      </c>
      <c r="L305" s="112">
        <v>282316.90000000002</v>
      </c>
      <c r="M305" s="121">
        <v>0.08</v>
      </c>
      <c r="N305" s="112">
        <f t="shared" si="42"/>
        <v>1231570.4400000002</v>
      </c>
      <c r="O305" s="112">
        <f t="shared" si="43"/>
        <v>545996.22840000002</v>
      </c>
      <c r="P305" s="114">
        <f t="shared" si="52"/>
        <v>685574.21160000016</v>
      </c>
      <c r="Q305" s="115">
        <f t="shared" si="53"/>
        <v>617016.79044000013</v>
      </c>
    </row>
    <row r="306" spans="2:17" x14ac:dyDescent="0.25">
      <c r="B306" s="109">
        <v>301</v>
      </c>
      <c r="C306" s="109" t="s">
        <v>6462</v>
      </c>
      <c r="D306" s="109">
        <v>1200081930</v>
      </c>
      <c r="E306" s="108" t="s">
        <v>1205</v>
      </c>
      <c r="F306" s="109">
        <v>2014</v>
      </c>
      <c r="G306" s="110">
        <v>44389</v>
      </c>
      <c r="H306" s="109">
        <f t="shared" si="40"/>
        <v>7</v>
      </c>
      <c r="I306" s="109">
        <v>15</v>
      </c>
      <c r="J306" s="111">
        <f t="shared" si="41"/>
        <v>6.3333333333333325E-2</v>
      </c>
      <c r="K306" s="112">
        <v>1140343</v>
      </c>
      <c r="L306" s="112">
        <v>282316.90000000002</v>
      </c>
      <c r="M306" s="121">
        <v>0.08</v>
      </c>
      <c r="N306" s="112">
        <f t="shared" si="42"/>
        <v>1231570.4400000002</v>
      </c>
      <c r="O306" s="112">
        <f t="shared" si="43"/>
        <v>545996.22840000002</v>
      </c>
      <c r="P306" s="114">
        <f t="shared" si="52"/>
        <v>685574.21160000016</v>
      </c>
      <c r="Q306" s="115">
        <f t="shared" si="53"/>
        <v>617016.79044000013</v>
      </c>
    </row>
    <row r="307" spans="2:17" x14ac:dyDescent="0.25">
      <c r="B307" s="109">
        <v>302</v>
      </c>
      <c r="C307" s="109" t="s">
        <v>6462</v>
      </c>
      <c r="D307" s="109">
        <v>1200081920</v>
      </c>
      <c r="E307" s="108" t="s">
        <v>1205</v>
      </c>
      <c r="F307" s="109">
        <v>2014</v>
      </c>
      <c r="G307" s="110">
        <v>44389</v>
      </c>
      <c r="H307" s="109">
        <f t="shared" si="40"/>
        <v>7</v>
      </c>
      <c r="I307" s="109">
        <v>15</v>
      </c>
      <c r="J307" s="111">
        <f t="shared" si="41"/>
        <v>6.3333333333333325E-2</v>
      </c>
      <c r="K307" s="112">
        <v>1140343</v>
      </c>
      <c r="L307" s="112">
        <v>282316.90000000002</v>
      </c>
      <c r="M307" s="121">
        <v>0.08</v>
      </c>
      <c r="N307" s="112">
        <f t="shared" si="42"/>
        <v>1231570.4400000002</v>
      </c>
      <c r="O307" s="112">
        <f t="shared" si="43"/>
        <v>545996.22840000002</v>
      </c>
      <c r="P307" s="114">
        <f t="shared" si="52"/>
        <v>685574.21160000016</v>
      </c>
      <c r="Q307" s="115">
        <f t="shared" si="53"/>
        <v>617016.79044000013</v>
      </c>
    </row>
    <row r="308" spans="2:17" x14ac:dyDescent="0.25">
      <c r="B308" s="109">
        <v>303</v>
      </c>
      <c r="C308" s="109" t="s">
        <v>6462</v>
      </c>
      <c r="D308" s="109">
        <v>1200092720</v>
      </c>
      <c r="E308" s="108" t="s">
        <v>1335</v>
      </c>
      <c r="F308" s="109">
        <v>2014</v>
      </c>
      <c r="G308" s="110">
        <v>44389</v>
      </c>
      <c r="H308" s="109">
        <f t="shared" si="40"/>
        <v>7</v>
      </c>
      <c r="I308" s="109">
        <v>15</v>
      </c>
      <c r="J308" s="111">
        <f t="shared" si="41"/>
        <v>6.3333333333333325E-2</v>
      </c>
      <c r="K308" s="112">
        <v>1112000</v>
      </c>
      <c r="L308" s="112">
        <v>385391.76</v>
      </c>
      <c r="M308" s="121">
        <v>0.08</v>
      </c>
      <c r="N308" s="112">
        <f t="shared" si="42"/>
        <v>1200960</v>
      </c>
      <c r="O308" s="112">
        <f t="shared" si="43"/>
        <v>532425.59999999986</v>
      </c>
      <c r="P308" s="114">
        <f t="shared" si="52"/>
        <v>668534.40000000014</v>
      </c>
      <c r="Q308" s="115">
        <f t="shared" si="53"/>
        <v>601680.9600000002</v>
      </c>
    </row>
    <row r="309" spans="2:17" x14ac:dyDescent="0.25">
      <c r="B309" s="109">
        <v>304</v>
      </c>
      <c r="C309" s="109" t="s">
        <v>6462</v>
      </c>
      <c r="D309" s="109">
        <v>1200083440</v>
      </c>
      <c r="E309" s="108" t="s">
        <v>1336</v>
      </c>
      <c r="F309" s="109">
        <v>2014</v>
      </c>
      <c r="G309" s="110">
        <v>44389</v>
      </c>
      <c r="H309" s="109">
        <f t="shared" si="40"/>
        <v>7</v>
      </c>
      <c r="I309" s="109">
        <v>15</v>
      </c>
      <c r="J309" s="111">
        <f t="shared" si="41"/>
        <v>6.3333333333333325E-2</v>
      </c>
      <c r="K309" s="112">
        <v>971068.5</v>
      </c>
      <c r="L309" s="112">
        <v>257043.6</v>
      </c>
      <c r="M309" s="121">
        <v>0.08</v>
      </c>
      <c r="N309" s="112">
        <f t="shared" si="42"/>
        <v>1048753.98</v>
      </c>
      <c r="O309" s="112">
        <f t="shared" si="43"/>
        <v>464947.59779999987</v>
      </c>
      <c r="P309" s="114">
        <f t="shared" si="52"/>
        <v>583806.38220000011</v>
      </c>
      <c r="Q309" s="115">
        <f t="shared" si="53"/>
        <v>525425.74398000014</v>
      </c>
    </row>
    <row r="310" spans="2:17" x14ac:dyDescent="0.25">
      <c r="B310" s="109">
        <v>305</v>
      </c>
      <c r="C310" s="109" t="s">
        <v>6462</v>
      </c>
      <c r="D310" s="109">
        <v>1200084260</v>
      </c>
      <c r="E310" s="108" t="s">
        <v>1337</v>
      </c>
      <c r="F310" s="109">
        <v>2014</v>
      </c>
      <c r="G310" s="110">
        <v>44389</v>
      </c>
      <c r="H310" s="109">
        <f t="shared" si="40"/>
        <v>7</v>
      </c>
      <c r="I310" s="109">
        <v>15</v>
      </c>
      <c r="J310" s="111">
        <f t="shared" si="41"/>
        <v>6.3333333333333325E-2</v>
      </c>
      <c r="K310" s="112">
        <v>914529</v>
      </c>
      <c r="L310" s="112">
        <v>267593.7</v>
      </c>
      <c r="M310" s="121">
        <v>0.08</v>
      </c>
      <c r="N310" s="112">
        <f t="shared" si="42"/>
        <v>987691.32000000007</v>
      </c>
      <c r="O310" s="112">
        <f t="shared" si="43"/>
        <v>437876.48519999994</v>
      </c>
      <c r="P310" s="114">
        <f t="shared" si="52"/>
        <v>549814.83480000007</v>
      </c>
      <c r="Q310" s="115">
        <f t="shared" si="53"/>
        <v>494833.35132000007</v>
      </c>
    </row>
    <row r="311" spans="2:17" x14ac:dyDescent="0.25">
      <c r="B311" s="109">
        <v>306</v>
      </c>
      <c r="C311" s="109" t="s">
        <v>6462</v>
      </c>
      <c r="D311" s="109">
        <v>1200090460</v>
      </c>
      <c r="E311" s="108" t="s">
        <v>1338</v>
      </c>
      <c r="F311" s="109">
        <v>2014</v>
      </c>
      <c r="G311" s="110">
        <v>44389</v>
      </c>
      <c r="H311" s="109">
        <f t="shared" si="40"/>
        <v>7</v>
      </c>
      <c r="I311" s="109">
        <v>15</v>
      </c>
      <c r="J311" s="111">
        <f t="shared" si="41"/>
        <v>6.3333333333333325E-2</v>
      </c>
      <c r="K311" s="112">
        <v>621048</v>
      </c>
      <c r="L311" s="112">
        <v>185803.95</v>
      </c>
      <c r="M311" s="121">
        <v>0.08</v>
      </c>
      <c r="N311" s="112">
        <f t="shared" si="42"/>
        <v>670731.84000000008</v>
      </c>
      <c r="O311" s="112">
        <f t="shared" si="43"/>
        <v>297357.78239999997</v>
      </c>
      <c r="P311" s="114">
        <f t="shared" si="52"/>
        <v>373374.05760000012</v>
      </c>
      <c r="Q311" s="115">
        <f t="shared" si="53"/>
        <v>336036.65184000012</v>
      </c>
    </row>
    <row r="312" spans="2:17" x14ac:dyDescent="0.25">
      <c r="B312" s="109">
        <v>307</v>
      </c>
      <c r="C312" s="109" t="s">
        <v>6462</v>
      </c>
      <c r="D312" s="109">
        <v>1200082270</v>
      </c>
      <c r="E312" s="108" t="s">
        <v>1339</v>
      </c>
      <c r="F312" s="109">
        <v>2014</v>
      </c>
      <c r="G312" s="110">
        <v>44389</v>
      </c>
      <c r="H312" s="109">
        <f t="shared" si="40"/>
        <v>7</v>
      </c>
      <c r="I312" s="109">
        <v>10</v>
      </c>
      <c r="J312" s="111">
        <f t="shared" si="41"/>
        <v>9.5000000000000001E-2</v>
      </c>
      <c r="K312" s="112">
        <v>300000</v>
      </c>
      <c r="L312" s="112">
        <v>92958.9</v>
      </c>
      <c r="M312" s="121">
        <v>0.08</v>
      </c>
      <c r="N312" s="112">
        <f t="shared" si="42"/>
        <v>324000</v>
      </c>
      <c r="O312" s="112">
        <f t="shared" si="43"/>
        <v>215460</v>
      </c>
      <c r="P312" s="114">
        <f t="shared" si="52"/>
        <v>108540</v>
      </c>
      <c r="Q312" s="115">
        <f t="shared" si="53"/>
        <v>97686</v>
      </c>
    </row>
    <row r="313" spans="2:17" x14ac:dyDescent="0.25">
      <c r="B313" s="109">
        <v>308</v>
      </c>
      <c r="C313" s="109" t="s">
        <v>6462</v>
      </c>
      <c r="D313" s="109">
        <v>1200094140</v>
      </c>
      <c r="E313" s="108" t="s">
        <v>1340</v>
      </c>
      <c r="F313" s="109">
        <v>2014</v>
      </c>
      <c r="G313" s="110">
        <v>44389</v>
      </c>
      <c r="H313" s="109">
        <f t="shared" si="40"/>
        <v>7</v>
      </c>
      <c r="I313" s="109">
        <v>10</v>
      </c>
      <c r="J313" s="111">
        <f t="shared" si="41"/>
        <v>9.5000000000000001E-2</v>
      </c>
      <c r="K313" s="112">
        <v>245000</v>
      </c>
      <c r="L313" s="112">
        <v>86521.919999999998</v>
      </c>
      <c r="M313" s="121">
        <v>0.08</v>
      </c>
      <c r="N313" s="112">
        <f t="shared" si="42"/>
        <v>264600</v>
      </c>
      <c r="O313" s="112">
        <f t="shared" si="43"/>
        <v>175959</v>
      </c>
      <c r="P313" s="114">
        <f t="shared" si="52"/>
        <v>88641</v>
      </c>
      <c r="Q313" s="115">
        <f t="shared" si="53"/>
        <v>79776.900000000009</v>
      </c>
    </row>
    <row r="314" spans="2:17" x14ac:dyDescent="0.25">
      <c r="B314" s="109">
        <v>309</v>
      </c>
      <c r="C314" s="109" t="s">
        <v>6462</v>
      </c>
      <c r="D314" s="109">
        <v>1200082900</v>
      </c>
      <c r="E314" s="108" t="s">
        <v>1341</v>
      </c>
      <c r="F314" s="109">
        <v>2014</v>
      </c>
      <c r="G314" s="110">
        <v>44389</v>
      </c>
      <c r="H314" s="109">
        <f t="shared" si="40"/>
        <v>7</v>
      </c>
      <c r="I314" s="109">
        <v>10</v>
      </c>
      <c r="J314" s="111">
        <f t="shared" si="41"/>
        <v>9.5000000000000001E-2</v>
      </c>
      <c r="K314" s="112">
        <v>174250</v>
      </c>
      <c r="L314" s="112">
        <v>45738.79</v>
      </c>
      <c r="M314" s="121">
        <v>0.08</v>
      </c>
      <c r="N314" s="112">
        <f t="shared" si="42"/>
        <v>188190</v>
      </c>
      <c r="O314" s="112">
        <f t="shared" si="43"/>
        <v>125146.35</v>
      </c>
      <c r="P314" s="114">
        <f t="shared" si="52"/>
        <v>63043.649999999994</v>
      </c>
      <c r="Q314" s="115">
        <f t="shared" si="53"/>
        <v>56739.284999999996</v>
      </c>
    </row>
    <row r="315" spans="2:17" x14ac:dyDescent="0.25">
      <c r="B315" s="109">
        <v>310</v>
      </c>
      <c r="C315" s="109" t="s">
        <v>6462</v>
      </c>
      <c r="D315" s="109">
        <v>1200094130</v>
      </c>
      <c r="E315" s="108" t="s">
        <v>1342</v>
      </c>
      <c r="F315" s="109">
        <v>2014</v>
      </c>
      <c r="G315" s="110">
        <v>44389</v>
      </c>
      <c r="H315" s="109">
        <f t="shared" si="40"/>
        <v>7</v>
      </c>
      <c r="I315" s="109">
        <v>10</v>
      </c>
      <c r="J315" s="111">
        <f t="shared" si="41"/>
        <v>9.5000000000000001E-2</v>
      </c>
      <c r="K315" s="112">
        <v>168000</v>
      </c>
      <c r="L315" s="112">
        <v>59329.32</v>
      </c>
      <c r="M315" s="121">
        <v>0.08</v>
      </c>
      <c r="N315" s="112">
        <f t="shared" si="42"/>
        <v>181440</v>
      </c>
      <c r="O315" s="112">
        <f t="shared" si="43"/>
        <v>120657.60000000001</v>
      </c>
      <c r="P315" s="114">
        <f t="shared" si="52"/>
        <v>60782.399999999994</v>
      </c>
      <c r="Q315" s="115">
        <f t="shared" si="53"/>
        <v>54704.159999999996</v>
      </c>
    </row>
    <row r="316" spans="2:17" x14ac:dyDescent="0.25">
      <c r="B316" s="109">
        <v>311</v>
      </c>
      <c r="C316" s="109" t="s">
        <v>6462</v>
      </c>
      <c r="D316" s="109">
        <v>1200083020</v>
      </c>
      <c r="E316" s="108" t="s">
        <v>1343</v>
      </c>
      <c r="F316" s="109">
        <v>2014</v>
      </c>
      <c r="G316" s="110">
        <v>44389</v>
      </c>
      <c r="H316" s="109">
        <f t="shared" si="40"/>
        <v>7</v>
      </c>
      <c r="I316" s="109">
        <v>8</v>
      </c>
      <c r="J316" s="111">
        <f t="shared" si="41"/>
        <v>0.11874999999999999</v>
      </c>
      <c r="K316" s="112">
        <v>165000</v>
      </c>
      <c r="L316" s="112">
        <v>40784.93</v>
      </c>
      <c r="M316" s="121">
        <v>0.08</v>
      </c>
      <c r="N316" s="112">
        <f t="shared" si="42"/>
        <v>178200</v>
      </c>
      <c r="O316" s="112">
        <f t="shared" si="43"/>
        <v>148128.75</v>
      </c>
      <c r="P316" s="114">
        <f t="shared" si="52"/>
        <v>30071.25</v>
      </c>
      <c r="Q316" s="115">
        <f t="shared" si="53"/>
        <v>27064.125</v>
      </c>
    </row>
    <row r="317" spans="2:17" x14ac:dyDescent="0.25">
      <c r="B317" s="109">
        <v>312</v>
      </c>
      <c r="C317" s="109" t="s">
        <v>6462</v>
      </c>
      <c r="D317" s="109">
        <v>1200090930</v>
      </c>
      <c r="E317" s="108" t="s">
        <v>1344</v>
      </c>
      <c r="F317" s="109">
        <v>2014</v>
      </c>
      <c r="G317" s="110">
        <v>44389</v>
      </c>
      <c r="H317" s="109">
        <f t="shared" si="40"/>
        <v>7</v>
      </c>
      <c r="I317" s="109">
        <v>10</v>
      </c>
      <c r="J317" s="111">
        <f t="shared" si="41"/>
        <v>9.5000000000000001E-2</v>
      </c>
      <c r="K317" s="112">
        <v>72000</v>
      </c>
      <c r="L317" s="112">
        <v>21540.82</v>
      </c>
      <c r="M317" s="121">
        <v>0.08</v>
      </c>
      <c r="N317" s="112">
        <f t="shared" si="42"/>
        <v>77760</v>
      </c>
      <c r="O317" s="112">
        <f t="shared" si="43"/>
        <v>51710.400000000001</v>
      </c>
      <c r="P317" s="114">
        <f t="shared" si="52"/>
        <v>26049.599999999999</v>
      </c>
      <c r="Q317" s="115">
        <f t="shared" si="53"/>
        <v>23444.639999999999</v>
      </c>
    </row>
    <row r="318" spans="2:17" x14ac:dyDescent="0.25">
      <c r="B318" s="109">
        <v>313</v>
      </c>
      <c r="C318" s="109" t="s">
        <v>6462</v>
      </c>
      <c r="D318" s="109">
        <v>1200096560</v>
      </c>
      <c r="E318" s="108" t="s">
        <v>1345</v>
      </c>
      <c r="F318" s="109">
        <v>2014</v>
      </c>
      <c r="G318" s="110">
        <v>44389</v>
      </c>
      <c r="H318" s="109">
        <f t="shared" si="40"/>
        <v>7</v>
      </c>
      <c r="I318" s="109">
        <v>10</v>
      </c>
      <c r="J318" s="111">
        <f t="shared" si="41"/>
        <v>9.5000000000000001E-2</v>
      </c>
      <c r="K318" s="112">
        <v>68000</v>
      </c>
      <c r="L318" s="112">
        <v>24219.18</v>
      </c>
      <c r="M318" s="121">
        <v>0.08</v>
      </c>
      <c r="N318" s="112">
        <f t="shared" si="42"/>
        <v>73440</v>
      </c>
      <c r="O318" s="112">
        <f t="shared" si="43"/>
        <v>48837.600000000006</v>
      </c>
      <c r="P318" s="114">
        <f t="shared" si="52"/>
        <v>24602.399999999994</v>
      </c>
      <c r="Q318" s="115">
        <f t="shared" si="53"/>
        <v>22142.159999999996</v>
      </c>
    </row>
    <row r="319" spans="2:17" x14ac:dyDescent="0.25">
      <c r="B319" s="109">
        <v>314</v>
      </c>
      <c r="C319" s="109" t="s">
        <v>6462</v>
      </c>
      <c r="D319" s="109">
        <v>1200093870</v>
      </c>
      <c r="E319" s="108" t="s">
        <v>466</v>
      </c>
      <c r="F319" s="109">
        <v>2014</v>
      </c>
      <c r="G319" s="110">
        <v>44389</v>
      </c>
      <c r="H319" s="109">
        <f t="shared" si="40"/>
        <v>7</v>
      </c>
      <c r="I319" s="109">
        <v>10</v>
      </c>
      <c r="J319" s="111">
        <f t="shared" si="41"/>
        <v>9.5000000000000001E-2</v>
      </c>
      <c r="K319" s="112">
        <v>44550</v>
      </c>
      <c r="L319" s="112">
        <v>15366.7</v>
      </c>
      <c r="M319" s="121">
        <v>0.08</v>
      </c>
      <c r="N319" s="112">
        <f t="shared" si="42"/>
        <v>48114</v>
      </c>
      <c r="O319" s="112">
        <f t="shared" si="43"/>
        <v>31995.81</v>
      </c>
      <c r="P319" s="114">
        <f t="shared" si="52"/>
        <v>16118.189999999999</v>
      </c>
      <c r="Q319" s="115">
        <f t="shared" si="53"/>
        <v>14506.370999999999</v>
      </c>
    </row>
    <row r="320" spans="2:17" x14ac:dyDescent="0.25">
      <c r="B320" s="109">
        <v>315</v>
      </c>
      <c r="C320" s="109" t="s">
        <v>6462</v>
      </c>
      <c r="D320" s="109">
        <v>1200086710</v>
      </c>
      <c r="E320" s="108" t="s">
        <v>1346</v>
      </c>
      <c r="F320" s="109">
        <v>2014</v>
      </c>
      <c r="G320" s="110">
        <v>44389</v>
      </c>
      <c r="H320" s="109">
        <f t="shared" si="40"/>
        <v>7</v>
      </c>
      <c r="I320" s="109">
        <v>10</v>
      </c>
      <c r="J320" s="111">
        <f t="shared" si="41"/>
        <v>9.5000000000000001E-2</v>
      </c>
      <c r="K320" s="112">
        <v>44105.52</v>
      </c>
      <c r="L320" s="112">
        <v>13134.99</v>
      </c>
      <c r="M320" s="121">
        <v>0.08</v>
      </c>
      <c r="N320" s="112">
        <f t="shared" si="42"/>
        <v>47633.961600000002</v>
      </c>
      <c r="O320" s="112">
        <f t="shared" si="43"/>
        <v>31676.584464000003</v>
      </c>
      <c r="P320" s="114">
        <f t="shared" si="52"/>
        <v>15957.377135999999</v>
      </c>
      <c r="Q320" s="115">
        <f t="shared" si="53"/>
        <v>14361.6394224</v>
      </c>
    </row>
    <row r="321" spans="2:17" x14ac:dyDescent="0.25">
      <c r="B321" s="109">
        <v>316</v>
      </c>
      <c r="C321" s="109" t="s">
        <v>6462</v>
      </c>
      <c r="D321" s="109">
        <v>1200084290</v>
      </c>
      <c r="E321" s="108" t="s">
        <v>1347</v>
      </c>
      <c r="F321" s="109">
        <v>2014</v>
      </c>
      <c r="G321" s="110">
        <v>44389</v>
      </c>
      <c r="H321" s="109">
        <f t="shared" si="40"/>
        <v>7</v>
      </c>
      <c r="I321" s="109">
        <v>10</v>
      </c>
      <c r="J321" s="111">
        <f t="shared" si="41"/>
        <v>9.5000000000000001E-2</v>
      </c>
      <c r="K321" s="112">
        <v>43020</v>
      </c>
      <c r="L321" s="112">
        <v>13424.6</v>
      </c>
      <c r="M321" s="121">
        <v>0.08</v>
      </c>
      <c r="N321" s="112">
        <f t="shared" si="42"/>
        <v>46461.600000000006</v>
      </c>
      <c r="O321" s="112">
        <f t="shared" si="43"/>
        <v>30896.964000000007</v>
      </c>
      <c r="P321" s="114">
        <f t="shared" si="52"/>
        <v>15564.635999999999</v>
      </c>
      <c r="Q321" s="115">
        <f t="shared" si="53"/>
        <v>14008.172399999999</v>
      </c>
    </row>
    <row r="322" spans="2:17" x14ac:dyDescent="0.25">
      <c r="B322" s="109">
        <v>317</v>
      </c>
      <c r="C322" s="109" t="s">
        <v>6462</v>
      </c>
      <c r="D322" s="109">
        <v>1200092670</v>
      </c>
      <c r="E322" s="108" t="s">
        <v>1348</v>
      </c>
      <c r="F322" s="109">
        <v>2014</v>
      </c>
      <c r="G322" s="110">
        <v>44389</v>
      </c>
      <c r="H322" s="109">
        <f t="shared" si="40"/>
        <v>7</v>
      </c>
      <c r="I322" s="109">
        <v>10</v>
      </c>
      <c r="J322" s="111">
        <f t="shared" si="41"/>
        <v>9.5000000000000001E-2</v>
      </c>
      <c r="K322" s="112">
        <v>39943.760000000002</v>
      </c>
      <c r="L322" s="112">
        <v>13624.63</v>
      </c>
      <c r="M322" s="121">
        <v>0.08</v>
      </c>
      <c r="N322" s="112">
        <f t="shared" si="42"/>
        <v>43139.260800000004</v>
      </c>
      <c r="O322" s="112">
        <f t="shared" si="43"/>
        <v>28687.608432000005</v>
      </c>
      <c r="P322" s="114">
        <f t="shared" si="52"/>
        <v>14451.652367999999</v>
      </c>
      <c r="Q322" s="115">
        <f t="shared" si="53"/>
        <v>13006.4871312</v>
      </c>
    </row>
    <row r="323" spans="2:17" x14ac:dyDescent="0.25">
      <c r="B323" s="109">
        <v>318</v>
      </c>
      <c r="C323" s="109" t="s">
        <v>6462</v>
      </c>
      <c r="D323" s="109">
        <v>1200092460</v>
      </c>
      <c r="E323" s="108" t="s">
        <v>1349</v>
      </c>
      <c r="F323" s="109">
        <v>2014</v>
      </c>
      <c r="G323" s="110">
        <v>44389</v>
      </c>
      <c r="H323" s="109">
        <f t="shared" si="40"/>
        <v>7</v>
      </c>
      <c r="I323" s="109">
        <v>8</v>
      </c>
      <c r="J323" s="111">
        <f t="shared" si="41"/>
        <v>0.11874999999999999</v>
      </c>
      <c r="K323" s="112">
        <v>19500</v>
      </c>
      <c r="L323" s="112">
        <v>6608.63</v>
      </c>
      <c r="M323" s="121">
        <v>0.08</v>
      </c>
      <c r="N323" s="112">
        <f t="shared" si="42"/>
        <v>21060</v>
      </c>
      <c r="O323" s="112">
        <f t="shared" si="43"/>
        <v>17506.125</v>
      </c>
      <c r="P323" s="114">
        <f t="shared" si="52"/>
        <v>3553.875</v>
      </c>
      <c r="Q323" s="115">
        <f t="shared" si="53"/>
        <v>3198.4875000000002</v>
      </c>
    </row>
    <row r="324" spans="2:17" x14ac:dyDescent="0.25">
      <c r="B324" s="109">
        <v>319</v>
      </c>
      <c r="C324" s="109" t="s">
        <v>6462</v>
      </c>
      <c r="D324" s="109">
        <v>1200092850</v>
      </c>
      <c r="E324" s="108" t="s">
        <v>1350</v>
      </c>
      <c r="F324" s="109">
        <v>2014</v>
      </c>
      <c r="G324" s="110">
        <v>44389</v>
      </c>
      <c r="H324" s="109">
        <f t="shared" si="40"/>
        <v>7</v>
      </c>
      <c r="I324" s="109">
        <v>10</v>
      </c>
      <c r="J324" s="111">
        <f t="shared" si="41"/>
        <v>9.5000000000000001E-2</v>
      </c>
      <c r="K324" s="112">
        <v>5727.85</v>
      </c>
      <c r="L324" s="112">
        <v>1901.92</v>
      </c>
      <c r="M324" s="121">
        <v>0.08</v>
      </c>
      <c r="N324" s="112">
        <f t="shared" si="42"/>
        <v>6186.0780000000004</v>
      </c>
      <c r="O324" s="112">
        <f t="shared" si="43"/>
        <v>4113.7418700000007</v>
      </c>
      <c r="P324" s="114">
        <f t="shared" si="52"/>
        <v>2072.3361299999997</v>
      </c>
      <c r="Q324" s="115">
        <f t="shared" si="53"/>
        <v>1865.1025169999998</v>
      </c>
    </row>
    <row r="325" spans="2:17" x14ac:dyDescent="0.25">
      <c r="B325" s="109">
        <v>320</v>
      </c>
      <c r="C325" s="109" t="s">
        <v>6462</v>
      </c>
      <c r="D325" s="109">
        <v>1200094800</v>
      </c>
      <c r="E325" s="108" t="s">
        <v>1351</v>
      </c>
      <c r="F325" s="109">
        <v>2015</v>
      </c>
      <c r="G325" s="110">
        <v>44389</v>
      </c>
      <c r="H325" s="109">
        <f t="shared" si="40"/>
        <v>6</v>
      </c>
      <c r="I325" s="109">
        <v>15</v>
      </c>
      <c r="J325" s="111">
        <f t="shared" si="41"/>
        <v>6.3333333333333325E-2</v>
      </c>
      <c r="K325" s="112">
        <v>4040610</v>
      </c>
      <c r="L325" s="112">
        <v>1477866.95</v>
      </c>
      <c r="M325" s="121">
        <v>0</v>
      </c>
      <c r="N325" s="112">
        <f t="shared" si="42"/>
        <v>4040610</v>
      </c>
      <c r="O325" s="112">
        <f t="shared" si="43"/>
        <v>1535431.7999999998</v>
      </c>
      <c r="P325" s="114">
        <f t="shared" si="52"/>
        <v>2505178.2000000002</v>
      </c>
      <c r="Q325" s="115">
        <f t="shared" si="53"/>
        <v>2254660.3800000004</v>
      </c>
    </row>
    <row r="326" spans="2:17" x14ac:dyDescent="0.25">
      <c r="B326" s="109">
        <v>321</v>
      </c>
      <c r="C326" s="109" t="s">
        <v>6462</v>
      </c>
      <c r="D326" s="109">
        <v>1200094810</v>
      </c>
      <c r="E326" s="108" t="s">
        <v>1351</v>
      </c>
      <c r="F326" s="109">
        <v>2015</v>
      </c>
      <c r="G326" s="110">
        <v>44389</v>
      </c>
      <c r="H326" s="109">
        <f t="shared" ref="H326:H389" si="54">YEAR(G326)-F326</f>
        <v>6</v>
      </c>
      <c r="I326" s="109">
        <v>15</v>
      </c>
      <c r="J326" s="111">
        <f t="shared" ref="J326:J389" si="55">(95/I326/100)</f>
        <v>6.3333333333333325E-2</v>
      </c>
      <c r="K326" s="112">
        <v>4040609</v>
      </c>
      <c r="L326" s="112">
        <v>1477866.58</v>
      </c>
      <c r="M326" s="121">
        <v>0</v>
      </c>
      <c r="N326" s="112">
        <f t="shared" ref="N326:N389" si="56">K326*(1+M326)</f>
        <v>4040609</v>
      </c>
      <c r="O326" s="112">
        <f t="shared" ref="O326:O389" si="57">H326*J326*N326</f>
        <v>1535431.4199999997</v>
      </c>
      <c r="P326" s="114">
        <f t="shared" si="52"/>
        <v>2505177.58</v>
      </c>
      <c r="Q326" s="115">
        <f t="shared" si="53"/>
        <v>2254659.8220000002</v>
      </c>
    </row>
    <row r="327" spans="2:17" x14ac:dyDescent="0.25">
      <c r="B327" s="109">
        <v>322</v>
      </c>
      <c r="C327" s="109" t="s">
        <v>6462</v>
      </c>
      <c r="D327" s="109">
        <v>1200091920</v>
      </c>
      <c r="E327" s="108" t="s">
        <v>1352</v>
      </c>
      <c r="F327" s="109">
        <v>2015</v>
      </c>
      <c r="G327" s="110">
        <v>44389</v>
      </c>
      <c r="H327" s="109">
        <f t="shared" si="54"/>
        <v>6</v>
      </c>
      <c r="I327" s="109">
        <v>15</v>
      </c>
      <c r="J327" s="111">
        <f t="shared" si="55"/>
        <v>6.3333333333333325E-2</v>
      </c>
      <c r="K327" s="112">
        <v>2811320</v>
      </c>
      <c r="L327" s="112">
        <v>1022858.35</v>
      </c>
      <c r="M327" s="121">
        <v>0</v>
      </c>
      <c r="N327" s="112">
        <f t="shared" si="56"/>
        <v>2811320</v>
      </c>
      <c r="O327" s="112">
        <f t="shared" si="57"/>
        <v>1068301.5999999999</v>
      </c>
      <c r="P327" s="114">
        <f t="shared" si="52"/>
        <v>1743018.4000000001</v>
      </c>
      <c r="Q327" s="115">
        <f t="shared" si="53"/>
        <v>1568716.56</v>
      </c>
    </row>
    <row r="328" spans="2:17" x14ac:dyDescent="0.25">
      <c r="B328" s="109">
        <v>323</v>
      </c>
      <c r="C328" s="109" t="s">
        <v>6462</v>
      </c>
      <c r="D328" s="109">
        <v>1200091890</v>
      </c>
      <c r="E328" s="108" t="s">
        <v>1352</v>
      </c>
      <c r="F328" s="109">
        <v>2015</v>
      </c>
      <c r="G328" s="110">
        <v>44389</v>
      </c>
      <c r="H328" s="109">
        <f t="shared" si="54"/>
        <v>6</v>
      </c>
      <c r="I328" s="109">
        <v>15</v>
      </c>
      <c r="J328" s="111">
        <f t="shared" si="55"/>
        <v>6.3333333333333325E-2</v>
      </c>
      <c r="K328" s="112">
        <v>2794570</v>
      </c>
      <c r="L328" s="112">
        <v>1016764.1</v>
      </c>
      <c r="M328" s="121">
        <v>0</v>
      </c>
      <c r="N328" s="112">
        <f t="shared" si="56"/>
        <v>2794570</v>
      </c>
      <c r="O328" s="112">
        <f t="shared" si="57"/>
        <v>1061936.5999999999</v>
      </c>
      <c r="P328" s="114">
        <f t="shared" si="52"/>
        <v>1732633.4000000001</v>
      </c>
      <c r="Q328" s="115">
        <f t="shared" si="53"/>
        <v>1559370.06</v>
      </c>
    </row>
    <row r="329" spans="2:17" x14ac:dyDescent="0.25">
      <c r="B329" s="109">
        <v>324</v>
      </c>
      <c r="C329" s="109" t="s">
        <v>6462</v>
      </c>
      <c r="D329" s="109">
        <v>1200091910</v>
      </c>
      <c r="E329" s="108" t="s">
        <v>1352</v>
      </c>
      <c r="F329" s="109">
        <v>2015</v>
      </c>
      <c r="G329" s="110">
        <v>44389</v>
      </c>
      <c r="H329" s="109">
        <f t="shared" si="54"/>
        <v>6</v>
      </c>
      <c r="I329" s="109">
        <v>15</v>
      </c>
      <c r="J329" s="111">
        <f t="shared" si="55"/>
        <v>6.3333333333333325E-2</v>
      </c>
      <c r="K329" s="112">
        <v>2794570</v>
      </c>
      <c r="L329" s="112">
        <v>1016764.1</v>
      </c>
      <c r="M329" s="121">
        <v>0</v>
      </c>
      <c r="N329" s="112">
        <f t="shared" si="56"/>
        <v>2794570</v>
      </c>
      <c r="O329" s="112">
        <f t="shared" si="57"/>
        <v>1061936.5999999999</v>
      </c>
      <c r="P329" s="114">
        <f t="shared" si="52"/>
        <v>1732633.4000000001</v>
      </c>
      <c r="Q329" s="115">
        <f t="shared" si="53"/>
        <v>1559370.06</v>
      </c>
    </row>
    <row r="330" spans="2:17" x14ac:dyDescent="0.25">
      <c r="B330" s="109">
        <v>325</v>
      </c>
      <c r="C330" s="109" t="s">
        <v>6462</v>
      </c>
      <c r="D330" s="109">
        <v>1200091900</v>
      </c>
      <c r="E330" s="108" t="s">
        <v>1352</v>
      </c>
      <c r="F330" s="109">
        <v>2015</v>
      </c>
      <c r="G330" s="110">
        <v>44389</v>
      </c>
      <c r="H330" s="109">
        <f t="shared" si="54"/>
        <v>6</v>
      </c>
      <c r="I330" s="109">
        <v>15</v>
      </c>
      <c r="J330" s="111">
        <f t="shared" si="55"/>
        <v>6.3333333333333325E-2</v>
      </c>
      <c r="K330" s="112">
        <v>2794570</v>
      </c>
      <c r="L330" s="112">
        <v>1016764.1</v>
      </c>
      <c r="M330" s="121">
        <v>0</v>
      </c>
      <c r="N330" s="112">
        <f t="shared" si="56"/>
        <v>2794570</v>
      </c>
      <c r="O330" s="112">
        <f t="shared" si="57"/>
        <v>1061936.5999999999</v>
      </c>
      <c r="P330" s="114">
        <f t="shared" si="52"/>
        <v>1732633.4000000001</v>
      </c>
      <c r="Q330" s="115">
        <f t="shared" si="53"/>
        <v>1559370.06</v>
      </c>
    </row>
    <row r="331" spans="2:17" x14ac:dyDescent="0.25">
      <c r="B331" s="109">
        <v>326</v>
      </c>
      <c r="C331" s="109" t="s">
        <v>6462</v>
      </c>
      <c r="D331" s="109">
        <v>1200091930</v>
      </c>
      <c r="E331" s="108" t="s">
        <v>1353</v>
      </c>
      <c r="F331" s="109">
        <v>2015</v>
      </c>
      <c r="G331" s="110">
        <v>44389</v>
      </c>
      <c r="H331" s="109">
        <f t="shared" si="54"/>
        <v>6</v>
      </c>
      <c r="I331" s="109">
        <v>15</v>
      </c>
      <c r="J331" s="111">
        <f t="shared" si="55"/>
        <v>6.3333333333333325E-2</v>
      </c>
      <c r="K331" s="112">
        <v>2124570</v>
      </c>
      <c r="L331" s="112">
        <v>772994.24</v>
      </c>
      <c r="M331" s="121">
        <v>0</v>
      </c>
      <c r="N331" s="112">
        <f t="shared" si="56"/>
        <v>2124570</v>
      </c>
      <c r="O331" s="112">
        <f t="shared" si="57"/>
        <v>807336.59999999986</v>
      </c>
      <c r="P331" s="114">
        <f t="shared" si="52"/>
        <v>1317233.4000000001</v>
      </c>
      <c r="Q331" s="115">
        <f t="shared" si="53"/>
        <v>1185510.06</v>
      </c>
    </row>
    <row r="332" spans="2:17" x14ac:dyDescent="0.25">
      <c r="B332" s="109">
        <v>327</v>
      </c>
      <c r="C332" s="109" t="s">
        <v>6462</v>
      </c>
      <c r="D332" s="109">
        <v>1200091940</v>
      </c>
      <c r="E332" s="108" t="s">
        <v>1354</v>
      </c>
      <c r="F332" s="109">
        <v>2015</v>
      </c>
      <c r="G332" s="110">
        <v>44389</v>
      </c>
      <c r="H332" s="109">
        <f t="shared" si="54"/>
        <v>6</v>
      </c>
      <c r="I332" s="109">
        <v>15</v>
      </c>
      <c r="J332" s="111">
        <f t="shared" si="55"/>
        <v>6.3333333333333325E-2</v>
      </c>
      <c r="K332" s="112">
        <v>1433800</v>
      </c>
      <c r="L332" s="112">
        <v>521274.68</v>
      </c>
      <c r="M332" s="121">
        <v>0</v>
      </c>
      <c r="N332" s="112">
        <f t="shared" si="56"/>
        <v>1433800</v>
      </c>
      <c r="O332" s="112">
        <f t="shared" si="57"/>
        <v>544843.99999999988</v>
      </c>
      <c r="P332" s="114">
        <f t="shared" si="52"/>
        <v>888956.00000000012</v>
      </c>
      <c r="Q332" s="115">
        <f t="shared" si="53"/>
        <v>800060.40000000014</v>
      </c>
    </row>
    <row r="333" spans="2:17" x14ac:dyDescent="0.25">
      <c r="B333" s="109">
        <v>328</v>
      </c>
      <c r="C333" s="109" t="s">
        <v>6462</v>
      </c>
      <c r="D333" s="109">
        <v>1200093840</v>
      </c>
      <c r="E333" s="108" t="s">
        <v>1355</v>
      </c>
      <c r="F333" s="109">
        <v>2015</v>
      </c>
      <c r="G333" s="110">
        <v>44389</v>
      </c>
      <c r="H333" s="109">
        <f t="shared" si="54"/>
        <v>6</v>
      </c>
      <c r="I333" s="109">
        <v>15</v>
      </c>
      <c r="J333" s="111">
        <f t="shared" si="55"/>
        <v>6.3333333333333325E-2</v>
      </c>
      <c r="K333" s="112">
        <v>675995.8</v>
      </c>
      <c r="L333" s="112">
        <v>245770.85</v>
      </c>
      <c r="M333" s="121">
        <v>0</v>
      </c>
      <c r="N333" s="112">
        <f t="shared" si="56"/>
        <v>675995.8</v>
      </c>
      <c r="O333" s="112">
        <f t="shared" si="57"/>
        <v>256878.40399999998</v>
      </c>
      <c r="P333" s="114">
        <f t="shared" si="52"/>
        <v>419117.39600000007</v>
      </c>
      <c r="Q333" s="115">
        <f t="shared" si="53"/>
        <v>377205.65640000009</v>
      </c>
    </row>
    <row r="334" spans="2:17" x14ac:dyDescent="0.25">
      <c r="B334" s="109">
        <v>329</v>
      </c>
      <c r="C334" s="109" t="s">
        <v>6462</v>
      </c>
      <c r="D334" s="109">
        <v>1200091420</v>
      </c>
      <c r="E334" s="108" t="s">
        <v>1356</v>
      </c>
      <c r="F334" s="109">
        <v>2015</v>
      </c>
      <c r="G334" s="110">
        <v>44389</v>
      </c>
      <c r="H334" s="109">
        <f t="shared" si="54"/>
        <v>6</v>
      </c>
      <c r="I334" s="109">
        <v>10</v>
      </c>
      <c r="J334" s="111">
        <f t="shared" si="55"/>
        <v>9.5000000000000001E-2</v>
      </c>
      <c r="K334" s="112">
        <v>416849.75</v>
      </c>
      <c r="L334" s="112">
        <v>152121.57999999999</v>
      </c>
      <c r="M334" s="121">
        <v>0</v>
      </c>
      <c r="N334" s="112">
        <f t="shared" si="56"/>
        <v>416849.75</v>
      </c>
      <c r="O334" s="112">
        <f t="shared" si="57"/>
        <v>237604.35750000001</v>
      </c>
      <c r="P334" s="114">
        <f t="shared" si="52"/>
        <v>179245.39249999999</v>
      </c>
      <c r="Q334" s="115">
        <f t="shared" si="53"/>
        <v>161320.85324999999</v>
      </c>
    </row>
    <row r="335" spans="2:17" x14ac:dyDescent="0.25">
      <c r="B335" s="109">
        <v>330</v>
      </c>
      <c r="C335" s="109" t="s">
        <v>6462</v>
      </c>
      <c r="D335" s="109">
        <v>1200101130</v>
      </c>
      <c r="E335" s="108" t="s">
        <v>1357</v>
      </c>
      <c r="F335" s="109">
        <v>2015</v>
      </c>
      <c r="G335" s="110">
        <v>44389</v>
      </c>
      <c r="H335" s="109">
        <f t="shared" si="54"/>
        <v>6</v>
      </c>
      <c r="I335" s="109">
        <v>10</v>
      </c>
      <c r="J335" s="111">
        <f t="shared" si="55"/>
        <v>9.5000000000000001E-2</v>
      </c>
      <c r="K335" s="112">
        <v>406109.38</v>
      </c>
      <c r="L335" s="112">
        <v>168084.1</v>
      </c>
      <c r="M335" s="121">
        <v>0</v>
      </c>
      <c r="N335" s="112">
        <f t="shared" si="56"/>
        <v>406109.38</v>
      </c>
      <c r="O335" s="112">
        <f t="shared" si="57"/>
        <v>231482.34660000002</v>
      </c>
      <c r="P335" s="114">
        <f t="shared" si="52"/>
        <v>174627.03339999999</v>
      </c>
      <c r="Q335" s="115">
        <f t="shared" si="53"/>
        <v>157164.33005999998</v>
      </c>
    </row>
    <row r="336" spans="2:17" x14ac:dyDescent="0.25">
      <c r="B336" s="109">
        <v>331</v>
      </c>
      <c r="C336" s="109" t="s">
        <v>6462</v>
      </c>
      <c r="D336" s="109">
        <v>1200095520</v>
      </c>
      <c r="E336" s="108" t="s">
        <v>1358</v>
      </c>
      <c r="F336" s="109">
        <v>2015</v>
      </c>
      <c r="G336" s="110">
        <v>44389</v>
      </c>
      <c r="H336" s="109">
        <f t="shared" si="54"/>
        <v>6</v>
      </c>
      <c r="I336" s="109">
        <v>10</v>
      </c>
      <c r="J336" s="111">
        <f t="shared" si="55"/>
        <v>9.5000000000000001E-2</v>
      </c>
      <c r="K336" s="112">
        <v>388135</v>
      </c>
      <c r="L336" s="112">
        <v>148873.41</v>
      </c>
      <c r="M336" s="121">
        <v>0</v>
      </c>
      <c r="N336" s="112">
        <f t="shared" si="56"/>
        <v>388135</v>
      </c>
      <c r="O336" s="112">
        <f t="shared" si="57"/>
        <v>221236.95</v>
      </c>
      <c r="P336" s="114">
        <f t="shared" si="52"/>
        <v>166898.04999999999</v>
      </c>
      <c r="Q336" s="115">
        <f t="shared" si="53"/>
        <v>150208.245</v>
      </c>
    </row>
    <row r="337" spans="2:17" x14ac:dyDescent="0.25">
      <c r="B337" s="109">
        <v>332</v>
      </c>
      <c r="C337" s="109" t="s">
        <v>6462</v>
      </c>
      <c r="D337" s="109">
        <v>1200098040</v>
      </c>
      <c r="E337" s="108" t="s">
        <v>1359</v>
      </c>
      <c r="F337" s="109">
        <v>2015</v>
      </c>
      <c r="G337" s="110">
        <v>44389</v>
      </c>
      <c r="H337" s="109">
        <f t="shared" si="54"/>
        <v>6</v>
      </c>
      <c r="I337" s="109">
        <v>10</v>
      </c>
      <c r="J337" s="111">
        <f t="shared" si="55"/>
        <v>9.5000000000000001E-2</v>
      </c>
      <c r="K337" s="112">
        <v>345889.4</v>
      </c>
      <c r="L337" s="112">
        <v>139852.04999999999</v>
      </c>
      <c r="M337" s="121">
        <v>0</v>
      </c>
      <c r="N337" s="112">
        <f t="shared" si="56"/>
        <v>345889.4</v>
      </c>
      <c r="O337" s="112">
        <f t="shared" si="57"/>
        <v>197156.95800000004</v>
      </c>
      <c r="P337" s="114">
        <f t="shared" si="52"/>
        <v>148732.44199999998</v>
      </c>
      <c r="Q337" s="115">
        <f t="shared" si="53"/>
        <v>133859.19779999999</v>
      </c>
    </row>
    <row r="338" spans="2:17" x14ac:dyDescent="0.25">
      <c r="B338" s="109">
        <v>333</v>
      </c>
      <c r="C338" s="109" t="s">
        <v>6462</v>
      </c>
      <c r="D338" s="109">
        <v>1200092810</v>
      </c>
      <c r="E338" s="108" t="s">
        <v>1360</v>
      </c>
      <c r="F338" s="109">
        <v>2015</v>
      </c>
      <c r="G338" s="110">
        <v>44389</v>
      </c>
      <c r="H338" s="109">
        <f t="shared" si="54"/>
        <v>6</v>
      </c>
      <c r="I338" s="109">
        <v>10</v>
      </c>
      <c r="J338" s="111">
        <f t="shared" si="55"/>
        <v>9.5000000000000001E-2</v>
      </c>
      <c r="K338" s="112">
        <v>318733.40000000002</v>
      </c>
      <c r="L338" s="112">
        <v>115704.59</v>
      </c>
      <c r="M338" s="121">
        <v>0</v>
      </c>
      <c r="N338" s="112">
        <f t="shared" si="56"/>
        <v>318733.40000000002</v>
      </c>
      <c r="O338" s="112">
        <f t="shared" si="57"/>
        <v>181678.03800000003</v>
      </c>
      <c r="P338" s="114">
        <f t="shared" si="52"/>
        <v>137055.36199999999</v>
      </c>
      <c r="Q338" s="115">
        <f t="shared" si="53"/>
        <v>123349.82579999999</v>
      </c>
    </row>
    <row r="339" spans="2:17" x14ac:dyDescent="0.25">
      <c r="B339" s="109">
        <v>334</v>
      </c>
      <c r="C339" s="109" t="s">
        <v>6462</v>
      </c>
      <c r="D339" s="109">
        <v>1200101500</v>
      </c>
      <c r="E339" s="108" t="s">
        <v>1361</v>
      </c>
      <c r="F339" s="109">
        <v>2015</v>
      </c>
      <c r="G339" s="110">
        <v>44389</v>
      </c>
      <c r="H339" s="109">
        <f t="shared" si="54"/>
        <v>6</v>
      </c>
      <c r="I339" s="109">
        <v>10</v>
      </c>
      <c r="J339" s="111">
        <f t="shared" si="55"/>
        <v>9.5000000000000001E-2</v>
      </c>
      <c r="K339" s="112">
        <v>233500</v>
      </c>
      <c r="L339" s="112">
        <v>97918.98</v>
      </c>
      <c r="M339" s="121">
        <v>0</v>
      </c>
      <c r="N339" s="112">
        <f t="shared" si="56"/>
        <v>233500</v>
      </c>
      <c r="O339" s="112">
        <f t="shared" si="57"/>
        <v>133095</v>
      </c>
      <c r="P339" s="114">
        <f t="shared" si="52"/>
        <v>100405</v>
      </c>
      <c r="Q339" s="115">
        <f t="shared" si="53"/>
        <v>90364.5</v>
      </c>
    </row>
    <row r="340" spans="2:17" x14ac:dyDescent="0.25">
      <c r="B340" s="109">
        <v>335</v>
      </c>
      <c r="C340" s="109" t="s">
        <v>6462</v>
      </c>
      <c r="D340" s="109">
        <v>1200096580</v>
      </c>
      <c r="E340" s="108" t="s">
        <v>1362</v>
      </c>
      <c r="F340" s="109">
        <v>2015</v>
      </c>
      <c r="G340" s="110">
        <v>44389</v>
      </c>
      <c r="H340" s="109">
        <f t="shared" si="54"/>
        <v>6</v>
      </c>
      <c r="I340" s="109">
        <v>10</v>
      </c>
      <c r="J340" s="111">
        <f t="shared" si="55"/>
        <v>9.5000000000000001E-2</v>
      </c>
      <c r="K340" s="112">
        <v>144958.32</v>
      </c>
      <c r="L340" s="112">
        <v>52741.01</v>
      </c>
      <c r="M340" s="121">
        <v>0</v>
      </c>
      <c r="N340" s="112">
        <f t="shared" si="56"/>
        <v>144958.32</v>
      </c>
      <c r="O340" s="112">
        <f t="shared" si="57"/>
        <v>82626.242400000017</v>
      </c>
      <c r="P340" s="114">
        <f t="shared" si="52"/>
        <v>62332.07759999999</v>
      </c>
      <c r="Q340" s="115">
        <f t="shared" si="53"/>
        <v>56098.869839999992</v>
      </c>
    </row>
    <row r="341" spans="2:17" x14ac:dyDescent="0.25">
      <c r="B341" s="109">
        <v>336</v>
      </c>
      <c r="C341" s="109" t="s">
        <v>6462</v>
      </c>
      <c r="D341" s="109">
        <v>1200104320</v>
      </c>
      <c r="E341" s="108" t="s">
        <v>1363</v>
      </c>
      <c r="F341" s="109">
        <v>2015</v>
      </c>
      <c r="G341" s="110">
        <v>44389</v>
      </c>
      <c r="H341" s="109">
        <f t="shared" si="54"/>
        <v>6</v>
      </c>
      <c r="I341" s="109">
        <v>10</v>
      </c>
      <c r="J341" s="111">
        <f t="shared" si="55"/>
        <v>9.5000000000000001E-2</v>
      </c>
      <c r="K341" s="112">
        <v>126000</v>
      </c>
      <c r="L341" s="112">
        <v>54628.68</v>
      </c>
      <c r="M341" s="121">
        <v>0</v>
      </c>
      <c r="N341" s="112">
        <f t="shared" si="56"/>
        <v>126000</v>
      </c>
      <c r="O341" s="112">
        <f t="shared" si="57"/>
        <v>71820.000000000015</v>
      </c>
      <c r="P341" s="114">
        <f t="shared" si="52"/>
        <v>54179.999999999985</v>
      </c>
      <c r="Q341" s="115">
        <f t="shared" si="53"/>
        <v>48761.999999999985</v>
      </c>
    </row>
    <row r="342" spans="2:17" x14ac:dyDescent="0.25">
      <c r="B342" s="109">
        <v>337</v>
      </c>
      <c r="C342" s="109" t="s">
        <v>6462</v>
      </c>
      <c r="D342" s="109">
        <v>1200096070</v>
      </c>
      <c r="E342" s="108" t="s">
        <v>1364</v>
      </c>
      <c r="F342" s="109">
        <v>2015</v>
      </c>
      <c r="G342" s="110">
        <v>44389</v>
      </c>
      <c r="H342" s="109">
        <f t="shared" si="54"/>
        <v>6</v>
      </c>
      <c r="I342" s="109">
        <v>10</v>
      </c>
      <c r="J342" s="111">
        <f t="shared" si="55"/>
        <v>9.5000000000000001E-2</v>
      </c>
      <c r="K342" s="112">
        <v>113000</v>
      </c>
      <c r="L342" s="112">
        <v>40989.589999999997</v>
      </c>
      <c r="M342" s="121">
        <v>0</v>
      </c>
      <c r="N342" s="112">
        <f t="shared" si="56"/>
        <v>113000</v>
      </c>
      <c r="O342" s="112">
        <f t="shared" si="57"/>
        <v>64410.000000000007</v>
      </c>
      <c r="P342" s="114">
        <f t="shared" si="52"/>
        <v>48589.999999999993</v>
      </c>
      <c r="Q342" s="115">
        <f t="shared" si="53"/>
        <v>43730.999999999993</v>
      </c>
    </row>
    <row r="343" spans="2:17" x14ac:dyDescent="0.25">
      <c r="B343" s="109">
        <v>338</v>
      </c>
      <c r="C343" s="109" t="s">
        <v>6462</v>
      </c>
      <c r="D343" s="109">
        <v>1200096570</v>
      </c>
      <c r="E343" s="108" t="s">
        <v>1365</v>
      </c>
      <c r="F343" s="109">
        <v>2015</v>
      </c>
      <c r="G343" s="110">
        <v>44389</v>
      </c>
      <c r="H343" s="109">
        <f t="shared" si="54"/>
        <v>6</v>
      </c>
      <c r="I343" s="109">
        <v>10</v>
      </c>
      <c r="J343" s="111">
        <f t="shared" si="55"/>
        <v>9.5000000000000001E-2</v>
      </c>
      <c r="K343" s="112">
        <v>82950</v>
      </c>
      <c r="L343" s="112">
        <v>34445.39</v>
      </c>
      <c r="M343" s="121">
        <v>0</v>
      </c>
      <c r="N343" s="112">
        <f t="shared" si="56"/>
        <v>82950</v>
      </c>
      <c r="O343" s="112">
        <f t="shared" si="57"/>
        <v>47281.500000000007</v>
      </c>
      <c r="P343" s="114">
        <f t="shared" si="52"/>
        <v>35668.499999999993</v>
      </c>
      <c r="Q343" s="115">
        <f t="shared" si="53"/>
        <v>32101.649999999994</v>
      </c>
    </row>
    <row r="344" spans="2:17" x14ac:dyDescent="0.25">
      <c r="B344" s="109">
        <v>339</v>
      </c>
      <c r="C344" s="109" t="s">
        <v>6462</v>
      </c>
      <c r="D344" s="109">
        <v>1200100350</v>
      </c>
      <c r="E344" s="108" t="s">
        <v>1366</v>
      </c>
      <c r="F344" s="109">
        <v>2015</v>
      </c>
      <c r="G344" s="110">
        <v>44389</v>
      </c>
      <c r="H344" s="109">
        <f t="shared" si="54"/>
        <v>6</v>
      </c>
      <c r="I344" s="109">
        <v>10</v>
      </c>
      <c r="J344" s="111">
        <f t="shared" si="55"/>
        <v>9.5000000000000001E-2</v>
      </c>
      <c r="K344" s="112">
        <v>50400</v>
      </c>
      <c r="L344" s="112">
        <v>21135.4</v>
      </c>
      <c r="M344" s="121">
        <v>0</v>
      </c>
      <c r="N344" s="112">
        <f t="shared" si="56"/>
        <v>50400</v>
      </c>
      <c r="O344" s="112">
        <f t="shared" si="57"/>
        <v>28728.000000000004</v>
      </c>
      <c r="P344" s="114">
        <f t="shared" si="52"/>
        <v>21671.999999999996</v>
      </c>
      <c r="Q344" s="115">
        <f t="shared" si="53"/>
        <v>19504.799999999996</v>
      </c>
    </row>
    <row r="345" spans="2:17" x14ac:dyDescent="0.25">
      <c r="B345" s="109">
        <v>340</v>
      </c>
      <c r="C345" s="109" t="s">
        <v>6462</v>
      </c>
      <c r="D345" s="109">
        <v>1200100330</v>
      </c>
      <c r="E345" s="108" t="s">
        <v>1366</v>
      </c>
      <c r="F345" s="109">
        <v>2015</v>
      </c>
      <c r="G345" s="110">
        <v>44389</v>
      </c>
      <c r="H345" s="109">
        <f t="shared" si="54"/>
        <v>6</v>
      </c>
      <c r="I345" s="109">
        <v>10</v>
      </c>
      <c r="J345" s="111">
        <f t="shared" si="55"/>
        <v>9.5000000000000001E-2</v>
      </c>
      <c r="K345" s="112">
        <v>50400</v>
      </c>
      <c r="L345" s="112">
        <v>20378.03</v>
      </c>
      <c r="M345" s="121">
        <v>0</v>
      </c>
      <c r="N345" s="112">
        <f t="shared" si="56"/>
        <v>50400</v>
      </c>
      <c r="O345" s="112">
        <f t="shared" si="57"/>
        <v>28728.000000000004</v>
      </c>
      <c r="P345" s="114">
        <f t="shared" si="52"/>
        <v>21671.999999999996</v>
      </c>
      <c r="Q345" s="115">
        <f t="shared" si="53"/>
        <v>19504.799999999996</v>
      </c>
    </row>
    <row r="346" spans="2:17" x14ac:dyDescent="0.25">
      <c r="B346" s="109">
        <v>341</v>
      </c>
      <c r="C346" s="109" t="s">
        <v>6462</v>
      </c>
      <c r="D346" s="109">
        <v>1200100340</v>
      </c>
      <c r="E346" s="108" t="s">
        <v>1366</v>
      </c>
      <c r="F346" s="109">
        <v>2015</v>
      </c>
      <c r="G346" s="110">
        <v>44389</v>
      </c>
      <c r="H346" s="109">
        <f t="shared" si="54"/>
        <v>6</v>
      </c>
      <c r="I346" s="109">
        <v>10</v>
      </c>
      <c r="J346" s="111">
        <f t="shared" si="55"/>
        <v>9.5000000000000001E-2</v>
      </c>
      <c r="K346" s="112">
        <v>50400</v>
      </c>
      <c r="L346" s="112">
        <v>21135.4</v>
      </c>
      <c r="M346" s="121">
        <v>0</v>
      </c>
      <c r="N346" s="112">
        <f t="shared" si="56"/>
        <v>50400</v>
      </c>
      <c r="O346" s="112">
        <f t="shared" si="57"/>
        <v>28728.000000000004</v>
      </c>
      <c r="P346" s="114">
        <f t="shared" si="52"/>
        <v>21671.999999999996</v>
      </c>
      <c r="Q346" s="115">
        <f t="shared" si="53"/>
        <v>19504.799999999996</v>
      </c>
    </row>
    <row r="347" spans="2:17" x14ac:dyDescent="0.25">
      <c r="B347" s="109">
        <v>342</v>
      </c>
      <c r="C347" s="109" t="s">
        <v>6462</v>
      </c>
      <c r="D347" s="109">
        <v>1200101650</v>
      </c>
      <c r="E347" s="108" t="s">
        <v>1367</v>
      </c>
      <c r="F347" s="109">
        <v>2015</v>
      </c>
      <c r="G347" s="110">
        <v>44389</v>
      </c>
      <c r="H347" s="109">
        <f t="shared" si="54"/>
        <v>6</v>
      </c>
      <c r="I347" s="109">
        <v>10</v>
      </c>
      <c r="J347" s="111">
        <f t="shared" si="55"/>
        <v>9.5000000000000001E-2</v>
      </c>
      <c r="K347" s="112">
        <v>50007.5</v>
      </c>
      <c r="L347" s="112">
        <v>21106.7</v>
      </c>
      <c r="M347" s="121">
        <v>0</v>
      </c>
      <c r="N347" s="112">
        <f t="shared" si="56"/>
        <v>50007.5</v>
      </c>
      <c r="O347" s="112">
        <f t="shared" si="57"/>
        <v>28504.275000000001</v>
      </c>
      <c r="P347" s="114">
        <f t="shared" si="52"/>
        <v>21503.224999999999</v>
      </c>
      <c r="Q347" s="115">
        <f t="shared" si="53"/>
        <v>19352.9025</v>
      </c>
    </row>
    <row r="348" spans="2:17" x14ac:dyDescent="0.25">
      <c r="B348" s="109">
        <v>343</v>
      </c>
      <c r="C348" s="109" t="s">
        <v>6462</v>
      </c>
      <c r="D348" s="109">
        <v>1200110500</v>
      </c>
      <c r="E348" s="108" t="s">
        <v>1368</v>
      </c>
      <c r="F348" s="109">
        <v>2016</v>
      </c>
      <c r="G348" s="110">
        <v>44389</v>
      </c>
      <c r="H348" s="109">
        <f t="shared" si="54"/>
        <v>5</v>
      </c>
      <c r="I348" s="109">
        <v>15</v>
      </c>
      <c r="J348" s="111">
        <f t="shared" si="55"/>
        <v>6.3333333333333325E-2</v>
      </c>
      <c r="K348" s="112">
        <v>4027005</v>
      </c>
      <c r="L348" s="112">
        <v>1794363.98</v>
      </c>
      <c r="M348" s="121">
        <v>0.01</v>
      </c>
      <c r="N348" s="112">
        <f t="shared" si="56"/>
        <v>4067275.05</v>
      </c>
      <c r="O348" s="112">
        <f t="shared" si="57"/>
        <v>1287970.4324999999</v>
      </c>
      <c r="P348" s="114">
        <f t="shared" si="52"/>
        <v>2779304.6174999997</v>
      </c>
      <c r="Q348" s="115">
        <f t="shared" si="53"/>
        <v>2501374.1557499999</v>
      </c>
    </row>
    <row r="349" spans="2:17" x14ac:dyDescent="0.25">
      <c r="B349" s="109">
        <v>344</v>
      </c>
      <c r="C349" s="109" t="s">
        <v>6462</v>
      </c>
      <c r="D349" s="109">
        <v>1200110600</v>
      </c>
      <c r="E349" s="108" t="s">
        <v>1369</v>
      </c>
      <c r="F349" s="109">
        <v>2016</v>
      </c>
      <c r="G349" s="110">
        <v>44389</v>
      </c>
      <c r="H349" s="109">
        <f t="shared" si="54"/>
        <v>5</v>
      </c>
      <c r="I349" s="109">
        <v>15</v>
      </c>
      <c r="J349" s="111">
        <f t="shared" si="55"/>
        <v>6.3333333333333325E-2</v>
      </c>
      <c r="K349" s="112">
        <v>2552447</v>
      </c>
      <c r="L349" s="112">
        <v>1137326.3700000001</v>
      </c>
      <c r="M349" s="121">
        <v>0.01</v>
      </c>
      <c r="N349" s="112">
        <f t="shared" si="56"/>
        <v>2577971.4700000002</v>
      </c>
      <c r="O349" s="112">
        <f t="shared" si="57"/>
        <v>816357.63216666668</v>
      </c>
      <c r="P349" s="114">
        <f t="shared" si="52"/>
        <v>1761613.8378333335</v>
      </c>
      <c r="Q349" s="115">
        <f t="shared" si="53"/>
        <v>1585452.4540500003</v>
      </c>
    </row>
    <row r="350" spans="2:17" x14ac:dyDescent="0.25">
      <c r="B350" s="109">
        <v>345</v>
      </c>
      <c r="C350" s="109" t="s">
        <v>6462</v>
      </c>
      <c r="D350" s="109">
        <v>1200110450</v>
      </c>
      <c r="E350" s="108" t="s">
        <v>1370</v>
      </c>
      <c r="F350" s="109">
        <v>2016</v>
      </c>
      <c r="G350" s="110">
        <v>44389</v>
      </c>
      <c r="H350" s="109">
        <f t="shared" si="54"/>
        <v>5</v>
      </c>
      <c r="I350" s="109">
        <v>15</v>
      </c>
      <c r="J350" s="111">
        <f t="shared" si="55"/>
        <v>6.3333333333333325E-2</v>
      </c>
      <c r="K350" s="112">
        <v>2480975.5299999998</v>
      </c>
      <c r="L350" s="112">
        <v>1105479.92</v>
      </c>
      <c r="M350" s="121">
        <v>0.01</v>
      </c>
      <c r="N350" s="112">
        <f t="shared" si="56"/>
        <v>2505785.2852999996</v>
      </c>
      <c r="O350" s="112">
        <f t="shared" si="57"/>
        <v>793498.67367833317</v>
      </c>
      <c r="P350" s="114">
        <f t="shared" si="52"/>
        <v>1712286.6116216665</v>
      </c>
      <c r="Q350" s="115">
        <f t="shared" si="53"/>
        <v>1541057.9504594998</v>
      </c>
    </row>
    <row r="351" spans="2:17" x14ac:dyDescent="0.25">
      <c r="B351" s="109">
        <v>346</v>
      </c>
      <c r="C351" s="109" t="s">
        <v>6462</v>
      </c>
      <c r="D351" s="109">
        <v>1200110520</v>
      </c>
      <c r="E351" s="108" t="s">
        <v>1371</v>
      </c>
      <c r="F351" s="109">
        <v>2016</v>
      </c>
      <c r="G351" s="110">
        <v>44389</v>
      </c>
      <c r="H351" s="109">
        <f t="shared" si="54"/>
        <v>5</v>
      </c>
      <c r="I351" s="109">
        <v>15</v>
      </c>
      <c r="J351" s="111">
        <f t="shared" si="55"/>
        <v>6.3333333333333325E-2</v>
      </c>
      <c r="K351" s="112">
        <v>2178924.6</v>
      </c>
      <c r="L351" s="112">
        <v>970891.23</v>
      </c>
      <c r="M351" s="121">
        <v>0.01</v>
      </c>
      <c r="N351" s="112">
        <f t="shared" si="56"/>
        <v>2200713.8459999999</v>
      </c>
      <c r="O351" s="112">
        <f t="shared" si="57"/>
        <v>696892.71789999993</v>
      </c>
      <c r="P351" s="114">
        <f t="shared" si="52"/>
        <v>1503821.1280999999</v>
      </c>
      <c r="Q351" s="115">
        <f t="shared" si="53"/>
        <v>1353439.01529</v>
      </c>
    </row>
    <row r="352" spans="2:17" x14ac:dyDescent="0.25">
      <c r="B352" s="109">
        <v>347</v>
      </c>
      <c r="C352" s="109" t="s">
        <v>6462</v>
      </c>
      <c r="D352" s="109">
        <v>1200110530</v>
      </c>
      <c r="E352" s="108" t="s">
        <v>1371</v>
      </c>
      <c r="F352" s="109">
        <v>2016</v>
      </c>
      <c r="G352" s="110">
        <v>44389</v>
      </c>
      <c r="H352" s="109">
        <f t="shared" si="54"/>
        <v>5</v>
      </c>
      <c r="I352" s="109">
        <v>15</v>
      </c>
      <c r="J352" s="111">
        <f t="shared" si="55"/>
        <v>6.3333333333333325E-2</v>
      </c>
      <c r="K352" s="112">
        <v>2178924.6</v>
      </c>
      <c r="L352" s="112">
        <v>970891.23</v>
      </c>
      <c r="M352" s="121">
        <v>0.01</v>
      </c>
      <c r="N352" s="112">
        <f t="shared" si="56"/>
        <v>2200713.8459999999</v>
      </c>
      <c r="O352" s="112">
        <f t="shared" si="57"/>
        <v>696892.71789999993</v>
      </c>
      <c r="P352" s="114">
        <f t="shared" si="52"/>
        <v>1503821.1280999999</v>
      </c>
      <c r="Q352" s="115">
        <f t="shared" si="53"/>
        <v>1353439.01529</v>
      </c>
    </row>
    <row r="353" spans="2:17" x14ac:dyDescent="0.25">
      <c r="B353" s="109">
        <v>348</v>
      </c>
      <c r="C353" s="109" t="s">
        <v>6462</v>
      </c>
      <c r="D353" s="109">
        <v>1200110510</v>
      </c>
      <c r="E353" s="108" t="s">
        <v>1371</v>
      </c>
      <c r="F353" s="109">
        <v>2016</v>
      </c>
      <c r="G353" s="110">
        <v>44389</v>
      </c>
      <c r="H353" s="109">
        <f t="shared" si="54"/>
        <v>5</v>
      </c>
      <c r="I353" s="109">
        <v>15</v>
      </c>
      <c r="J353" s="111">
        <f t="shared" si="55"/>
        <v>6.3333333333333325E-2</v>
      </c>
      <c r="K353" s="112">
        <v>2178924.6</v>
      </c>
      <c r="L353" s="112">
        <v>970891.23</v>
      </c>
      <c r="M353" s="121">
        <v>0.01</v>
      </c>
      <c r="N353" s="112">
        <f t="shared" si="56"/>
        <v>2200713.8459999999</v>
      </c>
      <c r="O353" s="112">
        <f t="shared" si="57"/>
        <v>696892.71789999993</v>
      </c>
      <c r="P353" s="114">
        <f t="shared" si="52"/>
        <v>1503821.1280999999</v>
      </c>
      <c r="Q353" s="115">
        <f t="shared" si="53"/>
        <v>1353439.01529</v>
      </c>
    </row>
    <row r="354" spans="2:17" x14ac:dyDescent="0.25">
      <c r="B354" s="109">
        <v>349</v>
      </c>
      <c r="C354" s="109" t="s">
        <v>6462</v>
      </c>
      <c r="D354" s="109">
        <v>1200110660</v>
      </c>
      <c r="E354" s="108" t="s">
        <v>1372</v>
      </c>
      <c r="F354" s="109">
        <v>2016</v>
      </c>
      <c r="G354" s="110">
        <v>44389</v>
      </c>
      <c r="H354" s="109">
        <f t="shared" si="54"/>
        <v>5</v>
      </c>
      <c r="I354" s="109">
        <v>15</v>
      </c>
      <c r="J354" s="111">
        <f t="shared" si="55"/>
        <v>6.3333333333333325E-2</v>
      </c>
      <c r="K354" s="112">
        <v>2172974</v>
      </c>
      <c r="L354" s="112">
        <v>968239.73</v>
      </c>
      <c r="M354" s="121">
        <v>0.01</v>
      </c>
      <c r="N354" s="112">
        <f t="shared" si="56"/>
        <v>2194703.7400000002</v>
      </c>
      <c r="O354" s="112">
        <f t="shared" si="57"/>
        <v>694989.51766666665</v>
      </c>
      <c r="P354" s="114">
        <f t="shared" si="52"/>
        <v>1499714.2223333335</v>
      </c>
      <c r="Q354" s="115">
        <f t="shared" si="53"/>
        <v>1349742.8001000001</v>
      </c>
    </row>
    <row r="355" spans="2:17" x14ac:dyDescent="0.25">
      <c r="B355" s="109">
        <v>350</v>
      </c>
      <c r="C355" s="109" t="s">
        <v>6462</v>
      </c>
      <c r="D355" s="109">
        <v>1200124020</v>
      </c>
      <c r="E355" s="108" t="s">
        <v>1373</v>
      </c>
      <c r="F355" s="109">
        <v>2016</v>
      </c>
      <c r="G355" s="110">
        <v>44389</v>
      </c>
      <c r="H355" s="109">
        <f t="shared" si="54"/>
        <v>5</v>
      </c>
      <c r="I355" s="109">
        <v>15</v>
      </c>
      <c r="J355" s="111">
        <f t="shared" si="55"/>
        <v>6.3333333333333325E-2</v>
      </c>
      <c r="K355" s="112">
        <v>2006989</v>
      </c>
      <c r="L355" s="112">
        <v>1107418.04</v>
      </c>
      <c r="M355" s="121">
        <v>0.01</v>
      </c>
      <c r="N355" s="112">
        <f t="shared" si="56"/>
        <v>2027058.8900000001</v>
      </c>
      <c r="O355" s="112">
        <f t="shared" si="57"/>
        <v>641901.98183333338</v>
      </c>
      <c r="P355" s="114">
        <f t="shared" si="52"/>
        <v>1385156.9081666667</v>
      </c>
      <c r="Q355" s="115">
        <f t="shared" si="53"/>
        <v>1246641.21735</v>
      </c>
    </row>
    <row r="356" spans="2:17" x14ac:dyDescent="0.25">
      <c r="B356" s="109">
        <v>351</v>
      </c>
      <c r="C356" s="109" t="s">
        <v>6462</v>
      </c>
      <c r="D356" s="109">
        <v>1200115630</v>
      </c>
      <c r="E356" s="108" t="s">
        <v>1374</v>
      </c>
      <c r="F356" s="109">
        <v>2016</v>
      </c>
      <c r="G356" s="110">
        <v>44389</v>
      </c>
      <c r="H356" s="109">
        <f t="shared" si="54"/>
        <v>5</v>
      </c>
      <c r="I356" s="109">
        <v>3</v>
      </c>
      <c r="J356" s="111">
        <f t="shared" si="55"/>
        <v>0.31666666666666665</v>
      </c>
      <c r="K356" s="112">
        <v>1558980.4</v>
      </c>
      <c r="L356" s="112">
        <v>740231.54</v>
      </c>
      <c r="M356" s="121">
        <v>0.01</v>
      </c>
      <c r="N356" s="112">
        <f t="shared" si="56"/>
        <v>1574570.2039999999</v>
      </c>
      <c r="O356" s="112">
        <f t="shared" si="57"/>
        <v>2493069.4896666664</v>
      </c>
      <c r="P356" s="114">
        <f t="shared" si="52"/>
        <v>78728.510200000004</v>
      </c>
      <c r="Q356" s="115">
        <f t="shared" si="53"/>
        <v>78728.510200000004</v>
      </c>
    </row>
    <row r="357" spans="2:17" x14ac:dyDescent="0.25">
      <c r="B357" s="109">
        <v>352</v>
      </c>
      <c r="C357" s="109" t="s">
        <v>6462</v>
      </c>
      <c r="D357" s="109">
        <v>1200110810</v>
      </c>
      <c r="E357" s="108" t="s">
        <v>1375</v>
      </c>
      <c r="F357" s="109">
        <v>2016</v>
      </c>
      <c r="G357" s="110">
        <v>44389</v>
      </c>
      <c r="H357" s="109">
        <f t="shared" si="54"/>
        <v>5</v>
      </c>
      <c r="I357" s="109">
        <v>15</v>
      </c>
      <c r="J357" s="111">
        <f t="shared" si="55"/>
        <v>6.3333333333333325E-2</v>
      </c>
      <c r="K357" s="112">
        <v>1253400.5</v>
      </c>
      <c r="L357" s="112">
        <v>558493.65</v>
      </c>
      <c r="M357" s="121">
        <v>0.01</v>
      </c>
      <c r="N357" s="112">
        <f t="shared" si="56"/>
        <v>1265934.5050000001</v>
      </c>
      <c r="O357" s="112">
        <f t="shared" si="57"/>
        <v>400879.25991666666</v>
      </c>
      <c r="P357" s="114">
        <f t="shared" si="52"/>
        <v>865055.24508333346</v>
      </c>
      <c r="Q357" s="115">
        <f t="shared" si="53"/>
        <v>778549.72057500016</v>
      </c>
    </row>
    <row r="358" spans="2:17" x14ac:dyDescent="0.25">
      <c r="B358" s="109">
        <v>353</v>
      </c>
      <c r="C358" s="109" t="s">
        <v>6462</v>
      </c>
      <c r="D358" s="109">
        <v>1200122510</v>
      </c>
      <c r="E358" s="108" t="s">
        <v>1376</v>
      </c>
      <c r="F358" s="109">
        <v>2016</v>
      </c>
      <c r="G358" s="110">
        <v>44389</v>
      </c>
      <c r="H358" s="109">
        <f t="shared" si="54"/>
        <v>5</v>
      </c>
      <c r="I358" s="109">
        <v>15</v>
      </c>
      <c r="J358" s="111">
        <f t="shared" si="55"/>
        <v>6.3333333333333325E-2</v>
      </c>
      <c r="K358" s="112">
        <v>1210950</v>
      </c>
      <c r="L358" s="112">
        <v>633011.68000000005</v>
      </c>
      <c r="M358" s="121">
        <v>0.01</v>
      </c>
      <c r="N358" s="112">
        <f t="shared" si="56"/>
        <v>1223059.5</v>
      </c>
      <c r="O358" s="112">
        <f t="shared" si="57"/>
        <v>387302.17499999999</v>
      </c>
      <c r="P358" s="114">
        <f t="shared" ref="P358:P413" si="58">IF(N358-O358&lt;=0,5%*N358,N358-O358)</f>
        <v>835757.32499999995</v>
      </c>
      <c r="Q358" s="115">
        <f t="shared" ref="Q358:Q413" si="59">IF(P358=N358*5%,P358,P358*0.9)</f>
        <v>752181.59250000003</v>
      </c>
    </row>
    <row r="359" spans="2:17" x14ac:dyDescent="0.25">
      <c r="B359" s="109">
        <v>354</v>
      </c>
      <c r="C359" s="109" t="s">
        <v>6462</v>
      </c>
      <c r="D359" s="109">
        <v>1200121520</v>
      </c>
      <c r="E359" s="108" t="s">
        <v>1376</v>
      </c>
      <c r="F359" s="109">
        <v>2016</v>
      </c>
      <c r="G359" s="110">
        <v>44389</v>
      </c>
      <c r="H359" s="109">
        <f t="shared" si="54"/>
        <v>5</v>
      </c>
      <c r="I359" s="109">
        <v>15</v>
      </c>
      <c r="J359" s="111">
        <f t="shared" si="55"/>
        <v>6.3333333333333325E-2</v>
      </c>
      <c r="K359" s="112">
        <v>1210950</v>
      </c>
      <c r="L359" s="112">
        <v>633011.68000000005</v>
      </c>
      <c r="M359" s="121">
        <v>0.01</v>
      </c>
      <c r="N359" s="112">
        <f t="shared" si="56"/>
        <v>1223059.5</v>
      </c>
      <c r="O359" s="112">
        <f t="shared" si="57"/>
        <v>387302.17499999999</v>
      </c>
      <c r="P359" s="114">
        <f t="shared" si="58"/>
        <v>835757.32499999995</v>
      </c>
      <c r="Q359" s="115">
        <f t="shared" si="59"/>
        <v>752181.59250000003</v>
      </c>
    </row>
    <row r="360" spans="2:17" x14ac:dyDescent="0.25">
      <c r="B360" s="109">
        <v>355</v>
      </c>
      <c r="C360" s="109" t="s">
        <v>6462</v>
      </c>
      <c r="D360" s="109">
        <v>1200122520</v>
      </c>
      <c r="E360" s="108" t="s">
        <v>1376</v>
      </c>
      <c r="F360" s="109">
        <v>2016</v>
      </c>
      <c r="G360" s="110">
        <v>44389</v>
      </c>
      <c r="H360" s="109">
        <f t="shared" si="54"/>
        <v>5</v>
      </c>
      <c r="I360" s="109">
        <v>15</v>
      </c>
      <c r="J360" s="111">
        <f t="shared" si="55"/>
        <v>6.3333333333333325E-2</v>
      </c>
      <c r="K360" s="112">
        <v>1210950</v>
      </c>
      <c r="L360" s="112">
        <v>633675.21</v>
      </c>
      <c r="M360" s="121">
        <v>0.01</v>
      </c>
      <c r="N360" s="112">
        <f t="shared" si="56"/>
        <v>1223059.5</v>
      </c>
      <c r="O360" s="112">
        <f t="shared" si="57"/>
        <v>387302.17499999999</v>
      </c>
      <c r="P360" s="114">
        <f t="shared" si="58"/>
        <v>835757.32499999995</v>
      </c>
      <c r="Q360" s="115">
        <f t="shared" si="59"/>
        <v>752181.59250000003</v>
      </c>
    </row>
    <row r="361" spans="2:17" x14ac:dyDescent="0.25">
      <c r="B361" s="109">
        <v>356</v>
      </c>
      <c r="C361" s="109" t="s">
        <v>6462</v>
      </c>
      <c r="D361" s="109">
        <v>1200122530</v>
      </c>
      <c r="E361" s="108" t="s">
        <v>1376</v>
      </c>
      <c r="F361" s="109">
        <v>2016</v>
      </c>
      <c r="G361" s="110">
        <v>44389</v>
      </c>
      <c r="H361" s="109">
        <f t="shared" si="54"/>
        <v>5</v>
      </c>
      <c r="I361" s="109">
        <v>15</v>
      </c>
      <c r="J361" s="111">
        <f t="shared" si="55"/>
        <v>6.3333333333333325E-2</v>
      </c>
      <c r="K361" s="112">
        <v>1210950</v>
      </c>
      <c r="L361" s="112">
        <v>633675.21</v>
      </c>
      <c r="M361" s="121">
        <v>0.01</v>
      </c>
      <c r="N361" s="112">
        <f t="shared" si="56"/>
        <v>1223059.5</v>
      </c>
      <c r="O361" s="112">
        <f t="shared" si="57"/>
        <v>387302.17499999999</v>
      </c>
      <c r="P361" s="114">
        <f t="shared" si="58"/>
        <v>835757.32499999995</v>
      </c>
      <c r="Q361" s="115">
        <f t="shared" si="59"/>
        <v>752181.59250000003</v>
      </c>
    </row>
    <row r="362" spans="2:17" x14ac:dyDescent="0.25">
      <c r="B362" s="109">
        <v>357</v>
      </c>
      <c r="C362" s="109" t="s">
        <v>6462</v>
      </c>
      <c r="D362" s="109">
        <v>1200110580</v>
      </c>
      <c r="E362" s="108" t="s">
        <v>1377</v>
      </c>
      <c r="F362" s="109">
        <v>2016</v>
      </c>
      <c r="G362" s="110">
        <v>44389</v>
      </c>
      <c r="H362" s="109">
        <f t="shared" si="54"/>
        <v>5</v>
      </c>
      <c r="I362" s="109">
        <v>8</v>
      </c>
      <c r="J362" s="111">
        <f t="shared" si="55"/>
        <v>0.11874999999999999</v>
      </c>
      <c r="K362" s="112">
        <v>1201731</v>
      </c>
      <c r="L362" s="112">
        <v>535470.61</v>
      </c>
      <c r="M362" s="121">
        <v>0.01</v>
      </c>
      <c r="N362" s="112">
        <f t="shared" si="56"/>
        <v>1213748.31</v>
      </c>
      <c r="O362" s="112">
        <f t="shared" si="57"/>
        <v>720663.05906250002</v>
      </c>
      <c r="P362" s="114">
        <f t="shared" si="58"/>
        <v>493085.25093750004</v>
      </c>
      <c r="Q362" s="115">
        <f t="shared" si="59"/>
        <v>443776.72584375006</v>
      </c>
    </row>
    <row r="363" spans="2:17" x14ac:dyDescent="0.25">
      <c r="B363" s="109">
        <v>358</v>
      </c>
      <c r="C363" s="109" t="s">
        <v>6462</v>
      </c>
      <c r="D363" s="109">
        <v>1200104330</v>
      </c>
      <c r="E363" s="108" t="s">
        <v>1378</v>
      </c>
      <c r="F363" s="109">
        <v>2016</v>
      </c>
      <c r="G363" s="110">
        <v>44389</v>
      </c>
      <c r="H363" s="109">
        <f t="shared" si="54"/>
        <v>5</v>
      </c>
      <c r="I363" s="109">
        <v>15</v>
      </c>
      <c r="J363" s="111">
        <f t="shared" si="55"/>
        <v>6.3333333333333325E-2</v>
      </c>
      <c r="K363" s="112">
        <v>880000</v>
      </c>
      <c r="L363" s="112">
        <v>424331.4</v>
      </c>
      <c r="M363" s="121">
        <v>0.01</v>
      </c>
      <c r="N363" s="112">
        <f t="shared" si="56"/>
        <v>888800</v>
      </c>
      <c r="O363" s="112">
        <f t="shared" si="57"/>
        <v>281453.33333333331</v>
      </c>
      <c r="P363" s="114">
        <f t="shared" si="58"/>
        <v>607346.66666666674</v>
      </c>
      <c r="Q363" s="115">
        <f t="shared" si="59"/>
        <v>546612.00000000012</v>
      </c>
    </row>
    <row r="364" spans="2:17" x14ac:dyDescent="0.25">
      <c r="B364" s="109">
        <v>359</v>
      </c>
      <c r="C364" s="109" t="s">
        <v>6462</v>
      </c>
      <c r="D364" s="109">
        <v>1200110470</v>
      </c>
      <c r="E364" s="108" t="s">
        <v>1379</v>
      </c>
      <c r="F364" s="109">
        <v>2016</v>
      </c>
      <c r="G364" s="110">
        <v>44389</v>
      </c>
      <c r="H364" s="109">
        <f t="shared" si="54"/>
        <v>5</v>
      </c>
      <c r="I364" s="109">
        <v>15</v>
      </c>
      <c r="J364" s="111">
        <f t="shared" si="55"/>
        <v>6.3333333333333325E-2</v>
      </c>
      <c r="K364" s="112">
        <v>810299.72</v>
      </c>
      <c r="L364" s="112">
        <v>361055.59</v>
      </c>
      <c r="M364" s="121">
        <v>0.01</v>
      </c>
      <c r="N364" s="112">
        <f t="shared" si="56"/>
        <v>818402.71719999996</v>
      </c>
      <c r="O364" s="112">
        <f t="shared" si="57"/>
        <v>259160.86044666663</v>
      </c>
      <c r="P364" s="114">
        <f t="shared" si="58"/>
        <v>559241.85675333336</v>
      </c>
      <c r="Q364" s="115">
        <f t="shared" si="59"/>
        <v>503317.67107800004</v>
      </c>
    </row>
    <row r="365" spans="2:17" x14ac:dyDescent="0.25">
      <c r="B365" s="109">
        <v>360</v>
      </c>
      <c r="C365" s="109" t="s">
        <v>6462</v>
      </c>
      <c r="D365" s="109">
        <v>1200110820</v>
      </c>
      <c r="E365" s="108" t="s">
        <v>1380</v>
      </c>
      <c r="F365" s="109">
        <v>2016</v>
      </c>
      <c r="G365" s="110">
        <v>44389</v>
      </c>
      <c r="H365" s="109">
        <f t="shared" si="54"/>
        <v>5</v>
      </c>
      <c r="I365" s="109">
        <v>15</v>
      </c>
      <c r="J365" s="111">
        <f t="shared" si="55"/>
        <v>6.3333333333333325E-2</v>
      </c>
      <c r="K365" s="112">
        <v>794180</v>
      </c>
      <c r="L365" s="112">
        <v>353872.91</v>
      </c>
      <c r="M365" s="121">
        <v>0.01</v>
      </c>
      <c r="N365" s="112">
        <f t="shared" si="56"/>
        <v>802121.8</v>
      </c>
      <c r="O365" s="112">
        <f t="shared" si="57"/>
        <v>254005.23666666666</v>
      </c>
      <c r="P365" s="114">
        <f t="shared" si="58"/>
        <v>548116.56333333335</v>
      </c>
      <c r="Q365" s="115">
        <f t="shared" si="59"/>
        <v>493304.90700000001</v>
      </c>
    </row>
    <row r="366" spans="2:17" x14ac:dyDescent="0.25">
      <c r="B366" s="109">
        <v>361</v>
      </c>
      <c r="C366" s="109" t="s">
        <v>6462</v>
      </c>
      <c r="D366" s="109">
        <v>1200122650</v>
      </c>
      <c r="E366" s="108" t="s">
        <v>1381</v>
      </c>
      <c r="F366" s="109">
        <v>2016</v>
      </c>
      <c r="G366" s="110">
        <v>44389</v>
      </c>
      <c r="H366" s="109">
        <f t="shared" si="54"/>
        <v>5</v>
      </c>
      <c r="I366" s="109">
        <v>15</v>
      </c>
      <c r="J366" s="111">
        <f t="shared" si="55"/>
        <v>6.3333333333333325E-2</v>
      </c>
      <c r="K366" s="112">
        <v>787138</v>
      </c>
      <c r="L366" s="112">
        <v>403704.76</v>
      </c>
      <c r="M366" s="121">
        <v>0.01</v>
      </c>
      <c r="N366" s="112">
        <f t="shared" si="56"/>
        <v>795009.38</v>
      </c>
      <c r="O366" s="112">
        <f t="shared" si="57"/>
        <v>251752.97033333333</v>
      </c>
      <c r="P366" s="114">
        <f t="shared" si="58"/>
        <v>543256.40966666664</v>
      </c>
      <c r="Q366" s="115">
        <f t="shared" si="59"/>
        <v>488930.76870000002</v>
      </c>
    </row>
    <row r="367" spans="2:17" x14ac:dyDescent="0.25">
      <c r="B367" s="109">
        <v>362</v>
      </c>
      <c r="C367" s="109" t="s">
        <v>6462</v>
      </c>
      <c r="D367" s="109">
        <v>1200110490</v>
      </c>
      <c r="E367" s="108" t="s">
        <v>1382</v>
      </c>
      <c r="F367" s="109">
        <v>2016</v>
      </c>
      <c r="G367" s="110">
        <v>44389</v>
      </c>
      <c r="H367" s="109">
        <f t="shared" si="54"/>
        <v>5</v>
      </c>
      <c r="I367" s="109">
        <v>15</v>
      </c>
      <c r="J367" s="111">
        <f t="shared" si="55"/>
        <v>6.3333333333333325E-2</v>
      </c>
      <c r="K367" s="112">
        <v>770152.74</v>
      </c>
      <c r="L367" s="112">
        <v>343166.8</v>
      </c>
      <c r="M367" s="121">
        <v>0.01</v>
      </c>
      <c r="N367" s="112">
        <f t="shared" si="56"/>
        <v>777854.26740000001</v>
      </c>
      <c r="O367" s="112">
        <f t="shared" si="57"/>
        <v>246320.51801</v>
      </c>
      <c r="P367" s="114">
        <f t="shared" si="58"/>
        <v>531533.74939000001</v>
      </c>
      <c r="Q367" s="115">
        <f t="shared" si="59"/>
        <v>478380.37445100001</v>
      </c>
    </row>
    <row r="368" spans="2:17" x14ac:dyDescent="0.25">
      <c r="B368" s="109">
        <v>363</v>
      </c>
      <c r="C368" s="109" t="s">
        <v>6462</v>
      </c>
      <c r="D368" s="109">
        <v>1200122970</v>
      </c>
      <c r="E368" s="108" t="s">
        <v>1383</v>
      </c>
      <c r="F368" s="109">
        <v>2016</v>
      </c>
      <c r="G368" s="110">
        <v>44389</v>
      </c>
      <c r="H368" s="109">
        <f t="shared" si="54"/>
        <v>5</v>
      </c>
      <c r="I368" s="109">
        <v>8</v>
      </c>
      <c r="J368" s="111">
        <f t="shared" si="55"/>
        <v>0.11874999999999999</v>
      </c>
      <c r="K368" s="112">
        <v>718054</v>
      </c>
      <c r="L368" s="112">
        <v>375355.36</v>
      </c>
      <c r="M368" s="121">
        <v>0.01</v>
      </c>
      <c r="N368" s="112">
        <f t="shared" si="56"/>
        <v>725234.54</v>
      </c>
      <c r="O368" s="112">
        <f t="shared" si="57"/>
        <v>430608.00812500005</v>
      </c>
      <c r="P368" s="114">
        <f t="shared" si="58"/>
        <v>294626.53187499999</v>
      </c>
      <c r="Q368" s="115">
        <f t="shared" si="59"/>
        <v>265163.87868750002</v>
      </c>
    </row>
    <row r="369" spans="2:17" x14ac:dyDescent="0.25">
      <c r="B369" s="109">
        <v>364</v>
      </c>
      <c r="C369" s="109" t="s">
        <v>6462</v>
      </c>
      <c r="D369" s="109">
        <v>1200115340</v>
      </c>
      <c r="E369" s="108" t="s">
        <v>1384</v>
      </c>
      <c r="F369" s="109">
        <v>2016</v>
      </c>
      <c r="G369" s="110">
        <v>44389</v>
      </c>
      <c r="H369" s="109">
        <f t="shared" si="54"/>
        <v>5</v>
      </c>
      <c r="I369" s="109">
        <v>15</v>
      </c>
      <c r="J369" s="111">
        <f t="shared" si="55"/>
        <v>6.3333333333333325E-2</v>
      </c>
      <c r="K369" s="112">
        <v>598931.62</v>
      </c>
      <c r="L369" s="112">
        <v>290419.63</v>
      </c>
      <c r="M369" s="121">
        <v>0.01</v>
      </c>
      <c r="N369" s="112">
        <f t="shared" si="56"/>
        <v>604920.9362</v>
      </c>
      <c r="O369" s="112">
        <f t="shared" si="57"/>
        <v>191558.29646333333</v>
      </c>
      <c r="P369" s="114">
        <f t="shared" si="58"/>
        <v>413362.63973666669</v>
      </c>
      <c r="Q369" s="115">
        <f t="shared" si="59"/>
        <v>372026.37576300005</v>
      </c>
    </row>
    <row r="370" spans="2:17" x14ac:dyDescent="0.25">
      <c r="B370" s="109">
        <v>365</v>
      </c>
      <c r="C370" s="109" t="s">
        <v>6462</v>
      </c>
      <c r="D370" s="109">
        <v>1200115350</v>
      </c>
      <c r="E370" s="108" t="s">
        <v>1384</v>
      </c>
      <c r="F370" s="109">
        <v>2016</v>
      </c>
      <c r="G370" s="110">
        <v>44389</v>
      </c>
      <c r="H370" s="109">
        <f t="shared" si="54"/>
        <v>5</v>
      </c>
      <c r="I370" s="109">
        <v>15</v>
      </c>
      <c r="J370" s="111">
        <f t="shared" si="55"/>
        <v>6.3333333333333325E-2</v>
      </c>
      <c r="K370" s="112">
        <v>582788</v>
      </c>
      <c r="L370" s="112">
        <v>281550.40000000002</v>
      </c>
      <c r="M370" s="121">
        <v>0.01</v>
      </c>
      <c r="N370" s="112">
        <f t="shared" si="56"/>
        <v>588615.88</v>
      </c>
      <c r="O370" s="112">
        <f t="shared" si="57"/>
        <v>186395.02866666665</v>
      </c>
      <c r="P370" s="114">
        <f t="shared" si="58"/>
        <v>402220.85133333335</v>
      </c>
      <c r="Q370" s="115">
        <f t="shared" si="59"/>
        <v>361998.76620000001</v>
      </c>
    </row>
    <row r="371" spans="2:17" x14ac:dyDescent="0.25">
      <c r="B371" s="109">
        <v>366</v>
      </c>
      <c r="C371" s="109" t="s">
        <v>6462</v>
      </c>
      <c r="D371" s="109">
        <v>1200110740</v>
      </c>
      <c r="E371" s="108" t="s">
        <v>1385</v>
      </c>
      <c r="F371" s="109">
        <v>2016</v>
      </c>
      <c r="G371" s="110">
        <v>44389</v>
      </c>
      <c r="H371" s="109">
        <f t="shared" si="54"/>
        <v>5</v>
      </c>
      <c r="I371" s="109">
        <v>15</v>
      </c>
      <c r="J371" s="111">
        <f t="shared" si="55"/>
        <v>6.3333333333333325E-2</v>
      </c>
      <c r="K371" s="112">
        <v>581483.25</v>
      </c>
      <c r="L371" s="112">
        <v>259098.88</v>
      </c>
      <c r="M371" s="121">
        <v>0.01</v>
      </c>
      <c r="N371" s="112">
        <f t="shared" si="56"/>
        <v>587298.08250000002</v>
      </c>
      <c r="O371" s="112">
        <f t="shared" si="57"/>
        <v>185977.72612499999</v>
      </c>
      <c r="P371" s="114">
        <f t="shared" si="58"/>
        <v>401320.35637500003</v>
      </c>
      <c r="Q371" s="115">
        <f t="shared" si="59"/>
        <v>361188.32073750003</v>
      </c>
    </row>
    <row r="372" spans="2:17" x14ac:dyDescent="0.25">
      <c r="B372" s="109">
        <v>367</v>
      </c>
      <c r="C372" s="109" t="s">
        <v>6462</v>
      </c>
      <c r="D372" s="109">
        <v>1200110480</v>
      </c>
      <c r="E372" s="108" t="s">
        <v>1386</v>
      </c>
      <c r="F372" s="109">
        <v>2016</v>
      </c>
      <c r="G372" s="110">
        <v>44389</v>
      </c>
      <c r="H372" s="109">
        <f t="shared" si="54"/>
        <v>5</v>
      </c>
      <c r="I372" s="109">
        <v>15</v>
      </c>
      <c r="J372" s="111">
        <f t="shared" si="55"/>
        <v>6.3333333333333325E-2</v>
      </c>
      <c r="K372" s="112">
        <v>572248.1</v>
      </c>
      <c r="L372" s="112">
        <v>254983.88</v>
      </c>
      <c r="M372" s="121">
        <v>0.01</v>
      </c>
      <c r="N372" s="112">
        <f t="shared" si="56"/>
        <v>577970.58100000001</v>
      </c>
      <c r="O372" s="112">
        <f t="shared" si="57"/>
        <v>183024.01731666666</v>
      </c>
      <c r="P372" s="114">
        <f t="shared" si="58"/>
        <v>394946.56368333334</v>
      </c>
      <c r="Q372" s="115">
        <f t="shared" si="59"/>
        <v>355451.90731500002</v>
      </c>
    </row>
    <row r="373" spans="2:17" x14ac:dyDescent="0.25">
      <c r="B373" s="109">
        <v>368</v>
      </c>
      <c r="C373" s="109" t="s">
        <v>6462</v>
      </c>
      <c r="D373" s="109">
        <v>1200110840</v>
      </c>
      <c r="E373" s="108" t="s">
        <v>1387</v>
      </c>
      <c r="F373" s="109">
        <v>2016</v>
      </c>
      <c r="G373" s="110">
        <v>44389</v>
      </c>
      <c r="H373" s="109">
        <f t="shared" si="54"/>
        <v>5</v>
      </c>
      <c r="I373" s="109">
        <v>15</v>
      </c>
      <c r="J373" s="111">
        <f t="shared" si="55"/>
        <v>6.3333333333333325E-2</v>
      </c>
      <c r="K373" s="112">
        <v>552210</v>
      </c>
      <c r="L373" s="112">
        <v>246055.25</v>
      </c>
      <c r="M373" s="121">
        <v>0.01</v>
      </c>
      <c r="N373" s="112">
        <f t="shared" si="56"/>
        <v>557732.1</v>
      </c>
      <c r="O373" s="112">
        <f t="shared" si="57"/>
        <v>176615.16499999998</v>
      </c>
      <c r="P373" s="114">
        <f t="shared" si="58"/>
        <v>381116.935</v>
      </c>
      <c r="Q373" s="115">
        <f t="shared" si="59"/>
        <v>343005.2415</v>
      </c>
    </row>
    <row r="374" spans="2:17" x14ac:dyDescent="0.25">
      <c r="B374" s="109">
        <v>369</v>
      </c>
      <c r="C374" s="109" t="s">
        <v>6462</v>
      </c>
      <c r="D374" s="109">
        <v>1200110620</v>
      </c>
      <c r="E374" s="108" t="s">
        <v>1388</v>
      </c>
      <c r="F374" s="109">
        <v>2016</v>
      </c>
      <c r="G374" s="110">
        <v>44389</v>
      </c>
      <c r="H374" s="109">
        <f t="shared" si="54"/>
        <v>5</v>
      </c>
      <c r="I374" s="109">
        <v>15</v>
      </c>
      <c r="J374" s="111">
        <f t="shared" si="55"/>
        <v>6.3333333333333325E-2</v>
      </c>
      <c r="K374" s="112">
        <v>546022.25</v>
      </c>
      <c r="L374" s="112">
        <v>243298.07</v>
      </c>
      <c r="M374" s="121">
        <v>0.01</v>
      </c>
      <c r="N374" s="112">
        <f t="shared" si="56"/>
        <v>551482.47250000003</v>
      </c>
      <c r="O374" s="112">
        <f t="shared" si="57"/>
        <v>174636.11629166667</v>
      </c>
      <c r="P374" s="114">
        <f t="shared" si="58"/>
        <v>376846.3562083334</v>
      </c>
      <c r="Q374" s="115">
        <f t="shared" si="59"/>
        <v>339161.72058750008</v>
      </c>
    </row>
    <row r="375" spans="2:17" x14ac:dyDescent="0.25">
      <c r="B375" s="109">
        <v>370</v>
      </c>
      <c r="C375" s="109" t="s">
        <v>6462</v>
      </c>
      <c r="D375" s="109">
        <v>1200110590</v>
      </c>
      <c r="E375" s="108" t="s">
        <v>1389</v>
      </c>
      <c r="F375" s="109">
        <v>2016</v>
      </c>
      <c r="G375" s="110">
        <v>44389</v>
      </c>
      <c r="H375" s="109">
        <f t="shared" si="54"/>
        <v>5</v>
      </c>
      <c r="I375" s="109">
        <v>8</v>
      </c>
      <c r="J375" s="111">
        <f t="shared" si="55"/>
        <v>0.11874999999999999</v>
      </c>
      <c r="K375" s="112">
        <v>545545</v>
      </c>
      <c r="L375" s="112">
        <v>243085.44</v>
      </c>
      <c r="M375" s="121">
        <v>0.01</v>
      </c>
      <c r="N375" s="112">
        <f t="shared" si="56"/>
        <v>551000.44999999995</v>
      </c>
      <c r="O375" s="112">
        <f t="shared" si="57"/>
        <v>327156.51718749997</v>
      </c>
      <c r="P375" s="114">
        <f t="shared" si="58"/>
        <v>223843.93281249999</v>
      </c>
      <c r="Q375" s="115">
        <f t="shared" si="59"/>
        <v>201459.53953124999</v>
      </c>
    </row>
    <row r="376" spans="2:17" x14ac:dyDescent="0.25">
      <c r="B376" s="109">
        <v>371</v>
      </c>
      <c r="C376" s="109" t="s">
        <v>6462</v>
      </c>
      <c r="D376" s="109">
        <v>1200124720</v>
      </c>
      <c r="E376" s="108" t="s">
        <v>1390</v>
      </c>
      <c r="F376" s="109">
        <v>2016</v>
      </c>
      <c r="G376" s="110">
        <v>44389</v>
      </c>
      <c r="H376" s="109">
        <f t="shared" si="54"/>
        <v>5</v>
      </c>
      <c r="I376" s="109">
        <v>10</v>
      </c>
      <c r="J376" s="111">
        <f t="shared" si="55"/>
        <v>9.5000000000000001E-2</v>
      </c>
      <c r="K376" s="112">
        <v>430000</v>
      </c>
      <c r="L376" s="112">
        <v>234202.74</v>
      </c>
      <c r="M376" s="121">
        <v>0.01</v>
      </c>
      <c r="N376" s="112">
        <f t="shared" si="56"/>
        <v>434300</v>
      </c>
      <c r="O376" s="112">
        <f t="shared" si="57"/>
        <v>206292.5</v>
      </c>
      <c r="P376" s="114">
        <f t="shared" si="58"/>
        <v>228007.5</v>
      </c>
      <c r="Q376" s="115">
        <f t="shared" si="59"/>
        <v>205206.75</v>
      </c>
    </row>
    <row r="377" spans="2:17" x14ac:dyDescent="0.25">
      <c r="B377" s="109">
        <v>372</v>
      </c>
      <c r="C377" s="109" t="s">
        <v>6462</v>
      </c>
      <c r="D377" s="109">
        <v>1200124730</v>
      </c>
      <c r="E377" s="108" t="s">
        <v>1390</v>
      </c>
      <c r="F377" s="109">
        <v>2016</v>
      </c>
      <c r="G377" s="110">
        <v>44389</v>
      </c>
      <c r="H377" s="109">
        <f t="shared" si="54"/>
        <v>5</v>
      </c>
      <c r="I377" s="109">
        <v>10</v>
      </c>
      <c r="J377" s="111">
        <f t="shared" si="55"/>
        <v>9.5000000000000001E-2</v>
      </c>
      <c r="K377" s="112">
        <v>430000</v>
      </c>
      <c r="L377" s="112">
        <v>234202.74</v>
      </c>
      <c r="M377" s="121">
        <v>0.01</v>
      </c>
      <c r="N377" s="112">
        <f t="shared" si="56"/>
        <v>434300</v>
      </c>
      <c r="O377" s="112">
        <f t="shared" si="57"/>
        <v>206292.5</v>
      </c>
      <c r="P377" s="114">
        <f t="shared" si="58"/>
        <v>228007.5</v>
      </c>
      <c r="Q377" s="115">
        <f t="shared" si="59"/>
        <v>205206.75</v>
      </c>
    </row>
    <row r="378" spans="2:17" x14ac:dyDescent="0.25">
      <c r="B378" s="109">
        <v>373</v>
      </c>
      <c r="C378" s="109" t="s">
        <v>6462</v>
      </c>
      <c r="D378" s="109">
        <v>1200102900</v>
      </c>
      <c r="E378" s="108" t="s">
        <v>1391</v>
      </c>
      <c r="F378" s="109">
        <v>2016</v>
      </c>
      <c r="G378" s="110">
        <v>44389</v>
      </c>
      <c r="H378" s="109">
        <f t="shared" si="54"/>
        <v>5</v>
      </c>
      <c r="I378" s="109">
        <v>10</v>
      </c>
      <c r="J378" s="111">
        <f t="shared" si="55"/>
        <v>9.5000000000000001E-2</v>
      </c>
      <c r="K378" s="112">
        <v>408700</v>
      </c>
      <c r="L378" s="112">
        <v>197296.34</v>
      </c>
      <c r="M378" s="121">
        <v>0.01</v>
      </c>
      <c r="N378" s="112">
        <f t="shared" si="56"/>
        <v>412787</v>
      </c>
      <c r="O378" s="112">
        <f t="shared" si="57"/>
        <v>196073.82499999998</v>
      </c>
      <c r="P378" s="114">
        <f t="shared" si="58"/>
        <v>216713.17500000002</v>
      </c>
      <c r="Q378" s="115">
        <f t="shared" si="59"/>
        <v>195041.85750000001</v>
      </c>
    </row>
    <row r="379" spans="2:17" x14ac:dyDescent="0.25">
      <c r="B379" s="109">
        <v>374</v>
      </c>
      <c r="C379" s="109" t="s">
        <v>6462</v>
      </c>
      <c r="D379" s="109">
        <v>1200110750</v>
      </c>
      <c r="E379" s="108" t="s">
        <v>1392</v>
      </c>
      <c r="F379" s="109">
        <v>2016</v>
      </c>
      <c r="G379" s="110">
        <v>44389</v>
      </c>
      <c r="H379" s="109">
        <f t="shared" si="54"/>
        <v>5</v>
      </c>
      <c r="I379" s="109">
        <v>10</v>
      </c>
      <c r="J379" s="111">
        <f t="shared" si="55"/>
        <v>9.5000000000000001E-2</v>
      </c>
      <c r="K379" s="112">
        <v>408030</v>
      </c>
      <c r="L379" s="112">
        <v>181811.13</v>
      </c>
      <c r="M379" s="121">
        <v>0.01</v>
      </c>
      <c r="N379" s="112">
        <f t="shared" si="56"/>
        <v>412110.3</v>
      </c>
      <c r="O379" s="112">
        <f t="shared" si="57"/>
        <v>195752.39249999999</v>
      </c>
      <c r="P379" s="114">
        <f t="shared" si="58"/>
        <v>216357.9075</v>
      </c>
      <c r="Q379" s="115">
        <f t="shared" si="59"/>
        <v>194722.11675000002</v>
      </c>
    </row>
    <row r="380" spans="2:17" x14ac:dyDescent="0.25">
      <c r="B380" s="109">
        <v>375</v>
      </c>
      <c r="C380" s="109" t="s">
        <v>6462</v>
      </c>
      <c r="D380" s="109">
        <v>1200110780</v>
      </c>
      <c r="E380" s="108" t="s">
        <v>1393</v>
      </c>
      <c r="F380" s="109">
        <v>2016</v>
      </c>
      <c r="G380" s="110">
        <v>44389</v>
      </c>
      <c r="H380" s="109">
        <f t="shared" si="54"/>
        <v>5</v>
      </c>
      <c r="I380" s="109">
        <v>10</v>
      </c>
      <c r="J380" s="111">
        <f t="shared" si="55"/>
        <v>9.5000000000000001E-2</v>
      </c>
      <c r="K380" s="112">
        <v>408030</v>
      </c>
      <c r="L380" s="112">
        <v>181811.13</v>
      </c>
      <c r="M380" s="121">
        <v>0.01</v>
      </c>
      <c r="N380" s="112">
        <f t="shared" si="56"/>
        <v>412110.3</v>
      </c>
      <c r="O380" s="112">
        <f t="shared" si="57"/>
        <v>195752.39249999999</v>
      </c>
      <c r="P380" s="114">
        <f t="shared" si="58"/>
        <v>216357.9075</v>
      </c>
      <c r="Q380" s="115">
        <f t="shared" si="59"/>
        <v>194722.11675000002</v>
      </c>
    </row>
    <row r="381" spans="2:17" x14ac:dyDescent="0.25">
      <c r="B381" s="109">
        <v>376</v>
      </c>
      <c r="C381" s="109" t="s">
        <v>6462</v>
      </c>
      <c r="D381" s="109">
        <v>1200110790</v>
      </c>
      <c r="E381" s="108" t="s">
        <v>1394</v>
      </c>
      <c r="F381" s="109">
        <v>2016</v>
      </c>
      <c r="G381" s="110">
        <v>44389</v>
      </c>
      <c r="H381" s="109">
        <f t="shared" si="54"/>
        <v>5</v>
      </c>
      <c r="I381" s="109">
        <v>10</v>
      </c>
      <c r="J381" s="111">
        <f t="shared" si="55"/>
        <v>9.5000000000000001E-2</v>
      </c>
      <c r="K381" s="112">
        <v>403603.5</v>
      </c>
      <c r="L381" s="112">
        <v>179838.76</v>
      </c>
      <c r="M381" s="121">
        <v>0.01</v>
      </c>
      <c r="N381" s="112">
        <f t="shared" si="56"/>
        <v>407639.53500000003</v>
      </c>
      <c r="O381" s="112">
        <f t="shared" si="57"/>
        <v>193628.779125</v>
      </c>
      <c r="P381" s="114">
        <f t="shared" si="58"/>
        <v>214010.75587500003</v>
      </c>
      <c r="Q381" s="115">
        <f t="shared" si="59"/>
        <v>192609.68028750003</v>
      </c>
    </row>
    <row r="382" spans="2:17" x14ac:dyDescent="0.25">
      <c r="B382" s="109">
        <v>377</v>
      </c>
      <c r="C382" s="109" t="s">
        <v>6462</v>
      </c>
      <c r="D382" s="109">
        <v>1200110800</v>
      </c>
      <c r="E382" s="108" t="s">
        <v>1394</v>
      </c>
      <c r="F382" s="109">
        <v>2016</v>
      </c>
      <c r="G382" s="110">
        <v>44389</v>
      </c>
      <c r="H382" s="109">
        <f t="shared" si="54"/>
        <v>5</v>
      </c>
      <c r="I382" s="109">
        <v>10</v>
      </c>
      <c r="J382" s="111">
        <f t="shared" si="55"/>
        <v>9.5000000000000001E-2</v>
      </c>
      <c r="K382" s="112">
        <v>403603.5</v>
      </c>
      <c r="L382" s="112">
        <v>179838.76</v>
      </c>
      <c r="M382" s="121">
        <v>0.01</v>
      </c>
      <c r="N382" s="112">
        <f t="shared" si="56"/>
        <v>407639.53500000003</v>
      </c>
      <c r="O382" s="112">
        <f t="shared" si="57"/>
        <v>193628.779125</v>
      </c>
      <c r="P382" s="114">
        <f t="shared" si="58"/>
        <v>214010.75587500003</v>
      </c>
      <c r="Q382" s="115">
        <f t="shared" si="59"/>
        <v>192609.68028750003</v>
      </c>
    </row>
    <row r="383" spans="2:17" x14ac:dyDescent="0.25">
      <c r="B383" s="109">
        <v>378</v>
      </c>
      <c r="C383" s="109" t="s">
        <v>6462</v>
      </c>
      <c r="D383" s="109">
        <v>1200123060</v>
      </c>
      <c r="E383" s="108" t="s">
        <v>1395</v>
      </c>
      <c r="F383" s="109">
        <v>2016</v>
      </c>
      <c r="G383" s="110">
        <v>44389</v>
      </c>
      <c r="H383" s="109">
        <f t="shared" si="54"/>
        <v>5</v>
      </c>
      <c r="I383" s="109">
        <v>10</v>
      </c>
      <c r="J383" s="111">
        <f t="shared" si="55"/>
        <v>9.5000000000000001E-2</v>
      </c>
      <c r="K383" s="112">
        <v>401500</v>
      </c>
      <c r="L383" s="112">
        <v>209880</v>
      </c>
      <c r="M383" s="121">
        <v>0.01</v>
      </c>
      <c r="N383" s="112">
        <f t="shared" si="56"/>
        <v>405515</v>
      </c>
      <c r="O383" s="112">
        <f t="shared" si="57"/>
        <v>192619.625</v>
      </c>
      <c r="P383" s="114">
        <f t="shared" si="58"/>
        <v>212895.375</v>
      </c>
      <c r="Q383" s="115">
        <f t="shared" si="59"/>
        <v>191605.83749999999</v>
      </c>
    </row>
    <row r="384" spans="2:17" x14ac:dyDescent="0.25">
      <c r="B384" s="109">
        <v>379</v>
      </c>
      <c r="C384" s="109" t="s">
        <v>6462</v>
      </c>
      <c r="D384" s="109">
        <v>1200123050</v>
      </c>
      <c r="E384" s="108" t="s">
        <v>1395</v>
      </c>
      <c r="F384" s="109">
        <v>2016</v>
      </c>
      <c r="G384" s="110">
        <v>44389</v>
      </c>
      <c r="H384" s="109">
        <f t="shared" si="54"/>
        <v>5</v>
      </c>
      <c r="I384" s="109">
        <v>10</v>
      </c>
      <c r="J384" s="111">
        <f t="shared" si="55"/>
        <v>9.5000000000000001E-2</v>
      </c>
      <c r="K384" s="112">
        <v>401500</v>
      </c>
      <c r="L384" s="112">
        <v>209880</v>
      </c>
      <c r="M384" s="121">
        <v>0.01</v>
      </c>
      <c r="N384" s="112">
        <f t="shared" si="56"/>
        <v>405515</v>
      </c>
      <c r="O384" s="112">
        <f t="shared" si="57"/>
        <v>192619.625</v>
      </c>
      <c r="P384" s="114">
        <f t="shared" si="58"/>
        <v>212895.375</v>
      </c>
      <c r="Q384" s="115">
        <f t="shared" si="59"/>
        <v>191605.83749999999</v>
      </c>
    </row>
    <row r="385" spans="2:17" x14ac:dyDescent="0.25">
      <c r="B385" s="109">
        <v>380</v>
      </c>
      <c r="C385" s="109" t="s">
        <v>6462</v>
      </c>
      <c r="D385" s="109">
        <v>1200123250</v>
      </c>
      <c r="E385" s="108" t="s">
        <v>1396</v>
      </c>
      <c r="F385" s="109">
        <v>2016</v>
      </c>
      <c r="G385" s="110">
        <v>44389</v>
      </c>
      <c r="H385" s="109">
        <f t="shared" si="54"/>
        <v>5</v>
      </c>
      <c r="I385" s="109">
        <v>10</v>
      </c>
      <c r="J385" s="111">
        <f t="shared" si="55"/>
        <v>9.5000000000000001E-2</v>
      </c>
      <c r="K385" s="112">
        <v>379946.5</v>
      </c>
      <c r="L385" s="112">
        <v>202881.02</v>
      </c>
      <c r="M385" s="121">
        <v>0.01</v>
      </c>
      <c r="N385" s="112">
        <f t="shared" si="56"/>
        <v>383745.96500000003</v>
      </c>
      <c r="O385" s="112">
        <f t="shared" si="57"/>
        <v>182279.33337500002</v>
      </c>
      <c r="P385" s="114">
        <f t="shared" si="58"/>
        <v>201466.63162500001</v>
      </c>
      <c r="Q385" s="115">
        <f t="shared" si="59"/>
        <v>181319.96846250002</v>
      </c>
    </row>
    <row r="386" spans="2:17" x14ac:dyDescent="0.25">
      <c r="B386" s="109">
        <v>381</v>
      </c>
      <c r="C386" s="109" t="s">
        <v>6462</v>
      </c>
      <c r="D386" s="109">
        <v>1200123410</v>
      </c>
      <c r="E386" s="108" t="s">
        <v>1397</v>
      </c>
      <c r="F386" s="109">
        <v>2016</v>
      </c>
      <c r="G386" s="110">
        <v>44389</v>
      </c>
      <c r="H386" s="109">
        <f t="shared" si="54"/>
        <v>5</v>
      </c>
      <c r="I386" s="109">
        <v>10</v>
      </c>
      <c r="J386" s="111">
        <f t="shared" si="55"/>
        <v>9.5000000000000001E-2</v>
      </c>
      <c r="K386" s="112">
        <v>376870.75</v>
      </c>
      <c r="L386" s="112">
        <v>202477.65</v>
      </c>
      <c r="M386" s="121">
        <v>0.01</v>
      </c>
      <c r="N386" s="112">
        <f t="shared" si="56"/>
        <v>380639.45750000002</v>
      </c>
      <c r="O386" s="112">
        <f t="shared" si="57"/>
        <v>180803.74231249999</v>
      </c>
      <c r="P386" s="114">
        <f t="shared" si="58"/>
        <v>199835.71518750003</v>
      </c>
      <c r="Q386" s="115">
        <f t="shared" si="59"/>
        <v>179852.14366875004</v>
      </c>
    </row>
    <row r="387" spans="2:17" x14ac:dyDescent="0.25">
      <c r="B387" s="109">
        <v>382</v>
      </c>
      <c r="C387" s="109" t="s">
        <v>6462</v>
      </c>
      <c r="D387" s="109">
        <v>1200116000</v>
      </c>
      <c r="E387" s="108" t="s">
        <v>1398</v>
      </c>
      <c r="F387" s="109">
        <v>2016</v>
      </c>
      <c r="G387" s="110">
        <v>44389</v>
      </c>
      <c r="H387" s="109">
        <f t="shared" si="54"/>
        <v>5</v>
      </c>
      <c r="I387" s="109">
        <v>8</v>
      </c>
      <c r="J387" s="111">
        <f t="shared" si="55"/>
        <v>0.11874999999999999</v>
      </c>
      <c r="K387" s="112">
        <v>315832.5</v>
      </c>
      <c r="L387" s="112">
        <v>154455.07</v>
      </c>
      <c r="M387" s="121">
        <v>0.01</v>
      </c>
      <c r="N387" s="112">
        <f t="shared" si="56"/>
        <v>318990.82500000001</v>
      </c>
      <c r="O387" s="112">
        <f t="shared" si="57"/>
        <v>189400.80234374999</v>
      </c>
      <c r="P387" s="114">
        <f t="shared" si="58"/>
        <v>129590.02265625002</v>
      </c>
      <c r="Q387" s="115">
        <f t="shared" si="59"/>
        <v>116631.02039062502</v>
      </c>
    </row>
    <row r="388" spans="2:17" x14ac:dyDescent="0.25">
      <c r="B388" s="109">
        <v>383</v>
      </c>
      <c r="C388" s="109" t="s">
        <v>6462</v>
      </c>
      <c r="D388" s="109">
        <v>1200110860</v>
      </c>
      <c r="E388" s="108" t="s">
        <v>1399</v>
      </c>
      <c r="F388" s="109">
        <v>2016</v>
      </c>
      <c r="G388" s="110">
        <v>44389</v>
      </c>
      <c r="H388" s="109">
        <f t="shared" si="54"/>
        <v>5</v>
      </c>
      <c r="I388" s="109">
        <v>10</v>
      </c>
      <c r="J388" s="111">
        <f t="shared" si="55"/>
        <v>9.5000000000000001E-2</v>
      </c>
      <c r="K388" s="112">
        <v>311108</v>
      </c>
      <c r="L388" s="112">
        <v>138624.35999999999</v>
      </c>
      <c r="M388" s="121">
        <v>0.01</v>
      </c>
      <c r="N388" s="112">
        <f t="shared" si="56"/>
        <v>314219.08</v>
      </c>
      <c r="O388" s="112">
        <f t="shared" si="57"/>
        <v>149254.06299999999</v>
      </c>
      <c r="P388" s="114">
        <f t="shared" si="58"/>
        <v>164965.01700000002</v>
      </c>
      <c r="Q388" s="115">
        <f t="shared" si="59"/>
        <v>148468.51530000003</v>
      </c>
    </row>
    <row r="389" spans="2:17" x14ac:dyDescent="0.25">
      <c r="B389" s="109">
        <v>384</v>
      </c>
      <c r="C389" s="109" t="s">
        <v>6462</v>
      </c>
      <c r="D389" s="109">
        <v>1200110610</v>
      </c>
      <c r="E389" s="108" t="s">
        <v>1400</v>
      </c>
      <c r="F389" s="109">
        <v>2016</v>
      </c>
      <c r="G389" s="110">
        <v>44389</v>
      </c>
      <c r="H389" s="109">
        <f t="shared" si="54"/>
        <v>5</v>
      </c>
      <c r="I389" s="109">
        <v>10</v>
      </c>
      <c r="J389" s="111">
        <f t="shared" si="55"/>
        <v>9.5000000000000001E-2</v>
      </c>
      <c r="K389" s="112">
        <v>294500</v>
      </c>
      <c r="L389" s="112">
        <v>131224.12</v>
      </c>
      <c r="M389" s="121">
        <v>0.01</v>
      </c>
      <c r="N389" s="112">
        <f t="shared" si="56"/>
        <v>297445</v>
      </c>
      <c r="O389" s="112">
        <f t="shared" si="57"/>
        <v>141286.375</v>
      </c>
      <c r="P389" s="114">
        <f t="shared" si="58"/>
        <v>156158.625</v>
      </c>
      <c r="Q389" s="115">
        <f t="shared" si="59"/>
        <v>140542.76250000001</v>
      </c>
    </row>
    <row r="390" spans="2:17" x14ac:dyDescent="0.25">
      <c r="B390" s="109">
        <v>385</v>
      </c>
      <c r="C390" s="109" t="s">
        <v>6462</v>
      </c>
      <c r="D390" s="109">
        <v>1200110680</v>
      </c>
      <c r="E390" s="108" t="s">
        <v>1401</v>
      </c>
      <c r="F390" s="109">
        <v>2016</v>
      </c>
      <c r="G390" s="110">
        <v>44389</v>
      </c>
      <c r="H390" s="109">
        <f t="shared" ref="H390:H453" si="60">YEAR(G390)-F390</f>
        <v>5</v>
      </c>
      <c r="I390" s="109">
        <v>8</v>
      </c>
      <c r="J390" s="111">
        <f t="shared" ref="J390:J453" si="61">(95/I390/100)</f>
        <v>0.11874999999999999</v>
      </c>
      <c r="K390" s="112">
        <v>283900</v>
      </c>
      <c r="L390" s="112">
        <v>126500.94</v>
      </c>
      <c r="M390" s="121">
        <v>0.01</v>
      </c>
      <c r="N390" s="112">
        <f t="shared" ref="N390:N453" si="62">K390*(1+M390)</f>
        <v>286739</v>
      </c>
      <c r="O390" s="112">
        <f t="shared" ref="O390:O453" si="63">H390*J390*N390</f>
        <v>170251.28125</v>
      </c>
      <c r="P390" s="114">
        <f t="shared" si="58"/>
        <v>116487.71875</v>
      </c>
      <c r="Q390" s="115">
        <f t="shared" si="59"/>
        <v>104838.94687500001</v>
      </c>
    </row>
    <row r="391" spans="2:17" x14ac:dyDescent="0.25">
      <c r="B391" s="109">
        <v>386</v>
      </c>
      <c r="C391" s="109" t="s">
        <v>6462</v>
      </c>
      <c r="D391" s="109">
        <v>1200109110</v>
      </c>
      <c r="E391" s="108" t="s">
        <v>1402</v>
      </c>
      <c r="F391" s="109">
        <v>2016</v>
      </c>
      <c r="G391" s="110">
        <v>44389</v>
      </c>
      <c r="H391" s="109">
        <f t="shared" si="60"/>
        <v>5</v>
      </c>
      <c r="I391" s="109">
        <v>10</v>
      </c>
      <c r="J391" s="111">
        <f t="shared" si="61"/>
        <v>9.5000000000000001E-2</v>
      </c>
      <c r="K391" s="112">
        <v>270000</v>
      </c>
      <c r="L391" s="112">
        <v>127168</v>
      </c>
      <c r="M391" s="121">
        <v>0.01</v>
      </c>
      <c r="N391" s="112">
        <f t="shared" si="62"/>
        <v>272700</v>
      </c>
      <c r="O391" s="112">
        <f t="shared" si="63"/>
        <v>129532.5</v>
      </c>
      <c r="P391" s="114">
        <f t="shared" si="58"/>
        <v>143167.5</v>
      </c>
      <c r="Q391" s="115">
        <f t="shared" si="59"/>
        <v>128850.75</v>
      </c>
    </row>
    <row r="392" spans="2:17" x14ac:dyDescent="0.25">
      <c r="B392" s="109">
        <v>387</v>
      </c>
      <c r="C392" s="109" t="s">
        <v>6462</v>
      </c>
      <c r="D392" s="109">
        <v>1200110830</v>
      </c>
      <c r="E392" s="108" t="s">
        <v>1403</v>
      </c>
      <c r="F392" s="109">
        <v>2016</v>
      </c>
      <c r="G392" s="110">
        <v>44389</v>
      </c>
      <c r="H392" s="109">
        <f t="shared" si="60"/>
        <v>5</v>
      </c>
      <c r="I392" s="109">
        <v>10</v>
      </c>
      <c r="J392" s="111">
        <f t="shared" si="61"/>
        <v>9.5000000000000001E-2</v>
      </c>
      <c r="K392" s="112">
        <v>267330</v>
      </c>
      <c r="L392" s="112">
        <v>119117.63</v>
      </c>
      <c r="M392" s="121">
        <v>0.01</v>
      </c>
      <c r="N392" s="112">
        <f t="shared" si="62"/>
        <v>270003.3</v>
      </c>
      <c r="O392" s="112">
        <f t="shared" si="63"/>
        <v>128251.56749999999</v>
      </c>
      <c r="P392" s="114">
        <f t="shared" si="58"/>
        <v>141751.73249999998</v>
      </c>
      <c r="Q392" s="115">
        <f t="shared" si="59"/>
        <v>127576.55924999999</v>
      </c>
    </row>
    <row r="393" spans="2:17" x14ac:dyDescent="0.25">
      <c r="B393" s="109">
        <v>388</v>
      </c>
      <c r="C393" s="109" t="s">
        <v>6462</v>
      </c>
      <c r="D393" s="109">
        <v>1200106300</v>
      </c>
      <c r="E393" s="108" t="s">
        <v>1404</v>
      </c>
      <c r="F393" s="109">
        <v>2016</v>
      </c>
      <c r="G393" s="110">
        <v>44389</v>
      </c>
      <c r="H393" s="109">
        <f t="shared" si="60"/>
        <v>5</v>
      </c>
      <c r="I393" s="109">
        <v>10</v>
      </c>
      <c r="J393" s="111">
        <f t="shared" si="61"/>
        <v>9.5000000000000001E-2</v>
      </c>
      <c r="K393" s="112">
        <v>202500</v>
      </c>
      <c r="L393" s="112">
        <v>95541.98</v>
      </c>
      <c r="M393" s="121">
        <v>0.01</v>
      </c>
      <c r="N393" s="112">
        <f t="shared" si="62"/>
        <v>204525</v>
      </c>
      <c r="O393" s="112">
        <f t="shared" si="63"/>
        <v>97149.375</v>
      </c>
      <c r="P393" s="114">
        <f t="shared" si="58"/>
        <v>107375.625</v>
      </c>
      <c r="Q393" s="115">
        <f t="shared" si="59"/>
        <v>96638.0625</v>
      </c>
    </row>
    <row r="394" spans="2:17" x14ac:dyDescent="0.25">
      <c r="B394" s="109">
        <v>389</v>
      </c>
      <c r="C394" s="109" t="s">
        <v>6462</v>
      </c>
      <c r="D394" s="109">
        <v>1200110700</v>
      </c>
      <c r="E394" s="108" t="s">
        <v>1405</v>
      </c>
      <c r="F394" s="109">
        <v>2016</v>
      </c>
      <c r="G394" s="110">
        <v>44389</v>
      </c>
      <c r="H394" s="109">
        <f t="shared" si="60"/>
        <v>5</v>
      </c>
      <c r="I394" s="109">
        <v>10</v>
      </c>
      <c r="J394" s="111">
        <f t="shared" si="61"/>
        <v>9.5000000000000001E-2</v>
      </c>
      <c r="K394" s="112">
        <v>195357.92</v>
      </c>
      <c r="L394" s="112">
        <v>87048.13</v>
      </c>
      <c r="M394" s="121">
        <v>0.01</v>
      </c>
      <c r="N394" s="112">
        <f t="shared" si="62"/>
        <v>197311.49920000002</v>
      </c>
      <c r="O394" s="112">
        <f t="shared" si="63"/>
        <v>93722.962120000011</v>
      </c>
      <c r="P394" s="114">
        <f t="shared" si="58"/>
        <v>103588.53708000001</v>
      </c>
      <c r="Q394" s="115">
        <f t="shared" si="59"/>
        <v>93229.683372000014</v>
      </c>
    </row>
    <row r="395" spans="2:17" x14ac:dyDescent="0.25">
      <c r="B395" s="109">
        <v>390</v>
      </c>
      <c r="C395" s="109" t="s">
        <v>6462</v>
      </c>
      <c r="D395" s="109">
        <v>1200110760</v>
      </c>
      <c r="E395" s="108" t="s">
        <v>1406</v>
      </c>
      <c r="F395" s="109">
        <v>2016</v>
      </c>
      <c r="G395" s="110">
        <v>44389</v>
      </c>
      <c r="H395" s="109">
        <f t="shared" si="60"/>
        <v>5</v>
      </c>
      <c r="I395" s="109">
        <v>10</v>
      </c>
      <c r="J395" s="111">
        <f t="shared" si="61"/>
        <v>9.5000000000000001E-2</v>
      </c>
      <c r="K395" s="112">
        <v>194000</v>
      </c>
      <c r="L395" s="112">
        <v>86443.06</v>
      </c>
      <c r="M395" s="121">
        <v>0.01</v>
      </c>
      <c r="N395" s="112">
        <f t="shared" si="62"/>
        <v>195940</v>
      </c>
      <c r="O395" s="112">
        <f t="shared" si="63"/>
        <v>93071.5</v>
      </c>
      <c r="P395" s="114">
        <f t="shared" si="58"/>
        <v>102868.5</v>
      </c>
      <c r="Q395" s="115">
        <f t="shared" si="59"/>
        <v>92581.650000000009</v>
      </c>
    </row>
    <row r="396" spans="2:17" x14ac:dyDescent="0.25">
      <c r="B396" s="109">
        <v>391</v>
      </c>
      <c r="C396" s="109" t="s">
        <v>6462</v>
      </c>
      <c r="D396" s="109">
        <v>1200124360</v>
      </c>
      <c r="E396" s="108" t="s">
        <v>1407</v>
      </c>
      <c r="F396" s="109">
        <v>2016</v>
      </c>
      <c r="G396" s="110">
        <v>44389</v>
      </c>
      <c r="H396" s="109">
        <f t="shared" si="60"/>
        <v>5</v>
      </c>
      <c r="I396" s="109">
        <v>10</v>
      </c>
      <c r="J396" s="111">
        <f t="shared" si="61"/>
        <v>9.5000000000000001E-2</v>
      </c>
      <c r="K396" s="112">
        <v>174640</v>
      </c>
      <c r="L396" s="112">
        <v>95741</v>
      </c>
      <c r="M396" s="121">
        <v>0.01</v>
      </c>
      <c r="N396" s="112">
        <f t="shared" si="62"/>
        <v>176386.4</v>
      </c>
      <c r="O396" s="112">
        <f t="shared" si="63"/>
        <v>83783.539999999994</v>
      </c>
      <c r="P396" s="114">
        <f t="shared" si="58"/>
        <v>92602.86</v>
      </c>
      <c r="Q396" s="115">
        <f t="shared" si="59"/>
        <v>83342.574000000008</v>
      </c>
    </row>
    <row r="397" spans="2:17" x14ac:dyDescent="0.25">
      <c r="B397" s="109">
        <v>392</v>
      </c>
      <c r="C397" s="109" t="s">
        <v>6462</v>
      </c>
      <c r="D397" s="109">
        <v>1200110650</v>
      </c>
      <c r="E397" s="108" t="s">
        <v>1408</v>
      </c>
      <c r="F397" s="109">
        <v>2016</v>
      </c>
      <c r="G397" s="110">
        <v>44389</v>
      </c>
      <c r="H397" s="109">
        <f t="shared" si="60"/>
        <v>5</v>
      </c>
      <c r="I397" s="109">
        <v>10</v>
      </c>
      <c r="J397" s="111">
        <f t="shared" si="61"/>
        <v>9.5000000000000001E-2</v>
      </c>
      <c r="K397" s="112">
        <v>173800</v>
      </c>
      <c r="L397" s="112">
        <v>77442.289999999994</v>
      </c>
      <c r="M397" s="121">
        <v>0.01</v>
      </c>
      <c r="N397" s="112">
        <f t="shared" si="62"/>
        <v>175538</v>
      </c>
      <c r="O397" s="112">
        <f t="shared" si="63"/>
        <v>83380.55</v>
      </c>
      <c r="P397" s="114">
        <f t="shared" si="58"/>
        <v>92157.45</v>
      </c>
      <c r="Q397" s="115">
        <f t="shared" si="59"/>
        <v>82941.705000000002</v>
      </c>
    </row>
    <row r="398" spans="2:17" x14ac:dyDescent="0.25">
      <c r="B398" s="109">
        <v>393</v>
      </c>
      <c r="C398" s="109" t="s">
        <v>6462</v>
      </c>
      <c r="D398" s="109">
        <v>1200126710</v>
      </c>
      <c r="E398" s="108" t="s">
        <v>1316</v>
      </c>
      <c r="F398" s="109">
        <v>2016</v>
      </c>
      <c r="G398" s="110">
        <v>44389</v>
      </c>
      <c r="H398" s="109">
        <f t="shared" si="60"/>
        <v>5</v>
      </c>
      <c r="I398" s="109">
        <v>10</v>
      </c>
      <c r="J398" s="111">
        <f t="shared" si="61"/>
        <v>9.5000000000000001E-2</v>
      </c>
      <c r="K398" s="112">
        <v>137539.85</v>
      </c>
      <c r="L398" s="112">
        <v>30597.72</v>
      </c>
      <c r="M398" s="121">
        <v>0.01</v>
      </c>
      <c r="N398" s="112">
        <f t="shared" si="62"/>
        <v>138915.24850000002</v>
      </c>
      <c r="O398" s="112">
        <f t="shared" si="63"/>
        <v>65984.743037500011</v>
      </c>
      <c r="P398" s="114">
        <f t="shared" si="58"/>
        <v>72930.505462500005</v>
      </c>
      <c r="Q398" s="115">
        <f t="shared" si="59"/>
        <v>65637.454916250004</v>
      </c>
    </row>
    <row r="399" spans="2:17" x14ac:dyDescent="0.25">
      <c r="B399" s="109">
        <v>394</v>
      </c>
      <c r="C399" s="109" t="s">
        <v>6462</v>
      </c>
      <c r="D399" s="109">
        <v>1200116270</v>
      </c>
      <c r="E399" s="108" t="s">
        <v>1409</v>
      </c>
      <c r="F399" s="109">
        <v>2016</v>
      </c>
      <c r="G399" s="110">
        <v>44389</v>
      </c>
      <c r="H399" s="109">
        <f t="shared" si="60"/>
        <v>5</v>
      </c>
      <c r="I399" s="109">
        <v>10</v>
      </c>
      <c r="J399" s="111">
        <f t="shared" si="61"/>
        <v>9.5000000000000001E-2</v>
      </c>
      <c r="K399" s="112">
        <v>130000</v>
      </c>
      <c r="L399" s="112">
        <v>66068.5</v>
      </c>
      <c r="M399" s="121">
        <v>0.01</v>
      </c>
      <c r="N399" s="112">
        <f t="shared" si="62"/>
        <v>131300</v>
      </c>
      <c r="O399" s="112">
        <f t="shared" si="63"/>
        <v>62367.5</v>
      </c>
      <c r="P399" s="114">
        <f t="shared" si="58"/>
        <v>68932.5</v>
      </c>
      <c r="Q399" s="115">
        <f t="shared" si="59"/>
        <v>62039.25</v>
      </c>
    </row>
    <row r="400" spans="2:17" x14ac:dyDescent="0.25">
      <c r="B400" s="109">
        <v>395</v>
      </c>
      <c r="C400" s="109" t="s">
        <v>6462</v>
      </c>
      <c r="D400" s="109">
        <v>1200110670</v>
      </c>
      <c r="E400" s="108" t="s">
        <v>1410</v>
      </c>
      <c r="F400" s="109">
        <v>2016</v>
      </c>
      <c r="G400" s="110">
        <v>44389</v>
      </c>
      <c r="H400" s="109">
        <f t="shared" si="60"/>
        <v>5</v>
      </c>
      <c r="I400" s="109">
        <v>10</v>
      </c>
      <c r="J400" s="111">
        <f t="shared" si="61"/>
        <v>9.5000000000000001E-2</v>
      </c>
      <c r="K400" s="112">
        <v>120791</v>
      </c>
      <c r="L400" s="112">
        <v>53822.39</v>
      </c>
      <c r="M400" s="121">
        <v>0.01</v>
      </c>
      <c r="N400" s="112">
        <f t="shared" si="62"/>
        <v>121998.91</v>
      </c>
      <c r="O400" s="112">
        <f t="shared" si="63"/>
        <v>57949.482250000001</v>
      </c>
      <c r="P400" s="114">
        <f t="shared" si="58"/>
        <v>64049.427750000003</v>
      </c>
      <c r="Q400" s="115">
        <f t="shared" si="59"/>
        <v>57644.484975000007</v>
      </c>
    </row>
    <row r="401" spans="2:17" x14ac:dyDescent="0.25">
      <c r="B401" s="109">
        <v>396</v>
      </c>
      <c r="C401" s="109" t="s">
        <v>6462</v>
      </c>
      <c r="D401" s="109">
        <v>1200110460</v>
      </c>
      <c r="E401" s="108" t="s">
        <v>1411</v>
      </c>
      <c r="F401" s="109">
        <v>2016</v>
      </c>
      <c r="G401" s="110">
        <v>44389</v>
      </c>
      <c r="H401" s="109">
        <f t="shared" si="60"/>
        <v>5</v>
      </c>
      <c r="I401" s="109">
        <v>10</v>
      </c>
      <c r="J401" s="111">
        <f t="shared" si="61"/>
        <v>9.5000000000000001E-2</v>
      </c>
      <c r="K401" s="112">
        <v>80000</v>
      </c>
      <c r="L401" s="112">
        <v>35646.620000000003</v>
      </c>
      <c r="M401" s="121">
        <v>0.01</v>
      </c>
      <c r="N401" s="112">
        <f t="shared" si="62"/>
        <v>80800</v>
      </c>
      <c r="O401" s="112">
        <f t="shared" si="63"/>
        <v>38380</v>
      </c>
      <c r="P401" s="114">
        <f t="shared" si="58"/>
        <v>42420</v>
      </c>
      <c r="Q401" s="115">
        <f t="shared" si="59"/>
        <v>38178</v>
      </c>
    </row>
    <row r="402" spans="2:17" x14ac:dyDescent="0.25">
      <c r="B402" s="109">
        <v>397</v>
      </c>
      <c r="C402" s="109" t="s">
        <v>6462</v>
      </c>
      <c r="D402" s="109">
        <v>1200110770</v>
      </c>
      <c r="E402" s="108" t="s">
        <v>1412</v>
      </c>
      <c r="F402" s="109">
        <v>2016</v>
      </c>
      <c r="G402" s="110">
        <v>44389</v>
      </c>
      <c r="H402" s="109">
        <f t="shared" si="60"/>
        <v>5</v>
      </c>
      <c r="I402" s="109">
        <v>10</v>
      </c>
      <c r="J402" s="111">
        <f t="shared" si="61"/>
        <v>9.5000000000000001E-2</v>
      </c>
      <c r="K402" s="112">
        <v>75040</v>
      </c>
      <c r="L402" s="112">
        <v>33436.53</v>
      </c>
      <c r="M402" s="121">
        <v>0.01</v>
      </c>
      <c r="N402" s="112">
        <f t="shared" si="62"/>
        <v>75790.399999999994</v>
      </c>
      <c r="O402" s="112">
        <f t="shared" si="63"/>
        <v>36000.439999999995</v>
      </c>
      <c r="P402" s="114">
        <f t="shared" si="58"/>
        <v>39789.96</v>
      </c>
      <c r="Q402" s="115">
        <f t="shared" si="59"/>
        <v>35810.964</v>
      </c>
    </row>
    <row r="403" spans="2:17" x14ac:dyDescent="0.25">
      <c r="B403" s="109">
        <v>398</v>
      </c>
      <c r="C403" s="109" t="s">
        <v>6462</v>
      </c>
      <c r="D403" s="109">
        <v>1200110640</v>
      </c>
      <c r="E403" s="108" t="s">
        <v>1413</v>
      </c>
      <c r="F403" s="109">
        <v>2016</v>
      </c>
      <c r="G403" s="110">
        <v>44389</v>
      </c>
      <c r="H403" s="109">
        <f t="shared" si="60"/>
        <v>5</v>
      </c>
      <c r="I403" s="109">
        <v>10</v>
      </c>
      <c r="J403" s="111">
        <f t="shared" si="61"/>
        <v>9.5000000000000001E-2</v>
      </c>
      <c r="K403" s="112">
        <v>72360</v>
      </c>
      <c r="L403" s="112">
        <v>32242.37</v>
      </c>
      <c r="M403" s="121">
        <v>0.01</v>
      </c>
      <c r="N403" s="112">
        <f t="shared" si="62"/>
        <v>73083.600000000006</v>
      </c>
      <c r="O403" s="112">
        <f t="shared" si="63"/>
        <v>34714.71</v>
      </c>
      <c r="P403" s="114">
        <f t="shared" si="58"/>
        <v>38368.890000000007</v>
      </c>
      <c r="Q403" s="115">
        <f t="shared" si="59"/>
        <v>34532.001000000004</v>
      </c>
    </row>
    <row r="404" spans="2:17" x14ac:dyDescent="0.25">
      <c r="B404" s="109">
        <v>399</v>
      </c>
      <c r="C404" s="109" t="s">
        <v>6462</v>
      </c>
      <c r="D404" s="109">
        <v>1200110690</v>
      </c>
      <c r="E404" s="108" t="s">
        <v>1414</v>
      </c>
      <c r="F404" s="109">
        <v>2016</v>
      </c>
      <c r="G404" s="110">
        <v>44389</v>
      </c>
      <c r="H404" s="109">
        <f t="shared" si="60"/>
        <v>5</v>
      </c>
      <c r="I404" s="109">
        <v>10</v>
      </c>
      <c r="J404" s="111">
        <f t="shared" si="61"/>
        <v>9.5000000000000001E-2</v>
      </c>
      <c r="K404" s="112">
        <v>71300</v>
      </c>
      <c r="L404" s="112">
        <v>31770.05</v>
      </c>
      <c r="M404" s="121">
        <v>0.01</v>
      </c>
      <c r="N404" s="112">
        <f t="shared" si="62"/>
        <v>72013</v>
      </c>
      <c r="O404" s="112">
        <f t="shared" si="63"/>
        <v>34206.174999999996</v>
      </c>
      <c r="P404" s="114">
        <f t="shared" si="58"/>
        <v>37806.825000000004</v>
      </c>
      <c r="Q404" s="115">
        <f t="shared" si="59"/>
        <v>34026.142500000002</v>
      </c>
    </row>
    <row r="405" spans="2:17" x14ac:dyDescent="0.25">
      <c r="B405" s="109">
        <v>400</v>
      </c>
      <c r="C405" s="109" t="s">
        <v>6462</v>
      </c>
      <c r="D405" s="109">
        <v>1200123120</v>
      </c>
      <c r="E405" s="108" t="s">
        <v>1415</v>
      </c>
      <c r="F405" s="109">
        <v>2016</v>
      </c>
      <c r="G405" s="110">
        <v>44389</v>
      </c>
      <c r="H405" s="109">
        <f t="shared" si="60"/>
        <v>5</v>
      </c>
      <c r="I405" s="109">
        <v>10</v>
      </c>
      <c r="J405" s="111">
        <f t="shared" si="61"/>
        <v>9.5000000000000001E-2</v>
      </c>
      <c r="K405" s="112">
        <v>70524</v>
      </c>
      <c r="L405" s="112">
        <v>36382.639999999999</v>
      </c>
      <c r="M405" s="121">
        <v>0.01</v>
      </c>
      <c r="N405" s="112">
        <f t="shared" si="62"/>
        <v>71229.240000000005</v>
      </c>
      <c r="O405" s="112">
        <f t="shared" si="63"/>
        <v>33833.889000000003</v>
      </c>
      <c r="P405" s="114">
        <f t="shared" si="58"/>
        <v>37395.351000000002</v>
      </c>
      <c r="Q405" s="115">
        <f t="shared" si="59"/>
        <v>33655.815900000001</v>
      </c>
    </row>
    <row r="406" spans="2:17" x14ac:dyDescent="0.25">
      <c r="B406" s="109">
        <v>401</v>
      </c>
      <c r="C406" s="109" t="s">
        <v>6462</v>
      </c>
      <c r="D406" s="109">
        <v>1200110630</v>
      </c>
      <c r="E406" s="108" t="s">
        <v>1416</v>
      </c>
      <c r="F406" s="109">
        <v>2016</v>
      </c>
      <c r="G406" s="110">
        <v>44389</v>
      </c>
      <c r="H406" s="109">
        <f t="shared" si="60"/>
        <v>5</v>
      </c>
      <c r="I406" s="109">
        <v>10</v>
      </c>
      <c r="J406" s="111">
        <f t="shared" si="61"/>
        <v>9.5000000000000001E-2</v>
      </c>
      <c r="K406" s="112">
        <v>68572</v>
      </c>
      <c r="L406" s="112">
        <v>30554.5</v>
      </c>
      <c r="M406" s="121">
        <v>0.01</v>
      </c>
      <c r="N406" s="112">
        <f t="shared" si="62"/>
        <v>69257.72</v>
      </c>
      <c r="O406" s="112">
        <f t="shared" si="63"/>
        <v>32897.417000000001</v>
      </c>
      <c r="P406" s="114">
        <f t="shared" si="58"/>
        <v>36360.303</v>
      </c>
      <c r="Q406" s="115">
        <f t="shared" si="59"/>
        <v>32724.272700000001</v>
      </c>
    </row>
    <row r="407" spans="2:17" x14ac:dyDescent="0.25">
      <c r="B407" s="109">
        <v>402</v>
      </c>
      <c r="C407" s="109" t="s">
        <v>6462</v>
      </c>
      <c r="D407" s="109">
        <v>1200111060</v>
      </c>
      <c r="E407" s="108" t="s">
        <v>1417</v>
      </c>
      <c r="F407" s="109">
        <v>2016</v>
      </c>
      <c r="G407" s="110">
        <v>44389</v>
      </c>
      <c r="H407" s="109">
        <f t="shared" si="60"/>
        <v>5</v>
      </c>
      <c r="I407" s="109">
        <v>10</v>
      </c>
      <c r="J407" s="111">
        <f t="shared" si="61"/>
        <v>9.5000000000000001E-2</v>
      </c>
      <c r="K407" s="112">
        <v>59500</v>
      </c>
      <c r="L407" s="112">
        <v>27763.95</v>
      </c>
      <c r="M407" s="121">
        <v>0.01</v>
      </c>
      <c r="N407" s="112">
        <f t="shared" si="62"/>
        <v>60095</v>
      </c>
      <c r="O407" s="112">
        <f t="shared" si="63"/>
        <v>28545.125</v>
      </c>
      <c r="P407" s="114">
        <f t="shared" si="58"/>
        <v>31549.875</v>
      </c>
      <c r="Q407" s="115">
        <f t="shared" si="59"/>
        <v>28394.887500000001</v>
      </c>
    </row>
    <row r="408" spans="2:17" x14ac:dyDescent="0.25">
      <c r="B408" s="109">
        <v>403</v>
      </c>
      <c r="C408" s="109" t="s">
        <v>6462</v>
      </c>
      <c r="D408" s="109">
        <v>1200108170</v>
      </c>
      <c r="E408" s="108" t="s">
        <v>1418</v>
      </c>
      <c r="F408" s="109">
        <v>2016</v>
      </c>
      <c r="G408" s="110">
        <v>44389</v>
      </c>
      <c r="H408" s="109">
        <f t="shared" si="60"/>
        <v>5</v>
      </c>
      <c r="I408" s="109">
        <v>10</v>
      </c>
      <c r="J408" s="111">
        <f t="shared" si="61"/>
        <v>9.5000000000000001E-2</v>
      </c>
      <c r="K408" s="112">
        <v>33210</v>
      </c>
      <c r="L408" s="112">
        <v>15605.37</v>
      </c>
      <c r="M408" s="121">
        <v>0.01</v>
      </c>
      <c r="N408" s="112">
        <f t="shared" si="62"/>
        <v>33542.1</v>
      </c>
      <c r="O408" s="112">
        <f t="shared" si="63"/>
        <v>15932.497499999998</v>
      </c>
      <c r="P408" s="114">
        <f t="shared" si="58"/>
        <v>17609.602500000001</v>
      </c>
      <c r="Q408" s="115">
        <f t="shared" si="59"/>
        <v>15848.642250000001</v>
      </c>
    </row>
    <row r="409" spans="2:17" x14ac:dyDescent="0.25">
      <c r="B409" s="109">
        <v>404</v>
      </c>
      <c r="C409" s="109" t="s">
        <v>6462</v>
      </c>
      <c r="D409" s="109">
        <v>1200124370</v>
      </c>
      <c r="E409" s="108" t="s">
        <v>1419</v>
      </c>
      <c r="F409" s="109">
        <v>2016</v>
      </c>
      <c r="G409" s="110">
        <v>44389</v>
      </c>
      <c r="H409" s="109">
        <f t="shared" si="60"/>
        <v>5</v>
      </c>
      <c r="I409" s="109">
        <v>10</v>
      </c>
      <c r="J409" s="111">
        <f t="shared" si="61"/>
        <v>9.5000000000000001E-2</v>
      </c>
      <c r="K409" s="112">
        <v>31336</v>
      </c>
      <c r="L409" s="112">
        <v>17178.990000000002</v>
      </c>
      <c r="M409" s="121">
        <v>0.01</v>
      </c>
      <c r="N409" s="112">
        <f t="shared" si="62"/>
        <v>31649.360000000001</v>
      </c>
      <c r="O409" s="112">
        <f t="shared" si="63"/>
        <v>15033.446</v>
      </c>
      <c r="P409" s="114">
        <f t="shared" si="58"/>
        <v>16615.914000000001</v>
      </c>
      <c r="Q409" s="115">
        <f t="shared" si="59"/>
        <v>14954.322600000001</v>
      </c>
    </row>
    <row r="410" spans="2:17" x14ac:dyDescent="0.25">
      <c r="B410" s="109">
        <v>405</v>
      </c>
      <c r="C410" s="109" t="s">
        <v>6462</v>
      </c>
      <c r="D410" s="109">
        <v>1200123810</v>
      </c>
      <c r="E410" s="108" t="s">
        <v>1420</v>
      </c>
      <c r="F410" s="109">
        <v>2016</v>
      </c>
      <c r="G410" s="110">
        <v>44389</v>
      </c>
      <c r="H410" s="109">
        <f t="shared" si="60"/>
        <v>5</v>
      </c>
      <c r="I410" s="109">
        <v>10</v>
      </c>
      <c r="J410" s="111">
        <f t="shared" si="61"/>
        <v>9.5000000000000001E-2</v>
      </c>
      <c r="K410" s="112">
        <v>6457</v>
      </c>
      <c r="L410" s="112">
        <v>3400.1</v>
      </c>
      <c r="M410" s="121">
        <v>0.01</v>
      </c>
      <c r="N410" s="112">
        <f t="shared" si="62"/>
        <v>6521.57</v>
      </c>
      <c r="O410" s="112">
        <f t="shared" si="63"/>
        <v>3097.7457499999996</v>
      </c>
      <c r="P410" s="114">
        <f t="shared" si="58"/>
        <v>3423.8242500000001</v>
      </c>
      <c r="Q410" s="115">
        <f t="shared" si="59"/>
        <v>3081.4418250000003</v>
      </c>
    </row>
    <row r="411" spans="2:17" x14ac:dyDescent="0.25">
      <c r="B411" s="109">
        <v>406</v>
      </c>
      <c r="C411" s="109" t="s">
        <v>6462</v>
      </c>
      <c r="D411" s="109">
        <v>1200132760</v>
      </c>
      <c r="E411" s="108" t="s">
        <v>1421</v>
      </c>
      <c r="F411" s="109">
        <v>2017</v>
      </c>
      <c r="G411" s="110">
        <v>44389</v>
      </c>
      <c r="H411" s="109">
        <f t="shared" si="60"/>
        <v>4</v>
      </c>
      <c r="I411" s="109">
        <v>15</v>
      </c>
      <c r="J411" s="111">
        <f t="shared" si="61"/>
        <v>6.3333333333333325E-2</v>
      </c>
      <c r="K411" s="112">
        <v>1822346.08</v>
      </c>
      <c r="L411" s="112">
        <v>1121866.19</v>
      </c>
      <c r="M411" s="121">
        <v>0.04</v>
      </c>
      <c r="N411" s="112">
        <f t="shared" si="62"/>
        <v>1895239.9232000001</v>
      </c>
      <c r="O411" s="112">
        <f t="shared" si="63"/>
        <v>480127.44721066661</v>
      </c>
      <c r="P411" s="114">
        <f t="shared" si="58"/>
        <v>1415112.4759893334</v>
      </c>
      <c r="Q411" s="115">
        <f t="shared" si="59"/>
        <v>1273601.2283904001</v>
      </c>
    </row>
    <row r="412" spans="2:17" x14ac:dyDescent="0.25">
      <c r="B412" s="109">
        <v>407</v>
      </c>
      <c r="C412" s="109" t="s">
        <v>6462</v>
      </c>
      <c r="D412" s="109">
        <v>1200132780</v>
      </c>
      <c r="E412" s="108" t="s">
        <v>1422</v>
      </c>
      <c r="F412" s="109">
        <v>2017</v>
      </c>
      <c r="G412" s="110">
        <v>44389</v>
      </c>
      <c r="H412" s="109">
        <f t="shared" si="60"/>
        <v>4</v>
      </c>
      <c r="I412" s="109">
        <v>8</v>
      </c>
      <c r="J412" s="111">
        <f t="shared" si="61"/>
        <v>0.11874999999999999</v>
      </c>
      <c r="K412" s="112">
        <v>1545841.49</v>
      </c>
      <c r="L412" s="112">
        <v>979705.74</v>
      </c>
      <c r="M412" s="121">
        <v>0.04</v>
      </c>
      <c r="N412" s="112">
        <f t="shared" si="62"/>
        <v>1607675.1496000001</v>
      </c>
      <c r="O412" s="112">
        <f t="shared" si="63"/>
        <v>763645.69605999999</v>
      </c>
      <c r="P412" s="114">
        <f t="shared" si="58"/>
        <v>844029.45354000013</v>
      </c>
      <c r="Q412" s="115">
        <f t="shared" si="59"/>
        <v>759626.50818600017</v>
      </c>
    </row>
    <row r="413" spans="2:17" x14ac:dyDescent="0.25">
      <c r="B413" s="109">
        <v>408</v>
      </c>
      <c r="C413" s="109" t="s">
        <v>6462</v>
      </c>
      <c r="D413" s="109">
        <v>1200129590</v>
      </c>
      <c r="E413" s="108" t="s">
        <v>1423</v>
      </c>
      <c r="F413" s="109">
        <v>2017</v>
      </c>
      <c r="G413" s="110">
        <v>44389</v>
      </c>
      <c r="H413" s="109">
        <f t="shared" si="60"/>
        <v>4</v>
      </c>
      <c r="I413" s="109">
        <v>3</v>
      </c>
      <c r="J413" s="111">
        <f t="shared" si="61"/>
        <v>0.31666666666666665</v>
      </c>
      <c r="K413" s="112">
        <v>1080889.8999999999</v>
      </c>
      <c r="L413" s="112">
        <v>622178</v>
      </c>
      <c r="M413" s="121">
        <v>0.04</v>
      </c>
      <c r="N413" s="112">
        <f t="shared" si="62"/>
        <v>1124125.496</v>
      </c>
      <c r="O413" s="112">
        <f t="shared" si="63"/>
        <v>1423892.2949333333</v>
      </c>
      <c r="P413" s="114">
        <f t="shared" si="58"/>
        <v>56206.274800000007</v>
      </c>
      <c r="Q413" s="115">
        <f t="shared" si="59"/>
        <v>56206.274800000007</v>
      </c>
    </row>
    <row r="414" spans="2:17" x14ac:dyDescent="0.25">
      <c r="B414" s="109">
        <v>409</v>
      </c>
      <c r="C414" s="109" t="s">
        <v>6462</v>
      </c>
      <c r="D414" s="109">
        <v>1200131290</v>
      </c>
      <c r="E414" s="108" t="s">
        <v>1424</v>
      </c>
      <c r="F414" s="109">
        <v>2017</v>
      </c>
      <c r="G414" s="110">
        <v>44389</v>
      </c>
      <c r="H414" s="109">
        <f t="shared" si="60"/>
        <v>4</v>
      </c>
      <c r="I414" s="109">
        <v>15</v>
      </c>
      <c r="J414" s="111">
        <f t="shared" si="61"/>
        <v>6.3333333333333325E-2</v>
      </c>
      <c r="K414" s="112">
        <v>996632.24</v>
      </c>
      <c r="L414" s="112">
        <v>623919.1</v>
      </c>
      <c r="M414" s="121">
        <v>0.02</v>
      </c>
      <c r="N414" s="112">
        <f t="shared" si="62"/>
        <v>1016564.8848</v>
      </c>
      <c r="O414" s="112">
        <f t="shared" si="63"/>
        <v>257529.77081599997</v>
      </c>
      <c r="P414" s="138">
        <f t="shared" ref="P414:P433" si="64">IF(N414-O414&lt;=0,5%*K414,N414-O414)</f>
        <v>759035.11398400005</v>
      </c>
      <c r="Q414" s="139">
        <f t="shared" ref="Q414:Q433" si="65">IF(P414=K414*5%,P414,P414*0.9)</f>
        <v>683131.60258560011</v>
      </c>
    </row>
    <row r="415" spans="2:17" x14ac:dyDescent="0.25">
      <c r="B415" s="109">
        <v>410</v>
      </c>
      <c r="C415" s="109" t="s">
        <v>6462</v>
      </c>
      <c r="D415" s="109">
        <v>1200125610</v>
      </c>
      <c r="E415" s="108" t="s">
        <v>1425</v>
      </c>
      <c r="F415" s="109">
        <v>2017</v>
      </c>
      <c r="G415" s="110">
        <v>44389</v>
      </c>
      <c r="H415" s="109">
        <f t="shared" si="60"/>
        <v>4</v>
      </c>
      <c r="I415" s="109">
        <v>15</v>
      </c>
      <c r="J415" s="111">
        <f t="shared" si="61"/>
        <v>6.3333333333333325E-2</v>
      </c>
      <c r="K415" s="112">
        <v>918776</v>
      </c>
      <c r="L415" s="112">
        <v>524835.05000000005</v>
      </c>
      <c r="M415" s="121">
        <v>0.04</v>
      </c>
      <c r="N415" s="112">
        <f t="shared" si="62"/>
        <v>955527.04</v>
      </c>
      <c r="O415" s="112">
        <f t="shared" si="63"/>
        <v>242066.8501333333</v>
      </c>
      <c r="P415" s="114">
        <f t="shared" ref="P415:P426" si="66">IF(N415-O415&lt;=0,5%*N415,N415-O415)</f>
        <v>713460.18986666668</v>
      </c>
      <c r="Q415" s="115">
        <f t="shared" ref="Q415:Q426" si="67">IF(P415=N415*5%,P415,P415*0.9)</f>
        <v>642114.17087999999</v>
      </c>
    </row>
    <row r="416" spans="2:17" x14ac:dyDescent="0.25">
      <c r="B416" s="109">
        <v>411</v>
      </c>
      <c r="C416" s="109" t="s">
        <v>6462</v>
      </c>
      <c r="D416" s="109">
        <v>1200132750</v>
      </c>
      <c r="E416" s="108" t="s">
        <v>1426</v>
      </c>
      <c r="F416" s="109">
        <v>2017</v>
      </c>
      <c r="G416" s="110">
        <v>44389</v>
      </c>
      <c r="H416" s="109">
        <f t="shared" si="60"/>
        <v>4</v>
      </c>
      <c r="I416" s="109">
        <v>15</v>
      </c>
      <c r="J416" s="111">
        <f t="shared" si="61"/>
        <v>6.3333333333333325E-2</v>
      </c>
      <c r="K416" s="112">
        <v>823030.68</v>
      </c>
      <c r="L416" s="112">
        <v>506671.21</v>
      </c>
      <c r="M416" s="121">
        <v>0.04</v>
      </c>
      <c r="N416" s="112">
        <f t="shared" si="62"/>
        <v>855951.90720000013</v>
      </c>
      <c r="O416" s="112">
        <f t="shared" si="63"/>
        <v>216841.14982399999</v>
      </c>
      <c r="P416" s="114">
        <f t="shared" si="66"/>
        <v>639110.75737600017</v>
      </c>
      <c r="Q416" s="115">
        <f t="shared" si="67"/>
        <v>575199.68163840019</v>
      </c>
    </row>
    <row r="417" spans="2:17" x14ac:dyDescent="0.25">
      <c r="B417" s="109">
        <v>412</v>
      </c>
      <c r="C417" s="109" t="s">
        <v>6462</v>
      </c>
      <c r="D417" s="109">
        <v>1200132660</v>
      </c>
      <c r="E417" s="108" t="s">
        <v>1427</v>
      </c>
      <c r="F417" s="109">
        <v>2017</v>
      </c>
      <c r="G417" s="110">
        <v>44389</v>
      </c>
      <c r="H417" s="109">
        <f t="shared" si="60"/>
        <v>4</v>
      </c>
      <c r="I417" s="109">
        <v>8</v>
      </c>
      <c r="J417" s="111">
        <f t="shared" si="61"/>
        <v>0.11874999999999999</v>
      </c>
      <c r="K417" s="112">
        <v>683592.03</v>
      </c>
      <c r="L417" s="112">
        <v>433753.2</v>
      </c>
      <c r="M417" s="121">
        <v>0.04</v>
      </c>
      <c r="N417" s="112">
        <f t="shared" si="62"/>
        <v>710935.71120000002</v>
      </c>
      <c r="O417" s="112">
        <f t="shared" si="63"/>
        <v>337694.46282000002</v>
      </c>
      <c r="P417" s="114">
        <f t="shared" si="66"/>
        <v>373241.24838</v>
      </c>
      <c r="Q417" s="115">
        <f t="shared" si="67"/>
        <v>335917.12354200002</v>
      </c>
    </row>
    <row r="418" spans="2:17" x14ac:dyDescent="0.25">
      <c r="B418" s="109">
        <v>413</v>
      </c>
      <c r="C418" s="109" t="s">
        <v>6462</v>
      </c>
      <c r="D418" s="109">
        <v>1200132790</v>
      </c>
      <c r="E418" s="108" t="s">
        <v>1428</v>
      </c>
      <c r="F418" s="109">
        <v>2017</v>
      </c>
      <c r="G418" s="110">
        <v>44389</v>
      </c>
      <c r="H418" s="109">
        <f t="shared" si="60"/>
        <v>4</v>
      </c>
      <c r="I418" s="109">
        <v>8</v>
      </c>
      <c r="J418" s="111">
        <f t="shared" si="61"/>
        <v>0.11874999999999999</v>
      </c>
      <c r="K418" s="112">
        <v>505715.87</v>
      </c>
      <c r="L418" s="112">
        <v>311326.99</v>
      </c>
      <c r="M418" s="121">
        <v>0.04</v>
      </c>
      <c r="N418" s="112">
        <f t="shared" si="62"/>
        <v>525944.5048</v>
      </c>
      <c r="O418" s="112">
        <f t="shared" si="63"/>
        <v>249823.63978</v>
      </c>
      <c r="P418" s="114">
        <f t="shared" si="66"/>
        <v>276120.86502000003</v>
      </c>
      <c r="Q418" s="115">
        <f t="shared" si="67"/>
        <v>248508.77851800004</v>
      </c>
    </row>
    <row r="419" spans="2:17" x14ac:dyDescent="0.25">
      <c r="B419" s="109">
        <v>414</v>
      </c>
      <c r="C419" s="109" t="s">
        <v>6462</v>
      </c>
      <c r="D419" s="109">
        <v>1200135920</v>
      </c>
      <c r="E419" s="108" t="s">
        <v>1429</v>
      </c>
      <c r="F419" s="109">
        <v>2017</v>
      </c>
      <c r="G419" s="110">
        <v>44389</v>
      </c>
      <c r="H419" s="109">
        <f t="shared" si="60"/>
        <v>4</v>
      </c>
      <c r="I419" s="109">
        <v>10</v>
      </c>
      <c r="J419" s="111">
        <f t="shared" si="61"/>
        <v>9.5000000000000001E-2</v>
      </c>
      <c r="K419" s="112">
        <v>469870.75</v>
      </c>
      <c r="L419" s="112">
        <v>280120.19</v>
      </c>
      <c r="M419" s="121">
        <v>0.04</v>
      </c>
      <c r="N419" s="112">
        <f t="shared" si="62"/>
        <v>488665.58</v>
      </c>
      <c r="O419" s="112">
        <f t="shared" si="63"/>
        <v>185692.9204</v>
      </c>
      <c r="P419" s="114">
        <f t="shared" si="66"/>
        <v>302972.65960000001</v>
      </c>
      <c r="Q419" s="115">
        <f t="shared" si="67"/>
        <v>272675.39364000002</v>
      </c>
    </row>
    <row r="420" spans="2:17" x14ac:dyDescent="0.25">
      <c r="B420" s="109">
        <v>415</v>
      </c>
      <c r="C420" s="109" t="s">
        <v>6462</v>
      </c>
      <c r="D420" s="109">
        <v>1200132770</v>
      </c>
      <c r="E420" s="108" t="s">
        <v>1430</v>
      </c>
      <c r="F420" s="109">
        <v>2017</v>
      </c>
      <c r="G420" s="110">
        <v>44389</v>
      </c>
      <c r="H420" s="109">
        <f t="shared" si="60"/>
        <v>4</v>
      </c>
      <c r="I420" s="109">
        <v>3</v>
      </c>
      <c r="J420" s="111">
        <f t="shared" si="61"/>
        <v>0.31666666666666665</v>
      </c>
      <c r="K420" s="112">
        <v>446454.77</v>
      </c>
      <c r="L420" s="112">
        <v>274844.88</v>
      </c>
      <c r="M420" s="121">
        <v>0.04</v>
      </c>
      <c r="N420" s="112">
        <f t="shared" si="62"/>
        <v>464312.96080000006</v>
      </c>
      <c r="O420" s="112">
        <f t="shared" si="63"/>
        <v>588129.75034666667</v>
      </c>
      <c r="P420" s="114">
        <f t="shared" si="66"/>
        <v>23215.648040000004</v>
      </c>
      <c r="Q420" s="115">
        <f t="shared" si="67"/>
        <v>23215.648040000004</v>
      </c>
    </row>
    <row r="421" spans="2:17" x14ac:dyDescent="0.25">
      <c r="B421" s="109">
        <v>416</v>
      </c>
      <c r="C421" s="109" t="s">
        <v>6462</v>
      </c>
      <c r="D421" s="109">
        <v>1200135140</v>
      </c>
      <c r="E421" s="108" t="s">
        <v>1431</v>
      </c>
      <c r="F421" s="109">
        <v>2017</v>
      </c>
      <c r="G421" s="110">
        <v>44389</v>
      </c>
      <c r="H421" s="109">
        <f t="shared" si="60"/>
        <v>4</v>
      </c>
      <c r="I421" s="109">
        <v>10</v>
      </c>
      <c r="J421" s="111">
        <f t="shared" si="61"/>
        <v>9.5000000000000001E-2</v>
      </c>
      <c r="K421" s="112">
        <v>412489</v>
      </c>
      <c r="L421" s="112">
        <v>245233.19</v>
      </c>
      <c r="M421" s="121">
        <v>0.04</v>
      </c>
      <c r="N421" s="112">
        <f t="shared" si="62"/>
        <v>428988.56</v>
      </c>
      <c r="O421" s="112">
        <f t="shared" si="63"/>
        <v>163015.65280000001</v>
      </c>
      <c r="P421" s="114">
        <f t="shared" si="66"/>
        <v>265972.90720000002</v>
      </c>
      <c r="Q421" s="115">
        <f t="shared" si="67"/>
        <v>239375.61648000003</v>
      </c>
    </row>
    <row r="422" spans="2:17" x14ac:dyDescent="0.25">
      <c r="B422" s="109">
        <v>417</v>
      </c>
      <c r="C422" s="109" t="s">
        <v>6462</v>
      </c>
      <c r="D422" s="109">
        <v>1200125820</v>
      </c>
      <c r="E422" s="108" t="s">
        <v>1432</v>
      </c>
      <c r="F422" s="109">
        <v>2017</v>
      </c>
      <c r="G422" s="110">
        <v>44389</v>
      </c>
      <c r="H422" s="109">
        <f t="shared" si="60"/>
        <v>4</v>
      </c>
      <c r="I422" s="109">
        <v>10</v>
      </c>
      <c r="J422" s="111">
        <f t="shared" si="61"/>
        <v>9.5000000000000001E-2</v>
      </c>
      <c r="K422" s="112">
        <v>377532.6</v>
      </c>
      <c r="L422" s="112">
        <v>214831.56</v>
      </c>
      <c r="M422" s="121">
        <v>0.04</v>
      </c>
      <c r="N422" s="112">
        <f t="shared" si="62"/>
        <v>392633.90399999998</v>
      </c>
      <c r="O422" s="112">
        <f t="shared" si="63"/>
        <v>149200.88352</v>
      </c>
      <c r="P422" s="114">
        <f t="shared" si="66"/>
        <v>243433.02047999998</v>
      </c>
      <c r="Q422" s="115">
        <f t="shared" si="67"/>
        <v>219089.71843199999</v>
      </c>
    </row>
    <row r="423" spans="2:17" x14ac:dyDescent="0.25">
      <c r="B423" s="109">
        <v>418</v>
      </c>
      <c r="C423" s="109" t="s">
        <v>6462</v>
      </c>
      <c r="D423" s="109">
        <v>1200128220</v>
      </c>
      <c r="E423" s="108" t="s">
        <v>1433</v>
      </c>
      <c r="F423" s="109">
        <v>2017</v>
      </c>
      <c r="G423" s="110">
        <v>44389</v>
      </c>
      <c r="H423" s="109">
        <f t="shared" si="60"/>
        <v>4</v>
      </c>
      <c r="I423" s="109">
        <v>10</v>
      </c>
      <c r="J423" s="111">
        <f t="shared" si="61"/>
        <v>9.5000000000000001E-2</v>
      </c>
      <c r="K423" s="112">
        <v>207708.7</v>
      </c>
      <c r="L423" s="112">
        <v>70099.850000000006</v>
      </c>
      <c r="M423" s="121">
        <v>0.04</v>
      </c>
      <c r="N423" s="112">
        <f t="shared" si="62"/>
        <v>216017.04800000001</v>
      </c>
      <c r="O423" s="112">
        <f t="shared" si="63"/>
        <v>82086.478240000011</v>
      </c>
      <c r="P423" s="114">
        <f t="shared" si="66"/>
        <v>133930.56975999998</v>
      </c>
      <c r="Q423" s="115">
        <f t="shared" si="67"/>
        <v>120537.51278399999</v>
      </c>
    </row>
    <row r="424" spans="2:17" x14ac:dyDescent="0.25">
      <c r="B424" s="109">
        <v>419</v>
      </c>
      <c r="C424" s="109" t="s">
        <v>6462</v>
      </c>
      <c r="D424" s="109">
        <v>1200130950</v>
      </c>
      <c r="E424" s="108" t="s">
        <v>1434</v>
      </c>
      <c r="F424" s="109">
        <v>2017</v>
      </c>
      <c r="G424" s="110">
        <v>44389</v>
      </c>
      <c r="H424" s="109">
        <f t="shared" si="60"/>
        <v>4</v>
      </c>
      <c r="I424" s="109">
        <v>10</v>
      </c>
      <c r="J424" s="111">
        <f t="shared" si="61"/>
        <v>9.5000000000000001E-2</v>
      </c>
      <c r="K424" s="112">
        <v>142000</v>
      </c>
      <c r="L424" s="112">
        <v>90140.82</v>
      </c>
      <c r="M424" s="121">
        <v>0.04</v>
      </c>
      <c r="N424" s="112">
        <f t="shared" si="62"/>
        <v>147680</v>
      </c>
      <c r="O424" s="112">
        <f t="shared" si="63"/>
        <v>56118.400000000001</v>
      </c>
      <c r="P424" s="114">
        <f t="shared" si="66"/>
        <v>91561.600000000006</v>
      </c>
      <c r="Q424" s="115">
        <f t="shared" si="67"/>
        <v>82405.440000000002</v>
      </c>
    </row>
    <row r="425" spans="2:17" x14ac:dyDescent="0.25">
      <c r="B425" s="109">
        <v>420</v>
      </c>
      <c r="C425" s="109" t="s">
        <v>6462</v>
      </c>
      <c r="D425" s="109">
        <v>1200131280</v>
      </c>
      <c r="E425" s="108" t="s">
        <v>1435</v>
      </c>
      <c r="F425" s="109">
        <v>2017</v>
      </c>
      <c r="G425" s="110">
        <v>44389</v>
      </c>
      <c r="H425" s="109">
        <f t="shared" si="60"/>
        <v>4</v>
      </c>
      <c r="I425" s="109">
        <v>10</v>
      </c>
      <c r="J425" s="111">
        <f t="shared" si="61"/>
        <v>9.5000000000000001E-2</v>
      </c>
      <c r="K425" s="112">
        <v>113791</v>
      </c>
      <c r="L425" s="112">
        <v>69802.210000000006</v>
      </c>
      <c r="M425" s="121">
        <v>0.04</v>
      </c>
      <c r="N425" s="112">
        <f t="shared" si="62"/>
        <v>118342.64</v>
      </c>
      <c r="O425" s="112">
        <f t="shared" si="63"/>
        <v>44970.203200000004</v>
      </c>
      <c r="P425" s="114">
        <f t="shared" si="66"/>
        <v>73372.436799999996</v>
      </c>
      <c r="Q425" s="115">
        <f t="shared" si="67"/>
        <v>66035.193119999996</v>
      </c>
    </row>
    <row r="426" spans="2:17" x14ac:dyDescent="0.25">
      <c r="B426" s="109">
        <v>421</v>
      </c>
      <c r="C426" s="109" t="s">
        <v>6462</v>
      </c>
      <c r="D426" s="109">
        <v>1200133320</v>
      </c>
      <c r="E426" s="108" t="s">
        <v>1436</v>
      </c>
      <c r="F426" s="109">
        <v>2017</v>
      </c>
      <c r="G426" s="110">
        <v>44389</v>
      </c>
      <c r="H426" s="109">
        <f t="shared" si="60"/>
        <v>4</v>
      </c>
      <c r="I426" s="109">
        <v>10</v>
      </c>
      <c r="J426" s="111">
        <f t="shared" si="61"/>
        <v>9.5000000000000001E-2</v>
      </c>
      <c r="K426" s="112">
        <v>110000</v>
      </c>
      <c r="L426" s="112">
        <v>71093.149999999994</v>
      </c>
      <c r="M426" s="121">
        <v>0.04</v>
      </c>
      <c r="N426" s="112">
        <f t="shared" si="62"/>
        <v>114400</v>
      </c>
      <c r="O426" s="112">
        <f t="shared" si="63"/>
        <v>43472</v>
      </c>
      <c r="P426" s="114">
        <f t="shared" si="66"/>
        <v>70928</v>
      </c>
      <c r="Q426" s="115">
        <f t="shared" si="67"/>
        <v>63835.200000000004</v>
      </c>
    </row>
    <row r="427" spans="2:17" x14ac:dyDescent="0.25">
      <c r="B427" s="109">
        <v>422</v>
      </c>
      <c r="C427" s="109" t="s">
        <v>6462</v>
      </c>
      <c r="D427" s="109">
        <v>1200130120</v>
      </c>
      <c r="E427" s="108" t="s">
        <v>1437</v>
      </c>
      <c r="F427" s="109">
        <v>2017</v>
      </c>
      <c r="G427" s="110">
        <v>44389</v>
      </c>
      <c r="H427" s="109">
        <f t="shared" si="60"/>
        <v>4</v>
      </c>
      <c r="I427" s="109">
        <v>10</v>
      </c>
      <c r="J427" s="111">
        <f t="shared" si="61"/>
        <v>9.5000000000000001E-2</v>
      </c>
      <c r="K427" s="112">
        <v>108136</v>
      </c>
      <c r="L427" s="112">
        <v>65207.49</v>
      </c>
      <c r="M427" s="121">
        <v>0.02</v>
      </c>
      <c r="N427" s="112">
        <f t="shared" si="62"/>
        <v>110298.72</v>
      </c>
      <c r="O427" s="112">
        <f t="shared" si="63"/>
        <v>41913.513599999998</v>
      </c>
      <c r="P427" s="138">
        <f t="shared" si="64"/>
        <v>68385.206399999995</v>
      </c>
      <c r="Q427" s="139">
        <f t="shared" si="65"/>
        <v>61546.68576</v>
      </c>
    </row>
    <row r="428" spans="2:17" x14ac:dyDescent="0.25">
      <c r="B428" s="109">
        <v>423</v>
      </c>
      <c r="C428" s="109" t="s">
        <v>6462</v>
      </c>
      <c r="D428" s="109">
        <v>1200130020</v>
      </c>
      <c r="E428" s="108" t="s">
        <v>1438</v>
      </c>
      <c r="F428" s="109">
        <v>2017</v>
      </c>
      <c r="G428" s="110">
        <v>44389</v>
      </c>
      <c r="H428" s="109">
        <f t="shared" si="60"/>
        <v>4</v>
      </c>
      <c r="I428" s="109">
        <v>10</v>
      </c>
      <c r="J428" s="111">
        <f t="shared" si="61"/>
        <v>9.5000000000000001E-2</v>
      </c>
      <c r="K428" s="112">
        <v>100000</v>
      </c>
      <c r="L428" s="112">
        <v>60054.8</v>
      </c>
      <c r="M428" s="121">
        <v>0.04</v>
      </c>
      <c r="N428" s="112">
        <f t="shared" si="62"/>
        <v>104000</v>
      </c>
      <c r="O428" s="112">
        <f t="shared" si="63"/>
        <v>39520</v>
      </c>
      <c r="P428" s="114">
        <f t="shared" ref="P428:P432" si="68">IF(N428-O428&lt;=0,5%*N428,N428-O428)</f>
        <v>64480</v>
      </c>
      <c r="Q428" s="115">
        <f t="shared" ref="Q428:Q432" si="69">IF(P428=N428*5%,P428,P428*0.9)</f>
        <v>58032</v>
      </c>
    </row>
    <row r="429" spans="2:17" x14ac:dyDescent="0.25">
      <c r="B429" s="109">
        <v>424</v>
      </c>
      <c r="C429" s="109" t="s">
        <v>6462</v>
      </c>
      <c r="D429" s="109">
        <v>1200130130</v>
      </c>
      <c r="E429" s="108" t="s">
        <v>1439</v>
      </c>
      <c r="F429" s="109">
        <v>2017</v>
      </c>
      <c r="G429" s="110">
        <v>44389</v>
      </c>
      <c r="H429" s="109">
        <f t="shared" si="60"/>
        <v>4</v>
      </c>
      <c r="I429" s="109">
        <v>10</v>
      </c>
      <c r="J429" s="111">
        <f t="shared" si="61"/>
        <v>9.5000000000000001E-2</v>
      </c>
      <c r="K429" s="112">
        <v>79100</v>
      </c>
      <c r="L429" s="112">
        <v>48066.79</v>
      </c>
      <c r="M429" s="121">
        <v>0.04</v>
      </c>
      <c r="N429" s="112">
        <f t="shared" si="62"/>
        <v>82264</v>
      </c>
      <c r="O429" s="112">
        <f t="shared" si="63"/>
        <v>31260.32</v>
      </c>
      <c r="P429" s="114">
        <f t="shared" si="68"/>
        <v>51003.68</v>
      </c>
      <c r="Q429" s="115">
        <f t="shared" si="69"/>
        <v>45903.311999999998</v>
      </c>
    </row>
    <row r="430" spans="2:17" x14ac:dyDescent="0.25">
      <c r="B430" s="109">
        <v>425</v>
      </c>
      <c r="C430" s="109" t="s">
        <v>6462</v>
      </c>
      <c r="D430" s="109">
        <v>1200132740</v>
      </c>
      <c r="E430" s="108" t="s">
        <v>1328</v>
      </c>
      <c r="F430" s="109">
        <v>2017</v>
      </c>
      <c r="G430" s="110">
        <v>44389</v>
      </c>
      <c r="H430" s="109">
        <f t="shared" si="60"/>
        <v>4</v>
      </c>
      <c r="I430" s="109">
        <v>10</v>
      </c>
      <c r="J430" s="111">
        <f t="shared" si="61"/>
        <v>9.5000000000000001E-2</v>
      </c>
      <c r="K430" s="112">
        <v>75874.149999999994</v>
      </c>
      <c r="L430" s="112">
        <v>46709.38</v>
      </c>
      <c r="M430" s="121">
        <v>0.04</v>
      </c>
      <c r="N430" s="112">
        <f t="shared" si="62"/>
        <v>78909.115999999995</v>
      </c>
      <c r="O430" s="112">
        <f t="shared" si="63"/>
        <v>29985.464079999998</v>
      </c>
      <c r="P430" s="114">
        <f t="shared" si="68"/>
        <v>48923.651919999997</v>
      </c>
      <c r="Q430" s="115">
        <f t="shared" si="69"/>
        <v>44031.286727999999</v>
      </c>
    </row>
    <row r="431" spans="2:17" x14ac:dyDescent="0.25">
      <c r="B431" s="109">
        <v>426</v>
      </c>
      <c r="C431" s="109" t="s">
        <v>6462</v>
      </c>
      <c r="D431" s="109">
        <v>1200130030</v>
      </c>
      <c r="E431" s="108" t="s">
        <v>1440</v>
      </c>
      <c r="F431" s="109">
        <v>2017</v>
      </c>
      <c r="G431" s="110">
        <v>44389</v>
      </c>
      <c r="H431" s="109">
        <f t="shared" si="60"/>
        <v>4</v>
      </c>
      <c r="I431" s="109">
        <v>10</v>
      </c>
      <c r="J431" s="111">
        <f t="shared" si="61"/>
        <v>9.5000000000000001E-2</v>
      </c>
      <c r="K431" s="112">
        <v>40950</v>
      </c>
      <c r="L431" s="112">
        <v>24592.44</v>
      </c>
      <c r="M431" s="121">
        <v>0.04</v>
      </c>
      <c r="N431" s="112">
        <f t="shared" si="62"/>
        <v>42588</v>
      </c>
      <c r="O431" s="112">
        <f t="shared" si="63"/>
        <v>16183.44</v>
      </c>
      <c r="P431" s="114">
        <f t="shared" si="68"/>
        <v>26404.559999999998</v>
      </c>
      <c r="Q431" s="115">
        <f t="shared" si="69"/>
        <v>23764.103999999999</v>
      </c>
    </row>
    <row r="432" spans="2:17" x14ac:dyDescent="0.25">
      <c r="B432" s="109">
        <v>427</v>
      </c>
      <c r="C432" s="109" t="s">
        <v>6462</v>
      </c>
      <c r="D432" s="109">
        <v>1200131040</v>
      </c>
      <c r="E432" s="108" t="s">
        <v>1441</v>
      </c>
      <c r="F432" s="109">
        <v>2017</v>
      </c>
      <c r="G432" s="110">
        <v>44389</v>
      </c>
      <c r="H432" s="109">
        <f t="shared" si="60"/>
        <v>4</v>
      </c>
      <c r="I432" s="109">
        <v>8</v>
      </c>
      <c r="J432" s="111">
        <f t="shared" si="61"/>
        <v>0.11874999999999999</v>
      </c>
      <c r="K432" s="112">
        <v>33300</v>
      </c>
      <c r="L432" s="112">
        <v>20408.8</v>
      </c>
      <c r="M432" s="121">
        <v>0.04</v>
      </c>
      <c r="N432" s="112">
        <f t="shared" si="62"/>
        <v>34632</v>
      </c>
      <c r="O432" s="112">
        <f t="shared" si="63"/>
        <v>16450.2</v>
      </c>
      <c r="P432" s="114">
        <f t="shared" si="68"/>
        <v>18181.8</v>
      </c>
      <c r="Q432" s="115">
        <f t="shared" si="69"/>
        <v>16363.619999999999</v>
      </c>
    </row>
    <row r="433" spans="2:17" x14ac:dyDescent="0.25">
      <c r="B433" s="109">
        <v>428</v>
      </c>
      <c r="C433" s="109" t="s">
        <v>6462</v>
      </c>
      <c r="D433" s="109">
        <v>1200130010</v>
      </c>
      <c r="E433" s="108" t="s">
        <v>1442</v>
      </c>
      <c r="F433" s="109">
        <v>2017</v>
      </c>
      <c r="G433" s="110">
        <v>44389</v>
      </c>
      <c r="H433" s="109">
        <f t="shared" si="60"/>
        <v>4</v>
      </c>
      <c r="I433" s="109">
        <v>10</v>
      </c>
      <c r="J433" s="111">
        <f t="shared" si="61"/>
        <v>9.5000000000000001E-2</v>
      </c>
      <c r="K433" s="112">
        <v>21000</v>
      </c>
      <c r="L433" s="112">
        <v>12484.93</v>
      </c>
      <c r="M433" s="121">
        <v>0.02</v>
      </c>
      <c r="N433" s="112">
        <f t="shared" si="62"/>
        <v>21420</v>
      </c>
      <c r="O433" s="112">
        <f t="shared" si="63"/>
        <v>8139.6</v>
      </c>
      <c r="P433" s="138">
        <f t="shared" si="64"/>
        <v>13280.4</v>
      </c>
      <c r="Q433" s="139">
        <f t="shared" si="65"/>
        <v>11952.36</v>
      </c>
    </row>
    <row r="434" spans="2:17" x14ac:dyDescent="0.25">
      <c r="B434" s="109">
        <v>429</v>
      </c>
      <c r="C434" s="109" t="s">
        <v>6462</v>
      </c>
      <c r="D434" s="109">
        <v>1200127750</v>
      </c>
      <c r="E434" s="108" t="s">
        <v>1443</v>
      </c>
      <c r="F434" s="109">
        <v>2017</v>
      </c>
      <c r="G434" s="110">
        <v>44389</v>
      </c>
      <c r="H434" s="109">
        <f t="shared" si="60"/>
        <v>4</v>
      </c>
      <c r="I434" s="109">
        <v>8</v>
      </c>
      <c r="J434" s="111">
        <f t="shared" si="61"/>
        <v>0.11874999999999999</v>
      </c>
      <c r="K434" s="112">
        <v>7108</v>
      </c>
      <c r="L434" s="112">
        <v>4060.32</v>
      </c>
      <c r="M434" s="121">
        <v>0.04</v>
      </c>
      <c r="N434" s="112">
        <f t="shared" si="62"/>
        <v>7392.3200000000006</v>
      </c>
      <c r="O434" s="112">
        <f t="shared" si="63"/>
        <v>3511.3520000000003</v>
      </c>
      <c r="P434" s="114">
        <f t="shared" ref="P434:P469" si="70">IF(N434-O434&lt;=0,5%*N434,N434-O434)</f>
        <v>3880.9680000000003</v>
      </c>
      <c r="Q434" s="115">
        <f t="shared" ref="Q434:Q469" si="71">IF(P434=N434*5%,P434,P434*0.9)</f>
        <v>3492.8712000000005</v>
      </c>
    </row>
    <row r="435" spans="2:17" x14ac:dyDescent="0.25">
      <c r="B435" s="109">
        <v>430</v>
      </c>
      <c r="C435" s="109" t="s">
        <v>6462</v>
      </c>
      <c r="D435" s="109">
        <v>1200133200</v>
      </c>
      <c r="E435" s="108" t="s">
        <v>1444</v>
      </c>
      <c r="F435" s="109">
        <v>2018</v>
      </c>
      <c r="G435" s="110">
        <v>44389</v>
      </c>
      <c r="H435" s="109">
        <f t="shared" si="60"/>
        <v>3</v>
      </c>
      <c r="I435" s="109">
        <v>15</v>
      </c>
      <c r="J435" s="111">
        <f t="shared" si="61"/>
        <v>6.3333333333333325E-2</v>
      </c>
      <c r="K435" s="112">
        <v>6340459</v>
      </c>
      <c r="L435" s="112">
        <v>4224656.5</v>
      </c>
      <c r="M435" s="121">
        <v>0.02</v>
      </c>
      <c r="N435" s="112">
        <f t="shared" si="62"/>
        <v>6467268.1799999997</v>
      </c>
      <c r="O435" s="112">
        <f t="shared" si="63"/>
        <v>1228780.9541999998</v>
      </c>
      <c r="P435" s="114">
        <f t="shared" si="70"/>
        <v>5238487.2258000001</v>
      </c>
      <c r="Q435" s="115">
        <f t="shared" si="71"/>
        <v>4714638.5032200003</v>
      </c>
    </row>
    <row r="436" spans="2:17" x14ac:dyDescent="0.25">
      <c r="B436" s="109">
        <v>431</v>
      </c>
      <c r="C436" s="109" t="s">
        <v>6462</v>
      </c>
      <c r="D436" s="109">
        <v>1200135490</v>
      </c>
      <c r="E436" s="108" t="s">
        <v>1444</v>
      </c>
      <c r="F436" s="109">
        <v>2018</v>
      </c>
      <c r="G436" s="110">
        <v>44389</v>
      </c>
      <c r="H436" s="109">
        <f t="shared" si="60"/>
        <v>3</v>
      </c>
      <c r="I436" s="109">
        <v>15</v>
      </c>
      <c r="J436" s="111">
        <f t="shared" si="61"/>
        <v>6.3333333333333325E-2</v>
      </c>
      <c r="K436" s="112">
        <v>6197719</v>
      </c>
      <c r="L436" s="112">
        <v>4129548.66</v>
      </c>
      <c r="M436" s="121">
        <v>0.02</v>
      </c>
      <c r="N436" s="112">
        <f t="shared" si="62"/>
        <v>6321673.3799999999</v>
      </c>
      <c r="O436" s="112">
        <f t="shared" si="63"/>
        <v>1201117.9421999999</v>
      </c>
      <c r="P436" s="114">
        <f t="shared" si="70"/>
        <v>5120555.4377999995</v>
      </c>
      <c r="Q436" s="115">
        <f t="shared" si="71"/>
        <v>4608499.8940199995</v>
      </c>
    </row>
    <row r="437" spans="2:17" x14ac:dyDescent="0.25">
      <c r="B437" s="109">
        <v>432</v>
      </c>
      <c r="C437" s="109" t="s">
        <v>6462</v>
      </c>
      <c r="D437" s="109">
        <v>1200136410</v>
      </c>
      <c r="E437" s="108" t="s">
        <v>1445</v>
      </c>
      <c r="F437" s="109">
        <v>2018</v>
      </c>
      <c r="G437" s="110">
        <v>44389</v>
      </c>
      <c r="H437" s="109">
        <f t="shared" si="60"/>
        <v>3</v>
      </c>
      <c r="I437" s="109">
        <v>15</v>
      </c>
      <c r="J437" s="111">
        <f t="shared" si="61"/>
        <v>6.3333333333333325E-2</v>
      </c>
      <c r="K437" s="112">
        <v>1416228.92</v>
      </c>
      <c r="L437" s="112">
        <v>947127.35</v>
      </c>
      <c r="M437" s="121">
        <v>0.02</v>
      </c>
      <c r="N437" s="112">
        <f t="shared" si="62"/>
        <v>1444553.4983999999</v>
      </c>
      <c r="O437" s="112">
        <f t="shared" si="63"/>
        <v>274465.16469599993</v>
      </c>
      <c r="P437" s="114">
        <f t="shared" si="70"/>
        <v>1170088.3337039999</v>
      </c>
      <c r="Q437" s="115">
        <f t="shared" si="71"/>
        <v>1053079.5003336</v>
      </c>
    </row>
    <row r="438" spans="2:17" x14ac:dyDescent="0.25">
      <c r="B438" s="109">
        <v>433</v>
      </c>
      <c r="C438" s="109" t="s">
        <v>6462</v>
      </c>
      <c r="D438" s="109">
        <v>1200135600</v>
      </c>
      <c r="E438" s="108" t="s">
        <v>1446</v>
      </c>
      <c r="F438" s="109">
        <v>2018</v>
      </c>
      <c r="G438" s="110">
        <v>44389</v>
      </c>
      <c r="H438" s="109">
        <f t="shared" si="60"/>
        <v>3</v>
      </c>
      <c r="I438" s="109">
        <v>15</v>
      </c>
      <c r="J438" s="111">
        <f t="shared" si="61"/>
        <v>6.3333333333333325E-2</v>
      </c>
      <c r="K438" s="112">
        <v>1236550</v>
      </c>
      <c r="L438" s="112">
        <v>837127.41</v>
      </c>
      <c r="M438" s="121">
        <v>0.02</v>
      </c>
      <c r="N438" s="112">
        <f t="shared" si="62"/>
        <v>1261281</v>
      </c>
      <c r="O438" s="112">
        <f t="shared" si="63"/>
        <v>239643.38999999996</v>
      </c>
      <c r="P438" s="114">
        <f t="shared" si="70"/>
        <v>1021637.6100000001</v>
      </c>
      <c r="Q438" s="115">
        <f t="shared" si="71"/>
        <v>919473.84900000016</v>
      </c>
    </row>
    <row r="439" spans="2:17" x14ac:dyDescent="0.25">
      <c r="B439" s="109">
        <v>434</v>
      </c>
      <c r="C439" s="109" t="s">
        <v>6462</v>
      </c>
      <c r="D439" s="109">
        <v>1200135620</v>
      </c>
      <c r="E439" s="108" t="s">
        <v>1446</v>
      </c>
      <c r="F439" s="109">
        <v>2018</v>
      </c>
      <c r="G439" s="110">
        <v>44389</v>
      </c>
      <c r="H439" s="109">
        <f t="shared" si="60"/>
        <v>3</v>
      </c>
      <c r="I439" s="109">
        <v>15</v>
      </c>
      <c r="J439" s="111">
        <f t="shared" si="61"/>
        <v>6.3333333333333325E-2</v>
      </c>
      <c r="K439" s="112">
        <v>1236550</v>
      </c>
      <c r="L439" s="112">
        <v>839837.66</v>
      </c>
      <c r="M439" s="121">
        <v>0.02</v>
      </c>
      <c r="N439" s="112">
        <f t="shared" si="62"/>
        <v>1261281</v>
      </c>
      <c r="O439" s="112">
        <f t="shared" si="63"/>
        <v>239643.38999999996</v>
      </c>
      <c r="P439" s="114">
        <f t="shared" si="70"/>
        <v>1021637.6100000001</v>
      </c>
      <c r="Q439" s="115">
        <f t="shared" si="71"/>
        <v>919473.84900000016</v>
      </c>
    </row>
    <row r="440" spans="2:17" x14ac:dyDescent="0.25">
      <c r="B440" s="109">
        <v>435</v>
      </c>
      <c r="C440" s="109" t="s">
        <v>6462</v>
      </c>
      <c r="D440" s="109">
        <v>1200135610</v>
      </c>
      <c r="E440" s="108" t="s">
        <v>1446</v>
      </c>
      <c r="F440" s="109">
        <v>2018</v>
      </c>
      <c r="G440" s="110">
        <v>44389</v>
      </c>
      <c r="H440" s="109">
        <f t="shared" si="60"/>
        <v>3</v>
      </c>
      <c r="I440" s="109">
        <v>15</v>
      </c>
      <c r="J440" s="111">
        <f t="shared" si="61"/>
        <v>6.3333333333333325E-2</v>
      </c>
      <c r="K440" s="112">
        <v>1236550</v>
      </c>
      <c r="L440" s="112">
        <v>839837.66</v>
      </c>
      <c r="M440" s="121">
        <v>0.02</v>
      </c>
      <c r="N440" s="112">
        <f t="shared" si="62"/>
        <v>1261281</v>
      </c>
      <c r="O440" s="112">
        <f t="shared" si="63"/>
        <v>239643.38999999996</v>
      </c>
      <c r="P440" s="114">
        <f t="shared" si="70"/>
        <v>1021637.6100000001</v>
      </c>
      <c r="Q440" s="115">
        <f t="shared" si="71"/>
        <v>919473.84900000016</v>
      </c>
    </row>
    <row r="441" spans="2:17" x14ac:dyDescent="0.25">
      <c r="B441" s="109">
        <v>436</v>
      </c>
      <c r="C441" s="109" t="s">
        <v>6462</v>
      </c>
      <c r="D441" s="109">
        <v>1200135630</v>
      </c>
      <c r="E441" s="108" t="s">
        <v>1446</v>
      </c>
      <c r="F441" s="109">
        <v>2018</v>
      </c>
      <c r="G441" s="110">
        <v>44389</v>
      </c>
      <c r="H441" s="109">
        <f t="shared" si="60"/>
        <v>3</v>
      </c>
      <c r="I441" s="109">
        <v>15</v>
      </c>
      <c r="J441" s="111">
        <f t="shared" si="61"/>
        <v>6.3333333333333325E-2</v>
      </c>
      <c r="K441" s="112">
        <v>1236550</v>
      </c>
      <c r="L441" s="112">
        <v>839837.66</v>
      </c>
      <c r="M441" s="121">
        <v>0.02</v>
      </c>
      <c r="N441" s="112">
        <f t="shared" si="62"/>
        <v>1261281</v>
      </c>
      <c r="O441" s="112">
        <f t="shared" si="63"/>
        <v>239643.38999999996</v>
      </c>
      <c r="P441" s="114">
        <f t="shared" si="70"/>
        <v>1021637.6100000001</v>
      </c>
      <c r="Q441" s="115">
        <f t="shared" si="71"/>
        <v>919473.84900000016</v>
      </c>
    </row>
    <row r="442" spans="2:17" x14ac:dyDescent="0.25">
      <c r="B442" s="109">
        <v>437</v>
      </c>
      <c r="C442" s="109" t="s">
        <v>6462</v>
      </c>
      <c r="D442" s="109">
        <v>1200135560</v>
      </c>
      <c r="E442" s="108" t="s">
        <v>1447</v>
      </c>
      <c r="F442" s="109">
        <v>2018</v>
      </c>
      <c r="G442" s="110">
        <v>44389</v>
      </c>
      <c r="H442" s="109">
        <f t="shared" si="60"/>
        <v>3</v>
      </c>
      <c r="I442" s="109">
        <v>15</v>
      </c>
      <c r="J442" s="111">
        <f t="shared" si="61"/>
        <v>6.3333333333333325E-2</v>
      </c>
      <c r="K442" s="112">
        <v>974000</v>
      </c>
      <c r="L442" s="112">
        <v>651912.87</v>
      </c>
      <c r="M442" s="121">
        <v>0.02</v>
      </c>
      <c r="N442" s="112">
        <f t="shared" si="62"/>
        <v>993480</v>
      </c>
      <c r="O442" s="112">
        <f t="shared" si="63"/>
        <v>188761.19999999998</v>
      </c>
      <c r="P442" s="114">
        <f t="shared" si="70"/>
        <v>804718.8</v>
      </c>
      <c r="Q442" s="115">
        <f t="shared" si="71"/>
        <v>724246.92</v>
      </c>
    </row>
    <row r="443" spans="2:17" x14ac:dyDescent="0.25">
      <c r="B443" s="109">
        <v>438</v>
      </c>
      <c r="C443" s="109" t="s">
        <v>6462</v>
      </c>
      <c r="D443" s="109">
        <v>1200135580</v>
      </c>
      <c r="E443" s="108" t="s">
        <v>1447</v>
      </c>
      <c r="F443" s="109">
        <v>2018</v>
      </c>
      <c r="G443" s="110">
        <v>44389</v>
      </c>
      <c r="H443" s="109">
        <f t="shared" si="60"/>
        <v>3</v>
      </c>
      <c r="I443" s="109">
        <v>15</v>
      </c>
      <c r="J443" s="111">
        <f t="shared" si="61"/>
        <v>6.3333333333333325E-2</v>
      </c>
      <c r="K443" s="112">
        <v>974000</v>
      </c>
      <c r="L443" s="112">
        <v>664988.49</v>
      </c>
      <c r="M443" s="121">
        <v>0.02</v>
      </c>
      <c r="N443" s="112">
        <f t="shared" si="62"/>
        <v>993480</v>
      </c>
      <c r="O443" s="112">
        <f t="shared" si="63"/>
        <v>188761.19999999998</v>
      </c>
      <c r="P443" s="114">
        <f t="shared" si="70"/>
        <v>804718.8</v>
      </c>
      <c r="Q443" s="115">
        <f t="shared" si="71"/>
        <v>724246.92</v>
      </c>
    </row>
    <row r="444" spans="2:17" x14ac:dyDescent="0.25">
      <c r="B444" s="109">
        <v>439</v>
      </c>
      <c r="C444" s="109" t="s">
        <v>6462</v>
      </c>
      <c r="D444" s="109">
        <v>1200135570</v>
      </c>
      <c r="E444" s="108" t="s">
        <v>1447</v>
      </c>
      <c r="F444" s="109">
        <v>2018</v>
      </c>
      <c r="G444" s="110">
        <v>44389</v>
      </c>
      <c r="H444" s="109">
        <f t="shared" si="60"/>
        <v>3</v>
      </c>
      <c r="I444" s="109">
        <v>15</v>
      </c>
      <c r="J444" s="111">
        <f t="shared" si="61"/>
        <v>6.3333333333333325E-2</v>
      </c>
      <c r="K444" s="112">
        <v>974000</v>
      </c>
      <c r="L444" s="112">
        <v>664988.49</v>
      </c>
      <c r="M444" s="121">
        <v>0.02</v>
      </c>
      <c r="N444" s="112">
        <f t="shared" si="62"/>
        <v>993480</v>
      </c>
      <c r="O444" s="112">
        <f t="shared" si="63"/>
        <v>188761.19999999998</v>
      </c>
      <c r="P444" s="114">
        <f t="shared" si="70"/>
        <v>804718.8</v>
      </c>
      <c r="Q444" s="115">
        <f t="shared" si="71"/>
        <v>724246.92</v>
      </c>
    </row>
    <row r="445" spans="2:17" x14ac:dyDescent="0.25">
      <c r="B445" s="109">
        <v>440</v>
      </c>
      <c r="C445" s="109" t="s">
        <v>6462</v>
      </c>
      <c r="D445" s="109">
        <v>1200135590</v>
      </c>
      <c r="E445" s="108" t="s">
        <v>1447</v>
      </c>
      <c r="F445" s="109">
        <v>2018</v>
      </c>
      <c r="G445" s="110">
        <v>44389</v>
      </c>
      <c r="H445" s="109">
        <f t="shared" si="60"/>
        <v>3</v>
      </c>
      <c r="I445" s="109">
        <v>15</v>
      </c>
      <c r="J445" s="111">
        <f t="shared" si="61"/>
        <v>6.3333333333333325E-2</v>
      </c>
      <c r="K445" s="112">
        <v>974000</v>
      </c>
      <c r="L445" s="112">
        <v>664988.49</v>
      </c>
      <c r="M445" s="121">
        <v>0.02</v>
      </c>
      <c r="N445" s="112">
        <f t="shared" si="62"/>
        <v>993480</v>
      </c>
      <c r="O445" s="112">
        <f t="shared" si="63"/>
        <v>188761.19999999998</v>
      </c>
      <c r="P445" s="114">
        <f t="shared" si="70"/>
        <v>804718.8</v>
      </c>
      <c r="Q445" s="115">
        <f t="shared" si="71"/>
        <v>724246.92</v>
      </c>
    </row>
    <row r="446" spans="2:17" x14ac:dyDescent="0.25">
      <c r="B446" s="109">
        <v>441</v>
      </c>
      <c r="C446" s="109" t="s">
        <v>6462</v>
      </c>
      <c r="D446" s="109">
        <v>1200138000</v>
      </c>
      <c r="E446" s="108" t="s">
        <v>1278</v>
      </c>
      <c r="F446" s="109">
        <v>2018</v>
      </c>
      <c r="G446" s="110">
        <v>44389</v>
      </c>
      <c r="H446" s="109">
        <f t="shared" si="60"/>
        <v>3</v>
      </c>
      <c r="I446" s="109">
        <v>15</v>
      </c>
      <c r="J446" s="111">
        <f t="shared" si="61"/>
        <v>6.3333333333333325E-2</v>
      </c>
      <c r="K446" s="112">
        <v>671296.2</v>
      </c>
      <c r="L446" s="112">
        <v>473217.85</v>
      </c>
      <c r="M446" s="121">
        <v>0.02</v>
      </c>
      <c r="N446" s="112">
        <f t="shared" si="62"/>
        <v>684722.12399999995</v>
      </c>
      <c r="O446" s="112">
        <f t="shared" si="63"/>
        <v>130097.20355999998</v>
      </c>
      <c r="P446" s="114">
        <f t="shared" si="70"/>
        <v>554624.92044000002</v>
      </c>
      <c r="Q446" s="115">
        <f t="shared" si="71"/>
        <v>499162.428396</v>
      </c>
    </row>
    <row r="447" spans="2:17" x14ac:dyDescent="0.25">
      <c r="B447" s="109">
        <v>442</v>
      </c>
      <c r="C447" s="109" t="s">
        <v>6462</v>
      </c>
      <c r="D447" s="109">
        <v>1200143720</v>
      </c>
      <c r="E447" s="108" t="s">
        <v>1448</v>
      </c>
      <c r="F447" s="109">
        <v>2018</v>
      </c>
      <c r="G447" s="110">
        <v>44389</v>
      </c>
      <c r="H447" s="109">
        <f t="shared" si="60"/>
        <v>3</v>
      </c>
      <c r="I447" s="109">
        <v>10</v>
      </c>
      <c r="J447" s="111">
        <f t="shared" si="61"/>
        <v>9.5000000000000001E-2</v>
      </c>
      <c r="K447" s="112">
        <v>249410</v>
      </c>
      <c r="L447" s="112">
        <v>188799.96</v>
      </c>
      <c r="M447" s="121">
        <v>0.02</v>
      </c>
      <c r="N447" s="112">
        <f t="shared" si="62"/>
        <v>254398.2</v>
      </c>
      <c r="O447" s="112">
        <f t="shared" si="63"/>
        <v>72503.487000000008</v>
      </c>
      <c r="P447" s="114">
        <f t="shared" si="70"/>
        <v>181894.71299999999</v>
      </c>
      <c r="Q447" s="115">
        <f t="shared" si="71"/>
        <v>163705.24169999998</v>
      </c>
    </row>
    <row r="448" spans="2:17" x14ac:dyDescent="0.25">
      <c r="B448" s="109">
        <v>443</v>
      </c>
      <c r="C448" s="109" t="s">
        <v>6462</v>
      </c>
      <c r="D448" s="109">
        <v>1200137840</v>
      </c>
      <c r="E448" s="108" t="s">
        <v>1449</v>
      </c>
      <c r="F448" s="109">
        <v>2018</v>
      </c>
      <c r="G448" s="110">
        <v>44389</v>
      </c>
      <c r="H448" s="109">
        <f t="shared" si="60"/>
        <v>3</v>
      </c>
      <c r="I448" s="109">
        <v>10</v>
      </c>
      <c r="J448" s="111">
        <f t="shared" si="61"/>
        <v>9.5000000000000001E-2</v>
      </c>
      <c r="K448" s="112">
        <v>243210</v>
      </c>
      <c r="L448" s="112">
        <v>166049.12</v>
      </c>
      <c r="M448" s="121">
        <v>0.02</v>
      </c>
      <c r="N448" s="112">
        <f t="shared" si="62"/>
        <v>248074.2</v>
      </c>
      <c r="O448" s="112">
        <f t="shared" si="63"/>
        <v>70701.147000000012</v>
      </c>
      <c r="P448" s="114">
        <f t="shared" si="70"/>
        <v>177373.05300000001</v>
      </c>
      <c r="Q448" s="115">
        <f t="shared" si="71"/>
        <v>159635.74770000001</v>
      </c>
    </row>
    <row r="449" spans="2:17" x14ac:dyDescent="0.25">
      <c r="B449" s="109">
        <v>444</v>
      </c>
      <c r="C449" s="109" t="s">
        <v>6462</v>
      </c>
      <c r="D449" s="109">
        <v>1200137850</v>
      </c>
      <c r="E449" s="108" t="s">
        <v>1449</v>
      </c>
      <c r="F449" s="109">
        <v>2018</v>
      </c>
      <c r="G449" s="110">
        <v>44389</v>
      </c>
      <c r="H449" s="109">
        <f t="shared" si="60"/>
        <v>3</v>
      </c>
      <c r="I449" s="109">
        <v>10</v>
      </c>
      <c r="J449" s="111">
        <f t="shared" si="61"/>
        <v>9.5000000000000001E-2</v>
      </c>
      <c r="K449" s="112">
        <v>243210</v>
      </c>
      <c r="L449" s="112">
        <v>166049.12</v>
      </c>
      <c r="M449" s="121">
        <v>0.02</v>
      </c>
      <c r="N449" s="112">
        <f t="shared" si="62"/>
        <v>248074.2</v>
      </c>
      <c r="O449" s="112">
        <f t="shared" si="63"/>
        <v>70701.147000000012</v>
      </c>
      <c r="P449" s="114">
        <f t="shared" si="70"/>
        <v>177373.05300000001</v>
      </c>
      <c r="Q449" s="115">
        <f t="shared" si="71"/>
        <v>159635.74770000001</v>
      </c>
    </row>
    <row r="450" spans="2:17" x14ac:dyDescent="0.25">
      <c r="B450" s="109">
        <v>445</v>
      </c>
      <c r="C450" s="109" t="s">
        <v>6462</v>
      </c>
      <c r="D450" s="109">
        <v>1200137890</v>
      </c>
      <c r="E450" s="108" t="s">
        <v>1450</v>
      </c>
      <c r="F450" s="109">
        <v>2018</v>
      </c>
      <c r="G450" s="110">
        <v>44389</v>
      </c>
      <c r="H450" s="109">
        <f t="shared" si="60"/>
        <v>3</v>
      </c>
      <c r="I450" s="109">
        <v>10</v>
      </c>
      <c r="J450" s="111">
        <f t="shared" si="61"/>
        <v>9.5000000000000001E-2</v>
      </c>
      <c r="K450" s="112">
        <v>211390</v>
      </c>
      <c r="L450" s="112">
        <v>144402.9</v>
      </c>
      <c r="M450" s="121">
        <v>0.02</v>
      </c>
      <c r="N450" s="112">
        <f t="shared" si="62"/>
        <v>215617.80000000002</v>
      </c>
      <c r="O450" s="112">
        <f t="shared" si="63"/>
        <v>61451.073000000011</v>
      </c>
      <c r="P450" s="114">
        <f t="shared" si="70"/>
        <v>154166.72700000001</v>
      </c>
      <c r="Q450" s="115">
        <f t="shared" si="71"/>
        <v>138750.05430000002</v>
      </c>
    </row>
    <row r="451" spans="2:17" x14ac:dyDescent="0.25">
      <c r="B451" s="109">
        <v>446</v>
      </c>
      <c r="C451" s="109" t="s">
        <v>6462</v>
      </c>
      <c r="D451" s="109">
        <v>1200137880</v>
      </c>
      <c r="E451" s="108" t="s">
        <v>1450</v>
      </c>
      <c r="F451" s="109">
        <v>2018</v>
      </c>
      <c r="G451" s="110">
        <v>44389</v>
      </c>
      <c r="H451" s="109">
        <f t="shared" si="60"/>
        <v>3</v>
      </c>
      <c r="I451" s="109">
        <v>10</v>
      </c>
      <c r="J451" s="111">
        <f t="shared" si="61"/>
        <v>9.5000000000000001E-2</v>
      </c>
      <c r="K451" s="112">
        <v>211390</v>
      </c>
      <c r="L451" s="112">
        <v>144402.9</v>
      </c>
      <c r="M451" s="121">
        <v>0.02</v>
      </c>
      <c r="N451" s="112">
        <f t="shared" si="62"/>
        <v>215617.80000000002</v>
      </c>
      <c r="O451" s="112">
        <f t="shared" si="63"/>
        <v>61451.073000000011</v>
      </c>
      <c r="P451" s="114">
        <f t="shared" si="70"/>
        <v>154166.72700000001</v>
      </c>
      <c r="Q451" s="115">
        <f t="shared" si="71"/>
        <v>138750.05430000002</v>
      </c>
    </row>
    <row r="452" spans="2:17" x14ac:dyDescent="0.25">
      <c r="B452" s="109">
        <v>447</v>
      </c>
      <c r="C452" s="109" t="s">
        <v>6462</v>
      </c>
      <c r="D452" s="109">
        <v>1200148830</v>
      </c>
      <c r="E452" s="108" t="s">
        <v>1451</v>
      </c>
      <c r="F452" s="109">
        <v>2018</v>
      </c>
      <c r="G452" s="110">
        <v>44389</v>
      </c>
      <c r="H452" s="109">
        <f t="shared" si="60"/>
        <v>3</v>
      </c>
      <c r="I452" s="109">
        <v>8</v>
      </c>
      <c r="J452" s="111">
        <f t="shared" si="61"/>
        <v>0.11874999999999999</v>
      </c>
      <c r="K452" s="112">
        <v>190000</v>
      </c>
      <c r="L452" s="112">
        <v>1</v>
      </c>
      <c r="M452" s="121">
        <v>0</v>
      </c>
      <c r="N452" s="112">
        <f t="shared" si="62"/>
        <v>190000</v>
      </c>
      <c r="O452" s="112">
        <f t="shared" si="63"/>
        <v>67687.499999999985</v>
      </c>
      <c r="P452" s="114">
        <f t="shared" si="70"/>
        <v>122312.50000000001</v>
      </c>
      <c r="Q452" s="115">
        <f t="shared" si="71"/>
        <v>110081.25000000001</v>
      </c>
    </row>
    <row r="453" spans="2:17" x14ac:dyDescent="0.25">
      <c r="B453" s="109">
        <v>448</v>
      </c>
      <c r="C453" s="109" t="s">
        <v>6462</v>
      </c>
      <c r="D453" s="109">
        <v>1200133330</v>
      </c>
      <c r="E453" s="108" t="s">
        <v>1452</v>
      </c>
      <c r="F453" s="109">
        <v>2018</v>
      </c>
      <c r="G453" s="110">
        <v>44389</v>
      </c>
      <c r="H453" s="109">
        <f t="shared" si="60"/>
        <v>3</v>
      </c>
      <c r="I453" s="109">
        <v>10</v>
      </c>
      <c r="J453" s="111">
        <f t="shared" si="61"/>
        <v>9.5000000000000001E-2</v>
      </c>
      <c r="K453" s="112">
        <v>188569</v>
      </c>
      <c r="L453" s="112">
        <v>127296.99</v>
      </c>
      <c r="M453" s="121">
        <v>0.02</v>
      </c>
      <c r="N453" s="112">
        <f t="shared" si="62"/>
        <v>192340.38</v>
      </c>
      <c r="O453" s="112">
        <f t="shared" si="63"/>
        <v>54817.008300000009</v>
      </c>
      <c r="P453" s="114">
        <f t="shared" si="70"/>
        <v>137523.37169999999</v>
      </c>
      <c r="Q453" s="115">
        <f t="shared" si="71"/>
        <v>123771.03452999999</v>
      </c>
    </row>
    <row r="454" spans="2:17" x14ac:dyDescent="0.25">
      <c r="B454" s="109">
        <v>449</v>
      </c>
      <c r="C454" s="109" t="s">
        <v>6462</v>
      </c>
      <c r="D454" s="109">
        <v>1200137860</v>
      </c>
      <c r="E454" s="108" t="s">
        <v>1453</v>
      </c>
      <c r="F454" s="109">
        <v>2018</v>
      </c>
      <c r="G454" s="110">
        <v>44389</v>
      </c>
      <c r="H454" s="109">
        <f t="shared" ref="H454:H517" si="72">YEAR(G454)-F454</f>
        <v>3</v>
      </c>
      <c r="I454" s="109">
        <v>10</v>
      </c>
      <c r="J454" s="111">
        <f t="shared" ref="J454:J517" si="73">(95/I454/100)</f>
        <v>9.5000000000000001E-2</v>
      </c>
      <c r="K454" s="112">
        <v>169180</v>
      </c>
      <c r="L454" s="112">
        <v>115584.46</v>
      </c>
      <c r="M454" s="121">
        <v>0.02</v>
      </c>
      <c r="N454" s="112">
        <f t="shared" ref="N454:N517" si="74">K454*(1+M454)</f>
        <v>172563.6</v>
      </c>
      <c r="O454" s="112">
        <f t="shared" ref="O454:O517" si="75">H454*J454*N454</f>
        <v>49180.626000000004</v>
      </c>
      <c r="P454" s="114">
        <f t="shared" si="70"/>
        <v>123382.974</v>
      </c>
      <c r="Q454" s="115">
        <f t="shared" si="71"/>
        <v>111044.67660000001</v>
      </c>
    </row>
    <row r="455" spans="2:17" x14ac:dyDescent="0.25">
      <c r="B455" s="109">
        <v>450</v>
      </c>
      <c r="C455" s="109" t="s">
        <v>6462</v>
      </c>
      <c r="D455" s="109">
        <v>1200137870</v>
      </c>
      <c r="E455" s="108" t="s">
        <v>1453</v>
      </c>
      <c r="F455" s="109">
        <v>2018</v>
      </c>
      <c r="G455" s="110">
        <v>44389</v>
      </c>
      <c r="H455" s="109">
        <f t="shared" si="72"/>
        <v>3</v>
      </c>
      <c r="I455" s="109">
        <v>10</v>
      </c>
      <c r="J455" s="111">
        <f t="shared" si="73"/>
        <v>9.5000000000000001E-2</v>
      </c>
      <c r="K455" s="112">
        <v>169180</v>
      </c>
      <c r="L455" s="112">
        <v>115584.46</v>
      </c>
      <c r="M455" s="121">
        <v>0.02</v>
      </c>
      <c r="N455" s="112">
        <f t="shared" si="74"/>
        <v>172563.6</v>
      </c>
      <c r="O455" s="112">
        <f t="shared" si="75"/>
        <v>49180.626000000004</v>
      </c>
      <c r="P455" s="114">
        <f t="shared" si="70"/>
        <v>123382.974</v>
      </c>
      <c r="Q455" s="115">
        <f t="shared" si="71"/>
        <v>111044.67660000001</v>
      </c>
    </row>
    <row r="456" spans="2:17" x14ac:dyDescent="0.25">
      <c r="B456" s="109">
        <v>451</v>
      </c>
      <c r="C456" s="109" t="s">
        <v>6462</v>
      </c>
      <c r="D456" s="109">
        <v>1200137900</v>
      </c>
      <c r="E456" s="108" t="s">
        <v>1454</v>
      </c>
      <c r="F456" s="109">
        <v>2018</v>
      </c>
      <c r="G456" s="110">
        <v>44389</v>
      </c>
      <c r="H456" s="109">
        <f t="shared" si="72"/>
        <v>3</v>
      </c>
      <c r="I456" s="109">
        <v>10</v>
      </c>
      <c r="J456" s="111">
        <f t="shared" si="73"/>
        <v>9.5000000000000001E-2</v>
      </c>
      <c r="K456" s="112">
        <v>135680</v>
      </c>
      <c r="L456" s="112">
        <v>92712.67</v>
      </c>
      <c r="M456" s="121">
        <v>0.02</v>
      </c>
      <c r="N456" s="112">
        <f t="shared" si="74"/>
        <v>138393.60000000001</v>
      </c>
      <c r="O456" s="112">
        <f t="shared" si="75"/>
        <v>39442.176000000007</v>
      </c>
      <c r="P456" s="114">
        <f t="shared" si="70"/>
        <v>98951.423999999999</v>
      </c>
      <c r="Q456" s="115">
        <f t="shared" si="71"/>
        <v>89056.281600000002</v>
      </c>
    </row>
    <row r="457" spans="2:17" x14ac:dyDescent="0.25">
      <c r="B457" s="109">
        <v>452</v>
      </c>
      <c r="C457" s="109" t="s">
        <v>6462</v>
      </c>
      <c r="D457" s="109">
        <v>1200138290</v>
      </c>
      <c r="E457" s="108" t="s">
        <v>1455</v>
      </c>
      <c r="F457" s="109">
        <v>2018</v>
      </c>
      <c r="G457" s="110">
        <v>44389</v>
      </c>
      <c r="H457" s="109">
        <f t="shared" si="72"/>
        <v>3</v>
      </c>
      <c r="I457" s="109">
        <v>10</v>
      </c>
      <c r="J457" s="111">
        <f t="shared" si="73"/>
        <v>9.5000000000000001E-2</v>
      </c>
      <c r="K457" s="112">
        <v>115000</v>
      </c>
      <c r="L457" s="112">
        <v>78294.52</v>
      </c>
      <c r="M457" s="121">
        <v>0.02</v>
      </c>
      <c r="N457" s="112">
        <f t="shared" si="74"/>
        <v>117300</v>
      </c>
      <c r="O457" s="112">
        <f t="shared" si="75"/>
        <v>33430.500000000007</v>
      </c>
      <c r="P457" s="114">
        <f t="shared" si="70"/>
        <v>83869.5</v>
      </c>
      <c r="Q457" s="115">
        <f t="shared" si="71"/>
        <v>75482.55</v>
      </c>
    </row>
    <row r="458" spans="2:17" x14ac:dyDescent="0.25">
      <c r="B458" s="109">
        <v>453</v>
      </c>
      <c r="C458" s="109" t="s">
        <v>6462</v>
      </c>
      <c r="D458" s="109">
        <v>1200137740</v>
      </c>
      <c r="E458" s="108" t="s">
        <v>1456</v>
      </c>
      <c r="F458" s="109">
        <v>2018</v>
      </c>
      <c r="G458" s="110">
        <v>44389</v>
      </c>
      <c r="H458" s="109">
        <f t="shared" si="72"/>
        <v>3</v>
      </c>
      <c r="I458" s="109">
        <v>10</v>
      </c>
      <c r="J458" s="111">
        <f t="shared" si="73"/>
        <v>9.5000000000000001E-2</v>
      </c>
      <c r="K458" s="112">
        <v>100000</v>
      </c>
      <c r="L458" s="112">
        <v>68273.98</v>
      </c>
      <c r="M458" s="121">
        <v>0.02</v>
      </c>
      <c r="N458" s="112">
        <f t="shared" si="74"/>
        <v>102000</v>
      </c>
      <c r="O458" s="112">
        <f t="shared" si="75"/>
        <v>29070.000000000004</v>
      </c>
      <c r="P458" s="114">
        <f t="shared" si="70"/>
        <v>72930</v>
      </c>
      <c r="Q458" s="115">
        <f t="shared" si="71"/>
        <v>65637</v>
      </c>
    </row>
    <row r="459" spans="2:17" x14ac:dyDescent="0.25">
      <c r="B459" s="109">
        <v>454</v>
      </c>
      <c r="C459" s="109" t="s">
        <v>6462</v>
      </c>
      <c r="D459" s="109">
        <v>1200134850</v>
      </c>
      <c r="E459" s="108" t="s">
        <v>1457</v>
      </c>
      <c r="F459" s="109">
        <v>2018</v>
      </c>
      <c r="G459" s="110">
        <v>44389</v>
      </c>
      <c r="H459" s="109">
        <f t="shared" si="72"/>
        <v>3</v>
      </c>
      <c r="I459" s="109">
        <v>10</v>
      </c>
      <c r="J459" s="111">
        <f t="shared" si="73"/>
        <v>9.5000000000000001E-2</v>
      </c>
      <c r="K459" s="112">
        <v>71113.600000000006</v>
      </c>
      <c r="L459" s="112">
        <v>48571.57</v>
      </c>
      <c r="M459" s="121">
        <v>0.02</v>
      </c>
      <c r="N459" s="112">
        <f t="shared" si="74"/>
        <v>72535.872000000003</v>
      </c>
      <c r="O459" s="112">
        <f t="shared" si="75"/>
        <v>20672.723520000003</v>
      </c>
      <c r="P459" s="114">
        <f t="shared" si="70"/>
        <v>51863.148480000003</v>
      </c>
      <c r="Q459" s="115">
        <f t="shared" si="71"/>
        <v>46676.833632000002</v>
      </c>
    </row>
    <row r="460" spans="2:17" x14ac:dyDescent="0.25">
      <c r="B460" s="109">
        <v>455</v>
      </c>
      <c r="C460" s="109" t="s">
        <v>6462</v>
      </c>
      <c r="D460" s="109">
        <v>1200132860</v>
      </c>
      <c r="E460" s="108" t="s">
        <v>1458</v>
      </c>
      <c r="F460" s="109">
        <v>2018</v>
      </c>
      <c r="G460" s="110">
        <v>44389</v>
      </c>
      <c r="H460" s="109">
        <f t="shared" si="72"/>
        <v>3</v>
      </c>
      <c r="I460" s="109">
        <v>10</v>
      </c>
      <c r="J460" s="111">
        <f t="shared" si="73"/>
        <v>9.5000000000000001E-2</v>
      </c>
      <c r="K460" s="112">
        <v>65813</v>
      </c>
      <c r="L460" s="112">
        <v>43598.86</v>
      </c>
      <c r="M460" s="121">
        <v>0.02</v>
      </c>
      <c r="N460" s="112">
        <f t="shared" si="74"/>
        <v>67129.259999999995</v>
      </c>
      <c r="O460" s="112">
        <f t="shared" si="75"/>
        <v>19131.839100000001</v>
      </c>
      <c r="P460" s="114">
        <f t="shared" si="70"/>
        <v>47997.420899999997</v>
      </c>
      <c r="Q460" s="115">
        <f t="shared" si="71"/>
        <v>43197.678809999998</v>
      </c>
    </row>
    <row r="461" spans="2:17" x14ac:dyDescent="0.25">
      <c r="B461" s="109">
        <v>456</v>
      </c>
      <c r="C461" s="109" t="s">
        <v>6462</v>
      </c>
      <c r="D461" s="109">
        <v>1200132870</v>
      </c>
      <c r="E461" s="108" t="s">
        <v>1458</v>
      </c>
      <c r="F461" s="109">
        <v>2018</v>
      </c>
      <c r="G461" s="110">
        <v>44389</v>
      </c>
      <c r="H461" s="109">
        <f t="shared" si="72"/>
        <v>3</v>
      </c>
      <c r="I461" s="109">
        <v>10</v>
      </c>
      <c r="J461" s="111">
        <f t="shared" si="73"/>
        <v>9.5000000000000001E-2</v>
      </c>
      <c r="K461" s="112">
        <v>65813</v>
      </c>
      <c r="L461" s="112">
        <v>43598.86</v>
      </c>
      <c r="M461" s="121">
        <v>0.02</v>
      </c>
      <c r="N461" s="112">
        <f t="shared" si="74"/>
        <v>67129.259999999995</v>
      </c>
      <c r="O461" s="112">
        <f t="shared" si="75"/>
        <v>19131.839100000001</v>
      </c>
      <c r="P461" s="114">
        <f t="shared" si="70"/>
        <v>47997.420899999997</v>
      </c>
      <c r="Q461" s="115">
        <f t="shared" si="71"/>
        <v>43197.678809999998</v>
      </c>
    </row>
    <row r="462" spans="2:17" x14ac:dyDescent="0.25">
      <c r="B462" s="109">
        <v>457</v>
      </c>
      <c r="C462" s="109" t="s">
        <v>6462</v>
      </c>
      <c r="D462" s="109">
        <v>1200132880</v>
      </c>
      <c r="E462" s="108" t="s">
        <v>1458</v>
      </c>
      <c r="F462" s="109">
        <v>2018</v>
      </c>
      <c r="G462" s="110">
        <v>44389</v>
      </c>
      <c r="H462" s="109">
        <f t="shared" si="72"/>
        <v>3</v>
      </c>
      <c r="I462" s="109">
        <v>10</v>
      </c>
      <c r="J462" s="111">
        <f t="shared" si="73"/>
        <v>9.5000000000000001E-2</v>
      </c>
      <c r="K462" s="112">
        <v>65813</v>
      </c>
      <c r="L462" s="112">
        <v>43598.86</v>
      </c>
      <c r="M462" s="121">
        <v>0.02</v>
      </c>
      <c r="N462" s="112">
        <f t="shared" si="74"/>
        <v>67129.259999999995</v>
      </c>
      <c r="O462" s="112">
        <f t="shared" si="75"/>
        <v>19131.839100000001</v>
      </c>
      <c r="P462" s="114">
        <f t="shared" si="70"/>
        <v>47997.420899999997</v>
      </c>
      <c r="Q462" s="115">
        <f t="shared" si="71"/>
        <v>43197.678809999998</v>
      </c>
    </row>
    <row r="463" spans="2:17" x14ac:dyDescent="0.25">
      <c r="B463" s="109">
        <v>458</v>
      </c>
      <c r="C463" s="109" t="s">
        <v>6462</v>
      </c>
      <c r="D463" s="109">
        <v>1200135650</v>
      </c>
      <c r="E463" s="108" t="s">
        <v>1446</v>
      </c>
      <c r="F463" s="109">
        <v>2018</v>
      </c>
      <c r="G463" s="110">
        <v>44389</v>
      </c>
      <c r="H463" s="109">
        <f t="shared" si="72"/>
        <v>3</v>
      </c>
      <c r="I463" s="109">
        <v>10</v>
      </c>
      <c r="J463" s="111">
        <f t="shared" si="73"/>
        <v>9.5000000000000001E-2</v>
      </c>
      <c r="K463" s="112">
        <v>63500</v>
      </c>
      <c r="L463" s="112">
        <v>43127.81</v>
      </c>
      <c r="M463" s="121">
        <v>0.02</v>
      </c>
      <c r="N463" s="112">
        <f t="shared" si="74"/>
        <v>64770</v>
      </c>
      <c r="O463" s="112">
        <f t="shared" si="75"/>
        <v>18459.45</v>
      </c>
      <c r="P463" s="114">
        <f t="shared" si="70"/>
        <v>46310.55</v>
      </c>
      <c r="Q463" s="115">
        <f t="shared" si="71"/>
        <v>41679.495000000003</v>
      </c>
    </row>
    <row r="464" spans="2:17" x14ac:dyDescent="0.25">
      <c r="B464" s="109">
        <v>459</v>
      </c>
      <c r="C464" s="109" t="s">
        <v>6462</v>
      </c>
      <c r="D464" s="109">
        <v>1200135660</v>
      </c>
      <c r="E464" s="108" t="s">
        <v>1446</v>
      </c>
      <c r="F464" s="109">
        <v>2018</v>
      </c>
      <c r="G464" s="110">
        <v>44389</v>
      </c>
      <c r="H464" s="109">
        <f t="shared" si="72"/>
        <v>3</v>
      </c>
      <c r="I464" s="109">
        <v>10</v>
      </c>
      <c r="J464" s="111">
        <f t="shared" si="73"/>
        <v>9.5000000000000001E-2</v>
      </c>
      <c r="K464" s="112">
        <v>63500</v>
      </c>
      <c r="L464" s="112">
        <v>43127.81</v>
      </c>
      <c r="M464" s="121">
        <v>0.02</v>
      </c>
      <c r="N464" s="112">
        <f t="shared" si="74"/>
        <v>64770</v>
      </c>
      <c r="O464" s="112">
        <f t="shared" si="75"/>
        <v>18459.45</v>
      </c>
      <c r="P464" s="114">
        <f t="shared" si="70"/>
        <v>46310.55</v>
      </c>
      <c r="Q464" s="115">
        <f t="shared" si="71"/>
        <v>41679.495000000003</v>
      </c>
    </row>
    <row r="465" spans="2:17" x14ac:dyDescent="0.25">
      <c r="B465" s="109">
        <v>460</v>
      </c>
      <c r="C465" s="109" t="s">
        <v>6462</v>
      </c>
      <c r="D465" s="109">
        <v>1200135670</v>
      </c>
      <c r="E465" s="108" t="s">
        <v>1446</v>
      </c>
      <c r="F465" s="109">
        <v>2018</v>
      </c>
      <c r="G465" s="110">
        <v>44389</v>
      </c>
      <c r="H465" s="109">
        <f t="shared" si="72"/>
        <v>3</v>
      </c>
      <c r="I465" s="109">
        <v>10</v>
      </c>
      <c r="J465" s="111">
        <f t="shared" si="73"/>
        <v>9.5000000000000001E-2</v>
      </c>
      <c r="K465" s="112">
        <v>63500</v>
      </c>
      <c r="L465" s="112">
        <v>43127.81</v>
      </c>
      <c r="M465" s="121">
        <v>0.02</v>
      </c>
      <c r="N465" s="112">
        <f t="shared" si="74"/>
        <v>64770</v>
      </c>
      <c r="O465" s="112">
        <f t="shared" si="75"/>
        <v>18459.45</v>
      </c>
      <c r="P465" s="114">
        <f t="shared" si="70"/>
        <v>46310.55</v>
      </c>
      <c r="Q465" s="115">
        <f t="shared" si="71"/>
        <v>41679.495000000003</v>
      </c>
    </row>
    <row r="466" spans="2:17" x14ac:dyDescent="0.25">
      <c r="B466" s="109">
        <v>461</v>
      </c>
      <c r="C466" s="109" t="s">
        <v>6462</v>
      </c>
      <c r="D466" s="109">
        <v>1200135640</v>
      </c>
      <c r="E466" s="108" t="s">
        <v>1446</v>
      </c>
      <c r="F466" s="109">
        <v>2018</v>
      </c>
      <c r="G466" s="110">
        <v>44389</v>
      </c>
      <c r="H466" s="109">
        <f t="shared" si="72"/>
        <v>3</v>
      </c>
      <c r="I466" s="109">
        <v>10</v>
      </c>
      <c r="J466" s="111">
        <f t="shared" si="73"/>
        <v>9.5000000000000001E-2</v>
      </c>
      <c r="K466" s="112">
        <v>63500</v>
      </c>
      <c r="L466" s="112">
        <v>42988.63</v>
      </c>
      <c r="M466" s="121">
        <v>0.02</v>
      </c>
      <c r="N466" s="112">
        <f t="shared" si="74"/>
        <v>64770</v>
      </c>
      <c r="O466" s="112">
        <f t="shared" si="75"/>
        <v>18459.45</v>
      </c>
      <c r="P466" s="114">
        <f t="shared" si="70"/>
        <v>46310.55</v>
      </c>
      <c r="Q466" s="115">
        <f t="shared" si="71"/>
        <v>41679.495000000003</v>
      </c>
    </row>
    <row r="467" spans="2:17" x14ac:dyDescent="0.25">
      <c r="B467" s="109">
        <v>462</v>
      </c>
      <c r="C467" s="109" t="s">
        <v>6462</v>
      </c>
      <c r="D467" s="109">
        <v>1200143710</v>
      </c>
      <c r="E467" s="108" t="s">
        <v>1459</v>
      </c>
      <c r="F467" s="109">
        <v>2018</v>
      </c>
      <c r="G467" s="110">
        <v>44389</v>
      </c>
      <c r="H467" s="109">
        <f t="shared" si="72"/>
        <v>3</v>
      </c>
      <c r="I467" s="109">
        <v>10</v>
      </c>
      <c r="J467" s="111">
        <f t="shared" si="73"/>
        <v>9.5000000000000001E-2</v>
      </c>
      <c r="K467" s="112">
        <v>41050</v>
      </c>
      <c r="L467" s="112">
        <v>30399.49</v>
      </c>
      <c r="M467" s="121">
        <v>0.02</v>
      </c>
      <c r="N467" s="112">
        <f t="shared" si="74"/>
        <v>41871</v>
      </c>
      <c r="O467" s="112">
        <f t="shared" si="75"/>
        <v>11933.235000000001</v>
      </c>
      <c r="P467" s="114">
        <f t="shared" si="70"/>
        <v>29937.764999999999</v>
      </c>
      <c r="Q467" s="115">
        <f t="shared" si="71"/>
        <v>26943.988499999999</v>
      </c>
    </row>
    <row r="468" spans="2:17" x14ac:dyDescent="0.25">
      <c r="B468" s="109">
        <v>463</v>
      </c>
      <c r="C468" s="109" t="s">
        <v>6462</v>
      </c>
      <c r="D468" s="109">
        <v>1200142520</v>
      </c>
      <c r="E468" s="108" t="s">
        <v>1460</v>
      </c>
      <c r="F468" s="109">
        <v>2018</v>
      </c>
      <c r="G468" s="110">
        <v>44389</v>
      </c>
      <c r="H468" s="109">
        <f t="shared" si="72"/>
        <v>3</v>
      </c>
      <c r="I468" s="109">
        <v>10</v>
      </c>
      <c r="J468" s="111">
        <f t="shared" si="73"/>
        <v>9.5000000000000001E-2</v>
      </c>
      <c r="K468" s="112">
        <v>33215</v>
      </c>
      <c r="L468" s="112">
        <v>24342.5</v>
      </c>
      <c r="M468" s="121">
        <v>0.02</v>
      </c>
      <c r="N468" s="112">
        <f t="shared" si="74"/>
        <v>33879.300000000003</v>
      </c>
      <c r="O468" s="112">
        <f t="shared" si="75"/>
        <v>9655.6005000000023</v>
      </c>
      <c r="P468" s="114">
        <f t="shared" si="70"/>
        <v>24223.699500000002</v>
      </c>
      <c r="Q468" s="115">
        <f t="shared" si="71"/>
        <v>21801.329550000002</v>
      </c>
    </row>
    <row r="469" spans="2:17" x14ac:dyDescent="0.25">
      <c r="B469" s="109">
        <v>464</v>
      </c>
      <c r="C469" s="109" t="s">
        <v>6462</v>
      </c>
      <c r="D469" s="109">
        <v>1200142510</v>
      </c>
      <c r="E469" s="108" t="s">
        <v>1460</v>
      </c>
      <c r="F469" s="109">
        <v>2018</v>
      </c>
      <c r="G469" s="110">
        <v>44389</v>
      </c>
      <c r="H469" s="109">
        <f t="shared" si="72"/>
        <v>3</v>
      </c>
      <c r="I469" s="109">
        <v>10</v>
      </c>
      <c r="J469" s="111">
        <f t="shared" si="73"/>
        <v>9.5000000000000001E-2</v>
      </c>
      <c r="K469" s="112">
        <v>33215</v>
      </c>
      <c r="L469" s="112">
        <v>24342.5</v>
      </c>
      <c r="M469" s="121">
        <v>0.02</v>
      </c>
      <c r="N469" s="112">
        <f t="shared" si="74"/>
        <v>33879.300000000003</v>
      </c>
      <c r="O469" s="112">
        <f t="shared" si="75"/>
        <v>9655.6005000000023</v>
      </c>
      <c r="P469" s="114">
        <f t="shared" si="70"/>
        <v>24223.699500000002</v>
      </c>
      <c r="Q469" s="115">
        <f t="shared" si="71"/>
        <v>21801.329550000002</v>
      </c>
    </row>
    <row r="470" spans="2:17" x14ac:dyDescent="0.25">
      <c r="B470" s="109">
        <v>465</v>
      </c>
      <c r="C470" s="109" t="s">
        <v>6462</v>
      </c>
      <c r="D470" s="109">
        <v>1200137760</v>
      </c>
      <c r="E470" s="108" t="s">
        <v>1461</v>
      </c>
      <c r="F470" s="109">
        <v>2018</v>
      </c>
      <c r="G470" s="110">
        <v>44389</v>
      </c>
      <c r="H470" s="109">
        <f t="shared" si="72"/>
        <v>3</v>
      </c>
      <c r="I470" s="109">
        <v>10</v>
      </c>
      <c r="J470" s="111">
        <f t="shared" si="73"/>
        <v>9.5000000000000001E-2</v>
      </c>
      <c r="K470" s="112">
        <v>29663</v>
      </c>
      <c r="L470" s="112">
        <v>20073.32</v>
      </c>
      <c r="M470" s="121">
        <v>0</v>
      </c>
      <c r="N470" s="112">
        <f t="shared" si="74"/>
        <v>29663</v>
      </c>
      <c r="O470" s="112">
        <f t="shared" si="75"/>
        <v>8453.9550000000017</v>
      </c>
      <c r="P470" s="138">
        <f t="shared" ref="P470:P476" si="76">IF(N470-O470&lt;=0,5%*K470,N470-O470)</f>
        <v>21209.044999999998</v>
      </c>
      <c r="Q470" s="139">
        <f t="shared" ref="Q470:Q476" si="77">IF(P470=K470*5%,P470,P470*0.9)</f>
        <v>19088.140499999998</v>
      </c>
    </row>
    <row r="471" spans="2:17" x14ac:dyDescent="0.25">
      <c r="B471" s="109">
        <v>466</v>
      </c>
      <c r="C471" s="109" t="s">
        <v>6462</v>
      </c>
      <c r="D471" s="109">
        <v>1200137770</v>
      </c>
      <c r="E471" s="108" t="s">
        <v>1461</v>
      </c>
      <c r="F471" s="109">
        <v>2018</v>
      </c>
      <c r="G471" s="110">
        <v>44389</v>
      </c>
      <c r="H471" s="109">
        <f t="shared" si="72"/>
        <v>3</v>
      </c>
      <c r="I471" s="109">
        <v>10</v>
      </c>
      <c r="J471" s="111">
        <f t="shared" si="73"/>
        <v>9.5000000000000001E-2</v>
      </c>
      <c r="K471" s="112">
        <v>29663</v>
      </c>
      <c r="L471" s="112">
        <v>20073.32</v>
      </c>
      <c r="M471" s="121">
        <v>0</v>
      </c>
      <c r="N471" s="112">
        <f t="shared" si="74"/>
        <v>29663</v>
      </c>
      <c r="O471" s="112">
        <f t="shared" si="75"/>
        <v>8453.9550000000017</v>
      </c>
      <c r="P471" s="138">
        <f t="shared" si="76"/>
        <v>21209.044999999998</v>
      </c>
      <c r="Q471" s="139">
        <f t="shared" si="77"/>
        <v>19088.140499999998</v>
      </c>
    </row>
    <row r="472" spans="2:17" x14ac:dyDescent="0.25">
      <c r="B472" s="109">
        <v>467</v>
      </c>
      <c r="C472" s="109" t="s">
        <v>6462</v>
      </c>
      <c r="D472" s="109">
        <v>1200142480</v>
      </c>
      <c r="E472" s="108" t="s">
        <v>1462</v>
      </c>
      <c r="F472" s="109">
        <v>2018</v>
      </c>
      <c r="G472" s="110">
        <v>44389</v>
      </c>
      <c r="H472" s="109">
        <f t="shared" si="72"/>
        <v>3</v>
      </c>
      <c r="I472" s="109">
        <v>10</v>
      </c>
      <c r="J472" s="111">
        <f t="shared" si="73"/>
        <v>9.5000000000000001E-2</v>
      </c>
      <c r="K472" s="112">
        <v>27650</v>
      </c>
      <c r="L472" s="112">
        <v>20264.04</v>
      </c>
      <c r="M472" s="121">
        <v>0.02</v>
      </c>
      <c r="N472" s="112">
        <f t="shared" si="74"/>
        <v>28203</v>
      </c>
      <c r="O472" s="112">
        <f t="shared" si="75"/>
        <v>8037.8550000000005</v>
      </c>
      <c r="P472" s="114">
        <f t="shared" ref="P472:P475" si="78">IF(N472-O472&lt;=0,5%*N472,N472-O472)</f>
        <v>20165.145</v>
      </c>
      <c r="Q472" s="115">
        <f t="shared" ref="Q472:Q475" si="79">IF(P472=N472*5%,P472,P472*0.9)</f>
        <v>18148.630499999999</v>
      </c>
    </row>
    <row r="473" spans="2:17" x14ac:dyDescent="0.25">
      <c r="B473" s="109">
        <v>468</v>
      </c>
      <c r="C473" s="109" t="s">
        <v>6462</v>
      </c>
      <c r="D473" s="109">
        <v>1200142490</v>
      </c>
      <c r="E473" s="108" t="s">
        <v>1462</v>
      </c>
      <c r="F473" s="109">
        <v>2018</v>
      </c>
      <c r="G473" s="110">
        <v>44389</v>
      </c>
      <c r="H473" s="109">
        <f t="shared" si="72"/>
        <v>3</v>
      </c>
      <c r="I473" s="109">
        <v>10</v>
      </c>
      <c r="J473" s="111">
        <f t="shared" si="73"/>
        <v>9.5000000000000001E-2</v>
      </c>
      <c r="K473" s="112">
        <v>27650</v>
      </c>
      <c r="L473" s="112">
        <v>20264.04</v>
      </c>
      <c r="M473" s="121">
        <v>0.02</v>
      </c>
      <c r="N473" s="112">
        <f t="shared" si="74"/>
        <v>28203</v>
      </c>
      <c r="O473" s="112">
        <f t="shared" si="75"/>
        <v>8037.8550000000005</v>
      </c>
      <c r="P473" s="114">
        <f t="shared" si="78"/>
        <v>20165.145</v>
      </c>
      <c r="Q473" s="115">
        <f t="shared" si="79"/>
        <v>18148.630499999999</v>
      </c>
    </row>
    <row r="474" spans="2:17" x14ac:dyDescent="0.25">
      <c r="B474" s="109">
        <v>469</v>
      </c>
      <c r="C474" s="109" t="s">
        <v>6462</v>
      </c>
      <c r="D474" s="109">
        <v>1200142500</v>
      </c>
      <c r="E474" s="108" t="s">
        <v>1462</v>
      </c>
      <c r="F474" s="109">
        <v>2018</v>
      </c>
      <c r="G474" s="110">
        <v>44389</v>
      </c>
      <c r="H474" s="109">
        <f t="shared" si="72"/>
        <v>3</v>
      </c>
      <c r="I474" s="109">
        <v>10</v>
      </c>
      <c r="J474" s="111">
        <f t="shared" si="73"/>
        <v>9.5000000000000001E-2</v>
      </c>
      <c r="K474" s="112">
        <v>27650</v>
      </c>
      <c r="L474" s="112">
        <v>20264.04</v>
      </c>
      <c r="M474" s="121">
        <v>0.02</v>
      </c>
      <c r="N474" s="112">
        <f t="shared" si="74"/>
        <v>28203</v>
      </c>
      <c r="O474" s="112">
        <f t="shared" si="75"/>
        <v>8037.8550000000005</v>
      </c>
      <c r="P474" s="114">
        <f t="shared" si="78"/>
        <v>20165.145</v>
      </c>
      <c r="Q474" s="115">
        <f t="shared" si="79"/>
        <v>18148.630499999999</v>
      </c>
    </row>
    <row r="475" spans="2:17" x14ac:dyDescent="0.25">
      <c r="B475" s="109">
        <v>470</v>
      </c>
      <c r="C475" s="109" t="s">
        <v>6462</v>
      </c>
      <c r="D475" s="109">
        <v>1200144400</v>
      </c>
      <c r="E475" s="108" t="s">
        <v>1463</v>
      </c>
      <c r="F475" s="109">
        <v>2018</v>
      </c>
      <c r="G475" s="110">
        <v>44389</v>
      </c>
      <c r="H475" s="109">
        <f t="shared" si="72"/>
        <v>3</v>
      </c>
      <c r="I475" s="109">
        <v>8</v>
      </c>
      <c r="J475" s="111">
        <f t="shared" si="73"/>
        <v>0.11874999999999999</v>
      </c>
      <c r="K475" s="112">
        <v>22275</v>
      </c>
      <c r="L475" s="112">
        <v>16599.45</v>
      </c>
      <c r="M475" s="121">
        <v>0.02</v>
      </c>
      <c r="N475" s="112">
        <f t="shared" si="74"/>
        <v>22720.5</v>
      </c>
      <c r="O475" s="112">
        <f t="shared" si="75"/>
        <v>8094.1781249999985</v>
      </c>
      <c r="P475" s="114">
        <f t="shared" si="78"/>
        <v>14626.321875000001</v>
      </c>
      <c r="Q475" s="115">
        <f t="shared" si="79"/>
        <v>13163.689687500002</v>
      </c>
    </row>
    <row r="476" spans="2:17" x14ac:dyDescent="0.25">
      <c r="B476" s="109">
        <v>471</v>
      </c>
      <c r="C476" s="109" t="s">
        <v>6462</v>
      </c>
      <c r="D476" s="109">
        <v>1200144410</v>
      </c>
      <c r="E476" s="108" t="s">
        <v>1464</v>
      </c>
      <c r="F476" s="109">
        <v>2018</v>
      </c>
      <c r="G476" s="110">
        <v>44389</v>
      </c>
      <c r="H476" s="109">
        <f t="shared" si="72"/>
        <v>3</v>
      </c>
      <c r="I476" s="109">
        <v>10</v>
      </c>
      <c r="J476" s="111">
        <f t="shared" si="73"/>
        <v>9.5000000000000001E-2</v>
      </c>
      <c r="K476" s="112">
        <v>21000</v>
      </c>
      <c r="L476" s="112">
        <v>15263.83</v>
      </c>
      <c r="M476" s="121">
        <v>0</v>
      </c>
      <c r="N476" s="112">
        <f t="shared" si="74"/>
        <v>21000</v>
      </c>
      <c r="O476" s="112">
        <f t="shared" si="75"/>
        <v>5985.0000000000009</v>
      </c>
      <c r="P476" s="138">
        <f t="shared" si="76"/>
        <v>15015</v>
      </c>
      <c r="Q476" s="139">
        <f t="shared" si="77"/>
        <v>13513.5</v>
      </c>
    </row>
    <row r="477" spans="2:17" x14ac:dyDescent="0.25">
      <c r="B477" s="109">
        <v>472</v>
      </c>
      <c r="C477" s="109" t="s">
        <v>6462</v>
      </c>
      <c r="D477" s="109">
        <v>1200142760</v>
      </c>
      <c r="E477" s="108" t="s">
        <v>1465</v>
      </c>
      <c r="F477" s="109">
        <v>2018</v>
      </c>
      <c r="G477" s="110">
        <v>44389</v>
      </c>
      <c r="H477" s="109">
        <f t="shared" si="72"/>
        <v>3</v>
      </c>
      <c r="I477" s="109">
        <v>10</v>
      </c>
      <c r="J477" s="111">
        <f t="shared" si="73"/>
        <v>9.5000000000000001E-2</v>
      </c>
      <c r="K477" s="112">
        <v>13770</v>
      </c>
      <c r="L477" s="112">
        <v>9861.58</v>
      </c>
      <c r="M477" s="121">
        <v>0.02</v>
      </c>
      <c r="N477" s="112">
        <f t="shared" si="74"/>
        <v>14045.4</v>
      </c>
      <c r="O477" s="112">
        <f t="shared" si="75"/>
        <v>4002.9390000000003</v>
      </c>
      <c r="P477" s="114">
        <f t="shared" ref="P477:P537" si="80">IF(N477-O477&lt;=0,5%*N477,N477-O477)</f>
        <v>10042.460999999999</v>
      </c>
      <c r="Q477" s="115">
        <f t="shared" ref="Q477:Q537" si="81">IF(P477=N477*5%,P477,P477*0.9)</f>
        <v>9038.214899999999</v>
      </c>
    </row>
    <row r="478" spans="2:17" x14ac:dyDescent="0.25">
      <c r="B478" s="109">
        <v>473</v>
      </c>
      <c r="C478" s="109" t="s">
        <v>6462</v>
      </c>
      <c r="D478" s="109">
        <v>1200142800</v>
      </c>
      <c r="E478" s="108" t="s">
        <v>1466</v>
      </c>
      <c r="F478" s="109">
        <v>2018</v>
      </c>
      <c r="G478" s="110">
        <v>44389</v>
      </c>
      <c r="H478" s="109">
        <f t="shared" si="72"/>
        <v>3</v>
      </c>
      <c r="I478" s="109">
        <v>10</v>
      </c>
      <c r="J478" s="111">
        <f t="shared" si="73"/>
        <v>9.5000000000000001E-2</v>
      </c>
      <c r="K478" s="112">
        <v>12655</v>
      </c>
      <c r="L478" s="112">
        <v>9187.8799999999992</v>
      </c>
      <c r="M478" s="121">
        <v>0.02</v>
      </c>
      <c r="N478" s="112">
        <f t="shared" si="74"/>
        <v>12908.1</v>
      </c>
      <c r="O478" s="112">
        <f t="shared" si="75"/>
        <v>3678.8085000000005</v>
      </c>
      <c r="P478" s="114">
        <f t="shared" si="80"/>
        <v>9229.2914999999994</v>
      </c>
      <c r="Q478" s="115">
        <f t="shared" si="81"/>
        <v>8306.3623499999994</v>
      </c>
    </row>
    <row r="479" spans="2:17" x14ac:dyDescent="0.25">
      <c r="B479" s="109">
        <v>474</v>
      </c>
      <c r="C479" s="109" t="s">
        <v>6462</v>
      </c>
      <c r="D479" s="109">
        <v>1200142820</v>
      </c>
      <c r="E479" s="108" t="s">
        <v>1467</v>
      </c>
      <c r="F479" s="109">
        <v>2018</v>
      </c>
      <c r="G479" s="110">
        <v>44389</v>
      </c>
      <c r="H479" s="109">
        <f t="shared" si="72"/>
        <v>3</v>
      </c>
      <c r="I479" s="109">
        <v>10</v>
      </c>
      <c r="J479" s="111">
        <f t="shared" si="73"/>
        <v>9.5000000000000001E-2</v>
      </c>
      <c r="K479" s="112">
        <v>12655</v>
      </c>
      <c r="L479" s="112">
        <v>9187.8799999999992</v>
      </c>
      <c r="M479" s="121">
        <v>0.02</v>
      </c>
      <c r="N479" s="112">
        <f t="shared" si="74"/>
        <v>12908.1</v>
      </c>
      <c r="O479" s="112">
        <f t="shared" si="75"/>
        <v>3678.8085000000005</v>
      </c>
      <c r="P479" s="114">
        <f t="shared" si="80"/>
        <v>9229.2914999999994</v>
      </c>
      <c r="Q479" s="115">
        <f t="shared" si="81"/>
        <v>8306.3623499999994</v>
      </c>
    </row>
    <row r="480" spans="2:17" x14ac:dyDescent="0.25">
      <c r="B480" s="109">
        <v>475</v>
      </c>
      <c r="C480" s="109" t="s">
        <v>6462</v>
      </c>
      <c r="D480" s="109">
        <v>1200142810</v>
      </c>
      <c r="E480" s="108" t="s">
        <v>1467</v>
      </c>
      <c r="F480" s="109">
        <v>2018</v>
      </c>
      <c r="G480" s="110">
        <v>44389</v>
      </c>
      <c r="H480" s="109">
        <f t="shared" si="72"/>
        <v>3</v>
      </c>
      <c r="I480" s="109">
        <v>10</v>
      </c>
      <c r="J480" s="111">
        <f t="shared" si="73"/>
        <v>9.5000000000000001E-2</v>
      </c>
      <c r="K480" s="112">
        <v>12655</v>
      </c>
      <c r="L480" s="112">
        <v>9187.8799999999992</v>
      </c>
      <c r="M480" s="121">
        <v>0.02</v>
      </c>
      <c r="N480" s="112">
        <f t="shared" si="74"/>
        <v>12908.1</v>
      </c>
      <c r="O480" s="112">
        <f t="shared" si="75"/>
        <v>3678.8085000000005</v>
      </c>
      <c r="P480" s="114">
        <f t="shared" si="80"/>
        <v>9229.2914999999994</v>
      </c>
      <c r="Q480" s="115">
        <f t="shared" si="81"/>
        <v>8306.3623499999994</v>
      </c>
    </row>
    <row r="481" spans="2:17" x14ac:dyDescent="0.25">
      <c r="B481" s="109">
        <v>476</v>
      </c>
      <c r="C481" s="109" t="s">
        <v>6462</v>
      </c>
      <c r="D481" s="109">
        <v>1200138590</v>
      </c>
      <c r="E481" s="108" t="s">
        <v>1468</v>
      </c>
      <c r="F481" s="109">
        <v>2018</v>
      </c>
      <c r="G481" s="110">
        <v>44389</v>
      </c>
      <c r="H481" s="109">
        <f t="shared" si="72"/>
        <v>3</v>
      </c>
      <c r="I481" s="109">
        <v>10</v>
      </c>
      <c r="J481" s="111">
        <f t="shared" si="73"/>
        <v>9.5000000000000001E-2</v>
      </c>
      <c r="K481" s="112">
        <v>11718.76</v>
      </c>
      <c r="L481" s="112">
        <v>7997.64</v>
      </c>
      <c r="M481" s="121">
        <v>0.02</v>
      </c>
      <c r="N481" s="112">
        <f t="shared" si="74"/>
        <v>11953.135200000001</v>
      </c>
      <c r="O481" s="112">
        <f t="shared" si="75"/>
        <v>3406.6435320000005</v>
      </c>
      <c r="P481" s="114">
        <f t="shared" si="80"/>
        <v>8546.4916680000006</v>
      </c>
      <c r="Q481" s="115">
        <f t="shared" si="81"/>
        <v>7691.8425012000007</v>
      </c>
    </row>
    <row r="482" spans="2:17" x14ac:dyDescent="0.25">
      <c r="B482" s="109">
        <v>477</v>
      </c>
      <c r="C482" s="109" t="s">
        <v>6462</v>
      </c>
      <c r="D482" s="109">
        <v>1200142790</v>
      </c>
      <c r="E482" s="108" t="s">
        <v>1469</v>
      </c>
      <c r="F482" s="109">
        <v>2018</v>
      </c>
      <c r="G482" s="110">
        <v>44389</v>
      </c>
      <c r="H482" s="109">
        <f t="shared" si="72"/>
        <v>3</v>
      </c>
      <c r="I482" s="109">
        <v>10</v>
      </c>
      <c r="J482" s="111">
        <f t="shared" si="73"/>
        <v>9.5000000000000001E-2</v>
      </c>
      <c r="K482" s="112">
        <v>11466</v>
      </c>
      <c r="L482" s="112">
        <v>8324.6299999999992</v>
      </c>
      <c r="M482" s="121">
        <v>0.02</v>
      </c>
      <c r="N482" s="112">
        <f t="shared" si="74"/>
        <v>11695.32</v>
      </c>
      <c r="O482" s="112">
        <f t="shared" si="75"/>
        <v>3333.1662000000001</v>
      </c>
      <c r="P482" s="114">
        <f t="shared" si="80"/>
        <v>8362.1538</v>
      </c>
      <c r="Q482" s="115">
        <f t="shared" si="81"/>
        <v>7525.9384200000004</v>
      </c>
    </row>
    <row r="483" spans="2:17" x14ac:dyDescent="0.25">
      <c r="B483" s="109">
        <v>478</v>
      </c>
      <c r="C483" s="109" t="s">
        <v>6462</v>
      </c>
      <c r="D483" s="109">
        <v>1200142530</v>
      </c>
      <c r="E483" s="108" t="s">
        <v>1470</v>
      </c>
      <c r="F483" s="109">
        <v>2018</v>
      </c>
      <c r="G483" s="110">
        <v>44389</v>
      </c>
      <c r="H483" s="109">
        <f t="shared" si="72"/>
        <v>3</v>
      </c>
      <c r="I483" s="109">
        <v>10</v>
      </c>
      <c r="J483" s="111">
        <f t="shared" si="73"/>
        <v>9.5000000000000001E-2</v>
      </c>
      <c r="K483" s="112">
        <v>10125</v>
      </c>
      <c r="L483" s="112">
        <v>7420.38</v>
      </c>
      <c r="M483" s="121">
        <v>0.02</v>
      </c>
      <c r="N483" s="112">
        <f t="shared" si="74"/>
        <v>10327.5</v>
      </c>
      <c r="O483" s="112">
        <f t="shared" si="75"/>
        <v>2943.3375000000005</v>
      </c>
      <c r="P483" s="114">
        <f t="shared" si="80"/>
        <v>7384.1624999999995</v>
      </c>
      <c r="Q483" s="115">
        <f t="shared" si="81"/>
        <v>6645.7462499999992</v>
      </c>
    </row>
    <row r="484" spans="2:17" x14ac:dyDescent="0.25">
      <c r="B484" s="109">
        <v>479</v>
      </c>
      <c r="C484" s="109" t="s">
        <v>6462</v>
      </c>
      <c r="D484" s="109">
        <v>1200137500</v>
      </c>
      <c r="E484" s="108" t="s">
        <v>1471</v>
      </c>
      <c r="F484" s="109">
        <v>2018</v>
      </c>
      <c r="G484" s="110">
        <v>44389</v>
      </c>
      <c r="H484" s="109">
        <f t="shared" si="72"/>
        <v>3</v>
      </c>
      <c r="I484" s="109">
        <v>10</v>
      </c>
      <c r="J484" s="111">
        <f t="shared" si="73"/>
        <v>9.5000000000000001E-2</v>
      </c>
      <c r="K484" s="112">
        <v>5070.3999999999996</v>
      </c>
      <c r="L484" s="112">
        <v>3383.97</v>
      </c>
      <c r="M484" s="121">
        <v>0.02</v>
      </c>
      <c r="N484" s="112">
        <f t="shared" si="74"/>
        <v>5171.808</v>
      </c>
      <c r="O484" s="112">
        <f t="shared" si="75"/>
        <v>1473.9652800000001</v>
      </c>
      <c r="P484" s="114">
        <f t="shared" si="80"/>
        <v>3697.8427199999996</v>
      </c>
      <c r="Q484" s="115">
        <f t="shared" si="81"/>
        <v>3328.0584479999998</v>
      </c>
    </row>
    <row r="485" spans="2:17" x14ac:dyDescent="0.25">
      <c r="B485" s="109">
        <v>480</v>
      </c>
      <c r="C485" s="109" t="s">
        <v>6462</v>
      </c>
      <c r="D485" s="109">
        <v>1200143770</v>
      </c>
      <c r="E485" s="108" t="s">
        <v>1472</v>
      </c>
      <c r="F485" s="109">
        <v>2018</v>
      </c>
      <c r="G485" s="110">
        <v>44389</v>
      </c>
      <c r="H485" s="109">
        <f t="shared" si="72"/>
        <v>3</v>
      </c>
      <c r="I485" s="109">
        <v>10</v>
      </c>
      <c r="J485" s="111">
        <f t="shared" si="73"/>
        <v>9.5000000000000001E-2</v>
      </c>
      <c r="K485" s="112">
        <v>4609.38</v>
      </c>
      <c r="L485" s="112">
        <v>3336.43</v>
      </c>
      <c r="M485" s="121">
        <v>0.02</v>
      </c>
      <c r="N485" s="112">
        <f t="shared" si="74"/>
        <v>4701.5676000000003</v>
      </c>
      <c r="O485" s="112">
        <f t="shared" si="75"/>
        <v>1339.9467660000003</v>
      </c>
      <c r="P485" s="114">
        <f t="shared" si="80"/>
        <v>3361.6208340000003</v>
      </c>
      <c r="Q485" s="115">
        <f t="shared" si="81"/>
        <v>3025.4587506000003</v>
      </c>
    </row>
    <row r="486" spans="2:17" x14ac:dyDescent="0.25">
      <c r="B486" s="109">
        <v>481</v>
      </c>
      <c r="C486" s="109" t="s">
        <v>6462</v>
      </c>
      <c r="D486" s="109">
        <v>1200144350</v>
      </c>
      <c r="E486" s="108" t="s">
        <v>1473</v>
      </c>
      <c r="F486" s="109">
        <v>2019</v>
      </c>
      <c r="G486" s="110">
        <v>44389</v>
      </c>
      <c r="H486" s="109">
        <f t="shared" si="72"/>
        <v>2</v>
      </c>
      <c r="I486" s="109">
        <v>10</v>
      </c>
      <c r="J486" s="111">
        <f t="shared" si="73"/>
        <v>9.5000000000000001E-2</v>
      </c>
      <c r="K486" s="112">
        <v>471242</v>
      </c>
      <c r="L486" s="112">
        <v>370236.44</v>
      </c>
      <c r="M486" s="121">
        <v>0</v>
      </c>
      <c r="N486" s="112">
        <f t="shared" si="74"/>
        <v>471242</v>
      </c>
      <c r="O486" s="112">
        <f t="shared" si="75"/>
        <v>89535.98</v>
      </c>
      <c r="P486" s="114">
        <f t="shared" si="80"/>
        <v>381706.02</v>
      </c>
      <c r="Q486" s="115">
        <f t="shared" si="81"/>
        <v>343535.41800000001</v>
      </c>
    </row>
    <row r="487" spans="2:17" x14ac:dyDescent="0.25">
      <c r="B487" s="109">
        <v>482</v>
      </c>
      <c r="C487" s="109" t="s">
        <v>6462</v>
      </c>
      <c r="D487" s="109">
        <v>1200160120</v>
      </c>
      <c r="E487" s="108" t="s">
        <v>1474</v>
      </c>
      <c r="F487" s="109">
        <v>2019</v>
      </c>
      <c r="G487" s="110">
        <v>44389</v>
      </c>
      <c r="H487" s="109">
        <f t="shared" si="72"/>
        <v>2</v>
      </c>
      <c r="I487" s="109">
        <v>10</v>
      </c>
      <c r="J487" s="111">
        <f t="shared" si="73"/>
        <v>9.5000000000000001E-2</v>
      </c>
      <c r="K487" s="112">
        <v>393280</v>
      </c>
      <c r="L487" s="112">
        <v>331153.89</v>
      </c>
      <c r="M487" s="121">
        <v>0</v>
      </c>
      <c r="N487" s="112">
        <f t="shared" si="74"/>
        <v>393280</v>
      </c>
      <c r="O487" s="112">
        <f t="shared" si="75"/>
        <v>74723.199999999997</v>
      </c>
      <c r="P487" s="114">
        <f t="shared" si="80"/>
        <v>318556.79999999999</v>
      </c>
      <c r="Q487" s="115">
        <f t="shared" si="81"/>
        <v>286701.12</v>
      </c>
    </row>
    <row r="488" spans="2:17" x14ac:dyDescent="0.25">
      <c r="B488" s="109">
        <v>483</v>
      </c>
      <c r="C488" s="109" t="s">
        <v>6462</v>
      </c>
      <c r="D488" s="109">
        <v>1200149920</v>
      </c>
      <c r="E488" s="108" t="s">
        <v>1475</v>
      </c>
      <c r="F488" s="109">
        <v>2019</v>
      </c>
      <c r="G488" s="110">
        <v>44389</v>
      </c>
      <c r="H488" s="109">
        <f t="shared" si="72"/>
        <v>2</v>
      </c>
      <c r="I488" s="109">
        <v>10</v>
      </c>
      <c r="J488" s="111">
        <f t="shared" si="73"/>
        <v>9.5000000000000001E-2</v>
      </c>
      <c r="K488" s="112">
        <v>277270.56</v>
      </c>
      <c r="L488" s="112">
        <v>1</v>
      </c>
      <c r="M488" s="121">
        <v>0</v>
      </c>
      <c r="N488" s="112">
        <f t="shared" si="74"/>
        <v>277270.56</v>
      </c>
      <c r="O488" s="112">
        <f t="shared" si="75"/>
        <v>52681.4064</v>
      </c>
      <c r="P488" s="114">
        <f t="shared" si="80"/>
        <v>224589.15359999999</v>
      </c>
      <c r="Q488" s="115">
        <f t="shared" si="81"/>
        <v>202130.23824000001</v>
      </c>
    </row>
    <row r="489" spans="2:17" x14ac:dyDescent="0.25">
      <c r="B489" s="109">
        <v>484</v>
      </c>
      <c r="C489" s="109" t="s">
        <v>6462</v>
      </c>
      <c r="D489" s="109">
        <v>1200149880</v>
      </c>
      <c r="E489" s="108" t="s">
        <v>1473</v>
      </c>
      <c r="F489" s="109">
        <v>2019</v>
      </c>
      <c r="G489" s="110">
        <v>44389</v>
      </c>
      <c r="H489" s="109">
        <f t="shared" si="72"/>
        <v>2</v>
      </c>
      <c r="I489" s="109">
        <v>10</v>
      </c>
      <c r="J489" s="111">
        <f t="shared" si="73"/>
        <v>9.5000000000000001E-2</v>
      </c>
      <c r="K489" s="112">
        <v>266910</v>
      </c>
      <c r="L489" s="112">
        <v>208120.06</v>
      </c>
      <c r="M489" s="121">
        <v>0</v>
      </c>
      <c r="N489" s="112">
        <f t="shared" si="74"/>
        <v>266910</v>
      </c>
      <c r="O489" s="112">
        <f t="shared" si="75"/>
        <v>50712.9</v>
      </c>
      <c r="P489" s="114">
        <f t="shared" si="80"/>
        <v>216197.1</v>
      </c>
      <c r="Q489" s="115">
        <f t="shared" si="81"/>
        <v>194577.39</v>
      </c>
    </row>
    <row r="490" spans="2:17" x14ac:dyDescent="0.25">
      <c r="B490" s="109">
        <v>485</v>
      </c>
      <c r="C490" s="109" t="s">
        <v>6462</v>
      </c>
      <c r="D490" s="109">
        <v>1200143700</v>
      </c>
      <c r="E490" s="108" t="s">
        <v>1476</v>
      </c>
      <c r="F490" s="109">
        <v>2019</v>
      </c>
      <c r="G490" s="110">
        <v>44389</v>
      </c>
      <c r="H490" s="109">
        <f t="shared" si="72"/>
        <v>2</v>
      </c>
      <c r="I490" s="109">
        <v>10</v>
      </c>
      <c r="J490" s="111">
        <f t="shared" si="73"/>
        <v>9.5000000000000001E-2</v>
      </c>
      <c r="K490" s="112">
        <v>180000</v>
      </c>
      <c r="L490" s="112">
        <v>136947.94</v>
      </c>
      <c r="M490" s="121">
        <v>0</v>
      </c>
      <c r="N490" s="112">
        <f t="shared" si="74"/>
        <v>180000</v>
      </c>
      <c r="O490" s="112">
        <f t="shared" si="75"/>
        <v>34200</v>
      </c>
      <c r="P490" s="114">
        <f t="shared" si="80"/>
        <v>145800</v>
      </c>
      <c r="Q490" s="115">
        <f t="shared" si="81"/>
        <v>131220</v>
      </c>
    </row>
    <row r="491" spans="2:17" x14ac:dyDescent="0.25">
      <c r="B491" s="109">
        <v>486</v>
      </c>
      <c r="C491" s="109" t="s">
        <v>6462</v>
      </c>
      <c r="D491" s="109">
        <v>1200149910</v>
      </c>
      <c r="E491" s="108" t="s">
        <v>1477</v>
      </c>
      <c r="F491" s="109">
        <v>2019</v>
      </c>
      <c r="G491" s="110">
        <v>44389</v>
      </c>
      <c r="H491" s="109">
        <f t="shared" si="72"/>
        <v>2</v>
      </c>
      <c r="I491" s="109">
        <v>10</v>
      </c>
      <c r="J491" s="111">
        <f t="shared" si="73"/>
        <v>9.5000000000000001E-2</v>
      </c>
      <c r="K491" s="112">
        <v>81375</v>
      </c>
      <c r="L491" s="112">
        <v>1031.98</v>
      </c>
      <c r="M491" s="121">
        <v>0</v>
      </c>
      <c r="N491" s="112">
        <f t="shared" si="74"/>
        <v>81375</v>
      </c>
      <c r="O491" s="112">
        <f t="shared" si="75"/>
        <v>15461.25</v>
      </c>
      <c r="P491" s="114">
        <f t="shared" si="80"/>
        <v>65913.75</v>
      </c>
      <c r="Q491" s="115">
        <f t="shared" si="81"/>
        <v>59322.375</v>
      </c>
    </row>
    <row r="492" spans="2:17" x14ac:dyDescent="0.25">
      <c r="B492" s="109">
        <v>487</v>
      </c>
      <c r="C492" s="109" t="s">
        <v>6462</v>
      </c>
      <c r="D492" s="109">
        <v>1200158430</v>
      </c>
      <c r="E492" s="108" t="s">
        <v>1478</v>
      </c>
      <c r="F492" s="109">
        <v>2019</v>
      </c>
      <c r="G492" s="110">
        <v>44389</v>
      </c>
      <c r="H492" s="109">
        <f t="shared" si="72"/>
        <v>2</v>
      </c>
      <c r="I492" s="109">
        <v>10</v>
      </c>
      <c r="J492" s="111">
        <f t="shared" si="73"/>
        <v>9.5000000000000001E-2</v>
      </c>
      <c r="K492" s="112">
        <v>31068</v>
      </c>
      <c r="L492" s="112">
        <v>25090.66</v>
      </c>
      <c r="M492" s="121">
        <v>0</v>
      </c>
      <c r="N492" s="112">
        <f t="shared" si="74"/>
        <v>31068</v>
      </c>
      <c r="O492" s="112">
        <f t="shared" si="75"/>
        <v>5902.92</v>
      </c>
      <c r="P492" s="114">
        <f t="shared" si="80"/>
        <v>25165.08</v>
      </c>
      <c r="Q492" s="115">
        <f t="shared" si="81"/>
        <v>22648.572000000004</v>
      </c>
    </row>
    <row r="493" spans="2:17" x14ac:dyDescent="0.25">
      <c r="B493" s="109">
        <v>488</v>
      </c>
      <c r="C493" s="109" t="s">
        <v>6462</v>
      </c>
      <c r="D493" s="109">
        <v>1200158450</v>
      </c>
      <c r="E493" s="108" t="s">
        <v>1479</v>
      </c>
      <c r="F493" s="109">
        <v>2019</v>
      </c>
      <c r="G493" s="110">
        <v>44389</v>
      </c>
      <c r="H493" s="109">
        <f t="shared" si="72"/>
        <v>2</v>
      </c>
      <c r="I493" s="109">
        <v>10</v>
      </c>
      <c r="J493" s="111">
        <f t="shared" si="73"/>
        <v>9.5000000000000001E-2</v>
      </c>
      <c r="K493" s="112">
        <v>29898</v>
      </c>
      <c r="L493" s="112">
        <v>24145.759999999998</v>
      </c>
      <c r="M493" s="121">
        <v>0</v>
      </c>
      <c r="N493" s="112">
        <f t="shared" si="74"/>
        <v>29898</v>
      </c>
      <c r="O493" s="112">
        <f t="shared" si="75"/>
        <v>5680.62</v>
      </c>
      <c r="P493" s="114">
        <f t="shared" si="80"/>
        <v>24217.38</v>
      </c>
      <c r="Q493" s="115">
        <f t="shared" si="81"/>
        <v>21795.642</v>
      </c>
    </row>
    <row r="494" spans="2:17" x14ac:dyDescent="0.25">
      <c r="B494" s="109">
        <v>489</v>
      </c>
      <c r="C494" s="109" t="s">
        <v>6462</v>
      </c>
      <c r="D494" s="109">
        <v>1200158440</v>
      </c>
      <c r="E494" s="108" t="s">
        <v>1480</v>
      </c>
      <c r="F494" s="109">
        <v>2019</v>
      </c>
      <c r="G494" s="110">
        <v>44389</v>
      </c>
      <c r="H494" s="109">
        <f t="shared" si="72"/>
        <v>2</v>
      </c>
      <c r="I494" s="109">
        <v>10</v>
      </c>
      <c r="J494" s="111">
        <f t="shared" si="73"/>
        <v>9.5000000000000001E-2</v>
      </c>
      <c r="K494" s="112">
        <v>29898</v>
      </c>
      <c r="L494" s="112">
        <v>24145.759999999998</v>
      </c>
      <c r="M494" s="121">
        <v>0</v>
      </c>
      <c r="N494" s="112">
        <f t="shared" si="74"/>
        <v>29898</v>
      </c>
      <c r="O494" s="112">
        <f t="shared" si="75"/>
        <v>5680.62</v>
      </c>
      <c r="P494" s="114">
        <f t="shared" si="80"/>
        <v>24217.38</v>
      </c>
      <c r="Q494" s="115">
        <f t="shared" si="81"/>
        <v>21795.642</v>
      </c>
    </row>
    <row r="495" spans="2:17" x14ac:dyDescent="0.25">
      <c r="B495" s="109">
        <v>490</v>
      </c>
      <c r="C495" s="109" t="s">
        <v>6462</v>
      </c>
      <c r="D495" s="109">
        <v>1200150810</v>
      </c>
      <c r="E495" s="108" t="s">
        <v>1481</v>
      </c>
      <c r="F495" s="109">
        <v>2019</v>
      </c>
      <c r="G495" s="110">
        <v>44389</v>
      </c>
      <c r="H495" s="109">
        <f t="shared" si="72"/>
        <v>2</v>
      </c>
      <c r="I495" s="109">
        <v>10</v>
      </c>
      <c r="J495" s="111">
        <f t="shared" si="73"/>
        <v>9.5000000000000001E-2</v>
      </c>
      <c r="K495" s="112">
        <v>16433.88</v>
      </c>
      <c r="L495" s="112">
        <v>10450.14</v>
      </c>
      <c r="M495" s="121">
        <v>0</v>
      </c>
      <c r="N495" s="112">
        <f t="shared" si="74"/>
        <v>16433.88</v>
      </c>
      <c r="O495" s="112">
        <f t="shared" si="75"/>
        <v>3122.4372000000003</v>
      </c>
      <c r="P495" s="114">
        <f t="shared" si="80"/>
        <v>13311.442800000001</v>
      </c>
      <c r="Q495" s="115">
        <f t="shared" si="81"/>
        <v>11980.29852</v>
      </c>
    </row>
    <row r="496" spans="2:17" x14ac:dyDescent="0.25">
      <c r="B496" s="109">
        <v>491</v>
      </c>
      <c r="C496" s="109" t="s">
        <v>6462</v>
      </c>
      <c r="D496" s="109">
        <v>1200158860</v>
      </c>
      <c r="E496" s="108" t="s">
        <v>1482</v>
      </c>
      <c r="F496" s="109">
        <v>2019</v>
      </c>
      <c r="G496" s="110">
        <v>44389</v>
      </c>
      <c r="H496" s="109">
        <f t="shared" si="72"/>
        <v>2</v>
      </c>
      <c r="I496" s="109">
        <v>10</v>
      </c>
      <c r="J496" s="111">
        <f t="shared" si="73"/>
        <v>9.5000000000000001E-2</v>
      </c>
      <c r="K496" s="112">
        <v>13983.06</v>
      </c>
      <c r="L496" s="112">
        <v>11266.04</v>
      </c>
      <c r="M496" s="121">
        <v>0</v>
      </c>
      <c r="N496" s="112">
        <f t="shared" si="74"/>
        <v>13983.06</v>
      </c>
      <c r="O496" s="112">
        <f t="shared" si="75"/>
        <v>2656.7813999999998</v>
      </c>
      <c r="P496" s="114">
        <f t="shared" si="80"/>
        <v>11326.2786</v>
      </c>
      <c r="Q496" s="115">
        <f t="shared" si="81"/>
        <v>10193.650739999999</v>
      </c>
    </row>
    <row r="497" spans="2:17" x14ac:dyDescent="0.25">
      <c r="B497" s="109">
        <v>492</v>
      </c>
      <c r="C497" s="109" t="s">
        <v>6462</v>
      </c>
      <c r="D497" s="109">
        <v>1200159020</v>
      </c>
      <c r="E497" s="108" t="s">
        <v>1483</v>
      </c>
      <c r="F497" s="109">
        <v>2019</v>
      </c>
      <c r="G497" s="110">
        <v>44389</v>
      </c>
      <c r="H497" s="109">
        <f t="shared" si="72"/>
        <v>2</v>
      </c>
      <c r="I497" s="109">
        <v>10</v>
      </c>
      <c r="J497" s="111">
        <f t="shared" si="73"/>
        <v>9.5000000000000001E-2</v>
      </c>
      <c r="K497" s="112">
        <v>3825</v>
      </c>
      <c r="L497" s="112">
        <v>3116.26</v>
      </c>
      <c r="M497" s="121">
        <v>0</v>
      </c>
      <c r="N497" s="112">
        <f t="shared" si="74"/>
        <v>3825</v>
      </c>
      <c r="O497" s="112">
        <f t="shared" si="75"/>
        <v>726.75</v>
      </c>
      <c r="P497" s="114">
        <f t="shared" si="80"/>
        <v>3098.25</v>
      </c>
      <c r="Q497" s="115">
        <f t="shared" si="81"/>
        <v>2788.4250000000002</v>
      </c>
    </row>
    <row r="498" spans="2:17" x14ac:dyDescent="0.25">
      <c r="B498" s="109">
        <v>493</v>
      </c>
      <c r="C498" s="109" t="s">
        <v>6462</v>
      </c>
      <c r="D498" s="109">
        <v>1200158740</v>
      </c>
      <c r="E498" s="108" t="s">
        <v>1484</v>
      </c>
      <c r="F498" s="109">
        <v>2019</v>
      </c>
      <c r="G498" s="110">
        <v>44389</v>
      </c>
      <c r="H498" s="109">
        <f t="shared" si="72"/>
        <v>2</v>
      </c>
      <c r="I498" s="109">
        <v>8</v>
      </c>
      <c r="J498" s="111">
        <f t="shared" si="73"/>
        <v>0.11874999999999999</v>
      </c>
      <c r="K498" s="112">
        <v>3790</v>
      </c>
      <c r="L498" s="112">
        <v>3041.15</v>
      </c>
      <c r="M498" s="121">
        <v>0</v>
      </c>
      <c r="N498" s="112">
        <f t="shared" si="74"/>
        <v>3790</v>
      </c>
      <c r="O498" s="112">
        <f t="shared" si="75"/>
        <v>900.125</v>
      </c>
      <c r="P498" s="114">
        <f t="shared" si="80"/>
        <v>2889.875</v>
      </c>
      <c r="Q498" s="115">
        <f t="shared" si="81"/>
        <v>2600.8875000000003</v>
      </c>
    </row>
    <row r="499" spans="2:17" x14ac:dyDescent="0.25">
      <c r="B499" s="109">
        <v>494</v>
      </c>
      <c r="C499" s="109" t="s">
        <v>6462</v>
      </c>
      <c r="D499" s="109">
        <v>1200158730</v>
      </c>
      <c r="E499" s="108" t="s">
        <v>1484</v>
      </c>
      <c r="F499" s="109">
        <v>2019</v>
      </c>
      <c r="G499" s="110">
        <v>44389</v>
      </c>
      <c r="H499" s="109">
        <f t="shared" si="72"/>
        <v>2</v>
      </c>
      <c r="I499" s="109">
        <v>8</v>
      </c>
      <c r="J499" s="111">
        <f t="shared" si="73"/>
        <v>0.11874999999999999</v>
      </c>
      <c r="K499" s="112">
        <v>3790</v>
      </c>
      <c r="L499" s="112">
        <v>3041.15</v>
      </c>
      <c r="M499" s="121">
        <v>0</v>
      </c>
      <c r="N499" s="112">
        <f t="shared" si="74"/>
        <v>3790</v>
      </c>
      <c r="O499" s="112">
        <f t="shared" si="75"/>
        <v>900.125</v>
      </c>
      <c r="P499" s="114">
        <f t="shared" si="80"/>
        <v>2889.875</v>
      </c>
      <c r="Q499" s="115">
        <f t="shared" si="81"/>
        <v>2600.8875000000003</v>
      </c>
    </row>
    <row r="500" spans="2:17" x14ac:dyDescent="0.25">
      <c r="B500" s="109">
        <v>495</v>
      </c>
      <c r="C500" s="109" t="s">
        <v>6462</v>
      </c>
      <c r="D500" s="109">
        <v>1200158750</v>
      </c>
      <c r="E500" s="108" t="s">
        <v>1485</v>
      </c>
      <c r="F500" s="109">
        <v>2019</v>
      </c>
      <c r="G500" s="110">
        <v>44389</v>
      </c>
      <c r="H500" s="109">
        <f t="shared" si="72"/>
        <v>2</v>
      </c>
      <c r="I500" s="109">
        <v>10</v>
      </c>
      <c r="J500" s="111">
        <f t="shared" si="73"/>
        <v>9.5000000000000001E-2</v>
      </c>
      <c r="K500" s="112">
        <v>2520</v>
      </c>
      <c r="L500" s="112">
        <v>2037.22</v>
      </c>
      <c r="M500" s="121">
        <v>0</v>
      </c>
      <c r="N500" s="112">
        <f t="shared" si="74"/>
        <v>2520</v>
      </c>
      <c r="O500" s="112">
        <f t="shared" si="75"/>
        <v>478.8</v>
      </c>
      <c r="P500" s="114">
        <f t="shared" si="80"/>
        <v>2041.2</v>
      </c>
      <c r="Q500" s="115">
        <f t="shared" si="81"/>
        <v>1837.0800000000002</v>
      </c>
    </row>
    <row r="501" spans="2:17" x14ac:dyDescent="0.25">
      <c r="B501" s="109">
        <v>496</v>
      </c>
      <c r="C501" s="109" t="s">
        <v>6462</v>
      </c>
      <c r="D501" s="109">
        <v>1200166270</v>
      </c>
      <c r="E501" s="108" t="s">
        <v>1486</v>
      </c>
      <c r="F501" s="109">
        <v>2020</v>
      </c>
      <c r="G501" s="110">
        <v>44389</v>
      </c>
      <c r="H501" s="109">
        <f t="shared" si="72"/>
        <v>1</v>
      </c>
      <c r="I501" s="109">
        <v>10</v>
      </c>
      <c r="J501" s="111">
        <f t="shared" si="73"/>
        <v>9.5000000000000001E-2</v>
      </c>
      <c r="K501" s="112">
        <v>78297.5</v>
      </c>
      <c r="L501" s="112">
        <v>73470.95</v>
      </c>
      <c r="M501" s="121">
        <v>0</v>
      </c>
      <c r="N501" s="112">
        <f t="shared" si="74"/>
        <v>78297.5</v>
      </c>
      <c r="O501" s="112">
        <f t="shared" si="75"/>
        <v>7438.2624999999998</v>
      </c>
      <c r="P501" s="114">
        <f t="shared" si="80"/>
        <v>70859.237500000003</v>
      </c>
      <c r="Q501" s="115">
        <f t="shared" si="81"/>
        <v>63773.313750000001</v>
      </c>
    </row>
    <row r="502" spans="2:17" x14ac:dyDescent="0.25">
      <c r="B502" s="109">
        <v>497</v>
      </c>
      <c r="C502" s="109" t="s">
        <v>6462</v>
      </c>
      <c r="D502" s="109">
        <v>1200162010</v>
      </c>
      <c r="E502" s="108" t="s">
        <v>1487</v>
      </c>
      <c r="F502" s="109">
        <v>2020</v>
      </c>
      <c r="G502" s="110">
        <v>44389</v>
      </c>
      <c r="H502" s="109">
        <f t="shared" si="72"/>
        <v>1</v>
      </c>
      <c r="I502" s="109">
        <v>10</v>
      </c>
      <c r="J502" s="111">
        <f t="shared" si="73"/>
        <v>9.5000000000000001E-2</v>
      </c>
      <c r="K502" s="112">
        <v>49875</v>
      </c>
      <c r="L502" s="112">
        <v>44996.81</v>
      </c>
      <c r="M502" s="121">
        <v>0</v>
      </c>
      <c r="N502" s="112">
        <f t="shared" si="74"/>
        <v>49875</v>
      </c>
      <c r="O502" s="112">
        <f t="shared" si="75"/>
        <v>4738.125</v>
      </c>
      <c r="P502" s="114">
        <f t="shared" si="80"/>
        <v>45136.875</v>
      </c>
      <c r="Q502" s="115">
        <f t="shared" si="81"/>
        <v>40623.1875</v>
      </c>
    </row>
    <row r="503" spans="2:17" x14ac:dyDescent="0.25">
      <c r="B503" s="109">
        <v>498</v>
      </c>
      <c r="C503" s="109" t="s">
        <v>6462</v>
      </c>
      <c r="D503" s="109">
        <v>1200166230</v>
      </c>
      <c r="E503" s="108" t="s">
        <v>1488</v>
      </c>
      <c r="F503" s="109">
        <v>2020</v>
      </c>
      <c r="G503" s="110">
        <v>44389</v>
      </c>
      <c r="H503" s="109">
        <f t="shared" si="72"/>
        <v>1</v>
      </c>
      <c r="I503" s="109">
        <v>10</v>
      </c>
      <c r="J503" s="111">
        <f t="shared" si="73"/>
        <v>9.5000000000000001E-2</v>
      </c>
      <c r="K503" s="112">
        <v>38624</v>
      </c>
      <c r="L503" s="112">
        <v>36211.32</v>
      </c>
      <c r="M503" s="121">
        <v>0</v>
      </c>
      <c r="N503" s="112">
        <f t="shared" si="74"/>
        <v>38624</v>
      </c>
      <c r="O503" s="112">
        <f t="shared" si="75"/>
        <v>3669.28</v>
      </c>
      <c r="P503" s="114">
        <f t="shared" si="80"/>
        <v>34954.720000000001</v>
      </c>
      <c r="Q503" s="115">
        <f t="shared" si="81"/>
        <v>31459.248000000003</v>
      </c>
    </row>
    <row r="504" spans="2:17" x14ac:dyDescent="0.25">
      <c r="B504" s="109">
        <v>499</v>
      </c>
      <c r="C504" s="109" t="s">
        <v>6462</v>
      </c>
      <c r="D504" s="109">
        <v>1200162020</v>
      </c>
      <c r="E504" s="108" t="s">
        <v>1489</v>
      </c>
      <c r="F504" s="109">
        <v>2020</v>
      </c>
      <c r="G504" s="110">
        <v>44389</v>
      </c>
      <c r="H504" s="109">
        <f t="shared" si="72"/>
        <v>1</v>
      </c>
      <c r="I504" s="109">
        <v>10</v>
      </c>
      <c r="J504" s="111">
        <f t="shared" si="73"/>
        <v>9.5000000000000001E-2</v>
      </c>
      <c r="K504" s="112">
        <v>2200</v>
      </c>
      <c r="L504" s="112">
        <v>1942.63</v>
      </c>
      <c r="M504" s="121">
        <v>0</v>
      </c>
      <c r="N504" s="112">
        <f t="shared" si="74"/>
        <v>2200</v>
      </c>
      <c r="O504" s="112">
        <f t="shared" si="75"/>
        <v>209</v>
      </c>
      <c r="P504" s="114">
        <f t="shared" si="80"/>
        <v>1991</v>
      </c>
      <c r="Q504" s="115">
        <f t="shared" si="81"/>
        <v>1791.9</v>
      </c>
    </row>
    <row r="505" spans="2:17" x14ac:dyDescent="0.25">
      <c r="B505" s="109">
        <v>500</v>
      </c>
      <c r="C505" s="109" t="s">
        <v>6462</v>
      </c>
      <c r="D505" s="109">
        <v>1200172070</v>
      </c>
      <c r="E505" s="108" t="s">
        <v>1490</v>
      </c>
      <c r="F505" s="109">
        <v>2021</v>
      </c>
      <c r="G505" s="110">
        <v>44389</v>
      </c>
      <c r="H505" s="109">
        <f t="shared" si="72"/>
        <v>0</v>
      </c>
      <c r="I505" s="109">
        <v>15</v>
      </c>
      <c r="J505" s="111">
        <f t="shared" si="73"/>
        <v>6.3333333333333325E-2</v>
      </c>
      <c r="K505" s="112">
        <v>2551779.02</v>
      </c>
      <c r="L505" s="112">
        <v>2519619.61</v>
      </c>
      <c r="M505" s="121">
        <v>0</v>
      </c>
      <c r="N505" s="112">
        <f t="shared" si="74"/>
        <v>2551779.02</v>
      </c>
      <c r="O505" s="112">
        <f t="shared" si="75"/>
        <v>0</v>
      </c>
      <c r="P505" s="114">
        <f t="shared" si="80"/>
        <v>2551779.02</v>
      </c>
      <c r="Q505" s="115">
        <f t="shared" si="81"/>
        <v>2296601.1180000002</v>
      </c>
    </row>
    <row r="506" spans="2:17" x14ac:dyDescent="0.25">
      <c r="B506" s="109">
        <v>501</v>
      </c>
      <c r="C506" s="109" t="s">
        <v>6462</v>
      </c>
      <c r="D506" s="109">
        <v>1200172040</v>
      </c>
      <c r="E506" s="108" t="s">
        <v>1490</v>
      </c>
      <c r="F506" s="109">
        <v>2021</v>
      </c>
      <c r="G506" s="110">
        <v>44389</v>
      </c>
      <c r="H506" s="109">
        <f t="shared" si="72"/>
        <v>0</v>
      </c>
      <c r="I506" s="109">
        <v>15</v>
      </c>
      <c r="J506" s="111">
        <f t="shared" si="73"/>
        <v>6.3333333333333325E-2</v>
      </c>
      <c r="K506" s="112">
        <v>2271824.81</v>
      </c>
      <c r="L506" s="112">
        <v>2243193.59</v>
      </c>
      <c r="M506" s="121">
        <v>0</v>
      </c>
      <c r="N506" s="112">
        <f t="shared" si="74"/>
        <v>2271824.81</v>
      </c>
      <c r="O506" s="112">
        <f t="shared" si="75"/>
        <v>0</v>
      </c>
      <c r="P506" s="114">
        <f t="shared" si="80"/>
        <v>2271824.81</v>
      </c>
      <c r="Q506" s="115">
        <f t="shared" si="81"/>
        <v>2044642.3290000001</v>
      </c>
    </row>
    <row r="507" spans="2:17" x14ac:dyDescent="0.25">
      <c r="B507" s="109">
        <v>502</v>
      </c>
      <c r="C507" s="109" t="s">
        <v>6462</v>
      </c>
      <c r="D507" s="109">
        <v>1200172030</v>
      </c>
      <c r="E507" s="108" t="s">
        <v>1490</v>
      </c>
      <c r="F507" s="109">
        <v>2021</v>
      </c>
      <c r="G507" s="110">
        <v>44389</v>
      </c>
      <c r="H507" s="109">
        <f t="shared" si="72"/>
        <v>0</v>
      </c>
      <c r="I507" s="109">
        <v>15</v>
      </c>
      <c r="J507" s="111">
        <f t="shared" si="73"/>
        <v>6.3333333333333325E-2</v>
      </c>
      <c r="K507" s="112">
        <v>2271824.81</v>
      </c>
      <c r="L507" s="112">
        <v>2243193.59</v>
      </c>
      <c r="M507" s="121">
        <v>0</v>
      </c>
      <c r="N507" s="112">
        <f t="shared" si="74"/>
        <v>2271824.81</v>
      </c>
      <c r="O507" s="112">
        <f t="shared" si="75"/>
        <v>0</v>
      </c>
      <c r="P507" s="114">
        <f t="shared" si="80"/>
        <v>2271824.81</v>
      </c>
      <c r="Q507" s="115">
        <f t="shared" si="81"/>
        <v>2044642.3290000001</v>
      </c>
    </row>
    <row r="508" spans="2:17" x14ac:dyDescent="0.25">
      <c r="B508" s="109">
        <v>503</v>
      </c>
      <c r="C508" s="109" t="s">
        <v>6462</v>
      </c>
      <c r="D508" s="109">
        <v>1200172050</v>
      </c>
      <c r="E508" s="108" t="s">
        <v>1490</v>
      </c>
      <c r="F508" s="109">
        <v>2021</v>
      </c>
      <c r="G508" s="110">
        <v>44389</v>
      </c>
      <c r="H508" s="109">
        <f t="shared" si="72"/>
        <v>0</v>
      </c>
      <c r="I508" s="109">
        <v>15</v>
      </c>
      <c r="J508" s="111">
        <f t="shared" si="73"/>
        <v>6.3333333333333325E-2</v>
      </c>
      <c r="K508" s="112">
        <v>2271824.81</v>
      </c>
      <c r="L508" s="112">
        <v>2243193.59</v>
      </c>
      <c r="M508" s="121">
        <v>0</v>
      </c>
      <c r="N508" s="112">
        <f t="shared" si="74"/>
        <v>2271824.81</v>
      </c>
      <c r="O508" s="112">
        <f t="shared" si="75"/>
        <v>0</v>
      </c>
      <c r="P508" s="114">
        <f t="shared" si="80"/>
        <v>2271824.81</v>
      </c>
      <c r="Q508" s="115">
        <f t="shared" si="81"/>
        <v>2044642.3290000001</v>
      </c>
    </row>
    <row r="509" spans="2:17" x14ac:dyDescent="0.25">
      <c r="B509" s="109">
        <v>504</v>
      </c>
      <c r="C509" s="109" t="s">
        <v>6462</v>
      </c>
      <c r="D509" s="109">
        <v>1200172020</v>
      </c>
      <c r="E509" s="108" t="s">
        <v>1490</v>
      </c>
      <c r="F509" s="109">
        <v>2021</v>
      </c>
      <c r="G509" s="110">
        <v>44389</v>
      </c>
      <c r="H509" s="109">
        <f t="shared" si="72"/>
        <v>0</v>
      </c>
      <c r="I509" s="109">
        <v>15</v>
      </c>
      <c r="J509" s="111">
        <f t="shared" si="73"/>
        <v>6.3333333333333325E-2</v>
      </c>
      <c r="K509" s="112">
        <v>2271824.81</v>
      </c>
      <c r="L509" s="112">
        <v>2243193.59</v>
      </c>
      <c r="M509" s="121">
        <v>0</v>
      </c>
      <c r="N509" s="112">
        <f t="shared" si="74"/>
        <v>2271824.81</v>
      </c>
      <c r="O509" s="112">
        <f t="shared" si="75"/>
        <v>0</v>
      </c>
      <c r="P509" s="114">
        <f t="shared" si="80"/>
        <v>2271824.81</v>
      </c>
      <c r="Q509" s="115">
        <f t="shared" si="81"/>
        <v>2044642.3290000001</v>
      </c>
    </row>
    <row r="510" spans="2:17" x14ac:dyDescent="0.25">
      <c r="B510" s="109">
        <v>505</v>
      </c>
      <c r="C510" s="109" t="s">
        <v>6462</v>
      </c>
      <c r="D510" s="109">
        <v>1200172060</v>
      </c>
      <c r="E510" s="108" t="s">
        <v>1490</v>
      </c>
      <c r="F510" s="109">
        <v>2021</v>
      </c>
      <c r="G510" s="110">
        <v>44389</v>
      </c>
      <c r="H510" s="109">
        <f t="shared" si="72"/>
        <v>0</v>
      </c>
      <c r="I510" s="109">
        <v>15</v>
      </c>
      <c r="J510" s="111">
        <f t="shared" si="73"/>
        <v>6.3333333333333325E-2</v>
      </c>
      <c r="K510" s="112">
        <v>2271824.81</v>
      </c>
      <c r="L510" s="112">
        <v>2243193.59</v>
      </c>
      <c r="M510" s="121">
        <v>0</v>
      </c>
      <c r="N510" s="112">
        <f t="shared" si="74"/>
        <v>2271824.81</v>
      </c>
      <c r="O510" s="112">
        <f t="shared" si="75"/>
        <v>0</v>
      </c>
      <c r="P510" s="114">
        <f t="shared" si="80"/>
        <v>2271824.81</v>
      </c>
      <c r="Q510" s="115">
        <f t="shared" si="81"/>
        <v>2044642.3290000001</v>
      </c>
    </row>
    <row r="511" spans="2:17" x14ac:dyDescent="0.25">
      <c r="B511" s="109">
        <v>506</v>
      </c>
      <c r="C511" s="109" t="s">
        <v>6462</v>
      </c>
      <c r="D511" s="109">
        <v>1200166710</v>
      </c>
      <c r="E511" s="108" t="s">
        <v>1491</v>
      </c>
      <c r="F511" s="109">
        <v>2021</v>
      </c>
      <c r="G511" s="110">
        <v>44389</v>
      </c>
      <c r="H511" s="109">
        <f t="shared" si="72"/>
        <v>0</v>
      </c>
      <c r="I511" s="109">
        <v>15</v>
      </c>
      <c r="J511" s="111">
        <f t="shared" si="73"/>
        <v>6.3333333333333325E-2</v>
      </c>
      <c r="K511" s="112">
        <v>2232500</v>
      </c>
      <c r="L511" s="112">
        <v>2194578.09</v>
      </c>
      <c r="M511" s="121">
        <v>0</v>
      </c>
      <c r="N511" s="112">
        <f t="shared" si="74"/>
        <v>2232500</v>
      </c>
      <c r="O511" s="112">
        <f t="shared" si="75"/>
        <v>0</v>
      </c>
      <c r="P511" s="114">
        <f t="shared" si="80"/>
        <v>2232500</v>
      </c>
      <c r="Q511" s="115">
        <f t="shared" si="81"/>
        <v>2009250</v>
      </c>
    </row>
    <row r="512" spans="2:17" x14ac:dyDescent="0.25">
      <c r="B512" s="109">
        <v>507</v>
      </c>
      <c r="C512" s="109" t="s">
        <v>6462</v>
      </c>
      <c r="D512" s="109">
        <v>1200169620</v>
      </c>
      <c r="E512" s="108" t="s">
        <v>1492</v>
      </c>
      <c r="F512" s="109">
        <v>2021</v>
      </c>
      <c r="G512" s="110">
        <v>44389</v>
      </c>
      <c r="H512" s="109">
        <f t="shared" si="72"/>
        <v>0</v>
      </c>
      <c r="I512" s="109">
        <v>15</v>
      </c>
      <c r="J512" s="111">
        <f t="shared" si="73"/>
        <v>6.3333333333333325E-2</v>
      </c>
      <c r="K512" s="112">
        <v>1970025</v>
      </c>
      <c r="L512" s="112">
        <v>1936561.56</v>
      </c>
      <c r="M512" s="121">
        <v>0</v>
      </c>
      <c r="N512" s="112">
        <f t="shared" si="74"/>
        <v>1970025</v>
      </c>
      <c r="O512" s="112">
        <f t="shared" si="75"/>
        <v>0</v>
      </c>
      <c r="P512" s="114">
        <f t="shared" si="80"/>
        <v>1970025</v>
      </c>
      <c r="Q512" s="115">
        <f t="shared" si="81"/>
        <v>1773022.5</v>
      </c>
    </row>
    <row r="513" spans="2:17" x14ac:dyDescent="0.25">
      <c r="B513" s="109">
        <v>508</v>
      </c>
      <c r="C513" s="109" t="s">
        <v>6462</v>
      </c>
      <c r="D513" s="109">
        <v>1200171830</v>
      </c>
      <c r="E513" s="108" t="s">
        <v>1493</v>
      </c>
      <c r="F513" s="109">
        <v>2021</v>
      </c>
      <c r="G513" s="110">
        <v>44389</v>
      </c>
      <c r="H513" s="109">
        <f t="shared" si="72"/>
        <v>0</v>
      </c>
      <c r="I513" s="109">
        <v>15</v>
      </c>
      <c r="J513" s="111">
        <f t="shared" si="73"/>
        <v>6.3333333333333325E-2</v>
      </c>
      <c r="K513" s="112">
        <v>1693871.55</v>
      </c>
      <c r="L513" s="112">
        <v>1678093.02</v>
      </c>
      <c r="M513" s="121">
        <v>0</v>
      </c>
      <c r="N513" s="112">
        <f t="shared" si="74"/>
        <v>1693871.55</v>
      </c>
      <c r="O513" s="112">
        <f t="shared" si="75"/>
        <v>0</v>
      </c>
      <c r="P513" s="114">
        <f t="shared" si="80"/>
        <v>1693871.55</v>
      </c>
      <c r="Q513" s="115">
        <f t="shared" si="81"/>
        <v>1524484.395</v>
      </c>
    </row>
    <row r="514" spans="2:17" x14ac:dyDescent="0.25">
      <c r="B514" s="109">
        <v>509</v>
      </c>
      <c r="C514" s="109" t="s">
        <v>6462</v>
      </c>
      <c r="D514" s="109">
        <v>1200171850</v>
      </c>
      <c r="E514" s="108" t="s">
        <v>1493</v>
      </c>
      <c r="F514" s="109">
        <v>2021</v>
      </c>
      <c r="G514" s="110">
        <v>44389</v>
      </c>
      <c r="H514" s="109">
        <f t="shared" si="72"/>
        <v>0</v>
      </c>
      <c r="I514" s="109">
        <v>15</v>
      </c>
      <c r="J514" s="111">
        <f t="shared" si="73"/>
        <v>6.3333333333333325E-2</v>
      </c>
      <c r="K514" s="112">
        <v>1693871.55</v>
      </c>
      <c r="L514" s="112">
        <v>1678093.02</v>
      </c>
      <c r="M514" s="121">
        <v>0</v>
      </c>
      <c r="N514" s="112">
        <f t="shared" si="74"/>
        <v>1693871.55</v>
      </c>
      <c r="O514" s="112">
        <f t="shared" si="75"/>
        <v>0</v>
      </c>
      <c r="P514" s="114">
        <f t="shared" si="80"/>
        <v>1693871.55</v>
      </c>
      <c r="Q514" s="115">
        <f t="shared" si="81"/>
        <v>1524484.395</v>
      </c>
    </row>
    <row r="515" spans="2:17" x14ac:dyDescent="0.25">
      <c r="B515" s="109">
        <v>510</v>
      </c>
      <c r="C515" s="109" t="s">
        <v>6462</v>
      </c>
      <c r="D515" s="109">
        <v>1200171940</v>
      </c>
      <c r="E515" s="108" t="s">
        <v>1493</v>
      </c>
      <c r="F515" s="109">
        <v>2021</v>
      </c>
      <c r="G515" s="110">
        <v>44389</v>
      </c>
      <c r="H515" s="109">
        <f t="shared" si="72"/>
        <v>0</v>
      </c>
      <c r="I515" s="109">
        <v>15</v>
      </c>
      <c r="J515" s="111">
        <f t="shared" si="73"/>
        <v>6.3333333333333325E-2</v>
      </c>
      <c r="K515" s="112">
        <v>1693871.55</v>
      </c>
      <c r="L515" s="112">
        <v>1678093.02</v>
      </c>
      <c r="M515" s="121">
        <v>0</v>
      </c>
      <c r="N515" s="112">
        <f t="shared" si="74"/>
        <v>1693871.55</v>
      </c>
      <c r="O515" s="112">
        <f t="shared" si="75"/>
        <v>0</v>
      </c>
      <c r="P515" s="114">
        <f t="shared" si="80"/>
        <v>1693871.55</v>
      </c>
      <c r="Q515" s="115">
        <f t="shared" si="81"/>
        <v>1524484.395</v>
      </c>
    </row>
    <row r="516" spans="2:17" x14ac:dyDescent="0.25">
      <c r="B516" s="109">
        <v>511</v>
      </c>
      <c r="C516" s="109" t="s">
        <v>6462</v>
      </c>
      <c r="D516" s="109">
        <v>1200171860</v>
      </c>
      <c r="E516" s="108" t="s">
        <v>1493</v>
      </c>
      <c r="F516" s="109">
        <v>2021</v>
      </c>
      <c r="G516" s="110">
        <v>44389</v>
      </c>
      <c r="H516" s="109">
        <f t="shared" si="72"/>
        <v>0</v>
      </c>
      <c r="I516" s="109">
        <v>15</v>
      </c>
      <c r="J516" s="111">
        <f t="shared" si="73"/>
        <v>6.3333333333333325E-2</v>
      </c>
      <c r="K516" s="112">
        <v>1693871.55</v>
      </c>
      <c r="L516" s="112">
        <v>1678093.02</v>
      </c>
      <c r="M516" s="121">
        <v>0</v>
      </c>
      <c r="N516" s="112">
        <f t="shared" si="74"/>
        <v>1693871.55</v>
      </c>
      <c r="O516" s="112">
        <f t="shared" si="75"/>
        <v>0</v>
      </c>
      <c r="P516" s="114">
        <f t="shared" si="80"/>
        <v>1693871.55</v>
      </c>
      <c r="Q516" s="115">
        <f t="shared" si="81"/>
        <v>1524484.395</v>
      </c>
    </row>
    <row r="517" spans="2:17" x14ac:dyDescent="0.25">
      <c r="B517" s="109">
        <v>512</v>
      </c>
      <c r="C517" s="109" t="s">
        <v>6462</v>
      </c>
      <c r="D517" s="109">
        <v>1200171840</v>
      </c>
      <c r="E517" s="108" t="s">
        <v>1493</v>
      </c>
      <c r="F517" s="109">
        <v>2021</v>
      </c>
      <c r="G517" s="110">
        <v>44389</v>
      </c>
      <c r="H517" s="109">
        <f t="shared" si="72"/>
        <v>0</v>
      </c>
      <c r="I517" s="109">
        <v>15</v>
      </c>
      <c r="J517" s="111">
        <f t="shared" si="73"/>
        <v>6.3333333333333325E-2</v>
      </c>
      <c r="K517" s="112">
        <v>1693871.55</v>
      </c>
      <c r="L517" s="112">
        <v>1678093.02</v>
      </c>
      <c r="M517" s="121">
        <v>0</v>
      </c>
      <c r="N517" s="112">
        <f t="shared" si="74"/>
        <v>1693871.55</v>
      </c>
      <c r="O517" s="112">
        <f t="shared" si="75"/>
        <v>0</v>
      </c>
      <c r="P517" s="114">
        <f t="shared" si="80"/>
        <v>1693871.55</v>
      </c>
      <c r="Q517" s="115">
        <f t="shared" si="81"/>
        <v>1524484.395</v>
      </c>
    </row>
    <row r="518" spans="2:17" x14ac:dyDescent="0.25">
      <c r="B518" s="109">
        <v>513</v>
      </c>
      <c r="C518" s="109" t="s">
        <v>6462</v>
      </c>
      <c r="D518" s="109">
        <v>1200171870</v>
      </c>
      <c r="E518" s="108" t="s">
        <v>1493</v>
      </c>
      <c r="F518" s="109">
        <v>2021</v>
      </c>
      <c r="G518" s="110">
        <v>44389</v>
      </c>
      <c r="H518" s="109">
        <f t="shared" ref="H518:H581" si="82">YEAR(G518)-F518</f>
        <v>0</v>
      </c>
      <c r="I518" s="109">
        <v>15</v>
      </c>
      <c r="J518" s="111">
        <f t="shared" ref="J518:J581" si="83">(95/I518/100)</f>
        <v>6.3333333333333325E-2</v>
      </c>
      <c r="K518" s="112">
        <v>1693871.55</v>
      </c>
      <c r="L518" s="112">
        <v>1678093.02</v>
      </c>
      <c r="M518" s="121">
        <v>0</v>
      </c>
      <c r="N518" s="112">
        <f t="shared" ref="N518:N581" si="84">K518*(1+M518)</f>
        <v>1693871.55</v>
      </c>
      <c r="O518" s="112">
        <f t="shared" ref="O518:O581" si="85">H518*J518*N518</f>
        <v>0</v>
      </c>
      <c r="P518" s="114">
        <f t="shared" si="80"/>
        <v>1693871.55</v>
      </c>
      <c r="Q518" s="115">
        <f t="shared" si="81"/>
        <v>1524484.395</v>
      </c>
    </row>
    <row r="519" spans="2:17" x14ac:dyDescent="0.25">
      <c r="B519" s="109">
        <v>514</v>
      </c>
      <c r="C519" s="109" t="s">
        <v>6462</v>
      </c>
      <c r="D519" s="109">
        <v>1200171930</v>
      </c>
      <c r="E519" s="108" t="s">
        <v>1493</v>
      </c>
      <c r="F519" s="109">
        <v>2021</v>
      </c>
      <c r="G519" s="110">
        <v>44389</v>
      </c>
      <c r="H519" s="109">
        <f t="shared" si="82"/>
        <v>0</v>
      </c>
      <c r="I519" s="109">
        <v>15</v>
      </c>
      <c r="J519" s="111">
        <f t="shared" si="83"/>
        <v>6.3333333333333325E-2</v>
      </c>
      <c r="K519" s="112">
        <v>1693871.55</v>
      </c>
      <c r="L519" s="112">
        <v>1678093.02</v>
      </c>
      <c r="M519" s="121">
        <v>0</v>
      </c>
      <c r="N519" s="112">
        <f t="shared" si="84"/>
        <v>1693871.55</v>
      </c>
      <c r="O519" s="112">
        <f t="shared" si="85"/>
        <v>0</v>
      </c>
      <c r="P519" s="114">
        <f t="shared" si="80"/>
        <v>1693871.55</v>
      </c>
      <c r="Q519" s="115">
        <f t="shared" si="81"/>
        <v>1524484.395</v>
      </c>
    </row>
    <row r="520" spans="2:17" x14ac:dyDescent="0.25">
      <c r="B520" s="109">
        <v>515</v>
      </c>
      <c r="C520" s="109" t="s">
        <v>6462</v>
      </c>
      <c r="D520" s="109">
        <v>1200171880</v>
      </c>
      <c r="E520" s="108" t="s">
        <v>1493</v>
      </c>
      <c r="F520" s="109">
        <v>2021</v>
      </c>
      <c r="G520" s="110">
        <v>44389</v>
      </c>
      <c r="H520" s="109">
        <f t="shared" si="82"/>
        <v>0</v>
      </c>
      <c r="I520" s="109">
        <v>15</v>
      </c>
      <c r="J520" s="111">
        <f t="shared" si="83"/>
        <v>6.3333333333333325E-2</v>
      </c>
      <c r="K520" s="112">
        <v>1693871.55</v>
      </c>
      <c r="L520" s="112">
        <v>1678093.02</v>
      </c>
      <c r="M520" s="121">
        <v>0</v>
      </c>
      <c r="N520" s="112">
        <f t="shared" si="84"/>
        <v>1693871.55</v>
      </c>
      <c r="O520" s="112">
        <f t="shared" si="85"/>
        <v>0</v>
      </c>
      <c r="P520" s="114">
        <f t="shared" si="80"/>
        <v>1693871.55</v>
      </c>
      <c r="Q520" s="115">
        <f t="shared" si="81"/>
        <v>1524484.395</v>
      </c>
    </row>
    <row r="521" spans="2:17" x14ac:dyDescent="0.25">
      <c r="B521" s="109">
        <v>516</v>
      </c>
      <c r="C521" s="109" t="s">
        <v>6462</v>
      </c>
      <c r="D521" s="109">
        <v>1200171950</v>
      </c>
      <c r="E521" s="108" t="s">
        <v>1493</v>
      </c>
      <c r="F521" s="109">
        <v>2021</v>
      </c>
      <c r="G521" s="110">
        <v>44389</v>
      </c>
      <c r="H521" s="109">
        <f t="shared" si="82"/>
        <v>0</v>
      </c>
      <c r="I521" s="109">
        <v>15</v>
      </c>
      <c r="J521" s="111">
        <f t="shared" si="83"/>
        <v>6.3333333333333325E-2</v>
      </c>
      <c r="K521" s="112">
        <v>1693871.55</v>
      </c>
      <c r="L521" s="112">
        <v>1678093.02</v>
      </c>
      <c r="M521" s="121">
        <v>0</v>
      </c>
      <c r="N521" s="112">
        <f t="shared" si="84"/>
        <v>1693871.55</v>
      </c>
      <c r="O521" s="112">
        <f t="shared" si="85"/>
        <v>0</v>
      </c>
      <c r="P521" s="114">
        <f t="shared" si="80"/>
        <v>1693871.55</v>
      </c>
      <c r="Q521" s="115">
        <f t="shared" si="81"/>
        <v>1524484.395</v>
      </c>
    </row>
    <row r="522" spans="2:17" x14ac:dyDescent="0.25">
      <c r="B522" s="109">
        <v>517</v>
      </c>
      <c r="C522" s="109" t="s">
        <v>6462</v>
      </c>
      <c r="D522" s="109">
        <v>1200171960</v>
      </c>
      <c r="E522" s="108" t="s">
        <v>1493</v>
      </c>
      <c r="F522" s="109">
        <v>2021</v>
      </c>
      <c r="G522" s="110">
        <v>44389</v>
      </c>
      <c r="H522" s="109">
        <f t="shared" si="82"/>
        <v>0</v>
      </c>
      <c r="I522" s="109">
        <v>15</v>
      </c>
      <c r="J522" s="111">
        <f t="shared" si="83"/>
        <v>6.3333333333333325E-2</v>
      </c>
      <c r="K522" s="112">
        <v>1693871.55</v>
      </c>
      <c r="L522" s="112">
        <v>1678093.02</v>
      </c>
      <c r="M522" s="121">
        <v>0</v>
      </c>
      <c r="N522" s="112">
        <f t="shared" si="84"/>
        <v>1693871.55</v>
      </c>
      <c r="O522" s="112">
        <f t="shared" si="85"/>
        <v>0</v>
      </c>
      <c r="P522" s="114">
        <f t="shared" si="80"/>
        <v>1693871.55</v>
      </c>
      <c r="Q522" s="115">
        <f t="shared" si="81"/>
        <v>1524484.395</v>
      </c>
    </row>
    <row r="523" spans="2:17" x14ac:dyDescent="0.25">
      <c r="B523" s="109">
        <v>518</v>
      </c>
      <c r="C523" s="109" t="s">
        <v>6462</v>
      </c>
      <c r="D523" s="109">
        <v>1200171970</v>
      </c>
      <c r="E523" s="108" t="s">
        <v>1493</v>
      </c>
      <c r="F523" s="109">
        <v>2021</v>
      </c>
      <c r="G523" s="110">
        <v>44389</v>
      </c>
      <c r="H523" s="109">
        <f t="shared" si="82"/>
        <v>0</v>
      </c>
      <c r="I523" s="109">
        <v>15</v>
      </c>
      <c r="J523" s="111">
        <f t="shared" si="83"/>
        <v>6.3333333333333325E-2</v>
      </c>
      <c r="K523" s="112">
        <v>1693871.55</v>
      </c>
      <c r="L523" s="112">
        <v>1678093.02</v>
      </c>
      <c r="M523" s="121">
        <v>0</v>
      </c>
      <c r="N523" s="112">
        <f t="shared" si="84"/>
        <v>1693871.55</v>
      </c>
      <c r="O523" s="112">
        <f t="shared" si="85"/>
        <v>0</v>
      </c>
      <c r="P523" s="114">
        <f t="shared" si="80"/>
        <v>1693871.55</v>
      </c>
      <c r="Q523" s="115">
        <f t="shared" si="81"/>
        <v>1524484.395</v>
      </c>
    </row>
    <row r="524" spans="2:17" x14ac:dyDescent="0.25">
      <c r="B524" s="109">
        <v>519</v>
      </c>
      <c r="C524" s="109" t="s">
        <v>6462</v>
      </c>
      <c r="D524" s="109">
        <v>1200171790</v>
      </c>
      <c r="E524" s="108" t="s">
        <v>1493</v>
      </c>
      <c r="F524" s="109">
        <v>2021</v>
      </c>
      <c r="G524" s="110">
        <v>44389</v>
      </c>
      <c r="H524" s="109">
        <f t="shared" si="82"/>
        <v>0</v>
      </c>
      <c r="I524" s="109">
        <v>15</v>
      </c>
      <c r="J524" s="111">
        <f t="shared" si="83"/>
        <v>6.3333333333333325E-2</v>
      </c>
      <c r="K524" s="112">
        <v>1693871.55</v>
      </c>
      <c r="L524" s="112">
        <v>1678093.02</v>
      </c>
      <c r="M524" s="121">
        <v>0</v>
      </c>
      <c r="N524" s="112">
        <f t="shared" si="84"/>
        <v>1693871.55</v>
      </c>
      <c r="O524" s="112">
        <f t="shared" si="85"/>
        <v>0</v>
      </c>
      <c r="P524" s="114">
        <f t="shared" si="80"/>
        <v>1693871.55</v>
      </c>
      <c r="Q524" s="115">
        <f t="shared" si="81"/>
        <v>1524484.395</v>
      </c>
    </row>
    <row r="525" spans="2:17" x14ac:dyDescent="0.25">
      <c r="B525" s="109">
        <v>520</v>
      </c>
      <c r="C525" s="109" t="s">
        <v>6462</v>
      </c>
      <c r="D525" s="109">
        <v>1200171800</v>
      </c>
      <c r="E525" s="108" t="s">
        <v>1493</v>
      </c>
      <c r="F525" s="109">
        <v>2021</v>
      </c>
      <c r="G525" s="110">
        <v>44389</v>
      </c>
      <c r="H525" s="109">
        <f t="shared" si="82"/>
        <v>0</v>
      </c>
      <c r="I525" s="109">
        <v>15</v>
      </c>
      <c r="J525" s="111">
        <f t="shared" si="83"/>
        <v>6.3333333333333325E-2</v>
      </c>
      <c r="K525" s="112">
        <v>1693871.55</v>
      </c>
      <c r="L525" s="112">
        <v>1678093.02</v>
      </c>
      <c r="M525" s="121">
        <v>0</v>
      </c>
      <c r="N525" s="112">
        <f t="shared" si="84"/>
        <v>1693871.55</v>
      </c>
      <c r="O525" s="112">
        <f t="shared" si="85"/>
        <v>0</v>
      </c>
      <c r="P525" s="114">
        <f t="shared" si="80"/>
        <v>1693871.55</v>
      </c>
      <c r="Q525" s="115">
        <f t="shared" si="81"/>
        <v>1524484.395</v>
      </c>
    </row>
    <row r="526" spans="2:17" x14ac:dyDescent="0.25">
      <c r="B526" s="109">
        <v>521</v>
      </c>
      <c r="C526" s="109" t="s">
        <v>6462</v>
      </c>
      <c r="D526" s="109">
        <v>1200171810</v>
      </c>
      <c r="E526" s="108" t="s">
        <v>1493</v>
      </c>
      <c r="F526" s="109">
        <v>2021</v>
      </c>
      <c r="G526" s="110">
        <v>44389</v>
      </c>
      <c r="H526" s="109">
        <f t="shared" si="82"/>
        <v>0</v>
      </c>
      <c r="I526" s="109">
        <v>15</v>
      </c>
      <c r="J526" s="111">
        <f t="shared" si="83"/>
        <v>6.3333333333333325E-2</v>
      </c>
      <c r="K526" s="112">
        <v>1693871.55</v>
      </c>
      <c r="L526" s="112">
        <v>1678093.02</v>
      </c>
      <c r="M526" s="121">
        <v>0</v>
      </c>
      <c r="N526" s="112">
        <f t="shared" si="84"/>
        <v>1693871.55</v>
      </c>
      <c r="O526" s="112">
        <f t="shared" si="85"/>
        <v>0</v>
      </c>
      <c r="P526" s="114">
        <f t="shared" si="80"/>
        <v>1693871.55</v>
      </c>
      <c r="Q526" s="115">
        <f t="shared" si="81"/>
        <v>1524484.395</v>
      </c>
    </row>
    <row r="527" spans="2:17" x14ac:dyDescent="0.25">
      <c r="B527" s="109">
        <v>522</v>
      </c>
      <c r="C527" s="109" t="s">
        <v>6462</v>
      </c>
      <c r="D527" s="109">
        <v>1200171820</v>
      </c>
      <c r="E527" s="108" t="s">
        <v>1493</v>
      </c>
      <c r="F527" s="109">
        <v>2021</v>
      </c>
      <c r="G527" s="110">
        <v>44389</v>
      </c>
      <c r="H527" s="109">
        <f t="shared" si="82"/>
        <v>0</v>
      </c>
      <c r="I527" s="109">
        <v>15</v>
      </c>
      <c r="J527" s="111">
        <f t="shared" si="83"/>
        <v>6.3333333333333325E-2</v>
      </c>
      <c r="K527" s="112">
        <v>1693871.55</v>
      </c>
      <c r="L527" s="112">
        <v>1678093.02</v>
      </c>
      <c r="M527" s="121">
        <v>0</v>
      </c>
      <c r="N527" s="112">
        <f t="shared" si="84"/>
        <v>1693871.55</v>
      </c>
      <c r="O527" s="112">
        <f t="shared" si="85"/>
        <v>0</v>
      </c>
      <c r="P527" s="114">
        <f t="shared" si="80"/>
        <v>1693871.55</v>
      </c>
      <c r="Q527" s="115">
        <f t="shared" si="81"/>
        <v>1524484.395</v>
      </c>
    </row>
    <row r="528" spans="2:17" x14ac:dyDescent="0.25">
      <c r="B528" s="109">
        <v>523</v>
      </c>
      <c r="C528" s="109" t="s">
        <v>6462</v>
      </c>
      <c r="D528" s="109">
        <v>1200171910</v>
      </c>
      <c r="E528" s="108" t="s">
        <v>1493</v>
      </c>
      <c r="F528" s="109">
        <v>2021</v>
      </c>
      <c r="G528" s="110">
        <v>44389</v>
      </c>
      <c r="H528" s="109">
        <f t="shared" si="82"/>
        <v>0</v>
      </c>
      <c r="I528" s="109">
        <v>15</v>
      </c>
      <c r="J528" s="111">
        <f t="shared" si="83"/>
        <v>6.3333333333333325E-2</v>
      </c>
      <c r="K528" s="112">
        <v>1693871.55</v>
      </c>
      <c r="L528" s="112">
        <v>1678093.02</v>
      </c>
      <c r="M528" s="121">
        <v>0</v>
      </c>
      <c r="N528" s="112">
        <f t="shared" si="84"/>
        <v>1693871.55</v>
      </c>
      <c r="O528" s="112">
        <f t="shared" si="85"/>
        <v>0</v>
      </c>
      <c r="P528" s="114">
        <f t="shared" si="80"/>
        <v>1693871.55</v>
      </c>
      <c r="Q528" s="115">
        <f t="shared" si="81"/>
        <v>1524484.395</v>
      </c>
    </row>
    <row r="529" spans="2:17" x14ac:dyDescent="0.25">
      <c r="B529" s="109">
        <v>524</v>
      </c>
      <c r="C529" s="109" t="s">
        <v>6462</v>
      </c>
      <c r="D529" s="109">
        <v>1200171920</v>
      </c>
      <c r="E529" s="108" t="s">
        <v>1493</v>
      </c>
      <c r="F529" s="109">
        <v>2021</v>
      </c>
      <c r="G529" s="110">
        <v>44389</v>
      </c>
      <c r="H529" s="109">
        <f t="shared" si="82"/>
        <v>0</v>
      </c>
      <c r="I529" s="109">
        <v>15</v>
      </c>
      <c r="J529" s="111">
        <f t="shared" si="83"/>
        <v>6.3333333333333325E-2</v>
      </c>
      <c r="K529" s="112">
        <v>1693871.55</v>
      </c>
      <c r="L529" s="112">
        <v>1678093.02</v>
      </c>
      <c r="M529" s="121">
        <v>0</v>
      </c>
      <c r="N529" s="112">
        <f t="shared" si="84"/>
        <v>1693871.55</v>
      </c>
      <c r="O529" s="112">
        <f t="shared" si="85"/>
        <v>0</v>
      </c>
      <c r="P529" s="114">
        <f t="shared" si="80"/>
        <v>1693871.55</v>
      </c>
      <c r="Q529" s="115">
        <f t="shared" si="81"/>
        <v>1524484.395</v>
      </c>
    </row>
    <row r="530" spans="2:17" x14ac:dyDescent="0.25">
      <c r="B530" s="109">
        <v>525</v>
      </c>
      <c r="C530" s="109" t="s">
        <v>6462</v>
      </c>
      <c r="D530" s="109">
        <v>1200171890</v>
      </c>
      <c r="E530" s="108" t="s">
        <v>1493</v>
      </c>
      <c r="F530" s="109">
        <v>2021</v>
      </c>
      <c r="G530" s="110">
        <v>44389</v>
      </c>
      <c r="H530" s="109">
        <f t="shared" si="82"/>
        <v>0</v>
      </c>
      <c r="I530" s="109">
        <v>15</v>
      </c>
      <c r="J530" s="111">
        <f t="shared" si="83"/>
        <v>6.3333333333333325E-2</v>
      </c>
      <c r="K530" s="112">
        <v>1693871.55</v>
      </c>
      <c r="L530" s="112">
        <v>1678093.02</v>
      </c>
      <c r="M530" s="121">
        <v>0</v>
      </c>
      <c r="N530" s="112">
        <f t="shared" si="84"/>
        <v>1693871.55</v>
      </c>
      <c r="O530" s="112">
        <f t="shared" si="85"/>
        <v>0</v>
      </c>
      <c r="P530" s="114">
        <f t="shared" si="80"/>
        <v>1693871.55</v>
      </c>
      <c r="Q530" s="115">
        <f t="shared" si="81"/>
        <v>1524484.395</v>
      </c>
    </row>
    <row r="531" spans="2:17" x14ac:dyDescent="0.25">
      <c r="B531" s="109">
        <v>526</v>
      </c>
      <c r="C531" s="109" t="s">
        <v>6462</v>
      </c>
      <c r="D531" s="109">
        <v>1200171900</v>
      </c>
      <c r="E531" s="108" t="s">
        <v>1493</v>
      </c>
      <c r="F531" s="109">
        <v>2021</v>
      </c>
      <c r="G531" s="110">
        <v>44389</v>
      </c>
      <c r="H531" s="109">
        <f t="shared" si="82"/>
        <v>0</v>
      </c>
      <c r="I531" s="109">
        <v>15</v>
      </c>
      <c r="J531" s="111">
        <f t="shared" si="83"/>
        <v>6.3333333333333325E-2</v>
      </c>
      <c r="K531" s="112">
        <v>1693871.55</v>
      </c>
      <c r="L531" s="112">
        <v>1678093.02</v>
      </c>
      <c r="M531" s="121">
        <v>0</v>
      </c>
      <c r="N531" s="112">
        <f t="shared" si="84"/>
        <v>1693871.55</v>
      </c>
      <c r="O531" s="112">
        <f t="shared" si="85"/>
        <v>0</v>
      </c>
      <c r="P531" s="114">
        <f t="shared" si="80"/>
        <v>1693871.55</v>
      </c>
      <c r="Q531" s="115">
        <f t="shared" si="81"/>
        <v>1524484.395</v>
      </c>
    </row>
    <row r="532" spans="2:17" x14ac:dyDescent="0.25">
      <c r="B532" s="109">
        <v>527</v>
      </c>
      <c r="C532" s="109" t="s">
        <v>6462</v>
      </c>
      <c r="D532" s="109">
        <v>1200174490</v>
      </c>
      <c r="E532" s="108" t="s">
        <v>1494</v>
      </c>
      <c r="F532" s="109">
        <v>2021</v>
      </c>
      <c r="G532" s="110">
        <v>44389</v>
      </c>
      <c r="H532" s="109">
        <f t="shared" si="82"/>
        <v>0</v>
      </c>
      <c r="I532" s="109">
        <v>10</v>
      </c>
      <c r="J532" s="111">
        <f t="shared" si="83"/>
        <v>9.5000000000000001E-2</v>
      </c>
      <c r="K532" s="112">
        <v>60800</v>
      </c>
      <c r="L532" s="112">
        <v>60100.38</v>
      </c>
      <c r="M532" s="121">
        <v>0</v>
      </c>
      <c r="N532" s="112">
        <f t="shared" si="84"/>
        <v>60800</v>
      </c>
      <c r="O532" s="112">
        <f t="shared" si="85"/>
        <v>0</v>
      </c>
      <c r="P532" s="114">
        <f t="shared" si="80"/>
        <v>60800</v>
      </c>
      <c r="Q532" s="115">
        <f t="shared" si="81"/>
        <v>54720</v>
      </c>
    </row>
    <row r="533" spans="2:17" x14ac:dyDescent="0.25">
      <c r="B533" s="109">
        <v>528</v>
      </c>
      <c r="C533" s="109" t="s">
        <v>6462</v>
      </c>
      <c r="D533" s="109">
        <v>1200166970</v>
      </c>
      <c r="E533" s="108" t="s">
        <v>1488</v>
      </c>
      <c r="F533" s="109">
        <v>2021</v>
      </c>
      <c r="G533" s="110">
        <v>44389</v>
      </c>
      <c r="H533" s="109">
        <f t="shared" si="82"/>
        <v>0</v>
      </c>
      <c r="I533" s="109">
        <v>10</v>
      </c>
      <c r="J533" s="111">
        <f t="shared" si="83"/>
        <v>9.5000000000000001E-2</v>
      </c>
      <c r="K533" s="112">
        <v>38624</v>
      </c>
      <c r="L533" s="112">
        <v>37100.199999999997</v>
      </c>
      <c r="M533" s="121">
        <v>0</v>
      </c>
      <c r="N533" s="112">
        <f t="shared" si="84"/>
        <v>38624</v>
      </c>
      <c r="O533" s="112">
        <f t="shared" si="85"/>
        <v>0</v>
      </c>
      <c r="P533" s="114">
        <f t="shared" si="80"/>
        <v>38624</v>
      </c>
      <c r="Q533" s="115">
        <f t="shared" si="81"/>
        <v>34761.599999999999</v>
      </c>
    </row>
    <row r="534" spans="2:17" x14ac:dyDescent="0.25">
      <c r="B534" s="109">
        <v>529</v>
      </c>
      <c r="C534" s="109" t="s">
        <v>6462</v>
      </c>
      <c r="D534" s="109">
        <v>1200174940</v>
      </c>
      <c r="E534" s="108" t="s">
        <v>1495</v>
      </c>
      <c r="F534" s="109">
        <v>2021</v>
      </c>
      <c r="G534" s="110">
        <v>44389</v>
      </c>
      <c r="H534" s="109">
        <f t="shared" si="82"/>
        <v>0</v>
      </c>
      <c r="I534" s="109">
        <v>10</v>
      </c>
      <c r="J534" s="111">
        <f t="shared" si="83"/>
        <v>9.5000000000000001E-2</v>
      </c>
      <c r="K534" s="112">
        <v>8320</v>
      </c>
      <c r="L534" s="112">
        <v>8313.16</v>
      </c>
      <c r="M534" s="121">
        <v>0</v>
      </c>
      <c r="N534" s="112">
        <f t="shared" si="84"/>
        <v>8320</v>
      </c>
      <c r="O534" s="112">
        <f t="shared" si="85"/>
        <v>0</v>
      </c>
      <c r="P534" s="114">
        <f t="shared" si="80"/>
        <v>8320</v>
      </c>
      <c r="Q534" s="115">
        <f t="shared" si="81"/>
        <v>7488</v>
      </c>
    </row>
    <row r="535" spans="2:17" x14ac:dyDescent="0.25">
      <c r="B535" s="109">
        <v>530</v>
      </c>
      <c r="C535" s="109" t="s">
        <v>6462</v>
      </c>
      <c r="D535" s="109">
        <v>1200169830</v>
      </c>
      <c r="E535" s="108" t="s">
        <v>1496</v>
      </c>
      <c r="F535" s="109">
        <v>2021</v>
      </c>
      <c r="G535" s="110">
        <v>44389</v>
      </c>
      <c r="H535" s="109">
        <f t="shared" si="82"/>
        <v>0</v>
      </c>
      <c r="I535" s="109">
        <v>3</v>
      </c>
      <c r="J535" s="111">
        <f t="shared" si="83"/>
        <v>0.31666666666666665</v>
      </c>
      <c r="K535" s="112">
        <v>5525</v>
      </c>
      <c r="L535" s="112">
        <v>5431.15</v>
      </c>
      <c r="M535" s="121">
        <v>0</v>
      </c>
      <c r="N535" s="112">
        <f t="shared" si="84"/>
        <v>5525</v>
      </c>
      <c r="O535" s="112">
        <f t="shared" si="85"/>
        <v>0</v>
      </c>
      <c r="P535" s="114">
        <f t="shared" si="80"/>
        <v>5525</v>
      </c>
      <c r="Q535" s="115">
        <f t="shared" si="81"/>
        <v>4972.5</v>
      </c>
    </row>
    <row r="536" spans="2:17" s="14" customFormat="1" x14ac:dyDescent="0.25">
      <c r="B536" s="109">
        <v>531</v>
      </c>
      <c r="C536" s="109" t="s">
        <v>6465</v>
      </c>
      <c r="D536" s="109">
        <v>1200042410</v>
      </c>
      <c r="E536" s="108" t="s">
        <v>3051</v>
      </c>
      <c r="F536" s="109">
        <v>2009</v>
      </c>
      <c r="G536" s="110">
        <v>44389</v>
      </c>
      <c r="H536" s="109">
        <f t="shared" si="82"/>
        <v>12</v>
      </c>
      <c r="I536" s="109">
        <v>15</v>
      </c>
      <c r="J536" s="111">
        <f t="shared" si="83"/>
        <v>6.3333333333333325E-2</v>
      </c>
      <c r="K536" s="112">
        <v>663000</v>
      </c>
      <c r="L536" s="112">
        <v>1</v>
      </c>
      <c r="M536" s="121">
        <v>0</v>
      </c>
      <c r="N536" s="112">
        <f t="shared" si="84"/>
        <v>663000</v>
      </c>
      <c r="O536" s="112">
        <f t="shared" si="85"/>
        <v>503879.99999999994</v>
      </c>
      <c r="P536" s="114">
        <f t="shared" si="80"/>
        <v>159120.00000000006</v>
      </c>
      <c r="Q536" s="115">
        <f t="shared" si="81"/>
        <v>143208.00000000006</v>
      </c>
    </row>
    <row r="537" spans="2:17" x14ac:dyDescent="0.25">
      <c r="B537" s="109">
        <v>532</v>
      </c>
      <c r="C537" s="109" t="s">
        <v>6465</v>
      </c>
      <c r="D537" s="109">
        <v>1200043380</v>
      </c>
      <c r="E537" s="108" t="s">
        <v>3052</v>
      </c>
      <c r="F537" s="109">
        <v>2009</v>
      </c>
      <c r="G537" s="110">
        <v>44389</v>
      </c>
      <c r="H537" s="109">
        <f t="shared" si="82"/>
        <v>12</v>
      </c>
      <c r="I537" s="109">
        <v>8</v>
      </c>
      <c r="J537" s="111">
        <f t="shared" si="83"/>
        <v>0.11874999999999999</v>
      </c>
      <c r="K537" s="112">
        <v>387357</v>
      </c>
      <c r="L537" s="112">
        <v>1</v>
      </c>
      <c r="M537" s="121">
        <v>0</v>
      </c>
      <c r="N537" s="112">
        <f t="shared" si="84"/>
        <v>387357</v>
      </c>
      <c r="O537" s="112">
        <f t="shared" si="85"/>
        <v>551983.72499999998</v>
      </c>
      <c r="P537" s="114">
        <f t="shared" si="80"/>
        <v>19367.850000000002</v>
      </c>
      <c r="Q537" s="115">
        <f t="shared" si="81"/>
        <v>19367.850000000002</v>
      </c>
    </row>
    <row r="538" spans="2:17" x14ac:dyDescent="0.25">
      <c r="B538" s="109">
        <v>533</v>
      </c>
      <c r="C538" s="109" t="s">
        <v>6465</v>
      </c>
      <c r="D538" s="109">
        <v>1200042010</v>
      </c>
      <c r="E538" s="108" t="s">
        <v>3053</v>
      </c>
      <c r="F538" s="109">
        <v>2009</v>
      </c>
      <c r="G538" s="110">
        <v>44389</v>
      </c>
      <c r="H538" s="109">
        <f t="shared" si="82"/>
        <v>12</v>
      </c>
      <c r="I538" s="109">
        <v>10</v>
      </c>
      <c r="J538" s="111">
        <f t="shared" si="83"/>
        <v>9.5000000000000001E-2</v>
      </c>
      <c r="K538" s="112">
        <v>195609</v>
      </c>
      <c r="L538" s="112">
        <v>1</v>
      </c>
      <c r="M538" s="121">
        <v>0</v>
      </c>
      <c r="N538" s="112">
        <f t="shared" si="84"/>
        <v>195609</v>
      </c>
      <c r="O538" s="112">
        <f t="shared" si="85"/>
        <v>222994.26000000004</v>
      </c>
      <c r="P538" s="138">
        <f t="shared" ref="P538:P558" si="86">IF(N538-O538&lt;=0,5%*K538,N538-O538)</f>
        <v>9780.4500000000007</v>
      </c>
      <c r="Q538" s="139">
        <f t="shared" ref="Q538:Q558" si="87">IF(P538=K538*5%,P538,P538*0.9)</f>
        <v>9780.4500000000007</v>
      </c>
    </row>
    <row r="539" spans="2:17" x14ac:dyDescent="0.25">
      <c r="B539" s="109">
        <v>534</v>
      </c>
      <c r="C539" s="109" t="s">
        <v>6465</v>
      </c>
      <c r="D539" s="109">
        <v>1200049600</v>
      </c>
      <c r="E539" s="108" t="s">
        <v>2737</v>
      </c>
      <c r="F539" s="109">
        <v>2010</v>
      </c>
      <c r="G539" s="110">
        <v>44389</v>
      </c>
      <c r="H539" s="109">
        <f t="shared" si="82"/>
        <v>11</v>
      </c>
      <c r="I539" s="109">
        <v>15</v>
      </c>
      <c r="J539" s="111">
        <f t="shared" si="83"/>
        <v>6.3333333333333325E-2</v>
      </c>
      <c r="K539" s="112">
        <v>6736143.1100000003</v>
      </c>
      <c r="L539" s="112">
        <v>1</v>
      </c>
      <c r="M539" s="121">
        <v>0</v>
      </c>
      <c r="N539" s="112">
        <f t="shared" si="84"/>
        <v>6736143.1100000003</v>
      </c>
      <c r="O539" s="112">
        <f t="shared" si="85"/>
        <v>4692846.3666333323</v>
      </c>
      <c r="P539" s="114">
        <f t="shared" ref="P539:P557" si="88">IF(N539-O539&lt;=0,5%*N539,N539-O539)</f>
        <v>2043296.743366668</v>
      </c>
      <c r="Q539" s="115">
        <f t="shared" ref="Q539:Q557" si="89">IF(P539=N539*5%,P539,P539*0.9)</f>
        <v>1838967.0690300013</v>
      </c>
    </row>
    <row r="540" spans="2:17" x14ac:dyDescent="0.25">
      <c r="B540" s="109">
        <v>535</v>
      </c>
      <c r="C540" s="109" t="s">
        <v>6465</v>
      </c>
      <c r="D540" s="109">
        <v>1200050060</v>
      </c>
      <c r="E540" s="108" t="s">
        <v>3054</v>
      </c>
      <c r="F540" s="109">
        <v>2010</v>
      </c>
      <c r="G540" s="110">
        <v>44389</v>
      </c>
      <c r="H540" s="109">
        <f t="shared" si="82"/>
        <v>11</v>
      </c>
      <c r="I540" s="109">
        <v>15</v>
      </c>
      <c r="J540" s="111">
        <f t="shared" si="83"/>
        <v>6.3333333333333325E-2</v>
      </c>
      <c r="K540" s="112">
        <v>3866767.69</v>
      </c>
      <c r="L540" s="112">
        <v>1</v>
      </c>
      <c r="M540" s="121">
        <v>0</v>
      </c>
      <c r="N540" s="112">
        <f t="shared" si="84"/>
        <v>3866767.69</v>
      </c>
      <c r="O540" s="112">
        <f t="shared" si="85"/>
        <v>2693848.157366666</v>
      </c>
      <c r="P540" s="114">
        <f t="shared" si="88"/>
        <v>1172919.5326333339</v>
      </c>
      <c r="Q540" s="115">
        <f t="shared" si="89"/>
        <v>1055627.5793700006</v>
      </c>
    </row>
    <row r="541" spans="2:17" x14ac:dyDescent="0.25">
      <c r="B541" s="109">
        <v>536</v>
      </c>
      <c r="C541" s="109" t="s">
        <v>6465</v>
      </c>
      <c r="D541" s="109">
        <v>1200050090</v>
      </c>
      <c r="E541" s="108" t="s">
        <v>3055</v>
      </c>
      <c r="F541" s="109">
        <v>2010</v>
      </c>
      <c r="G541" s="110">
        <v>44389</v>
      </c>
      <c r="H541" s="109">
        <f t="shared" si="82"/>
        <v>11</v>
      </c>
      <c r="I541" s="109">
        <v>15</v>
      </c>
      <c r="J541" s="111">
        <f t="shared" si="83"/>
        <v>6.3333333333333325E-2</v>
      </c>
      <c r="K541" s="112">
        <v>3670302.76</v>
      </c>
      <c r="L541" s="112">
        <v>1</v>
      </c>
      <c r="M541" s="121">
        <v>0</v>
      </c>
      <c r="N541" s="112">
        <f t="shared" si="84"/>
        <v>3670302.76</v>
      </c>
      <c r="O541" s="112">
        <f t="shared" si="85"/>
        <v>2556977.5894666659</v>
      </c>
      <c r="P541" s="114">
        <f t="shared" si="88"/>
        <v>1113325.1705333339</v>
      </c>
      <c r="Q541" s="115">
        <f t="shared" si="89"/>
        <v>1001992.6534800006</v>
      </c>
    </row>
    <row r="542" spans="2:17" x14ac:dyDescent="0.25">
      <c r="B542" s="109">
        <v>537</v>
      </c>
      <c r="C542" s="109" t="s">
        <v>6465</v>
      </c>
      <c r="D542" s="109">
        <v>1200050030</v>
      </c>
      <c r="E542" s="108" t="s">
        <v>3056</v>
      </c>
      <c r="F542" s="109">
        <v>2010</v>
      </c>
      <c r="G542" s="110">
        <v>44389</v>
      </c>
      <c r="H542" s="109">
        <f t="shared" si="82"/>
        <v>11</v>
      </c>
      <c r="I542" s="109">
        <v>15</v>
      </c>
      <c r="J542" s="111">
        <f t="shared" si="83"/>
        <v>6.3333333333333325E-2</v>
      </c>
      <c r="K542" s="112">
        <v>2813890.07</v>
      </c>
      <c r="L542" s="112">
        <v>1</v>
      </c>
      <c r="M542" s="121">
        <v>0</v>
      </c>
      <c r="N542" s="112">
        <f t="shared" si="84"/>
        <v>2813890.07</v>
      </c>
      <c r="O542" s="112">
        <f t="shared" si="85"/>
        <v>1960343.4154333328</v>
      </c>
      <c r="P542" s="114">
        <f t="shared" si="88"/>
        <v>853546.65456666704</v>
      </c>
      <c r="Q542" s="115">
        <f t="shared" si="89"/>
        <v>768191.98911000032</v>
      </c>
    </row>
    <row r="543" spans="2:17" x14ac:dyDescent="0.25">
      <c r="B543" s="109">
        <v>538</v>
      </c>
      <c r="C543" s="109" t="s">
        <v>6465</v>
      </c>
      <c r="D543" s="109">
        <v>1200049650</v>
      </c>
      <c r="E543" s="108" t="s">
        <v>3057</v>
      </c>
      <c r="F543" s="109">
        <v>2010</v>
      </c>
      <c r="G543" s="110">
        <v>44389</v>
      </c>
      <c r="H543" s="109">
        <f t="shared" si="82"/>
        <v>11</v>
      </c>
      <c r="I543" s="109">
        <v>15</v>
      </c>
      <c r="J543" s="111">
        <f t="shared" si="83"/>
        <v>6.3333333333333325E-2</v>
      </c>
      <c r="K543" s="112">
        <v>2044462.1</v>
      </c>
      <c r="L543" s="112">
        <v>1</v>
      </c>
      <c r="M543" s="121">
        <v>0</v>
      </c>
      <c r="N543" s="112">
        <f t="shared" si="84"/>
        <v>2044462.1</v>
      </c>
      <c r="O543" s="112">
        <f t="shared" si="85"/>
        <v>1424308.5963333331</v>
      </c>
      <c r="P543" s="114">
        <f t="shared" si="88"/>
        <v>620153.50366666703</v>
      </c>
      <c r="Q543" s="115">
        <f t="shared" si="89"/>
        <v>558138.15330000035</v>
      </c>
    </row>
    <row r="544" spans="2:17" x14ac:dyDescent="0.25">
      <c r="B544" s="109">
        <v>539</v>
      </c>
      <c r="C544" s="109" t="s">
        <v>6465</v>
      </c>
      <c r="D544" s="109">
        <v>1200049660</v>
      </c>
      <c r="E544" s="108" t="s">
        <v>3058</v>
      </c>
      <c r="F544" s="109">
        <v>2010</v>
      </c>
      <c r="G544" s="110">
        <v>44389</v>
      </c>
      <c r="H544" s="109">
        <f t="shared" si="82"/>
        <v>11</v>
      </c>
      <c r="I544" s="109">
        <v>15</v>
      </c>
      <c r="J544" s="111">
        <f t="shared" si="83"/>
        <v>6.3333333333333325E-2</v>
      </c>
      <c r="K544" s="112">
        <v>1895660.72</v>
      </c>
      <c r="L544" s="112">
        <v>1</v>
      </c>
      <c r="M544" s="121">
        <v>0</v>
      </c>
      <c r="N544" s="112">
        <f t="shared" si="84"/>
        <v>1895660.72</v>
      </c>
      <c r="O544" s="112">
        <f t="shared" si="85"/>
        <v>1320643.6349333331</v>
      </c>
      <c r="P544" s="114">
        <f t="shared" si="88"/>
        <v>575017.08506666683</v>
      </c>
      <c r="Q544" s="115">
        <f t="shared" si="89"/>
        <v>517515.37656000018</v>
      </c>
    </row>
    <row r="545" spans="2:17" x14ac:dyDescent="0.25">
      <c r="B545" s="109">
        <v>540</v>
      </c>
      <c r="C545" s="109" t="s">
        <v>6465</v>
      </c>
      <c r="D545" s="109">
        <v>1200049620</v>
      </c>
      <c r="E545" s="108" t="s">
        <v>3059</v>
      </c>
      <c r="F545" s="109">
        <v>2010</v>
      </c>
      <c r="G545" s="110">
        <v>44389</v>
      </c>
      <c r="H545" s="109">
        <f t="shared" si="82"/>
        <v>11</v>
      </c>
      <c r="I545" s="109">
        <v>15</v>
      </c>
      <c r="J545" s="111">
        <f t="shared" si="83"/>
        <v>6.3333333333333325E-2</v>
      </c>
      <c r="K545" s="112">
        <v>1885461.69</v>
      </c>
      <c r="L545" s="112">
        <v>1</v>
      </c>
      <c r="M545" s="121">
        <v>0</v>
      </c>
      <c r="N545" s="112">
        <f t="shared" si="84"/>
        <v>1885461.69</v>
      </c>
      <c r="O545" s="112">
        <f t="shared" si="85"/>
        <v>1313538.3106999998</v>
      </c>
      <c r="P545" s="114">
        <f t="shared" si="88"/>
        <v>571923.37930000015</v>
      </c>
      <c r="Q545" s="115">
        <f t="shared" si="89"/>
        <v>514731.04137000017</v>
      </c>
    </row>
    <row r="546" spans="2:17" x14ac:dyDescent="0.25">
      <c r="B546" s="109">
        <v>541</v>
      </c>
      <c r="C546" s="109" t="s">
        <v>6465</v>
      </c>
      <c r="D546" s="109">
        <v>1200049610</v>
      </c>
      <c r="E546" s="108" t="s">
        <v>3059</v>
      </c>
      <c r="F546" s="109">
        <v>2010</v>
      </c>
      <c r="G546" s="110">
        <v>44389</v>
      </c>
      <c r="H546" s="109">
        <f t="shared" si="82"/>
        <v>11</v>
      </c>
      <c r="I546" s="109">
        <v>15</v>
      </c>
      <c r="J546" s="111">
        <f t="shared" si="83"/>
        <v>6.3333333333333325E-2</v>
      </c>
      <c r="K546" s="112">
        <v>1885461.69</v>
      </c>
      <c r="L546" s="112">
        <v>1</v>
      </c>
      <c r="M546" s="121">
        <v>0</v>
      </c>
      <c r="N546" s="112">
        <f t="shared" si="84"/>
        <v>1885461.69</v>
      </c>
      <c r="O546" s="112">
        <f t="shared" si="85"/>
        <v>1313538.3106999998</v>
      </c>
      <c r="P546" s="114">
        <f t="shared" si="88"/>
        <v>571923.37930000015</v>
      </c>
      <c r="Q546" s="115">
        <f t="shared" si="89"/>
        <v>514731.04137000017</v>
      </c>
    </row>
    <row r="547" spans="2:17" x14ac:dyDescent="0.25">
      <c r="B547" s="109">
        <v>542</v>
      </c>
      <c r="C547" s="109" t="s">
        <v>6465</v>
      </c>
      <c r="D547" s="109">
        <v>1200048660</v>
      </c>
      <c r="E547" s="108" t="s">
        <v>3060</v>
      </c>
      <c r="F547" s="109">
        <v>2010</v>
      </c>
      <c r="G547" s="110">
        <v>44389</v>
      </c>
      <c r="H547" s="109">
        <f t="shared" si="82"/>
        <v>11</v>
      </c>
      <c r="I547" s="109">
        <v>15</v>
      </c>
      <c r="J547" s="111">
        <f t="shared" si="83"/>
        <v>6.3333333333333325E-2</v>
      </c>
      <c r="K547" s="112">
        <v>1770089.06</v>
      </c>
      <c r="L547" s="112">
        <v>1</v>
      </c>
      <c r="M547" s="121">
        <v>0</v>
      </c>
      <c r="N547" s="112">
        <f t="shared" si="84"/>
        <v>1770089.06</v>
      </c>
      <c r="O547" s="112">
        <f t="shared" si="85"/>
        <v>1233162.0451333332</v>
      </c>
      <c r="P547" s="114">
        <f t="shared" si="88"/>
        <v>536927.01486666687</v>
      </c>
      <c r="Q547" s="115">
        <f t="shared" si="89"/>
        <v>483234.31338000018</v>
      </c>
    </row>
    <row r="548" spans="2:17" x14ac:dyDescent="0.25">
      <c r="B548" s="109">
        <v>543</v>
      </c>
      <c r="C548" s="109" t="s">
        <v>6465</v>
      </c>
      <c r="D548" s="109">
        <v>1200048670</v>
      </c>
      <c r="E548" s="108" t="s">
        <v>3060</v>
      </c>
      <c r="F548" s="109">
        <v>2010</v>
      </c>
      <c r="G548" s="110">
        <v>44389</v>
      </c>
      <c r="H548" s="109">
        <f t="shared" si="82"/>
        <v>11</v>
      </c>
      <c r="I548" s="109">
        <v>15</v>
      </c>
      <c r="J548" s="111">
        <f t="shared" si="83"/>
        <v>6.3333333333333325E-2</v>
      </c>
      <c r="K548" s="112">
        <v>1770041.68</v>
      </c>
      <c r="L548" s="112">
        <v>1</v>
      </c>
      <c r="M548" s="121">
        <v>0</v>
      </c>
      <c r="N548" s="112">
        <f t="shared" si="84"/>
        <v>1770041.68</v>
      </c>
      <c r="O548" s="112">
        <f t="shared" si="85"/>
        <v>1233129.0370666664</v>
      </c>
      <c r="P548" s="114">
        <f t="shared" si="88"/>
        <v>536912.64293333353</v>
      </c>
      <c r="Q548" s="115">
        <f t="shared" si="89"/>
        <v>483221.37864000018</v>
      </c>
    </row>
    <row r="549" spans="2:17" x14ac:dyDescent="0.25">
      <c r="B549" s="109">
        <v>544</v>
      </c>
      <c r="C549" s="109" t="s">
        <v>6465</v>
      </c>
      <c r="D549" s="109">
        <v>1200049830</v>
      </c>
      <c r="E549" s="108" t="s">
        <v>3061</v>
      </c>
      <c r="F549" s="109">
        <v>2010</v>
      </c>
      <c r="G549" s="110">
        <v>44389</v>
      </c>
      <c r="H549" s="109">
        <f t="shared" si="82"/>
        <v>11</v>
      </c>
      <c r="I549" s="109">
        <v>15</v>
      </c>
      <c r="J549" s="111">
        <f t="shared" si="83"/>
        <v>6.3333333333333325E-2</v>
      </c>
      <c r="K549" s="112">
        <v>1629411.34</v>
      </c>
      <c r="L549" s="112">
        <v>1</v>
      </c>
      <c r="M549" s="121">
        <v>0</v>
      </c>
      <c r="N549" s="112">
        <f t="shared" si="84"/>
        <v>1629411.34</v>
      </c>
      <c r="O549" s="112">
        <f t="shared" si="85"/>
        <v>1135156.5668666665</v>
      </c>
      <c r="P549" s="114">
        <f t="shared" si="88"/>
        <v>494254.77313333354</v>
      </c>
      <c r="Q549" s="115">
        <f t="shared" si="89"/>
        <v>444829.29582000017</v>
      </c>
    </row>
    <row r="550" spans="2:17" x14ac:dyDescent="0.25">
      <c r="B550" s="109">
        <v>545</v>
      </c>
      <c r="C550" s="109" t="s">
        <v>6465</v>
      </c>
      <c r="D550" s="109">
        <v>1200050020</v>
      </c>
      <c r="E550" s="108" t="s">
        <v>3062</v>
      </c>
      <c r="F550" s="109">
        <v>2010</v>
      </c>
      <c r="G550" s="110">
        <v>44389</v>
      </c>
      <c r="H550" s="109">
        <f t="shared" si="82"/>
        <v>11</v>
      </c>
      <c r="I550" s="109">
        <v>15</v>
      </c>
      <c r="J550" s="111">
        <f t="shared" si="83"/>
        <v>6.3333333333333325E-2</v>
      </c>
      <c r="K550" s="112">
        <v>1144314.1000000001</v>
      </c>
      <c r="L550" s="112">
        <v>1</v>
      </c>
      <c r="M550" s="121">
        <v>0</v>
      </c>
      <c r="N550" s="112">
        <f t="shared" si="84"/>
        <v>1144314.1000000001</v>
      </c>
      <c r="O550" s="112">
        <f t="shared" si="85"/>
        <v>797205.4896666666</v>
      </c>
      <c r="P550" s="114">
        <f t="shared" si="88"/>
        <v>347108.61033333349</v>
      </c>
      <c r="Q550" s="115">
        <f t="shared" si="89"/>
        <v>312397.74930000014</v>
      </c>
    </row>
    <row r="551" spans="2:17" x14ac:dyDescent="0.25">
      <c r="B551" s="109">
        <v>546</v>
      </c>
      <c r="C551" s="109" t="s">
        <v>6465</v>
      </c>
      <c r="D551" s="109">
        <v>1200050050</v>
      </c>
      <c r="E551" s="108" t="s">
        <v>3063</v>
      </c>
      <c r="F551" s="109">
        <v>2010</v>
      </c>
      <c r="G551" s="110">
        <v>44389</v>
      </c>
      <c r="H551" s="109">
        <f t="shared" si="82"/>
        <v>11</v>
      </c>
      <c r="I551" s="109">
        <v>15</v>
      </c>
      <c r="J551" s="111">
        <f t="shared" si="83"/>
        <v>6.3333333333333325E-2</v>
      </c>
      <c r="K551" s="112">
        <v>832285.26</v>
      </c>
      <c r="L551" s="112">
        <v>1</v>
      </c>
      <c r="M551" s="121">
        <v>0</v>
      </c>
      <c r="N551" s="112">
        <f t="shared" si="84"/>
        <v>832285.26</v>
      </c>
      <c r="O551" s="112">
        <f t="shared" si="85"/>
        <v>579825.39779999992</v>
      </c>
      <c r="P551" s="114">
        <f t="shared" si="88"/>
        <v>252459.86220000009</v>
      </c>
      <c r="Q551" s="115">
        <f t="shared" si="89"/>
        <v>227213.8759800001</v>
      </c>
    </row>
    <row r="552" spans="2:17" x14ac:dyDescent="0.25">
      <c r="B552" s="109">
        <v>547</v>
      </c>
      <c r="C552" s="109" t="s">
        <v>6465</v>
      </c>
      <c r="D552" s="109">
        <v>1200050110</v>
      </c>
      <c r="E552" s="108" t="s">
        <v>3063</v>
      </c>
      <c r="F552" s="109">
        <v>2010</v>
      </c>
      <c r="G552" s="110">
        <v>44389</v>
      </c>
      <c r="H552" s="109">
        <f t="shared" si="82"/>
        <v>11</v>
      </c>
      <c r="I552" s="109">
        <v>15</v>
      </c>
      <c r="J552" s="111">
        <f t="shared" si="83"/>
        <v>6.3333333333333325E-2</v>
      </c>
      <c r="K552" s="112">
        <v>789440.85</v>
      </c>
      <c r="L552" s="112">
        <v>1</v>
      </c>
      <c r="M552" s="121">
        <v>0</v>
      </c>
      <c r="N552" s="112">
        <f t="shared" si="84"/>
        <v>789440.85</v>
      </c>
      <c r="O552" s="112">
        <f t="shared" si="85"/>
        <v>549977.12549999985</v>
      </c>
      <c r="P552" s="114">
        <f t="shared" si="88"/>
        <v>239463.72450000013</v>
      </c>
      <c r="Q552" s="115">
        <f t="shared" si="89"/>
        <v>215517.35205000013</v>
      </c>
    </row>
    <row r="553" spans="2:17" x14ac:dyDescent="0.25">
      <c r="B553" s="109">
        <v>548</v>
      </c>
      <c r="C553" s="109" t="s">
        <v>6465</v>
      </c>
      <c r="D553" s="109">
        <v>1200049740</v>
      </c>
      <c r="E553" s="108" t="s">
        <v>3064</v>
      </c>
      <c r="F553" s="109">
        <v>2010</v>
      </c>
      <c r="G553" s="110">
        <v>44389</v>
      </c>
      <c r="H553" s="109">
        <f t="shared" si="82"/>
        <v>11</v>
      </c>
      <c r="I553" s="109">
        <v>15</v>
      </c>
      <c r="J553" s="111">
        <f t="shared" si="83"/>
        <v>6.3333333333333325E-2</v>
      </c>
      <c r="K553" s="112">
        <v>762086.26</v>
      </c>
      <c r="L553" s="112">
        <v>1</v>
      </c>
      <c r="M553" s="121">
        <v>0</v>
      </c>
      <c r="N553" s="112">
        <f t="shared" si="84"/>
        <v>762086.26</v>
      </c>
      <c r="O553" s="112">
        <f t="shared" si="85"/>
        <v>530920.09446666657</v>
      </c>
      <c r="P553" s="114">
        <f t="shared" si="88"/>
        <v>231166.16553333343</v>
      </c>
      <c r="Q553" s="115">
        <f t="shared" si="89"/>
        <v>208049.54898000011</v>
      </c>
    </row>
    <row r="554" spans="2:17" x14ac:dyDescent="0.25">
      <c r="B554" s="109">
        <v>549</v>
      </c>
      <c r="C554" s="109" t="s">
        <v>6465</v>
      </c>
      <c r="D554" s="109">
        <v>1200042550</v>
      </c>
      <c r="E554" s="108" t="s">
        <v>3065</v>
      </c>
      <c r="F554" s="109">
        <v>2010</v>
      </c>
      <c r="G554" s="110">
        <v>44389</v>
      </c>
      <c r="H554" s="109">
        <f t="shared" si="82"/>
        <v>11</v>
      </c>
      <c r="I554" s="109">
        <v>15</v>
      </c>
      <c r="J554" s="111">
        <f t="shared" si="83"/>
        <v>6.3333333333333325E-2</v>
      </c>
      <c r="K554" s="112">
        <v>714693.6</v>
      </c>
      <c r="L554" s="112">
        <v>1</v>
      </c>
      <c r="M554" s="121">
        <v>0</v>
      </c>
      <c r="N554" s="112">
        <f t="shared" si="84"/>
        <v>714693.6</v>
      </c>
      <c r="O554" s="112">
        <f t="shared" si="85"/>
        <v>497903.20799999993</v>
      </c>
      <c r="P554" s="114">
        <f t="shared" si="88"/>
        <v>216790.39200000005</v>
      </c>
      <c r="Q554" s="115">
        <f t="shared" si="89"/>
        <v>195111.35280000005</v>
      </c>
    </row>
    <row r="555" spans="2:17" x14ac:dyDescent="0.25">
      <c r="B555" s="109">
        <v>550</v>
      </c>
      <c r="C555" s="109" t="s">
        <v>6465</v>
      </c>
      <c r="D555" s="109">
        <v>1200049810</v>
      </c>
      <c r="E555" s="108" t="s">
        <v>2682</v>
      </c>
      <c r="F555" s="109">
        <v>2010</v>
      </c>
      <c r="G555" s="110">
        <v>44389</v>
      </c>
      <c r="H555" s="109">
        <f t="shared" si="82"/>
        <v>11</v>
      </c>
      <c r="I555" s="109">
        <v>15</v>
      </c>
      <c r="J555" s="111">
        <f t="shared" si="83"/>
        <v>6.3333333333333325E-2</v>
      </c>
      <c r="K555" s="112">
        <v>714613.26</v>
      </c>
      <c r="L555" s="112">
        <v>1</v>
      </c>
      <c r="M555" s="121">
        <v>0</v>
      </c>
      <c r="N555" s="112">
        <f t="shared" si="84"/>
        <v>714613.26</v>
      </c>
      <c r="O555" s="112">
        <f t="shared" si="85"/>
        <v>497847.23779999994</v>
      </c>
      <c r="P555" s="114">
        <f t="shared" si="88"/>
        <v>216766.02220000006</v>
      </c>
      <c r="Q555" s="115">
        <f t="shared" si="89"/>
        <v>195089.41998000006</v>
      </c>
    </row>
    <row r="556" spans="2:17" x14ac:dyDescent="0.25">
      <c r="B556" s="109">
        <v>551</v>
      </c>
      <c r="C556" s="109" t="s">
        <v>6465</v>
      </c>
      <c r="D556" s="109">
        <v>1200050120</v>
      </c>
      <c r="E556" s="108" t="s">
        <v>358</v>
      </c>
      <c r="F556" s="109">
        <v>2010</v>
      </c>
      <c r="G556" s="110">
        <v>44389</v>
      </c>
      <c r="H556" s="109">
        <f t="shared" si="82"/>
        <v>11</v>
      </c>
      <c r="I556" s="109">
        <v>15</v>
      </c>
      <c r="J556" s="111">
        <f t="shared" si="83"/>
        <v>6.3333333333333325E-2</v>
      </c>
      <c r="K556" s="112">
        <v>671460.72</v>
      </c>
      <c r="L556" s="112">
        <v>1</v>
      </c>
      <c r="M556" s="121">
        <v>0</v>
      </c>
      <c r="N556" s="112">
        <f t="shared" si="84"/>
        <v>671460.72</v>
      </c>
      <c r="O556" s="112">
        <f t="shared" si="85"/>
        <v>467784.30159999989</v>
      </c>
      <c r="P556" s="114">
        <f t="shared" si="88"/>
        <v>203676.41840000008</v>
      </c>
      <c r="Q556" s="115">
        <f t="shared" si="89"/>
        <v>183308.77656000009</v>
      </c>
    </row>
    <row r="557" spans="2:17" x14ac:dyDescent="0.25">
      <c r="B557" s="109">
        <v>552</v>
      </c>
      <c r="C557" s="109" t="s">
        <v>6465</v>
      </c>
      <c r="D557" s="109">
        <v>1200049700</v>
      </c>
      <c r="E557" s="108" t="s">
        <v>3066</v>
      </c>
      <c r="F557" s="109">
        <v>2010</v>
      </c>
      <c r="G557" s="110">
        <v>44389</v>
      </c>
      <c r="H557" s="109">
        <f t="shared" si="82"/>
        <v>11</v>
      </c>
      <c r="I557" s="109">
        <v>15</v>
      </c>
      <c r="J557" s="111">
        <f t="shared" si="83"/>
        <v>6.3333333333333325E-2</v>
      </c>
      <c r="K557" s="112">
        <v>569210.68000000005</v>
      </c>
      <c r="L557" s="112">
        <v>1</v>
      </c>
      <c r="M557" s="121">
        <v>0</v>
      </c>
      <c r="N557" s="112">
        <f t="shared" si="84"/>
        <v>569210.68000000005</v>
      </c>
      <c r="O557" s="112">
        <f t="shared" si="85"/>
        <v>396550.10706666665</v>
      </c>
      <c r="P557" s="114">
        <f t="shared" si="88"/>
        <v>172660.5729333334</v>
      </c>
      <c r="Q557" s="115">
        <f t="shared" si="89"/>
        <v>155394.51564000006</v>
      </c>
    </row>
    <row r="558" spans="2:17" x14ac:dyDescent="0.25">
      <c r="B558" s="109">
        <v>553</v>
      </c>
      <c r="C558" s="109" t="s">
        <v>6465</v>
      </c>
      <c r="D558" s="109">
        <v>1200050070</v>
      </c>
      <c r="E558" s="108" t="s">
        <v>3067</v>
      </c>
      <c r="F558" s="109">
        <v>2010</v>
      </c>
      <c r="G558" s="110">
        <v>44389</v>
      </c>
      <c r="H558" s="109">
        <f t="shared" si="82"/>
        <v>11</v>
      </c>
      <c r="I558" s="109">
        <v>15</v>
      </c>
      <c r="J558" s="111">
        <f t="shared" si="83"/>
        <v>6.3333333333333325E-2</v>
      </c>
      <c r="K558" s="112">
        <v>533736.67000000004</v>
      </c>
      <c r="L558" s="112">
        <v>1</v>
      </c>
      <c r="M558" s="121">
        <v>0</v>
      </c>
      <c r="N558" s="112">
        <f t="shared" si="84"/>
        <v>533736.67000000004</v>
      </c>
      <c r="O558" s="112">
        <f t="shared" si="85"/>
        <v>371836.54676666664</v>
      </c>
      <c r="P558" s="138">
        <f t="shared" si="86"/>
        <v>161900.1232333334</v>
      </c>
      <c r="Q558" s="139">
        <f t="shared" si="87"/>
        <v>145710.11091000008</v>
      </c>
    </row>
    <row r="559" spans="2:17" x14ac:dyDescent="0.25">
      <c r="B559" s="109">
        <v>554</v>
      </c>
      <c r="C559" s="109" t="s">
        <v>6465</v>
      </c>
      <c r="D559" s="109">
        <v>1200049640</v>
      </c>
      <c r="E559" s="108" t="s">
        <v>3068</v>
      </c>
      <c r="F559" s="109">
        <v>2010</v>
      </c>
      <c r="G559" s="110">
        <v>44389</v>
      </c>
      <c r="H559" s="109">
        <f t="shared" si="82"/>
        <v>11</v>
      </c>
      <c r="I559" s="109">
        <v>8</v>
      </c>
      <c r="J559" s="111">
        <f t="shared" si="83"/>
        <v>0.11874999999999999</v>
      </c>
      <c r="K559" s="112">
        <v>456854.59</v>
      </c>
      <c r="L559" s="112">
        <v>1</v>
      </c>
      <c r="M559" s="121">
        <v>0</v>
      </c>
      <c r="N559" s="112">
        <f t="shared" si="84"/>
        <v>456854.59</v>
      </c>
      <c r="O559" s="112">
        <f t="shared" si="85"/>
        <v>596766.30818749999</v>
      </c>
      <c r="P559" s="114">
        <f t="shared" ref="P559:P584" si="90">IF(N559-O559&lt;=0,5%*N559,N559-O559)</f>
        <v>22842.729500000001</v>
      </c>
      <c r="Q559" s="115">
        <f t="shared" ref="Q559:Q584" si="91">IF(P559=N559*5%,P559,P559*0.9)</f>
        <v>22842.729500000001</v>
      </c>
    </row>
    <row r="560" spans="2:17" x14ac:dyDescent="0.25">
      <c r="B560" s="109">
        <v>555</v>
      </c>
      <c r="C560" s="109" t="s">
        <v>6465</v>
      </c>
      <c r="D560" s="109">
        <v>1200049570</v>
      </c>
      <c r="E560" s="108" t="s">
        <v>3069</v>
      </c>
      <c r="F560" s="109">
        <v>2010</v>
      </c>
      <c r="G560" s="110">
        <v>44389</v>
      </c>
      <c r="H560" s="109">
        <f t="shared" si="82"/>
        <v>11</v>
      </c>
      <c r="I560" s="109">
        <v>8</v>
      </c>
      <c r="J560" s="111">
        <f t="shared" si="83"/>
        <v>0.11874999999999999</v>
      </c>
      <c r="K560" s="112">
        <v>363143.86</v>
      </c>
      <c r="L560" s="112">
        <v>1</v>
      </c>
      <c r="M560" s="121">
        <v>0</v>
      </c>
      <c r="N560" s="112">
        <f t="shared" si="84"/>
        <v>363143.86</v>
      </c>
      <c r="O560" s="112">
        <f t="shared" si="85"/>
        <v>474356.66712499998</v>
      </c>
      <c r="P560" s="114">
        <f t="shared" si="90"/>
        <v>18157.192999999999</v>
      </c>
      <c r="Q560" s="115">
        <f t="shared" si="91"/>
        <v>18157.192999999999</v>
      </c>
    </row>
    <row r="561" spans="2:17" x14ac:dyDescent="0.25">
      <c r="B561" s="109">
        <v>556</v>
      </c>
      <c r="C561" s="109" t="s">
        <v>6465</v>
      </c>
      <c r="D561" s="109">
        <v>1200049800</v>
      </c>
      <c r="E561" s="108" t="s">
        <v>3070</v>
      </c>
      <c r="F561" s="109">
        <v>2010</v>
      </c>
      <c r="G561" s="110">
        <v>44389</v>
      </c>
      <c r="H561" s="109">
        <f t="shared" si="82"/>
        <v>11</v>
      </c>
      <c r="I561" s="109">
        <v>10</v>
      </c>
      <c r="J561" s="111">
        <f t="shared" si="83"/>
        <v>9.5000000000000001E-2</v>
      </c>
      <c r="K561" s="112">
        <v>294457.90999999997</v>
      </c>
      <c r="L561" s="112">
        <v>1</v>
      </c>
      <c r="M561" s="121">
        <v>0</v>
      </c>
      <c r="N561" s="112">
        <f t="shared" si="84"/>
        <v>294457.90999999997</v>
      </c>
      <c r="O561" s="112">
        <f t="shared" si="85"/>
        <v>307708.51594999997</v>
      </c>
      <c r="P561" s="114">
        <f t="shared" si="90"/>
        <v>14722.895499999999</v>
      </c>
      <c r="Q561" s="115">
        <f t="shared" si="91"/>
        <v>14722.895499999999</v>
      </c>
    </row>
    <row r="562" spans="2:17" x14ac:dyDescent="0.25">
      <c r="B562" s="109">
        <v>557</v>
      </c>
      <c r="C562" s="109" t="s">
        <v>6465</v>
      </c>
      <c r="D562" s="109">
        <v>1200049710</v>
      </c>
      <c r="E562" s="108" t="s">
        <v>3071</v>
      </c>
      <c r="F562" s="109">
        <v>2010</v>
      </c>
      <c r="G562" s="110">
        <v>44389</v>
      </c>
      <c r="H562" s="109">
        <f t="shared" si="82"/>
        <v>11</v>
      </c>
      <c r="I562" s="109">
        <v>10</v>
      </c>
      <c r="J562" s="111">
        <f t="shared" si="83"/>
        <v>9.5000000000000001E-2</v>
      </c>
      <c r="K562" s="112">
        <v>244463.52</v>
      </c>
      <c r="L562" s="112">
        <v>1</v>
      </c>
      <c r="M562" s="121">
        <v>0</v>
      </c>
      <c r="N562" s="112">
        <f t="shared" si="84"/>
        <v>244463.52</v>
      </c>
      <c r="O562" s="112">
        <f t="shared" si="85"/>
        <v>255464.37839999996</v>
      </c>
      <c r="P562" s="114">
        <f t="shared" si="90"/>
        <v>12223.175999999999</v>
      </c>
      <c r="Q562" s="115">
        <f t="shared" si="91"/>
        <v>12223.175999999999</v>
      </c>
    </row>
    <row r="563" spans="2:17" x14ac:dyDescent="0.25">
      <c r="B563" s="109">
        <v>558</v>
      </c>
      <c r="C563" s="109" t="s">
        <v>6465</v>
      </c>
      <c r="D563" s="109">
        <v>1200050100</v>
      </c>
      <c r="E563" s="108" t="s">
        <v>3072</v>
      </c>
      <c r="F563" s="109">
        <v>2010</v>
      </c>
      <c r="G563" s="110">
        <v>44389</v>
      </c>
      <c r="H563" s="109">
        <f t="shared" si="82"/>
        <v>11</v>
      </c>
      <c r="I563" s="109">
        <v>8</v>
      </c>
      <c r="J563" s="111">
        <f t="shared" si="83"/>
        <v>0.11874999999999999</v>
      </c>
      <c r="K563" s="112">
        <v>238665.26</v>
      </c>
      <c r="L563" s="112">
        <v>1</v>
      </c>
      <c r="M563" s="121">
        <v>0</v>
      </c>
      <c r="N563" s="112">
        <f t="shared" si="84"/>
        <v>238665.26</v>
      </c>
      <c r="O563" s="112">
        <f t="shared" si="85"/>
        <v>311756.49587499996</v>
      </c>
      <c r="P563" s="114">
        <f t="shared" si="90"/>
        <v>11933.263000000001</v>
      </c>
      <c r="Q563" s="115">
        <f t="shared" si="91"/>
        <v>11933.263000000001</v>
      </c>
    </row>
    <row r="564" spans="2:17" x14ac:dyDescent="0.25">
      <c r="B564" s="109">
        <v>559</v>
      </c>
      <c r="C564" s="109" t="s">
        <v>6465</v>
      </c>
      <c r="D564" s="109">
        <v>1200049780</v>
      </c>
      <c r="E564" s="108" t="s">
        <v>3073</v>
      </c>
      <c r="F564" s="109">
        <v>2010</v>
      </c>
      <c r="G564" s="110">
        <v>44389</v>
      </c>
      <c r="H564" s="109">
        <f t="shared" si="82"/>
        <v>11</v>
      </c>
      <c r="I564" s="109">
        <v>10</v>
      </c>
      <c r="J564" s="111">
        <f t="shared" si="83"/>
        <v>9.5000000000000001E-2</v>
      </c>
      <c r="K564" s="112">
        <v>230445.32</v>
      </c>
      <c r="L564" s="112">
        <v>1</v>
      </c>
      <c r="M564" s="121">
        <v>0</v>
      </c>
      <c r="N564" s="112">
        <f t="shared" si="84"/>
        <v>230445.32</v>
      </c>
      <c r="O564" s="112">
        <f t="shared" si="85"/>
        <v>240815.35939999999</v>
      </c>
      <c r="P564" s="114">
        <f t="shared" si="90"/>
        <v>11522.266000000001</v>
      </c>
      <c r="Q564" s="115">
        <f t="shared" si="91"/>
        <v>11522.266000000001</v>
      </c>
    </row>
    <row r="565" spans="2:17" x14ac:dyDescent="0.25">
      <c r="B565" s="109">
        <v>560</v>
      </c>
      <c r="C565" s="109" t="s">
        <v>6465</v>
      </c>
      <c r="D565" s="109">
        <v>1200049940</v>
      </c>
      <c r="E565" s="108" t="s">
        <v>3074</v>
      </c>
      <c r="F565" s="109">
        <v>2010</v>
      </c>
      <c r="G565" s="110">
        <v>44389</v>
      </c>
      <c r="H565" s="109">
        <f t="shared" si="82"/>
        <v>11</v>
      </c>
      <c r="I565" s="109">
        <v>10</v>
      </c>
      <c r="J565" s="111">
        <f t="shared" si="83"/>
        <v>9.5000000000000001E-2</v>
      </c>
      <c r="K565" s="112">
        <v>220395.79</v>
      </c>
      <c r="L565" s="112">
        <v>1</v>
      </c>
      <c r="M565" s="121">
        <v>0</v>
      </c>
      <c r="N565" s="112">
        <f t="shared" si="84"/>
        <v>220395.79</v>
      </c>
      <c r="O565" s="112">
        <f t="shared" si="85"/>
        <v>230313.60055</v>
      </c>
      <c r="P565" s="114">
        <f t="shared" si="90"/>
        <v>11019.789500000001</v>
      </c>
      <c r="Q565" s="115">
        <f t="shared" si="91"/>
        <v>11019.789500000001</v>
      </c>
    </row>
    <row r="566" spans="2:17" x14ac:dyDescent="0.25">
      <c r="B566" s="109">
        <v>561</v>
      </c>
      <c r="C566" s="109" t="s">
        <v>6465</v>
      </c>
      <c r="D566" s="109">
        <v>1200049690</v>
      </c>
      <c r="E566" s="108" t="s">
        <v>3075</v>
      </c>
      <c r="F566" s="109">
        <v>2010</v>
      </c>
      <c r="G566" s="110">
        <v>44389</v>
      </c>
      <c r="H566" s="109">
        <f t="shared" si="82"/>
        <v>11</v>
      </c>
      <c r="I566" s="109">
        <v>10</v>
      </c>
      <c r="J566" s="111">
        <f t="shared" si="83"/>
        <v>9.5000000000000001E-2</v>
      </c>
      <c r="K566" s="112">
        <v>211926.43</v>
      </c>
      <c r="L566" s="112">
        <v>1</v>
      </c>
      <c r="M566" s="121">
        <v>0</v>
      </c>
      <c r="N566" s="112">
        <f t="shared" si="84"/>
        <v>211926.43</v>
      </c>
      <c r="O566" s="112">
        <f t="shared" si="85"/>
        <v>221463.11934999996</v>
      </c>
      <c r="P566" s="114">
        <f t="shared" si="90"/>
        <v>10596.3215</v>
      </c>
      <c r="Q566" s="115">
        <f t="shared" si="91"/>
        <v>10596.3215</v>
      </c>
    </row>
    <row r="567" spans="2:17" x14ac:dyDescent="0.25">
      <c r="B567" s="109">
        <v>562</v>
      </c>
      <c r="C567" s="109" t="s">
        <v>6465</v>
      </c>
      <c r="D567" s="109">
        <v>1200044400</v>
      </c>
      <c r="E567" s="108" t="s">
        <v>3076</v>
      </c>
      <c r="F567" s="109">
        <v>2010</v>
      </c>
      <c r="G567" s="110">
        <v>44389</v>
      </c>
      <c r="H567" s="109">
        <f t="shared" si="82"/>
        <v>11</v>
      </c>
      <c r="I567" s="109">
        <v>10</v>
      </c>
      <c r="J567" s="111">
        <f t="shared" si="83"/>
        <v>9.5000000000000001E-2</v>
      </c>
      <c r="K567" s="112">
        <v>204967</v>
      </c>
      <c r="L567" s="112">
        <v>1</v>
      </c>
      <c r="M567" s="121">
        <v>0</v>
      </c>
      <c r="N567" s="112">
        <f t="shared" si="84"/>
        <v>204967</v>
      </c>
      <c r="O567" s="112">
        <f t="shared" si="85"/>
        <v>214190.51499999998</v>
      </c>
      <c r="P567" s="114">
        <f t="shared" si="90"/>
        <v>10248.35</v>
      </c>
      <c r="Q567" s="115">
        <f t="shared" si="91"/>
        <v>10248.35</v>
      </c>
    </row>
    <row r="568" spans="2:17" x14ac:dyDescent="0.25">
      <c r="B568" s="109">
        <v>563</v>
      </c>
      <c r="C568" s="109" t="s">
        <v>6465</v>
      </c>
      <c r="D568" s="109">
        <v>1200049720</v>
      </c>
      <c r="E568" s="108" t="s">
        <v>3077</v>
      </c>
      <c r="F568" s="109">
        <v>2010</v>
      </c>
      <c r="G568" s="110">
        <v>44389</v>
      </c>
      <c r="H568" s="109">
        <f t="shared" si="82"/>
        <v>11</v>
      </c>
      <c r="I568" s="109">
        <v>10</v>
      </c>
      <c r="J568" s="111">
        <f t="shared" si="83"/>
        <v>9.5000000000000001E-2</v>
      </c>
      <c r="K568" s="112">
        <v>145647.29</v>
      </c>
      <c r="L568" s="112">
        <v>1</v>
      </c>
      <c r="M568" s="121">
        <v>0</v>
      </c>
      <c r="N568" s="112">
        <f t="shared" si="84"/>
        <v>145647.29</v>
      </c>
      <c r="O568" s="112">
        <f t="shared" si="85"/>
        <v>152201.41805000001</v>
      </c>
      <c r="P568" s="114">
        <f t="shared" si="90"/>
        <v>7282.3645000000006</v>
      </c>
      <c r="Q568" s="115">
        <f t="shared" si="91"/>
        <v>7282.3645000000006</v>
      </c>
    </row>
    <row r="569" spans="2:17" x14ac:dyDescent="0.25">
      <c r="B569" s="109">
        <v>564</v>
      </c>
      <c r="C569" s="109" t="s">
        <v>6465</v>
      </c>
      <c r="D569" s="109">
        <v>1200049790</v>
      </c>
      <c r="E569" s="108" t="s">
        <v>3078</v>
      </c>
      <c r="F569" s="109">
        <v>2010</v>
      </c>
      <c r="G569" s="110">
        <v>44389</v>
      </c>
      <c r="H569" s="109">
        <f t="shared" si="82"/>
        <v>11</v>
      </c>
      <c r="I569" s="109">
        <v>10</v>
      </c>
      <c r="J569" s="111">
        <f t="shared" si="83"/>
        <v>9.5000000000000001E-2</v>
      </c>
      <c r="K569" s="112">
        <v>135008.37</v>
      </c>
      <c r="L569" s="112">
        <v>1</v>
      </c>
      <c r="M569" s="121">
        <v>0</v>
      </c>
      <c r="N569" s="112">
        <f t="shared" si="84"/>
        <v>135008.37</v>
      </c>
      <c r="O569" s="112">
        <f t="shared" si="85"/>
        <v>141083.74664999999</v>
      </c>
      <c r="P569" s="114">
        <f t="shared" si="90"/>
        <v>6750.4184999999998</v>
      </c>
      <c r="Q569" s="115">
        <f t="shared" si="91"/>
        <v>6750.4184999999998</v>
      </c>
    </row>
    <row r="570" spans="2:17" x14ac:dyDescent="0.25">
      <c r="B570" s="109">
        <v>565</v>
      </c>
      <c r="C570" s="109" t="s">
        <v>6465</v>
      </c>
      <c r="D570" s="109">
        <v>1200048671</v>
      </c>
      <c r="E570" s="108" t="s">
        <v>3079</v>
      </c>
      <c r="F570" s="109">
        <v>2010</v>
      </c>
      <c r="G570" s="110">
        <v>44389</v>
      </c>
      <c r="H570" s="109">
        <f t="shared" si="82"/>
        <v>11</v>
      </c>
      <c r="I570" s="109">
        <v>10</v>
      </c>
      <c r="J570" s="111">
        <f t="shared" si="83"/>
        <v>9.5000000000000001E-2</v>
      </c>
      <c r="K570" s="112">
        <v>91372</v>
      </c>
      <c r="L570" s="112">
        <v>1</v>
      </c>
      <c r="M570" s="121">
        <v>0</v>
      </c>
      <c r="N570" s="112">
        <f t="shared" si="84"/>
        <v>91372</v>
      </c>
      <c r="O570" s="112">
        <f t="shared" si="85"/>
        <v>95483.739999999991</v>
      </c>
      <c r="P570" s="114">
        <f t="shared" si="90"/>
        <v>4568.6000000000004</v>
      </c>
      <c r="Q570" s="115">
        <f t="shared" si="91"/>
        <v>4568.6000000000004</v>
      </c>
    </row>
    <row r="571" spans="2:17" x14ac:dyDescent="0.25">
      <c r="B571" s="109">
        <v>566</v>
      </c>
      <c r="C571" s="109" t="s">
        <v>6465</v>
      </c>
      <c r="D571" s="109">
        <v>1200049990</v>
      </c>
      <c r="E571" s="108" t="s">
        <v>3080</v>
      </c>
      <c r="F571" s="109">
        <v>2010</v>
      </c>
      <c r="G571" s="110">
        <v>44389</v>
      </c>
      <c r="H571" s="109">
        <f t="shared" si="82"/>
        <v>11</v>
      </c>
      <c r="I571" s="109">
        <v>10</v>
      </c>
      <c r="J571" s="111">
        <f t="shared" si="83"/>
        <v>9.5000000000000001E-2</v>
      </c>
      <c r="K571" s="112">
        <v>85266.559999999998</v>
      </c>
      <c r="L571" s="112">
        <v>1</v>
      </c>
      <c r="M571" s="121">
        <v>0</v>
      </c>
      <c r="N571" s="112">
        <f t="shared" si="84"/>
        <v>85266.559999999998</v>
      </c>
      <c r="O571" s="112">
        <f t="shared" si="85"/>
        <v>89103.555199999988</v>
      </c>
      <c r="P571" s="114">
        <f t="shared" si="90"/>
        <v>4263.3280000000004</v>
      </c>
      <c r="Q571" s="115">
        <f t="shared" si="91"/>
        <v>4263.3280000000004</v>
      </c>
    </row>
    <row r="572" spans="2:17" x14ac:dyDescent="0.25">
      <c r="B572" s="109">
        <v>567</v>
      </c>
      <c r="C572" s="109" t="s">
        <v>6465</v>
      </c>
      <c r="D572" s="109">
        <v>1200049960</v>
      </c>
      <c r="E572" s="108" t="s">
        <v>3081</v>
      </c>
      <c r="F572" s="109">
        <v>2010</v>
      </c>
      <c r="G572" s="110">
        <v>44389</v>
      </c>
      <c r="H572" s="109">
        <f t="shared" si="82"/>
        <v>11</v>
      </c>
      <c r="I572" s="109">
        <v>10</v>
      </c>
      <c r="J572" s="111">
        <f t="shared" si="83"/>
        <v>9.5000000000000001E-2</v>
      </c>
      <c r="K572" s="112">
        <v>83401.39</v>
      </c>
      <c r="L572" s="112">
        <v>1</v>
      </c>
      <c r="M572" s="121">
        <v>0</v>
      </c>
      <c r="N572" s="112">
        <f t="shared" si="84"/>
        <v>83401.39</v>
      </c>
      <c r="O572" s="112">
        <f t="shared" si="85"/>
        <v>87154.452549999987</v>
      </c>
      <c r="P572" s="114">
        <f t="shared" si="90"/>
        <v>4170.0695000000005</v>
      </c>
      <c r="Q572" s="115">
        <f t="shared" si="91"/>
        <v>4170.0695000000005</v>
      </c>
    </row>
    <row r="573" spans="2:17" x14ac:dyDescent="0.25">
      <c r="B573" s="109">
        <v>568</v>
      </c>
      <c r="C573" s="109" t="s">
        <v>6465</v>
      </c>
      <c r="D573" s="109">
        <v>1200050040</v>
      </c>
      <c r="E573" s="108" t="s">
        <v>3082</v>
      </c>
      <c r="F573" s="109">
        <v>2010</v>
      </c>
      <c r="G573" s="110">
        <v>44389</v>
      </c>
      <c r="H573" s="109">
        <f t="shared" si="82"/>
        <v>11</v>
      </c>
      <c r="I573" s="109">
        <v>10</v>
      </c>
      <c r="J573" s="111">
        <f t="shared" si="83"/>
        <v>9.5000000000000001E-2</v>
      </c>
      <c r="K573" s="112">
        <v>67354.97</v>
      </c>
      <c r="L573" s="112">
        <v>1</v>
      </c>
      <c r="M573" s="121">
        <v>0</v>
      </c>
      <c r="N573" s="112">
        <f t="shared" si="84"/>
        <v>67354.97</v>
      </c>
      <c r="O573" s="112">
        <f t="shared" si="85"/>
        <v>70385.943650000001</v>
      </c>
      <c r="P573" s="114">
        <f t="shared" si="90"/>
        <v>3367.7485000000001</v>
      </c>
      <c r="Q573" s="115">
        <f t="shared" si="91"/>
        <v>3367.7485000000001</v>
      </c>
    </row>
    <row r="574" spans="2:17" x14ac:dyDescent="0.25">
      <c r="B574" s="109">
        <v>569</v>
      </c>
      <c r="C574" s="109" t="s">
        <v>6465</v>
      </c>
      <c r="D574" s="109">
        <v>1200049580</v>
      </c>
      <c r="E574" s="108" t="s">
        <v>3083</v>
      </c>
      <c r="F574" s="109">
        <v>2010</v>
      </c>
      <c r="G574" s="110">
        <v>44389</v>
      </c>
      <c r="H574" s="109">
        <f t="shared" si="82"/>
        <v>11</v>
      </c>
      <c r="I574" s="109">
        <v>3</v>
      </c>
      <c r="J574" s="111">
        <f t="shared" si="83"/>
        <v>0.31666666666666665</v>
      </c>
      <c r="K574" s="112">
        <v>61091.73</v>
      </c>
      <c r="L574" s="112">
        <v>1</v>
      </c>
      <c r="M574" s="121">
        <v>0</v>
      </c>
      <c r="N574" s="112">
        <f t="shared" si="84"/>
        <v>61091.73</v>
      </c>
      <c r="O574" s="112">
        <f t="shared" si="85"/>
        <v>212802.85950000002</v>
      </c>
      <c r="P574" s="114">
        <f t="shared" si="90"/>
        <v>3054.5865000000003</v>
      </c>
      <c r="Q574" s="115">
        <f t="shared" si="91"/>
        <v>3054.5865000000003</v>
      </c>
    </row>
    <row r="575" spans="2:17" x14ac:dyDescent="0.25">
      <c r="B575" s="109">
        <v>570</v>
      </c>
      <c r="C575" s="109" t="s">
        <v>6465</v>
      </c>
      <c r="D575" s="109">
        <v>1200049980</v>
      </c>
      <c r="E575" s="108" t="s">
        <v>3084</v>
      </c>
      <c r="F575" s="109">
        <v>2010</v>
      </c>
      <c r="G575" s="110">
        <v>44389</v>
      </c>
      <c r="H575" s="109">
        <f t="shared" si="82"/>
        <v>11</v>
      </c>
      <c r="I575" s="109">
        <v>10</v>
      </c>
      <c r="J575" s="111">
        <f t="shared" si="83"/>
        <v>9.5000000000000001E-2</v>
      </c>
      <c r="K575" s="112">
        <v>47643.87</v>
      </c>
      <c r="L575" s="112">
        <v>1</v>
      </c>
      <c r="M575" s="121">
        <v>0</v>
      </c>
      <c r="N575" s="112">
        <f t="shared" si="84"/>
        <v>47643.87</v>
      </c>
      <c r="O575" s="112">
        <f t="shared" si="85"/>
        <v>49787.844149999997</v>
      </c>
      <c r="P575" s="114">
        <f t="shared" si="90"/>
        <v>2382.1935000000003</v>
      </c>
      <c r="Q575" s="115">
        <f t="shared" si="91"/>
        <v>2382.1935000000003</v>
      </c>
    </row>
    <row r="576" spans="2:17" x14ac:dyDescent="0.25">
      <c r="B576" s="109">
        <v>571</v>
      </c>
      <c r="C576" s="109" t="s">
        <v>6465</v>
      </c>
      <c r="D576" s="109">
        <v>1200049680</v>
      </c>
      <c r="E576" s="108" t="s">
        <v>3085</v>
      </c>
      <c r="F576" s="109">
        <v>2010</v>
      </c>
      <c r="G576" s="110">
        <v>44389</v>
      </c>
      <c r="H576" s="109">
        <f t="shared" si="82"/>
        <v>11</v>
      </c>
      <c r="I576" s="109">
        <v>10</v>
      </c>
      <c r="J576" s="111">
        <f t="shared" si="83"/>
        <v>9.5000000000000001E-2</v>
      </c>
      <c r="K576" s="112">
        <v>40121.57</v>
      </c>
      <c r="L576" s="112">
        <v>1</v>
      </c>
      <c r="M576" s="121">
        <v>0</v>
      </c>
      <c r="N576" s="112">
        <f t="shared" si="84"/>
        <v>40121.57</v>
      </c>
      <c r="O576" s="112">
        <f t="shared" si="85"/>
        <v>41927.040649999995</v>
      </c>
      <c r="P576" s="114">
        <f t="shared" si="90"/>
        <v>2006.0785000000001</v>
      </c>
      <c r="Q576" s="115">
        <f t="shared" si="91"/>
        <v>2006.0785000000001</v>
      </c>
    </row>
    <row r="577" spans="2:17" x14ac:dyDescent="0.25">
      <c r="B577" s="109">
        <v>572</v>
      </c>
      <c r="C577" s="109" t="s">
        <v>6465</v>
      </c>
      <c r="D577" s="109">
        <v>1200050130</v>
      </c>
      <c r="E577" s="108" t="s">
        <v>3086</v>
      </c>
      <c r="F577" s="109">
        <v>2010</v>
      </c>
      <c r="G577" s="110">
        <v>44389</v>
      </c>
      <c r="H577" s="109">
        <f t="shared" si="82"/>
        <v>11</v>
      </c>
      <c r="I577" s="109">
        <v>10</v>
      </c>
      <c r="J577" s="111">
        <f t="shared" si="83"/>
        <v>9.5000000000000001E-2</v>
      </c>
      <c r="K577" s="112">
        <v>37303.370000000003</v>
      </c>
      <c r="L577" s="112">
        <v>1</v>
      </c>
      <c r="M577" s="121">
        <v>0</v>
      </c>
      <c r="N577" s="112">
        <f t="shared" si="84"/>
        <v>37303.370000000003</v>
      </c>
      <c r="O577" s="112">
        <f t="shared" si="85"/>
        <v>38982.021650000002</v>
      </c>
      <c r="P577" s="114">
        <f t="shared" si="90"/>
        <v>1865.1685000000002</v>
      </c>
      <c r="Q577" s="115">
        <f t="shared" si="91"/>
        <v>1865.1685000000002</v>
      </c>
    </row>
    <row r="578" spans="2:17" x14ac:dyDescent="0.25">
      <c r="B578" s="109">
        <v>573</v>
      </c>
      <c r="C578" s="109" t="s">
        <v>6465</v>
      </c>
      <c r="D578" s="109">
        <v>1200049560</v>
      </c>
      <c r="E578" s="108" t="s">
        <v>3087</v>
      </c>
      <c r="F578" s="109">
        <v>2010</v>
      </c>
      <c r="G578" s="110">
        <v>44389</v>
      </c>
      <c r="H578" s="109">
        <f t="shared" si="82"/>
        <v>11</v>
      </c>
      <c r="I578" s="109">
        <v>10</v>
      </c>
      <c r="J578" s="111">
        <f t="shared" si="83"/>
        <v>9.5000000000000001E-2</v>
      </c>
      <c r="K578" s="112">
        <v>32200.85</v>
      </c>
      <c r="L578" s="112">
        <v>1</v>
      </c>
      <c r="M578" s="121">
        <v>0</v>
      </c>
      <c r="N578" s="112">
        <f t="shared" si="84"/>
        <v>32200.85</v>
      </c>
      <c r="O578" s="112">
        <f t="shared" si="85"/>
        <v>33649.888249999996</v>
      </c>
      <c r="P578" s="114">
        <f t="shared" si="90"/>
        <v>1610.0425</v>
      </c>
      <c r="Q578" s="115">
        <f t="shared" si="91"/>
        <v>1610.0425</v>
      </c>
    </row>
    <row r="579" spans="2:17" x14ac:dyDescent="0.25">
      <c r="B579" s="109">
        <v>574</v>
      </c>
      <c r="C579" s="109" t="s">
        <v>6465</v>
      </c>
      <c r="D579" s="109">
        <v>1200049850</v>
      </c>
      <c r="E579" s="108" t="s">
        <v>3088</v>
      </c>
      <c r="F579" s="109">
        <v>2010</v>
      </c>
      <c r="G579" s="110">
        <v>44389</v>
      </c>
      <c r="H579" s="109">
        <f t="shared" si="82"/>
        <v>11</v>
      </c>
      <c r="I579" s="109">
        <v>10</v>
      </c>
      <c r="J579" s="111">
        <f t="shared" si="83"/>
        <v>9.5000000000000001E-2</v>
      </c>
      <c r="K579" s="112">
        <v>29038.44</v>
      </c>
      <c r="L579" s="112">
        <v>1</v>
      </c>
      <c r="M579" s="121">
        <v>0</v>
      </c>
      <c r="N579" s="112">
        <f t="shared" si="84"/>
        <v>29038.44</v>
      </c>
      <c r="O579" s="112">
        <f t="shared" si="85"/>
        <v>30345.169799999996</v>
      </c>
      <c r="P579" s="114">
        <f t="shared" si="90"/>
        <v>1451.922</v>
      </c>
      <c r="Q579" s="115">
        <f t="shared" si="91"/>
        <v>1451.922</v>
      </c>
    </row>
    <row r="580" spans="2:17" x14ac:dyDescent="0.25">
      <c r="B580" s="109">
        <v>575</v>
      </c>
      <c r="C580" s="109" t="s">
        <v>6465</v>
      </c>
      <c r="D580" s="109">
        <v>1200049840</v>
      </c>
      <c r="E580" s="108" t="s">
        <v>3089</v>
      </c>
      <c r="F580" s="109">
        <v>2010</v>
      </c>
      <c r="G580" s="110">
        <v>44389</v>
      </c>
      <c r="H580" s="109">
        <f t="shared" si="82"/>
        <v>11</v>
      </c>
      <c r="I580" s="109">
        <v>10</v>
      </c>
      <c r="J580" s="111">
        <f t="shared" si="83"/>
        <v>9.5000000000000001E-2</v>
      </c>
      <c r="K580" s="112">
        <v>28413.24</v>
      </c>
      <c r="L580" s="112">
        <v>1</v>
      </c>
      <c r="M580" s="121">
        <v>0</v>
      </c>
      <c r="N580" s="112">
        <f t="shared" si="84"/>
        <v>28413.24</v>
      </c>
      <c r="O580" s="112">
        <f t="shared" si="85"/>
        <v>29691.835800000001</v>
      </c>
      <c r="P580" s="114">
        <f t="shared" si="90"/>
        <v>1420.6620000000003</v>
      </c>
      <c r="Q580" s="115">
        <f t="shared" si="91"/>
        <v>1420.6620000000003</v>
      </c>
    </row>
    <row r="581" spans="2:17" x14ac:dyDescent="0.25">
      <c r="B581" s="109">
        <v>576</v>
      </c>
      <c r="C581" s="109" t="s">
        <v>6465</v>
      </c>
      <c r="D581" s="109">
        <v>1200049730</v>
      </c>
      <c r="E581" s="108" t="s">
        <v>3090</v>
      </c>
      <c r="F581" s="109">
        <v>2010</v>
      </c>
      <c r="G581" s="110">
        <v>44389</v>
      </c>
      <c r="H581" s="109">
        <f t="shared" si="82"/>
        <v>11</v>
      </c>
      <c r="I581" s="109">
        <v>10</v>
      </c>
      <c r="J581" s="111">
        <f t="shared" si="83"/>
        <v>9.5000000000000001E-2</v>
      </c>
      <c r="K581" s="112">
        <v>28350.560000000001</v>
      </c>
      <c r="L581" s="112">
        <v>1</v>
      </c>
      <c r="M581" s="121">
        <v>0</v>
      </c>
      <c r="N581" s="112">
        <f t="shared" si="84"/>
        <v>28350.560000000001</v>
      </c>
      <c r="O581" s="112">
        <f t="shared" si="85"/>
        <v>29626.335199999998</v>
      </c>
      <c r="P581" s="114">
        <f t="shared" si="90"/>
        <v>1417.5280000000002</v>
      </c>
      <c r="Q581" s="115">
        <f t="shared" si="91"/>
        <v>1417.5280000000002</v>
      </c>
    </row>
    <row r="582" spans="2:17" x14ac:dyDescent="0.25">
      <c r="B582" s="109">
        <v>577</v>
      </c>
      <c r="C582" s="109" t="s">
        <v>6465</v>
      </c>
      <c r="D582" s="109">
        <v>1200050021</v>
      </c>
      <c r="E582" s="108" t="s">
        <v>3091</v>
      </c>
      <c r="F582" s="109">
        <v>2010</v>
      </c>
      <c r="G582" s="110">
        <v>44389</v>
      </c>
      <c r="H582" s="109">
        <f t="shared" ref="H582:H645" si="92">YEAR(G582)-F582</f>
        <v>11</v>
      </c>
      <c r="I582" s="109">
        <v>10</v>
      </c>
      <c r="J582" s="111">
        <f t="shared" ref="J582:J645" si="93">(95/I582/100)</f>
        <v>9.5000000000000001E-2</v>
      </c>
      <c r="K582" s="112">
        <v>23201.95</v>
      </c>
      <c r="L582" s="112">
        <v>11382.41</v>
      </c>
      <c r="M582" s="121">
        <v>0.38</v>
      </c>
      <c r="N582" s="112">
        <f t="shared" ref="N582:N645" si="94">K582*(1+M582)</f>
        <v>32018.690999999999</v>
      </c>
      <c r="O582" s="112">
        <f t="shared" ref="O582:O645" si="95">H582*J582*N582</f>
        <v>33459.532094999995</v>
      </c>
      <c r="P582" s="114">
        <f t="shared" si="90"/>
        <v>1600.9345499999999</v>
      </c>
      <c r="Q582" s="115">
        <f t="shared" si="91"/>
        <v>1600.9345499999999</v>
      </c>
    </row>
    <row r="583" spans="2:17" x14ac:dyDescent="0.25">
      <c r="B583" s="109">
        <v>578</v>
      </c>
      <c r="C583" s="109" t="s">
        <v>6465</v>
      </c>
      <c r="D583" s="109">
        <v>1200050061</v>
      </c>
      <c r="E583" s="108" t="s">
        <v>3092</v>
      </c>
      <c r="F583" s="109">
        <v>2010</v>
      </c>
      <c r="G583" s="110">
        <v>44389</v>
      </c>
      <c r="H583" s="109">
        <f t="shared" si="92"/>
        <v>11</v>
      </c>
      <c r="I583" s="109">
        <v>10</v>
      </c>
      <c r="J583" s="111">
        <f t="shared" si="93"/>
        <v>9.5000000000000001E-2</v>
      </c>
      <c r="K583" s="112">
        <v>22640</v>
      </c>
      <c r="L583" s="112">
        <v>1</v>
      </c>
      <c r="M583" s="121">
        <v>0</v>
      </c>
      <c r="N583" s="112">
        <f t="shared" si="94"/>
        <v>22640</v>
      </c>
      <c r="O583" s="112">
        <f t="shared" si="95"/>
        <v>23658.799999999999</v>
      </c>
      <c r="P583" s="114">
        <f t="shared" si="90"/>
        <v>1132</v>
      </c>
      <c r="Q583" s="115">
        <f t="shared" si="91"/>
        <v>1132</v>
      </c>
    </row>
    <row r="584" spans="2:17" x14ac:dyDescent="0.25">
      <c r="B584" s="109">
        <v>579</v>
      </c>
      <c r="C584" s="109" t="s">
        <v>6465</v>
      </c>
      <c r="D584" s="109">
        <v>1200050010</v>
      </c>
      <c r="E584" s="108" t="s">
        <v>3093</v>
      </c>
      <c r="F584" s="109">
        <v>2010</v>
      </c>
      <c r="G584" s="110">
        <v>44389</v>
      </c>
      <c r="H584" s="109">
        <f t="shared" si="92"/>
        <v>11</v>
      </c>
      <c r="I584" s="109">
        <v>10</v>
      </c>
      <c r="J584" s="111">
        <f t="shared" si="93"/>
        <v>9.5000000000000001E-2</v>
      </c>
      <c r="K584" s="112">
        <v>21725.48</v>
      </c>
      <c r="L584" s="112">
        <v>1</v>
      </c>
      <c r="M584" s="121">
        <v>0</v>
      </c>
      <c r="N584" s="112">
        <f t="shared" si="94"/>
        <v>21725.48</v>
      </c>
      <c r="O584" s="112">
        <f t="shared" si="95"/>
        <v>22703.1266</v>
      </c>
      <c r="P584" s="114">
        <f t="shared" si="90"/>
        <v>1086.2740000000001</v>
      </c>
      <c r="Q584" s="115">
        <f t="shared" si="91"/>
        <v>1086.2740000000001</v>
      </c>
    </row>
    <row r="585" spans="2:17" x14ac:dyDescent="0.25">
      <c r="B585" s="109">
        <v>580</v>
      </c>
      <c r="C585" s="109" t="s">
        <v>6465</v>
      </c>
      <c r="D585" s="109">
        <v>1200049880</v>
      </c>
      <c r="E585" s="108" t="s">
        <v>3094</v>
      </c>
      <c r="F585" s="109">
        <v>2010</v>
      </c>
      <c r="G585" s="110">
        <v>44389</v>
      </c>
      <c r="H585" s="109">
        <f t="shared" si="92"/>
        <v>11</v>
      </c>
      <c r="I585" s="109">
        <v>10</v>
      </c>
      <c r="J585" s="111">
        <f t="shared" si="93"/>
        <v>9.5000000000000001E-2</v>
      </c>
      <c r="K585" s="112">
        <v>20143.82</v>
      </c>
      <c r="L585" s="112">
        <v>1</v>
      </c>
      <c r="M585" s="121">
        <v>0</v>
      </c>
      <c r="N585" s="112">
        <f t="shared" si="94"/>
        <v>20143.82</v>
      </c>
      <c r="O585" s="112">
        <f t="shared" si="95"/>
        <v>21050.291899999997</v>
      </c>
      <c r="P585" s="138">
        <f t="shared" ref="P585:P634" si="96">IF(N585-O585&lt;=0,5%*K585,N585-O585)</f>
        <v>1007.191</v>
      </c>
      <c r="Q585" s="139">
        <f t="shared" ref="Q585:Q634" si="97">IF(P585=K585*5%,P585,P585*0.9)</f>
        <v>1007.191</v>
      </c>
    </row>
    <row r="586" spans="2:17" x14ac:dyDescent="0.25">
      <c r="B586" s="109">
        <v>581</v>
      </c>
      <c r="C586" s="109" t="s">
        <v>6465</v>
      </c>
      <c r="D586" s="109">
        <v>1200049811</v>
      </c>
      <c r="E586" s="108" t="s">
        <v>2695</v>
      </c>
      <c r="F586" s="109">
        <v>2010</v>
      </c>
      <c r="G586" s="110">
        <v>44389</v>
      </c>
      <c r="H586" s="109">
        <f t="shared" si="92"/>
        <v>11</v>
      </c>
      <c r="I586" s="109">
        <v>10</v>
      </c>
      <c r="J586" s="111">
        <f t="shared" si="93"/>
        <v>9.5000000000000001E-2</v>
      </c>
      <c r="K586" s="112">
        <v>20000</v>
      </c>
      <c r="L586" s="112">
        <v>16086.33</v>
      </c>
      <c r="M586" s="121">
        <v>0.38</v>
      </c>
      <c r="N586" s="112">
        <f t="shared" si="94"/>
        <v>27599.999999999996</v>
      </c>
      <c r="O586" s="112">
        <f t="shared" si="95"/>
        <v>28841.999999999993</v>
      </c>
      <c r="P586" s="114">
        <f t="shared" ref="P586:P617" si="98">IF(N586-O586&lt;=0,5%*N586,N586-O586)</f>
        <v>1380</v>
      </c>
      <c r="Q586" s="115">
        <f t="shared" ref="Q586:Q617" si="99">IF(P586=N586*5%,P586,P586*0.9)</f>
        <v>1380</v>
      </c>
    </row>
    <row r="587" spans="2:17" x14ac:dyDescent="0.25">
      <c r="B587" s="109">
        <v>582</v>
      </c>
      <c r="C587" s="109" t="s">
        <v>6465</v>
      </c>
      <c r="D587" s="109">
        <v>1200049890</v>
      </c>
      <c r="E587" s="108" t="s">
        <v>3095</v>
      </c>
      <c r="F587" s="109">
        <v>2010</v>
      </c>
      <c r="G587" s="110">
        <v>44389</v>
      </c>
      <c r="H587" s="109">
        <f t="shared" si="92"/>
        <v>11</v>
      </c>
      <c r="I587" s="109">
        <v>10</v>
      </c>
      <c r="J587" s="111">
        <f t="shared" si="93"/>
        <v>9.5000000000000001E-2</v>
      </c>
      <c r="K587" s="112">
        <v>18502.47</v>
      </c>
      <c r="L587" s="112">
        <v>1</v>
      </c>
      <c r="M587" s="121">
        <v>0</v>
      </c>
      <c r="N587" s="112">
        <f t="shared" si="94"/>
        <v>18502.47</v>
      </c>
      <c r="O587" s="112">
        <f t="shared" si="95"/>
        <v>19335.081149999998</v>
      </c>
      <c r="P587" s="114">
        <f t="shared" si="98"/>
        <v>925.12350000000015</v>
      </c>
      <c r="Q587" s="115">
        <f t="shared" si="99"/>
        <v>925.12350000000015</v>
      </c>
    </row>
    <row r="588" spans="2:17" x14ac:dyDescent="0.25">
      <c r="B588" s="109">
        <v>583</v>
      </c>
      <c r="C588" s="109" t="s">
        <v>6465</v>
      </c>
      <c r="D588" s="109">
        <v>1200050080</v>
      </c>
      <c r="E588" s="108" t="s">
        <v>3096</v>
      </c>
      <c r="F588" s="109">
        <v>2010</v>
      </c>
      <c r="G588" s="110">
        <v>44389</v>
      </c>
      <c r="H588" s="109">
        <f t="shared" si="92"/>
        <v>11</v>
      </c>
      <c r="I588" s="109">
        <v>10</v>
      </c>
      <c r="J588" s="111">
        <f t="shared" si="93"/>
        <v>9.5000000000000001E-2</v>
      </c>
      <c r="K588" s="112">
        <v>17905.62</v>
      </c>
      <c r="L588" s="112">
        <v>1</v>
      </c>
      <c r="M588" s="121">
        <v>0</v>
      </c>
      <c r="N588" s="112">
        <f t="shared" si="94"/>
        <v>17905.62</v>
      </c>
      <c r="O588" s="112">
        <f t="shared" si="95"/>
        <v>18711.372899999998</v>
      </c>
      <c r="P588" s="114">
        <f t="shared" si="98"/>
        <v>895.28099999999995</v>
      </c>
      <c r="Q588" s="115">
        <f t="shared" si="99"/>
        <v>895.28099999999995</v>
      </c>
    </row>
    <row r="589" spans="2:17" x14ac:dyDescent="0.25">
      <c r="B589" s="109">
        <v>584</v>
      </c>
      <c r="C589" s="109" t="s">
        <v>6465</v>
      </c>
      <c r="D589" s="109">
        <v>1200049970</v>
      </c>
      <c r="E589" s="108" t="s">
        <v>3097</v>
      </c>
      <c r="F589" s="109">
        <v>2010</v>
      </c>
      <c r="G589" s="110">
        <v>44389</v>
      </c>
      <c r="H589" s="109">
        <f t="shared" si="92"/>
        <v>11</v>
      </c>
      <c r="I589" s="109">
        <v>10</v>
      </c>
      <c r="J589" s="111">
        <f t="shared" si="93"/>
        <v>9.5000000000000001E-2</v>
      </c>
      <c r="K589" s="112">
        <v>15443.6</v>
      </c>
      <c r="L589" s="112">
        <v>1</v>
      </c>
      <c r="M589" s="121">
        <v>0</v>
      </c>
      <c r="N589" s="112">
        <f t="shared" si="94"/>
        <v>15443.6</v>
      </c>
      <c r="O589" s="112">
        <f t="shared" si="95"/>
        <v>16138.562</v>
      </c>
      <c r="P589" s="114">
        <f t="shared" si="98"/>
        <v>772.18000000000006</v>
      </c>
      <c r="Q589" s="115">
        <f t="shared" si="99"/>
        <v>772.18000000000006</v>
      </c>
    </row>
    <row r="590" spans="2:17" x14ac:dyDescent="0.25">
      <c r="B590" s="109">
        <v>585</v>
      </c>
      <c r="C590" s="109" t="s">
        <v>6465</v>
      </c>
      <c r="D590" s="109">
        <v>1200049900</v>
      </c>
      <c r="E590" s="108" t="s">
        <v>3098</v>
      </c>
      <c r="F590" s="109">
        <v>2010</v>
      </c>
      <c r="G590" s="110">
        <v>44389</v>
      </c>
      <c r="H590" s="109">
        <f t="shared" si="92"/>
        <v>11</v>
      </c>
      <c r="I590" s="109">
        <v>10</v>
      </c>
      <c r="J590" s="111">
        <f t="shared" si="93"/>
        <v>9.5000000000000001E-2</v>
      </c>
      <c r="K590" s="112">
        <v>14801.97</v>
      </c>
      <c r="L590" s="112">
        <v>1</v>
      </c>
      <c r="M590" s="121">
        <v>0</v>
      </c>
      <c r="N590" s="112">
        <f t="shared" si="94"/>
        <v>14801.97</v>
      </c>
      <c r="O590" s="112">
        <f t="shared" si="95"/>
        <v>15468.058649999999</v>
      </c>
      <c r="P590" s="114">
        <f t="shared" si="98"/>
        <v>740.09850000000006</v>
      </c>
      <c r="Q590" s="115">
        <f t="shared" si="99"/>
        <v>740.09850000000006</v>
      </c>
    </row>
    <row r="591" spans="2:17" x14ac:dyDescent="0.25">
      <c r="B591" s="109">
        <v>586</v>
      </c>
      <c r="C591" s="109" t="s">
        <v>6465</v>
      </c>
      <c r="D591" s="109">
        <v>1200049920</v>
      </c>
      <c r="E591" s="108" t="s">
        <v>3099</v>
      </c>
      <c r="F591" s="109">
        <v>2010</v>
      </c>
      <c r="G591" s="110">
        <v>44389</v>
      </c>
      <c r="H591" s="109">
        <f t="shared" si="92"/>
        <v>11</v>
      </c>
      <c r="I591" s="109">
        <v>10</v>
      </c>
      <c r="J591" s="111">
        <f t="shared" si="93"/>
        <v>9.5000000000000001E-2</v>
      </c>
      <c r="K591" s="112">
        <v>13966.38</v>
      </c>
      <c r="L591" s="112">
        <v>1</v>
      </c>
      <c r="M591" s="121">
        <v>0</v>
      </c>
      <c r="N591" s="112">
        <f t="shared" si="94"/>
        <v>13966.38</v>
      </c>
      <c r="O591" s="112">
        <f t="shared" si="95"/>
        <v>14594.867099999998</v>
      </c>
      <c r="P591" s="114">
        <f t="shared" si="98"/>
        <v>698.31899999999996</v>
      </c>
      <c r="Q591" s="115">
        <f t="shared" si="99"/>
        <v>698.31899999999996</v>
      </c>
    </row>
    <row r="592" spans="2:17" x14ac:dyDescent="0.25">
      <c r="B592" s="109">
        <v>587</v>
      </c>
      <c r="C592" s="109" t="s">
        <v>6465</v>
      </c>
      <c r="D592" s="109">
        <v>1200049860</v>
      </c>
      <c r="E592" s="108" t="s">
        <v>3100</v>
      </c>
      <c r="F592" s="109">
        <v>2010</v>
      </c>
      <c r="G592" s="110">
        <v>44389</v>
      </c>
      <c r="H592" s="109">
        <f t="shared" si="92"/>
        <v>11</v>
      </c>
      <c r="I592" s="109">
        <v>10</v>
      </c>
      <c r="J592" s="111">
        <f t="shared" si="93"/>
        <v>9.5000000000000001E-2</v>
      </c>
      <c r="K592" s="112">
        <v>9034.8799999999992</v>
      </c>
      <c r="L592" s="112">
        <v>1</v>
      </c>
      <c r="M592" s="121">
        <v>0</v>
      </c>
      <c r="N592" s="112">
        <f t="shared" si="94"/>
        <v>9034.8799999999992</v>
      </c>
      <c r="O592" s="112">
        <f t="shared" si="95"/>
        <v>9441.4495999999981</v>
      </c>
      <c r="P592" s="114">
        <f t="shared" si="98"/>
        <v>451.74399999999997</v>
      </c>
      <c r="Q592" s="115">
        <f t="shared" si="99"/>
        <v>451.74399999999997</v>
      </c>
    </row>
    <row r="593" spans="2:17" x14ac:dyDescent="0.25">
      <c r="B593" s="109">
        <v>588</v>
      </c>
      <c r="C593" s="109" t="s">
        <v>6465</v>
      </c>
      <c r="D593" s="109">
        <v>1200050000</v>
      </c>
      <c r="E593" s="108" t="s">
        <v>3101</v>
      </c>
      <c r="F593" s="109">
        <v>2010</v>
      </c>
      <c r="G593" s="110">
        <v>44389</v>
      </c>
      <c r="H593" s="109">
        <f t="shared" si="92"/>
        <v>11</v>
      </c>
      <c r="I593" s="109">
        <v>10</v>
      </c>
      <c r="J593" s="111">
        <f t="shared" si="93"/>
        <v>9.5000000000000001E-2</v>
      </c>
      <c r="K593" s="112">
        <v>8594.7000000000007</v>
      </c>
      <c r="L593" s="112">
        <v>1</v>
      </c>
      <c r="M593" s="121">
        <v>0</v>
      </c>
      <c r="N593" s="112">
        <f t="shared" si="94"/>
        <v>8594.7000000000007</v>
      </c>
      <c r="O593" s="112">
        <f t="shared" si="95"/>
        <v>8981.4614999999994</v>
      </c>
      <c r="P593" s="114">
        <f t="shared" si="98"/>
        <v>429.73500000000007</v>
      </c>
      <c r="Q593" s="115">
        <f t="shared" si="99"/>
        <v>429.73500000000007</v>
      </c>
    </row>
    <row r="594" spans="2:17" x14ac:dyDescent="0.25">
      <c r="B594" s="109">
        <v>589</v>
      </c>
      <c r="C594" s="109" t="s">
        <v>6465</v>
      </c>
      <c r="D594" s="109">
        <v>1200049950</v>
      </c>
      <c r="E594" s="108" t="s">
        <v>3102</v>
      </c>
      <c r="F594" s="109">
        <v>2010</v>
      </c>
      <c r="G594" s="110">
        <v>44389</v>
      </c>
      <c r="H594" s="109">
        <f t="shared" si="92"/>
        <v>11</v>
      </c>
      <c r="I594" s="109">
        <v>10</v>
      </c>
      <c r="J594" s="111">
        <f t="shared" si="93"/>
        <v>9.5000000000000001E-2</v>
      </c>
      <c r="K594" s="112">
        <v>6828.01</v>
      </c>
      <c r="L594" s="112">
        <v>1</v>
      </c>
      <c r="M594" s="121">
        <v>0</v>
      </c>
      <c r="N594" s="112">
        <f t="shared" si="94"/>
        <v>6828.01</v>
      </c>
      <c r="O594" s="112">
        <f t="shared" si="95"/>
        <v>7135.27045</v>
      </c>
      <c r="P594" s="114">
        <f t="shared" si="98"/>
        <v>341.40050000000002</v>
      </c>
      <c r="Q594" s="115">
        <f t="shared" si="99"/>
        <v>341.40050000000002</v>
      </c>
    </row>
    <row r="595" spans="2:17" x14ac:dyDescent="0.25">
      <c r="B595" s="109">
        <v>590</v>
      </c>
      <c r="C595" s="109" t="s">
        <v>6465</v>
      </c>
      <c r="D595" s="109">
        <v>1200049630</v>
      </c>
      <c r="E595" s="108" t="s">
        <v>3103</v>
      </c>
      <c r="F595" s="109">
        <v>2010</v>
      </c>
      <c r="G595" s="110">
        <v>44389</v>
      </c>
      <c r="H595" s="109">
        <f t="shared" si="92"/>
        <v>11</v>
      </c>
      <c r="I595" s="109">
        <v>10</v>
      </c>
      <c r="J595" s="111">
        <f t="shared" si="93"/>
        <v>9.5000000000000001E-2</v>
      </c>
      <c r="K595" s="112">
        <v>3088.72</v>
      </c>
      <c r="L595" s="112">
        <v>1</v>
      </c>
      <c r="M595" s="121">
        <v>0</v>
      </c>
      <c r="N595" s="112">
        <f t="shared" si="94"/>
        <v>3088.72</v>
      </c>
      <c r="O595" s="112">
        <f t="shared" si="95"/>
        <v>3227.7123999999994</v>
      </c>
      <c r="P595" s="114">
        <f t="shared" si="98"/>
        <v>154.43600000000001</v>
      </c>
      <c r="Q595" s="115">
        <f t="shared" si="99"/>
        <v>154.43600000000001</v>
      </c>
    </row>
    <row r="596" spans="2:17" x14ac:dyDescent="0.25">
      <c r="B596" s="109">
        <v>591</v>
      </c>
      <c r="C596" s="109" t="s">
        <v>6465</v>
      </c>
      <c r="D596" s="109">
        <v>1200049930</v>
      </c>
      <c r="E596" s="108" t="s">
        <v>3104</v>
      </c>
      <c r="F596" s="109">
        <v>2010</v>
      </c>
      <c r="G596" s="110">
        <v>44389</v>
      </c>
      <c r="H596" s="109">
        <f t="shared" si="92"/>
        <v>11</v>
      </c>
      <c r="I596" s="109">
        <v>10</v>
      </c>
      <c r="J596" s="111">
        <f t="shared" si="93"/>
        <v>9.5000000000000001E-2</v>
      </c>
      <c r="K596" s="112">
        <v>2984.27</v>
      </c>
      <c r="L596" s="112">
        <v>1</v>
      </c>
      <c r="M596" s="121">
        <v>0</v>
      </c>
      <c r="N596" s="112">
        <f t="shared" si="94"/>
        <v>2984.27</v>
      </c>
      <c r="O596" s="112">
        <f t="shared" si="95"/>
        <v>3118.5621499999997</v>
      </c>
      <c r="P596" s="114">
        <f t="shared" si="98"/>
        <v>149.21350000000001</v>
      </c>
      <c r="Q596" s="115">
        <f t="shared" si="99"/>
        <v>149.21350000000001</v>
      </c>
    </row>
    <row r="597" spans="2:17" x14ac:dyDescent="0.25">
      <c r="B597" s="109">
        <v>592</v>
      </c>
      <c r="C597" s="109" t="s">
        <v>6465</v>
      </c>
      <c r="D597" s="109">
        <v>1200061710</v>
      </c>
      <c r="E597" s="108" t="s">
        <v>3105</v>
      </c>
      <c r="F597" s="109">
        <v>2011</v>
      </c>
      <c r="G597" s="110">
        <v>44389</v>
      </c>
      <c r="H597" s="109">
        <f t="shared" si="92"/>
        <v>10</v>
      </c>
      <c r="I597" s="109">
        <v>15</v>
      </c>
      <c r="J597" s="111">
        <f t="shared" si="93"/>
        <v>6.3333333333333325E-2</v>
      </c>
      <c r="K597" s="112">
        <v>2981759</v>
      </c>
      <c r="L597" s="112">
        <v>46453.04</v>
      </c>
      <c r="M597" s="121">
        <v>0.34</v>
      </c>
      <c r="N597" s="112">
        <f t="shared" si="94"/>
        <v>3995557.06</v>
      </c>
      <c r="O597" s="112">
        <f t="shared" si="95"/>
        <v>2530519.4713333333</v>
      </c>
      <c r="P597" s="114">
        <f t="shared" si="98"/>
        <v>1465037.5886666668</v>
      </c>
      <c r="Q597" s="115">
        <f t="shared" si="99"/>
        <v>1318533.8298000002</v>
      </c>
    </row>
    <row r="598" spans="2:17" x14ac:dyDescent="0.25">
      <c r="B598" s="109">
        <v>593</v>
      </c>
      <c r="C598" s="109" t="s">
        <v>6465</v>
      </c>
      <c r="D598" s="109">
        <v>1200061330</v>
      </c>
      <c r="E598" s="108" t="s">
        <v>3106</v>
      </c>
      <c r="F598" s="109">
        <v>2011</v>
      </c>
      <c r="G598" s="110">
        <v>44389</v>
      </c>
      <c r="H598" s="109">
        <f t="shared" si="92"/>
        <v>10</v>
      </c>
      <c r="I598" s="109">
        <v>15</v>
      </c>
      <c r="J598" s="111">
        <f t="shared" si="93"/>
        <v>6.3333333333333325E-2</v>
      </c>
      <c r="K598" s="112">
        <v>2405097</v>
      </c>
      <c r="L598" s="112">
        <v>10244.36</v>
      </c>
      <c r="M598" s="121">
        <v>0.34</v>
      </c>
      <c r="N598" s="112">
        <f t="shared" si="94"/>
        <v>3222829.98</v>
      </c>
      <c r="O598" s="112">
        <f t="shared" si="95"/>
        <v>2041125.6539999999</v>
      </c>
      <c r="P598" s="114">
        <f t="shared" si="98"/>
        <v>1181704.3260000001</v>
      </c>
      <c r="Q598" s="115">
        <f t="shared" si="99"/>
        <v>1063533.8934000002</v>
      </c>
    </row>
    <row r="599" spans="2:17" x14ac:dyDescent="0.25">
      <c r="B599" s="109">
        <v>594</v>
      </c>
      <c r="C599" s="109" t="s">
        <v>6465</v>
      </c>
      <c r="D599" s="109">
        <v>1200055360</v>
      </c>
      <c r="E599" s="108" t="s">
        <v>3107</v>
      </c>
      <c r="F599" s="109">
        <v>2011</v>
      </c>
      <c r="G599" s="110">
        <v>44389</v>
      </c>
      <c r="H599" s="109">
        <f t="shared" si="92"/>
        <v>10</v>
      </c>
      <c r="I599" s="109">
        <v>3</v>
      </c>
      <c r="J599" s="111">
        <f t="shared" si="93"/>
        <v>0.31666666666666665</v>
      </c>
      <c r="K599" s="112">
        <v>163530.54</v>
      </c>
      <c r="L599" s="112">
        <v>1</v>
      </c>
      <c r="M599" s="121">
        <v>0</v>
      </c>
      <c r="N599" s="112">
        <f t="shared" si="94"/>
        <v>163530.54</v>
      </c>
      <c r="O599" s="112">
        <f t="shared" si="95"/>
        <v>517846.71</v>
      </c>
      <c r="P599" s="114">
        <f t="shared" si="98"/>
        <v>8176.527000000001</v>
      </c>
      <c r="Q599" s="115">
        <f t="shared" si="99"/>
        <v>8176.527000000001</v>
      </c>
    </row>
    <row r="600" spans="2:17" x14ac:dyDescent="0.25">
      <c r="B600" s="109">
        <v>595</v>
      </c>
      <c r="C600" s="109" t="s">
        <v>6465</v>
      </c>
      <c r="D600" s="109">
        <v>1200054910</v>
      </c>
      <c r="E600" s="108" t="s">
        <v>3108</v>
      </c>
      <c r="F600" s="109">
        <v>2011</v>
      </c>
      <c r="G600" s="110">
        <v>44389</v>
      </c>
      <c r="H600" s="109">
        <f t="shared" si="92"/>
        <v>10</v>
      </c>
      <c r="I600" s="109">
        <v>10</v>
      </c>
      <c r="J600" s="111">
        <f t="shared" si="93"/>
        <v>9.5000000000000001E-2</v>
      </c>
      <c r="K600" s="112">
        <v>127368</v>
      </c>
      <c r="L600" s="112">
        <v>1</v>
      </c>
      <c r="M600" s="121">
        <v>0</v>
      </c>
      <c r="N600" s="112">
        <f t="shared" si="94"/>
        <v>127368</v>
      </c>
      <c r="O600" s="112">
        <f t="shared" si="95"/>
        <v>120999.59999999999</v>
      </c>
      <c r="P600" s="114">
        <f t="shared" si="98"/>
        <v>6368.4000000000087</v>
      </c>
      <c r="Q600" s="115">
        <f t="shared" si="99"/>
        <v>5731.5600000000077</v>
      </c>
    </row>
    <row r="601" spans="2:17" x14ac:dyDescent="0.25">
      <c r="B601" s="109">
        <v>596</v>
      </c>
      <c r="C601" s="109" t="s">
        <v>6465</v>
      </c>
      <c r="D601" s="109">
        <v>1200061750</v>
      </c>
      <c r="E601" s="108" t="s">
        <v>3109</v>
      </c>
      <c r="F601" s="109">
        <v>2011</v>
      </c>
      <c r="G601" s="110">
        <v>44389</v>
      </c>
      <c r="H601" s="109">
        <f t="shared" si="92"/>
        <v>10</v>
      </c>
      <c r="I601" s="109">
        <v>10</v>
      </c>
      <c r="J601" s="111">
        <f t="shared" si="93"/>
        <v>9.5000000000000001E-2</v>
      </c>
      <c r="K601" s="112">
        <v>43000</v>
      </c>
      <c r="L601" s="112">
        <v>792.7</v>
      </c>
      <c r="M601" s="121">
        <v>0.34</v>
      </c>
      <c r="N601" s="112">
        <f t="shared" si="94"/>
        <v>57620</v>
      </c>
      <c r="O601" s="112">
        <f t="shared" si="95"/>
        <v>54739</v>
      </c>
      <c r="P601" s="114">
        <f t="shared" si="98"/>
        <v>2881</v>
      </c>
      <c r="Q601" s="115">
        <f t="shared" si="99"/>
        <v>2881</v>
      </c>
    </row>
    <row r="602" spans="2:17" x14ac:dyDescent="0.25">
      <c r="B602" s="109">
        <v>597</v>
      </c>
      <c r="C602" s="109" t="s">
        <v>6465</v>
      </c>
      <c r="D602" s="109">
        <v>1200058360</v>
      </c>
      <c r="E602" s="108" t="s">
        <v>3110</v>
      </c>
      <c r="F602" s="109">
        <v>2011</v>
      </c>
      <c r="G602" s="110">
        <v>44389</v>
      </c>
      <c r="H602" s="109">
        <f t="shared" si="92"/>
        <v>10</v>
      </c>
      <c r="I602" s="109">
        <v>10</v>
      </c>
      <c r="J602" s="111">
        <f t="shared" si="93"/>
        <v>9.5000000000000001E-2</v>
      </c>
      <c r="K602" s="112">
        <v>9850</v>
      </c>
      <c r="L602" s="112">
        <v>1</v>
      </c>
      <c r="M602" s="121">
        <v>0</v>
      </c>
      <c r="N602" s="112">
        <f t="shared" si="94"/>
        <v>9850</v>
      </c>
      <c r="O602" s="112">
        <f t="shared" si="95"/>
        <v>9357.5</v>
      </c>
      <c r="P602" s="114">
        <f t="shared" si="98"/>
        <v>492.5</v>
      </c>
      <c r="Q602" s="115">
        <f t="shared" si="99"/>
        <v>492.5</v>
      </c>
    </row>
    <row r="603" spans="2:17" x14ac:dyDescent="0.25">
      <c r="B603" s="109">
        <v>598</v>
      </c>
      <c r="C603" s="109" t="s">
        <v>6465</v>
      </c>
      <c r="D603" s="109">
        <v>1200075400</v>
      </c>
      <c r="E603" s="108" t="s">
        <v>3111</v>
      </c>
      <c r="F603" s="109">
        <v>2012</v>
      </c>
      <c r="G603" s="110">
        <v>44389</v>
      </c>
      <c r="H603" s="109">
        <f t="shared" si="92"/>
        <v>9</v>
      </c>
      <c r="I603" s="109">
        <v>10</v>
      </c>
      <c r="J603" s="111">
        <f t="shared" si="93"/>
        <v>9.5000000000000001E-2</v>
      </c>
      <c r="K603" s="112">
        <v>33465</v>
      </c>
      <c r="L603" s="112">
        <v>5049.5</v>
      </c>
      <c r="M603" s="121">
        <v>0.3</v>
      </c>
      <c r="N603" s="112">
        <f t="shared" si="94"/>
        <v>43504.5</v>
      </c>
      <c r="O603" s="112">
        <f t="shared" si="95"/>
        <v>37196.347499999996</v>
      </c>
      <c r="P603" s="114">
        <f t="shared" si="98"/>
        <v>6308.1525000000038</v>
      </c>
      <c r="Q603" s="115">
        <f t="shared" si="99"/>
        <v>5677.3372500000032</v>
      </c>
    </row>
    <row r="604" spans="2:17" x14ac:dyDescent="0.25">
      <c r="B604" s="109">
        <v>599</v>
      </c>
      <c r="C604" s="109" t="s">
        <v>6465</v>
      </c>
      <c r="D604" s="109">
        <v>1200070610</v>
      </c>
      <c r="E604" s="108" t="s">
        <v>3112</v>
      </c>
      <c r="F604" s="109">
        <v>2012</v>
      </c>
      <c r="G604" s="110">
        <v>44389</v>
      </c>
      <c r="H604" s="109">
        <f t="shared" si="92"/>
        <v>9</v>
      </c>
      <c r="I604" s="109">
        <v>10</v>
      </c>
      <c r="J604" s="111">
        <f t="shared" si="93"/>
        <v>9.5000000000000001E-2</v>
      </c>
      <c r="K604" s="112">
        <v>10260</v>
      </c>
      <c r="L604" s="112">
        <v>667.77</v>
      </c>
      <c r="M604" s="121">
        <v>0.3</v>
      </c>
      <c r="N604" s="112">
        <f t="shared" si="94"/>
        <v>13338</v>
      </c>
      <c r="O604" s="112">
        <f t="shared" si="95"/>
        <v>11403.99</v>
      </c>
      <c r="P604" s="114">
        <f t="shared" si="98"/>
        <v>1934.0100000000002</v>
      </c>
      <c r="Q604" s="115">
        <f t="shared" si="99"/>
        <v>1740.6090000000002</v>
      </c>
    </row>
    <row r="605" spans="2:17" x14ac:dyDescent="0.25">
      <c r="B605" s="109">
        <v>600</v>
      </c>
      <c r="C605" s="109" t="s">
        <v>6465</v>
      </c>
      <c r="D605" s="109">
        <v>1200082080</v>
      </c>
      <c r="E605" s="108" t="s">
        <v>3113</v>
      </c>
      <c r="F605" s="109">
        <v>2013</v>
      </c>
      <c r="G605" s="110">
        <v>44389</v>
      </c>
      <c r="H605" s="109">
        <f t="shared" si="92"/>
        <v>8</v>
      </c>
      <c r="I605" s="109">
        <v>15</v>
      </c>
      <c r="J605" s="111">
        <f t="shared" si="93"/>
        <v>6.3333333333333325E-2</v>
      </c>
      <c r="K605" s="112">
        <v>1416446.87</v>
      </c>
      <c r="L605" s="112">
        <v>348276.13</v>
      </c>
      <c r="M605" s="121">
        <v>0.18</v>
      </c>
      <c r="N605" s="112">
        <f t="shared" si="94"/>
        <v>1671407.3066</v>
      </c>
      <c r="O605" s="112">
        <f t="shared" si="95"/>
        <v>846846.36867733323</v>
      </c>
      <c r="P605" s="114">
        <f t="shared" si="98"/>
        <v>824560.93792266678</v>
      </c>
      <c r="Q605" s="115">
        <f t="shared" si="99"/>
        <v>742104.8441304001</v>
      </c>
    </row>
    <row r="606" spans="2:17" x14ac:dyDescent="0.25">
      <c r="B606" s="109">
        <v>601</v>
      </c>
      <c r="C606" s="109" t="s">
        <v>6465</v>
      </c>
      <c r="D606" s="109">
        <v>1200080380</v>
      </c>
      <c r="E606" s="108" t="s">
        <v>3114</v>
      </c>
      <c r="F606" s="109">
        <v>2013</v>
      </c>
      <c r="G606" s="110">
        <v>44389</v>
      </c>
      <c r="H606" s="109">
        <f t="shared" si="92"/>
        <v>8</v>
      </c>
      <c r="I606" s="109">
        <v>15</v>
      </c>
      <c r="J606" s="111">
        <f t="shared" si="93"/>
        <v>6.3333333333333325E-2</v>
      </c>
      <c r="K606" s="112">
        <v>1292491</v>
      </c>
      <c r="L606" s="112">
        <v>275313.96000000002</v>
      </c>
      <c r="M606" s="121">
        <v>0.18</v>
      </c>
      <c r="N606" s="112">
        <f t="shared" si="94"/>
        <v>1525139.38</v>
      </c>
      <c r="O606" s="112">
        <f t="shared" si="95"/>
        <v>772737.28586666647</v>
      </c>
      <c r="P606" s="114">
        <f t="shared" si="98"/>
        <v>752402.09413333342</v>
      </c>
      <c r="Q606" s="115">
        <f t="shared" si="99"/>
        <v>677161.88472000009</v>
      </c>
    </row>
    <row r="607" spans="2:17" x14ac:dyDescent="0.25">
      <c r="B607" s="109">
        <v>602</v>
      </c>
      <c r="C607" s="109" t="s">
        <v>6465</v>
      </c>
      <c r="D607" s="109">
        <v>1200080430</v>
      </c>
      <c r="E607" s="108" t="s">
        <v>3115</v>
      </c>
      <c r="F607" s="109">
        <v>2013</v>
      </c>
      <c r="G607" s="110">
        <v>44389</v>
      </c>
      <c r="H607" s="109">
        <f t="shared" si="92"/>
        <v>8</v>
      </c>
      <c r="I607" s="109">
        <v>15</v>
      </c>
      <c r="J607" s="111">
        <f t="shared" si="93"/>
        <v>6.3333333333333325E-2</v>
      </c>
      <c r="K607" s="112">
        <v>964143</v>
      </c>
      <c r="L607" s="112">
        <v>208885.64</v>
      </c>
      <c r="M607" s="121">
        <v>0.18</v>
      </c>
      <c r="N607" s="112">
        <f t="shared" si="94"/>
        <v>1137688.74</v>
      </c>
      <c r="O607" s="112">
        <f t="shared" si="95"/>
        <v>576428.96159999992</v>
      </c>
      <c r="P607" s="114">
        <f t="shared" si="98"/>
        <v>561259.77840000007</v>
      </c>
      <c r="Q607" s="115">
        <f t="shared" si="99"/>
        <v>505133.80056000006</v>
      </c>
    </row>
    <row r="608" spans="2:17" x14ac:dyDescent="0.25">
      <c r="B608" s="109">
        <v>603</v>
      </c>
      <c r="C608" s="109" t="s">
        <v>6465</v>
      </c>
      <c r="D608" s="109">
        <v>1200080610</v>
      </c>
      <c r="E608" s="108" t="s">
        <v>358</v>
      </c>
      <c r="F608" s="109">
        <v>2013</v>
      </c>
      <c r="G608" s="110">
        <v>44389</v>
      </c>
      <c r="H608" s="109">
        <f t="shared" si="92"/>
        <v>8</v>
      </c>
      <c r="I608" s="109">
        <v>10</v>
      </c>
      <c r="J608" s="111">
        <f t="shared" si="93"/>
        <v>9.5000000000000001E-2</v>
      </c>
      <c r="K608" s="112">
        <v>463000</v>
      </c>
      <c r="L608" s="112">
        <v>100792.88</v>
      </c>
      <c r="M608" s="121">
        <v>0.18</v>
      </c>
      <c r="N608" s="112">
        <f t="shared" si="94"/>
        <v>546340</v>
      </c>
      <c r="O608" s="112">
        <f t="shared" si="95"/>
        <v>415218.4</v>
      </c>
      <c r="P608" s="114">
        <f t="shared" si="98"/>
        <v>131121.59999999998</v>
      </c>
      <c r="Q608" s="115">
        <f t="shared" si="99"/>
        <v>118009.43999999999</v>
      </c>
    </row>
    <row r="609" spans="2:17" x14ac:dyDescent="0.25">
      <c r="B609" s="109">
        <v>604</v>
      </c>
      <c r="C609" s="109" t="s">
        <v>6465</v>
      </c>
      <c r="D609" s="109">
        <v>1200077110</v>
      </c>
      <c r="E609" s="108" t="s">
        <v>3116</v>
      </c>
      <c r="F609" s="109">
        <v>2013</v>
      </c>
      <c r="G609" s="110">
        <v>44389</v>
      </c>
      <c r="H609" s="109">
        <f t="shared" si="92"/>
        <v>8</v>
      </c>
      <c r="I609" s="109">
        <v>10</v>
      </c>
      <c r="J609" s="111">
        <f t="shared" si="93"/>
        <v>9.5000000000000001E-2</v>
      </c>
      <c r="K609" s="112">
        <v>75171</v>
      </c>
      <c r="L609" s="112">
        <v>14735.58</v>
      </c>
      <c r="M609" s="121">
        <v>0.18</v>
      </c>
      <c r="N609" s="112">
        <f t="shared" si="94"/>
        <v>88701.78</v>
      </c>
      <c r="O609" s="112">
        <f t="shared" si="95"/>
        <v>67413.352799999993</v>
      </c>
      <c r="P609" s="114">
        <f t="shared" si="98"/>
        <v>21288.427200000006</v>
      </c>
      <c r="Q609" s="115">
        <f t="shared" si="99"/>
        <v>19159.584480000005</v>
      </c>
    </row>
    <row r="610" spans="2:17" x14ac:dyDescent="0.25">
      <c r="B610" s="109">
        <v>605</v>
      </c>
      <c r="C610" s="109" t="s">
        <v>6465</v>
      </c>
      <c r="D610" s="109">
        <v>1200079980</v>
      </c>
      <c r="E610" s="108" t="s">
        <v>3117</v>
      </c>
      <c r="F610" s="109">
        <v>2013</v>
      </c>
      <c r="G610" s="110">
        <v>44389</v>
      </c>
      <c r="H610" s="109">
        <f t="shared" si="92"/>
        <v>8</v>
      </c>
      <c r="I610" s="109">
        <v>10</v>
      </c>
      <c r="J610" s="111">
        <f t="shared" si="93"/>
        <v>9.5000000000000001E-2</v>
      </c>
      <c r="K610" s="112">
        <v>30500</v>
      </c>
      <c r="L610" s="112">
        <v>6441.27</v>
      </c>
      <c r="M610" s="121">
        <v>0.18</v>
      </c>
      <c r="N610" s="112">
        <f t="shared" si="94"/>
        <v>35990</v>
      </c>
      <c r="O610" s="112">
        <f t="shared" si="95"/>
        <v>27352.400000000001</v>
      </c>
      <c r="P610" s="114">
        <f t="shared" si="98"/>
        <v>8637.5999999999985</v>
      </c>
      <c r="Q610" s="115">
        <f t="shared" si="99"/>
        <v>7773.8399999999992</v>
      </c>
    </row>
    <row r="611" spans="2:17" x14ac:dyDescent="0.25">
      <c r="B611" s="109">
        <v>606</v>
      </c>
      <c r="C611" s="109" t="s">
        <v>6465</v>
      </c>
      <c r="D611" s="109">
        <v>1200077140</v>
      </c>
      <c r="E611" s="108" t="s">
        <v>3118</v>
      </c>
      <c r="F611" s="109">
        <v>2013</v>
      </c>
      <c r="G611" s="110">
        <v>44389</v>
      </c>
      <c r="H611" s="109">
        <f t="shared" si="92"/>
        <v>8</v>
      </c>
      <c r="I611" s="109">
        <v>10</v>
      </c>
      <c r="J611" s="111">
        <f t="shared" si="93"/>
        <v>9.5000000000000001E-2</v>
      </c>
      <c r="K611" s="112">
        <v>26520</v>
      </c>
      <c r="L611" s="112">
        <v>4824.95</v>
      </c>
      <c r="M611" s="121">
        <v>0.18</v>
      </c>
      <c r="N611" s="112">
        <f t="shared" si="94"/>
        <v>31293.599999999999</v>
      </c>
      <c r="O611" s="112">
        <f t="shared" si="95"/>
        <v>23783.135999999999</v>
      </c>
      <c r="P611" s="114">
        <f t="shared" si="98"/>
        <v>7510.4639999999999</v>
      </c>
      <c r="Q611" s="115">
        <f t="shared" si="99"/>
        <v>6759.4175999999998</v>
      </c>
    </row>
    <row r="612" spans="2:17" x14ac:dyDescent="0.25">
      <c r="B612" s="109">
        <v>607</v>
      </c>
      <c r="C612" s="109" t="s">
        <v>6465</v>
      </c>
      <c r="D612" s="109">
        <v>1200079990</v>
      </c>
      <c r="E612" s="108" t="s">
        <v>3119</v>
      </c>
      <c r="F612" s="109">
        <v>2013</v>
      </c>
      <c r="G612" s="110">
        <v>44389</v>
      </c>
      <c r="H612" s="109">
        <f t="shared" si="92"/>
        <v>8</v>
      </c>
      <c r="I612" s="109">
        <v>3</v>
      </c>
      <c r="J612" s="111">
        <f t="shared" si="93"/>
        <v>0.31666666666666665</v>
      </c>
      <c r="K612" s="112">
        <v>18860</v>
      </c>
      <c r="L612" s="112">
        <v>3758.98</v>
      </c>
      <c r="M612" s="121">
        <v>0.18</v>
      </c>
      <c r="N612" s="112">
        <f t="shared" si="94"/>
        <v>22254.799999999999</v>
      </c>
      <c r="O612" s="112">
        <f t="shared" si="95"/>
        <v>56378.82666666666</v>
      </c>
      <c r="P612" s="114">
        <f t="shared" si="98"/>
        <v>1112.74</v>
      </c>
      <c r="Q612" s="115">
        <f t="shared" si="99"/>
        <v>1112.74</v>
      </c>
    </row>
    <row r="613" spans="2:17" x14ac:dyDescent="0.25">
      <c r="B613" s="109">
        <v>608</v>
      </c>
      <c r="C613" s="109" t="s">
        <v>6465</v>
      </c>
      <c r="D613" s="109">
        <v>1200080000</v>
      </c>
      <c r="E613" s="108" t="s">
        <v>3120</v>
      </c>
      <c r="F613" s="109">
        <v>2013</v>
      </c>
      <c r="G613" s="110">
        <v>44389</v>
      </c>
      <c r="H613" s="109">
        <f t="shared" si="92"/>
        <v>8</v>
      </c>
      <c r="I613" s="109">
        <v>10</v>
      </c>
      <c r="J613" s="111">
        <f t="shared" si="93"/>
        <v>9.5000000000000001E-2</v>
      </c>
      <c r="K613" s="112">
        <v>16000</v>
      </c>
      <c r="L613" s="112">
        <v>3188.92</v>
      </c>
      <c r="M613" s="121">
        <v>0.18</v>
      </c>
      <c r="N613" s="112">
        <f t="shared" si="94"/>
        <v>18880</v>
      </c>
      <c r="O613" s="112">
        <f t="shared" si="95"/>
        <v>14348.8</v>
      </c>
      <c r="P613" s="114">
        <f t="shared" si="98"/>
        <v>4531.2000000000007</v>
      </c>
      <c r="Q613" s="115">
        <f t="shared" si="99"/>
        <v>4078.0800000000008</v>
      </c>
    </row>
    <row r="614" spans="2:17" x14ac:dyDescent="0.25">
      <c r="B614" s="109">
        <v>609</v>
      </c>
      <c r="C614" s="109" t="s">
        <v>6465</v>
      </c>
      <c r="D614" s="109">
        <v>1200082190</v>
      </c>
      <c r="E614" s="108" t="s">
        <v>3121</v>
      </c>
      <c r="F614" s="109">
        <v>2013</v>
      </c>
      <c r="G614" s="110">
        <v>44389</v>
      </c>
      <c r="H614" s="109">
        <f t="shared" si="92"/>
        <v>8</v>
      </c>
      <c r="I614" s="109">
        <v>8</v>
      </c>
      <c r="J614" s="111">
        <f t="shared" si="93"/>
        <v>0.11874999999999999</v>
      </c>
      <c r="K614" s="112">
        <v>10400</v>
      </c>
      <c r="L614" s="112">
        <v>2412.5300000000002</v>
      </c>
      <c r="M614" s="121">
        <v>0.18</v>
      </c>
      <c r="N614" s="112">
        <f t="shared" si="94"/>
        <v>12272</v>
      </c>
      <c r="O614" s="112">
        <f t="shared" si="95"/>
        <v>11658.4</v>
      </c>
      <c r="P614" s="114">
        <f t="shared" si="98"/>
        <v>613.60000000000036</v>
      </c>
      <c r="Q614" s="115">
        <f t="shared" si="99"/>
        <v>613.60000000000036</v>
      </c>
    </row>
    <row r="615" spans="2:17" x14ac:dyDescent="0.25">
      <c r="B615" s="109">
        <v>610</v>
      </c>
      <c r="C615" s="109" t="s">
        <v>6465</v>
      </c>
      <c r="D615" s="109">
        <v>1200081480</v>
      </c>
      <c r="E615" s="108" t="s">
        <v>3122</v>
      </c>
      <c r="F615" s="109">
        <v>2013</v>
      </c>
      <c r="G615" s="110">
        <v>44389</v>
      </c>
      <c r="H615" s="109">
        <f t="shared" si="92"/>
        <v>8</v>
      </c>
      <c r="I615" s="109">
        <v>10</v>
      </c>
      <c r="J615" s="111">
        <f t="shared" si="93"/>
        <v>9.5000000000000001E-2</v>
      </c>
      <c r="K615" s="112">
        <v>7590</v>
      </c>
      <c r="L615" s="112">
        <v>1714.25</v>
      </c>
      <c r="M615" s="121">
        <v>0.18</v>
      </c>
      <c r="N615" s="112">
        <f t="shared" si="94"/>
        <v>8956.1999999999989</v>
      </c>
      <c r="O615" s="112">
        <f t="shared" si="95"/>
        <v>6806.7119999999995</v>
      </c>
      <c r="P615" s="114">
        <f t="shared" si="98"/>
        <v>2149.4879999999994</v>
      </c>
      <c r="Q615" s="115">
        <f t="shared" si="99"/>
        <v>1934.5391999999995</v>
      </c>
    </row>
    <row r="616" spans="2:17" x14ac:dyDescent="0.25">
      <c r="B616" s="109">
        <v>611</v>
      </c>
      <c r="C616" s="109" t="s">
        <v>6465</v>
      </c>
      <c r="D616" s="109">
        <v>1200091960</v>
      </c>
      <c r="E616" s="108" t="s">
        <v>1275</v>
      </c>
      <c r="F616" s="109">
        <v>2014</v>
      </c>
      <c r="G616" s="110">
        <v>44389</v>
      </c>
      <c r="H616" s="109">
        <f t="shared" si="92"/>
        <v>7</v>
      </c>
      <c r="I616" s="109">
        <v>15</v>
      </c>
      <c r="J616" s="111">
        <f t="shared" si="93"/>
        <v>6.3333333333333325E-2</v>
      </c>
      <c r="K616" s="112">
        <v>1740714.46</v>
      </c>
      <c r="L616" s="112">
        <v>623795.73</v>
      </c>
      <c r="M616" s="121">
        <v>0.08</v>
      </c>
      <c r="N616" s="112">
        <f t="shared" si="94"/>
        <v>1879971.6168000002</v>
      </c>
      <c r="O616" s="112">
        <f t="shared" si="95"/>
        <v>833454.0834479999</v>
      </c>
      <c r="P616" s="114">
        <f t="shared" si="98"/>
        <v>1046517.5333520003</v>
      </c>
      <c r="Q616" s="115">
        <f t="shared" si="99"/>
        <v>941865.78001680027</v>
      </c>
    </row>
    <row r="617" spans="2:17" x14ac:dyDescent="0.25">
      <c r="B617" s="109">
        <v>612</v>
      </c>
      <c r="C617" s="109" t="s">
        <v>6465</v>
      </c>
      <c r="D617" s="109">
        <v>1200091650</v>
      </c>
      <c r="E617" s="108" t="s">
        <v>3123</v>
      </c>
      <c r="F617" s="109">
        <v>2014</v>
      </c>
      <c r="G617" s="110">
        <v>44389</v>
      </c>
      <c r="H617" s="109">
        <f t="shared" si="92"/>
        <v>7</v>
      </c>
      <c r="I617" s="109">
        <v>15</v>
      </c>
      <c r="J617" s="111">
        <f t="shared" si="93"/>
        <v>6.3333333333333325E-2</v>
      </c>
      <c r="K617" s="112">
        <v>1498782.39</v>
      </c>
      <c r="L617" s="112">
        <v>519441.02</v>
      </c>
      <c r="M617" s="121">
        <v>0.08</v>
      </c>
      <c r="N617" s="112">
        <f t="shared" si="94"/>
        <v>1618684.9812</v>
      </c>
      <c r="O617" s="112">
        <f t="shared" si="95"/>
        <v>717617.00833199988</v>
      </c>
      <c r="P617" s="114">
        <f t="shared" si="98"/>
        <v>901067.97286800016</v>
      </c>
      <c r="Q617" s="115">
        <f t="shared" si="99"/>
        <v>810961.17558120016</v>
      </c>
    </row>
    <row r="618" spans="2:17" x14ac:dyDescent="0.25">
      <c r="B618" s="109">
        <v>613</v>
      </c>
      <c r="C618" s="109" t="s">
        <v>6465</v>
      </c>
      <c r="D618" s="109">
        <v>1200083790</v>
      </c>
      <c r="E618" s="108" t="s">
        <v>3124</v>
      </c>
      <c r="F618" s="109">
        <v>2014</v>
      </c>
      <c r="G618" s="110">
        <v>44389</v>
      </c>
      <c r="H618" s="109">
        <f t="shared" si="92"/>
        <v>7</v>
      </c>
      <c r="I618" s="109">
        <v>15</v>
      </c>
      <c r="J618" s="111">
        <f t="shared" si="93"/>
        <v>6.3333333333333325E-2</v>
      </c>
      <c r="K618" s="112">
        <v>923648</v>
      </c>
      <c r="L618" s="112">
        <v>285192.13</v>
      </c>
      <c r="M618" s="121">
        <v>0.01</v>
      </c>
      <c r="N618" s="112">
        <f t="shared" si="94"/>
        <v>932884.47999999998</v>
      </c>
      <c r="O618" s="112">
        <f t="shared" si="95"/>
        <v>413578.78613333323</v>
      </c>
      <c r="P618" s="138">
        <f t="shared" si="96"/>
        <v>519305.69386666676</v>
      </c>
      <c r="Q618" s="139">
        <f t="shared" si="97"/>
        <v>467375.12448000011</v>
      </c>
    </row>
    <row r="619" spans="2:17" x14ac:dyDescent="0.25">
      <c r="B619" s="109">
        <v>614</v>
      </c>
      <c r="C619" s="109" t="s">
        <v>6465</v>
      </c>
      <c r="D619" s="109">
        <v>1200084350</v>
      </c>
      <c r="E619" s="108" t="s">
        <v>3125</v>
      </c>
      <c r="F619" s="109">
        <v>2014</v>
      </c>
      <c r="G619" s="110">
        <v>44389</v>
      </c>
      <c r="H619" s="109">
        <f t="shared" si="92"/>
        <v>7</v>
      </c>
      <c r="I619" s="109">
        <v>10</v>
      </c>
      <c r="J619" s="111">
        <f t="shared" si="93"/>
        <v>9.5000000000000001E-2</v>
      </c>
      <c r="K619" s="112">
        <v>360852</v>
      </c>
      <c r="L619" s="112">
        <v>104399.91</v>
      </c>
      <c r="M619" s="121">
        <v>0.08</v>
      </c>
      <c r="N619" s="112">
        <f t="shared" si="94"/>
        <v>389720.16000000003</v>
      </c>
      <c r="O619" s="112">
        <f t="shared" si="95"/>
        <v>259163.90640000004</v>
      </c>
      <c r="P619" s="114">
        <f t="shared" ref="P619:P633" si="100">IF(N619-O619&lt;=0,5%*N619,N619-O619)</f>
        <v>130556.2536</v>
      </c>
      <c r="Q619" s="115">
        <f t="shared" ref="Q619:Q633" si="101">IF(P619=N619*5%,P619,P619*0.9)</f>
        <v>117500.62824000001</v>
      </c>
    </row>
    <row r="620" spans="2:17" x14ac:dyDescent="0.25">
      <c r="B620" s="109">
        <v>615</v>
      </c>
      <c r="C620" s="109" t="s">
        <v>6465</v>
      </c>
      <c r="D620" s="109">
        <v>1200083810</v>
      </c>
      <c r="E620" s="108" t="s">
        <v>3126</v>
      </c>
      <c r="F620" s="109">
        <v>2014</v>
      </c>
      <c r="G620" s="110">
        <v>44389</v>
      </c>
      <c r="H620" s="109">
        <f t="shared" si="92"/>
        <v>7</v>
      </c>
      <c r="I620" s="109">
        <v>10</v>
      </c>
      <c r="J620" s="111">
        <f t="shared" si="93"/>
        <v>9.5000000000000001E-2</v>
      </c>
      <c r="K620" s="112">
        <v>250459</v>
      </c>
      <c r="L620" s="112">
        <v>74520.14</v>
      </c>
      <c r="M620" s="121">
        <v>0.08</v>
      </c>
      <c r="N620" s="112">
        <f t="shared" si="94"/>
        <v>270495.72000000003</v>
      </c>
      <c r="O620" s="112">
        <f t="shared" si="95"/>
        <v>179879.65380000003</v>
      </c>
      <c r="P620" s="114">
        <f t="shared" si="100"/>
        <v>90616.066200000001</v>
      </c>
      <c r="Q620" s="115">
        <f t="shared" si="101"/>
        <v>81554.45958000001</v>
      </c>
    </row>
    <row r="621" spans="2:17" x14ac:dyDescent="0.25">
      <c r="B621" s="109">
        <v>616</v>
      </c>
      <c r="C621" s="109" t="s">
        <v>6465</v>
      </c>
      <c r="D621" s="109">
        <v>1200090440</v>
      </c>
      <c r="E621" s="108" t="s">
        <v>3127</v>
      </c>
      <c r="F621" s="109">
        <v>2014</v>
      </c>
      <c r="G621" s="110">
        <v>44389</v>
      </c>
      <c r="H621" s="109">
        <f t="shared" si="92"/>
        <v>7</v>
      </c>
      <c r="I621" s="109">
        <v>10</v>
      </c>
      <c r="J621" s="111">
        <f t="shared" si="93"/>
        <v>9.5000000000000001E-2</v>
      </c>
      <c r="K621" s="112">
        <v>238000</v>
      </c>
      <c r="L621" s="112">
        <v>70878.36</v>
      </c>
      <c r="M621" s="121">
        <v>0.08</v>
      </c>
      <c r="N621" s="112">
        <f t="shared" si="94"/>
        <v>257040.00000000003</v>
      </c>
      <c r="O621" s="112">
        <f t="shared" si="95"/>
        <v>170931.60000000003</v>
      </c>
      <c r="P621" s="114">
        <f t="shared" si="100"/>
        <v>86108.4</v>
      </c>
      <c r="Q621" s="115">
        <f t="shared" si="101"/>
        <v>77497.56</v>
      </c>
    </row>
    <row r="622" spans="2:17" x14ac:dyDescent="0.25">
      <c r="B622" s="109">
        <v>617</v>
      </c>
      <c r="C622" s="109" t="s">
        <v>6465</v>
      </c>
      <c r="D622" s="109">
        <v>1200090950</v>
      </c>
      <c r="E622" s="108" t="s">
        <v>3128</v>
      </c>
      <c r="F622" s="109">
        <v>2014</v>
      </c>
      <c r="G622" s="110">
        <v>44389</v>
      </c>
      <c r="H622" s="109">
        <f t="shared" si="92"/>
        <v>7</v>
      </c>
      <c r="I622" s="109">
        <v>10</v>
      </c>
      <c r="J622" s="111">
        <f t="shared" si="93"/>
        <v>9.5000000000000001E-2</v>
      </c>
      <c r="K622" s="112">
        <v>213600</v>
      </c>
      <c r="L622" s="112">
        <v>64840.78</v>
      </c>
      <c r="M622" s="121">
        <v>0.08</v>
      </c>
      <c r="N622" s="112">
        <f t="shared" si="94"/>
        <v>230688.00000000003</v>
      </c>
      <c r="O622" s="112">
        <f t="shared" si="95"/>
        <v>153407.52000000002</v>
      </c>
      <c r="P622" s="114">
        <f t="shared" si="100"/>
        <v>77280.48000000001</v>
      </c>
      <c r="Q622" s="115">
        <f t="shared" si="101"/>
        <v>69552.432000000015</v>
      </c>
    </row>
    <row r="623" spans="2:17" x14ac:dyDescent="0.25">
      <c r="B623" s="109">
        <v>618</v>
      </c>
      <c r="C623" s="109" t="s">
        <v>6465</v>
      </c>
      <c r="D623" s="109">
        <v>1200082880</v>
      </c>
      <c r="E623" s="108" t="s">
        <v>3129</v>
      </c>
      <c r="F623" s="109">
        <v>2014</v>
      </c>
      <c r="G623" s="110">
        <v>44389</v>
      </c>
      <c r="H623" s="109">
        <f t="shared" si="92"/>
        <v>7</v>
      </c>
      <c r="I623" s="109">
        <v>10</v>
      </c>
      <c r="J623" s="111">
        <f t="shared" si="93"/>
        <v>9.5000000000000001E-2</v>
      </c>
      <c r="K623" s="112">
        <v>107800</v>
      </c>
      <c r="L623" s="112">
        <v>27959.7</v>
      </c>
      <c r="M623" s="121">
        <v>0.08</v>
      </c>
      <c r="N623" s="112">
        <f t="shared" si="94"/>
        <v>116424.00000000001</v>
      </c>
      <c r="O623" s="112">
        <f t="shared" si="95"/>
        <v>77421.960000000021</v>
      </c>
      <c r="P623" s="114">
        <f t="shared" si="100"/>
        <v>39002.039999999994</v>
      </c>
      <c r="Q623" s="115">
        <f t="shared" si="101"/>
        <v>35101.835999999996</v>
      </c>
    </row>
    <row r="624" spans="2:17" x14ac:dyDescent="0.25">
      <c r="B624" s="109">
        <v>619</v>
      </c>
      <c r="C624" s="109" t="s">
        <v>6465</v>
      </c>
      <c r="D624" s="109">
        <v>1200082200</v>
      </c>
      <c r="E624" s="108" t="s">
        <v>3130</v>
      </c>
      <c r="F624" s="109">
        <v>2014</v>
      </c>
      <c r="G624" s="110">
        <v>44389</v>
      </c>
      <c r="H624" s="109">
        <f t="shared" si="92"/>
        <v>7</v>
      </c>
      <c r="I624" s="109">
        <v>10</v>
      </c>
      <c r="J624" s="111">
        <f t="shared" si="93"/>
        <v>9.5000000000000001E-2</v>
      </c>
      <c r="K624" s="112">
        <v>63380</v>
      </c>
      <c r="L624" s="112">
        <v>15773.59</v>
      </c>
      <c r="M624" s="121">
        <v>0.08</v>
      </c>
      <c r="N624" s="112">
        <f t="shared" si="94"/>
        <v>68450.400000000009</v>
      </c>
      <c r="O624" s="112">
        <f t="shared" si="95"/>
        <v>45519.516000000011</v>
      </c>
      <c r="P624" s="114">
        <f t="shared" si="100"/>
        <v>22930.883999999998</v>
      </c>
      <c r="Q624" s="115">
        <f t="shared" si="101"/>
        <v>20637.795599999998</v>
      </c>
    </row>
    <row r="625" spans="2:17" x14ac:dyDescent="0.25">
      <c r="B625" s="109">
        <v>620</v>
      </c>
      <c r="C625" s="109" t="s">
        <v>6465</v>
      </c>
      <c r="D625" s="109">
        <v>1200095130</v>
      </c>
      <c r="E625" s="108" t="s">
        <v>3131</v>
      </c>
      <c r="F625" s="109">
        <v>2014</v>
      </c>
      <c r="G625" s="110">
        <v>44389</v>
      </c>
      <c r="H625" s="109">
        <f t="shared" si="92"/>
        <v>7</v>
      </c>
      <c r="I625" s="109">
        <v>10</v>
      </c>
      <c r="J625" s="111">
        <f t="shared" si="93"/>
        <v>9.5000000000000001E-2</v>
      </c>
      <c r="K625" s="112">
        <v>33807.839999999997</v>
      </c>
      <c r="L625" s="112">
        <v>11846.66</v>
      </c>
      <c r="M625" s="121">
        <v>0.08</v>
      </c>
      <c r="N625" s="112">
        <f t="shared" si="94"/>
        <v>36512.467199999999</v>
      </c>
      <c r="O625" s="112">
        <f t="shared" si="95"/>
        <v>24280.790688000001</v>
      </c>
      <c r="P625" s="114">
        <f t="shared" si="100"/>
        <v>12231.676511999998</v>
      </c>
      <c r="Q625" s="115">
        <f t="shared" si="101"/>
        <v>11008.508860799999</v>
      </c>
    </row>
    <row r="626" spans="2:17" x14ac:dyDescent="0.25">
      <c r="B626" s="109">
        <v>621</v>
      </c>
      <c r="C626" s="109" t="s">
        <v>6465</v>
      </c>
      <c r="D626" s="109">
        <v>1200091651</v>
      </c>
      <c r="E626" s="108" t="s">
        <v>3132</v>
      </c>
      <c r="F626" s="109">
        <v>2014</v>
      </c>
      <c r="G626" s="110">
        <v>44389</v>
      </c>
      <c r="H626" s="109">
        <f t="shared" si="92"/>
        <v>7</v>
      </c>
      <c r="I626" s="109">
        <v>10</v>
      </c>
      <c r="J626" s="111">
        <f t="shared" si="93"/>
        <v>9.5000000000000001E-2</v>
      </c>
      <c r="K626" s="112">
        <v>21365.95</v>
      </c>
      <c r="L626" s="112">
        <v>13293.72</v>
      </c>
      <c r="M626" s="121">
        <v>0.08</v>
      </c>
      <c r="N626" s="112">
        <f t="shared" si="94"/>
        <v>23075.226000000002</v>
      </c>
      <c r="O626" s="112">
        <f t="shared" si="95"/>
        <v>15345.025290000003</v>
      </c>
      <c r="P626" s="114">
        <f t="shared" si="100"/>
        <v>7730.2007099999992</v>
      </c>
      <c r="Q626" s="115">
        <f t="shared" si="101"/>
        <v>6957.1806389999992</v>
      </c>
    </row>
    <row r="627" spans="2:17" x14ac:dyDescent="0.25">
      <c r="B627" s="109">
        <v>622</v>
      </c>
      <c r="C627" s="109" t="s">
        <v>6465</v>
      </c>
      <c r="D627" s="109">
        <v>1200091550</v>
      </c>
      <c r="E627" s="108" t="s">
        <v>3133</v>
      </c>
      <c r="F627" s="109">
        <v>2014</v>
      </c>
      <c r="G627" s="110">
        <v>44389</v>
      </c>
      <c r="H627" s="109">
        <f t="shared" si="92"/>
        <v>7</v>
      </c>
      <c r="I627" s="109">
        <v>10</v>
      </c>
      <c r="J627" s="111">
        <f t="shared" si="93"/>
        <v>9.5000000000000001E-2</v>
      </c>
      <c r="K627" s="112">
        <v>19550</v>
      </c>
      <c r="L627" s="112">
        <v>6004.26</v>
      </c>
      <c r="M627" s="121">
        <v>0.08</v>
      </c>
      <c r="N627" s="112">
        <f t="shared" si="94"/>
        <v>21114</v>
      </c>
      <c r="O627" s="112">
        <f t="shared" si="95"/>
        <v>14040.810000000001</v>
      </c>
      <c r="P627" s="114">
        <f t="shared" si="100"/>
        <v>7073.1899999999987</v>
      </c>
      <c r="Q627" s="115">
        <f t="shared" si="101"/>
        <v>6365.8709999999992</v>
      </c>
    </row>
    <row r="628" spans="2:17" x14ac:dyDescent="0.25">
      <c r="B628" s="109">
        <v>623</v>
      </c>
      <c r="C628" s="109" t="s">
        <v>6465</v>
      </c>
      <c r="D628" s="109">
        <v>1200082360</v>
      </c>
      <c r="E628" s="108" t="s">
        <v>3134</v>
      </c>
      <c r="F628" s="109">
        <v>2014</v>
      </c>
      <c r="G628" s="110">
        <v>44389</v>
      </c>
      <c r="H628" s="109">
        <f t="shared" si="92"/>
        <v>7</v>
      </c>
      <c r="I628" s="109">
        <v>10</v>
      </c>
      <c r="J628" s="111">
        <f t="shared" si="93"/>
        <v>9.5000000000000001E-2</v>
      </c>
      <c r="K628" s="112">
        <v>8800</v>
      </c>
      <c r="L628" s="112">
        <v>2175.21</v>
      </c>
      <c r="M628" s="121">
        <v>0.08</v>
      </c>
      <c r="N628" s="112">
        <f t="shared" si="94"/>
        <v>9504</v>
      </c>
      <c r="O628" s="112">
        <f t="shared" si="95"/>
        <v>6320.1600000000008</v>
      </c>
      <c r="P628" s="114">
        <f t="shared" si="100"/>
        <v>3183.8399999999992</v>
      </c>
      <c r="Q628" s="115">
        <f t="shared" si="101"/>
        <v>2865.4559999999992</v>
      </c>
    </row>
    <row r="629" spans="2:17" x14ac:dyDescent="0.25">
      <c r="B629" s="109">
        <v>624</v>
      </c>
      <c r="C629" s="109" t="s">
        <v>6465</v>
      </c>
      <c r="D629" s="109">
        <v>1200106170</v>
      </c>
      <c r="E629" s="108" t="s">
        <v>3135</v>
      </c>
      <c r="F629" s="109">
        <v>2015</v>
      </c>
      <c r="G629" s="110">
        <v>44389</v>
      </c>
      <c r="H629" s="109">
        <f t="shared" si="92"/>
        <v>6</v>
      </c>
      <c r="I629" s="109">
        <v>15</v>
      </c>
      <c r="J629" s="111">
        <f t="shared" si="93"/>
        <v>6.3333333333333325E-2</v>
      </c>
      <c r="K629" s="112">
        <v>3058863.5</v>
      </c>
      <c r="L629" s="112">
        <v>1326203.6000000001</v>
      </c>
      <c r="M629" s="121">
        <v>0</v>
      </c>
      <c r="N629" s="112">
        <f t="shared" si="94"/>
        <v>3058863.5</v>
      </c>
      <c r="O629" s="112">
        <f t="shared" si="95"/>
        <v>1162368.1299999999</v>
      </c>
      <c r="P629" s="114">
        <f t="shared" si="100"/>
        <v>1896495.37</v>
      </c>
      <c r="Q629" s="115">
        <f t="shared" si="101"/>
        <v>1706845.8330000001</v>
      </c>
    </row>
    <row r="630" spans="2:17" x14ac:dyDescent="0.25">
      <c r="B630" s="109">
        <v>625</v>
      </c>
      <c r="C630" s="109" t="s">
        <v>6465</v>
      </c>
      <c r="D630" s="109">
        <v>1200101150</v>
      </c>
      <c r="E630" s="108" t="s">
        <v>3136</v>
      </c>
      <c r="F630" s="109">
        <v>2015</v>
      </c>
      <c r="G630" s="110">
        <v>44389</v>
      </c>
      <c r="H630" s="109">
        <f t="shared" si="92"/>
        <v>6</v>
      </c>
      <c r="I630" s="109">
        <v>15</v>
      </c>
      <c r="J630" s="111">
        <f t="shared" si="93"/>
        <v>6.3333333333333325E-2</v>
      </c>
      <c r="K630" s="112">
        <v>2223467</v>
      </c>
      <c r="L630" s="112">
        <v>965830.86</v>
      </c>
      <c r="M630" s="121">
        <v>0</v>
      </c>
      <c r="N630" s="112">
        <f t="shared" si="94"/>
        <v>2223467</v>
      </c>
      <c r="O630" s="112">
        <f t="shared" si="95"/>
        <v>844917.45999999985</v>
      </c>
      <c r="P630" s="114">
        <f t="shared" si="100"/>
        <v>1378549.54</v>
      </c>
      <c r="Q630" s="115">
        <f t="shared" si="101"/>
        <v>1240694.5860000001</v>
      </c>
    </row>
    <row r="631" spans="2:17" x14ac:dyDescent="0.25">
      <c r="B631" s="109">
        <v>626</v>
      </c>
      <c r="C631" s="109" t="s">
        <v>6465</v>
      </c>
      <c r="D631" s="109">
        <v>1200094070</v>
      </c>
      <c r="E631" s="108" t="s">
        <v>3137</v>
      </c>
      <c r="F631" s="109">
        <v>2015</v>
      </c>
      <c r="G631" s="110">
        <v>44389</v>
      </c>
      <c r="H631" s="109">
        <f t="shared" si="92"/>
        <v>6</v>
      </c>
      <c r="I631" s="109">
        <v>15</v>
      </c>
      <c r="J631" s="111">
        <f t="shared" si="93"/>
        <v>6.3333333333333325E-2</v>
      </c>
      <c r="K631" s="112">
        <v>1320070.25</v>
      </c>
      <c r="L631" s="112">
        <v>477395.24</v>
      </c>
      <c r="M631" s="121">
        <v>0</v>
      </c>
      <c r="N631" s="112">
        <f t="shared" si="94"/>
        <v>1320070.25</v>
      </c>
      <c r="O631" s="112">
        <f t="shared" si="95"/>
        <v>501626.69499999995</v>
      </c>
      <c r="P631" s="114">
        <f t="shared" si="100"/>
        <v>818443.55500000005</v>
      </c>
      <c r="Q631" s="115">
        <f t="shared" si="101"/>
        <v>736599.1995000001</v>
      </c>
    </row>
    <row r="632" spans="2:17" x14ac:dyDescent="0.25">
      <c r="B632" s="109">
        <v>627</v>
      </c>
      <c r="C632" s="109" t="s">
        <v>6465</v>
      </c>
      <c r="D632" s="109">
        <v>1200098980</v>
      </c>
      <c r="E632" s="108" t="s">
        <v>3138</v>
      </c>
      <c r="F632" s="109">
        <v>2015</v>
      </c>
      <c r="G632" s="110">
        <v>44389</v>
      </c>
      <c r="H632" s="109">
        <f t="shared" si="92"/>
        <v>6</v>
      </c>
      <c r="I632" s="109">
        <v>15</v>
      </c>
      <c r="J632" s="111">
        <f t="shared" si="93"/>
        <v>6.3333333333333325E-2</v>
      </c>
      <c r="K632" s="112">
        <v>1112552.5</v>
      </c>
      <c r="L632" s="112">
        <v>456521.3</v>
      </c>
      <c r="M632" s="121">
        <v>0</v>
      </c>
      <c r="N632" s="112">
        <f t="shared" si="94"/>
        <v>1112552.5</v>
      </c>
      <c r="O632" s="112">
        <f t="shared" si="95"/>
        <v>422769.94999999995</v>
      </c>
      <c r="P632" s="114">
        <f t="shared" si="100"/>
        <v>689782.55</v>
      </c>
      <c r="Q632" s="115">
        <f t="shared" si="101"/>
        <v>620804.29500000004</v>
      </c>
    </row>
    <row r="633" spans="2:17" x14ac:dyDescent="0.25">
      <c r="B633" s="109">
        <v>628</v>
      </c>
      <c r="C633" s="109" t="s">
        <v>6465</v>
      </c>
      <c r="D633" s="109">
        <v>1200105130</v>
      </c>
      <c r="E633" s="108" t="s">
        <v>3139</v>
      </c>
      <c r="F633" s="109">
        <v>2015</v>
      </c>
      <c r="G633" s="110">
        <v>44389</v>
      </c>
      <c r="H633" s="109">
        <f t="shared" si="92"/>
        <v>6</v>
      </c>
      <c r="I633" s="109">
        <v>15</v>
      </c>
      <c r="J633" s="111">
        <f t="shared" si="93"/>
        <v>6.3333333333333325E-2</v>
      </c>
      <c r="K633" s="112">
        <v>769861.25</v>
      </c>
      <c r="L633" s="112">
        <v>351240.31</v>
      </c>
      <c r="M633" s="121">
        <v>0</v>
      </c>
      <c r="N633" s="112">
        <f t="shared" si="94"/>
        <v>769861.25</v>
      </c>
      <c r="O633" s="112">
        <f t="shared" si="95"/>
        <v>292547.27499999997</v>
      </c>
      <c r="P633" s="114">
        <f t="shared" si="100"/>
        <v>477313.97500000003</v>
      </c>
      <c r="Q633" s="115">
        <f t="shared" si="101"/>
        <v>429582.57750000001</v>
      </c>
    </row>
    <row r="634" spans="2:17" x14ac:dyDescent="0.25">
      <c r="B634" s="109">
        <v>629</v>
      </c>
      <c r="C634" s="109" t="s">
        <v>6465</v>
      </c>
      <c r="D634" s="109">
        <v>1200104720</v>
      </c>
      <c r="E634" s="108" t="s">
        <v>3140</v>
      </c>
      <c r="F634" s="109">
        <v>2015</v>
      </c>
      <c r="G634" s="110">
        <v>44389</v>
      </c>
      <c r="H634" s="109">
        <f t="shared" si="92"/>
        <v>6</v>
      </c>
      <c r="I634" s="109">
        <v>10</v>
      </c>
      <c r="J634" s="111">
        <f t="shared" si="93"/>
        <v>9.5000000000000001E-2</v>
      </c>
      <c r="K634" s="112">
        <v>160000</v>
      </c>
      <c r="L634" s="112">
        <v>71424.39</v>
      </c>
      <c r="M634" s="121">
        <v>0</v>
      </c>
      <c r="N634" s="112">
        <f t="shared" si="94"/>
        <v>160000</v>
      </c>
      <c r="O634" s="112">
        <f t="shared" si="95"/>
        <v>91200.000000000015</v>
      </c>
      <c r="P634" s="138">
        <f t="shared" si="96"/>
        <v>68799.999999999985</v>
      </c>
      <c r="Q634" s="139">
        <f t="shared" si="97"/>
        <v>61919.999999999985</v>
      </c>
    </row>
    <row r="635" spans="2:17" x14ac:dyDescent="0.25">
      <c r="B635" s="109">
        <v>630</v>
      </c>
      <c r="C635" s="109" t="s">
        <v>6465</v>
      </c>
      <c r="D635" s="109">
        <v>1200105310</v>
      </c>
      <c r="E635" s="108" t="s">
        <v>3141</v>
      </c>
      <c r="F635" s="109">
        <v>2015</v>
      </c>
      <c r="G635" s="110">
        <v>44389</v>
      </c>
      <c r="H635" s="109">
        <f t="shared" si="92"/>
        <v>6</v>
      </c>
      <c r="I635" s="109">
        <v>10</v>
      </c>
      <c r="J635" s="111">
        <f t="shared" si="93"/>
        <v>9.5000000000000001E-2</v>
      </c>
      <c r="K635" s="112">
        <v>83653.570000000007</v>
      </c>
      <c r="L635" s="112">
        <v>37845.97</v>
      </c>
      <c r="M635" s="121">
        <v>0</v>
      </c>
      <c r="N635" s="112">
        <f t="shared" si="94"/>
        <v>83653.570000000007</v>
      </c>
      <c r="O635" s="112">
        <f t="shared" si="95"/>
        <v>47682.534900000006</v>
      </c>
      <c r="P635" s="114">
        <f t="shared" ref="P635:P657" si="102">IF(N635-O635&lt;=0,5%*N635,N635-O635)</f>
        <v>35971.035100000001</v>
      </c>
      <c r="Q635" s="115">
        <f t="shared" ref="Q635:Q657" si="103">IF(P635=N635*5%,P635,P635*0.9)</f>
        <v>32373.93159</v>
      </c>
    </row>
    <row r="636" spans="2:17" x14ac:dyDescent="0.25">
      <c r="B636" s="109">
        <v>631</v>
      </c>
      <c r="C636" s="109" t="s">
        <v>6465</v>
      </c>
      <c r="D636" s="109">
        <v>1200098650</v>
      </c>
      <c r="E636" s="108" t="s">
        <v>3142</v>
      </c>
      <c r="F636" s="109">
        <v>2015</v>
      </c>
      <c r="G636" s="110">
        <v>44389</v>
      </c>
      <c r="H636" s="109">
        <f t="shared" si="92"/>
        <v>6</v>
      </c>
      <c r="I636" s="109">
        <v>10</v>
      </c>
      <c r="J636" s="111">
        <f t="shared" si="93"/>
        <v>9.5000000000000001E-2</v>
      </c>
      <c r="K636" s="112">
        <v>65000</v>
      </c>
      <c r="L636" s="112">
        <v>25304.41</v>
      </c>
      <c r="M636" s="121">
        <v>0</v>
      </c>
      <c r="N636" s="112">
        <f t="shared" si="94"/>
        <v>65000</v>
      </c>
      <c r="O636" s="112">
        <f t="shared" si="95"/>
        <v>37050.000000000007</v>
      </c>
      <c r="P636" s="114">
        <f t="shared" si="102"/>
        <v>27949.999999999993</v>
      </c>
      <c r="Q636" s="115">
        <f t="shared" si="103"/>
        <v>25154.999999999993</v>
      </c>
    </row>
    <row r="637" spans="2:17" x14ac:dyDescent="0.25">
      <c r="B637" s="109">
        <v>632</v>
      </c>
      <c r="C637" s="109" t="s">
        <v>6465</v>
      </c>
      <c r="D637" s="109">
        <v>1200103930</v>
      </c>
      <c r="E637" s="108" t="s">
        <v>3143</v>
      </c>
      <c r="F637" s="109">
        <v>2015</v>
      </c>
      <c r="G637" s="110">
        <v>44389</v>
      </c>
      <c r="H637" s="109">
        <f t="shared" si="92"/>
        <v>6</v>
      </c>
      <c r="I637" s="109">
        <v>10</v>
      </c>
      <c r="J637" s="111">
        <f t="shared" si="93"/>
        <v>9.5000000000000001E-2</v>
      </c>
      <c r="K637" s="112">
        <v>31500</v>
      </c>
      <c r="L637" s="112">
        <v>13967</v>
      </c>
      <c r="M637" s="121">
        <v>0</v>
      </c>
      <c r="N637" s="112">
        <f t="shared" si="94"/>
        <v>31500</v>
      </c>
      <c r="O637" s="112">
        <f t="shared" si="95"/>
        <v>17955.000000000004</v>
      </c>
      <c r="P637" s="114">
        <f t="shared" si="102"/>
        <v>13544.999999999996</v>
      </c>
      <c r="Q637" s="115">
        <f t="shared" si="103"/>
        <v>12190.499999999996</v>
      </c>
    </row>
    <row r="638" spans="2:17" x14ac:dyDescent="0.25">
      <c r="B638" s="109">
        <v>633</v>
      </c>
      <c r="C638" s="109" t="s">
        <v>6465</v>
      </c>
      <c r="D638" s="109">
        <v>1200095450</v>
      </c>
      <c r="E638" s="108" t="s">
        <v>3144</v>
      </c>
      <c r="F638" s="109">
        <v>2015</v>
      </c>
      <c r="G638" s="110">
        <v>44389</v>
      </c>
      <c r="H638" s="109">
        <f t="shared" si="92"/>
        <v>6</v>
      </c>
      <c r="I638" s="109">
        <v>10</v>
      </c>
      <c r="J638" s="111">
        <f t="shared" si="93"/>
        <v>9.5000000000000001E-2</v>
      </c>
      <c r="K638" s="112">
        <v>29262</v>
      </c>
      <c r="L638" s="112">
        <v>11439.62</v>
      </c>
      <c r="M638" s="121">
        <v>0</v>
      </c>
      <c r="N638" s="112">
        <f t="shared" si="94"/>
        <v>29262</v>
      </c>
      <c r="O638" s="112">
        <f t="shared" si="95"/>
        <v>16679.34</v>
      </c>
      <c r="P638" s="114">
        <f t="shared" si="102"/>
        <v>12582.66</v>
      </c>
      <c r="Q638" s="115">
        <f t="shared" si="103"/>
        <v>11324.394</v>
      </c>
    </row>
    <row r="639" spans="2:17" x14ac:dyDescent="0.25">
      <c r="B639" s="109">
        <v>634</v>
      </c>
      <c r="C639" s="109" t="s">
        <v>6465</v>
      </c>
      <c r="D639" s="109">
        <v>1200103910</v>
      </c>
      <c r="E639" s="108" t="s">
        <v>3145</v>
      </c>
      <c r="F639" s="109">
        <v>2015</v>
      </c>
      <c r="G639" s="110">
        <v>44389</v>
      </c>
      <c r="H639" s="109">
        <f t="shared" si="92"/>
        <v>6</v>
      </c>
      <c r="I639" s="109">
        <v>10</v>
      </c>
      <c r="J639" s="111">
        <f t="shared" si="93"/>
        <v>9.5000000000000001E-2</v>
      </c>
      <c r="K639" s="112">
        <v>17000</v>
      </c>
      <c r="L639" s="112">
        <v>7342.67</v>
      </c>
      <c r="M639" s="121">
        <v>0</v>
      </c>
      <c r="N639" s="112">
        <f t="shared" si="94"/>
        <v>17000</v>
      </c>
      <c r="O639" s="112">
        <f t="shared" si="95"/>
        <v>9690.0000000000018</v>
      </c>
      <c r="P639" s="114">
        <f t="shared" si="102"/>
        <v>7309.9999999999982</v>
      </c>
      <c r="Q639" s="115">
        <f t="shared" si="103"/>
        <v>6578.9999999999982</v>
      </c>
    </row>
    <row r="640" spans="2:17" x14ac:dyDescent="0.25">
      <c r="B640" s="109">
        <v>635</v>
      </c>
      <c r="C640" s="109" t="s">
        <v>6465</v>
      </c>
      <c r="D640" s="109">
        <v>1200102440</v>
      </c>
      <c r="E640" s="108" t="s">
        <v>3146</v>
      </c>
      <c r="F640" s="109">
        <v>2015</v>
      </c>
      <c r="G640" s="110">
        <v>44389</v>
      </c>
      <c r="H640" s="109">
        <f t="shared" si="92"/>
        <v>6</v>
      </c>
      <c r="I640" s="109">
        <v>10</v>
      </c>
      <c r="J640" s="111">
        <f t="shared" si="93"/>
        <v>9.5000000000000001E-2</v>
      </c>
      <c r="K640" s="112">
        <v>11000</v>
      </c>
      <c r="L640" s="112">
        <v>4703.05</v>
      </c>
      <c r="M640" s="121">
        <v>0</v>
      </c>
      <c r="N640" s="112">
        <f t="shared" si="94"/>
        <v>11000</v>
      </c>
      <c r="O640" s="112">
        <f t="shared" si="95"/>
        <v>6270.0000000000009</v>
      </c>
      <c r="P640" s="114">
        <f t="shared" si="102"/>
        <v>4729.9999999999991</v>
      </c>
      <c r="Q640" s="115">
        <f t="shared" si="103"/>
        <v>4256.9999999999991</v>
      </c>
    </row>
    <row r="641" spans="2:17" x14ac:dyDescent="0.25">
      <c r="B641" s="109">
        <v>636</v>
      </c>
      <c r="C641" s="109" t="s">
        <v>6465</v>
      </c>
      <c r="D641" s="109">
        <v>1200106410</v>
      </c>
      <c r="E641" s="108" t="s">
        <v>3147</v>
      </c>
      <c r="F641" s="109">
        <v>2016</v>
      </c>
      <c r="G641" s="110">
        <v>44389</v>
      </c>
      <c r="H641" s="109">
        <f t="shared" si="92"/>
        <v>5</v>
      </c>
      <c r="I641" s="109">
        <v>15</v>
      </c>
      <c r="J641" s="111">
        <f t="shared" si="93"/>
        <v>6.3333333333333325E-2</v>
      </c>
      <c r="K641" s="112">
        <v>3086368</v>
      </c>
      <c r="L641" s="112">
        <v>1494985.93</v>
      </c>
      <c r="M641" s="121">
        <v>0.01</v>
      </c>
      <c r="N641" s="112">
        <f t="shared" si="94"/>
        <v>3117231.68</v>
      </c>
      <c r="O641" s="112">
        <f t="shared" si="95"/>
        <v>987123.36533333338</v>
      </c>
      <c r="P641" s="114">
        <f t="shared" si="102"/>
        <v>2130108.314666667</v>
      </c>
      <c r="Q641" s="115">
        <f t="shared" si="103"/>
        <v>1917097.4832000004</v>
      </c>
    </row>
    <row r="642" spans="2:17" x14ac:dyDescent="0.25">
      <c r="B642" s="109">
        <v>637</v>
      </c>
      <c r="C642" s="109" t="s">
        <v>6465</v>
      </c>
      <c r="D642" s="109">
        <v>1200124120</v>
      </c>
      <c r="E642" s="108" t="s">
        <v>3148</v>
      </c>
      <c r="F642" s="109">
        <v>2016</v>
      </c>
      <c r="G642" s="110">
        <v>44389</v>
      </c>
      <c r="H642" s="109">
        <f t="shared" si="92"/>
        <v>5</v>
      </c>
      <c r="I642" s="109">
        <v>15</v>
      </c>
      <c r="J642" s="111">
        <f t="shared" si="93"/>
        <v>6.3333333333333325E-2</v>
      </c>
      <c r="K642" s="112">
        <v>2813890.08</v>
      </c>
      <c r="L642" s="112">
        <v>1</v>
      </c>
      <c r="M642" s="121">
        <v>0</v>
      </c>
      <c r="N642" s="112">
        <f t="shared" si="94"/>
        <v>2813890.08</v>
      </c>
      <c r="O642" s="112">
        <f t="shared" si="95"/>
        <v>891065.19200000004</v>
      </c>
      <c r="P642" s="114">
        <f t="shared" si="102"/>
        <v>1922824.888</v>
      </c>
      <c r="Q642" s="115">
        <f t="shared" si="103"/>
        <v>1730542.3992000001</v>
      </c>
    </row>
    <row r="643" spans="2:17" x14ac:dyDescent="0.25">
      <c r="B643" s="109">
        <v>638</v>
      </c>
      <c r="C643" s="109" t="s">
        <v>6465</v>
      </c>
      <c r="D643" s="109">
        <v>1200115460</v>
      </c>
      <c r="E643" s="108" t="s">
        <v>3149</v>
      </c>
      <c r="F643" s="109">
        <v>2016</v>
      </c>
      <c r="G643" s="110">
        <v>44389</v>
      </c>
      <c r="H643" s="109">
        <f t="shared" si="92"/>
        <v>5</v>
      </c>
      <c r="I643" s="109">
        <v>15</v>
      </c>
      <c r="J643" s="111">
        <f t="shared" si="93"/>
        <v>6.3333333333333325E-2</v>
      </c>
      <c r="K643" s="112">
        <v>796825.5</v>
      </c>
      <c r="L643" s="112">
        <v>379347.51</v>
      </c>
      <c r="M643" s="121">
        <v>0.01</v>
      </c>
      <c r="N643" s="112">
        <f t="shared" si="94"/>
        <v>804793.755</v>
      </c>
      <c r="O643" s="112">
        <f t="shared" si="95"/>
        <v>254851.35574999999</v>
      </c>
      <c r="P643" s="114">
        <f t="shared" si="102"/>
        <v>549942.39925000002</v>
      </c>
      <c r="Q643" s="115">
        <f t="shared" si="103"/>
        <v>494948.15932500002</v>
      </c>
    </row>
    <row r="644" spans="2:17" x14ac:dyDescent="0.25">
      <c r="B644" s="109">
        <v>639</v>
      </c>
      <c r="C644" s="109" t="s">
        <v>6465</v>
      </c>
      <c r="D644" s="109">
        <v>1200115470</v>
      </c>
      <c r="E644" s="108" t="s">
        <v>3149</v>
      </c>
      <c r="F644" s="109">
        <v>2016</v>
      </c>
      <c r="G644" s="110">
        <v>44389</v>
      </c>
      <c r="H644" s="109">
        <f t="shared" si="92"/>
        <v>5</v>
      </c>
      <c r="I644" s="109">
        <v>15</v>
      </c>
      <c r="J644" s="111">
        <f t="shared" si="93"/>
        <v>6.3333333333333325E-2</v>
      </c>
      <c r="K644" s="112">
        <v>752022.5</v>
      </c>
      <c r="L644" s="112">
        <v>356222.15</v>
      </c>
      <c r="M644" s="121">
        <v>0.01</v>
      </c>
      <c r="N644" s="112">
        <f t="shared" si="94"/>
        <v>759542.72499999998</v>
      </c>
      <c r="O644" s="112">
        <f t="shared" si="95"/>
        <v>240521.86291666664</v>
      </c>
      <c r="P644" s="114">
        <f t="shared" si="102"/>
        <v>519020.86208333331</v>
      </c>
      <c r="Q644" s="115">
        <f t="shared" si="103"/>
        <v>467118.77587499999</v>
      </c>
    </row>
    <row r="645" spans="2:17" x14ac:dyDescent="0.25">
      <c r="B645" s="109">
        <v>640</v>
      </c>
      <c r="C645" s="109" t="s">
        <v>6465</v>
      </c>
      <c r="D645" s="109">
        <v>1200102890</v>
      </c>
      <c r="E645" s="108" t="s">
        <v>3150</v>
      </c>
      <c r="F645" s="109">
        <v>2016</v>
      </c>
      <c r="G645" s="110">
        <v>44389</v>
      </c>
      <c r="H645" s="109">
        <f t="shared" si="92"/>
        <v>5</v>
      </c>
      <c r="I645" s="109">
        <v>10</v>
      </c>
      <c r="J645" s="111">
        <f t="shared" si="93"/>
        <v>9.5000000000000001E-2</v>
      </c>
      <c r="K645" s="112">
        <v>278528</v>
      </c>
      <c r="L645" s="112">
        <v>131945.62</v>
      </c>
      <c r="M645" s="121">
        <v>0.01</v>
      </c>
      <c r="N645" s="112">
        <f t="shared" si="94"/>
        <v>281313.28000000003</v>
      </c>
      <c r="O645" s="112">
        <f t="shared" si="95"/>
        <v>133623.80800000002</v>
      </c>
      <c r="P645" s="114">
        <f t="shared" si="102"/>
        <v>147689.47200000001</v>
      </c>
      <c r="Q645" s="115">
        <f t="shared" si="103"/>
        <v>132920.52480000001</v>
      </c>
    </row>
    <row r="646" spans="2:17" x14ac:dyDescent="0.25">
      <c r="B646" s="109">
        <v>641</v>
      </c>
      <c r="C646" s="109" t="s">
        <v>6465</v>
      </c>
      <c r="D646" s="109">
        <v>1200123670</v>
      </c>
      <c r="E646" s="108" t="s">
        <v>3151</v>
      </c>
      <c r="F646" s="109">
        <v>2016</v>
      </c>
      <c r="G646" s="110">
        <v>44389</v>
      </c>
      <c r="H646" s="109">
        <f t="shared" ref="H646:H709" si="104">YEAR(G646)-F646</f>
        <v>5</v>
      </c>
      <c r="I646" s="109">
        <v>10</v>
      </c>
      <c r="J646" s="111">
        <f t="shared" ref="J646:J709" si="105">(95/I646/100)</f>
        <v>9.5000000000000001E-2</v>
      </c>
      <c r="K646" s="112">
        <v>228470</v>
      </c>
      <c r="L646" s="112">
        <v>121746.34</v>
      </c>
      <c r="M646" s="121">
        <v>0.01</v>
      </c>
      <c r="N646" s="112">
        <f t="shared" ref="N646:N709" si="106">K646*(1+M646)</f>
        <v>230754.7</v>
      </c>
      <c r="O646" s="112">
        <f t="shared" ref="O646:O709" si="107">H646*J646*N646</f>
        <v>109608.4825</v>
      </c>
      <c r="P646" s="114">
        <f t="shared" si="102"/>
        <v>121146.21750000001</v>
      </c>
      <c r="Q646" s="115">
        <f t="shared" si="103"/>
        <v>109031.59575000001</v>
      </c>
    </row>
    <row r="647" spans="2:17" x14ac:dyDescent="0.25">
      <c r="B647" s="109">
        <v>642</v>
      </c>
      <c r="C647" s="109" t="s">
        <v>6465</v>
      </c>
      <c r="D647" s="109">
        <v>1200122690</v>
      </c>
      <c r="E647" s="108" t="s">
        <v>3152</v>
      </c>
      <c r="F647" s="109">
        <v>2016</v>
      </c>
      <c r="G647" s="110">
        <v>44389</v>
      </c>
      <c r="H647" s="109">
        <f t="shared" si="104"/>
        <v>5</v>
      </c>
      <c r="I647" s="109">
        <v>3</v>
      </c>
      <c r="J647" s="111">
        <f t="shared" si="105"/>
        <v>0.31666666666666665</v>
      </c>
      <c r="K647" s="112">
        <v>192000</v>
      </c>
      <c r="L647" s="112">
        <v>105468.49</v>
      </c>
      <c r="M647" s="121">
        <v>0.01</v>
      </c>
      <c r="N647" s="112">
        <f t="shared" si="106"/>
        <v>193920</v>
      </c>
      <c r="O647" s="112">
        <f t="shared" si="107"/>
        <v>307040</v>
      </c>
      <c r="P647" s="114">
        <f t="shared" si="102"/>
        <v>9696</v>
      </c>
      <c r="Q647" s="115">
        <f t="shared" si="103"/>
        <v>9696</v>
      </c>
    </row>
    <row r="648" spans="2:17" x14ac:dyDescent="0.25">
      <c r="B648" s="109">
        <v>643</v>
      </c>
      <c r="C648" s="109" t="s">
        <v>6465</v>
      </c>
      <c r="D648" s="109">
        <v>1200115590</v>
      </c>
      <c r="E648" s="108" t="s">
        <v>3153</v>
      </c>
      <c r="F648" s="109">
        <v>2016</v>
      </c>
      <c r="G648" s="110">
        <v>44389</v>
      </c>
      <c r="H648" s="109">
        <f t="shared" si="104"/>
        <v>5</v>
      </c>
      <c r="I648" s="109">
        <v>10</v>
      </c>
      <c r="J648" s="111">
        <f t="shared" si="105"/>
        <v>9.5000000000000001E-2</v>
      </c>
      <c r="K648" s="112">
        <v>41800</v>
      </c>
      <c r="L648" s="112">
        <v>20087.21</v>
      </c>
      <c r="M648" s="121">
        <v>0.01</v>
      </c>
      <c r="N648" s="112">
        <f t="shared" si="106"/>
        <v>42218</v>
      </c>
      <c r="O648" s="112">
        <f t="shared" si="107"/>
        <v>20053.55</v>
      </c>
      <c r="P648" s="114">
        <f t="shared" si="102"/>
        <v>22164.45</v>
      </c>
      <c r="Q648" s="115">
        <f t="shared" si="103"/>
        <v>19948.005000000001</v>
      </c>
    </row>
    <row r="649" spans="2:17" x14ac:dyDescent="0.25">
      <c r="B649" s="109">
        <v>644</v>
      </c>
      <c r="C649" s="109" t="s">
        <v>6465</v>
      </c>
      <c r="D649" s="109">
        <v>1200115360</v>
      </c>
      <c r="E649" s="108" t="s">
        <v>3154</v>
      </c>
      <c r="F649" s="109">
        <v>2016</v>
      </c>
      <c r="G649" s="110">
        <v>44389</v>
      </c>
      <c r="H649" s="109">
        <f t="shared" si="104"/>
        <v>5</v>
      </c>
      <c r="I649" s="109">
        <v>8</v>
      </c>
      <c r="J649" s="111">
        <f t="shared" si="105"/>
        <v>0.11874999999999999</v>
      </c>
      <c r="K649" s="112">
        <v>35000.199999999997</v>
      </c>
      <c r="L649" s="112">
        <v>17145.310000000001</v>
      </c>
      <c r="M649" s="121">
        <v>0.01</v>
      </c>
      <c r="N649" s="112">
        <f t="shared" si="106"/>
        <v>35350.201999999997</v>
      </c>
      <c r="O649" s="112">
        <f t="shared" si="107"/>
        <v>20989.1824375</v>
      </c>
      <c r="P649" s="114">
        <f t="shared" si="102"/>
        <v>14361.019562499998</v>
      </c>
      <c r="Q649" s="115">
        <f t="shared" si="103"/>
        <v>12924.917606249999</v>
      </c>
    </row>
    <row r="650" spans="2:17" x14ac:dyDescent="0.25">
      <c r="B650" s="109">
        <v>645</v>
      </c>
      <c r="C650" s="109" t="s">
        <v>6465</v>
      </c>
      <c r="D650" s="109">
        <v>1200123070</v>
      </c>
      <c r="E650" s="108" t="s">
        <v>3155</v>
      </c>
      <c r="F650" s="109">
        <v>2016</v>
      </c>
      <c r="G650" s="110">
        <v>44389</v>
      </c>
      <c r="H650" s="109">
        <f t="shared" si="104"/>
        <v>5</v>
      </c>
      <c r="I650" s="109">
        <v>10</v>
      </c>
      <c r="J650" s="111">
        <f t="shared" si="105"/>
        <v>9.5000000000000001E-2</v>
      </c>
      <c r="K650" s="112">
        <v>33120</v>
      </c>
      <c r="L650" s="112">
        <v>17177.03</v>
      </c>
      <c r="M650" s="121">
        <v>0.01</v>
      </c>
      <c r="N650" s="112">
        <f t="shared" si="106"/>
        <v>33451.199999999997</v>
      </c>
      <c r="O650" s="112">
        <f t="shared" si="107"/>
        <v>15889.319999999998</v>
      </c>
      <c r="P650" s="114">
        <f t="shared" si="102"/>
        <v>17561.879999999997</v>
      </c>
      <c r="Q650" s="115">
        <f t="shared" si="103"/>
        <v>15805.691999999997</v>
      </c>
    </row>
    <row r="651" spans="2:17" x14ac:dyDescent="0.25">
      <c r="B651" s="109">
        <v>646</v>
      </c>
      <c r="C651" s="109" t="s">
        <v>6465</v>
      </c>
      <c r="D651" s="109">
        <v>1200121590</v>
      </c>
      <c r="E651" s="108" t="s">
        <v>3156</v>
      </c>
      <c r="F651" s="109">
        <v>2016</v>
      </c>
      <c r="G651" s="110">
        <v>44389</v>
      </c>
      <c r="H651" s="109">
        <f t="shared" si="104"/>
        <v>5</v>
      </c>
      <c r="I651" s="109">
        <v>10</v>
      </c>
      <c r="J651" s="111">
        <f t="shared" si="105"/>
        <v>9.5000000000000001E-2</v>
      </c>
      <c r="K651" s="112">
        <v>28416</v>
      </c>
      <c r="L651" s="112">
        <v>14363.7</v>
      </c>
      <c r="M651" s="121">
        <v>0.01</v>
      </c>
      <c r="N651" s="112">
        <f t="shared" si="106"/>
        <v>28700.16</v>
      </c>
      <c r="O651" s="112">
        <f t="shared" si="107"/>
        <v>13632.575999999999</v>
      </c>
      <c r="P651" s="114">
        <f t="shared" si="102"/>
        <v>15067.584000000001</v>
      </c>
      <c r="Q651" s="115">
        <f t="shared" si="103"/>
        <v>13560.8256</v>
      </c>
    </row>
    <row r="652" spans="2:17" x14ac:dyDescent="0.25">
      <c r="B652" s="109">
        <v>647</v>
      </c>
      <c r="C652" s="109" t="s">
        <v>6465</v>
      </c>
      <c r="D652" s="109">
        <v>1200123480</v>
      </c>
      <c r="E652" s="108" t="s">
        <v>3157</v>
      </c>
      <c r="F652" s="109">
        <v>2016</v>
      </c>
      <c r="G652" s="110">
        <v>44389</v>
      </c>
      <c r="H652" s="109">
        <f t="shared" si="104"/>
        <v>5</v>
      </c>
      <c r="I652" s="109">
        <v>10</v>
      </c>
      <c r="J652" s="111">
        <f t="shared" si="105"/>
        <v>9.5000000000000001E-2</v>
      </c>
      <c r="K652" s="112">
        <v>17955</v>
      </c>
      <c r="L652" s="112">
        <v>9808.84</v>
      </c>
      <c r="M652" s="121">
        <v>0.01</v>
      </c>
      <c r="N652" s="112">
        <f t="shared" si="106"/>
        <v>18134.55</v>
      </c>
      <c r="O652" s="112">
        <f t="shared" si="107"/>
        <v>8613.9112499999992</v>
      </c>
      <c r="P652" s="114">
        <f t="shared" si="102"/>
        <v>9520.6387500000001</v>
      </c>
      <c r="Q652" s="115">
        <f t="shared" si="103"/>
        <v>8568.5748750000002</v>
      </c>
    </row>
    <row r="653" spans="2:17" x14ac:dyDescent="0.25">
      <c r="B653" s="109">
        <v>648</v>
      </c>
      <c r="C653" s="109" t="s">
        <v>6465</v>
      </c>
      <c r="D653" s="109">
        <v>1200135340</v>
      </c>
      <c r="E653" s="108" t="s">
        <v>3158</v>
      </c>
      <c r="F653" s="109">
        <v>2017</v>
      </c>
      <c r="G653" s="110">
        <v>44389</v>
      </c>
      <c r="H653" s="109">
        <f t="shared" si="104"/>
        <v>4</v>
      </c>
      <c r="I653" s="109">
        <v>8</v>
      </c>
      <c r="J653" s="111">
        <f t="shared" si="105"/>
        <v>0.11874999999999999</v>
      </c>
      <c r="K653" s="112">
        <v>2877898</v>
      </c>
      <c r="L653" s="112">
        <v>1741719.63</v>
      </c>
      <c r="M653" s="121">
        <v>0.04</v>
      </c>
      <c r="N653" s="112">
        <f t="shared" si="106"/>
        <v>2993013.92</v>
      </c>
      <c r="O653" s="112">
        <f t="shared" si="107"/>
        <v>1421681.612</v>
      </c>
      <c r="P653" s="114">
        <f t="shared" si="102"/>
        <v>1571332.308</v>
      </c>
      <c r="Q653" s="115">
        <f t="shared" si="103"/>
        <v>1414199.0771999999</v>
      </c>
    </row>
    <row r="654" spans="2:17" x14ac:dyDescent="0.25">
      <c r="B654" s="109">
        <v>649</v>
      </c>
      <c r="C654" s="109" t="s">
        <v>6465</v>
      </c>
      <c r="D654" s="109">
        <v>1200126780</v>
      </c>
      <c r="E654" s="108" t="s">
        <v>3159</v>
      </c>
      <c r="F654" s="109">
        <v>2017</v>
      </c>
      <c r="G654" s="110">
        <v>44389</v>
      </c>
      <c r="H654" s="109">
        <f t="shared" si="104"/>
        <v>4</v>
      </c>
      <c r="I654" s="109">
        <v>15</v>
      </c>
      <c r="J654" s="111">
        <f t="shared" si="105"/>
        <v>6.3333333333333325E-2</v>
      </c>
      <c r="K654" s="112">
        <v>2340727.4300000002</v>
      </c>
      <c r="L654" s="112">
        <v>864781.21</v>
      </c>
      <c r="M654" s="121">
        <v>0.04</v>
      </c>
      <c r="N654" s="112">
        <f t="shared" si="106"/>
        <v>2434356.5272000004</v>
      </c>
      <c r="O654" s="112">
        <f t="shared" si="107"/>
        <v>616703.6535573334</v>
      </c>
      <c r="P654" s="114">
        <f t="shared" si="102"/>
        <v>1817652.873642667</v>
      </c>
      <c r="Q654" s="115">
        <f t="shared" si="103"/>
        <v>1635887.5862784004</v>
      </c>
    </row>
    <row r="655" spans="2:17" x14ac:dyDescent="0.25">
      <c r="B655" s="109">
        <v>650</v>
      </c>
      <c r="C655" s="109" t="s">
        <v>6465</v>
      </c>
      <c r="D655" s="109">
        <v>1200135960</v>
      </c>
      <c r="E655" s="108" t="s">
        <v>3160</v>
      </c>
      <c r="F655" s="109">
        <v>2017</v>
      </c>
      <c r="G655" s="110">
        <v>44389</v>
      </c>
      <c r="H655" s="109">
        <f t="shared" si="104"/>
        <v>4</v>
      </c>
      <c r="I655" s="109">
        <v>15</v>
      </c>
      <c r="J655" s="111">
        <f t="shared" si="105"/>
        <v>6.3333333333333325E-2</v>
      </c>
      <c r="K655" s="112">
        <v>1833324</v>
      </c>
      <c r="L655" s="112">
        <v>575613.51</v>
      </c>
      <c r="M655" s="121">
        <v>0.04</v>
      </c>
      <c r="N655" s="112">
        <f t="shared" si="106"/>
        <v>1906656.96</v>
      </c>
      <c r="O655" s="112">
        <f t="shared" si="107"/>
        <v>483019.76319999993</v>
      </c>
      <c r="P655" s="114">
        <f t="shared" si="102"/>
        <v>1423637.1968</v>
      </c>
      <c r="Q655" s="115">
        <f t="shared" si="103"/>
        <v>1281273.4771200002</v>
      </c>
    </row>
    <row r="656" spans="2:17" x14ac:dyDescent="0.25">
      <c r="B656" s="109">
        <v>651</v>
      </c>
      <c r="C656" s="109" t="s">
        <v>6465</v>
      </c>
      <c r="D656" s="109">
        <v>1200135970</v>
      </c>
      <c r="E656" s="108" t="s">
        <v>3161</v>
      </c>
      <c r="F656" s="109">
        <v>2017</v>
      </c>
      <c r="G656" s="110">
        <v>44389</v>
      </c>
      <c r="H656" s="109">
        <f t="shared" si="104"/>
        <v>4</v>
      </c>
      <c r="I656" s="109">
        <v>15</v>
      </c>
      <c r="J656" s="111">
        <f t="shared" si="105"/>
        <v>6.3333333333333325E-2</v>
      </c>
      <c r="K656" s="112">
        <v>1833324</v>
      </c>
      <c r="L656" s="112">
        <v>575613.51</v>
      </c>
      <c r="M656" s="121">
        <v>0.04</v>
      </c>
      <c r="N656" s="112">
        <f t="shared" si="106"/>
        <v>1906656.96</v>
      </c>
      <c r="O656" s="112">
        <f t="shared" si="107"/>
        <v>483019.76319999993</v>
      </c>
      <c r="P656" s="114">
        <f t="shared" si="102"/>
        <v>1423637.1968</v>
      </c>
      <c r="Q656" s="115">
        <f t="shared" si="103"/>
        <v>1281273.4771200002</v>
      </c>
    </row>
    <row r="657" spans="2:17" x14ac:dyDescent="0.25">
      <c r="B657" s="109">
        <v>652</v>
      </c>
      <c r="C657" s="109" t="s">
        <v>6465</v>
      </c>
      <c r="D657" s="109">
        <v>1200135950</v>
      </c>
      <c r="E657" s="108" t="s">
        <v>3162</v>
      </c>
      <c r="F657" s="109">
        <v>2017</v>
      </c>
      <c r="G657" s="110">
        <v>44389</v>
      </c>
      <c r="H657" s="109">
        <f t="shared" si="104"/>
        <v>4</v>
      </c>
      <c r="I657" s="109">
        <v>15</v>
      </c>
      <c r="J657" s="111">
        <f t="shared" si="105"/>
        <v>6.3333333333333325E-2</v>
      </c>
      <c r="K657" s="112">
        <v>1684022</v>
      </c>
      <c r="L657" s="112">
        <v>181416.85</v>
      </c>
      <c r="M657" s="121">
        <v>0.04</v>
      </c>
      <c r="N657" s="112">
        <f t="shared" si="106"/>
        <v>1751382.8800000001</v>
      </c>
      <c r="O657" s="112">
        <f t="shared" si="107"/>
        <v>443683.66293333331</v>
      </c>
      <c r="P657" s="114">
        <f t="shared" si="102"/>
        <v>1307699.2170666668</v>
      </c>
      <c r="Q657" s="115">
        <f t="shared" si="103"/>
        <v>1176929.2953600001</v>
      </c>
    </row>
    <row r="658" spans="2:17" x14ac:dyDescent="0.25">
      <c r="B658" s="109">
        <v>653</v>
      </c>
      <c r="C658" s="109" t="s">
        <v>6465</v>
      </c>
      <c r="D658" s="109">
        <v>1200129950</v>
      </c>
      <c r="E658" s="108" t="s">
        <v>3163</v>
      </c>
      <c r="F658" s="109">
        <v>2017</v>
      </c>
      <c r="G658" s="110">
        <v>44389</v>
      </c>
      <c r="H658" s="109">
        <f t="shared" si="104"/>
        <v>4</v>
      </c>
      <c r="I658" s="109">
        <v>15</v>
      </c>
      <c r="J658" s="111">
        <f t="shared" si="105"/>
        <v>6.3333333333333325E-2</v>
      </c>
      <c r="K658" s="112">
        <v>925444</v>
      </c>
      <c r="L658" s="112">
        <v>553745.13</v>
      </c>
      <c r="M658" s="121">
        <v>0.02</v>
      </c>
      <c r="N658" s="112">
        <f t="shared" si="106"/>
        <v>943952.88</v>
      </c>
      <c r="O658" s="112">
        <f t="shared" si="107"/>
        <v>239134.72959999996</v>
      </c>
      <c r="P658" s="138">
        <f t="shared" ref="P658:P704" si="108">IF(N658-O658&lt;=0,5%*K658,N658-O658)</f>
        <v>704818.15040000004</v>
      </c>
      <c r="Q658" s="139">
        <f t="shared" ref="Q658:Q704" si="109">IF(P658=K658*5%,P658,P658*0.9)</f>
        <v>634336.33536000003</v>
      </c>
    </row>
    <row r="659" spans="2:17" x14ac:dyDescent="0.25">
      <c r="B659" s="109">
        <v>654</v>
      </c>
      <c r="C659" s="109" t="s">
        <v>6465</v>
      </c>
      <c r="D659" s="109">
        <v>1200134790</v>
      </c>
      <c r="E659" s="108" t="s">
        <v>3164</v>
      </c>
      <c r="F659" s="109">
        <v>2017</v>
      </c>
      <c r="G659" s="110">
        <v>44389</v>
      </c>
      <c r="H659" s="109">
        <f t="shared" si="104"/>
        <v>4</v>
      </c>
      <c r="I659" s="109">
        <v>15</v>
      </c>
      <c r="J659" s="111">
        <f t="shared" si="105"/>
        <v>6.3333333333333325E-2</v>
      </c>
      <c r="K659" s="112">
        <v>527921</v>
      </c>
      <c r="L659" s="112">
        <v>343076.35</v>
      </c>
      <c r="M659" s="121">
        <v>0.04</v>
      </c>
      <c r="N659" s="112">
        <f t="shared" si="106"/>
        <v>549037.84</v>
      </c>
      <c r="O659" s="112">
        <f t="shared" si="107"/>
        <v>139089.5861333333</v>
      </c>
      <c r="P659" s="114">
        <f t="shared" ref="P659:P703" si="110">IF(N659-O659&lt;=0,5%*N659,N659-O659)</f>
        <v>409948.2538666667</v>
      </c>
      <c r="Q659" s="115">
        <f t="shared" ref="Q659:Q703" si="111">IF(P659=N659*5%,P659,P659*0.9)</f>
        <v>368953.42848000006</v>
      </c>
    </row>
    <row r="660" spans="2:17" x14ac:dyDescent="0.25">
      <c r="B660" s="109">
        <v>655</v>
      </c>
      <c r="C660" s="109" t="s">
        <v>6465</v>
      </c>
      <c r="D660" s="109">
        <v>1200133110</v>
      </c>
      <c r="E660" s="108" t="s">
        <v>3165</v>
      </c>
      <c r="F660" s="109">
        <v>2017</v>
      </c>
      <c r="G660" s="110">
        <v>44389</v>
      </c>
      <c r="H660" s="109">
        <f t="shared" si="104"/>
        <v>4</v>
      </c>
      <c r="I660" s="109">
        <v>3</v>
      </c>
      <c r="J660" s="111">
        <f t="shared" si="105"/>
        <v>0.31666666666666665</v>
      </c>
      <c r="K660" s="112">
        <v>527917.61</v>
      </c>
      <c r="L660" s="112">
        <v>334974.56</v>
      </c>
      <c r="M660" s="121">
        <v>0.04</v>
      </c>
      <c r="N660" s="112">
        <f t="shared" si="106"/>
        <v>549034.31440000003</v>
      </c>
      <c r="O660" s="112">
        <f t="shared" si="107"/>
        <v>695443.46490666666</v>
      </c>
      <c r="P660" s="114">
        <f t="shared" si="110"/>
        <v>27451.715720000004</v>
      </c>
      <c r="Q660" s="115">
        <f t="shared" si="111"/>
        <v>27451.715720000004</v>
      </c>
    </row>
    <row r="661" spans="2:17" x14ac:dyDescent="0.25">
      <c r="B661" s="109">
        <v>656</v>
      </c>
      <c r="C661" s="109" t="s">
        <v>6465</v>
      </c>
      <c r="D661" s="109">
        <v>1200130470</v>
      </c>
      <c r="E661" s="108" t="s">
        <v>3166</v>
      </c>
      <c r="F661" s="109">
        <v>2017</v>
      </c>
      <c r="G661" s="110">
        <v>44389</v>
      </c>
      <c r="H661" s="109">
        <f t="shared" si="104"/>
        <v>4</v>
      </c>
      <c r="I661" s="109">
        <v>10</v>
      </c>
      <c r="J661" s="111">
        <f t="shared" si="105"/>
        <v>9.5000000000000001E-2</v>
      </c>
      <c r="K661" s="112">
        <v>422453.56</v>
      </c>
      <c r="L661" s="112">
        <v>265509.15999999997</v>
      </c>
      <c r="M661" s="121">
        <v>0.04</v>
      </c>
      <c r="N661" s="112">
        <f t="shared" si="106"/>
        <v>439351.70240000001</v>
      </c>
      <c r="O661" s="112">
        <f t="shared" si="107"/>
        <v>166953.646912</v>
      </c>
      <c r="P661" s="114">
        <f t="shared" si="110"/>
        <v>272398.05548800004</v>
      </c>
      <c r="Q661" s="115">
        <f t="shared" si="111"/>
        <v>245158.24993920003</v>
      </c>
    </row>
    <row r="662" spans="2:17" x14ac:dyDescent="0.25">
      <c r="B662" s="109">
        <v>657</v>
      </c>
      <c r="C662" s="109" t="s">
        <v>6465</v>
      </c>
      <c r="D662" s="109">
        <v>1200131140</v>
      </c>
      <c r="E662" s="108" t="s">
        <v>3166</v>
      </c>
      <c r="F662" s="109">
        <v>2017</v>
      </c>
      <c r="G662" s="110">
        <v>44389</v>
      </c>
      <c r="H662" s="109">
        <f t="shared" si="104"/>
        <v>4</v>
      </c>
      <c r="I662" s="109">
        <v>10</v>
      </c>
      <c r="J662" s="111">
        <f t="shared" si="105"/>
        <v>9.5000000000000001E-2</v>
      </c>
      <c r="K662" s="112">
        <v>301492.03000000003</v>
      </c>
      <c r="L662" s="112">
        <v>192053.51</v>
      </c>
      <c r="M662" s="121">
        <v>0.04</v>
      </c>
      <c r="N662" s="112">
        <f t="shared" si="106"/>
        <v>313551.71120000002</v>
      </c>
      <c r="O662" s="112">
        <f t="shared" si="107"/>
        <v>119149.65025600001</v>
      </c>
      <c r="P662" s="114">
        <f t="shared" si="110"/>
        <v>194402.06094400003</v>
      </c>
      <c r="Q662" s="115">
        <f t="shared" si="111"/>
        <v>174961.85484960003</v>
      </c>
    </row>
    <row r="663" spans="2:17" x14ac:dyDescent="0.25">
      <c r="B663" s="109">
        <v>658</v>
      </c>
      <c r="C663" s="109" t="s">
        <v>6465</v>
      </c>
      <c r="D663" s="109">
        <v>1200131130</v>
      </c>
      <c r="E663" s="108" t="s">
        <v>3166</v>
      </c>
      <c r="F663" s="109">
        <v>2017</v>
      </c>
      <c r="G663" s="110">
        <v>44389</v>
      </c>
      <c r="H663" s="109">
        <f t="shared" si="104"/>
        <v>4</v>
      </c>
      <c r="I663" s="109">
        <v>10</v>
      </c>
      <c r="J663" s="111">
        <f t="shared" si="105"/>
        <v>9.5000000000000001E-2</v>
      </c>
      <c r="K663" s="112">
        <v>301492.03000000003</v>
      </c>
      <c r="L663" s="112">
        <v>192053.51</v>
      </c>
      <c r="M663" s="121">
        <v>0.04</v>
      </c>
      <c r="N663" s="112">
        <f t="shared" si="106"/>
        <v>313551.71120000002</v>
      </c>
      <c r="O663" s="112">
        <f t="shared" si="107"/>
        <v>119149.65025600001</v>
      </c>
      <c r="P663" s="114">
        <f t="shared" si="110"/>
        <v>194402.06094400003</v>
      </c>
      <c r="Q663" s="115">
        <f t="shared" si="111"/>
        <v>174961.85484960003</v>
      </c>
    </row>
    <row r="664" spans="2:17" x14ac:dyDescent="0.25">
      <c r="B664" s="109">
        <v>659</v>
      </c>
      <c r="C664" s="109" t="s">
        <v>6465</v>
      </c>
      <c r="D664" s="109">
        <v>1200131120</v>
      </c>
      <c r="E664" s="108" t="s">
        <v>3166</v>
      </c>
      <c r="F664" s="109">
        <v>2017</v>
      </c>
      <c r="G664" s="110">
        <v>44389</v>
      </c>
      <c r="H664" s="109">
        <f t="shared" si="104"/>
        <v>4</v>
      </c>
      <c r="I664" s="109">
        <v>10</v>
      </c>
      <c r="J664" s="111">
        <f t="shared" si="105"/>
        <v>9.5000000000000001E-2</v>
      </c>
      <c r="K664" s="112">
        <v>301492.03000000003</v>
      </c>
      <c r="L664" s="112">
        <v>192053.51</v>
      </c>
      <c r="M664" s="121">
        <v>0.04</v>
      </c>
      <c r="N664" s="112">
        <f t="shared" si="106"/>
        <v>313551.71120000002</v>
      </c>
      <c r="O664" s="112">
        <f t="shared" si="107"/>
        <v>119149.65025600001</v>
      </c>
      <c r="P664" s="114">
        <f t="shared" si="110"/>
        <v>194402.06094400003</v>
      </c>
      <c r="Q664" s="115">
        <f t="shared" si="111"/>
        <v>174961.85484960003</v>
      </c>
    </row>
    <row r="665" spans="2:17" x14ac:dyDescent="0.25">
      <c r="B665" s="109">
        <v>660</v>
      </c>
      <c r="C665" s="109" t="s">
        <v>6465</v>
      </c>
      <c r="D665" s="109">
        <v>1200131150</v>
      </c>
      <c r="E665" s="108" t="s">
        <v>3166</v>
      </c>
      <c r="F665" s="109">
        <v>2017</v>
      </c>
      <c r="G665" s="110">
        <v>44389</v>
      </c>
      <c r="H665" s="109">
        <f t="shared" si="104"/>
        <v>4</v>
      </c>
      <c r="I665" s="109">
        <v>10</v>
      </c>
      <c r="J665" s="111">
        <f t="shared" si="105"/>
        <v>9.5000000000000001E-2</v>
      </c>
      <c r="K665" s="112">
        <v>301491.03000000003</v>
      </c>
      <c r="L665" s="112">
        <v>192052.88</v>
      </c>
      <c r="M665" s="121">
        <v>0.04</v>
      </c>
      <c r="N665" s="112">
        <f t="shared" si="106"/>
        <v>313550.67120000004</v>
      </c>
      <c r="O665" s="112">
        <f t="shared" si="107"/>
        <v>119149.25505600002</v>
      </c>
      <c r="P665" s="114">
        <f t="shared" si="110"/>
        <v>194401.41614400002</v>
      </c>
      <c r="Q665" s="115">
        <f t="shared" si="111"/>
        <v>174961.27452960002</v>
      </c>
    </row>
    <row r="666" spans="2:17" x14ac:dyDescent="0.25">
      <c r="B666" s="109">
        <v>661</v>
      </c>
      <c r="C666" s="109" t="s">
        <v>6465</v>
      </c>
      <c r="D666" s="109">
        <v>1200131200</v>
      </c>
      <c r="E666" s="108" t="s">
        <v>3166</v>
      </c>
      <c r="F666" s="109">
        <v>2017</v>
      </c>
      <c r="G666" s="110">
        <v>44389</v>
      </c>
      <c r="H666" s="109">
        <f t="shared" si="104"/>
        <v>4</v>
      </c>
      <c r="I666" s="109">
        <v>10</v>
      </c>
      <c r="J666" s="111">
        <f t="shared" si="105"/>
        <v>9.5000000000000001E-2</v>
      </c>
      <c r="K666" s="112">
        <v>301490.03000000003</v>
      </c>
      <c r="L666" s="112">
        <v>192052.25</v>
      </c>
      <c r="M666" s="121">
        <v>0.04</v>
      </c>
      <c r="N666" s="112">
        <f t="shared" si="106"/>
        <v>313549.63120000006</v>
      </c>
      <c r="O666" s="112">
        <f t="shared" si="107"/>
        <v>119148.85985600002</v>
      </c>
      <c r="P666" s="114">
        <f t="shared" si="110"/>
        <v>194400.77134400004</v>
      </c>
      <c r="Q666" s="115">
        <f t="shared" si="111"/>
        <v>174960.69420960004</v>
      </c>
    </row>
    <row r="667" spans="2:17" x14ac:dyDescent="0.25">
      <c r="B667" s="109">
        <v>662</v>
      </c>
      <c r="C667" s="109" t="s">
        <v>6465</v>
      </c>
      <c r="D667" s="109">
        <v>1200131210</v>
      </c>
      <c r="E667" s="108" t="s">
        <v>3166</v>
      </c>
      <c r="F667" s="109">
        <v>2017</v>
      </c>
      <c r="G667" s="110">
        <v>44389</v>
      </c>
      <c r="H667" s="109">
        <f t="shared" si="104"/>
        <v>4</v>
      </c>
      <c r="I667" s="109">
        <v>10</v>
      </c>
      <c r="J667" s="111">
        <f t="shared" si="105"/>
        <v>9.5000000000000001E-2</v>
      </c>
      <c r="K667" s="112">
        <v>301490.03000000003</v>
      </c>
      <c r="L667" s="112">
        <v>192052.25</v>
      </c>
      <c r="M667" s="121">
        <v>0.04</v>
      </c>
      <c r="N667" s="112">
        <f t="shared" si="106"/>
        <v>313549.63120000006</v>
      </c>
      <c r="O667" s="112">
        <f t="shared" si="107"/>
        <v>119148.85985600002</v>
      </c>
      <c r="P667" s="114">
        <f t="shared" si="110"/>
        <v>194400.77134400004</v>
      </c>
      <c r="Q667" s="115">
        <f t="shared" si="111"/>
        <v>174960.69420960004</v>
      </c>
    </row>
    <row r="668" spans="2:17" x14ac:dyDescent="0.25">
      <c r="B668" s="109">
        <v>663</v>
      </c>
      <c r="C668" s="109" t="s">
        <v>6465</v>
      </c>
      <c r="D668" s="109">
        <v>1200131180</v>
      </c>
      <c r="E668" s="108" t="s">
        <v>3166</v>
      </c>
      <c r="F668" s="109">
        <v>2017</v>
      </c>
      <c r="G668" s="110">
        <v>44389</v>
      </c>
      <c r="H668" s="109">
        <f t="shared" si="104"/>
        <v>4</v>
      </c>
      <c r="I668" s="109">
        <v>10</v>
      </c>
      <c r="J668" s="111">
        <f t="shared" si="105"/>
        <v>9.5000000000000001E-2</v>
      </c>
      <c r="K668" s="112">
        <v>301490.03000000003</v>
      </c>
      <c r="L668" s="112">
        <v>192052.25</v>
      </c>
      <c r="M668" s="121">
        <v>0.04</v>
      </c>
      <c r="N668" s="112">
        <f t="shared" si="106"/>
        <v>313549.63120000006</v>
      </c>
      <c r="O668" s="112">
        <f t="shared" si="107"/>
        <v>119148.85985600002</v>
      </c>
      <c r="P668" s="114">
        <f t="shared" si="110"/>
        <v>194400.77134400004</v>
      </c>
      <c r="Q668" s="115">
        <f t="shared" si="111"/>
        <v>174960.69420960004</v>
      </c>
    </row>
    <row r="669" spans="2:17" x14ac:dyDescent="0.25">
      <c r="B669" s="109">
        <v>664</v>
      </c>
      <c r="C669" s="109" t="s">
        <v>6465</v>
      </c>
      <c r="D669" s="109">
        <v>1200131190</v>
      </c>
      <c r="E669" s="108" t="s">
        <v>3166</v>
      </c>
      <c r="F669" s="109">
        <v>2017</v>
      </c>
      <c r="G669" s="110">
        <v>44389</v>
      </c>
      <c r="H669" s="109">
        <f t="shared" si="104"/>
        <v>4</v>
      </c>
      <c r="I669" s="109">
        <v>10</v>
      </c>
      <c r="J669" s="111">
        <f t="shared" si="105"/>
        <v>9.5000000000000001E-2</v>
      </c>
      <c r="K669" s="112">
        <v>301490.03000000003</v>
      </c>
      <c r="L669" s="112">
        <v>192052.25</v>
      </c>
      <c r="M669" s="121">
        <v>0.04</v>
      </c>
      <c r="N669" s="112">
        <f t="shared" si="106"/>
        <v>313549.63120000006</v>
      </c>
      <c r="O669" s="112">
        <f t="shared" si="107"/>
        <v>119148.85985600002</v>
      </c>
      <c r="P669" s="114">
        <f t="shared" si="110"/>
        <v>194400.77134400004</v>
      </c>
      <c r="Q669" s="115">
        <f t="shared" si="111"/>
        <v>174960.69420960004</v>
      </c>
    </row>
    <row r="670" spans="2:17" x14ac:dyDescent="0.25">
      <c r="B670" s="109">
        <v>665</v>
      </c>
      <c r="C670" s="109" t="s">
        <v>6465</v>
      </c>
      <c r="D670" s="109">
        <v>1200131170</v>
      </c>
      <c r="E670" s="108" t="s">
        <v>3166</v>
      </c>
      <c r="F670" s="109">
        <v>2017</v>
      </c>
      <c r="G670" s="110">
        <v>44389</v>
      </c>
      <c r="H670" s="109">
        <f t="shared" si="104"/>
        <v>4</v>
      </c>
      <c r="I670" s="109">
        <v>10</v>
      </c>
      <c r="J670" s="111">
        <f t="shared" si="105"/>
        <v>9.5000000000000001E-2</v>
      </c>
      <c r="K670" s="112">
        <v>301490.03000000003</v>
      </c>
      <c r="L670" s="112">
        <v>192052.25</v>
      </c>
      <c r="M670" s="121">
        <v>0.04</v>
      </c>
      <c r="N670" s="112">
        <f t="shared" si="106"/>
        <v>313549.63120000006</v>
      </c>
      <c r="O670" s="112">
        <f t="shared" si="107"/>
        <v>119148.85985600002</v>
      </c>
      <c r="P670" s="114">
        <f t="shared" si="110"/>
        <v>194400.77134400004</v>
      </c>
      <c r="Q670" s="115">
        <f t="shared" si="111"/>
        <v>174960.69420960004</v>
      </c>
    </row>
    <row r="671" spans="2:17" x14ac:dyDescent="0.25">
      <c r="B671" s="109">
        <v>666</v>
      </c>
      <c r="C671" s="109" t="s">
        <v>6465</v>
      </c>
      <c r="D671" s="109">
        <v>1200131160</v>
      </c>
      <c r="E671" s="108" t="s">
        <v>3166</v>
      </c>
      <c r="F671" s="109">
        <v>2017</v>
      </c>
      <c r="G671" s="110">
        <v>44389</v>
      </c>
      <c r="H671" s="109">
        <f t="shared" si="104"/>
        <v>4</v>
      </c>
      <c r="I671" s="109">
        <v>10</v>
      </c>
      <c r="J671" s="111">
        <f t="shared" si="105"/>
        <v>9.5000000000000001E-2</v>
      </c>
      <c r="K671" s="112">
        <v>301490.03000000003</v>
      </c>
      <c r="L671" s="112">
        <v>192052.25</v>
      </c>
      <c r="M671" s="121">
        <v>0.04</v>
      </c>
      <c r="N671" s="112">
        <f t="shared" si="106"/>
        <v>313549.63120000006</v>
      </c>
      <c r="O671" s="112">
        <f t="shared" si="107"/>
        <v>119148.85985600002</v>
      </c>
      <c r="P671" s="114">
        <f t="shared" si="110"/>
        <v>194400.77134400004</v>
      </c>
      <c r="Q671" s="115">
        <f t="shared" si="111"/>
        <v>174960.69420960004</v>
      </c>
    </row>
    <row r="672" spans="2:17" x14ac:dyDescent="0.25">
      <c r="B672" s="109">
        <v>667</v>
      </c>
      <c r="C672" s="109" t="s">
        <v>6465</v>
      </c>
      <c r="D672" s="109">
        <v>1200131220</v>
      </c>
      <c r="E672" s="108" t="s">
        <v>3166</v>
      </c>
      <c r="F672" s="109">
        <v>2017</v>
      </c>
      <c r="G672" s="110">
        <v>44389</v>
      </c>
      <c r="H672" s="109">
        <f t="shared" si="104"/>
        <v>4</v>
      </c>
      <c r="I672" s="109">
        <v>10</v>
      </c>
      <c r="J672" s="111">
        <f t="shared" si="105"/>
        <v>9.5000000000000001E-2</v>
      </c>
      <c r="K672" s="112">
        <v>281690.03000000003</v>
      </c>
      <c r="L672" s="112">
        <v>177503.31</v>
      </c>
      <c r="M672" s="121">
        <v>0.04</v>
      </c>
      <c r="N672" s="112">
        <f t="shared" si="106"/>
        <v>292957.63120000006</v>
      </c>
      <c r="O672" s="112">
        <f t="shared" si="107"/>
        <v>111323.89985600002</v>
      </c>
      <c r="P672" s="114">
        <f t="shared" si="110"/>
        <v>181633.73134400003</v>
      </c>
      <c r="Q672" s="115">
        <f t="shared" si="111"/>
        <v>163470.35820960003</v>
      </c>
    </row>
    <row r="673" spans="2:17" x14ac:dyDescent="0.25">
      <c r="B673" s="109">
        <v>668</v>
      </c>
      <c r="C673" s="109" t="s">
        <v>6465</v>
      </c>
      <c r="D673" s="109">
        <v>1200129550</v>
      </c>
      <c r="E673" s="108" t="s">
        <v>3167</v>
      </c>
      <c r="F673" s="109">
        <v>2017</v>
      </c>
      <c r="G673" s="110">
        <v>44389</v>
      </c>
      <c r="H673" s="109">
        <f t="shared" si="104"/>
        <v>4</v>
      </c>
      <c r="I673" s="109">
        <v>10</v>
      </c>
      <c r="J673" s="111">
        <f t="shared" si="105"/>
        <v>9.5000000000000001E-2</v>
      </c>
      <c r="K673" s="112">
        <v>139800</v>
      </c>
      <c r="L673" s="112">
        <v>86790.91</v>
      </c>
      <c r="M673" s="121">
        <v>0.04</v>
      </c>
      <c r="N673" s="112">
        <f t="shared" si="106"/>
        <v>145392</v>
      </c>
      <c r="O673" s="112">
        <f t="shared" si="107"/>
        <v>55248.959999999999</v>
      </c>
      <c r="P673" s="114">
        <f t="shared" si="110"/>
        <v>90143.040000000008</v>
      </c>
      <c r="Q673" s="115">
        <f t="shared" si="111"/>
        <v>81128.736000000004</v>
      </c>
    </row>
    <row r="674" spans="2:17" x14ac:dyDescent="0.25">
      <c r="B674" s="109">
        <v>669</v>
      </c>
      <c r="C674" s="109" t="s">
        <v>6465</v>
      </c>
      <c r="D674" s="109">
        <v>1200129920</v>
      </c>
      <c r="E674" s="108" t="s">
        <v>3168</v>
      </c>
      <c r="F674" s="109">
        <v>2017</v>
      </c>
      <c r="G674" s="110">
        <v>44389</v>
      </c>
      <c r="H674" s="109">
        <f t="shared" si="104"/>
        <v>4</v>
      </c>
      <c r="I674" s="109">
        <v>10</v>
      </c>
      <c r="J674" s="111">
        <f t="shared" si="105"/>
        <v>9.5000000000000001E-2</v>
      </c>
      <c r="K674" s="112">
        <v>115000</v>
      </c>
      <c r="L674" s="112">
        <v>69819.179999999993</v>
      </c>
      <c r="M674" s="121">
        <v>0.04</v>
      </c>
      <c r="N674" s="112">
        <f t="shared" si="106"/>
        <v>119600</v>
      </c>
      <c r="O674" s="112">
        <f t="shared" si="107"/>
        <v>45448</v>
      </c>
      <c r="P674" s="114">
        <f t="shared" si="110"/>
        <v>74152</v>
      </c>
      <c r="Q674" s="115">
        <f t="shared" si="111"/>
        <v>66736.800000000003</v>
      </c>
    </row>
    <row r="675" spans="2:17" x14ac:dyDescent="0.25">
      <c r="B675" s="109">
        <v>670</v>
      </c>
      <c r="C675" s="109" t="s">
        <v>6465</v>
      </c>
      <c r="D675" s="109">
        <v>1200132670</v>
      </c>
      <c r="E675" s="108" t="s">
        <v>3169</v>
      </c>
      <c r="F675" s="109">
        <v>2017</v>
      </c>
      <c r="G675" s="110">
        <v>44389</v>
      </c>
      <c r="H675" s="109">
        <f t="shared" si="104"/>
        <v>4</v>
      </c>
      <c r="I675" s="109">
        <v>10</v>
      </c>
      <c r="J675" s="111">
        <f t="shared" si="105"/>
        <v>9.5000000000000001E-2</v>
      </c>
      <c r="K675" s="112">
        <v>85000</v>
      </c>
      <c r="L675" s="112">
        <v>52630.13</v>
      </c>
      <c r="M675" s="121">
        <v>0.04</v>
      </c>
      <c r="N675" s="112">
        <f t="shared" si="106"/>
        <v>88400</v>
      </c>
      <c r="O675" s="112">
        <f t="shared" si="107"/>
        <v>33592</v>
      </c>
      <c r="P675" s="114">
        <f t="shared" si="110"/>
        <v>54808</v>
      </c>
      <c r="Q675" s="115">
        <f t="shared" si="111"/>
        <v>49327.200000000004</v>
      </c>
    </row>
    <row r="676" spans="2:17" x14ac:dyDescent="0.25">
      <c r="B676" s="109">
        <v>671</v>
      </c>
      <c r="C676" s="109" t="s">
        <v>6465</v>
      </c>
      <c r="D676" s="109">
        <v>1200132680</v>
      </c>
      <c r="E676" s="108" t="s">
        <v>3169</v>
      </c>
      <c r="F676" s="109">
        <v>2017</v>
      </c>
      <c r="G676" s="110">
        <v>44389</v>
      </c>
      <c r="H676" s="109">
        <f t="shared" si="104"/>
        <v>4</v>
      </c>
      <c r="I676" s="109">
        <v>10</v>
      </c>
      <c r="J676" s="111">
        <f t="shared" si="105"/>
        <v>9.5000000000000001E-2</v>
      </c>
      <c r="K676" s="112">
        <v>85000</v>
      </c>
      <c r="L676" s="112">
        <v>52630.13</v>
      </c>
      <c r="M676" s="121">
        <v>0.04</v>
      </c>
      <c r="N676" s="112">
        <f t="shared" si="106"/>
        <v>88400</v>
      </c>
      <c r="O676" s="112">
        <f t="shared" si="107"/>
        <v>33592</v>
      </c>
      <c r="P676" s="114">
        <f t="shared" si="110"/>
        <v>54808</v>
      </c>
      <c r="Q676" s="115">
        <f t="shared" si="111"/>
        <v>49327.200000000004</v>
      </c>
    </row>
    <row r="677" spans="2:17" x14ac:dyDescent="0.25">
      <c r="B677" s="109">
        <v>672</v>
      </c>
      <c r="C677" s="109" t="s">
        <v>6465</v>
      </c>
      <c r="D677" s="109">
        <v>1200132210</v>
      </c>
      <c r="E677" s="108" t="s">
        <v>3170</v>
      </c>
      <c r="F677" s="109">
        <v>2017</v>
      </c>
      <c r="G677" s="110">
        <v>44389</v>
      </c>
      <c r="H677" s="109">
        <f t="shared" si="104"/>
        <v>4</v>
      </c>
      <c r="I677" s="109">
        <v>10</v>
      </c>
      <c r="J677" s="111">
        <f t="shared" si="105"/>
        <v>9.5000000000000001E-2</v>
      </c>
      <c r="K677" s="112">
        <v>83900</v>
      </c>
      <c r="L677" s="112">
        <v>52362.8</v>
      </c>
      <c r="M677" s="121">
        <v>0.04</v>
      </c>
      <c r="N677" s="112">
        <f t="shared" si="106"/>
        <v>87256</v>
      </c>
      <c r="O677" s="112">
        <f t="shared" si="107"/>
        <v>33157.279999999999</v>
      </c>
      <c r="P677" s="114">
        <f t="shared" si="110"/>
        <v>54098.720000000001</v>
      </c>
      <c r="Q677" s="115">
        <f t="shared" si="111"/>
        <v>48688.848000000005</v>
      </c>
    </row>
    <row r="678" spans="2:17" x14ac:dyDescent="0.25">
      <c r="B678" s="109">
        <v>673</v>
      </c>
      <c r="C678" s="109" t="s">
        <v>6465</v>
      </c>
      <c r="D678" s="109">
        <v>1200129740</v>
      </c>
      <c r="E678" s="108" t="s">
        <v>3171</v>
      </c>
      <c r="F678" s="109">
        <v>2017</v>
      </c>
      <c r="G678" s="110">
        <v>44389</v>
      </c>
      <c r="H678" s="109">
        <f t="shared" si="104"/>
        <v>4</v>
      </c>
      <c r="I678" s="109">
        <v>10</v>
      </c>
      <c r="J678" s="111">
        <f t="shared" si="105"/>
        <v>9.5000000000000001E-2</v>
      </c>
      <c r="K678" s="112">
        <v>80590</v>
      </c>
      <c r="L678" s="112">
        <v>48839.74</v>
      </c>
      <c r="M678" s="121">
        <v>0.04</v>
      </c>
      <c r="N678" s="112">
        <f t="shared" si="106"/>
        <v>83813.600000000006</v>
      </c>
      <c r="O678" s="112">
        <f t="shared" si="107"/>
        <v>31849.168000000001</v>
      </c>
      <c r="P678" s="114">
        <f t="shared" si="110"/>
        <v>51964.432000000001</v>
      </c>
      <c r="Q678" s="115">
        <f t="shared" si="111"/>
        <v>46767.988799999999</v>
      </c>
    </row>
    <row r="679" spans="2:17" x14ac:dyDescent="0.25">
      <c r="B679" s="109">
        <v>674</v>
      </c>
      <c r="C679" s="109" t="s">
        <v>6465</v>
      </c>
      <c r="D679" s="109">
        <v>1200130300</v>
      </c>
      <c r="E679" s="108" t="s">
        <v>3172</v>
      </c>
      <c r="F679" s="109">
        <v>2017</v>
      </c>
      <c r="G679" s="110">
        <v>44389</v>
      </c>
      <c r="H679" s="109">
        <f t="shared" si="104"/>
        <v>4</v>
      </c>
      <c r="I679" s="109">
        <v>10</v>
      </c>
      <c r="J679" s="111">
        <f t="shared" si="105"/>
        <v>9.5000000000000001E-2</v>
      </c>
      <c r="K679" s="112">
        <v>35000</v>
      </c>
      <c r="L679" s="112">
        <v>21038.36</v>
      </c>
      <c r="M679" s="121">
        <v>0.04</v>
      </c>
      <c r="N679" s="112">
        <f t="shared" si="106"/>
        <v>36400</v>
      </c>
      <c r="O679" s="112">
        <f t="shared" si="107"/>
        <v>13832</v>
      </c>
      <c r="P679" s="114">
        <f t="shared" si="110"/>
        <v>22568</v>
      </c>
      <c r="Q679" s="115">
        <f t="shared" si="111"/>
        <v>20311.2</v>
      </c>
    </row>
    <row r="680" spans="2:17" x14ac:dyDescent="0.25">
      <c r="B680" s="109">
        <v>675</v>
      </c>
      <c r="C680" s="109" t="s">
        <v>6465</v>
      </c>
      <c r="D680" s="109">
        <v>1200130260</v>
      </c>
      <c r="E680" s="108" t="s">
        <v>3173</v>
      </c>
      <c r="F680" s="109">
        <v>2017</v>
      </c>
      <c r="G680" s="110">
        <v>44389</v>
      </c>
      <c r="H680" s="109">
        <f t="shared" si="104"/>
        <v>4</v>
      </c>
      <c r="I680" s="109">
        <v>10</v>
      </c>
      <c r="J680" s="111">
        <f t="shared" si="105"/>
        <v>9.5000000000000001E-2</v>
      </c>
      <c r="K680" s="112">
        <v>31500</v>
      </c>
      <c r="L680" s="112">
        <v>19538.63</v>
      </c>
      <c r="M680" s="121">
        <v>0.04</v>
      </c>
      <c r="N680" s="112">
        <f t="shared" si="106"/>
        <v>32760</v>
      </c>
      <c r="O680" s="112">
        <f t="shared" si="107"/>
        <v>12448.8</v>
      </c>
      <c r="P680" s="114">
        <f t="shared" si="110"/>
        <v>20311.2</v>
      </c>
      <c r="Q680" s="115">
        <f t="shared" si="111"/>
        <v>18280.080000000002</v>
      </c>
    </row>
    <row r="681" spans="2:17" x14ac:dyDescent="0.25">
      <c r="B681" s="109">
        <v>676</v>
      </c>
      <c r="C681" s="109" t="s">
        <v>6465</v>
      </c>
      <c r="D681" s="109">
        <v>1200129060</v>
      </c>
      <c r="E681" s="108" t="s">
        <v>3174</v>
      </c>
      <c r="F681" s="109">
        <v>2017</v>
      </c>
      <c r="G681" s="110">
        <v>44389</v>
      </c>
      <c r="H681" s="109">
        <f t="shared" si="104"/>
        <v>4</v>
      </c>
      <c r="I681" s="109">
        <v>10</v>
      </c>
      <c r="J681" s="111">
        <f t="shared" si="105"/>
        <v>9.5000000000000001E-2</v>
      </c>
      <c r="K681" s="112">
        <v>22376</v>
      </c>
      <c r="L681" s="112">
        <v>12978.08</v>
      </c>
      <c r="M681" s="121">
        <v>0.04</v>
      </c>
      <c r="N681" s="112">
        <f t="shared" si="106"/>
        <v>23271.040000000001</v>
      </c>
      <c r="O681" s="112">
        <f t="shared" si="107"/>
        <v>8842.9952000000012</v>
      </c>
      <c r="P681" s="114">
        <f t="shared" si="110"/>
        <v>14428.0448</v>
      </c>
      <c r="Q681" s="115">
        <f t="shared" si="111"/>
        <v>12985.240320000001</v>
      </c>
    </row>
    <row r="682" spans="2:17" x14ac:dyDescent="0.25">
      <c r="B682" s="109">
        <v>677</v>
      </c>
      <c r="C682" s="109" t="s">
        <v>6465</v>
      </c>
      <c r="D682" s="109">
        <v>1200129150</v>
      </c>
      <c r="E682" s="108" t="s">
        <v>3175</v>
      </c>
      <c r="F682" s="109">
        <v>2017</v>
      </c>
      <c r="G682" s="110">
        <v>44389</v>
      </c>
      <c r="H682" s="109">
        <f t="shared" si="104"/>
        <v>4</v>
      </c>
      <c r="I682" s="109">
        <v>10</v>
      </c>
      <c r="J682" s="111">
        <f t="shared" si="105"/>
        <v>9.5000000000000001E-2</v>
      </c>
      <c r="K682" s="112">
        <v>17955</v>
      </c>
      <c r="L682" s="112">
        <v>10915.66</v>
      </c>
      <c r="M682" s="121">
        <v>0.04</v>
      </c>
      <c r="N682" s="112">
        <f t="shared" si="106"/>
        <v>18673.2</v>
      </c>
      <c r="O682" s="112">
        <f t="shared" si="107"/>
        <v>7095.8160000000007</v>
      </c>
      <c r="P682" s="114">
        <f t="shared" si="110"/>
        <v>11577.384</v>
      </c>
      <c r="Q682" s="115">
        <f t="shared" si="111"/>
        <v>10419.6456</v>
      </c>
    </row>
    <row r="683" spans="2:17" x14ac:dyDescent="0.25">
      <c r="B683" s="109">
        <v>678</v>
      </c>
      <c r="C683" s="109" t="s">
        <v>6465</v>
      </c>
      <c r="D683" s="109">
        <v>1200129050</v>
      </c>
      <c r="E683" s="108" t="s">
        <v>3176</v>
      </c>
      <c r="F683" s="109">
        <v>2017</v>
      </c>
      <c r="G683" s="110">
        <v>44389</v>
      </c>
      <c r="H683" s="109">
        <f t="shared" si="104"/>
        <v>4</v>
      </c>
      <c r="I683" s="109">
        <v>10</v>
      </c>
      <c r="J683" s="111">
        <f t="shared" si="105"/>
        <v>9.5000000000000001E-2</v>
      </c>
      <c r="K683" s="112">
        <v>10098</v>
      </c>
      <c r="L683" s="112">
        <v>5856.84</v>
      </c>
      <c r="M683" s="121">
        <v>0.04</v>
      </c>
      <c r="N683" s="112">
        <f t="shared" si="106"/>
        <v>10501.92</v>
      </c>
      <c r="O683" s="112">
        <f t="shared" si="107"/>
        <v>3990.7296000000001</v>
      </c>
      <c r="P683" s="114">
        <f t="shared" si="110"/>
        <v>6511.1903999999995</v>
      </c>
      <c r="Q683" s="115">
        <f t="shared" si="111"/>
        <v>5860.0713599999999</v>
      </c>
    </row>
    <row r="684" spans="2:17" x14ac:dyDescent="0.25">
      <c r="B684" s="109">
        <v>679</v>
      </c>
      <c r="C684" s="109" t="s">
        <v>6465</v>
      </c>
      <c r="D684" s="109">
        <v>1200143010</v>
      </c>
      <c r="E684" s="108" t="s">
        <v>3177</v>
      </c>
      <c r="F684" s="109">
        <v>2018</v>
      </c>
      <c r="G684" s="110">
        <v>44389</v>
      </c>
      <c r="H684" s="109">
        <f t="shared" si="104"/>
        <v>3</v>
      </c>
      <c r="I684" s="109">
        <v>15</v>
      </c>
      <c r="J684" s="111">
        <f t="shared" si="105"/>
        <v>6.3333333333333325E-2</v>
      </c>
      <c r="K684" s="112">
        <v>1951507.45</v>
      </c>
      <c r="L684" s="112">
        <v>1430214.36</v>
      </c>
      <c r="M684" s="121">
        <v>0.02</v>
      </c>
      <c r="N684" s="112">
        <f t="shared" si="106"/>
        <v>1990537.5989999999</v>
      </c>
      <c r="O684" s="112">
        <f t="shared" si="107"/>
        <v>378202.14380999992</v>
      </c>
      <c r="P684" s="114">
        <f t="shared" si="110"/>
        <v>1612335.4551900001</v>
      </c>
      <c r="Q684" s="115">
        <f t="shared" si="111"/>
        <v>1451101.9096710002</v>
      </c>
    </row>
    <row r="685" spans="2:17" x14ac:dyDescent="0.25">
      <c r="B685" s="109">
        <v>680</v>
      </c>
      <c r="C685" s="109" t="s">
        <v>6465</v>
      </c>
      <c r="D685" s="109">
        <v>1200139420</v>
      </c>
      <c r="E685" s="108" t="s">
        <v>3178</v>
      </c>
      <c r="F685" s="109">
        <v>2018</v>
      </c>
      <c r="G685" s="110">
        <v>44389</v>
      </c>
      <c r="H685" s="109">
        <f t="shared" si="104"/>
        <v>3</v>
      </c>
      <c r="I685" s="109">
        <v>15</v>
      </c>
      <c r="J685" s="111">
        <f t="shared" si="105"/>
        <v>6.3333333333333325E-2</v>
      </c>
      <c r="K685" s="112">
        <v>1432098.13</v>
      </c>
      <c r="L685" s="112">
        <v>966633.56</v>
      </c>
      <c r="M685" s="121">
        <v>0.02</v>
      </c>
      <c r="N685" s="112">
        <f t="shared" si="106"/>
        <v>1460740.0925999999</v>
      </c>
      <c r="O685" s="112">
        <f t="shared" si="107"/>
        <v>277540.61759399995</v>
      </c>
      <c r="P685" s="114">
        <f t="shared" si="110"/>
        <v>1183199.4750059999</v>
      </c>
      <c r="Q685" s="115">
        <f t="shared" si="111"/>
        <v>1064879.5275053999</v>
      </c>
    </row>
    <row r="686" spans="2:17" x14ac:dyDescent="0.25">
      <c r="B686" s="109">
        <v>681</v>
      </c>
      <c r="C686" s="109" t="s">
        <v>6465</v>
      </c>
      <c r="D686" s="109">
        <v>1200140070</v>
      </c>
      <c r="E686" s="108" t="s">
        <v>3179</v>
      </c>
      <c r="F686" s="109">
        <v>2018</v>
      </c>
      <c r="G686" s="110">
        <v>44389</v>
      </c>
      <c r="H686" s="109">
        <f t="shared" si="104"/>
        <v>3</v>
      </c>
      <c r="I686" s="109">
        <v>15</v>
      </c>
      <c r="J686" s="111">
        <f t="shared" si="105"/>
        <v>6.3333333333333325E-2</v>
      </c>
      <c r="K686" s="112">
        <v>1098400</v>
      </c>
      <c r="L686" s="112">
        <v>777306.08</v>
      </c>
      <c r="M686" s="121">
        <v>0.02</v>
      </c>
      <c r="N686" s="112">
        <f t="shared" si="106"/>
        <v>1120368</v>
      </c>
      <c r="O686" s="112">
        <f t="shared" si="107"/>
        <v>212869.91999999998</v>
      </c>
      <c r="P686" s="114">
        <f t="shared" si="110"/>
        <v>907498.08000000007</v>
      </c>
      <c r="Q686" s="115">
        <f t="shared" si="111"/>
        <v>816748.27200000011</v>
      </c>
    </row>
    <row r="687" spans="2:17" x14ac:dyDescent="0.25">
      <c r="B687" s="109">
        <v>682</v>
      </c>
      <c r="C687" s="109" t="s">
        <v>6465</v>
      </c>
      <c r="D687" s="109">
        <v>1200139400</v>
      </c>
      <c r="E687" s="108" t="s">
        <v>3180</v>
      </c>
      <c r="F687" s="109">
        <v>2018</v>
      </c>
      <c r="G687" s="110">
        <v>44389</v>
      </c>
      <c r="H687" s="109">
        <f t="shared" si="104"/>
        <v>3</v>
      </c>
      <c r="I687" s="109">
        <v>15</v>
      </c>
      <c r="J687" s="111">
        <f t="shared" si="105"/>
        <v>6.3333333333333325E-2</v>
      </c>
      <c r="K687" s="112">
        <v>616775</v>
      </c>
      <c r="L687" s="112">
        <v>416309.04</v>
      </c>
      <c r="M687" s="121">
        <v>0.02</v>
      </c>
      <c r="N687" s="112">
        <f t="shared" si="106"/>
        <v>629110.5</v>
      </c>
      <c r="O687" s="112">
        <f t="shared" si="107"/>
        <v>119530.99499999998</v>
      </c>
      <c r="P687" s="114">
        <f t="shared" si="110"/>
        <v>509579.505</v>
      </c>
      <c r="Q687" s="115">
        <f t="shared" si="111"/>
        <v>458621.55450000003</v>
      </c>
    </row>
    <row r="688" spans="2:17" x14ac:dyDescent="0.25">
      <c r="B688" s="109">
        <v>683</v>
      </c>
      <c r="C688" s="109" t="s">
        <v>6465</v>
      </c>
      <c r="D688" s="109">
        <v>1200138390</v>
      </c>
      <c r="E688" s="108" t="s">
        <v>3181</v>
      </c>
      <c r="F688" s="109">
        <v>2018</v>
      </c>
      <c r="G688" s="110">
        <v>44389</v>
      </c>
      <c r="H688" s="109">
        <f t="shared" si="104"/>
        <v>3</v>
      </c>
      <c r="I688" s="109">
        <v>10</v>
      </c>
      <c r="J688" s="111">
        <f t="shared" si="105"/>
        <v>9.5000000000000001E-2</v>
      </c>
      <c r="K688" s="112">
        <v>485000</v>
      </c>
      <c r="L688" s="112">
        <v>329667.12</v>
      </c>
      <c r="M688" s="121">
        <v>0.02</v>
      </c>
      <c r="N688" s="112">
        <f t="shared" si="106"/>
        <v>494700</v>
      </c>
      <c r="O688" s="112">
        <f t="shared" si="107"/>
        <v>140989.50000000003</v>
      </c>
      <c r="P688" s="114">
        <f t="shared" si="110"/>
        <v>353710.5</v>
      </c>
      <c r="Q688" s="115">
        <f t="shared" si="111"/>
        <v>318339.45</v>
      </c>
    </row>
    <row r="689" spans="2:17" x14ac:dyDescent="0.25">
      <c r="B689" s="109">
        <v>684</v>
      </c>
      <c r="C689" s="109" t="s">
        <v>6465</v>
      </c>
      <c r="D689" s="109">
        <v>1200138370</v>
      </c>
      <c r="E689" s="108" t="s">
        <v>3181</v>
      </c>
      <c r="F689" s="109">
        <v>2018</v>
      </c>
      <c r="G689" s="110">
        <v>44389</v>
      </c>
      <c r="H689" s="109">
        <f t="shared" si="104"/>
        <v>3</v>
      </c>
      <c r="I689" s="109">
        <v>10</v>
      </c>
      <c r="J689" s="111">
        <f t="shared" si="105"/>
        <v>9.5000000000000001E-2</v>
      </c>
      <c r="K689" s="112">
        <v>485000</v>
      </c>
      <c r="L689" s="112">
        <v>329667.12</v>
      </c>
      <c r="M689" s="121">
        <v>0.02</v>
      </c>
      <c r="N689" s="112">
        <f t="shared" si="106"/>
        <v>494700</v>
      </c>
      <c r="O689" s="112">
        <f t="shared" si="107"/>
        <v>140989.50000000003</v>
      </c>
      <c r="P689" s="114">
        <f t="shared" si="110"/>
        <v>353710.5</v>
      </c>
      <c r="Q689" s="115">
        <f t="shared" si="111"/>
        <v>318339.45</v>
      </c>
    </row>
    <row r="690" spans="2:17" x14ac:dyDescent="0.25">
      <c r="B690" s="109">
        <v>685</v>
      </c>
      <c r="C690" s="109" t="s">
        <v>6465</v>
      </c>
      <c r="D690" s="109">
        <v>1200137680</v>
      </c>
      <c r="E690" s="108" t="s">
        <v>3181</v>
      </c>
      <c r="F690" s="109">
        <v>2018</v>
      </c>
      <c r="G690" s="110">
        <v>44389</v>
      </c>
      <c r="H690" s="109">
        <f t="shared" si="104"/>
        <v>3</v>
      </c>
      <c r="I690" s="109">
        <v>10</v>
      </c>
      <c r="J690" s="111">
        <f t="shared" si="105"/>
        <v>9.5000000000000001E-2</v>
      </c>
      <c r="K690" s="112">
        <v>485000</v>
      </c>
      <c r="L690" s="112">
        <v>329667.12</v>
      </c>
      <c r="M690" s="121">
        <v>0.02</v>
      </c>
      <c r="N690" s="112">
        <f t="shared" si="106"/>
        <v>494700</v>
      </c>
      <c r="O690" s="112">
        <f t="shared" si="107"/>
        <v>140989.50000000003</v>
      </c>
      <c r="P690" s="114">
        <f t="shared" si="110"/>
        <v>353710.5</v>
      </c>
      <c r="Q690" s="115">
        <f t="shared" si="111"/>
        <v>318339.45</v>
      </c>
    </row>
    <row r="691" spans="2:17" x14ac:dyDescent="0.25">
      <c r="B691" s="109">
        <v>686</v>
      </c>
      <c r="C691" s="109" t="s">
        <v>6465</v>
      </c>
      <c r="D691" s="109">
        <v>1200137700</v>
      </c>
      <c r="E691" s="108" t="s">
        <v>3181</v>
      </c>
      <c r="F691" s="109">
        <v>2018</v>
      </c>
      <c r="G691" s="110">
        <v>44389</v>
      </c>
      <c r="H691" s="109">
        <f t="shared" si="104"/>
        <v>3</v>
      </c>
      <c r="I691" s="109">
        <v>10</v>
      </c>
      <c r="J691" s="111">
        <f t="shared" si="105"/>
        <v>9.5000000000000001E-2</v>
      </c>
      <c r="K691" s="112">
        <v>485000</v>
      </c>
      <c r="L691" s="112">
        <v>329667.12</v>
      </c>
      <c r="M691" s="121">
        <v>0.02</v>
      </c>
      <c r="N691" s="112">
        <f t="shared" si="106"/>
        <v>494700</v>
      </c>
      <c r="O691" s="112">
        <f t="shared" si="107"/>
        <v>140989.50000000003</v>
      </c>
      <c r="P691" s="114">
        <f t="shared" si="110"/>
        <v>353710.5</v>
      </c>
      <c r="Q691" s="115">
        <f t="shared" si="111"/>
        <v>318339.45</v>
      </c>
    </row>
    <row r="692" spans="2:17" x14ac:dyDescent="0.25">
      <c r="B692" s="109">
        <v>687</v>
      </c>
      <c r="C692" s="109" t="s">
        <v>6465</v>
      </c>
      <c r="D692" s="109">
        <v>1200138380</v>
      </c>
      <c r="E692" s="108" t="s">
        <v>3181</v>
      </c>
      <c r="F692" s="109">
        <v>2018</v>
      </c>
      <c r="G692" s="110">
        <v>44389</v>
      </c>
      <c r="H692" s="109">
        <f t="shared" si="104"/>
        <v>3</v>
      </c>
      <c r="I692" s="109">
        <v>10</v>
      </c>
      <c r="J692" s="111">
        <f t="shared" si="105"/>
        <v>9.5000000000000001E-2</v>
      </c>
      <c r="K692" s="112">
        <v>485000</v>
      </c>
      <c r="L692" s="112">
        <v>329667.12</v>
      </c>
      <c r="M692" s="121">
        <v>0.02</v>
      </c>
      <c r="N692" s="112">
        <f t="shared" si="106"/>
        <v>494700</v>
      </c>
      <c r="O692" s="112">
        <f t="shared" si="107"/>
        <v>140989.50000000003</v>
      </c>
      <c r="P692" s="114">
        <f t="shared" si="110"/>
        <v>353710.5</v>
      </c>
      <c r="Q692" s="115">
        <f t="shared" si="111"/>
        <v>318339.45</v>
      </c>
    </row>
    <row r="693" spans="2:17" x14ac:dyDescent="0.25">
      <c r="B693" s="109">
        <v>688</v>
      </c>
      <c r="C693" s="109" t="s">
        <v>6465</v>
      </c>
      <c r="D693" s="109">
        <v>1200137710</v>
      </c>
      <c r="E693" s="108" t="s">
        <v>3181</v>
      </c>
      <c r="F693" s="109">
        <v>2018</v>
      </c>
      <c r="G693" s="110">
        <v>44389</v>
      </c>
      <c r="H693" s="109">
        <f t="shared" si="104"/>
        <v>3</v>
      </c>
      <c r="I693" s="109">
        <v>10</v>
      </c>
      <c r="J693" s="111">
        <f t="shared" si="105"/>
        <v>9.5000000000000001E-2</v>
      </c>
      <c r="K693" s="112">
        <v>485000</v>
      </c>
      <c r="L693" s="112">
        <v>329667.12</v>
      </c>
      <c r="M693" s="121">
        <v>0.02</v>
      </c>
      <c r="N693" s="112">
        <f t="shared" si="106"/>
        <v>494700</v>
      </c>
      <c r="O693" s="112">
        <f t="shared" si="107"/>
        <v>140989.50000000003</v>
      </c>
      <c r="P693" s="114">
        <f t="shared" si="110"/>
        <v>353710.5</v>
      </c>
      <c r="Q693" s="115">
        <f t="shared" si="111"/>
        <v>318339.45</v>
      </c>
    </row>
    <row r="694" spans="2:17" x14ac:dyDescent="0.25">
      <c r="B694" s="109">
        <v>689</v>
      </c>
      <c r="C694" s="109" t="s">
        <v>6465</v>
      </c>
      <c r="D694" s="109">
        <v>1200137690</v>
      </c>
      <c r="E694" s="108" t="s">
        <v>3181</v>
      </c>
      <c r="F694" s="109">
        <v>2018</v>
      </c>
      <c r="G694" s="110">
        <v>44389</v>
      </c>
      <c r="H694" s="109">
        <f t="shared" si="104"/>
        <v>3</v>
      </c>
      <c r="I694" s="109">
        <v>10</v>
      </c>
      <c r="J694" s="111">
        <f t="shared" si="105"/>
        <v>9.5000000000000001E-2</v>
      </c>
      <c r="K694" s="112">
        <v>485000</v>
      </c>
      <c r="L694" s="112">
        <v>329667.12</v>
      </c>
      <c r="M694" s="121">
        <v>0.02</v>
      </c>
      <c r="N694" s="112">
        <f t="shared" si="106"/>
        <v>494700</v>
      </c>
      <c r="O694" s="112">
        <f t="shared" si="107"/>
        <v>140989.50000000003</v>
      </c>
      <c r="P694" s="114">
        <f t="shared" si="110"/>
        <v>353710.5</v>
      </c>
      <c r="Q694" s="115">
        <f t="shared" si="111"/>
        <v>318339.45</v>
      </c>
    </row>
    <row r="695" spans="2:17" x14ac:dyDescent="0.25">
      <c r="B695" s="109">
        <v>690</v>
      </c>
      <c r="C695" s="109" t="s">
        <v>6465</v>
      </c>
      <c r="D695" s="109">
        <v>1200138400</v>
      </c>
      <c r="E695" s="108" t="s">
        <v>3181</v>
      </c>
      <c r="F695" s="109">
        <v>2018</v>
      </c>
      <c r="G695" s="110">
        <v>44389</v>
      </c>
      <c r="H695" s="109">
        <f t="shared" si="104"/>
        <v>3</v>
      </c>
      <c r="I695" s="109">
        <v>10</v>
      </c>
      <c r="J695" s="111">
        <f t="shared" si="105"/>
        <v>9.5000000000000001E-2</v>
      </c>
      <c r="K695" s="112">
        <v>485000</v>
      </c>
      <c r="L695" s="112">
        <v>329667.12</v>
      </c>
      <c r="M695" s="121">
        <v>0.02</v>
      </c>
      <c r="N695" s="112">
        <f t="shared" si="106"/>
        <v>494700</v>
      </c>
      <c r="O695" s="112">
        <f t="shared" si="107"/>
        <v>140989.50000000003</v>
      </c>
      <c r="P695" s="114">
        <f t="shared" si="110"/>
        <v>353710.5</v>
      </c>
      <c r="Q695" s="115">
        <f t="shared" si="111"/>
        <v>318339.45</v>
      </c>
    </row>
    <row r="696" spans="2:17" x14ac:dyDescent="0.25">
      <c r="B696" s="109">
        <v>691</v>
      </c>
      <c r="C696" s="109" t="s">
        <v>6465</v>
      </c>
      <c r="D696" s="109">
        <v>1200137660</v>
      </c>
      <c r="E696" s="108" t="s">
        <v>3181</v>
      </c>
      <c r="F696" s="109">
        <v>2018</v>
      </c>
      <c r="G696" s="110">
        <v>44389</v>
      </c>
      <c r="H696" s="109">
        <f t="shared" si="104"/>
        <v>3</v>
      </c>
      <c r="I696" s="109">
        <v>10</v>
      </c>
      <c r="J696" s="111">
        <f t="shared" si="105"/>
        <v>9.5000000000000001E-2</v>
      </c>
      <c r="K696" s="112">
        <v>485000</v>
      </c>
      <c r="L696" s="112">
        <v>329667.12</v>
      </c>
      <c r="M696" s="121">
        <v>0.02</v>
      </c>
      <c r="N696" s="112">
        <f t="shared" si="106"/>
        <v>494700</v>
      </c>
      <c r="O696" s="112">
        <f t="shared" si="107"/>
        <v>140989.50000000003</v>
      </c>
      <c r="P696" s="114">
        <f t="shared" si="110"/>
        <v>353710.5</v>
      </c>
      <c r="Q696" s="115">
        <f t="shared" si="111"/>
        <v>318339.45</v>
      </c>
    </row>
    <row r="697" spans="2:17" x14ac:dyDescent="0.25">
      <c r="B697" s="109">
        <v>692</v>
      </c>
      <c r="C697" s="109" t="s">
        <v>6465</v>
      </c>
      <c r="D697" s="109">
        <v>1200137670</v>
      </c>
      <c r="E697" s="108" t="s">
        <v>3181</v>
      </c>
      <c r="F697" s="109">
        <v>2018</v>
      </c>
      <c r="G697" s="110">
        <v>44389</v>
      </c>
      <c r="H697" s="109">
        <f t="shared" si="104"/>
        <v>3</v>
      </c>
      <c r="I697" s="109">
        <v>10</v>
      </c>
      <c r="J697" s="111">
        <f t="shared" si="105"/>
        <v>9.5000000000000001E-2</v>
      </c>
      <c r="K697" s="112">
        <v>485000</v>
      </c>
      <c r="L697" s="112">
        <v>329667.12</v>
      </c>
      <c r="M697" s="121">
        <v>0.02</v>
      </c>
      <c r="N697" s="112">
        <f t="shared" si="106"/>
        <v>494700</v>
      </c>
      <c r="O697" s="112">
        <f t="shared" si="107"/>
        <v>140989.50000000003</v>
      </c>
      <c r="P697" s="114">
        <f t="shared" si="110"/>
        <v>353710.5</v>
      </c>
      <c r="Q697" s="115">
        <f t="shared" si="111"/>
        <v>318339.45</v>
      </c>
    </row>
    <row r="698" spans="2:17" x14ac:dyDescent="0.25">
      <c r="B698" s="109">
        <v>693</v>
      </c>
      <c r="C698" s="109" t="s">
        <v>6465</v>
      </c>
      <c r="D698" s="109">
        <v>1200139390</v>
      </c>
      <c r="E698" s="108" t="s">
        <v>3182</v>
      </c>
      <c r="F698" s="109">
        <v>2018</v>
      </c>
      <c r="G698" s="110">
        <v>44389</v>
      </c>
      <c r="H698" s="109">
        <f t="shared" si="104"/>
        <v>3</v>
      </c>
      <c r="I698" s="109">
        <v>10</v>
      </c>
      <c r="J698" s="111">
        <f t="shared" si="105"/>
        <v>9.5000000000000001E-2</v>
      </c>
      <c r="K698" s="112">
        <v>420066.5</v>
      </c>
      <c r="L698" s="112">
        <v>249738.16</v>
      </c>
      <c r="M698" s="121">
        <v>0.02</v>
      </c>
      <c r="N698" s="112">
        <f t="shared" si="106"/>
        <v>428467.83</v>
      </c>
      <c r="O698" s="112">
        <f t="shared" si="107"/>
        <v>122113.33155000002</v>
      </c>
      <c r="P698" s="114">
        <f t="shared" si="110"/>
        <v>306354.49845000001</v>
      </c>
      <c r="Q698" s="115">
        <f t="shared" si="111"/>
        <v>275719.04860500002</v>
      </c>
    </row>
    <row r="699" spans="2:17" x14ac:dyDescent="0.25">
      <c r="B699" s="109">
        <v>694</v>
      </c>
      <c r="C699" s="109" t="s">
        <v>6465</v>
      </c>
      <c r="D699" s="109">
        <v>1200141110</v>
      </c>
      <c r="E699" s="108" t="s">
        <v>3183</v>
      </c>
      <c r="F699" s="109">
        <v>2018</v>
      </c>
      <c r="G699" s="110">
        <v>44389</v>
      </c>
      <c r="H699" s="109">
        <f t="shared" si="104"/>
        <v>3</v>
      </c>
      <c r="I699" s="109">
        <v>8</v>
      </c>
      <c r="J699" s="111">
        <f t="shared" si="105"/>
        <v>0.11874999999999999</v>
      </c>
      <c r="K699" s="112">
        <v>312048.13</v>
      </c>
      <c r="L699" s="112">
        <v>224418.19</v>
      </c>
      <c r="M699" s="121">
        <v>0.02</v>
      </c>
      <c r="N699" s="112">
        <f t="shared" si="106"/>
        <v>318289.09260000003</v>
      </c>
      <c r="O699" s="112">
        <f t="shared" si="107"/>
        <v>113390.48923875</v>
      </c>
      <c r="P699" s="114">
        <f t="shared" si="110"/>
        <v>204898.60336125002</v>
      </c>
      <c r="Q699" s="115">
        <f t="shared" si="111"/>
        <v>184408.74302512503</v>
      </c>
    </row>
    <row r="700" spans="2:17" x14ac:dyDescent="0.25">
      <c r="B700" s="109">
        <v>695</v>
      </c>
      <c r="C700" s="109" t="s">
        <v>6465</v>
      </c>
      <c r="D700" s="109">
        <v>1200138220</v>
      </c>
      <c r="E700" s="108" t="s">
        <v>3184</v>
      </c>
      <c r="F700" s="109">
        <v>2018</v>
      </c>
      <c r="G700" s="110">
        <v>44389</v>
      </c>
      <c r="H700" s="109">
        <f t="shared" si="104"/>
        <v>3</v>
      </c>
      <c r="I700" s="109">
        <v>8</v>
      </c>
      <c r="J700" s="111">
        <f t="shared" si="105"/>
        <v>0.11874999999999999</v>
      </c>
      <c r="K700" s="112">
        <v>311001.03000000003</v>
      </c>
      <c r="L700" s="112">
        <v>212843.99</v>
      </c>
      <c r="M700" s="121">
        <v>0.02</v>
      </c>
      <c r="N700" s="112">
        <f t="shared" si="106"/>
        <v>317221.05060000002</v>
      </c>
      <c r="O700" s="112">
        <f t="shared" si="107"/>
        <v>113009.99927624999</v>
      </c>
      <c r="P700" s="114">
        <f t="shared" si="110"/>
        <v>204211.05132375003</v>
      </c>
      <c r="Q700" s="115">
        <f t="shared" si="111"/>
        <v>183789.94619137503</v>
      </c>
    </row>
    <row r="701" spans="2:17" x14ac:dyDescent="0.25">
      <c r="B701" s="109">
        <v>696</v>
      </c>
      <c r="C701" s="109" t="s">
        <v>6465</v>
      </c>
      <c r="D701" s="109">
        <v>1200137270</v>
      </c>
      <c r="E701" s="108" t="s">
        <v>3185</v>
      </c>
      <c r="F701" s="109">
        <v>2018</v>
      </c>
      <c r="G701" s="110">
        <v>44389</v>
      </c>
      <c r="H701" s="109">
        <f t="shared" si="104"/>
        <v>3</v>
      </c>
      <c r="I701" s="109">
        <v>10</v>
      </c>
      <c r="J701" s="111">
        <f t="shared" si="105"/>
        <v>9.5000000000000001E-2</v>
      </c>
      <c r="K701" s="112">
        <v>300000</v>
      </c>
      <c r="L701" s="112">
        <v>199397.26</v>
      </c>
      <c r="M701" s="121">
        <v>0.02</v>
      </c>
      <c r="N701" s="112">
        <f t="shared" si="106"/>
        <v>306000</v>
      </c>
      <c r="O701" s="112">
        <f t="shared" si="107"/>
        <v>87210.000000000015</v>
      </c>
      <c r="P701" s="114">
        <f t="shared" si="110"/>
        <v>218790</v>
      </c>
      <c r="Q701" s="115">
        <f t="shared" si="111"/>
        <v>196911</v>
      </c>
    </row>
    <row r="702" spans="2:17" x14ac:dyDescent="0.25">
      <c r="B702" s="109">
        <v>697</v>
      </c>
      <c r="C702" s="109" t="s">
        <v>6465</v>
      </c>
      <c r="D702" s="109">
        <v>1200138200</v>
      </c>
      <c r="E702" s="108" t="s">
        <v>3184</v>
      </c>
      <c r="F702" s="109">
        <v>2018</v>
      </c>
      <c r="G702" s="110">
        <v>44389</v>
      </c>
      <c r="H702" s="109">
        <f t="shared" si="104"/>
        <v>3</v>
      </c>
      <c r="I702" s="109">
        <v>8</v>
      </c>
      <c r="J702" s="111">
        <f t="shared" si="105"/>
        <v>0.11874999999999999</v>
      </c>
      <c r="K702" s="112">
        <v>234927.03</v>
      </c>
      <c r="L702" s="112">
        <v>160780.21</v>
      </c>
      <c r="M702" s="121">
        <v>0.02</v>
      </c>
      <c r="N702" s="112">
        <f t="shared" si="106"/>
        <v>239625.57060000001</v>
      </c>
      <c r="O702" s="112">
        <f t="shared" si="107"/>
        <v>85366.609526249988</v>
      </c>
      <c r="P702" s="114">
        <f t="shared" si="110"/>
        <v>154258.96107375002</v>
      </c>
      <c r="Q702" s="115">
        <f t="shared" si="111"/>
        <v>138833.06496637501</v>
      </c>
    </row>
    <row r="703" spans="2:17" x14ac:dyDescent="0.25">
      <c r="B703" s="109">
        <v>698</v>
      </c>
      <c r="C703" s="109" t="s">
        <v>6465</v>
      </c>
      <c r="D703" s="109">
        <v>1200138210</v>
      </c>
      <c r="E703" s="108" t="s">
        <v>3184</v>
      </c>
      <c r="F703" s="109">
        <v>2018</v>
      </c>
      <c r="G703" s="110">
        <v>44389</v>
      </c>
      <c r="H703" s="109">
        <f t="shared" si="104"/>
        <v>3</v>
      </c>
      <c r="I703" s="109">
        <v>8</v>
      </c>
      <c r="J703" s="111">
        <f t="shared" si="105"/>
        <v>0.11874999999999999</v>
      </c>
      <c r="K703" s="112">
        <v>234927.03</v>
      </c>
      <c r="L703" s="112">
        <v>160780.21</v>
      </c>
      <c r="M703" s="121">
        <v>0.02</v>
      </c>
      <c r="N703" s="112">
        <f t="shared" si="106"/>
        <v>239625.57060000001</v>
      </c>
      <c r="O703" s="112">
        <f t="shared" si="107"/>
        <v>85366.609526249988</v>
      </c>
      <c r="P703" s="114">
        <f t="shared" si="110"/>
        <v>154258.96107375002</v>
      </c>
      <c r="Q703" s="115">
        <f t="shared" si="111"/>
        <v>138833.06496637501</v>
      </c>
    </row>
    <row r="704" spans="2:17" x14ac:dyDescent="0.25">
      <c r="B704" s="109">
        <v>699</v>
      </c>
      <c r="C704" s="109" t="s">
        <v>6465</v>
      </c>
      <c r="D704" s="109">
        <v>1200137120</v>
      </c>
      <c r="E704" s="108" t="s">
        <v>3186</v>
      </c>
      <c r="F704" s="109">
        <v>2018</v>
      </c>
      <c r="G704" s="110">
        <v>44389</v>
      </c>
      <c r="H704" s="109">
        <f t="shared" si="104"/>
        <v>3</v>
      </c>
      <c r="I704" s="109">
        <v>10</v>
      </c>
      <c r="J704" s="111">
        <f t="shared" si="105"/>
        <v>9.5000000000000001E-2</v>
      </c>
      <c r="K704" s="112">
        <v>232977</v>
      </c>
      <c r="L704" s="112">
        <v>160594.54999999999</v>
      </c>
      <c r="M704" s="121">
        <v>0</v>
      </c>
      <c r="N704" s="112">
        <f t="shared" si="106"/>
        <v>232977</v>
      </c>
      <c r="O704" s="112">
        <f t="shared" si="107"/>
        <v>66398.445000000007</v>
      </c>
      <c r="P704" s="138">
        <f t="shared" si="108"/>
        <v>166578.55499999999</v>
      </c>
      <c r="Q704" s="139">
        <f t="shared" si="109"/>
        <v>149920.69949999999</v>
      </c>
    </row>
    <row r="705" spans="2:17" x14ac:dyDescent="0.25">
      <c r="B705" s="109">
        <v>700</v>
      </c>
      <c r="C705" s="109" t="s">
        <v>6465</v>
      </c>
      <c r="D705" s="109">
        <v>1200140310</v>
      </c>
      <c r="E705" s="108" t="s">
        <v>3187</v>
      </c>
      <c r="F705" s="109">
        <v>2018</v>
      </c>
      <c r="G705" s="110">
        <v>44389</v>
      </c>
      <c r="H705" s="109">
        <f t="shared" si="104"/>
        <v>3</v>
      </c>
      <c r="I705" s="109">
        <v>10</v>
      </c>
      <c r="J705" s="111">
        <f t="shared" si="105"/>
        <v>9.5000000000000001E-2</v>
      </c>
      <c r="K705" s="112">
        <v>99830</v>
      </c>
      <c r="L705" s="112">
        <v>71139.13</v>
      </c>
      <c r="M705" s="121">
        <v>0.02</v>
      </c>
      <c r="N705" s="112">
        <f t="shared" si="106"/>
        <v>101826.6</v>
      </c>
      <c r="O705" s="112">
        <f t="shared" si="107"/>
        <v>29020.581000000006</v>
      </c>
      <c r="P705" s="114">
        <f t="shared" ref="P705:P718" si="112">IF(N705-O705&lt;=0,5%*N705,N705-O705)</f>
        <v>72806.019</v>
      </c>
      <c r="Q705" s="115">
        <f t="shared" ref="Q705:Q718" si="113">IF(P705=N705*5%,P705,P705*0.9)</f>
        <v>65525.417099999999</v>
      </c>
    </row>
    <row r="706" spans="2:17" x14ac:dyDescent="0.25">
      <c r="B706" s="109">
        <v>701</v>
      </c>
      <c r="C706" s="109" t="s">
        <v>6465</v>
      </c>
      <c r="D706" s="109">
        <v>1200139030</v>
      </c>
      <c r="E706" s="108" t="s">
        <v>3188</v>
      </c>
      <c r="F706" s="109">
        <v>2018</v>
      </c>
      <c r="G706" s="110">
        <v>44389</v>
      </c>
      <c r="H706" s="109">
        <f t="shared" si="104"/>
        <v>3</v>
      </c>
      <c r="I706" s="109">
        <v>10</v>
      </c>
      <c r="J706" s="111">
        <f t="shared" si="105"/>
        <v>9.5000000000000001E-2</v>
      </c>
      <c r="K706" s="112">
        <v>63914</v>
      </c>
      <c r="L706" s="112">
        <v>45054.99</v>
      </c>
      <c r="M706" s="121">
        <v>0.02</v>
      </c>
      <c r="N706" s="112">
        <f t="shared" si="106"/>
        <v>65192.28</v>
      </c>
      <c r="O706" s="112">
        <f t="shared" si="107"/>
        <v>18579.799800000001</v>
      </c>
      <c r="P706" s="114">
        <f t="shared" si="112"/>
        <v>46612.480199999998</v>
      </c>
      <c r="Q706" s="115">
        <f t="shared" si="113"/>
        <v>41951.232179999999</v>
      </c>
    </row>
    <row r="707" spans="2:17" x14ac:dyDescent="0.25">
      <c r="B707" s="109">
        <v>702</v>
      </c>
      <c r="C707" s="109" t="s">
        <v>6465</v>
      </c>
      <c r="D707" s="109">
        <v>1200137460</v>
      </c>
      <c r="E707" s="108" t="s">
        <v>3189</v>
      </c>
      <c r="F707" s="109">
        <v>2018</v>
      </c>
      <c r="G707" s="110">
        <v>44389</v>
      </c>
      <c r="H707" s="109">
        <f t="shared" si="104"/>
        <v>3</v>
      </c>
      <c r="I707" s="109">
        <v>10</v>
      </c>
      <c r="J707" s="111">
        <f t="shared" si="105"/>
        <v>9.5000000000000001E-2</v>
      </c>
      <c r="K707" s="112">
        <v>51000</v>
      </c>
      <c r="L707" s="112">
        <v>35155.07</v>
      </c>
      <c r="M707" s="121">
        <v>0.02</v>
      </c>
      <c r="N707" s="112">
        <f t="shared" si="106"/>
        <v>52020</v>
      </c>
      <c r="O707" s="112">
        <f t="shared" si="107"/>
        <v>14825.7</v>
      </c>
      <c r="P707" s="114">
        <f t="shared" si="112"/>
        <v>37194.300000000003</v>
      </c>
      <c r="Q707" s="115">
        <f t="shared" si="113"/>
        <v>33474.870000000003</v>
      </c>
    </row>
    <row r="708" spans="2:17" x14ac:dyDescent="0.25">
      <c r="B708" s="109">
        <v>703</v>
      </c>
      <c r="C708" s="109" t="s">
        <v>6465</v>
      </c>
      <c r="D708" s="109">
        <v>1200138350</v>
      </c>
      <c r="E708" s="108" t="s">
        <v>3190</v>
      </c>
      <c r="F708" s="109">
        <v>2018</v>
      </c>
      <c r="G708" s="110">
        <v>44389</v>
      </c>
      <c r="H708" s="109">
        <f t="shared" si="104"/>
        <v>3</v>
      </c>
      <c r="I708" s="109">
        <v>10</v>
      </c>
      <c r="J708" s="111">
        <f t="shared" si="105"/>
        <v>9.5000000000000001E-2</v>
      </c>
      <c r="K708" s="112">
        <v>45000</v>
      </c>
      <c r="L708" s="112">
        <v>33139.730000000003</v>
      </c>
      <c r="M708" s="121">
        <v>0.02</v>
      </c>
      <c r="N708" s="112">
        <f t="shared" si="106"/>
        <v>45900</v>
      </c>
      <c r="O708" s="112">
        <f t="shared" si="107"/>
        <v>13081.500000000002</v>
      </c>
      <c r="P708" s="114">
        <f t="shared" si="112"/>
        <v>32818.5</v>
      </c>
      <c r="Q708" s="115">
        <f t="shared" si="113"/>
        <v>29536.65</v>
      </c>
    </row>
    <row r="709" spans="2:17" x14ac:dyDescent="0.25">
      <c r="B709" s="109">
        <v>704</v>
      </c>
      <c r="C709" s="109" t="s">
        <v>6465</v>
      </c>
      <c r="D709" s="109">
        <v>1200138330</v>
      </c>
      <c r="E709" s="108" t="s">
        <v>3190</v>
      </c>
      <c r="F709" s="109">
        <v>2018</v>
      </c>
      <c r="G709" s="110">
        <v>44389</v>
      </c>
      <c r="H709" s="109">
        <f t="shared" si="104"/>
        <v>3</v>
      </c>
      <c r="I709" s="109">
        <v>10</v>
      </c>
      <c r="J709" s="111">
        <f t="shared" si="105"/>
        <v>9.5000000000000001E-2</v>
      </c>
      <c r="K709" s="112">
        <v>45000</v>
      </c>
      <c r="L709" s="112">
        <v>33139.730000000003</v>
      </c>
      <c r="M709" s="121">
        <v>0.02</v>
      </c>
      <c r="N709" s="112">
        <f t="shared" si="106"/>
        <v>45900</v>
      </c>
      <c r="O709" s="112">
        <f t="shared" si="107"/>
        <v>13081.500000000002</v>
      </c>
      <c r="P709" s="114">
        <f t="shared" si="112"/>
        <v>32818.5</v>
      </c>
      <c r="Q709" s="115">
        <f t="shared" si="113"/>
        <v>29536.65</v>
      </c>
    </row>
    <row r="710" spans="2:17" x14ac:dyDescent="0.25">
      <c r="B710" s="109">
        <v>705</v>
      </c>
      <c r="C710" s="109" t="s">
        <v>6465</v>
      </c>
      <c r="D710" s="109">
        <v>1200137970</v>
      </c>
      <c r="E710" s="108" t="s">
        <v>3191</v>
      </c>
      <c r="F710" s="109">
        <v>2018</v>
      </c>
      <c r="G710" s="110">
        <v>44389</v>
      </c>
      <c r="H710" s="109">
        <f t="shared" ref="H710:H773" si="114">YEAR(G710)-F710</f>
        <v>3</v>
      </c>
      <c r="I710" s="109">
        <v>10</v>
      </c>
      <c r="J710" s="111">
        <f t="shared" ref="J710:J773" si="115">(95/I710/100)</f>
        <v>9.5000000000000001E-2</v>
      </c>
      <c r="K710" s="112">
        <v>36600</v>
      </c>
      <c r="L710" s="112">
        <v>25228.93</v>
      </c>
      <c r="M710" s="121">
        <v>0.02</v>
      </c>
      <c r="N710" s="112">
        <f t="shared" ref="N710:N773" si="116">K710*(1+M710)</f>
        <v>37332</v>
      </c>
      <c r="O710" s="112">
        <f t="shared" ref="O710:O773" si="117">H710*J710*N710</f>
        <v>10639.62</v>
      </c>
      <c r="P710" s="114">
        <f t="shared" si="112"/>
        <v>26692.379999999997</v>
      </c>
      <c r="Q710" s="115">
        <f t="shared" si="113"/>
        <v>24023.142</v>
      </c>
    </row>
    <row r="711" spans="2:17" x14ac:dyDescent="0.25">
      <c r="B711" s="109">
        <v>706</v>
      </c>
      <c r="C711" s="109" t="s">
        <v>6465</v>
      </c>
      <c r="D711" s="109">
        <v>1200148820</v>
      </c>
      <c r="E711" s="108" t="s">
        <v>3192</v>
      </c>
      <c r="F711" s="109">
        <v>2018</v>
      </c>
      <c r="G711" s="110">
        <v>44389</v>
      </c>
      <c r="H711" s="109">
        <f t="shared" si="114"/>
        <v>3</v>
      </c>
      <c r="I711" s="109">
        <v>10</v>
      </c>
      <c r="J711" s="111">
        <f t="shared" si="115"/>
        <v>9.5000000000000001E-2</v>
      </c>
      <c r="K711" s="112">
        <v>26625</v>
      </c>
      <c r="L711" s="112">
        <v>20176.64</v>
      </c>
      <c r="M711" s="121">
        <v>0.02</v>
      </c>
      <c r="N711" s="112">
        <f t="shared" si="116"/>
        <v>27157.5</v>
      </c>
      <c r="O711" s="112">
        <f t="shared" si="117"/>
        <v>7739.8875000000007</v>
      </c>
      <c r="P711" s="114">
        <f t="shared" si="112"/>
        <v>19417.612499999999</v>
      </c>
      <c r="Q711" s="115">
        <f t="shared" si="113"/>
        <v>17475.85125</v>
      </c>
    </row>
    <row r="712" spans="2:17" x14ac:dyDescent="0.25">
      <c r="B712" s="109">
        <v>707</v>
      </c>
      <c r="C712" s="109" t="s">
        <v>6465</v>
      </c>
      <c r="D712" s="109">
        <v>1200141920</v>
      </c>
      <c r="E712" s="108" t="s">
        <v>3193</v>
      </c>
      <c r="F712" s="109">
        <v>2018</v>
      </c>
      <c r="G712" s="110">
        <v>44389</v>
      </c>
      <c r="H712" s="109">
        <f t="shared" si="114"/>
        <v>3</v>
      </c>
      <c r="I712" s="109">
        <v>10</v>
      </c>
      <c r="J712" s="111">
        <f t="shared" si="115"/>
        <v>9.5000000000000001E-2</v>
      </c>
      <c r="K712" s="112">
        <v>18576</v>
      </c>
      <c r="L712" s="112">
        <v>13359.45</v>
      </c>
      <c r="M712" s="121">
        <v>0.02</v>
      </c>
      <c r="N712" s="112">
        <f t="shared" si="116"/>
        <v>18947.52</v>
      </c>
      <c r="O712" s="112">
        <f t="shared" si="117"/>
        <v>5400.043200000001</v>
      </c>
      <c r="P712" s="114">
        <f t="shared" si="112"/>
        <v>13547.4768</v>
      </c>
      <c r="Q712" s="115">
        <f t="shared" si="113"/>
        <v>12192.72912</v>
      </c>
    </row>
    <row r="713" spans="2:17" x14ac:dyDescent="0.25">
      <c r="B713" s="109">
        <v>708</v>
      </c>
      <c r="C713" s="109" t="s">
        <v>6465</v>
      </c>
      <c r="D713" s="109">
        <v>1200141910</v>
      </c>
      <c r="E713" s="108" t="s">
        <v>3194</v>
      </c>
      <c r="F713" s="109">
        <v>2018</v>
      </c>
      <c r="G713" s="110">
        <v>44389</v>
      </c>
      <c r="H713" s="109">
        <f t="shared" si="114"/>
        <v>3</v>
      </c>
      <c r="I713" s="109">
        <v>10</v>
      </c>
      <c r="J713" s="111">
        <f t="shared" si="115"/>
        <v>9.5000000000000001E-2</v>
      </c>
      <c r="K713" s="112">
        <v>18576</v>
      </c>
      <c r="L713" s="112">
        <v>13359.45</v>
      </c>
      <c r="M713" s="121">
        <v>0.02</v>
      </c>
      <c r="N713" s="112">
        <f t="shared" si="116"/>
        <v>18947.52</v>
      </c>
      <c r="O713" s="112">
        <f t="shared" si="117"/>
        <v>5400.043200000001</v>
      </c>
      <c r="P713" s="114">
        <f t="shared" si="112"/>
        <v>13547.4768</v>
      </c>
      <c r="Q713" s="115">
        <f t="shared" si="113"/>
        <v>12192.72912</v>
      </c>
    </row>
    <row r="714" spans="2:17" x14ac:dyDescent="0.25">
      <c r="B714" s="109">
        <v>709</v>
      </c>
      <c r="C714" s="109" t="s">
        <v>6465</v>
      </c>
      <c r="D714" s="109">
        <v>1200141900</v>
      </c>
      <c r="E714" s="108" t="s">
        <v>3195</v>
      </c>
      <c r="F714" s="109">
        <v>2018</v>
      </c>
      <c r="G714" s="110">
        <v>44389</v>
      </c>
      <c r="H714" s="109">
        <f t="shared" si="114"/>
        <v>3</v>
      </c>
      <c r="I714" s="109">
        <v>10</v>
      </c>
      <c r="J714" s="111">
        <f t="shared" si="115"/>
        <v>9.5000000000000001E-2</v>
      </c>
      <c r="K714" s="112">
        <v>18576</v>
      </c>
      <c r="L714" s="112">
        <v>13359.45</v>
      </c>
      <c r="M714" s="121">
        <v>0.02</v>
      </c>
      <c r="N714" s="112">
        <f t="shared" si="116"/>
        <v>18947.52</v>
      </c>
      <c r="O714" s="112">
        <f t="shared" si="117"/>
        <v>5400.043200000001</v>
      </c>
      <c r="P714" s="114">
        <f t="shared" si="112"/>
        <v>13547.4768</v>
      </c>
      <c r="Q714" s="115">
        <f t="shared" si="113"/>
        <v>12192.72912</v>
      </c>
    </row>
    <row r="715" spans="2:17" x14ac:dyDescent="0.25">
      <c r="B715" s="109">
        <v>710</v>
      </c>
      <c r="C715" s="109" t="s">
        <v>6465</v>
      </c>
      <c r="D715" s="109">
        <v>1200137560</v>
      </c>
      <c r="E715" s="108" t="s">
        <v>3196</v>
      </c>
      <c r="F715" s="109">
        <v>2018</v>
      </c>
      <c r="G715" s="110">
        <v>44389</v>
      </c>
      <c r="H715" s="109">
        <f t="shared" si="114"/>
        <v>3</v>
      </c>
      <c r="I715" s="109">
        <v>10</v>
      </c>
      <c r="J715" s="111">
        <f t="shared" si="115"/>
        <v>9.5000000000000001E-2</v>
      </c>
      <c r="K715" s="112">
        <v>8338</v>
      </c>
      <c r="L715" s="112">
        <v>5603.59</v>
      </c>
      <c r="M715" s="121">
        <v>0.02</v>
      </c>
      <c r="N715" s="112">
        <f t="shared" si="116"/>
        <v>8504.76</v>
      </c>
      <c r="O715" s="112">
        <f t="shared" si="117"/>
        <v>2423.8566000000005</v>
      </c>
      <c r="P715" s="114">
        <f t="shared" si="112"/>
        <v>6080.9033999999992</v>
      </c>
      <c r="Q715" s="115">
        <f t="shared" si="113"/>
        <v>5472.8130599999995</v>
      </c>
    </row>
    <row r="716" spans="2:17" x14ac:dyDescent="0.25">
      <c r="B716" s="109">
        <v>711</v>
      </c>
      <c r="C716" s="109" t="s">
        <v>6465</v>
      </c>
      <c r="D716" s="109">
        <v>1200137580</v>
      </c>
      <c r="E716" s="108" t="s">
        <v>3196</v>
      </c>
      <c r="F716" s="109">
        <v>2018</v>
      </c>
      <c r="G716" s="110">
        <v>44389</v>
      </c>
      <c r="H716" s="109">
        <f t="shared" si="114"/>
        <v>3</v>
      </c>
      <c r="I716" s="109">
        <v>10</v>
      </c>
      <c r="J716" s="111">
        <f t="shared" si="115"/>
        <v>9.5000000000000001E-2</v>
      </c>
      <c r="K716" s="112">
        <v>7258</v>
      </c>
      <c r="L716" s="112">
        <v>4933.45</v>
      </c>
      <c r="M716" s="121">
        <v>0.02</v>
      </c>
      <c r="N716" s="112">
        <f t="shared" si="116"/>
        <v>7403.16</v>
      </c>
      <c r="O716" s="112">
        <f t="shared" si="117"/>
        <v>2109.9006000000004</v>
      </c>
      <c r="P716" s="114">
        <f t="shared" si="112"/>
        <v>5293.259399999999</v>
      </c>
      <c r="Q716" s="115">
        <f t="shared" si="113"/>
        <v>4763.9334599999993</v>
      </c>
    </row>
    <row r="717" spans="2:17" x14ac:dyDescent="0.25">
      <c r="B717" s="109">
        <v>712</v>
      </c>
      <c r="C717" s="109" t="s">
        <v>6465</v>
      </c>
      <c r="D717" s="109">
        <v>1200137570</v>
      </c>
      <c r="E717" s="108" t="s">
        <v>3196</v>
      </c>
      <c r="F717" s="109">
        <v>2018</v>
      </c>
      <c r="G717" s="110">
        <v>44389</v>
      </c>
      <c r="H717" s="109">
        <f t="shared" si="114"/>
        <v>3</v>
      </c>
      <c r="I717" s="109">
        <v>10</v>
      </c>
      <c r="J717" s="111">
        <f t="shared" si="115"/>
        <v>9.5000000000000001E-2</v>
      </c>
      <c r="K717" s="112">
        <v>7258</v>
      </c>
      <c r="L717" s="112">
        <v>4933.45</v>
      </c>
      <c r="M717" s="121">
        <v>0.02</v>
      </c>
      <c r="N717" s="112">
        <f t="shared" si="116"/>
        <v>7403.16</v>
      </c>
      <c r="O717" s="112">
        <f t="shared" si="117"/>
        <v>2109.9006000000004</v>
      </c>
      <c r="P717" s="114">
        <f t="shared" si="112"/>
        <v>5293.259399999999</v>
      </c>
      <c r="Q717" s="115">
        <f t="shared" si="113"/>
        <v>4763.9334599999993</v>
      </c>
    </row>
    <row r="718" spans="2:17" x14ac:dyDescent="0.25">
      <c r="B718" s="109">
        <v>713</v>
      </c>
      <c r="C718" s="109" t="s">
        <v>6465</v>
      </c>
      <c r="D718" s="109">
        <v>1200159370</v>
      </c>
      <c r="E718" s="108" t="s">
        <v>3197</v>
      </c>
      <c r="F718" s="109">
        <v>2019</v>
      </c>
      <c r="G718" s="110">
        <v>44389</v>
      </c>
      <c r="H718" s="109">
        <f t="shared" si="114"/>
        <v>2</v>
      </c>
      <c r="I718" s="109">
        <v>15</v>
      </c>
      <c r="J718" s="111">
        <f t="shared" si="115"/>
        <v>6.3333333333333325E-2</v>
      </c>
      <c r="K718" s="112">
        <v>2848694</v>
      </c>
      <c r="L718" s="112">
        <v>493031.8</v>
      </c>
      <c r="M718" s="121">
        <v>0</v>
      </c>
      <c r="N718" s="112">
        <f t="shared" si="116"/>
        <v>2848694</v>
      </c>
      <c r="O718" s="112">
        <f t="shared" si="117"/>
        <v>360834.5733333333</v>
      </c>
      <c r="P718" s="114">
        <f t="shared" si="112"/>
        <v>2487859.4266666668</v>
      </c>
      <c r="Q718" s="115">
        <f t="shared" si="113"/>
        <v>2239073.4840000002</v>
      </c>
    </row>
    <row r="719" spans="2:17" x14ac:dyDescent="0.25">
      <c r="B719" s="109">
        <v>714</v>
      </c>
      <c r="C719" s="109" t="s">
        <v>6465</v>
      </c>
      <c r="D719" s="109">
        <v>1200148740</v>
      </c>
      <c r="E719" s="108" t="s">
        <v>3198</v>
      </c>
      <c r="F719" s="109">
        <v>2019</v>
      </c>
      <c r="G719" s="110">
        <v>44389</v>
      </c>
      <c r="H719" s="109">
        <f t="shared" si="114"/>
        <v>2</v>
      </c>
      <c r="I719" s="109">
        <v>15</v>
      </c>
      <c r="J719" s="111">
        <f t="shared" si="115"/>
        <v>6.3333333333333325E-2</v>
      </c>
      <c r="K719" s="112">
        <v>1072874.2</v>
      </c>
      <c r="L719" s="112">
        <v>842421.08</v>
      </c>
      <c r="M719" s="121">
        <v>0</v>
      </c>
      <c r="N719" s="112">
        <f t="shared" si="116"/>
        <v>1072874.2</v>
      </c>
      <c r="O719" s="112">
        <f t="shared" si="117"/>
        <v>135897.39866666665</v>
      </c>
      <c r="P719" s="138">
        <f t="shared" ref="P719" si="118">IF(N719-O719&lt;=0,5%*K719,N719-O719)</f>
        <v>936976.80133333337</v>
      </c>
      <c r="Q719" s="139">
        <f t="shared" ref="Q719" si="119">IF(P719=K719*5%,P719,P719*0.9)</f>
        <v>843279.12120000005</v>
      </c>
    </row>
    <row r="720" spans="2:17" x14ac:dyDescent="0.25">
      <c r="B720" s="109">
        <v>715</v>
      </c>
      <c r="C720" s="109" t="s">
        <v>6465</v>
      </c>
      <c r="D720" s="109">
        <v>1200158690</v>
      </c>
      <c r="E720" s="108" t="s">
        <v>3199</v>
      </c>
      <c r="F720" s="109">
        <v>2019</v>
      </c>
      <c r="G720" s="110">
        <v>44389</v>
      </c>
      <c r="H720" s="109">
        <f t="shared" si="114"/>
        <v>2</v>
      </c>
      <c r="I720" s="109">
        <v>3</v>
      </c>
      <c r="J720" s="111">
        <f t="shared" si="115"/>
        <v>0.31666666666666665</v>
      </c>
      <c r="K720" s="112">
        <v>466257.75</v>
      </c>
      <c r="L720" s="112">
        <v>379864.12</v>
      </c>
      <c r="M720" s="121">
        <v>0</v>
      </c>
      <c r="N720" s="112">
        <f t="shared" si="116"/>
        <v>466257.75</v>
      </c>
      <c r="O720" s="112">
        <f t="shared" si="117"/>
        <v>295296.57500000001</v>
      </c>
      <c r="P720" s="114">
        <f t="shared" ref="P720:P773" si="120">IF(N720-O720&lt;=0,5%*N720,N720-O720)</f>
        <v>170961.17499999999</v>
      </c>
      <c r="Q720" s="115">
        <f t="shared" ref="Q720:Q773" si="121">IF(P720=N720*5%,P720,P720*0.9)</f>
        <v>153865.0575</v>
      </c>
    </row>
    <row r="721" spans="2:17" x14ac:dyDescent="0.25">
      <c r="B721" s="109">
        <v>716</v>
      </c>
      <c r="C721" s="109" t="s">
        <v>6465</v>
      </c>
      <c r="D721" s="109">
        <v>1200158500</v>
      </c>
      <c r="E721" s="108" t="s">
        <v>3200</v>
      </c>
      <c r="F721" s="109">
        <v>2019</v>
      </c>
      <c r="G721" s="110">
        <v>44389</v>
      </c>
      <c r="H721" s="109">
        <f t="shared" si="114"/>
        <v>2</v>
      </c>
      <c r="I721" s="109">
        <v>10</v>
      </c>
      <c r="J721" s="111">
        <f t="shared" si="115"/>
        <v>9.5000000000000001E-2</v>
      </c>
      <c r="K721" s="112">
        <v>267330</v>
      </c>
      <c r="L721" s="112">
        <v>215239.57</v>
      </c>
      <c r="M721" s="121">
        <v>0</v>
      </c>
      <c r="N721" s="112">
        <f t="shared" si="116"/>
        <v>267330</v>
      </c>
      <c r="O721" s="112">
        <f t="shared" si="117"/>
        <v>50792.7</v>
      </c>
      <c r="P721" s="114">
        <f t="shared" si="120"/>
        <v>216537.3</v>
      </c>
      <c r="Q721" s="115">
        <f t="shared" si="121"/>
        <v>194883.57</v>
      </c>
    </row>
    <row r="722" spans="2:17" x14ac:dyDescent="0.25">
      <c r="B722" s="109">
        <v>717</v>
      </c>
      <c r="C722" s="109" t="s">
        <v>6465</v>
      </c>
      <c r="D722" s="109">
        <v>1200143630</v>
      </c>
      <c r="E722" s="108" t="s">
        <v>3201</v>
      </c>
      <c r="F722" s="109">
        <v>2019</v>
      </c>
      <c r="G722" s="110">
        <v>44389</v>
      </c>
      <c r="H722" s="109">
        <f t="shared" si="114"/>
        <v>2</v>
      </c>
      <c r="I722" s="109">
        <v>10</v>
      </c>
      <c r="J722" s="111">
        <f t="shared" si="115"/>
        <v>9.5000000000000001E-2</v>
      </c>
      <c r="K722" s="112">
        <v>150000</v>
      </c>
      <c r="L722" s="112">
        <v>120935.77</v>
      </c>
      <c r="M722" s="121">
        <v>0</v>
      </c>
      <c r="N722" s="112">
        <f t="shared" si="116"/>
        <v>150000</v>
      </c>
      <c r="O722" s="112">
        <f t="shared" si="117"/>
        <v>28500</v>
      </c>
      <c r="P722" s="114">
        <f t="shared" si="120"/>
        <v>121500</v>
      </c>
      <c r="Q722" s="115">
        <f t="shared" si="121"/>
        <v>109350</v>
      </c>
    </row>
    <row r="723" spans="2:17" x14ac:dyDescent="0.25">
      <c r="B723" s="109">
        <v>718</v>
      </c>
      <c r="C723" s="109" t="s">
        <v>6465</v>
      </c>
      <c r="D723" s="109">
        <v>1200143620</v>
      </c>
      <c r="E723" s="108" t="s">
        <v>3201</v>
      </c>
      <c r="F723" s="109">
        <v>2019</v>
      </c>
      <c r="G723" s="110">
        <v>44389</v>
      </c>
      <c r="H723" s="109">
        <f t="shared" si="114"/>
        <v>2</v>
      </c>
      <c r="I723" s="109">
        <v>10</v>
      </c>
      <c r="J723" s="111">
        <f t="shared" si="115"/>
        <v>9.5000000000000001E-2</v>
      </c>
      <c r="K723" s="112">
        <v>150000</v>
      </c>
      <c r="L723" s="112">
        <v>120935.77</v>
      </c>
      <c r="M723" s="121">
        <v>0</v>
      </c>
      <c r="N723" s="112">
        <f t="shared" si="116"/>
        <v>150000</v>
      </c>
      <c r="O723" s="112">
        <f t="shared" si="117"/>
        <v>28500</v>
      </c>
      <c r="P723" s="114">
        <f t="shared" si="120"/>
        <v>121500</v>
      </c>
      <c r="Q723" s="115">
        <f t="shared" si="121"/>
        <v>109350</v>
      </c>
    </row>
    <row r="724" spans="2:17" x14ac:dyDescent="0.25">
      <c r="B724" s="109">
        <v>719</v>
      </c>
      <c r="C724" s="109" t="s">
        <v>6465</v>
      </c>
      <c r="D724" s="109">
        <v>1200158990</v>
      </c>
      <c r="E724" s="108" t="s">
        <v>3202</v>
      </c>
      <c r="F724" s="109">
        <v>2019</v>
      </c>
      <c r="G724" s="110">
        <v>44389</v>
      </c>
      <c r="H724" s="109">
        <f t="shared" si="114"/>
        <v>2</v>
      </c>
      <c r="I724" s="109">
        <v>10</v>
      </c>
      <c r="J724" s="111">
        <f t="shared" si="115"/>
        <v>9.5000000000000001E-2</v>
      </c>
      <c r="K724" s="112">
        <v>128962</v>
      </c>
      <c r="L724" s="112">
        <v>111017.37</v>
      </c>
      <c r="M724" s="121">
        <v>0</v>
      </c>
      <c r="N724" s="112">
        <f t="shared" si="116"/>
        <v>128962</v>
      </c>
      <c r="O724" s="112">
        <f t="shared" si="117"/>
        <v>24502.78</v>
      </c>
      <c r="P724" s="114">
        <f t="shared" si="120"/>
        <v>104459.22</v>
      </c>
      <c r="Q724" s="115">
        <f t="shared" si="121"/>
        <v>94013.29800000001</v>
      </c>
    </row>
    <row r="725" spans="2:17" x14ac:dyDescent="0.25">
      <c r="B725" s="109">
        <v>720</v>
      </c>
      <c r="C725" s="109" t="s">
        <v>6465</v>
      </c>
      <c r="D725" s="109">
        <v>1200148920</v>
      </c>
      <c r="E725" s="108" t="s">
        <v>3203</v>
      </c>
      <c r="F725" s="109">
        <v>2019</v>
      </c>
      <c r="G725" s="110">
        <v>44389</v>
      </c>
      <c r="H725" s="109">
        <f t="shared" si="114"/>
        <v>2</v>
      </c>
      <c r="I725" s="109">
        <v>10</v>
      </c>
      <c r="J725" s="111">
        <f t="shared" si="115"/>
        <v>9.5000000000000001E-2</v>
      </c>
      <c r="K725" s="112">
        <v>93903</v>
      </c>
      <c r="L725" s="112">
        <v>73321.52</v>
      </c>
      <c r="M725" s="121">
        <v>0</v>
      </c>
      <c r="N725" s="112">
        <f t="shared" si="116"/>
        <v>93903</v>
      </c>
      <c r="O725" s="112">
        <f t="shared" si="117"/>
        <v>17841.57</v>
      </c>
      <c r="P725" s="114">
        <f t="shared" si="120"/>
        <v>76061.429999999993</v>
      </c>
      <c r="Q725" s="115">
        <f t="shared" si="121"/>
        <v>68455.286999999997</v>
      </c>
    </row>
    <row r="726" spans="2:17" x14ac:dyDescent="0.25">
      <c r="B726" s="109">
        <v>721</v>
      </c>
      <c r="C726" s="109" t="s">
        <v>6465</v>
      </c>
      <c r="D726" s="109">
        <v>1200150730</v>
      </c>
      <c r="E726" s="108" t="s">
        <v>3204</v>
      </c>
      <c r="F726" s="109">
        <v>2019</v>
      </c>
      <c r="G726" s="110">
        <v>44389</v>
      </c>
      <c r="H726" s="109">
        <f t="shared" si="114"/>
        <v>2</v>
      </c>
      <c r="I726" s="109">
        <v>10</v>
      </c>
      <c r="J726" s="111">
        <f t="shared" si="115"/>
        <v>9.5000000000000001E-2</v>
      </c>
      <c r="K726" s="112">
        <v>70000</v>
      </c>
      <c r="L726" s="112">
        <v>54983.15</v>
      </c>
      <c r="M726" s="121">
        <v>0</v>
      </c>
      <c r="N726" s="112">
        <f t="shared" si="116"/>
        <v>70000</v>
      </c>
      <c r="O726" s="112">
        <f t="shared" si="117"/>
        <v>13300</v>
      </c>
      <c r="P726" s="114">
        <f t="shared" si="120"/>
        <v>56700</v>
      </c>
      <c r="Q726" s="115">
        <f t="shared" si="121"/>
        <v>51030</v>
      </c>
    </row>
    <row r="727" spans="2:17" x14ac:dyDescent="0.25">
      <c r="B727" s="109">
        <v>722</v>
      </c>
      <c r="C727" s="109" t="s">
        <v>6465</v>
      </c>
      <c r="D727" s="109">
        <v>1200148910</v>
      </c>
      <c r="E727" s="108" t="s">
        <v>3205</v>
      </c>
      <c r="F727" s="109">
        <v>2019</v>
      </c>
      <c r="G727" s="110">
        <v>44389</v>
      </c>
      <c r="H727" s="109">
        <f t="shared" si="114"/>
        <v>2</v>
      </c>
      <c r="I727" s="109">
        <v>10</v>
      </c>
      <c r="J727" s="111">
        <f t="shared" si="115"/>
        <v>9.5000000000000001E-2</v>
      </c>
      <c r="K727" s="112">
        <v>21450</v>
      </c>
      <c r="L727" s="112">
        <v>16366.64</v>
      </c>
      <c r="M727" s="121">
        <v>0</v>
      </c>
      <c r="N727" s="112">
        <f t="shared" si="116"/>
        <v>21450</v>
      </c>
      <c r="O727" s="112">
        <f t="shared" si="117"/>
        <v>4075.5</v>
      </c>
      <c r="P727" s="114">
        <f t="shared" si="120"/>
        <v>17374.5</v>
      </c>
      <c r="Q727" s="115">
        <f t="shared" si="121"/>
        <v>15637.050000000001</v>
      </c>
    </row>
    <row r="728" spans="2:17" x14ac:dyDescent="0.25">
      <c r="B728" s="109">
        <v>723</v>
      </c>
      <c r="C728" s="109" t="s">
        <v>6465</v>
      </c>
      <c r="D728" s="109">
        <v>1200149020</v>
      </c>
      <c r="E728" s="108" t="s">
        <v>3206</v>
      </c>
      <c r="F728" s="109">
        <v>2019</v>
      </c>
      <c r="G728" s="110">
        <v>44389</v>
      </c>
      <c r="H728" s="109">
        <f t="shared" si="114"/>
        <v>2</v>
      </c>
      <c r="I728" s="109">
        <v>8</v>
      </c>
      <c r="J728" s="111">
        <f t="shared" si="115"/>
        <v>0.11874999999999999</v>
      </c>
      <c r="K728" s="112">
        <v>14967</v>
      </c>
      <c r="L728" s="112">
        <v>11715.27</v>
      </c>
      <c r="M728" s="121">
        <v>0</v>
      </c>
      <c r="N728" s="112">
        <f t="shared" si="116"/>
        <v>14967</v>
      </c>
      <c r="O728" s="112">
        <f t="shared" si="117"/>
        <v>3554.6624999999999</v>
      </c>
      <c r="P728" s="114">
        <f t="shared" si="120"/>
        <v>11412.3375</v>
      </c>
      <c r="Q728" s="115">
        <f t="shared" si="121"/>
        <v>10271.10375</v>
      </c>
    </row>
    <row r="729" spans="2:17" x14ac:dyDescent="0.25">
      <c r="B729" s="109">
        <v>724</v>
      </c>
      <c r="C729" s="109" t="s">
        <v>6465</v>
      </c>
      <c r="D729" s="109">
        <v>1200148950</v>
      </c>
      <c r="E729" s="108" t="s">
        <v>1113</v>
      </c>
      <c r="F729" s="109">
        <v>2019</v>
      </c>
      <c r="G729" s="110">
        <v>44389</v>
      </c>
      <c r="H729" s="109">
        <f t="shared" si="114"/>
        <v>2</v>
      </c>
      <c r="I729" s="109">
        <v>10</v>
      </c>
      <c r="J729" s="111">
        <f t="shared" si="115"/>
        <v>9.5000000000000001E-2</v>
      </c>
      <c r="K729" s="112">
        <v>14760</v>
      </c>
      <c r="L729" s="112">
        <v>11553.24</v>
      </c>
      <c r="M729" s="121">
        <v>0</v>
      </c>
      <c r="N729" s="112">
        <f t="shared" si="116"/>
        <v>14760</v>
      </c>
      <c r="O729" s="112">
        <f t="shared" si="117"/>
        <v>2804.4</v>
      </c>
      <c r="P729" s="114">
        <f t="shared" si="120"/>
        <v>11955.6</v>
      </c>
      <c r="Q729" s="115">
        <f t="shared" si="121"/>
        <v>10760.04</v>
      </c>
    </row>
    <row r="730" spans="2:17" x14ac:dyDescent="0.25">
      <c r="B730" s="109">
        <v>725</v>
      </c>
      <c r="C730" s="109" t="s">
        <v>6465</v>
      </c>
      <c r="D730" s="109">
        <v>1200164190</v>
      </c>
      <c r="E730" s="108" t="s">
        <v>3207</v>
      </c>
      <c r="F730" s="109">
        <v>2020</v>
      </c>
      <c r="G730" s="110">
        <v>44389</v>
      </c>
      <c r="H730" s="109">
        <f t="shared" si="114"/>
        <v>1</v>
      </c>
      <c r="I730" s="109">
        <v>8</v>
      </c>
      <c r="J730" s="111">
        <f t="shared" si="115"/>
        <v>0.11874999999999999</v>
      </c>
      <c r="K730" s="112">
        <v>551803.06000000006</v>
      </c>
      <c r="L730" s="112">
        <v>483330.16</v>
      </c>
      <c r="M730" s="121">
        <v>0</v>
      </c>
      <c r="N730" s="112">
        <f t="shared" si="116"/>
        <v>551803.06000000006</v>
      </c>
      <c r="O730" s="112">
        <f t="shared" si="117"/>
        <v>65526.613375000001</v>
      </c>
      <c r="P730" s="114">
        <f t="shared" si="120"/>
        <v>486276.44662500004</v>
      </c>
      <c r="Q730" s="115">
        <f t="shared" si="121"/>
        <v>437648.80196250003</v>
      </c>
    </row>
    <row r="731" spans="2:17" x14ac:dyDescent="0.25">
      <c r="B731" s="109">
        <v>726</v>
      </c>
      <c r="C731" s="109" t="s">
        <v>6465</v>
      </c>
      <c r="D731" s="109">
        <v>1200164170</v>
      </c>
      <c r="E731" s="108" t="s">
        <v>3208</v>
      </c>
      <c r="F731" s="109">
        <v>2020</v>
      </c>
      <c r="G731" s="110">
        <v>44389</v>
      </c>
      <c r="H731" s="109">
        <f t="shared" si="114"/>
        <v>1</v>
      </c>
      <c r="I731" s="109">
        <v>10</v>
      </c>
      <c r="J731" s="111">
        <f t="shared" si="115"/>
        <v>9.5000000000000001E-2</v>
      </c>
      <c r="K731" s="112">
        <v>165303.04999999999</v>
      </c>
      <c r="L731" s="112">
        <v>144790.69</v>
      </c>
      <c r="M731" s="121">
        <v>0</v>
      </c>
      <c r="N731" s="112">
        <f t="shared" si="116"/>
        <v>165303.04999999999</v>
      </c>
      <c r="O731" s="112">
        <f t="shared" si="117"/>
        <v>15703.78975</v>
      </c>
      <c r="P731" s="114">
        <f t="shared" si="120"/>
        <v>149599.26024999999</v>
      </c>
      <c r="Q731" s="115">
        <f t="shared" si="121"/>
        <v>134639.334225</v>
      </c>
    </row>
    <row r="732" spans="2:17" x14ac:dyDescent="0.25">
      <c r="B732" s="109">
        <v>727</v>
      </c>
      <c r="C732" s="109" t="s">
        <v>6465</v>
      </c>
      <c r="D732" s="109">
        <v>1200163820</v>
      </c>
      <c r="E732" s="108" t="s">
        <v>3209</v>
      </c>
      <c r="F732" s="109">
        <v>2020</v>
      </c>
      <c r="G732" s="110">
        <v>44389</v>
      </c>
      <c r="H732" s="109">
        <f t="shared" si="114"/>
        <v>1</v>
      </c>
      <c r="I732" s="109">
        <v>10</v>
      </c>
      <c r="J732" s="111">
        <f t="shared" si="115"/>
        <v>9.5000000000000001E-2</v>
      </c>
      <c r="K732" s="112">
        <v>49876</v>
      </c>
      <c r="L732" s="112">
        <v>43482.51</v>
      </c>
      <c r="M732" s="121">
        <v>0</v>
      </c>
      <c r="N732" s="112">
        <f t="shared" si="116"/>
        <v>49876</v>
      </c>
      <c r="O732" s="112">
        <f t="shared" si="117"/>
        <v>4738.22</v>
      </c>
      <c r="P732" s="114">
        <f t="shared" si="120"/>
        <v>45137.78</v>
      </c>
      <c r="Q732" s="115">
        <f t="shared" si="121"/>
        <v>40624.002</v>
      </c>
    </row>
    <row r="733" spans="2:17" x14ac:dyDescent="0.25">
      <c r="B733" s="109">
        <v>728</v>
      </c>
      <c r="C733" s="109" t="s">
        <v>6465</v>
      </c>
      <c r="D733" s="109">
        <v>1200166200</v>
      </c>
      <c r="E733" s="108" t="s">
        <v>3210</v>
      </c>
      <c r="F733" s="109">
        <v>2020</v>
      </c>
      <c r="G733" s="110">
        <v>44389</v>
      </c>
      <c r="H733" s="109">
        <f t="shared" si="114"/>
        <v>1</v>
      </c>
      <c r="I733" s="109">
        <v>10</v>
      </c>
      <c r="J733" s="111">
        <f t="shared" si="115"/>
        <v>9.5000000000000001E-2</v>
      </c>
      <c r="K733" s="112">
        <v>31500</v>
      </c>
      <c r="L733" s="112">
        <v>29929.31</v>
      </c>
      <c r="M733" s="121">
        <v>0</v>
      </c>
      <c r="N733" s="112">
        <f t="shared" si="116"/>
        <v>31500</v>
      </c>
      <c r="O733" s="112">
        <f t="shared" si="117"/>
        <v>2992.5</v>
      </c>
      <c r="P733" s="114">
        <f t="shared" si="120"/>
        <v>28507.5</v>
      </c>
      <c r="Q733" s="115">
        <f t="shared" si="121"/>
        <v>25656.75</v>
      </c>
    </row>
    <row r="734" spans="2:17" x14ac:dyDescent="0.25">
      <c r="B734" s="109">
        <v>729</v>
      </c>
      <c r="C734" s="109" t="s">
        <v>6465</v>
      </c>
      <c r="D734" s="109">
        <v>1200161860</v>
      </c>
      <c r="E734" s="108" t="s">
        <v>3211</v>
      </c>
      <c r="F734" s="109">
        <v>2020</v>
      </c>
      <c r="G734" s="110">
        <v>44389</v>
      </c>
      <c r="H734" s="109">
        <f t="shared" si="114"/>
        <v>1</v>
      </c>
      <c r="I734" s="109">
        <v>10</v>
      </c>
      <c r="J734" s="111">
        <f t="shared" si="115"/>
        <v>9.5000000000000001E-2</v>
      </c>
      <c r="K734" s="112">
        <v>30240</v>
      </c>
      <c r="L734" s="112">
        <v>26479.279999999999</v>
      </c>
      <c r="M734" s="121">
        <v>0</v>
      </c>
      <c r="N734" s="112">
        <f t="shared" si="116"/>
        <v>30240</v>
      </c>
      <c r="O734" s="112">
        <f t="shared" si="117"/>
        <v>2872.8</v>
      </c>
      <c r="P734" s="114">
        <f t="shared" si="120"/>
        <v>27367.200000000001</v>
      </c>
      <c r="Q734" s="115">
        <f t="shared" si="121"/>
        <v>24630.48</v>
      </c>
    </row>
    <row r="735" spans="2:17" x14ac:dyDescent="0.25">
      <c r="B735" s="109">
        <v>730</v>
      </c>
      <c r="C735" s="109" t="s">
        <v>6465</v>
      </c>
      <c r="D735" s="109">
        <v>1200163840</v>
      </c>
      <c r="E735" s="108" t="s">
        <v>3212</v>
      </c>
      <c r="F735" s="109">
        <v>2020</v>
      </c>
      <c r="G735" s="110">
        <v>44389</v>
      </c>
      <c r="H735" s="109">
        <f t="shared" si="114"/>
        <v>1</v>
      </c>
      <c r="I735" s="109">
        <v>10</v>
      </c>
      <c r="J735" s="111">
        <f t="shared" si="115"/>
        <v>9.5000000000000001E-2</v>
      </c>
      <c r="K735" s="112">
        <v>25773</v>
      </c>
      <c r="L735" s="112">
        <v>22469.21</v>
      </c>
      <c r="M735" s="121">
        <v>0</v>
      </c>
      <c r="N735" s="112">
        <f t="shared" si="116"/>
        <v>25773</v>
      </c>
      <c r="O735" s="112">
        <f t="shared" si="117"/>
        <v>2448.4349999999999</v>
      </c>
      <c r="P735" s="114">
        <f t="shared" si="120"/>
        <v>23324.564999999999</v>
      </c>
      <c r="Q735" s="115">
        <f t="shared" si="121"/>
        <v>20992.108499999998</v>
      </c>
    </row>
    <row r="736" spans="2:17" x14ac:dyDescent="0.25">
      <c r="B736" s="109">
        <v>731</v>
      </c>
      <c r="C736" s="109" t="s">
        <v>6465</v>
      </c>
      <c r="D736" s="109">
        <v>1200163830</v>
      </c>
      <c r="E736" s="108" t="s">
        <v>3212</v>
      </c>
      <c r="F736" s="109">
        <v>2020</v>
      </c>
      <c r="G736" s="110">
        <v>44389</v>
      </c>
      <c r="H736" s="109">
        <f t="shared" si="114"/>
        <v>1</v>
      </c>
      <c r="I736" s="109">
        <v>10</v>
      </c>
      <c r="J736" s="111">
        <f t="shared" si="115"/>
        <v>9.5000000000000001E-2</v>
      </c>
      <c r="K736" s="112">
        <v>25773</v>
      </c>
      <c r="L736" s="112">
        <v>22469.21</v>
      </c>
      <c r="M736" s="121">
        <v>0</v>
      </c>
      <c r="N736" s="112">
        <f t="shared" si="116"/>
        <v>25773</v>
      </c>
      <c r="O736" s="112">
        <f t="shared" si="117"/>
        <v>2448.4349999999999</v>
      </c>
      <c r="P736" s="114">
        <f t="shared" si="120"/>
        <v>23324.564999999999</v>
      </c>
      <c r="Q736" s="115">
        <f t="shared" si="121"/>
        <v>20992.108499999998</v>
      </c>
    </row>
    <row r="737" spans="2:17" x14ac:dyDescent="0.25">
      <c r="B737" s="109">
        <v>732</v>
      </c>
      <c r="C737" s="109" t="s">
        <v>6465</v>
      </c>
      <c r="D737" s="109">
        <v>1200164180</v>
      </c>
      <c r="E737" s="108" t="s">
        <v>3213</v>
      </c>
      <c r="F737" s="109">
        <v>2020</v>
      </c>
      <c r="G737" s="110">
        <v>44389</v>
      </c>
      <c r="H737" s="109">
        <f t="shared" si="114"/>
        <v>1</v>
      </c>
      <c r="I737" s="109">
        <v>10</v>
      </c>
      <c r="J737" s="111">
        <f t="shared" si="115"/>
        <v>9.5000000000000001E-2</v>
      </c>
      <c r="K737" s="112">
        <v>5860.74</v>
      </c>
      <c r="L737" s="112">
        <v>5133.49</v>
      </c>
      <c r="M737" s="121">
        <v>0</v>
      </c>
      <c r="N737" s="112">
        <f t="shared" si="116"/>
        <v>5860.74</v>
      </c>
      <c r="O737" s="112">
        <f t="shared" si="117"/>
        <v>556.77030000000002</v>
      </c>
      <c r="P737" s="114">
        <f t="shared" si="120"/>
        <v>5303.9696999999996</v>
      </c>
      <c r="Q737" s="115">
        <f t="shared" si="121"/>
        <v>4773.5727299999999</v>
      </c>
    </row>
    <row r="738" spans="2:17" x14ac:dyDescent="0.25">
      <c r="B738" s="109">
        <v>733</v>
      </c>
      <c r="C738" s="109" t="s">
        <v>6465</v>
      </c>
      <c r="D738" s="109">
        <v>1200166810</v>
      </c>
      <c r="E738" s="108" t="s">
        <v>3214</v>
      </c>
      <c r="F738" s="109">
        <v>2020</v>
      </c>
      <c r="G738" s="110">
        <v>44389</v>
      </c>
      <c r="H738" s="109">
        <f t="shared" si="114"/>
        <v>1</v>
      </c>
      <c r="I738" s="109">
        <v>10</v>
      </c>
      <c r="J738" s="111">
        <f t="shared" si="115"/>
        <v>9.5000000000000001E-2</v>
      </c>
      <c r="K738" s="112">
        <v>1585</v>
      </c>
      <c r="L738" s="112">
        <v>1512.48</v>
      </c>
      <c r="M738" s="121">
        <v>0</v>
      </c>
      <c r="N738" s="112">
        <f t="shared" si="116"/>
        <v>1585</v>
      </c>
      <c r="O738" s="112">
        <f t="shared" si="117"/>
        <v>150.57499999999999</v>
      </c>
      <c r="P738" s="114">
        <f t="shared" si="120"/>
        <v>1434.425</v>
      </c>
      <c r="Q738" s="115">
        <f t="shared" si="121"/>
        <v>1290.9825000000001</v>
      </c>
    </row>
    <row r="739" spans="2:17" x14ac:dyDescent="0.25">
      <c r="B739" s="109">
        <v>734</v>
      </c>
      <c r="C739" s="109" t="s">
        <v>6465</v>
      </c>
      <c r="D739" s="109">
        <v>1200172140</v>
      </c>
      <c r="E739" s="108" t="s">
        <v>3215</v>
      </c>
      <c r="F739" s="109">
        <v>2021</v>
      </c>
      <c r="G739" s="110">
        <v>44389</v>
      </c>
      <c r="H739" s="109">
        <f t="shared" si="114"/>
        <v>0</v>
      </c>
      <c r="I739" s="109">
        <v>15</v>
      </c>
      <c r="J739" s="111">
        <f t="shared" si="115"/>
        <v>6.3333333333333325E-2</v>
      </c>
      <c r="K739" s="112">
        <v>1423850.27</v>
      </c>
      <c r="L739" s="112">
        <v>1410196.91</v>
      </c>
      <c r="M739" s="121">
        <v>0</v>
      </c>
      <c r="N739" s="112">
        <f t="shared" si="116"/>
        <v>1423850.27</v>
      </c>
      <c r="O739" s="112">
        <f t="shared" si="117"/>
        <v>0</v>
      </c>
      <c r="P739" s="114">
        <f t="shared" si="120"/>
        <v>1423850.27</v>
      </c>
      <c r="Q739" s="115">
        <f t="shared" si="121"/>
        <v>1281465.243</v>
      </c>
    </row>
    <row r="740" spans="2:17" x14ac:dyDescent="0.25">
      <c r="B740" s="109">
        <v>735</v>
      </c>
      <c r="C740" s="109" t="s">
        <v>6465</v>
      </c>
      <c r="D740" s="109">
        <v>1200170400</v>
      </c>
      <c r="E740" s="108" t="s">
        <v>3216</v>
      </c>
      <c r="F740" s="109">
        <v>2021</v>
      </c>
      <c r="G740" s="110">
        <v>44389</v>
      </c>
      <c r="H740" s="109">
        <f t="shared" si="114"/>
        <v>0</v>
      </c>
      <c r="I740" s="109">
        <v>10</v>
      </c>
      <c r="J740" s="111">
        <f t="shared" si="115"/>
        <v>9.5000000000000001E-2</v>
      </c>
      <c r="K740" s="112">
        <v>198232.04</v>
      </c>
      <c r="L740" s="112">
        <v>192963.95</v>
      </c>
      <c r="M740" s="121">
        <v>0</v>
      </c>
      <c r="N740" s="112">
        <f t="shared" si="116"/>
        <v>198232.04</v>
      </c>
      <c r="O740" s="112">
        <f t="shared" si="117"/>
        <v>0</v>
      </c>
      <c r="P740" s="114">
        <f t="shared" si="120"/>
        <v>198232.04</v>
      </c>
      <c r="Q740" s="115">
        <f t="shared" si="121"/>
        <v>178408.83600000001</v>
      </c>
    </row>
    <row r="741" spans="2:17" x14ac:dyDescent="0.25">
      <c r="B741" s="109">
        <v>736</v>
      </c>
      <c r="C741" s="109" t="s">
        <v>6465</v>
      </c>
      <c r="D741" s="109">
        <v>1200170390</v>
      </c>
      <c r="E741" s="108" t="s">
        <v>3217</v>
      </c>
      <c r="F741" s="109">
        <v>2021</v>
      </c>
      <c r="G741" s="110">
        <v>44389</v>
      </c>
      <c r="H741" s="109">
        <f t="shared" si="114"/>
        <v>0</v>
      </c>
      <c r="I741" s="109">
        <v>10</v>
      </c>
      <c r="J741" s="111">
        <f t="shared" si="115"/>
        <v>9.5000000000000001E-2</v>
      </c>
      <c r="K741" s="112">
        <v>53899</v>
      </c>
      <c r="L741" s="112">
        <v>52466.61</v>
      </c>
      <c r="M741" s="121">
        <v>0</v>
      </c>
      <c r="N741" s="112">
        <f t="shared" si="116"/>
        <v>53899</v>
      </c>
      <c r="O741" s="112">
        <f t="shared" si="117"/>
        <v>0</v>
      </c>
      <c r="P741" s="114">
        <f t="shared" si="120"/>
        <v>53899</v>
      </c>
      <c r="Q741" s="115">
        <f t="shared" si="121"/>
        <v>48509.1</v>
      </c>
    </row>
    <row r="742" spans="2:17" x14ac:dyDescent="0.25">
      <c r="B742" s="109">
        <v>737</v>
      </c>
      <c r="C742" s="109" t="s">
        <v>6465</v>
      </c>
      <c r="D742" s="109">
        <v>1200170380</v>
      </c>
      <c r="E742" s="108" t="s">
        <v>3218</v>
      </c>
      <c r="F742" s="109">
        <v>2021</v>
      </c>
      <c r="G742" s="110">
        <v>44389</v>
      </c>
      <c r="H742" s="109">
        <f t="shared" si="114"/>
        <v>0</v>
      </c>
      <c r="I742" s="109">
        <v>10</v>
      </c>
      <c r="J742" s="111">
        <f t="shared" si="115"/>
        <v>9.5000000000000001E-2</v>
      </c>
      <c r="K742" s="112">
        <v>53899</v>
      </c>
      <c r="L742" s="112">
        <v>52466.61</v>
      </c>
      <c r="M742" s="121">
        <v>0</v>
      </c>
      <c r="N742" s="112">
        <f t="shared" si="116"/>
        <v>53899</v>
      </c>
      <c r="O742" s="112">
        <f t="shared" si="117"/>
        <v>0</v>
      </c>
      <c r="P742" s="114">
        <f t="shared" si="120"/>
        <v>53899</v>
      </c>
      <c r="Q742" s="115">
        <f t="shared" si="121"/>
        <v>48509.1</v>
      </c>
    </row>
    <row r="743" spans="2:17" x14ac:dyDescent="0.25">
      <c r="B743" s="109">
        <v>738</v>
      </c>
      <c r="C743" s="109" t="s">
        <v>6465</v>
      </c>
      <c r="D743" s="109">
        <v>1200169660</v>
      </c>
      <c r="E743" s="108" t="s">
        <v>3219</v>
      </c>
      <c r="F743" s="109">
        <v>2021</v>
      </c>
      <c r="G743" s="110">
        <v>44389</v>
      </c>
      <c r="H743" s="109">
        <f t="shared" si="114"/>
        <v>0</v>
      </c>
      <c r="I743" s="109">
        <v>10</v>
      </c>
      <c r="J743" s="111">
        <f t="shared" si="115"/>
        <v>9.5000000000000001E-2</v>
      </c>
      <c r="K743" s="112">
        <v>43200</v>
      </c>
      <c r="L743" s="112">
        <v>42241.32</v>
      </c>
      <c r="M743" s="121">
        <v>0</v>
      </c>
      <c r="N743" s="112">
        <f t="shared" si="116"/>
        <v>43200</v>
      </c>
      <c r="O743" s="112">
        <f t="shared" si="117"/>
        <v>0</v>
      </c>
      <c r="P743" s="114">
        <f t="shared" si="120"/>
        <v>43200</v>
      </c>
      <c r="Q743" s="115">
        <f t="shared" si="121"/>
        <v>38880</v>
      </c>
    </row>
    <row r="744" spans="2:17" x14ac:dyDescent="0.25">
      <c r="B744" s="109">
        <v>739</v>
      </c>
      <c r="C744" s="109" t="s">
        <v>6465</v>
      </c>
      <c r="D744" s="109">
        <v>1200169890</v>
      </c>
      <c r="E744" s="108" t="s">
        <v>3220</v>
      </c>
      <c r="F744" s="109">
        <v>2021</v>
      </c>
      <c r="G744" s="110">
        <v>44389</v>
      </c>
      <c r="H744" s="109">
        <f t="shared" si="114"/>
        <v>0</v>
      </c>
      <c r="I744" s="109">
        <v>10</v>
      </c>
      <c r="J744" s="111">
        <f t="shared" si="115"/>
        <v>9.5000000000000001E-2</v>
      </c>
      <c r="K744" s="112">
        <v>35305</v>
      </c>
      <c r="L744" s="112">
        <v>34482.83</v>
      </c>
      <c r="M744" s="121">
        <v>0</v>
      </c>
      <c r="N744" s="112">
        <f t="shared" si="116"/>
        <v>35305</v>
      </c>
      <c r="O744" s="112">
        <f t="shared" si="117"/>
        <v>0</v>
      </c>
      <c r="P744" s="114">
        <f t="shared" si="120"/>
        <v>35305</v>
      </c>
      <c r="Q744" s="115">
        <f t="shared" si="121"/>
        <v>31774.5</v>
      </c>
    </row>
    <row r="745" spans="2:17" x14ac:dyDescent="0.25">
      <c r="B745" s="109">
        <v>740</v>
      </c>
      <c r="C745" s="109" t="s">
        <v>6465</v>
      </c>
      <c r="D745" s="109">
        <v>1200170180</v>
      </c>
      <c r="E745" s="108" t="s">
        <v>3221</v>
      </c>
      <c r="F745" s="109">
        <v>2021</v>
      </c>
      <c r="G745" s="110">
        <v>44389</v>
      </c>
      <c r="H745" s="109">
        <f t="shared" si="114"/>
        <v>0</v>
      </c>
      <c r="I745" s="109">
        <v>10</v>
      </c>
      <c r="J745" s="111">
        <f t="shared" si="115"/>
        <v>9.5000000000000001E-2</v>
      </c>
      <c r="K745" s="112">
        <v>19465</v>
      </c>
      <c r="L745" s="112">
        <v>19011.7</v>
      </c>
      <c r="M745" s="121">
        <v>0</v>
      </c>
      <c r="N745" s="112">
        <f t="shared" si="116"/>
        <v>19465</v>
      </c>
      <c r="O745" s="112">
        <f t="shared" si="117"/>
        <v>0</v>
      </c>
      <c r="P745" s="114">
        <f t="shared" si="120"/>
        <v>19465</v>
      </c>
      <c r="Q745" s="115">
        <f t="shared" si="121"/>
        <v>17518.5</v>
      </c>
    </row>
    <row r="746" spans="2:17" s="14" customFormat="1" x14ac:dyDescent="0.25">
      <c r="B746" s="109">
        <v>741</v>
      </c>
      <c r="C746" s="109" t="s">
        <v>6466</v>
      </c>
      <c r="D746" s="109">
        <v>1200026830</v>
      </c>
      <c r="E746" s="108" t="s">
        <v>4238</v>
      </c>
      <c r="F746" s="109">
        <v>2006</v>
      </c>
      <c r="G746" s="110">
        <v>44389</v>
      </c>
      <c r="H746" s="109">
        <f t="shared" si="114"/>
        <v>15</v>
      </c>
      <c r="I746" s="109">
        <v>15</v>
      </c>
      <c r="J746" s="111">
        <f t="shared" si="115"/>
        <v>6.3333333333333325E-2</v>
      </c>
      <c r="K746" s="112">
        <v>2442705.71</v>
      </c>
      <c r="L746" s="112">
        <v>1</v>
      </c>
      <c r="M746" s="121">
        <v>0</v>
      </c>
      <c r="N746" s="112">
        <f t="shared" si="116"/>
        <v>2442705.71</v>
      </c>
      <c r="O746" s="112">
        <f t="shared" si="117"/>
        <v>2320570.4244999997</v>
      </c>
      <c r="P746" s="114">
        <f t="shared" si="120"/>
        <v>122135.28550000023</v>
      </c>
      <c r="Q746" s="115">
        <f t="shared" si="121"/>
        <v>122135.28550000023</v>
      </c>
    </row>
    <row r="747" spans="2:17" x14ac:dyDescent="0.25">
      <c r="B747" s="109">
        <v>742</v>
      </c>
      <c r="C747" s="109" t="s">
        <v>6466</v>
      </c>
      <c r="D747" s="109">
        <v>1200026790</v>
      </c>
      <c r="E747" s="108" t="s">
        <v>677</v>
      </c>
      <c r="F747" s="109">
        <v>2006</v>
      </c>
      <c r="G747" s="110">
        <v>44389</v>
      </c>
      <c r="H747" s="109">
        <f t="shared" si="114"/>
        <v>15</v>
      </c>
      <c r="I747" s="109">
        <v>15</v>
      </c>
      <c r="J747" s="111">
        <f t="shared" si="115"/>
        <v>6.3333333333333325E-2</v>
      </c>
      <c r="K747" s="112">
        <v>1788687.69</v>
      </c>
      <c r="L747" s="112">
        <v>1</v>
      </c>
      <c r="M747" s="121">
        <v>0</v>
      </c>
      <c r="N747" s="112">
        <f t="shared" si="116"/>
        <v>1788687.69</v>
      </c>
      <c r="O747" s="112">
        <f t="shared" si="117"/>
        <v>1699253.3054999998</v>
      </c>
      <c r="P747" s="114">
        <f t="shared" si="120"/>
        <v>89434.38450000016</v>
      </c>
      <c r="Q747" s="115">
        <f t="shared" si="121"/>
        <v>80490.946050000144</v>
      </c>
    </row>
    <row r="748" spans="2:17" x14ac:dyDescent="0.25">
      <c r="B748" s="109">
        <v>743</v>
      </c>
      <c r="C748" s="109" t="s">
        <v>6466</v>
      </c>
      <c r="D748" s="109">
        <v>1200027260</v>
      </c>
      <c r="E748" s="108" t="s">
        <v>4239</v>
      </c>
      <c r="F748" s="109">
        <v>2006</v>
      </c>
      <c r="G748" s="110">
        <v>44389</v>
      </c>
      <c r="H748" s="109">
        <f t="shared" si="114"/>
        <v>15</v>
      </c>
      <c r="I748" s="109">
        <v>15</v>
      </c>
      <c r="J748" s="111">
        <f t="shared" si="115"/>
        <v>6.3333333333333325E-2</v>
      </c>
      <c r="K748" s="112">
        <v>1786336.5</v>
      </c>
      <c r="L748" s="112">
        <v>1</v>
      </c>
      <c r="M748" s="121">
        <v>0</v>
      </c>
      <c r="N748" s="112">
        <f t="shared" si="116"/>
        <v>1786336.5</v>
      </c>
      <c r="O748" s="112">
        <f t="shared" si="117"/>
        <v>1697019.6749999998</v>
      </c>
      <c r="P748" s="114">
        <f t="shared" si="120"/>
        <v>89316.825000000186</v>
      </c>
      <c r="Q748" s="115">
        <f t="shared" si="121"/>
        <v>80385.142500000176</v>
      </c>
    </row>
    <row r="749" spans="2:17" x14ac:dyDescent="0.25">
      <c r="B749" s="109">
        <v>744</v>
      </c>
      <c r="C749" s="109" t="s">
        <v>6466</v>
      </c>
      <c r="D749" s="109">
        <v>1200026770</v>
      </c>
      <c r="E749" s="108" t="s">
        <v>4240</v>
      </c>
      <c r="F749" s="109">
        <v>2006</v>
      </c>
      <c r="G749" s="110">
        <v>44389</v>
      </c>
      <c r="H749" s="109">
        <f t="shared" si="114"/>
        <v>15</v>
      </c>
      <c r="I749" s="109">
        <v>15</v>
      </c>
      <c r="J749" s="111">
        <f t="shared" si="115"/>
        <v>6.3333333333333325E-2</v>
      </c>
      <c r="K749" s="112">
        <v>1745261.81</v>
      </c>
      <c r="L749" s="112">
        <v>1</v>
      </c>
      <c r="M749" s="121">
        <v>0</v>
      </c>
      <c r="N749" s="112">
        <f t="shared" si="116"/>
        <v>1745261.81</v>
      </c>
      <c r="O749" s="112">
        <f t="shared" si="117"/>
        <v>1657998.7194999999</v>
      </c>
      <c r="P749" s="114">
        <f t="shared" si="120"/>
        <v>87263.090500000166</v>
      </c>
      <c r="Q749" s="115">
        <f t="shared" si="121"/>
        <v>78536.781450000155</v>
      </c>
    </row>
    <row r="750" spans="2:17" x14ac:dyDescent="0.25">
      <c r="B750" s="109">
        <v>745</v>
      </c>
      <c r="C750" s="109" t="s">
        <v>6466</v>
      </c>
      <c r="D750" s="109">
        <v>1200026800</v>
      </c>
      <c r="E750" s="108" t="s">
        <v>4241</v>
      </c>
      <c r="F750" s="109">
        <v>2006</v>
      </c>
      <c r="G750" s="110">
        <v>44389</v>
      </c>
      <c r="H750" s="109">
        <f t="shared" si="114"/>
        <v>15</v>
      </c>
      <c r="I750" s="109">
        <v>15</v>
      </c>
      <c r="J750" s="111">
        <f t="shared" si="115"/>
        <v>6.3333333333333325E-2</v>
      </c>
      <c r="K750" s="112">
        <v>1722335.11</v>
      </c>
      <c r="L750" s="112">
        <v>1</v>
      </c>
      <c r="M750" s="121">
        <v>0</v>
      </c>
      <c r="N750" s="112">
        <f t="shared" si="116"/>
        <v>1722335.11</v>
      </c>
      <c r="O750" s="112">
        <f t="shared" si="117"/>
        <v>1636218.3544999999</v>
      </c>
      <c r="P750" s="114">
        <f t="shared" si="120"/>
        <v>86116.755500000203</v>
      </c>
      <c r="Q750" s="115">
        <f t="shared" si="121"/>
        <v>77505.079950000189</v>
      </c>
    </row>
    <row r="751" spans="2:17" x14ac:dyDescent="0.25">
      <c r="B751" s="109">
        <v>746</v>
      </c>
      <c r="C751" s="109" t="s">
        <v>6466</v>
      </c>
      <c r="D751" s="109">
        <v>1200026410</v>
      </c>
      <c r="E751" s="108" t="s">
        <v>1205</v>
      </c>
      <c r="F751" s="109">
        <v>2006</v>
      </c>
      <c r="G751" s="110">
        <v>44389</v>
      </c>
      <c r="H751" s="109">
        <f t="shared" si="114"/>
        <v>15</v>
      </c>
      <c r="I751" s="109">
        <v>15</v>
      </c>
      <c r="J751" s="111">
        <f t="shared" si="115"/>
        <v>6.3333333333333325E-2</v>
      </c>
      <c r="K751" s="112">
        <v>1352146.75</v>
      </c>
      <c r="L751" s="112">
        <v>1</v>
      </c>
      <c r="M751" s="121">
        <v>0</v>
      </c>
      <c r="N751" s="112">
        <f t="shared" si="116"/>
        <v>1352146.75</v>
      </c>
      <c r="O751" s="112">
        <f t="shared" si="117"/>
        <v>1284539.4124999999</v>
      </c>
      <c r="P751" s="114">
        <f t="shared" si="120"/>
        <v>67607.33750000014</v>
      </c>
      <c r="Q751" s="115">
        <f t="shared" si="121"/>
        <v>60846.603750000126</v>
      </c>
    </row>
    <row r="752" spans="2:17" x14ac:dyDescent="0.25">
      <c r="B752" s="109">
        <v>747</v>
      </c>
      <c r="C752" s="109" t="s">
        <v>6466</v>
      </c>
      <c r="D752" s="109">
        <v>1200026490</v>
      </c>
      <c r="E752" s="108" t="s">
        <v>4242</v>
      </c>
      <c r="F752" s="109">
        <v>2006</v>
      </c>
      <c r="G752" s="110">
        <v>44389</v>
      </c>
      <c r="H752" s="109">
        <f t="shared" si="114"/>
        <v>15</v>
      </c>
      <c r="I752" s="109">
        <v>15</v>
      </c>
      <c r="J752" s="111">
        <f t="shared" si="115"/>
        <v>6.3333333333333325E-2</v>
      </c>
      <c r="K752" s="112">
        <v>1298191.04</v>
      </c>
      <c r="L752" s="112">
        <v>1</v>
      </c>
      <c r="M752" s="121">
        <v>0</v>
      </c>
      <c r="N752" s="112">
        <f t="shared" si="116"/>
        <v>1298191.04</v>
      </c>
      <c r="O752" s="112">
        <f t="shared" si="117"/>
        <v>1233281.4879999999</v>
      </c>
      <c r="P752" s="114">
        <f t="shared" si="120"/>
        <v>64909.552000000142</v>
      </c>
      <c r="Q752" s="115">
        <f t="shared" si="121"/>
        <v>58418.59680000013</v>
      </c>
    </row>
    <row r="753" spans="2:17" x14ac:dyDescent="0.25">
      <c r="B753" s="109">
        <v>748</v>
      </c>
      <c r="C753" s="109" t="s">
        <v>6466</v>
      </c>
      <c r="D753" s="109">
        <v>1200026760</v>
      </c>
      <c r="E753" s="108" t="s">
        <v>4243</v>
      </c>
      <c r="F753" s="109">
        <v>2006</v>
      </c>
      <c r="G753" s="110">
        <v>44389</v>
      </c>
      <c r="H753" s="109">
        <f t="shared" si="114"/>
        <v>15</v>
      </c>
      <c r="I753" s="109">
        <v>15</v>
      </c>
      <c r="J753" s="111">
        <f t="shared" si="115"/>
        <v>6.3333333333333325E-2</v>
      </c>
      <c r="K753" s="112">
        <v>1270274.3999999999</v>
      </c>
      <c r="L753" s="112">
        <v>1</v>
      </c>
      <c r="M753" s="121">
        <v>0</v>
      </c>
      <c r="N753" s="112">
        <f t="shared" si="116"/>
        <v>1270274.3999999999</v>
      </c>
      <c r="O753" s="112">
        <f t="shared" si="117"/>
        <v>1206760.6799999997</v>
      </c>
      <c r="P753" s="114">
        <f t="shared" si="120"/>
        <v>63513.720000000205</v>
      </c>
      <c r="Q753" s="115">
        <f t="shared" si="121"/>
        <v>57162.348000000187</v>
      </c>
    </row>
    <row r="754" spans="2:17" x14ac:dyDescent="0.25">
      <c r="B754" s="109">
        <v>749</v>
      </c>
      <c r="C754" s="109" t="s">
        <v>6466</v>
      </c>
      <c r="D754" s="109">
        <v>1200026470</v>
      </c>
      <c r="E754" s="108" t="s">
        <v>4244</v>
      </c>
      <c r="F754" s="109">
        <v>2006</v>
      </c>
      <c r="G754" s="110">
        <v>44389</v>
      </c>
      <c r="H754" s="109">
        <f t="shared" si="114"/>
        <v>15</v>
      </c>
      <c r="I754" s="109">
        <v>15</v>
      </c>
      <c r="J754" s="111">
        <f t="shared" si="115"/>
        <v>6.3333333333333325E-2</v>
      </c>
      <c r="K754" s="112">
        <v>1213317.25</v>
      </c>
      <c r="L754" s="112">
        <v>1</v>
      </c>
      <c r="M754" s="121">
        <v>0</v>
      </c>
      <c r="N754" s="112">
        <f t="shared" si="116"/>
        <v>1213317.25</v>
      </c>
      <c r="O754" s="112">
        <f t="shared" si="117"/>
        <v>1152651.3874999997</v>
      </c>
      <c r="P754" s="114">
        <f t="shared" si="120"/>
        <v>60665.862500000279</v>
      </c>
      <c r="Q754" s="115">
        <f t="shared" si="121"/>
        <v>54599.27625000025</v>
      </c>
    </row>
    <row r="755" spans="2:17" x14ac:dyDescent="0.25">
      <c r="B755" s="109">
        <v>750</v>
      </c>
      <c r="C755" s="109" t="s">
        <v>6466</v>
      </c>
      <c r="D755" s="109">
        <v>1200026900</v>
      </c>
      <c r="E755" s="108" t="s">
        <v>4245</v>
      </c>
      <c r="F755" s="109">
        <v>2006</v>
      </c>
      <c r="G755" s="110">
        <v>44389</v>
      </c>
      <c r="H755" s="109">
        <f t="shared" si="114"/>
        <v>15</v>
      </c>
      <c r="I755" s="109">
        <v>15</v>
      </c>
      <c r="J755" s="111">
        <f t="shared" si="115"/>
        <v>6.3333333333333325E-2</v>
      </c>
      <c r="K755" s="112">
        <v>1128511.83</v>
      </c>
      <c r="L755" s="112">
        <v>1</v>
      </c>
      <c r="M755" s="121">
        <v>0</v>
      </c>
      <c r="N755" s="112">
        <f t="shared" si="116"/>
        <v>1128511.83</v>
      </c>
      <c r="O755" s="112">
        <f t="shared" si="117"/>
        <v>1072086.2385</v>
      </c>
      <c r="P755" s="114">
        <f t="shared" si="120"/>
        <v>56425.591500000097</v>
      </c>
      <c r="Q755" s="115">
        <f t="shared" si="121"/>
        <v>50783.032350000089</v>
      </c>
    </row>
    <row r="756" spans="2:17" x14ac:dyDescent="0.25">
      <c r="B756" s="109">
        <v>751</v>
      </c>
      <c r="C756" s="109" t="s">
        <v>6466</v>
      </c>
      <c r="D756" s="109">
        <v>1200026940</v>
      </c>
      <c r="E756" s="108" t="s">
        <v>4246</v>
      </c>
      <c r="F756" s="109">
        <v>2006</v>
      </c>
      <c r="G756" s="110">
        <v>44389</v>
      </c>
      <c r="H756" s="109">
        <f t="shared" si="114"/>
        <v>15</v>
      </c>
      <c r="I756" s="109">
        <v>15</v>
      </c>
      <c r="J756" s="111">
        <f t="shared" si="115"/>
        <v>6.3333333333333325E-2</v>
      </c>
      <c r="K756" s="112">
        <v>1089146.68</v>
      </c>
      <c r="L756" s="112">
        <v>1</v>
      </c>
      <c r="M756" s="121">
        <v>0</v>
      </c>
      <c r="N756" s="112">
        <f t="shared" si="116"/>
        <v>1089146.68</v>
      </c>
      <c r="O756" s="112">
        <f t="shared" si="117"/>
        <v>1034689.3459999998</v>
      </c>
      <c r="P756" s="114">
        <f t="shared" si="120"/>
        <v>54457.334000000148</v>
      </c>
      <c r="Q756" s="115">
        <f t="shared" si="121"/>
        <v>49011.600600000136</v>
      </c>
    </row>
    <row r="757" spans="2:17" x14ac:dyDescent="0.25">
      <c r="B757" s="109">
        <v>752</v>
      </c>
      <c r="C757" s="109" t="s">
        <v>6466</v>
      </c>
      <c r="D757" s="109">
        <v>1200026730</v>
      </c>
      <c r="E757" s="108" t="s">
        <v>4247</v>
      </c>
      <c r="F757" s="109">
        <v>2006</v>
      </c>
      <c r="G757" s="110">
        <v>44389</v>
      </c>
      <c r="H757" s="109">
        <f t="shared" si="114"/>
        <v>15</v>
      </c>
      <c r="I757" s="109">
        <v>15</v>
      </c>
      <c r="J757" s="111">
        <f t="shared" si="115"/>
        <v>6.3333333333333325E-2</v>
      </c>
      <c r="K757" s="112">
        <v>895220.46</v>
      </c>
      <c r="L757" s="112">
        <v>1</v>
      </c>
      <c r="M757" s="121">
        <v>0</v>
      </c>
      <c r="N757" s="112">
        <f t="shared" si="116"/>
        <v>895220.46</v>
      </c>
      <c r="O757" s="112">
        <f t="shared" si="117"/>
        <v>850459.4369999998</v>
      </c>
      <c r="P757" s="114">
        <f t="shared" si="120"/>
        <v>44761.023000000161</v>
      </c>
      <c r="Q757" s="115">
        <f t="shared" si="121"/>
        <v>40284.920700000148</v>
      </c>
    </row>
    <row r="758" spans="2:17" x14ac:dyDescent="0.25">
      <c r="B758" s="109">
        <v>753</v>
      </c>
      <c r="C758" s="109" t="s">
        <v>6466</v>
      </c>
      <c r="D758" s="109">
        <v>1200026540</v>
      </c>
      <c r="E758" s="108" t="s">
        <v>4248</v>
      </c>
      <c r="F758" s="109">
        <v>2006</v>
      </c>
      <c r="G758" s="110">
        <v>44389</v>
      </c>
      <c r="H758" s="109">
        <f t="shared" si="114"/>
        <v>15</v>
      </c>
      <c r="I758" s="109">
        <v>15</v>
      </c>
      <c r="J758" s="111">
        <f t="shared" si="115"/>
        <v>6.3333333333333325E-2</v>
      </c>
      <c r="K758" s="112">
        <v>886764.59</v>
      </c>
      <c r="L758" s="112">
        <v>1</v>
      </c>
      <c r="M758" s="121">
        <v>0</v>
      </c>
      <c r="N758" s="112">
        <f t="shared" si="116"/>
        <v>886764.59</v>
      </c>
      <c r="O758" s="112">
        <f t="shared" si="117"/>
        <v>842426.36049999984</v>
      </c>
      <c r="P758" s="114">
        <f t="shared" si="120"/>
        <v>44338.229500000132</v>
      </c>
      <c r="Q758" s="115">
        <f t="shared" si="121"/>
        <v>39904.406550000123</v>
      </c>
    </row>
    <row r="759" spans="2:17" x14ac:dyDescent="0.25">
      <c r="B759" s="109">
        <v>754</v>
      </c>
      <c r="C759" s="109" t="s">
        <v>6466</v>
      </c>
      <c r="D759" s="109">
        <v>1200026990</v>
      </c>
      <c r="E759" s="108" t="s">
        <v>4249</v>
      </c>
      <c r="F759" s="109">
        <v>2006</v>
      </c>
      <c r="G759" s="110">
        <v>44389</v>
      </c>
      <c r="H759" s="109">
        <f t="shared" si="114"/>
        <v>15</v>
      </c>
      <c r="I759" s="109">
        <v>15</v>
      </c>
      <c r="J759" s="111">
        <f t="shared" si="115"/>
        <v>6.3333333333333325E-2</v>
      </c>
      <c r="K759" s="112">
        <v>866256.96</v>
      </c>
      <c r="L759" s="112">
        <v>1</v>
      </c>
      <c r="M759" s="121">
        <v>0</v>
      </c>
      <c r="N759" s="112">
        <f t="shared" si="116"/>
        <v>866256.96</v>
      </c>
      <c r="O759" s="112">
        <f t="shared" si="117"/>
        <v>822944.11199999985</v>
      </c>
      <c r="P759" s="114">
        <f t="shared" si="120"/>
        <v>43312.848000000115</v>
      </c>
      <c r="Q759" s="115">
        <f t="shared" si="121"/>
        <v>38981.563200000106</v>
      </c>
    </row>
    <row r="760" spans="2:17" x14ac:dyDescent="0.25">
      <c r="B760" s="109">
        <v>755</v>
      </c>
      <c r="C760" s="109" t="s">
        <v>6466</v>
      </c>
      <c r="D760" s="109">
        <v>1200027020</v>
      </c>
      <c r="E760" s="108" t="s">
        <v>4250</v>
      </c>
      <c r="F760" s="109">
        <v>2006</v>
      </c>
      <c r="G760" s="110">
        <v>44389</v>
      </c>
      <c r="H760" s="109">
        <f t="shared" si="114"/>
        <v>15</v>
      </c>
      <c r="I760" s="109">
        <v>15</v>
      </c>
      <c r="J760" s="111">
        <f t="shared" si="115"/>
        <v>6.3333333333333325E-2</v>
      </c>
      <c r="K760" s="112">
        <v>858000</v>
      </c>
      <c r="L760" s="112">
        <v>1</v>
      </c>
      <c r="M760" s="121">
        <v>0</v>
      </c>
      <c r="N760" s="112">
        <f t="shared" si="116"/>
        <v>858000</v>
      </c>
      <c r="O760" s="112">
        <f t="shared" si="117"/>
        <v>815099.99999999988</v>
      </c>
      <c r="P760" s="114">
        <f t="shared" si="120"/>
        <v>42900.000000000116</v>
      </c>
      <c r="Q760" s="115">
        <f t="shared" si="121"/>
        <v>38610.000000000109</v>
      </c>
    </row>
    <row r="761" spans="2:17" x14ac:dyDescent="0.25">
      <c r="B761" s="109">
        <v>756</v>
      </c>
      <c r="C761" s="109" t="s">
        <v>6466</v>
      </c>
      <c r="D761" s="109">
        <v>1200026670</v>
      </c>
      <c r="E761" s="108" t="s">
        <v>4251</v>
      </c>
      <c r="F761" s="109">
        <v>2006</v>
      </c>
      <c r="G761" s="110">
        <v>44389</v>
      </c>
      <c r="H761" s="109">
        <f t="shared" si="114"/>
        <v>15</v>
      </c>
      <c r="I761" s="109">
        <v>15</v>
      </c>
      <c r="J761" s="111">
        <f t="shared" si="115"/>
        <v>6.3333333333333325E-2</v>
      </c>
      <c r="K761" s="112">
        <v>701152.63</v>
      </c>
      <c r="L761" s="112">
        <v>1</v>
      </c>
      <c r="M761" s="121">
        <v>0</v>
      </c>
      <c r="N761" s="112">
        <f t="shared" si="116"/>
        <v>701152.63</v>
      </c>
      <c r="O761" s="112">
        <f t="shared" si="117"/>
        <v>666094.99849999987</v>
      </c>
      <c r="P761" s="114">
        <f t="shared" si="120"/>
        <v>35057.631500000134</v>
      </c>
      <c r="Q761" s="115">
        <f t="shared" si="121"/>
        <v>31551.868350000121</v>
      </c>
    </row>
    <row r="762" spans="2:17" x14ac:dyDescent="0.25">
      <c r="B762" s="109">
        <v>757</v>
      </c>
      <c r="C762" s="109" t="s">
        <v>6466</v>
      </c>
      <c r="D762" s="109">
        <v>1200026370</v>
      </c>
      <c r="E762" s="108" t="s">
        <v>4252</v>
      </c>
      <c r="F762" s="109">
        <v>2006</v>
      </c>
      <c r="G762" s="110">
        <v>44389</v>
      </c>
      <c r="H762" s="109">
        <f t="shared" si="114"/>
        <v>15</v>
      </c>
      <c r="I762" s="109">
        <v>15</v>
      </c>
      <c r="J762" s="111">
        <f t="shared" si="115"/>
        <v>6.3333333333333325E-2</v>
      </c>
      <c r="K762" s="112">
        <v>631721.12</v>
      </c>
      <c r="L762" s="112">
        <v>1</v>
      </c>
      <c r="M762" s="121">
        <v>0</v>
      </c>
      <c r="N762" s="112">
        <f t="shared" si="116"/>
        <v>631721.12</v>
      </c>
      <c r="O762" s="112">
        <f t="shared" si="117"/>
        <v>600135.0639999999</v>
      </c>
      <c r="P762" s="114">
        <f t="shared" si="120"/>
        <v>31586.056000000099</v>
      </c>
      <c r="Q762" s="115">
        <f t="shared" si="121"/>
        <v>28427.450400000089</v>
      </c>
    </row>
    <row r="763" spans="2:17" x14ac:dyDescent="0.25">
      <c r="B763" s="109">
        <v>758</v>
      </c>
      <c r="C763" s="109" t="s">
        <v>6466</v>
      </c>
      <c r="D763" s="109">
        <v>1200027000</v>
      </c>
      <c r="E763" s="108" t="s">
        <v>4253</v>
      </c>
      <c r="F763" s="109">
        <v>2006</v>
      </c>
      <c r="G763" s="110">
        <v>44389</v>
      </c>
      <c r="H763" s="109">
        <f t="shared" si="114"/>
        <v>15</v>
      </c>
      <c r="I763" s="109">
        <v>10</v>
      </c>
      <c r="J763" s="111">
        <f t="shared" si="115"/>
        <v>9.5000000000000001E-2</v>
      </c>
      <c r="K763" s="112">
        <v>473376</v>
      </c>
      <c r="L763" s="112">
        <v>1</v>
      </c>
      <c r="M763" s="121">
        <v>0</v>
      </c>
      <c r="N763" s="112">
        <f t="shared" si="116"/>
        <v>473376</v>
      </c>
      <c r="O763" s="112">
        <f t="shared" si="117"/>
        <v>674560.8</v>
      </c>
      <c r="P763" s="114">
        <f t="shared" si="120"/>
        <v>23668.800000000003</v>
      </c>
      <c r="Q763" s="115">
        <f t="shared" si="121"/>
        <v>23668.800000000003</v>
      </c>
    </row>
    <row r="764" spans="2:17" x14ac:dyDescent="0.25">
      <c r="B764" s="109">
        <v>759</v>
      </c>
      <c r="C764" s="109" t="s">
        <v>6466</v>
      </c>
      <c r="D764" s="109">
        <v>1200026560</v>
      </c>
      <c r="E764" s="108" t="s">
        <v>1106</v>
      </c>
      <c r="F764" s="109">
        <v>2006</v>
      </c>
      <c r="G764" s="110">
        <v>44389</v>
      </c>
      <c r="H764" s="109">
        <f t="shared" si="114"/>
        <v>15</v>
      </c>
      <c r="I764" s="109">
        <v>10</v>
      </c>
      <c r="J764" s="111">
        <f t="shared" si="115"/>
        <v>9.5000000000000001E-2</v>
      </c>
      <c r="K764" s="112">
        <v>407825.65</v>
      </c>
      <c r="L764" s="112">
        <v>1</v>
      </c>
      <c r="M764" s="121">
        <v>0</v>
      </c>
      <c r="N764" s="112">
        <f t="shared" si="116"/>
        <v>407825.65</v>
      </c>
      <c r="O764" s="112">
        <f t="shared" si="117"/>
        <v>581151.55125000002</v>
      </c>
      <c r="P764" s="114">
        <f t="shared" si="120"/>
        <v>20391.282500000001</v>
      </c>
      <c r="Q764" s="115">
        <f t="shared" si="121"/>
        <v>20391.282500000001</v>
      </c>
    </row>
    <row r="765" spans="2:17" x14ac:dyDescent="0.25">
      <c r="B765" s="109">
        <v>760</v>
      </c>
      <c r="C765" s="109" t="s">
        <v>6466</v>
      </c>
      <c r="D765" s="109">
        <v>1200026360</v>
      </c>
      <c r="E765" s="108" t="s">
        <v>3068</v>
      </c>
      <c r="F765" s="109">
        <v>2006</v>
      </c>
      <c r="G765" s="110">
        <v>44389</v>
      </c>
      <c r="H765" s="109">
        <f t="shared" si="114"/>
        <v>15</v>
      </c>
      <c r="I765" s="109">
        <v>8</v>
      </c>
      <c r="J765" s="111">
        <f t="shared" si="115"/>
        <v>0.11874999999999999</v>
      </c>
      <c r="K765" s="112">
        <v>363039</v>
      </c>
      <c r="L765" s="112">
        <v>1</v>
      </c>
      <c r="M765" s="121">
        <v>0</v>
      </c>
      <c r="N765" s="112">
        <f t="shared" si="116"/>
        <v>363039</v>
      </c>
      <c r="O765" s="112">
        <f t="shared" si="117"/>
        <v>646663.21875</v>
      </c>
      <c r="P765" s="114">
        <f t="shared" si="120"/>
        <v>18151.95</v>
      </c>
      <c r="Q765" s="115">
        <f t="shared" si="121"/>
        <v>18151.95</v>
      </c>
    </row>
    <row r="766" spans="2:17" x14ac:dyDescent="0.25">
      <c r="B766" s="109">
        <v>761</v>
      </c>
      <c r="C766" s="109" t="s">
        <v>6466</v>
      </c>
      <c r="D766" s="109">
        <v>1200026510</v>
      </c>
      <c r="E766" s="108" t="s">
        <v>4254</v>
      </c>
      <c r="F766" s="109">
        <v>2006</v>
      </c>
      <c r="G766" s="110">
        <v>44389</v>
      </c>
      <c r="H766" s="109">
        <f t="shared" si="114"/>
        <v>15</v>
      </c>
      <c r="I766" s="109">
        <v>10</v>
      </c>
      <c r="J766" s="111">
        <f t="shared" si="115"/>
        <v>9.5000000000000001E-2</v>
      </c>
      <c r="K766" s="112">
        <v>317737.18</v>
      </c>
      <c r="L766" s="112">
        <v>1</v>
      </c>
      <c r="M766" s="121">
        <v>0</v>
      </c>
      <c r="N766" s="112">
        <f t="shared" si="116"/>
        <v>317737.18</v>
      </c>
      <c r="O766" s="112">
        <f t="shared" si="117"/>
        <v>452775.48149999999</v>
      </c>
      <c r="P766" s="114">
        <f t="shared" si="120"/>
        <v>15886.859</v>
      </c>
      <c r="Q766" s="115">
        <f t="shared" si="121"/>
        <v>15886.859</v>
      </c>
    </row>
    <row r="767" spans="2:17" x14ac:dyDescent="0.25">
      <c r="B767" s="109">
        <v>762</v>
      </c>
      <c r="C767" s="109" t="s">
        <v>6466</v>
      </c>
      <c r="D767" s="109">
        <v>1200026440</v>
      </c>
      <c r="E767" s="108" t="s">
        <v>4255</v>
      </c>
      <c r="F767" s="109">
        <v>2006</v>
      </c>
      <c r="G767" s="110">
        <v>44389</v>
      </c>
      <c r="H767" s="109">
        <f t="shared" si="114"/>
        <v>15</v>
      </c>
      <c r="I767" s="109">
        <v>10</v>
      </c>
      <c r="J767" s="111">
        <f t="shared" si="115"/>
        <v>9.5000000000000001E-2</v>
      </c>
      <c r="K767" s="112">
        <v>302497.64</v>
      </c>
      <c r="L767" s="112">
        <v>1</v>
      </c>
      <c r="M767" s="121">
        <v>0</v>
      </c>
      <c r="N767" s="112">
        <f t="shared" si="116"/>
        <v>302497.64</v>
      </c>
      <c r="O767" s="112">
        <f t="shared" si="117"/>
        <v>431059.13700000005</v>
      </c>
      <c r="P767" s="114">
        <f t="shared" si="120"/>
        <v>15124.882000000001</v>
      </c>
      <c r="Q767" s="115">
        <f t="shared" si="121"/>
        <v>15124.882000000001</v>
      </c>
    </row>
    <row r="768" spans="2:17" x14ac:dyDescent="0.25">
      <c r="B768" s="109">
        <v>763</v>
      </c>
      <c r="C768" s="109" t="s">
        <v>6466</v>
      </c>
      <c r="D768" s="109">
        <v>1200026350</v>
      </c>
      <c r="E768" s="108" t="s">
        <v>4256</v>
      </c>
      <c r="F768" s="109">
        <v>2006</v>
      </c>
      <c r="G768" s="110">
        <v>44389</v>
      </c>
      <c r="H768" s="109">
        <f t="shared" si="114"/>
        <v>15</v>
      </c>
      <c r="I768" s="109">
        <v>10</v>
      </c>
      <c r="J768" s="111">
        <f t="shared" si="115"/>
        <v>9.5000000000000001E-2</v>
      </c>
      <c r="K768" s="112">
        <v>299395.81</v>
      </c>
      <c r="L768" s="112">
        <v>1</v>
      </c>
      <c r="M768" s="121">
        <v>0</v>
      </c>
      <c r="N768" s="112">
        <f t="shared" si="116"/>
        <v>299395.81</v>
      </c>
      <c r="O768" s="112">
        <f t="shared" si="117"/>
        <v>426639.02925000002</v>
      </c>
      <c r="P768" s="114">
        <f t="shared" si="120"/>
        <v>14969.790500000001</v>
      </c>
      <c r="Q768" s="115">
        <f t="shared" si="121"/>
        <v>14969.790500000001</v>
      </c>
    </row>
    <row r="769" spans="2:17" x14ac:dyDescent="0.25">
      <c r="B769" s="109">
        <v>764</v>
      </c>
      <c r="C769" s="109" t="s">
        <v>6466</v>
      </c>
      <c r="D769" s="109">
        <v>1200026430</v>
      </c>
      <c r="E769" s="108" t="s">
        <v>4257</v>
      </c>
      <c r="F769" s="109">
        <v>2006</v>
      </c>
      <c r="G769" s="110">
        <v>44389</v>
      </c>
      <c r="H769" s="109">
        <f t="shared" si="114"/>
        <v>15</v>
      </c>
      <c r="I769" s="109">
        <v>10</v>
      </c>
      <c r="J769" s="111">
        <f t="shared" si="115"/>
        <v>9.5000000000000001E-2</v>
      </c>
      <c r="K769" s="112">
        <v>287662.73</v>
      </c>
      <c r="L769" s="112">
        <v>1</v>
      </c>
      <c r="M769" s="121">
        <v>0</v>
      </c>
      <c r="N769" s="112">
        <f t="shared" si="116"/>
        <v>287662.73</v>
      </c>
      <c r="O769" s="112">
        <f t="shared" si="117"/>
        <v>409919.39025</v>
      </c>
      <c r="P769" s="114">
        <f t="shared" si="120"/>
        <v>14383.136500000001</v>
      </c>
      <c r="Q769" s="115">
        <f t="shared" si="121"/>
        <v>14383.136500000001</v>
      </c>
    </row>
    <row r="770" spans="2:17" x14ac:dyDescent="0.25">
      <c r="B770" s="109">
        <v>765</v>
      </c>
      <c r="C770" s="109" t="s">
        <v>6466</v>
      </c>
      <c r="D770" s="109">
        <v>1200026780</v>
      </c>
      <c r="E770" s="108" t="s">
        <v>4258</v>
      </c>
      <c r="F770" s="109">
        <v>2006</v>
      </c>
      <c r="G770" s="110">
        <v>44389</v>
      </c>
      <c r="H770" s="109">
        <f t="shared" si="114"/>
        <v>15</v>
      </c>
      <c r="I770" s="109">
        <v>10</v>
      </c>
      <c r="J770" s="111">
        <f t="shared" si="115"/>
        <v>9.5000000000000001E-2</v>
      </c>
      <c r="K770" s="112">
        <v>282537.94</v>
      </c>
      <c r="L770" s="112">
        <v>1</v>
      </c>
      <c r="M770" s="121">
        <v>0</v>
      </c>
      <c r="N770" s="112">
        <f t="shared" si="116"/>
        <v>282537.94</v>
      </c>
      <c r="O770" s="112">
        <f t="shared" si="117"/>
        <v>402616.56450000004</v>
      </c>
      <c r="P770" s="114">
        <f t="shared" si="120"/>
        <v>14126.897000000001</v>
      </c>
      <c r="Q770" s="115">
        <f t="shared" si="121"/>
        <v>14126.897000000001</v>
      </c>
    </row>
    <row r="771" spans="2:17" x14ac:dyDescent="0.25">
      <c r="B771" s="109">
        <v>766</v>
      </c>
      <c r="C771" s="109" t="s">
        <v>6466</v>
      </c>
      <c r="D771" s="109">
        <v>1200026580</v>
      </c>
      <c r="E771" s="108" t="s">
        <v>4259</v>
      </c>
      <c r="F771" s="109">
        <v>2006</v>
      </c>
      <c r="G771" s="110">
        <v>44389</v>
      </c>
      <c r="H771" s="109">
        <f t="shared" si="114"/>
        <v>15</v>
      </c>
      <c r="I771" s="109">
        <v>10</v>
      </c>
      <c r="J771" s="111">
        <f t="shared" si="115"/>
        <v>9.5000000000000001E-2</v>
      </c>
      <c r="K771" s="112">
        <v>242888.23</v>
      </c>
      <c r="L771" s="112">
        <v>1</v>
      </c>
      <c r="M771" s="121">
        <v>0</v>
      </c>
      <c r="N771" s="112">
        <f t="shared" si="116"/>
        <v>242888.23</v>
      </c>
      <c r="O771" s="112">
        <f t="shared" si="117"/>
        <v>346115.72775000002</v>
      </c>
      <c r="P771" s="114">
        <f t="shared" si="120"/>
        <v>12144.411500000002</v>
      </c>
      <c r="Q771" s="115">
        <f t="shared" si="121"/>
        <v>12144.411500000002</v>
      </c>
    </row>
    <row r="772" spans="2:17" x14ac:dyDescent="0.25">
      <c r="B772" s="109">
        <v>767</v>
      </c>
      <c r="C772" s="109" t="s">
        <v>6466</v>
      </c>
      <c r="D772" s="109">
        <v>1200026500</v>
      </c>
      <c r="E772" s="108" t="s">
        <v>4260</v>
      </c>
      <c r="F772" s="109">
        <v>2006</v>
      </c>
      <c r="G772" s="110">
        <v>44389</v>
      </c>
      <c r="H772" s="109">
        <f t="shared" si="114"/>
        <v>15</v>
      </c>
      <c r="I772" s="109">
        <v>10</v>
      </c>
      <c r="J772" s="111">
        <f t="shared" si="115"/>
        <v>9.5000000000000001E-2</v>
      </c>
      <c r="K772" s="112">
        <v>226974.39</v>
      </c>
      <c r="L772" s="112">
        <v>1</v>
      </c>
      <c r="M772" s="121">
        <v>0</v>
      </c>
      <c r="N772" s="112">
        <f t="shared" si="116"/>
        <v>226974.39</v>
      </c>
      <c r="O772" s="112">
        <f t="shared" si="117"/>
        <v>323438.50575000001</v>
      </c>
      <c r="P772" s="114">
        <f t="shared" si="120"/>
        <v>11348.719500000001</v>
      </c>
      <c r="Q772" s="115">
        <f t="shared" si="121"/>
        <v>11348.719500000001</v>
      </c>
    </row>
    <row r="773" spans="2:17" x14ac:dyDescent="0.25">
      <c r="B773" s="109">
        <v>768</v>
      </c>
      <c r="C773" s="109" t="s">
        <v>6466</v>
      </c>
      <c r="D773" s="109">
        <v>1200026950</v>
      </c>
      <c r="E773" s="108" t="s">
        <v>4261</v>
      </c>
      <c r="F773" s="109">
        <v>2006</v>
      </c>
      <c r="G773" s="110">
        <v>44389</v>
      </c>
      <c r="H773" s="109">
        <f t="shared" si="114"/>
        <v>15</v>
      </c>
      <c r="I773" s="109">
        <v>10</v>
      </c>
      <c r="J773" s="111">
        <f t="shared" si="115"/>
        <v>9.5000000000000001E-2</v>
      </c>
      <c r="K773" s="112">
        <v>207705.85</v>
      </c>
      <c r="L773" s="112">
        <v>1</v>
      </c>
      <c r="M773" s="121">
        <v>0</v>
      </c>
      <c r="N773" s="112">
        <f t="shared" si="116"/>
        <v>207705.85</v>
      </c>
      <c r="O773" s="112">
        <f t="shared" si="117"/>
        <v>295980.83624999999</v>
      </c>
      <c r="P773" s="114">
        <f t="shared" si="120"/>
        <v>10385.292500000001</v>
      </c>
      <c r="Q773" s="115">
        <f t="shared" si="121"/>
        <v>10385.292500000001</v>
      </c>
    </row>
    <row r="774" spans="2:17" x14ac:dyDescent="0.25">
      <c r="B774" s="109">
        <v>769</v>
      </c>
      <c r="C774" s="109" t="s">
        <v>6466</v>
      </c>
      <c r="D774" s="109">
        <v>1200027270</v>
      </c>
      <c r="E774" s="108" t="s">
        <v>4262</v>
      </c>
      <c r="F774" s="109">
        <v>2006</v>
      </c>
      <c r="G774" s="110">
        <v>44389</v>
      </c>
      <c r="H774" s="109">
        <f t="shared" ref="H774:H837" si="122">YEAR(G774)-F774</f>
        <v>15</v>
      </c>
      <c r="I774" s="109">
        <v>10</v>
      </c>
      <c r="J774" s="111">
        <f t="shared" ref="J774:J837" si="123">(95/I774/100)</f>
        <v>9.5000000000000001E-2</v>
      </c>
      <c r="K774" s="112">
        <v>195609.49</v>
      </c>
      <c r="L774" s="112">
        <v>1</v>
      </c>
      <c r="M774" s="121">
        <v>0</v>
      </c>
      <c r="N774" s="112">
        <f t="shared" ref="N774:N837" si="124">K774*(1+M774)</f>
        <v>195609.49</v>
      </c>
      <c r="O774" s="112">
        <f t="shared" ref="O774:O837" si="125">H774*J774*N774</f>
        <v>278743.52324999997</v>
      </c>
      <c r="P774" s="138">
        <f t="shared" ref="P774:P787" si="126">IF(N774-O774&lt;=0,5%*K774,N774-O774)</f>
        <v>9780.4745000000003</v>
      </c>
      <c r="Q774" s="139">
        <f t="shared" ref="Q774:Q787" si="127">IF(P774=K774*5%,P774,P774*0.9)</f>
        <v>9780.4745000000003</v>
      </c>
    </row>
    <row r="775" spans="2:17" x14ac:dyDescent="0.25">
      <c r="B775" s="109">
        <v>770</v>
      </c>
      <c r="C775" s="109" t="s">
        <v>6466</v>
      </c>
      <c r="D775" s="109">
        <v>1200026450</v>
      </c>
      <c r="E775" s="108" t="s">
        <v>4263</v>
      </c>
      <c r="F775" s="109">
        <v>2006</v>
      </c>
      <c r="G775" s="110">
        <v>44389</v>
      </c>
      <c r="H775" s="109">
        <f t="shared" si="122"/>
        <v>15</v>
      </c>
      <c r="I775" s="109">
        <v>10</v>
      </c>
      <c r="J775" s="111">
        <f t="shared" si="123"/>
        <v>9.5000000000000001E-2</v>
      </c>
      <c r="K775" s="112">
        <v>186785.23</v>
      </c>
      <c r="L775" s="112">
        <v>1</v>
      </c>
      <c r="M775" s="121">
        <v>0</v>
      </c>
      <c r="N775" s="112">
        <f t="shared" si="124"/>
        <v>186785.23</v>
      </c>
      <c r="O775" s="112">
        <f t="shared" si="125"/>
        <v>266168.95275</v>
      </c>
      <c r="P775" s="114">
        <f t="shared" ref="P775:P786" si="128">IF(N775-O775&lt;=0,5%*N775,N775-O775)</f>
        <v>9339.2615000000005</v>
      </c>
      <c r="Q775" s="115">
        <f t="shared" ref="Q775:Q786" si="129">IF(P775=N775*5%,P775,P775*0.9)</f>
        <v>9339.2615000000005</v>
      </c>
    </row>
    <row r="776" spans="2:17" x14ac:dyDescent="0.25">
      <c r="B776" s="109">
        <v>771</v>
      </c>
      <c r="C776" s="109" t="s">
        <v>6466</v>
      </c>
      <c r="D776" s="109">
        <v>1200027210</v>
      </c>
      <c r="E776" s="108" t="s">
        <v>4264</v>
      </c>
      <c r="F776" s="109">
        <v>2006</v>
      </c>
      <c r="G776" s="110">
        <v>44389</v>
      </c>
      <c r="H776" s="109">
        <f t="shared" si="122"/>
        <v>15</v>
      </c>
      <c r="I776" s="109">
        <v>8</v>
      </c>
      <c r="J776" s="111">
        <f t="shared" si="123"/>
        <v>0.11874999999999999</v>
      </c>
      <c r="K776" s="112">
        <v>178882.26</v>
      </c>
      <c r="L776" s="112">
        <v>1</v>
      </c>
      <c r="M776" s="121">
        <v>0</v>
      </c>
      <c r="N776" s="112">
        <f t="shared" si="124"/>
        <v>178882.26</v>
      </c>
      <c r="O776" s="112">
        <f t="shared" si="125"/>
        <v>318634.02562500001</v>
      </c>
      <c r="P776" s="114">
        <f t="shared" si="128"/>
        <v>8944.1130000000012</v>
      </c>
      <c r="Q776" s="115">
        <f t="shared" si="129"/>
        <v>8944.1130000000012</v>
      </c>
    </row>
    <row r="777" spans="2:17" x14ac:dyDescent="0.25">
      <c r="B777" s="109">
        <v>772</v>
      </c>
      <c r="C777" s="109" t="s">
        <v>6466</v>
      </c>
      <c r="D777" s="109">
        <v>1200027200</v>
      </c>
      <c r="E777" s="108" t="s">
        <v>4265</v>
      </c>
      <c r="F777" s="109">
        <v>2006</v>
      </c>
      <c r="G777" s="110">
        <v>44389</v>
      </c>
      <c r="H777" s="109">
        <f t="shared" si="122"/>
        <v>15</v>
      </c>
      <c r="I777" s="109">
        <v>10</v>
      </c>
      <c r="J777" s="111">
        <f t="shared" si="123"/>
        <v>9.5000000000000001E-2</v>
      </c>
      <c r="K777" s="112">
        <v>149697.91</v>
      </c>
      <c r="L777" s="112">
        <v>1</v>
      </c>
      <c r="M777" s="121">
        <v>0</v>
      </c>
      <c r="N777" s="112">
        <f t="shared" si="124"/>
        <v>149697.91</v>
      </c>
      <c r="O777" s="112">
        <f t="shared" si="125"/>
        <v>213319.52175000001</v>
      </c>
      <c r="P777" s="114">
        <f t="shared" si="128"/>
        <v>7484.8955000000005</v>
      </c>
      <c r="Q777" s="115">
        <f t="shared" si="129"/>
        <v>7484.8955000000005</v>
      </c>
    </row>
    <row r="778" spans="2:17" x14ac:dyDescent="0.25">
      <c r="B778" s="109">
        <v>773</v>
      </c>
      <c r="C778" s="109" t="s">
        <v>6466</v>
      </c>
      <c r="D778" s="109">
        <v>1200026700</v>
      </c>
      <c r="E778" s="108" t="s">
        <v>4266</v>
      </c>
      <c r="F778" s="109">
        <v>2006</v>
      </c>
      <c r="G778" s="110">
        <v>44389</v>
      </c>
      <c r="H778" s="109">
        <f t="shared" si="122"/>
        <v>15</v>
      </c>
      <c r="I778" s="109">
        <v>10</v>
      </c>
      <c r="J778" s="111">
        <f t="shared" si="123"/>
        <v>9.5000000000000001E-2</v>
      </c>
      <c r="K778" s="112">
        <v>147135.51</v>
      </c>
      <c r="L778" s="112">
        <v>1</v>
      </c>
      <c r="M778" s="121">
        <v>0</v>
      </c>
      <c r="N778" s="112">
        <f t="shared" si="124"/>
        <v>147135.51</v>
      </c>
      <c r="O778" s="112">
        <f t="shared" si="125"/>
        <v>209668.10175000003</v>
      </c>
      <c r="P778" s="114">
        <f t="shared" si="128"/>
        <v>7356.7755000000006</v>
      </c>
      <c r="Q778" s="115">
        <f t="shared" si="129"/>
        <v>7356.7755000000006</v>
      </c>
    </row>
    <row r="779" spans="2:17" x14ac:dyDescent="0.25">
      <c r="B779" s="109">
        <v>774</v>
      </c>
      <c r="C779" s="109" t="s">
        <v>6466</v>
      </c>
      <c r="D779" s="109">
        <v>1200026680</v>
      </c>
      <c r="E779" s="108" t="s">
        <v>4267</v>
      </c>
      <c r="F779" s="109">
        <v>2006</v>
      </c>
      <c r="G779" s="110">
        <v>44389</v>
      </c>
      <c r="H779" s="109">
        <f t="shared" si="122"/>
        <v>15</v>
      </c>
      <c r="I779" s="109">
        <v>10</v>
      </c>
      <c r="J779" s="111">
        <f t="shared" si="123"/>
        <v>9.5000000000000001E-2</v>
      </c>
      <c r="K779" s="112">
        <v>119488.6</v>
      </c>
      <c r="L779" s="112">
        <v>1</v>
      </c>
      <c r="M779" s="121">
        <v>0</v>
      </c>
      <c r="N779" s="112">
        <f t="shared" si="124"/>
        <v>119488.6</v>
      </c>
      <c r="O779" s="112">
        <f t="shared" si="125"/>
        <v>170271.255</v>
      </c>
      <c r="P779" s="114">
        <f t="shared" si="128"/>
        <v>5974.43</v>
      </c>
      <c r="Q779" s="115">
        <f t="shared" si="129"/>
        <v>5974.43</v>
      </c>
    </row>
    <row r="780" spans="2:17" x14ac:dyDescent="0.25">
      <c r="B780" s="109">
        <v>775</v>
      </c>
      <c r="C780" s="109" t="s">
        <v>6466</v>
      </c>
      <c r="D780" s="109">
        <v>1200026960</v>
      </c>
      <c r="E780" s="108" t="s">
        <v>4268</v>
      </c>
      <c r="F780" s="109">
        <v>2006</v>
      </c>
      <c r="G780" s="110">
        <v>44389</v>
      </c>
      <c r="H780" s="109">
        <f t="shared" si="122"/>
        <v>15</v>
      </c>
      <c r="I780" s="109">
        <v>10</v>
      </c>
      <c r="J780" s="111">
        <f t="shared" si="123"/>
        <v>9.5000000000000001E-2</v>
      </c>
      <c r="K780" s="112">
        <v>114144.65</v>
      </c>
      <c r="L780" s="112">
        <v>1</v>
      </c>
      <c r="M780" s="121">
        <v>0</v>
      </c>
      <c r="N780" s="112">
        <f t="shared" si="124"/>
        <v>114144.65</v>
      </c>
      <c r="O780" s="112">
        <f t="shared" si="125"/>
        <v>162656.12625</v>
      </c>
      <c r="P780" s="114">
        <f t="shared" si="128"/>
        <v>5707.2325000000001</v>
      </c>
      <c r="Q780" s="115">
        <f t="shared" si="129"/>
        <v>5707.2325000000001</v>
      </c>
    </row>
    <row r="781" spans="2:17" x14ac:dyDescent="0.25">
      <c r="B781" s="109">
        <v>776</v>
      </c>
      <c r="C781" s="109" t="s">
        <v>6466</v>
      </c>
      <c r="D781" s="109">
        <v>1200026420</v>
      </c>
      <c r="E781" s="108" t="s">
        <v>4269</v>
      </c>
      <c r="F781" s="109">
        <v>2006</v>
      </c>
      <c r="G781" s="110">
        <v>44389</v>
      </c>
      <c r="H781" s="109">
        <f t="shared" si="122"/>
        <v>15</v>
      </c>
      <c r="I781" s="109">
        <v>10</v>
      </c>
      <c r="J781" s="111">
        <f t="shared" si="123"/>
        <v>9.5000000000000001E-2</v>
      </c>
      <c r="K781" s="112">
        <v>101551.82</v>
      </c>
      <c r="L781" s="112">
        <v>1</v>
      </c>
      <c r="M781" s="121">
        <v>0</v>
      </c>
      <c r="N781" s="112">
        <f t="shared" si="124"/>
        <v>101551.82</v>
      </c>
      <c r="O781" s="112">
        <f t="shared" si="125"/>
        <v>144711.34350000002</v>
      </c>
      <c r="P781" s="114">
        <f t="shared" si="128"/>
        <v>5077.5910000000003</v>
      </c>
      <c r="Q781" s="115">
        <f t="shared" si="129"/>
        <v>5077.5910000000003</v>
      </c>
    </row>
    <row r="782" spans="2:17" x14ac:dyDescent="0.25">
      <c r="B782" s="109">
        <v>777</v>
      </c>
      <c r="C782" s="109" t="s">
        <v>6466</v>
      </c>
      <c r="D782" s="109">
        <v>1200026650</v>
      </c>
      <c r="E782" s="108" t="s">
        <v>4270</v>
      </c>
      <c r="F782" s="109">
        <v>2006</v>
      </c>
      <c r="G782" s="110">
        <v>44389</v>
      </c>
      <c r="H782" s="109">
        <f t="shared" si="122"/>
        <v>15</v>
      </c>
      <c r="I782" s="109">
        <v>10</v>
      </c>
      <c r="J782" s="111">
        <f t="shared" si="123"/>
        <v>9.5000000000000001E-2</v>
      </c>
      <c r="K782" s="112">
        <v>100877.51</v>
      </c>
      <c r="L782" s="112">
        <v>1</v>
      </c>
      <c r="M782" s="121">
        <v>0</v>
      </c>
      <c r="N782" s="112">
        <f t="shared" si="124"/>
        <v>100877.51</v>
      </c>
      <c r="O782" s="112">
        <f t="shared" si="125"/>
        <v>143750.45175000001</v>
      </c>
      <c r="P782" s="114">
        <f t="shared" si="128"/>
        <v>5043.8755000000001</v>
      </c>
      <c r="Q782" s="115">
        <f t="shared" si="129"/>
        <v>5043.8755000000001</v>
      </c>
    </row>
    <row r="783" spans="2:17" x14ac:dyDescent="0.25">
      <c r="B783" s="109">
        <v>778</v>
      </c>
      <c r="C783" s="109" t="s">
        <v>6466</v>
      </c>
      <c r="D783" s="109">
        <v>1200027110</v>
      </c>
      <c r="E783" s="108" t="s">
        <v>4271</v>
      </c>
      <c r="F783" s="109">
        <v>2006</v>
      </c>
      <c r="G783" s="110">
        <v>44389</v>
      </c>
      <c r="H783" s="109">
        <f t="shared" si="122"/>
        <v>15</v>
      </c>
      <c r="I783" s="109">
        <v>10</v>
      </c>
      <c r="J783" s="111">
        <f t="shared" si="123"/>
        <v>9.5000000000000001E-2</v>
      </c>
      <c r="K783" s="112">
        <v>94742.59</v>
      </c>
      <c r="L783" s="112">
        <v>1</v>
      </c>
      <c r="M783" s="121">
        <v>0</v>
      </c>
      <c r="N783" s="112">
        <f t="shared" si="124"/>
        <v>94742.59</v>
      </c>
      <c r="O783" s="112">
        <f t="shared" si="125"/>
        <v>135008.19075000001</v>
      </c>
      <c r="P783" s="114">
        <f t="shared" si="128"/>
        <v>4737.1295</v>
      </c>
      <c r="Q783" s="115">
        <f t="shared" si="129"/>
        <v>4737.1295</v>
      </c>
    </row>
    <row r="784" spans="2:17" x14ac:dyDescent="0.25">
      <c r="B784" s="109">
        <v>779</v>
      </c>
      <c r="C784" s="109" t="s">
        <v>6466</v>
      </c>
      <c r="D784" s="109">
        <v>1200026870</v>
      </c>
      <c r="E784" s="108" t="s">
        <v>4272</v>
      </c>
      <c r="F784" s="109">
        <v>2006</v>
      </c>
      <c r="G784" s="110">
        <v>44389</v>
      </c>
      <c r="H784" s="109">
        <f t="shared" si="122"/>
        <v>15</v>
      </c>
      <c r="I784" s="109">
        <v>10</v>
      </c>
      <c r="J784" s="111">
        <f t="shared" si="123"/>
        <v>9.5000000000000001E-2</v>
      </c>
      <c r="K784" s="112">
        <v>83235.81</v>
      </c>
      <c r="L784" s="112">
        <v>1</v>
      </c>
      <c r="M784" s="121">
        <v>0</v>
      </c>
      <c r="N784" s="112">
        <f t="shared" si="124"/>
        <v>83235.81</v>
      </c>
      <c r="O784" s="112">
        <f t="shared" si="125"/>
        <v>118611.02925000001</v>
      </c>
      <c r="P784" s="114">
        <f t="shared" si="128"/>
        <v>4161.7905000000001</v>
      </c>
      <c r="Q784" s="115">
        <f t="shared" si="129"/>
        <v>4161.7905000000001</v>
      </c>
    </row>
    <row r="785" spans="2:17" x14ac:dyDescent="0.25">
      <c r="B785" s="109">
        <v>780</v>
      </c>
      <c r="C785" s="109" t="s">
        <v>6466</v>
      </c>
      <c r="D785" s="109">
        <v>1200026750</v>
      </c>
      <c r="E785" s="108" t="s">
        <v>2108</v>
      </c>
      <c r="F785" s="109">
        <v>2006</v>
      </c>
      <c r="G785" s="110">
        <v>44389</v>
      </c>
      <c r="H785" s="109">
        <f t="shared" si="122"/>
        <v>15</v>
      </c>
      <c r="I785" s="109">
        <v>10</v>
      </c>
      <c r="J785" s="111">
        <f t="shared" si="123"/>
        <v>9.5000000000000001E-2</v>
      </c>
      <c r="K785" s="112">
        <v>82266.42</v>
      </c>
      <c r="L785" s="112">
        <v>1</v>
      </c>
      <c r="M785" s="121">
        <v>0</v>
      </c>
      <c r="N785" s="112">
        <f t="shared" si="124"/>
        <v>82266.42</v>
      </c>
      <c r="O785" s="112">
        <f t="shared" si="125"/>
        <v>117229.6485</v>
      </c>
      <c r="P785" s="114">
        <f t="shared" si="128"/>
        <v>4113.3209999999999</v>
      </c>
      <c r="Q785" s="115">
        <f t="shared" si="129"/>
        <v>4113.3209999999999</v>
      </c>
    </row>
    <row r="786" spans="2:17" x14ac:dyDescent="0.25">
      <c r="B786" s="109">
        <v>781</v>
      </c>
      <c r="C786" s="109" t="s">
        <v>6466</v>
      </c>
      <c r="D786" s="109">
        <v>1200026530</v>
      </c>
      <c r="E786" s="108" t="s">
        <v>4273</v>
      </c>
      <c r="F786" s="109">
        <v>2006</v>
      </c>
      <c r="G786" s="110">
        <v>44389</v>
      </c>
      <c r="H786" s="109">
        <f t="shared" si="122"/>
        <v>15</v>
      </c>
      <c r="I786" s="109">
        <v>10</v>
      </c>
      <c r="J786" s="111">
        <f t="shared" si="123"/>
        <v>9.5000000000000001E-2</v>
      </c>
      <c r="K786" s="112">
        <v>80917.789999999994</v>
      </c>
      <c r="L786" s="112">
        <v>1</v>
      </c>
      <c r="M786" s="121">
        <v>0</v>
      </c>
      <c r="N786" s="112">
        <f t="shared" si="124"/>
        <v>80917.789999999994</v>
      </c>
      <c r="O786" s="112">
        <f t="shared" si="125"/>
        <v>115307.85075</v>
      </c>
      <c r="P786" s="114">
        <f t="shared" si="128"/>
        <v>4045.8894999999998</v>
      </c>
      <c r="Q786" s="115">
        <f t="shared" si="129"/>
        <v>4045.8894999999998</v>
      </c>
    </row>
    <row r="787" spans="2:17" x14ac:dyDescent="0.25">
      <c r="B787" s="109">
        <v>782</v>
      </c>
      <c r="C787" s="109" t="s">
        <v>6466</v>
      </c>
      <c r="D787" s="109">
        <v>1200026460</v>
      </c>
      <c r="E787" s="108" t="s">
        <v>4274</v>
      </c>
      <c r="F787" s="109">
        <v>2006</v>
      </c>
      <c r="G787" s="110">
        <v>44389</v>
      </c>
      <c r="H787" s="109">
        <f t="shared" si="122"/>
        <v>15</v>
      </c>
      <c r="I787" s="109">
        <v>10</v>
      </c>
      <c r="J787" s="111">
        <f t="shared" si="123"/>
        <v>9.5000000000000001E-2</v>
      </c>
      <c r="K787" s="112">
        <v>80917.789999999994</v>
      </c>
      <c r="L787" s="112">
        <v>1</v>
      </c>
      <c r="M787" s="121">
        <v>0</v>
      </c>
      <c r="N787" s="112">
        <f t="shared" si="124"/>
        <v>80917.789999999994</v>
      </c>
      <c r="O787" s="112">
        <f t="shared" si="125"/>
        <v>115307.85075</v>
      </c>
      <c r="P787" s="138">
        <f t="shared" si="126"/>
        <v>4045.8894999999998</v>
      </c>
      <c r="Q787" s="139">
        <f t="shared" si="127"/>
        <v>4045.8894999999998</v>
      </c>
    </row>
    <row r="788" spans="2:17" x14ac:dyDescent="0.25">
      <c r="B788" s="109">
        <v>783</v>
      </c>
      <c r="C788" s="109" t="s">
        <v>6466</v>
      </c>
      <c r="D788" s="109">
        <v>1200026740</v>
      </c>
      <c r="E788" s="108" t="s">
        <v>4275</v>
      </c>
      <c r="F788" s="109">
        <v>2006</v>
      </c>
      <c r="G788" s="110">
        <v>44389</v>
      </c>
      <c r="H788" s="109">
        <f t="shared" si="122"/>
        <v>15</v>
      </c>
      <c r="I788" s="109">
        <v>10</v>
      </c>
      <c r="J788" s="111">
        <f t="shared" si="123"/>
        <v>9.5000000000000001E-2</v>
      </c>
      <c r="K788" s="112">
        <v>48820.39</v>
      </c>
      <c r="L788" s="112">
        <v>1</v>
      </c>
      <c r="M788" s="121">
        <v>0</v>
      </c>
      <c r="N788" s="112">
        <f t="shared" si="124"/>
        <v>48820.39</v>
      </c>
      <c r="O788" s="112">
        <f t="shared" si="125"/>
        <v>69569.05575</v>
      </c>
      <c r="P788" s="114">
        <f t="shared" ref="P788:P851" si="130">IF(N788-O788&lt;=0,5%*N788,N788-O788)</f>
        <v>2441.0194999999999</v>
      </c>
      <c r="Q788" s="115">
        <f t="shared" ref="Q788:Q851" si="131">IF(P788=N788*5%,P788,P788*0.9)</f>
        <v>2441.0194999999999</v>
      </c>
    </row>
    <row r="789" spans="2:17" x14ac:dyDescent="0.25">
      <c r="B789" s="109">
        <v>784</v>
      </c>
      <c r="C789" s="109" t="s">
        <v>6466</v>
      </c>
      <c r="D789" s="109">
        <v>1200027240</v>
      </c>
      <c r="E789" s="108" t="s">
        <v>4276</v>
      </c>
      <c r="F789" s="109">
        <v>2006</v>
      </c>
      <c r="G789" s="110">
        <v>44389</v>
      </c>
      <c r="H789" s="109">
        <f t="shared" si="122"/>
        <v>15</v>
      </c>
      <c r="I789" s="109">
        <v>10</v>
      </c>
      <c r="J789" s="111">
        <f t="shared" si="123"/>
        <v>9.5000000000000001E-2</v>
      </c>
      <c r="K789" s="112">
        <v>46392.86</v>
      </c>
      <c r="L789" s="112">
        <v>1</v>
      </c>
      <c r="M789" s="121">
        <v>0</v>
      </c>
      <c r="N789" s="112">
        <f t="shared" si="124"/>
        <v>46392.86</v>
      </c>
      <c r="O789" s="112">
        <f t="shared" si="125"/>
        <v>66109.825500000006</v>
      </c>
      <c r="P789" s="114">
        <f t="shared" si="130"/>
        <v>2319.643</v>
      </c>
      <c r="Q789" s="115">
        <f t="shared" si="131"/>
        <v>2319.643</v>
      </c>
    </row>
    <row r="790" spans="2:17" x14ac:dyDescent="0.25">
      <c r="B790" s="109">
        <v>785</v>
      </c>
      <c r="C790" s="109" t="s">
        <v>6466</v>
      </c>
      <c r="D790" s="109">
        <v>1200026880</v>
      </c>
      <c r="E790" s="108" t="s">
        <v>3731</v>
      </c>
      <c r="F790" s="109">
        <v>2006</v>
      </c>
      <c r="G790" s="110">
        <v>44389</v>
      </c>
      <c r="H790" s="109">
        <f t="shared" si="122"/>
        <v>15</v>
      </c>
      <c r="I790" s="109">
        <v>10</v>
      </c>
      <c r="J790" s="111">
        <f t="shared" si="123"/>
        <v>9.5000000000000001E-2</v>
      </c>
      <c r="K790" s="112">
        <v>33661.800000000003</v>
      </c>
      <c r="L790" s="112">
        <v>1</v>
      </c>
      <c r="M790" s="121">
        <v>0</v>
      </c>
      <c r="N790" s="112">
        <f t="shared" si="124"/>
        <v>33661.800000000003</v>
      </c>
      <c r="O790" s="112">
        <f t="shared" si="125"/>
        <v>47968.065000000002</v>
      </c>
      <c r="P790" s="114">
        <f t="shared" si="130"/>
        <v>1683.0900000000001</v>
      </c>
      <c r="Q790" s="115">
        <f t="shared" si="131"/>
        <v>1683.0900000000001</v>
      </c>
    </row>
    <row r="791" spans="2:17" x14ac:dyDescent="0.25">
      <c r="B791" s="109">
        <v>786</v>
      </c>
      <c r="C791" s="109" t="s">
        <v>6466</v>
      </c>
      <c r="D791" s="109">
        <v>1200026600</v>
      </c>
      <c r="E791" s="108" t="s">
        <v>4277</v>
      </c>
      <c r="F791" s="109">
        <v>2006</v>
      </c>
      <c r="G791" s="110">
        <v>44389</v>
      </c>
      <c r="H791" s="109">
        <f t="shared" si="122"/>
        <v>15</v>
      </c>
      <c r="I791" s="109">
        <v>10</v>
      </c>
      <c r="J791" s="111">
        <f t="shared" si="123"/>
        <v>9.5000000000000001E-2</v>
      </c>
      <c r="K791" s="112">
        <v>33513.449999999997</v>
      </c>
      <c r="L791" s="112">
        <v>1</v>
      </c>
      <c r="M791" s="121">
        <v>0</v>
      </c>
      <c r="N791" s="112">
        <f t="shared" si="124"/>
        <v>33513.449999999997</v>
      </c>
      <c r="O791" s="112">
        <f t="shared" si="125"/>
        <v>47756.666249999995</v>
      </c>
      <c r="P791" s="114">
        <f t="shared" si="130"/>
        <v>1675.6724999999999</v>
      </c>
      <c r="Q791" s="115">
        <f t="shared" si="131"/>
        <v>1675.6724999999999</v>
      </c>
    </row>
    <row r="792" spans="2:17" x14ac:dyDescent="0.25">
      <c r="B792" s="109">
        <v>787</v>
      </c>
      <c r="C792" s="109" t="s">
        <v>6466</v>
      </c>
      <c r="D792" s="109">
        <v>1200027060</v>
      </c>
      <c r="E792" s="108" t="s">
        <v>4278</v>
      </c>
      <c r="F792" s="109">
        <v>2006</v>
      </c>
      <c r="G792" s="110">
        <v>44389</v>
      </c>
      <c r="H792" s="109">
        <f t="shared" si="122"/>
        <v>15</v>
      </c>
      <c r="I792" s="109">
        <v>10</v>
      </c>
      <c r="J792" s="111">
        <f t="shared" si="123"/>
        <v>9.5000000000000001E-2</v>
      </c>
      <c r="K792" s="112">
        <v>29669.86</v>
      </c>
      <c r="L792" s="112">
        <v>1</v>
      </c>
      <c r="M792" s="121">
        <v>0</v>
      </c>
      <c r="N792" s="112">
        <f t="shared" si="124"/>
        <v>29669.86</v>
      </c>
      <c r="O792" s="112">
        <f t="shared" si="125"/>
        <v>42279.550500000005</v>
      </c>
      <c r="P792" s="114">
        <f t="shared" si="130"/>
        <v>1483.4930000000002</v>
      </c>
      <c r="Q792" s="115">
        <f t="shared" si="131"/>
        <v>1483.4930000000002</v>
      </c>
    </row>
    <row r="793" spans="2:17" x14ac:dyDescent="0.25">
      <c r="B793" s="109">
        <v>788</v>
      </c>
      <c r="C793" s="109" t="s">
        <v>6466</v>
      </c>
      <c r="D793" s="109">
        <v>1200026340</v>
      </c>
      <c r="E793" s="108" t="s">
        <v>4279</v>
      </c>
      <c r="F793" s="109">
        <v>2006</v>
      </c>
      <c r="G793" s="110">
        <v>44389</v>
      </c>
      <c r="H793" s="109">
        <f t="shared" si="122"/>
        <v>15</v>
      </c>
      <c r="I793" s="109">
        <v>10</v>
      </c>
      <c r="J793" s="111">
        <f t="shared" si="123"/>
        <v>9.5000000000000001E-2</v>
      </c>
      <c r="K793" s="112">
        <v>26472.25</v>
      </c>
      <c r="L793" s="112">
        <v>1</v>
      </c>
      <c r="M793" s="121">
        <v>0</v>
      </c>
      <c r="N793" s="112">
        <f t="shared" si="124"/>
        <v>26472.25</v>
      </c>
      <c r="O793" s="112">
        <f t="shared" si="125"/>
        <v>37722.956250000003</v>
      </c>
      <c r="P793" s="114">
        <f t="shared" si="130"/>
        <v>1323.6125000000002</v>
      </c>
      <c r="Q793" s="115">
        <f t="shared" si="131"/>
        <v>1323.6125000000002</v>
      </c>
    </row>
    <row r="794" spans="2:17" x14ac:dyDescent="0.25">
      <c r="B794" s="109">
        <v>789</v>
      </c>
      <c r="C794" s="109" t="s">
        <v>6466</v>
      </c>
      <c r="D794" s="109">
        <v>1200026930</v>
      </c>
      <c r="E794" s="108" t="s">
        <v>4280</v>
      </c>
      <c r="F794" s="109">
        <v>2006</v>
      </c>
      <c r="G794" s="110">
        <v>44389</v>
      </c>
      <c r="H794" s="109">
        <f t="shared" si="122"/>
        <v>15</v>
      </c>
      <c r="I794" s="109">
        <v>10</v>
      </c>
      <c r="J794" s="111">
        <f t="shared" si="123"/>
        <v>9.5000000000000001E-2</v>
      </c>
      <c r="K794" s="112">
        <v>26298.28</v>
      </c>
      <c r="L794" s="112">
        <v>1</v>
      </c>
      <c r="M794" s="121">
        <v>0</v>
      </c>
      <c r="N794" s="112">
        <f t="shared" si="124"/>
        <v>26298.28</v>
      </c>
      <c r="O794" s="112">
        <f t="shared" si="125"/>
        <v>37475.048999999999</v>
      </c>
      <c r="P794" s="114">
        <f t="shared" si="130"/>
        <v>1314.914</v>
      </c>
      <c r="Q794" s="115">
        <f t="shared" si="131"/>
        <v>1314.914</v>
      </c>
    </row>
    <row r="795" spans="2:17" x14ac:dyDescent="0.25">
      <c r="B795" s="109">
        <v>790</v>
      </c>
      <c r="C795" s="109" t="s">
        <v>6466</v>
      </c>
      <c r="D795" s="109">
        <v>1200026850</v>
      </c>
      <c r="E795" s="108" t="s">
        <v>4281</v>
      </c>
      <c r="F795" s="109">
        <v>2006</v>
      </c>
      <c r="G795" s="110">
        <v>44389</v>
      </c>
      <c r="H795" s="109">
        <f t="shared" si="122"/>
        <v>15</v>
      </c>
      <c r="I795" s="109">
        <v>8</v>
      </c>
      <c r="J795" s="111">
        <f t="shared" si="123"/>
        <v>0.11874999999999999</v>
      </c>
      <c r="K795" s="112">
        <v>22791.82</v>
      </c>
      <c r="L795" s="112">
        <v>1</v>
      </c>
      <c r="M795" s="121">
        <v>0</v>
      </c>
      <c r="N795" s="112">
        <f t="shared" si="124"/>
        <v>22791.82</v>
      </c>
      <c r="O795" s="112">
        <f t="shared" si="125"/>
        <v>40597.929375</v>
      </c>
      <c r="P795" s="114">
        <f t="shared" si="130"/>
        <v>1139.5910000000001</v>
      </c>
      <c r="Q795" s="115">
        <f t="shared" si="131"/>
        <v>1139.5910000000001</v>
      </c>
    </row>
    <row r="796" spans="2:17" x14ac:dyDescent="0.25">
      <c r="B796" s="109">
        <v>791</v>
      </c>
      <c r="C796" s="109" t="s">
        <v>6466</v>
      </c>
      <c r="D796" s="109">
        <v>1200027100</v>
      </c>
      <c r="E796" s="108" t="s">
        <v>4282</v>
      </c>
      <c r="F796" s="109">
        <v>2006</v>
      </c>
      <c r="G796" s="110">
        <v>44389</v>
      </c>
      <c r="H796" s="109">
        <f t="shared" si="122"/>
        <v>15</v>
      </c>
      <c r="I796" s="109">
        <v>10</v>
      </c>
      <c r="J796" s="111">
        <f t="shared" si="123"/>
        <v>9.5000000000000001E-2</v>
      </c>
      <c r="K796" s="112">
        <v>22252.39</v>
      </c>
      <c r="L796" s="112">
        <v>1</v>
      </c>
      <c r="M796" s="121">
        <v>0</v>
      </c>
      <c r="N796" s="112">
        <f t="shared" si="124"/>
        <v>22252.39</v>
      </c>
      <c r="O796" s="112">
        <f t="shared" si="125"/>
        <v>31709.655750000002</v>
      </c>
      <c r="P796" s="114">
        <f t="shared" si="130"/>
        <v>1112.6195</v>
      </c>
      <c r="Q796" s="115">
        <f t="shared" si="131"/>
        <v>1112.6195</v>
      </c>
    </row>
    <row r="797" spans="2:17" x14ac:dyDescent="0.25">
      <c r="B797" s="109">
        <v>792</v>
      </c>
      <c r="C797" s="109" t="s">
        <v>6466</v>
      </c>
      <c r="D797" s="109">
        <v>1200026920</v>
      </c>
      <c r="E797" s="108" t="s">
        <v>4283</v>
      </c>
      <c r="F797" s="109">
        <v>2006</v>
      </c>
      <c r="G797" s="110">
        <v>44389</v>
      </c>
      <c r="H797" s="109">
        <f t="shared" si="122"/>
        <v>15</v>
      </c>
      <c r="I797" s="109">
        <v>10</v>
      </c>
      <c r="J797" s="111">
        <f t="shared" si="123"/>
        <v>9.5000000000000001E-2</v>
      </c>
      <c r="K797" s="112">
        <v>19487.7</v>
      </c>
      <c r="L797" s="112">
        <v>1</v>
      </c>
      <c r="M797" s="121">
        <v>0</v>
      </c>
      <c r="N797" s="112">
        <f t="shared" si="124"/>
        <v>19487.7</v>
      </c>
      <c r="O797" s="112">
        <f t="shared" si="125"/>
        <v>27769.972500000003</v>
      </c>
      <c r="P797" s="114">
        <f t="shared" si="130"/>
        <v>974.3850000000001</v>
      </c>
      <c r="Q797" s="115">
        <f t="shared" si="131"/>
        <v>974.3850000000001</v>
      </c>
    </row>
    <row r="798" spans="2:17" x14ac:dyDescent="0.25">
      <c r="B798" s="109">
        <v>793</v>
      </c>
      <c r="C798" s="109" t="s">
        <v>6466</v>
      </c>
      <c r="D798" s="109">
        <v>1200026720</v>
      </c>
      <c r="E798" s="108" t="s">
        <v>4284</v>
      </c>
      <c r="F798" s="109">
        <v>2006</v>
      </c>
      <c r="G798" s="110">
        <v>44389</v>
      </c>
      <c r="H798" s="109">
        <f t="shared" si="122"/>
        <v>15</v>
      </c>
      <c r="I798" s="109">
        <v>8</v>
      </c>
      <c r="J798" s="111">
        <f t="shared" si="123"/>
        <v>0.11874999999999999</v>
      </c>
      <c r="K798" s="112">
        <v>19420.27</v>
      </c>
      <c r="L798" s="112">
        <v>1</v>
      </c>
      <c r="M798" s="121">
        <v>0</v>
      </c>
      <c r="N798" s="112">
        <f t="shared" si="124"/>
        <v>19420.27</v>
      </c>
      <c r="O798" s="112">
        <f t="shared" si="125"/>
        <v>34592.355937500004</v>
      </c>
      <c r="P798" s="114">
        <f t="shared" si="130"/>
        <v>971.01350000000002</v>
      </c>
      <c r="Q798" s="115">
        <f t="shared" si="131"/>
        <v>971.01350000000002</v>
      </c>
    </row>
    <row r="799" spans="2:17" x14ac:dyDescent="0.25">
      <c r="B799" s="109">
        <v>794</v>
      </c>
      <c r="C799" s="109" t="s">
        <v>6466</v>
      </c>
      <c r="D799" s="109">
        <v>1200027150</v>
      </c>
      <c r="E799" s="108" t="s">
        <v>3739</v>
      </c>
      <c r="F799" s="109">
        <v>2006</v>
      </c>
      <c r="G799" s="110">
        <v>44389</v>
      </c>
      <c r="H799" s="109">
        <f t="shared" si="122"/>
        <v>15</v>
      </c>
      <c r="I799" s="109">
        <v>10</v>
      </c>
      <c r="J799" s="111">
        <f t="shared" si="123"/>
        <v>9.5000000000000001E-2</v>
      </c>
      <c r="K799" s="112">
        <v>18824.169999999998</v>
      </c>
      <c r="L799" s="112">
        <v>1</v>
      </c>
      <c r="M799" s="121">
        <v>0</v>
      </c>
      <c r="N799" s="112">
        <f t="shared" si="124"/>
        <v>18824.169999999998</v>
      </c>
      <c r="O799" s="112">
        <f t="shared" si="125"/>
        <v>26824.44225</v>
      </c>
      <c r="P799" s="114">
        <f t="shared" si="130"/>
        <v>941.20849999999996</v>
      </c>
      <c r="Q799" s="115">
        <f t="shared" si="131"/>
        <v>941.20849999999996</v>
      </c>
    </row>
    <row r="800" spans="2:17" x14ac:dyDescent="0.25">
      <c r="B800" s="109">
        <v>795</v>
      </c>
      <c r="C800" s="109" t="s">
        <v>6466</v>
      </c>
      <c r="D800" s="109">
        <v>1200026400</v>
      </c>
      <c r="E800" s="108" t="s">
        <v>4285</v>
      </c>
      <c r="F800" s="109">
        <v>2006</v>
      </c>
      <c r="G800" s="110">
        <v>44389</v>
      </c>
      <c r="H800" s="109">
        <f t="shared" si="122"/>
        <v>15</v>
      </c>
      <c r="I800" s="109">
        <v>10</v>
      </c>
      <c r="J800" s="111">
        <f t="shared" si="123"/>
        <v>9.5000000000000001E-2</v>
      </c>
      <c r="K800" s="112">
        <v>15361.57</v>
      </c>
      <c r="L800" s="112">
        <v>1</v>
      </c>
      <c r="M800" s="121">
        <v>0</v>
      </c>
      <c r="N800" s="112">
        <f t="shared" si="124"/>
        <v>15361.57</v>
      </c>
      <c r="O800" s="112">
        <f t="shared" si="125"/>
        <v>21890.237250000002</v>
      </c>
      <c r="P800" s="114">
        <f t="shared" si="130"/>
        <v>768.07850000000008</v>
      </c>
      <c r="Q800" s="115">
        <f t="shared" si="131"/>
        <v>768.07850000000008</v>
      </c>
    </row>
    <row r="801" spans="2:17" x14ac:dyDescent="0.25">
      <c r="B801" s="109">
        <v>796</v>
      </c>
      <c r="C801" s="109" t="s">
        <v>6466</v>
      </c>
      <c r="D801" s="109">
        <v>1200027220</v>
      </c>
      <c r="E801" s="108" t="s">
        <v>3733</v>
      </c>
      <c r="F801" s="109">
        <v>2006</v>
      </c>
      <c r="G801" s="110">
        <v>44389</v>
      </c>
      <c r="H801" s="109">
        <f t="shared" si="122"/>
        <v>15</v>
      </c>
      <c r="I801" s="109">
        <v>10</v>
      </c>
      <c r="J801" s="111">
        <f t="shared" si="123"/>
        <v>9.5000000000000001E-2</v>
      </c>
      <c r="K801" s="112">
        <v>15104.65</v>
      </c>
      <c r="L801" s="112">
        <v>1</v>
      </c>
      <c r="M801" s="121">
        <v>0</v>
      </c>
      <c r="N801" s="112">
        <f t="shared" si="124"/>
        <v>15104.65</v>
      </c>
      <c r="O801" s="112">
        <f t="shared" si="125"/>
        <v>21524.126250000001</v>
      </c>
      <c r="P801" s="114">
        <f t="shared" si="130"/>
        <v>755.23250000000007</v>
      </c>
      <c r="Q801" s="115">
        <f t="shared" si="131"/>
        <v>755.23250000000007</v>
      </c>
    </row>
    <row r="802" spans="2:17" x14ac:dyDescent="0.25">
      <c r="B802" s="109">
        <v>797</v>
      </c>
      <c r="C802" s="109" t="s">
        <v>6466</v>
      </c>
      <c r="D802" s="109">
        <v>1200027030</v>
      </c>
      <c r="E802" s="108" t="s">
        <v>4286</v>
      </c>
      <c r="F802" s="109">
        <v>2006</v>
      </c>
      <c r="G802" s="110">
        <v>44389</v>
      </c>
      <c r="H802" s="109">
        <f t="shared" si="122"/>
        <v>15</v>
      </c>
      <c r="I802" s="109">
        <v>10</v>
      </c>
      <c r="J802" s="111">
        <f t="shared" si="123"/>
        <v>9.5000000000000001E-2</v>
      </c>
      <c r="K802" s="112">
        <v>13053.39</v>
      </c>
      <c r="L802" s="112">
        <v>1</v>
      </c>
      <c r="M802" s="121">
        <v>0</v>
      </c>
      <c r="N802" s="112">
        <f t="shared" si="124"/>
        <v>13053.39</v>
      </c>
      <c r="O802" s="112">
        <f t="shared" si="125"/>
        <v>18601.080750000001</v>
      </c>
      <c r="P802" s="114">
        <f t="shared" si="130"/>
        <v>652.66949999999997</v>
      </c>
      <c r="Q802" s="115">
        <f t="shared" si="131"/>
        <v>652.66949999999997</v>
      </c>
    </row>
    <row r="803" spans="2:17" x14ac:dyDescent="0.25">
      <c r="B803" s="109">
        <v>798</v>
      </c>
      <c r="C803" s="109" t="s">
        <v>6466</v>
      </c>
      <c r="D803" s="109">
        <v>1200026590</v>
      </c>
      <c r="E803" s="108" t="s">
        <v>4287</v>
      </c>
      <c r="F803" s="109">
        <v>2006</v>
      </c>
      <c r="G803" s="110">
        <v>44389</v>
      </c>
      <c r="H803" s="109">
        <f t="shared" si="122"/>
        <v>15</v>
      </c>
      <c r="I803" s="109">
        <v>10</v>
      </c>
      <c r="J803" s="111">
        <f t="shared" si="123"/>
        <v>9.5000000000000001E-2</v>
      </c>
      <c r="K803" s="112">
        <v>10923.9</v>
      </c>
      <c r="L803" s="112">
        <v>1</v>
      </c>
      <c r="M803" s="121">
        <v>0</v>
      </c>
      <c r="N803" s="112">
        <f t="shared" si="124"/>
        <v>10923.9</v>
      </c>
      <c r="O803" s="112">
        <f t="shared" si="125"/>
        <v>15566.557500000001</v>
      </c>
      <c r="P803" s="114">
        <f t="shared" si="130"/>
        <v>546.19500000000005</v>
      </c>
      <c r="Q803" s="115">
        <f t="shared" si="131"/>
        <v>546.19500000000005</v>
      </c>
    </row>
    <row r="804" spans="2:17" x14ac:dyDescent="0.25">
      <c r="B804" s="109">
        <v>799</v>
      </c>
      <c r="C804" s="109" t="s">
        <v>6466</v>
      </c>
      <c r="D804" s="109">
        <v>1200026610</v>
      </c>
      <c r="E804" s="108" t="s">
        <v>4288</v>
      </c>
      <c r="F804" s="109">
        <v>2006</v>
      </c>
      <c r="G804" s="110">
        <v>44389</v>
      </c>
      <c r="H804" s="109">
        <f t="shared" si="122"/>
        <v>15</v>
      </c>
      <c r="I804" s="109">
        <v>10</v>
      </c>
      <c r="J804" s="111">
        <f t="shared" si="123"/>
        <v>9.5000000000000001E-2</v>
      </c>
      <c r="K804" s="112">
        <v>10249.59</v>
      </c>
      <c r="L804" s="112">
        <v>1</v>
      </c>
      <c r="M804" s="121">
        <v>0</v>
      </c>
      <c r="N804" s="112">
        <f t="shared" si="124"/>
        <v>10249.59</v>
      </c>
      <c r="O804" s="112">
        <f t="shared" si="125"/>
        <v>14605.66575</v>
      </c>
      <c r="P804" s="114">
        <f t="shared" si="130"/>
        <v>512.47950000000003</v>
      </c>
      <c r="Q804" s="115">
        <f t="shared" si="131"/>
        <v>512.47950000000003</v>
      </c>
    </row>
    <row r="805" spans="2:17" x14ac:dyDescent="0.25">
      <c r="B805" s="109">
        <v>800</v>
      </c>
      <c r="C805" s="109" t="s">
        <v>6466</v>
      </c>
      <c r="D805" s="109">
        <v>1200026660</v>
      </c>
      <c r="E805" s="108" t="s">
        <v>4289</v>
      </c>
      <c r="F805" s="109">
        <v>2006</v>
      </c>
      <c r="G805" s="110">
        <v>44389</v>
      </c>
      <c r="H805" s="109">
        <f t="shared" si="122"/>
        <v>15</v>
      </c>
      <c r="I805" s="109">
        <v>8</v>
      </c>
      <c r="J805" s="111">
        <f t="shared" si="123"/>
        <v>0.11874999999999999</v>
      </c>
      <c r="K805" s="112">
        <v>9979.86</v>
      </c>
      <c r="L805" s="112">
        <v>1</v>
      </c>
      <c r="M805" s="121">
        <v>0</v>
      </c>
      <c r="N805" s="112">
        <f t="shared" si="124"/>
        <v>9979.86</v>
      </c>
      <c r="O805" s="112">
        <f t="shared" si="125"/>
        <v>17776.625625000001</v>
      </c>
      <c r="P805" s="114">
        <f t="shared" si="130"/>
        <v>498.99300000000005</v>
      </c>
      <c r="Q805" s="115">
        <f t="shared" si="131"/>
        <v>498.99300000000005</v>
      </c>
    </row>
    <row r="806" spans="2:17" x14ac:dyDescent="0.25">
      <c r="B806" s="109">
        <v>801</v>
      </c>
      <c r="C806" s="109" t="s">
        <v>6466</v>
      </c>
      <c r="D806" s="109">
        <v>1200027250</v>
      </c>
      <c r="E806" s="108" t="s">
        <v>4290</v>
      </c>
      <c r="F806" s="109">
        <v>2006</v>
      </c>
      <c r="G806" s="110">
        <v>44389</v>
      </c>
      <c r="H806" s="109">
        <f t="shared" si="122"/>
        <v>15</v>
      </c>
      <c r="I806" s="109">
        <v>8</v>
      </c>
      <c r="J806" s="111">
        <f t="shared" si="123"/>
        <v>0.11874999999999999</v>
      </c>
      <c r="K806" s="112">
        <v>9728.26</v>
      </c>
      <c r="L806" s="112">
        <v>1</v>
      </c>
      <c r="M806" s="121">
        <v>0</v>
      </c>
      <c r="N806" s="112">
        <f t="shared" si="124"/>
        <v>9728.26</v>
      </c>
      <c r="O806" s="112">
        <f t="shared" si="125"/>
        <v>17328.463125000002</v>
      </c>
      <c r="P806" s="114">
        <f t="shared" si="130"/>
        <v>486.41300000000001</v>
      </c>
      <c r="Q806" s="115">
        <f t="shared" si="131"/>
        <v>486.41300000000001</v>
      </c>
    </row>
    <row r="807" spans="2:17" x14ac:dyDescent="0.25">
      <c r="B807" s="109">
        <v>802</v>
      </c>
      <c r="C807" s="109" t="s">
        <v>6466</v>
      </c>
      <c r="D807" s="109">
        <v>1200027130</v>
      </c>
      <c r="E807" s="108" t="s">
        <v>4291</v>
      </c>
      <c r="F807" s="109">
        <v>2006</v>
      </c>
      <c r="G807" s="110">
        <v>44389</v>
      </c>
      <c r="H807" s="109">
        <f t="shared" si="122"/>
        <v>15</v>
      </c>
      <c r="I807" s="109">
        <v>8</v>
      </c>
      <c r="J807" s="111">
        <f t="shared" si="123"/>
        <v>0.11874999999999999</v>
      </c>
      <c r="K807" s="112">
        <v>6806.25</v>
      </c>
      <c r="L807" s="112">
        <v>1</v>
      </c>
      <c r="M807" s="121">
        <v>0</v>
      </c>
      <c r="N807" s="112">
        <f t="shared" si="124"/>
        <v>6806.25</v>
      </c>
      <c r="O807" s="112">
        <f t="shared" si="125"/>
        <v>12123.6328125</v>
      </c>
      <c r="P807" s="114">
        <f t="shared" si="130"/>
        <v>340.3125</v>
      </c>
      <c r="Q807" s="115">
        <f t="shared" si="131"/>
        <v>340.3125</v>
      </c>
    </row>
    <row r="808" spans="2:17" x14ac:dyDescent="0.25">
      <c r="B808" s="109">
        <v>803</v>
      </c>
      <c r="C808" s="109" t="s">
        <v>6466</v>
      </c>
      <c r="D808" s="109">
        <v>1200027070</v>
      </c>
      <c r="E808" s="108" t="s">
        <v>4292</v>
      </c>
      <c r="F808" s="109">
        <v>2006</v>
      </c>
      <c r="G808" s="110">
        <v>44389</v>
      </c>
      <c r="H808" s="109">
        <f t="shared" si="122"/>
        <v>15</v>
      </c>
      <c r="I808" s="109">
        <v>10</v>
      </c>
      <c r="J808" s="111">
        <f t="shared" si="123"/>
        <v>9.5000000000000001E-2</v>
      </c>
      <c r="K808" s="112">
        <v>6765.75</v>
      </c>
      <c r="L808" s="112">
        <v>1</v>
      </c>
      <c r="M808" s="121">
        <v>0</v>
      </c>
      <c r="N808" s="112">
        <f t="shared" si="124"/>
        <v>6765.75</v>
      </c>
      <c r="O808" s="112">
        <f t="shared" si="125"/>
        <v>9641.1937500000004</v>
      </c>
      <c r="P808" s="114">
        <f t="shared" si="130"/>
        <v>338.28750000000002</v>
      </c>
      <c r="Q808" s="115">
        <f t="shared" si="131"/>
        <v>338.28750000000002</v>
      </c>
    </row>
    <row r="809" spans="2:17" x14ac:dyDescent="0.25">
      <c r="B809" s="109">
        <v>804</v>
      </c>
      <c r="C809" s="109" t="s">
        <v>6466</v>
      </c>
      <c r="D809" s="109">
        <v>1200026910</v>
      </c>
      <c r="E809" s="108" t="s">
        <v>4293</v>
      </c>
      <c r="F809" s="109">
        <v>2006</v>
      </c>
      <c r="G809" s="110">
        <v>44389</v>
      </c>
      <c r="H809" s="109">
        <f t="shared" si="122"/>
        <v>15</v>
      </c>
      <c r="I809" s="109">
        <v>10</v>
      </c>
      <c r="J809" s="111">
        <f t="shared" si="123"/>
        <v>9.5000000000000001E-2</v>
      </c>
      <c r="K809" s="112">
        <v>6389.81</v>
      </c>
      <c r="L809" s="112">
        <v>1</v>
      </c>
      <c r="M809" s="121">
        <v>0</v>
      </c>
      <c r="N809" s="112">
        <f t="shared" si="124"/>
        <v>6389.81</v>
      </c>
      <c r="O809" s="112">
        <f t="shared" si="125"/>
        <v>9105.4792500000003</v>
      </c>
      <c r="P809" s="114">
        <f t="shared" si="130"/>
        <v>319.49050000000005</v>
      </c>
      <c r="Q809" s="115">
        <f t="shared" si="131"/>
        <v>319.49050000000005</v>
      </c>
    </row>
    <row r="810" spans="2:17" x14ac:dyDescent="0.25">
      <c r="B810" s="109">
        <v>805</v>
      </c>
      <c r="C810" s="109" t="s">
        <v>6466</v>
      </c>
      <c r="D810" s="109">
        <v>1200031900</v>
      </c>
      <c r="E810" s="108" t="s">
        <v>4294</v>
      </c>
      <c r="F810" s="109">
        <v>2006</v>
      </c>
      <c r="G810" s="110">
        <v>44389</v>
      </c>
      <c r="H810" s="109">
        <f t="shared" si="122"/>
        <v>15</v>
      </c>
      <c r="I810" s="109">
        <v>10</v>
      </c>
      <c r="J810" s="111">
        <f t="shared" si="123"/>
        <v>9.5000000000000001E-2</v>
      </c>
      <c r="K810" s="112">
        <v>4720.2</v>
      </c>
      <c r="L810" s="112">
        <v>1</v>
      </c>
      <c r="M810" s="121">
        <v>0</v>
      </c>
      <c r="N810" s="112">
        <f t="shared" si="124"/>
        <v>4720.2</v>
      </c>
      <c r="O810" s="112">
        <f t="shared" si="125"/>
        <v>6726.2849999999999</v>
      </c>
      <c r="P810" s="114">
        <f t="shared" si="130"/>
        <v>236.01</v>
      </c>
      <c r="Q810" s="115">
        <f t="shared" si="131"/>
        <v>236.01</v>
      </c>
    </row>
    <row r="811" spans="2:17" x14ac:dyDescent="0.25">
      <c r="B811" s="109">
        <v>806</v>
      </c>
      <c r="C811" s="109" t="s">
        <v>6466</v>
      </c>
      <c r="D811" s="109">
        <v>1200027080</v>
      </c>
      <c r="E811" s="108" t="s">
        <v>4295</v>
      </c>
      <c r="F811" s="109">
        <v>2007</v>
      </c>
      <c r="G811" s="110">
        <v>44389</v>
      </c>
      <c r="H811" s="109">
        <f t="shared" si="122"/>
        <v>14</v>
      </c>
      <c r="I811" s="109">
        <v>15</v>
      </c>
      <c r="J811" s="111">
        <f t="shared" si="123"/>
        <v>6.3333333333333325E-2</v>
      </c>
      <c r="K811" s="112">
        <v>1381555.67</v>
      </c>
      <c r="L811" s="112">
        <v>1</v>
      </c>
      <c r="M811" s="121">
        <v>0</v>
      </c>
      <c r="N811" s="112">
        <f t="shared" si="124"/>
        <v>1381555.67</v>
      </c>
      <c r="O811" s="112">
        <f t="shared" si="125"/>
        <v>1224979.360733333</v>
      </c>
      <c r="P811" s="114">
        <f t="shared" si="130"/>
        <v>156576.30926666688</v>
      </c>
      <c r="Q811" s="115">
        <f t="shared" si="131"/>
        <v>140918.67834000019</v>
      </c>
    </row>
    <row r="812" spans="2:17" x14ac:dyDescent="0.25">
      <c r="B812" s="109">
        <v>807</v>
      </c>
      <c r="C812" s="109" t="s">
        <v>6466</v>
      </c>
      <c r="D812" s="109">
        <v>1200027010</v>
      </c>
      <c r="E812" s="108" t="s">
        <v>4296</v>
      </c>
      <c r="F812" s="109">
        <v>2007</v>
      </c>
      <c r="G812" s="110">
        <v>44389</v>
      </c>
      <c r="H812" s="109">
        <f t="shared" si="122"/>
        <v>14</v>
      </c>
      <c r="I812" s="109">
        <v>15</v>
      </c>
      <c r="J812" s="111">
        <f t="shared" si="123"/>
        <v>6.3333333333333325E-2</v>
      </c>
      <c r="K812" s="112">
        <v>828600</v>
      </c>
      <c r="L812" s="112">
        <v>1</v>
      </c>
      <c r="M812" s="121">
        <v>0</v>
      </c>
      <c r="N812" s="112">
        <f t="shared" si="124"/>
        <v>828600</v>
      </c>
      <c r="O812" s="112">
        <f t="shared" si="125"/>
        <v>734691.99999999988</v>
      </c>
      <c r="P812" s="114">
        <f t="shared" si="130"/>
        <v>93908.000000000116</v>
      </c>
      <c r="Q812" s="115">
        <f t="shared" si="131"/>
        <v>84517.200000000114</v>
      </c>
    </row>
    <row r="813" spans="2:17" x14ac:dyDescent="0.25">
      <c r="B813" s="109">
        <v>808</v>
      </c>
      <c r="C813" s="109" t="s">
        <v>6466</v>
      </c>
      <c r="D813" s="109">
        <v>1200027090</v>
      </c>
      <c r="E813" s="108" t="s">
        <v>4297</v>
      </c>
      <c r="F813" s="109">
        <v>2007</v>
      </c>
      <c r="G813" s="110">
        <v>44389</v>
      </c>
      <c r="H813" s="109">
        <f t="shared" si="122"/>
        <v>14</v>
      </c>
      <c r="I813" s="109">
        <v>10</v>
      </c>
      <c r="J813" s="111">
        <f t="shared" si="123"/>
        <v>9.5000000000000001E-2</v>
      </c>
      <c r="K813" s="112">
        <v>61000</v>
      </c>
      <c r="L813" s="112">
        <v>1</v>
      </c>
      <c r="M813" s="121">
        <v>0</v>
      </c>
      <c r="N813" s="112">
        <f t="shared" si="124"/>
        <v>61000</v>
      </c>
      <c r="O813" s="112">
        <f t="shared" si="125"/>
        <v>81130</v>
      </c>
      <c r="P813" s="114">
        <f t="shared" si="130"/>
        <v>3050</v>
      </c>
      <c r="Q813" s="115">
        <f t="shared" si="131"/>
        <v>3050</v>
      </c>
    </row>
    <row r="814" spans="2:17" x14ac:dyDescent="0.25">
      <c r="B814" s="109">
        <v>809</v>
      </c>
      <c r="C814" s="109" t="s">
        <v>6466</v>
      </c>
      <c r="D814" s="109">
        <v>1200027120</v>
      </c>
      <c r="E814" s="108" t="s">
        <v>4298</v>
      </c>
      <c r="F814" s="109">
        <v>2007</v>
      </c>
      <c r="G814" s="110">
        <v>44389</v>
      </c>
      <c r="H814" s="109">
        <f t="shared" si="122"/>
        <v>14</v>
      </c>
      <c r="I814" s="109">
        <v>10</v>
      </c>
      <c r="J814" s="111">
        <f t="shared" si="123"/>
        <v>9.5000000000000001E-2</v>
      </c>
      <c r="K814" s="112">
        <v>32000</v>
      </c>
      <c r="L814" s="112">
        <v>1</v>
      </c>
      <c r="M814" s="121">
        <v>0</v>
      </c>
      <c r="N814" s="112">
        <f t="shared" si="124"/>
        <v>32000</v>
      </c>
      <c r="O814" s="112">
        <f t="shared" si="125"/>
        <v>42560</v>
      </c>
      <c r="P814" s="114">
        <f t="shared" si="130"/>
        <v>1600</v>
      </c>
      <c r="Q814" s="115">
        <f t="shared" si="131"/>
        <v>1600</v>
      </c>
    </row>
    <row r="815" spans="2:17" x14ac:dyDescent="0.25">
      <c r="B815" s="109">
        <v>810</v>
      </c>
      <c r="C815" s="109" t="s">
        <v>6466</v>
      </c>
      <c r="D815" s="109">
        <v>1200027180</v>
      </c>
      <c r="E815" s="108" t="s">
        <v>1199</v>
      </c>
      <c r="F815" s="109">
        <v>2007</v>
      </c>
      <c r="G815" s="110">
        <v>44389</v>
      </c>
      <c r="H815" s="109">
        <f t="shared" si="122"/>
        <v>14</v>
      </c>
      <c r="I815" s="109">
        <v>10</v>
      </c>
      <c r="J815" s="111">
        <f t="shared" si="123"/>
        <v>9.5000000000000001E-2</v>
      </c>
      <c r="K815" s="112">
        <v>29750</v>
      </c>
      <c r="L815" s="112">
        <v>1</v>
      </c>
      <c r="M815" s="121">
        <v>0</v>
      </c>
      <c r="N815" s="112">
        <f t="shared" si="124"/>
        <v>29750</v>
      </c>
      <c r="O815" s="112">
        <f t="shared" si="125"/>
        <v>39567.5</v>
      </c>
      <c r="P815" s="114">
        <f t="shared" si="130"/>
        <v>1487.5</v>
      </c>
      <c r="Q815" s="115">
        <f t="shared" si="131"/>
        <v>1487.5</v>
      </c>
    </row>
    <row r="816" spans="2:17" x14ac:dyDescent="0.25">
      <c r="B816" s="109">
        <v>811</v>
      </c>
      <c r="C816" s="109" t="s">
        <v>6466</v>
      </c>
      <c r="D816" s="109">
        <v>1200027170</v>
      </c>
      <c r="E816" s="108" t="s">
        <v>4299</v>
      </c>
      <c r="F816" s="109">
        <v>2007</v>
      </c>
      <c r="G816" s="110">
        <v>44389</v>
      </c>
      <c r="H816" s="109">
        <f t="shared" si="122"/>
        <v>14</v>
      </c>
      <c r="I816" s="109">
        <v>10</v>
      </c>
      <c r="J816" s="111">
        <f t="shared" si="123"/>
        <v>9.5000000000000001E-2</v>
      </c>
      <c r="K816" s="112">
        <v>26500</v>
      </c>
      <c r="L816" s="112">
        <v>1</v>
      </c>
      <c r="M816" s="121">
        <v>0</v>
      </c>
      <c r="N816" s="112">
        <f t="shared" si="124"/>
        <v>26500</v>
      </c>
      <c r="O816" s="112">
        <f t="shared" si="125"/>
        <v>35245</v>
      </c>
      <c r="P816" s="114">
        <f t="shared" si="130"/>
        <v>1325</v>
      </c>
      <c r="Q816" s="115">
        <f t="shared" si="131"/>
        <v>1325</v>
      </c>
    </row>
    <row r="817" spans="2:17" x14ac:dyDescent="0.25">
      <c r="B817" s="109">
        <v>812</v>
      </c>
      <c r="C817" s="109" t="s">
        <v>6466</v>
      </c>
      <c r="D817" s="109">
        <v>1200027050</v>
      </c>
      <c r="E817" s="108" t="s">
        <v>4300</v>
      </c>
      <c r="F817" s="109">
        <v>2007</v>
      </c>
      <c r="G817" s="110">
        <v>44389</v>
      </c>
      <c r="H817" s="109">
        <f t="shared" si="122"/>
        <v>14</v>
      </c>
      <c r="I817" s="109">
        <v>10</v>
      </c>
      <c r="J817" s="111">
        <f t="shared" si="123"/>
        <v>9.5000000000000001E-2</v>
      </c>
      <c r="K817" s="112">
        <v>21710</v>
      </c>
      <c r="L817" s="112">
        <v>1</v>
      </c>
      <c r="M817" s="121">
        <v>0</v>
      </c>
      <c r="N817" s="112">
        <f t="shared" si="124"/>
        <v>21710</v>
      </c>
      <c r="O817" s="112">
        <f t="shared" si="125"/>
        <v>28874.300000000003</v>
      </c>
      <c r="P817" s="114">
        <f t="shared" si="130"/>
        <v>1085.5</v>
      </c>
      <c r="Q817" s="115">
        <f t="shared" si="131"/>
        <v>1085.5</v>
      </c>
    </row>
    <row r="818" spans="2:17" x14ac:dyDescent="0.25">
      <c r="B818" s="109">
        <v>813</v>
      </c>
      <c r="C818" s="109" t="s">
        <v>6466</v>
      </c>
      <c r="D818" s="109">
        <v>1200032550</v>
      </c>
      <c r="E818" s="108" t="s">
        <v>4301</v>
      </c>
      <c r="F818" s="109">
        <v>2008</v>
      </c>
      <c r="G818" s="110">
        <v>44389</v>
      </c>
      <c r="H818" s="109">
        <f t="shared" si="122"/>
        <v>13</v>
      </c>
      <c r="I818" s="109">
        <v>15</v>
      </c>
      <c r="J818" s="111">
        <f t="shared" si="123"/>
        <v>6.3333333333333325E-2</v>
      </c>
      <c r="K818" s="112">
        <v>2194610.2000000002</v>
      </c>
      <c r="L818" s="112">
        <v>1</v>
      </c>
      <c r="M818" s="121">
        <v>0</v>
      </c>
      <c r="N818" s="112">
        <f t="shared" si="124"/>
        <v>2194610.2000000002</v>
      </c>
      <c r="O818" s="112">
        <f t="shared" si="125"/>
        <v>1806895.7313333333</v>
      </c>
      <c r="P818" s="114">
        <f t="shared" si="130"/>
        <v>387714.46866666689</v>
      </c>
      <c r="Q818" s="115">
        <f t="shared" si="131"/>
        <v>348943.02180000022</v>
      </c>
    </row>
    <row r="819" spans="2:17" x14ac:dyDescent="0.25">
      <c r="B819" s="109">
        <v>814</v>
      </c>
      <c r="C819" s="109" t="s">
        <v>6466</v>
      </c>
      <c r="D819" s="109">
        <v>1200027160</v>
      </c>
      <c r="E819" s="108" t="s">
        <v>4302</v>
      </c>
      <c r="F819" s="109">
        <v>2008</v>
      </c>
      <c r="G819" s="110">
        <v>44389</v>
      </c>
      <c r="H819" s="109">
        <f t="shared" si="122"/>
        <v>13</v>
      </c>
      <c r="I819" s="109">
        <v>15</v>
      </c>
      <c r="J819" s="111">
        <f t="shared" si="123"/>
        <v>6.3333333333333325E-2</v>
      </c>
      <c r="K819" s="112">
        <v>1024290.26</v>
      </c>
      <c r="L819" s="112">
        <v>1</v>
      </c>
      <c r="M819" s="121">
        <v>0</v>
      </c>
      <c r="N819" s="112">
        <f t="shared" si="124"/>
        <v>1024290.26</v>
      </c>
      <c r="O819" s="112">
        <f t="shared" si="125"/>
        <v>843332.31406666664</v>
      </c>
      <c r="P819" s="114">
        <f t="shared" si="130"/>
        <v>180957.94593333337</v>
      </c>
      <c r="Q819" s="115">
        <f t="shared" si="131"/>
        <v>162862.15134000004</v>
      </c>
    </row>
    <row r="820" spans="2:17" x14ac:dyDescent="0.25">
      <c r="B820" s="109">
        <v>815</v>
      </c>
      <c r="C820" s="109" t="s">
        <v>6466</v>
      </c>
      <c r="D820" s="109">
        <v>1200026890</v>
      </c>
      <c r="E820" s="108" t="s">
        <v>4303</v>
      </c>
      <c r="F820" s="109">
        <v>2008</v>
      </c>
      <c r="G820" s="110">
        <v>44389</v>
      </c>
      <c r="H820" s="109">
        <f t="shared" si="122"/>
        <v>13</v>
      </c>
      <c r="I820" s="109">
        <v>10</v>
      </c>
      <c r="J820" s="111">
        <f t="shared" si="123"/>
        <v>9.5000000000000001E-2</v>
      </c>
      <c r="K820" s="112">
        <v>444645.18</v>
      </c>
      <c r="L820" s="112">
        <v>1</v>
      </c>
      <c r="M820" s="121">
        <v>0</v>
      </c>
      <c r="N820" s="112">
        <f t="shared" si="124"/>
        <v>444645.18</v>
      </c>
      <c r="O820" s="112">
        <f t="shared" si="125"/>
        <v>549136.79730000009</v>
      </c>
      <c r="P820" s="114">
        <f t="shared" si="130"/>
        <v>22232.259000000002</v>
      </c>
      <c r="Q820" s="115">
        <f t="shared" si="131"/>
        <v>22232.259000000002</v>
      </c>
    </row>
    <row r="821" spans="2:17" x14ac:dyDescent="0.25">
      <c r="B821" s="109">
        <v>816</v>
      </c>
      <c r="C821" s="109" t="s">
        <v>6466</v>
      </c>
      <c r="D821" s="109">
        <v>1200026980</v>
      </c>
      <c r="E821" s="108" t="s">
        <v>4304</v>
      </c>
      <c r="F821" s="109">
        <v>2008</v>
      </c>
      <c r="G821" s="110">
        <v>44389</v>
      </c>
      <c r="H821" s="109">
        <f t="shared" si="122"/>
        <v>13</v>
      </c>
      <c r="I821" s="109">
        <v>8</v>
      </c>
      <c r="J821" s="111">
        <f t="shared" si="123"/>
        <v>0.11874999999999999</v>
      </c>
      <c r="K821" s="112">
        <v>371270</v>
      </c>
      <c r="L821" s="112">
        <v>1</v>
      </c>
      <c r="M821" s="121">
        <v>0</v>
      </c>
      <c r="N821" s="112">
        <f t="shared" si="124"/>
        <v>371270</v>
      </c>
      <c r="O821" s="112">
        <f t="shared" si="125"/>
        <v>573148.0625</v>
      </c>
      <c r="P821" s="114">
        <f t="shared" si="130"/>
        <v>18563.5</v>
      </c>
      <c r="Q821" s="115">
        <f t="shared" si="131"/>
        <v>18563.5</v>
      </c>
    </row>
    <row r="822" spans="2:17" x14ac:dyDescent="0.25">
      <c r="B822" s="109">
        <v>817</v>
      </c>
      <c r="C822" s="109" t="s">
        <v>6466</v>
      </c>
      <c r="D822" s="109">
        <v>1200032560</v>
      </c>
      <c r="E822" s="108" t="s">
        <v>4305</v>
      </c>
      <c r="F822" s="109">
        <v>2008</v>
      </c>
      <c r="G822" s="110">
        <v>44389</v>
      </c>
      <c r="H822" s="109">
        <f t="shared" si="122"/>
        <v>13</v>
      </c>
      <c r="I822" s="109">
        <v>10</v>
      </c>
      <c r="J822" s="111">
        <f t="shared" si="123"/>
        <v>9.5000000000000001E-2</v>
      </c>
      <c r="K822" s="112">
        <v>200301</v>
      </c>
      <c r="L822" s="112">
        <v>1</v>
      </c>
      <c r="M822" s="121">
        <v>0</v>
      </c>
      <c r="N822" s="112">
        <f t="shared" si="124"/>
        <v>200301</v>
      </c>
      <c r="O822" s="112">
        <f t="shared" si="125"/>
        <v>247371.73500000002</v>
      </c>
      <c r="P822" s="114">
        <f t="shared" si="130"/>
        <v>10015.050000000001</v>
      </c>
      <c r="Q822" s="115">
        <f t="shared" si="131"/>
        <v>10015.050000000001</v>
      </c>
    </row>
    <row r="823" spans="2:17" x14ac:dyDescent="0.25">
      <c r="B823" s="109">
        <v>818</v>
      </c>
      <c r="C823" s="109" t="s">
        <v>6466</v>
      </c>
      <c r="D823" s="109">
        <v>1200026860</v>
      </c>
      <c r="E823" s="108" t="s">
        <v>4306</v>
      </c>
      <c r="F823" s="109">
        <v>2008</v>
      </c>
      <c r="G823" s="110">
        <v>44389</v>
      </c>
      <c r="H823" s="109">
        <f t="shared" si="122"/>
        <v>13</v>
      </c>
      <c r="I823" s="109">
        <v>10</v>
      </c>
      <c r="J823" s="111">
        <f t="shared" si="123"/>
        <v>9.5000000000000001E-2</v>
      </c>
      <c r="K823" s="112">
        <v>58241.9</v>
      </c>
      <c r="L823" s="112">
        <v>1</v>
      </c>
      <c r="M823" s="121">
        <v>0</v>
      </c>
      <c r="N823" s="112">
        <f t="shared" si="124"/>
        <v>58241.9</v>
      </c>
      <c r="O823" s="112">
        <f t="shared" si="125"/>
        <v>71928.746500000008</v>
      </c>
      <c r="P823" s="114">
        <f t="shared" si="130"/>
        <v>2912.0950000000003</v>
      </c>
      <c r="Q823" s="115">
        <f t="shared" si="131"/>
        <v>2912.0950000000003</v>
      </c>
    </row>
    <row r="824" spans="2:17" x14ac:dyDescent="0.25">
      <c r="B824" s="109">
        <v>819</v>
      </c>
      <c r="C824" s="109" t="s">
        <v>6466</v>
      </c>
      <c r="D824" s="109">
        <v>1200032570</v>
      </c>
      <c r="E824" s="108" t="s">
        <v>4307</v>
      </c>
      <c r="F824" s="109">
        <v>2008</v>
      </c>
      <c r="G824" s="110">
        <v>44389</v>
      </c>
      <c r="H824" s="109">
        <f t="shared" si="122"/>
        <v>13</v>
      </c>
      <c r="I824" s="109">
        <v>10</v>
      </c>
      <c r="J824" s="111">
        <f t="shared" si="123"/>
        <v>9.5000000000000001E-2</v>
      </c>
      <c r="K824" s="112">
        <v>19122.97</v>
      </c>
      <c r="L824" s="112">
        <v>1</v>
      </c>
      <c r="M824" s="121">
        <v>0</v>
      </c>
      <c r="N824" s="112">
        <f t="shared" si="124"/>
        <v>19122.97</v>
      </c>
      <c r="O824" s="112">
        <f t="shared" si="125"/>
        <v>23616.867950000003</v>
      </c>
      <c r="P824" s="114">
        <f t="shared" si="130"/>
        <v>956.14850000000013</v>
      </c>
      <c r="Q824" s="115">
        <f t="shared" si="131"/>
        <v>956.14850000000013</v>
      </c>
    </row>
    <row r="825" spans="2:17" x14ac:dyDescent="0.25">
      <c r="B825" s="109">
        <v>820</v>
      </c>
      <c r="C825" s="109" t="s">
        <v>6466</v>
      </c>
      <c r="D825" s="109">
        <v>1200026390</v>
      </c>
      <c r="E825" s="108" t="s">
        <v>4308</v>
      </c>
      <c r="F825" s="109">
        <v>2008</v>
      </c>
      <c r="G825" s="110">
        <v>44389</v>
      </c>
      <c r="H825" s="109">
        <f t="shared" si="122"/>
        <v>13</v>
      </c>
      <c r="I825" s="109">
        <v>10</v>
      </c>
      <c r="J825" s="111">
        <f t="shared" si="123"/>
        <v>9.5000000000000001E-2</v>
      </c>
      <c r="K825" s="112">
        <v>16476.2</v>
      </c>
      <c r="L825" s="112">
        <v>1</v>
      </c>
      <c r="M825" s="121">
        <v>0</v>
      </c>
      <c r="N825" s="112">
        <f t="shared" si="124"/>
        <v>16476.2</v>
      </c>
      <c r="O825" s="112">
        <f t="shared" si="125"/>
        <v>20348.107000000004</v>
      </c>
      <c r="P825" s="114">
        <f t="shared" si="130"/>
        <v>823.81000000000006</v>
      </c>
      <c r="Q825" s="115">
        <f t="shared" si="131"/>
        <v>823.81000000000006</v>
      </c>
    </row>
    <row r="826" spans="2:17" x14ac:dyDescent="0.25">
      <c r="B826" s="109">
        <v>821</v>
      </c>
      <c r="C826" s="109" t="s">
        <v>6466</v>
      </c>
      <c r="D826" s="109">
        <v>1200037850</v>
      </c>
      <c r="E826" s="108" t="s">
        <v>4309</v>
      </c>
      <c r="F826" s="109">
        <v>2009</v>
      </c>
      <c r="G826" s="110">
        <v>44389</v>
      </c>
      <c r="H826" s="109">
        <f t="shared" si="122"/>
        <v>12</v>
      </c>
      <c r="I826" s="109">
        <v>10</v>
      </c>
      <c r="J826" s="111">
        <f t="shared" si="123"/>
        <v>9.5000000000000001E-2</v>
      </c>
      <c r="K826" s="112">
        <v>367791.79</v>
      </c>
      <c r="L826" s="112">
        <v>1</v>
      </c>
      <c r="M826" s="121">
        <v>0</v>
      </c>
      <c r="N826" s="112">
        <f t="shared" si="124"/>
        <v>367791.79</v>
      </c>
      <c r="O826" s="112">
        <f t="shared" si="125"/>
        <v>419282.64060000004</v>
      </c>
      <c r="P826" s="114">
        <f t="shared" si="130"/>
        <v>18389.589499999998</v>
      </c>
      <c r="Q826" s="115">
        <f t="shared" si="131"/>
        <v>18389.589499999998</v>
      </c>
    </row>
    <row r="827" spans="2:17" x14ac:dyDescent="0.25">
      <c r="B827" s="109">
        <v>822</v>
      </c>
      <c r="C827" s="109" t="s">
        <v>6466</v>
      </c>
      <c r="D827" s="109">
        <v>1200035080</v>
      </c>
      <c r="E827" s="108" t="s">
        <v>4310</v>
      </c>
      <c r="F827" s="109">
        <v>2009</v>
      </c>
      <c r="G827" s="110">
        <v>44389</v>
      </c>
      <c r="H827" s="109">
        <f t="shared" si="122"/>
        <v>12</v>
      </c>
      <c r="I827" s="109">
        <v>10</v>
      </c>
      <c r="J827" s="111">
        <f t="shared" si="123"/>
        <v>9.5000000000000001E-2</v>
      </c>
      <c r="K827" s="112">
        <v>247570.2</v>
      </c>
      <c r="L827" s="112">
        <v>1</v>
      </c>
      <c r="M827" s="121">
        <v>0</v>
      </c>
      <c r="N827" s="112">
        <f t="shared" si="124"/>
        <v>247570.2</v>
      </c>
      <c r="O827" s="112">
        <f t="shared" si="125"/>
        <v>282230.02800000005</v>
      </c>
      <c r="P827" s="114">
        <f t="shared" si="130"/>
        <v>12378.510000000002</v>
      </c>
      <c r="Q827" s="115">
        <f t="shared" si="131"/>
        <v>12378.510000000002</v>
      </c>
    </row>
    <row r="828" spans="2:17" x14ac:dyDescent="0.25">
      <c r="B828" s="109">
        <v>823</v>
      </c>
      <c r="C828" s="109" t="s">
        <v>6466</v>
      </c>
      <c r="D828" s="109">
        <v>1200037710</v>
      </c>
      <c r="E828" s="108" t="s">
        <v>4311</v>
      </c>
      <c r="F828" s="109">
        <v>2009</v>
      </c>
      <c r="G828" s="110">
        <v>44389</v>
      </c>
      <c r="H828" s="109">
        <f t="shared" si="122"/>
        <v>12</v>
      </c>
      <c r="I828" s="109">
        <v>10</v>
      </c>
      <c r="J828" s="111">
        <f t="shared" si="123"/>
        <v>9.5000000000000001E-2</v>
      </c>
      <c r="K828" s="112">
        <v>235600</v>
      </c>
      <c r="L828" s="112">
        <v>1</v>
      </c>
      <c r="M828" s="121">
        <v>0</v>
      </c>
      <c r="N828" s="112">
        <f t="shared" si="124"/>
        <v>235600</v>
      </c>
      <c r="O828" s="112">
        <f t="shared" si="125"/>
        <v>268584.00000000006</v>
      </c>
      <c r="P828" s="114">
        <f t="shared" si="130"/>
        <v>11780</v>
      </c>
      <c r="Q828" s="115">
        <f t="shared" si="131"/>
        <v>11780</v>
      </c>
    </row>
    <row r="829" spans="2:17" x14ac:dyDescent="0.25">
      <c r="B829" s="109">
        <v>824</v>
      </c>
      <c r="C829" s="109" t="s">
        <v>6466</v>
      </c>
      <c r="D829" s="109">
        <v>1200037840</v>
      </c>
      <c r="E829" s="108" t="s">
        <v>1169</v>
      </c>
      <c r="F829" s="109">
        <v>2009</v>
      </c>
      <c r="G829" s="110">
        <v>44389</v>
      </c>
      <c r="H829" s="109">
        <f t="shared" si="122"/>
        <v>12</v>
      </c>
      <c r="I829" s="109">
        <v>10</v>
      </c>
      <c r="J829" s="111">
        <f t="shared" si="123"/>
        <v>9.5000000000000001E-2</v>
      </c>
      <c r="K829" s="112">
        <v>198935</v>
      </c>
      <c r="L829" s="112">
        <v>1</v>
      </c>
      <c r="M829" s="121">
        <v>0</v>
      </c>
      <c r="N829" s="112">
        <f t="shared" si="124"/>
        <v>198935</v>
      </c>
      <c r="O829" s="112">
        <f t="shared" si="125"/>
        <v>226785.90000000002</v>
      </c>
      <c r="P829" s="114">
        <f t="shared" si="130"/>
        <v>9946.75</v>
      </c>
      <c r="Q829" s="115">
        <f t="shared" si="131"/>
        <v>9946.75</v>
      </c>
    </row>
    <row r="830" spans="2:17" x14ac:dyDescent="0.25">
      <c r="B830" s="109">
        <v>825</v>
      </c>
      <c r="C830" s="109" t="s">
        <v>6466</v>
      </c>
      <c r="D830" s="109">
        <v>1200048400</v>
      </c>
      <c r="E830" s="108" t="s">
        <v>4312</v>
      </c>
      <c r="F830" s="109">
        <v>2010</v>
      </c>
      <c r="G830" s="110">
        <v>44389</v>
      </c>
      <c r="H830" s="109">
        <f t="shared" si="122"/>
        <v>11</v>
      </c>
      <c r="I830" s="109">
        <v>8</v>
      </c>
      <c r="J830" s="111">
        <f t="shared" si="123"/>
        <v>0.11874999999999999</v>
      </c>
      <c r="K830" s="112">
        <v>615263</v>
      </c>
      <c r="L830" s="112">
        <v>1</v>
      </c>
      <c r="M830" s="121">
        <v>0</v>
      </c>
      <c r="N830" s="112">
        <f t="shared" si="124"/>
        <v>615263</v>
      </c>
      <c r="O830" s="112">
        <f t="shared" si="125"/>
        <v>803687.29374999995</v>
      </c>
      <c r="P830" s="114">
        <f t="shared" si="130"/>
        <v>30763.15</v>
      </c>
      <c r="Q830" s="115">
        <f t="shared" si="131"/>
        <v>30763.15</v>
      </c>
    </row>
    <row r="831" spans="2:17" x14ac:dyDescent="0.25">
      <c r="B831" s="109">
        <v>826</v>
      </c>
      <c r="C831" s="109" t="s">
        <v>6466</v>
      </c>
      <c r="D831" s="109">
        <v>1200047620</v>
      </c>
      <c r="E831" s="108" t="s">
        <v>4313</v>
      </c>
      <c r="F831" s="109">
        <v>2010</v>
      </c>
      <c r="G831" s="110">
        <v>44389</v>
      </c>
      <c r="H831" s="109">
        <f t="shared" si="122"/>
        <v>11</v>
      </c>
      <c r="I831" s="109">
        <v>10</v>
      </c>
      <c r="J831" s="111">
        <f t="shared" si="123"/>
        <v>9.5000000000000001E-2</v>
      </c>
      <c r="K831" s="112">
        <v>72189.350000000006</v>
      </c>
      <c r="L831" s="112">
        <v>1</v>
      </c>
      <c r="M831" s="121">
        <v>0</v>
      </c>
      <c r="N831" s="112">
        <f t="shared" si="124"/>
        <v>72189.350000000006</v>
      </c>
      <c r="O831" s="112">
        <f t="shared" si="125"/>
        <v>75437.870750000002</v>
      </c>
      <c r="P831" s="114">
        <f t="shared" si="130"/>
        <v>3609.4675000000007</v>
      </c>
      <c r="Q831" s="115">
        <f t="shared" si="131"/>
        <v>3609.4675000000007</v>
      </c>
    </row>
    <row r="832" spans="2:17" x14ac:dyDescent="0.25">
      <c r="B832" s="109">
        <v>827</v>
      </c>
      <c r="C832" s="109" t="s">
        <v>6466</v>
      </c>
      <c r="D832" s="109">
        <v>1200047610</v>
      </c>
      <c r="E832" s="108" t="s">
        <v>4314</v>
      </c>
      <c r="F832" s="109">
        <v>2010</v>
      </c>
      <c r="G832" s="110">
        <v>44389</v>
      </c>
      <c r="H832" s="109">
        <f t="shared" si="122"/>
        <v>11</v>
      </c>
      <c r="I832" s="109">
        <v>10</v>
      </c>
      <c r="J832" s="111">
        <f t="shared" si="123"/>
        <v>9.5000000000000001E-2</v>
      </c>
      <c r="K832" s="112">
        <v>53050.3</v>
      </c>
      <c r="L832" s="112">
        <v>1</v>
      </c>
      <c r="M832" s="121">
        <v>0</v>
      </c>
      <c r="N832" s="112">
        <f t="shared" si="124"/>
        <v>53050.3</v>
      </c>
      <c r="O832" s="112">
        <f t="shared" si="125"/>
        <v>55437.563499999997</v>
      </c>
      <c r="P832" s="114">
        <f t="shared" si="130"/>
        <v>2652.5150000000003</v>
      </c>
      <c r="Q832" s="115">
        <f t="shared" si="131"/>
        <v>2652.5150000000003</v>
      </c>
    </row>
    <row r="833" spans="2:17" x14ac:dyDescent="0.25">
      <c r="B833" s="109">
        <v>828</v>
      </c>
      <c r="C833" s="109" t="s">
        <v>6466</v>
      </c>
      <c r="D833" s="109">
        <v>1200045160</v>
      </c>
      <c r="E833" s="108" t="s">
        <v>3086</v>
      </c>
      <c r="F833" s="109">
        <v>2010</v>
      </c>
      <c r="G833" s="110">
        <v>44389</v>
      </c>
      <c r="H833" s="109">
        <f t="shared" si="122"/>
        <v>11</v>
      </c>
      <c r="I833" s="109">
        <v>10</v>
      </c>
      <c r="J833" s="111">
        <f t="shared" si="123"/>
        <v>9.5000000000000001E-2</v>
      </c>
      <c r="K833" s="112">
        <v>25500</v>
      </c>
      <c r="L833" s="112">
        <v>1</v>
      </c>
      <c r="M833" s="121">
        <v>0</v>
      </c>
      <c r="N833" s="112">
        <f t="shared" si="124"/>
        <v>25500</v>
      </c>
      <c r="O833" s="112">
        <f t="shared" si="125"/>
        <v>26647.5</v>
      </c>
      <c r="P833" s="114">
        <f t="shared" si="130"/>
        <v>1275</v>
      </c>
      <c r="Q833" s="115">
        <f t="shared" si="131"/>
        <v>1275</v>
      </c>
    </row>
    <row r="834" spans="2:17" x14ac:dyDescent="0.25">
      <c r="B834" s="109">
        <v>829</v>
      </c>
      <c r="C834" s="109" t="s">
        <v>6466</v>
      </c>
      <c r="D834" s="109">
        <v>1200064020</v>
      </c>
      <c r="E834" s="108" t="s">
        <v>4315</v>
      </c>
      <c r="F834" s="109">
        <v>2011</v>
      </c>
      <c r="G834" s="110">
        <v>44389</v>
      </c>
      <c r="H834" s="109">
        <f t="shared" si="122"/>
        <v>10</v>
      </c>
      <c r="I834" s="109">
        <v>15</v>
      </c>
      <c r="J834" s="111">
        <f t="shared" si="123"/>
        <v>6.3333333333333325E-2</v>
      </c>
      <c r="K834" s="112">
        <v>2442705.71</v>
      </c>
      <c r="L834" s="112">
        <v>45533.85</v>
      </c>
      <c r="M834" s="121">
        <v>0.34</v>
      </c>
      <c r="N834" s="112">
        <f t="shared" si="124"/>
        <v>3273225.6514000003</v>
      </c>
      <c r="O834" s="112">
        <f t="shared" si="125"/>
        <v>2073042.9125533334</v>
      </c>
      <c r="P834" s="114">
        <f t="shared" si="130"/>
        <v>1200182.7388466669</v>
      </c>
      <c r="Q834" s="115">
        <f t="shared" si="131"/>
        <v>1080164.4649620003</v>
      </c>
    </row>
    <row r="835" spans="2:17" x14ac:dyDescent="0.25">
      <c r="B835" s="109">
        <v>830</v>
      </c>
      <c r="C835" s="109" t="s">
        <v>6466</v>
      </c>
      <c r="D835" s="109">
        <v>1200064080</v>
      </c>
      <c r="E835" s="108" t="s">
        <v>4316</v>
      </c>
      <c r="F835" s="109">
        <v>2011</v>
      </c>
      <c r="G835" s="110">
        <v>44389</v>
      </c>
      <c r="H835" s="109">
        <f t="shared" si="122"/>
        <v>10</v>
      </c>
      <c r="I835" s="109">
        <v>15</v>
      </c>
      <c r="J835" s="111">
        <f t="shared" si="123"/>
        <v>6.3333333333333325E-2</v>
      </c>
      <c r="K835" s="112">
        <v>1810620.66</v>
      </c>
      <c r="L835" s="112">
        <v>40426.269999999997</v>
      </c>
      <c r="M835" s="121">
        <v>0.34</v>
      </c>
      <c r="N835" s="112">
        <f t="shared" si="124"/>
        <v>2426231.6844000001</v>
      </c>
      <c r="O835" s="112">
        <f t="shared" si="125"/>
        <v>1536613.4001200001</v>
      </c>
      <c r="P835" s="114">
        <f t="shared" si="130"/>
        <v>889618.28428000002</v>
      </c>
      <c r="Q835" s="115">
        <f t="shared" si="131"/>
        <v>800656.45585200004</v>
      </c>
    </row>
    <row r="836" spans="2:17" x14ac:dyDescent="0.25">
      <c r="B836" s="109">
        <v>831</v>
      </c>
      <c r="C836" s="109" t="s">
        <v>6466</v>
      </c>
      <c r="D836" s="109">
        <v>1200065670</v>
      </c>
      <c r="E836" s="108" t="s">
        <v>4317</v>
      </c>
      <c r="F836" s="109">
        <v>2011</v>
      </c>
      <c r="G836" s="110">
        <v>44389</v>
      </c>
      <c r="H836" s="109">
        <f t="shared" si="122"/>
        <v>10</v>
      </c>
      <c r="I836" s="109">
        <v>15</v>
      </c>
      <c r="J836" s="111">
        <f t="shared" si="123"/>
        <v>6.3333333333333325E-2</v>
      </c>
      <c r="K836" s="112">
        <v>1352146.76</v>
      </c>
      <c r="L836" s="112">
        <v>29238.15</v>
      </c>
      <c r="M836" s="121">
        <v>0.34</v>
      </c>
      <c r="N836" s="112">
        <f t="shared" si="124"/>
        <v>1811876.6584000001</v>
      </c>
      <c r="O836" s="112">
        <f t="shared" si="125"/>
        <v>1147521.8836533334</v>
      </c>
      <c r="P836" s="114">
        <f t="shared" si="130"/>
        <v>664354.77474666666</v>
      </c>
      <c r="Q836" s="115">
        <f t="shared" si="131"/>
        <v>597919.297272</v>
      </c>
    </row>
    <row r="837" spans="2:17" x14ac:dyDescent="0.25">
      <c r="B837" s="109">
        <v>832</v>
      </c>
      <c r="C837" s="109" t="s">
        <v>6466</v>
      </c>
      <c r="D837" s="109">
        <v>1200065660</v>
      </c>
      <c r="E837" s="108" t="s">
        <v>4317</v>
      </c>
      <c r="F837" s="109">
        <v>2011</v>
      </c>
      <c r="G837" s="110">
        <v>44389</v>
      </c>
      <c r="H837" s="109">
        <f t="shared" si="122"/>
        <v>10</v>
      </c>
      <c r="I837" s="109">
        <v>15</v>
      </c>
      <c r="J837" s="111">
        <f t="shared" si="123"/>
        <v>6.3333333333333325E-2</v>
      </c>
      <c r="K837" s="112">
        <v>1352146.76</v>
      </c>
      <c r="L837" s="112">
        <v>29238.15</v>
      </c>
      <c r="M837" s="121">
        <v>0.34</v>
      </c>
      <c r="N837" s="112">
        <f t="shared" si="124"/>
        <v>1811876.6584000001</v>
      </c>
      <c r="O837" s="112">
        <f t="shared" si="125"/>
        <v>1147521.8836533334</v>
      </c>
      <c r="P837" s="114">
        <f t="shared" si="130"/>
        <v>664354.77474666666</v>
      </c>
      <c r="Q837" s="115">
        <f t="shared" si="131"/>
        <v>597919.297272</v>
      </c>
    </row>
    <row r="838" spans="2:17" x14ac:dyDescent="0.25">
      <c r="B838" s="109">
        <v>833</v>
      </c>
      <c r="C838" s="109" t="s">
        <v>6466</v>
      </c>
      <c r="D838" s="109">
        <v>1200065680</v>
      </c>
      <c r="E838" s="108" t="s">
        <v>4317</v>
      </c>
      <c r="F838" s="109">
        <v>2011</v>
      </c>
      <c r="G838" s="110">
        <v>44389</v>
      </c>
      <c r="H838" s="109">
        <f t="shared" ref="H838:H901" si="132">YEAR(G838)-F838</f>
        <v>10</v>
      </c>
      <c r="I838" s="109">
        <v>15</v>
      </c>
      <c r="J838" s="111">
        <f t="shared" ref="J838:J901" si="133">(95/I838/100)</f>
        <v>6.3333333333333325E-2</v>
      </c>
      <c r="K838" s="112">
        <v>1352146.76</v>
      </c>
      <c r="L838" s="112">
        <v>29238.15</v>
      </c>
      <c r="M838" s="121">
        <v>0.34</v>
      </c>
      <c r="N838" s="112">
        <f t="shared" ref="N838:N901" si="134">K838*(1+M838)</f>
        <v>1811876.6584000001</v>
      </c>
      <c r="O838" s="112">
        <f t="shared" ref="O838:O901" si="135">H838*J838*N838</f>
        <v>1147521.8836533334</v>
      </c>
      <c r="P838" s="114">
        <f t="shared" si="130"/>
        <v>664354.77474666666</v>
      </c>
      <c r="Q838" s="115">
        <f t="shared" si="131"/>
        <v>597919.297272</v>
      </c>
    </row>
    <row r="839" spans="2:17" x14ac:dyDescent="0.25">
      <c r="B839" s="109">
        <v>834</v>
      </c>
      <c r="C839" s="109" t="s">
        <v>6466</v>
      </c>
      <c r="D839" s="109">
        <v>1200064160</v>
      </c>
      <c r="E839" s="108" t="s">
        <v>4318</v>
      </c>
      <c r="F839" s="109">
        <v>2011</v>
      </c>
      <c r="G839" s="110">
        <v>44389</v>
      </c>
      <c r="H839" s="109">
        <f t="shared" si="132"/>
        <v>10</v>
      </c>
      <c r="I839" s="109">
        <v>15</v>
      </c>
      <c r="J839" s="111">
        <f t="shared" si="133"/>
        <v>6.3333333333333325E-2</v>
      </c>
      <c r="K839" s="112">
        <v>1270274.3999999999</v>
      </c>
      <c r="L839" s="112">
        <v>23678.84</v>
      </c>
      <c r="M839" s="121">
        <v>0.34</v>
      </c>
      <c r="N839" s="112">
        <f t="shared" si="134"/>
        <v>1702167.696</v>
      </c>
      <c r="O839" s="112">
        <f t="shared" si="135"/>
        <v>1078039.5407999998</v>
      </c>
      <c r="P839" s="114">
        <f t="shared" si="130"/>
        <v>624128.15520000015</v>
      </c>
      <c r="Q839" s="115">
        <f t="shared" si="131"/>
        <v>561715.33968000021</v>
      </c>
    </row>
    <row r="840" spans="2:17" x14ac:dyDescent="0.25">
      <c r="B840" s="109">
        <v>835</v>
      </c>
      <c r="C840" s="109" t="s">
        <v>6466</v>
      </c>
      <c r="D840" s="109">
        <v>1200064310</v>
      </c>
      <c r="E840" s="108" t="s">
        <v>4319</v>
      </c>
      <c r="F840" s="109">
        <v>2011</v>
      </c>
      <c r="G840" s="110">
        <v>44389</v>
      </c>
      <c r="H840" s="109">
        <f t="shared" si="132"/>
        <v>10</v>
      </c>
      <c r="I840" s="109">
        <v>15</v>
      </c>
      <c r="J840" s="111">
        <f t="shared" si="133"/>
        <v>6.3333333333333325E-2</v>
      </c>
      <c r="K840" s="112">
        <v>858000</v>
      </c>
      <c r="L840" s="112">
        <v>16987.740000000002</v>
      </c>
      <c r="M840" s="121">
        <v>0.34</v>
      </c>
      <c r="N840" s="112">
        <f t="shared" si="134"/>
        <v>1149720</v>
      </c>
      <c r="O840" s="112">
        <f t="shared" si="135"/>
        <v>728156</v>
      </c>
      <c r="P840" s="114">
        <f t="shared" si="130"/>
        <v>421564</v>
      </c>
      <c r="Q840" s="115">
        <f t="shared" si="131"/>
        <v>379407.60000000003</v>
      </c>
    </row>
    <row r="841" spans="2:17" x14ac:dyDescent="0.25">
      <c r="B841" s="109">
        <v>836</v>
      </c>
      <c r="C841" s="109" t="s">
        <v>6466</v>
      </c>
      <c r="D841" s="109">
        <v>1200063560</v>
      </c>
      <c r="E841" s="108" t="s">
        <v>4320</v>
      </c>
      <c r="F841" s="109">
        <v>2011</v>
      </c>
      <c r="G841" s="110">
        <v>44389</v>
      </c>
      <c r="H841" s="109">
        <f t="shared" si="132"/>
        <v>10</v>
      </c>
      <c r="I841" s="109">
        <v>15</v>
      </c>
      <c r="J841" s="111">
        <f t="shared" si="133"/>
        <v>6.3333333333333325E-2</v>
      </c>
      <c r="K841" s="112">
        <v>795130.5</v>
      </c>
      <c r="L841" s="112">
        <v>36664.720000000001</v>
      </c>
      <c r="M841" s="121">
        <v>0.34</v>
      </c>
      <c r="N841" s="112">
        <f t="shared" si="134"/>
        <v>1065474.8700000001</v>
      </c>
      <c r="O841" s="112">
        <f t="shared" si="135"/>
        <v>674800.75100000005</v>
      </c>
      <c r="P841" s="114">
        <f t="shared" si="130"/>
        <v>390674.11900000006</v>
      </c>
      <c r="Q841" s="115">
        <f t="shared" si="131"/>
        <v>351606.70710000006</v>
      </c>
    </row>
    <row r="842" spans="2:17" x14ac:dyDescent="0.25">
      <c r="B842" s="109">
        <v>837</v>
      </c>
      <c r="C842" s="109" t="s">
        <v>6466</v>
      </c>
      <c r="D842" s="109">
        <v>1200064420</v>
      </c>
      <c r="E842" s="108" t="s">
        <v>4321</v>
      </c>
      <c r="F842" s="109">
        <v>2011</v>
      </c>
      <c r="G842" s="110">
        <v>44389</v>
      </c>
      <c r="H842" s="109">
        <f t="shared" si="132"/>
        <v>10</v>
      </c>
      <c r="I842" s="109">
        <v>15</v>
      </c>
      <c r="J842" s="111">
        <f t="shared" si="133"/>
        <v>6.3333333333333325E-2</v>
      </c>
      <c r="K842" s="112">
        <v>701152.63</v>
      </c>
      <c r="L842" s="112">
        <v>13070.03</v>
      </c>
      <c r="M842" s="121">
        <v>0.34</v>
      </c>
      <c r="N842" s="112">
        <f t="shared" si="134"/>
        <v>939544.5242000001</v>
      </c>
      <c r="O842" s="112">
        <f t="shared" si="135"/>
        <v>595044.86532666674</v>
      </c>
      <c r="P842" s="114">
        <f t="shared" si="130"/>
        <v>344499.65887333336</v>
      </c>
      <c r="Q842" s="115">
        <f t="shared" si="131"/>
        <v>310049.69298600004</v>
      </c>
    </row>
    <row r="843" spans="2:17" x14ac:dyDescent="0.25">
      <c r="B843" s="109">
        <v>838</v>
      </c>
      <c r="C843" s="109" t="s">
        <v>6466</v>
      </c>
      <c r="D843" s="109">
        <v>1200063180</v>
      </c>
      <c r="E843" s="108" t="s">
        <v>4322</v>
      </c>
      <c r="F843" s="109">
        <v>2011</v>
      </c>
      <c r="G843" s="110">
        <v>44389</v>
      </c>
      <c r="H843" s="109">
        <f t="shared" si="132"/>
        <v>10</v>
      </c>
      <c r="I843" s="109">
        <v>15</v>
      </c>
      <c r="J843" s="111">
        <f t="shared" si="133"/>
        <v>6.3333333333333325E-2</v>
      </c>
      <c r="K843" s="112">
        <v>600000</v>
      </c>
      <c r="L843" s="112">
        <v>9191.7000000000007</v>
      </c>
      <c r="M843" s="121">
        <v>0.34</v>
      </c>
      <c r="N843" s="112">
        <f t="shared" si="134"/>
        <v>804000</v>
      </c>
      <c r="O843" s="112">
        <f t="shared" si="135"/>
        <v>509200</v>
      </c>
      <c r="P843" s="114">
        <f t="shared" si="130"/>
        <v>294800</v>
      </c>
      <c r="Q843" s="115">
        <f t="shared" si="131"/>
        <v>265320</v>
      </c>
    </row>
    <row r="844" spans="2:17" x14ac:dyDescent="0.25">
      <c r="B844" s="109">
        <v>839</v>
      </c>
      <c r="C844" s="109" t="s">
        <v>6466</v>
      </c>
      <c r="D844" s="109">
        <v>1200066580</v>
      </c>
      <c r="E844" s="108" t="s">
        <v>4323</v>
      </c>
      <c r="F844" s="109">
        <v>2011</v>
      </c>
      <c r="G844" s="110">
        <v>44389</v>
      </c>
      <c r="H844" s="109">
        <f t="shared" si="132"/>
        <v>10</v>
      </c>
      <c r="I844" s="109">
        <v>10</v>
      </c>
      <c r="J844" s="111">
        <f t="shared" si="133"/>
        <v>9.5000000000000001E-2</v>
      </c>
      <c r="K844" s="112">
        <v>315417.53999999998</v>
      </c>
      <c r="L844" s="112">
        <v>5879.6</v>
      </c>
      <c r="M844" s="121">
        <v>0.34</v>
      </c>
      <c r="N844" s="112">
        <f t="shared" si="134"/>
        <v>422659.5036</v>
      </c>
      <c r="O844" s="112">
        <f t="shared" si="135"/>
        <v>401526.52841999999</v>
      </c>
      <c r="P844" s="114">
        <f t="shared" si="130"/>
        <v>21132.975180000009</v>
      </c>
      <c r="Q844" s="115">
        <f t="shared" si="131"/>
        <v>21132.975180000009</v>
      </c>
    </row>
    <row r="845" spans="2:17" x14ac:dyDescent="0.25">
      <c r="B845" s="109">
        <v>840</v>
      </c>
      <c r="C845" s="109" t="s">
        <v>6466</v>
      </c>
      <c r="D845" s="109">
        <v>1200060450</v>
      </c>
      <c r="E845" s="108" t="s">
        <v>4324</v>
      </c>
      <c r="F845" s="109">
        <v>2011</v>
      </c>
      <c r="G845" s="110">
        <v>44389</v>
      </c>
      <c r="H845" s="109">
        <f t="shared" si="132"/>
        <v>10</v>
      </c>
      <c r="I845" s="109">
        <v>10</v>
      </c>
      <c r="J845" s="111">
        <f t="shared" si="133"/>
        <v>9.5000000000000001E-2</v>
      </c>
      <c r="K845" s="112">
        <v>204000</v>
      </c>
      <c r="L845" s="112">
        <v>1</v>
      </c>
      <c r="M845" s="121">
        <v>0</v>
      </c>
      <c r="N845" s="112">
        <f t="shared" si="134"/>
        <v>204000</v>
      </c>
      <c r="O845" s="112">
        <f t="shared" si="135"/>
        <v>193800</v>
      </c>
      <c r="P845" s="114">
        <f t="shared" si="130"/>
        <v>10200</v>
      </c>
      <c r="Q845" s="115">
        <f t="shared" si="131"/>
        <v>10200</v>
      </c>
    </row>
    <row r="846" spans="2:17" x14ac:dyDescent="0.25">
      <c r="B846" s="109">
        <v>841</v>
      </c>
      <c r="C846" s="109" t="s">
        <v>6466</v>
      </c>
      <c r="D846" s="109">
        <v>1200060460</v>
      </c>
      <c r="E846" s="108" t="s">
        <v>4324</v>
      </c>
      <c r="F846" s="109">
        <v>2011</v>
      </c>
      <c r="G846" s="110">
        <v>44389</v>
      </c>
      <c r="H846" s="109">
        <f t="shared" si="132"/>
        <v>10</v>
      </c>
      <c r="I846" s="109">
        <v>10</v>
      </c>
      <c r="J846" s="111">
        <f t="shared" si="133"/>
        <v>9.5000000000000001E-2</v>
      </c>
      <c r="K846" s="112">
        <v>204000</v>
      </c>
      <c r="L846" s="112">
        <v>1</v>
      </c>
      <c r="M846" s="121">
        <v>0</v>
      </c>
      <c r="N846" s="112">
        <f t="shared" si="134"/>
        <v>204000</v>
      </c>
      <c r="O846" s="112">
        <f t="shared" si="135"/>
        <v>193800</v>
      </c>
      <c r="P846" s="114">
        <f t="shared" si="130"/>
        <v>10200</v>
      </c>
      <c r="Q846" s="115">
        <f t="shared" si="131"/>
        <v>10200</v>
      </c>
    </row>
    <row r="847" spans="2:17" x14ac:dyDescent="0.25">
      <c r="B847" s="109">
        <v>842</v>
      </c>
      <c r="C847" s="109" t="s">
        <v>6466</v>
      </c>
      <c r="D847" s="109">
        <v>1200060440</v>
      </c>
      <c r="E847" s="108" t="s">
        <v>4324</v>
      </c>
      <c r="F847" s="109">
        <v>2011</v>
      </c>
      <c r="G847" s="110">
        <v>44389</v>
      </c>
      <c r="H847" s="109">
        <f t="shared" si="132"/>
        <v>10</v>
      </c>
      <c r="I847" s="109">
        <v>10</v>
      </c>
      <c r="J847" s="111">
        <f t="shared" si="133"/>
        <v>9.5000000000000001E-2</v>
      </c>
      <c r="K847" s="112">
        <v>204000</v>
      </c>
      <c r="L847" s="112">
        <v>1</v>
      </c>
      <c r="M847" s="121">
        <v>0</v>
      </c>
      <c r="N847" s="112">
        <f t="shared" si="134"/>
        <v>204000</v>
      </c>
      <c r="O847" s="112">
        <f t="shared" si="135"/>
        <v>193800</v>
      </c>
      <c r="P847" s="114">
        <f t="shared" si="130"/>
        <v>10200</v>
      </c>
      <c r="Q847" s="115">
        <f t="shared" si="131"/>
        <v>10200</v>
      </c>
    </row>
    <row r="848" spans="2:17" x14ac:dyDescent="0.25">
      <c r="B848" s="109">
        <v>843</v>
      </c>
      <c r="C848" s="109" t="s">
        <v>6466</v>
      </c>
      <c r="D848" s="109">
        <v>1200064081</v>
      </c>
      <c r="E848" s="108" t="s">
        <v>3079</v>
      </c>
      <c r="F848" s="109">
        <v>2011</v>
      </c>
      <c r="G848" s="110">
        <v>44389</v>
      </c>
      <c r="H848" s="109">
        <f t="shared" si="132"/>
        <v>10</v>
      </c>
      <c r="I848" s="109">
        <v>10</v>
      </c>
      <c r="J848" s="111">
        <f t="shared" si="133"/>
        <v>9.5000000000000001E-2</v>
      </c>
      <c r="K848" s="112">
        <v>158238.72</v>
      </c>
      <c r="L848" s="112">
        <v>4969.3900000000003</v>
      </c>
      <c r="M848" s="121">
        <v>0.34</v>
      </c>
      <c r="N848" s="112">
        <f t="shared" si="134"/>
        <v>212039.8848</v>
      </c>
      <c r="O848" s="112">
        <f t="shared" si="135"/>
        <v>201437.89056</v>
      </c>
      <c r="P848" s="114">
        <f t="shared" si="130"/>
        <v>10601.99424</v>
      </c>
      <c r="Q848" s="115">
        <f t="shared" si="131"/>
        <v>10601.99424</v>
      </c>
    </row>
    <row r="849" spans="2:17" x14ac:dyDescent="0.25">
      <c r="B849" s="109">
        <v>844</v>
      </c>
      <c r="C849" s="109" t="s">
        <v>6466</v>
      </c>
      <c r="D849" s="109">
        <v>1200066570</v>
      </c>
      <c r="E849" s="108" t="s">
        <v>4323</v>
      </c>
      <c r="F849" s="109">
        <v>2011</v>
      </c>
      <c r="G849" s="110">
        <v>44389</v>
      </c>
      <c r="H849" s="109">
        <f t="shared" si="132"/>
        <v>10</v>
      </c>
      <c r="I849" s="109">
        <v>10</v>
      </c>
      <c r="J849" s="111">
        <f t="shared" si="133"/>
        <v>9.5000000000000001E-2</v>
      </c>
      <c r="K849" s="112">
        <v>157708.76999999999</v>
      </c>
      <c r="L849" s="112">
        <v>2939.83</v>
      </c>
      <c r="M849" s="121">
        <v>0.34</v>
      </c>
      <c r="N849" s="112">
        <f t="shared" si="134"/>
        <v>211329.7518</v>
      </c>
      <c r="O849" s="112">
        <f t="shared" si="135"/>
        <v>200763.26420999999</v>
      </c>
      <c r="P849" s="114">
        <f t="shared" si="130"/>
        <v>10566.487590000004</v>
      </c>
      <c r="Q849" s="115">
        <f t="shared" si="131"/>
        <v>10566.487590000004</v>
      </c>
    </row>
    <row r="850" spans="2:17" x14ac:dyDescent="0.25">
      <c r="B850" s="109">
        <v>845</v>
      </c>
      <c r="C850" s="109" t="s">
        <v>6466</v>
      </c>
      <c r="D850" s="109">
        <v>1200056440</v>
      </c>
      <c r="E850" s="108" t="s">
        <v>4325</v>
      </c>
      <c r="F850" s="109">
        <v>2011</v>
      </c>
      <c r="G850" s="110">
        <v>44389</v>
      </c>
      <c r="H850" s="109">
        <f t="shared" si="132"/>
        <v>10</v>
      </c>
      <c r="I850" s="109">
        <v>3</v>
      </c>
      <c r="J850" s="111">
        <f t="shared" si="133"/>
        <v>0.31666666666666665</v>
      </c>
      <c r="K850" s="112">
        <v>151418.92000000001</v>
      </c>
      <c r="L850" s="112">
        <v>1</v>
      </c>
      <c r="M850" s="121">
        <v>0</v>
      </c>
      <c r="N850" s="112">
        <f t="shared" si="134"/>
        <v>151418.92000000001</v>
      </c>
      <c r="O850" s="112">
        <f t="shared" si="135"/>
        <v>479493.2466666667</v>
      </c>
      <c r="P850" s="114">
        <f t="shared" si="130"/>
        <v>7570.9460000000008</v>
      </c>
      <c r="Q850" s="115">
        <f t="shared" si="131"/>
        <v>7570.9460000000008</v>
      </c>
    </row>
    <row r="851" spans="2:17" x14ac:dyDescent="0.25">
      <c r="B851" s="109">
        <v>846</v>
      </c>
      <c r="C851" s="109" t="s">
        <v>6466</v>
      </c>
      <c r="D851" s="109">
        <v>1200068230</v>
      </c>
      <c r="E851" s="108" t="s">
        <v>4326</v>
      </c>
      <c r="F851" s="109">
        <v>2011</v>
      </c>
      <c r="G851" s="110">
        <v>44389</v>
      </c>
      <c r="H851" s="109">
        <f t="shared" si="132"/>
        <v>10</v>
      </c>
      <c r="I851" s="109">
        <v>10</v>
      </c>
      <c r="J851" s="111">
        <f t="shared" si="133"/>
        <v>9.5000000000000001E-2</v>
      </c>
      <c r="K851" s="112">
        <v>106135.78</v>
      </c>
      <c r="L851" s="112">
        <v>1978.47</v>
      </c>
      <c r="M851" s="121">
        <v>0.34</v>
      </c>
      <c r="N851" s="112">
        <f t="shared" si="134"/>
        <v>142221.94520000002</v>
      </c>
      <c r="O851" s="112">
        <f t="shared" si="135"/>
        <v>135110.84794000001</v>
      </c>
      <c r="P851" s="114">
        <f t="shared" si="130"/>
        <v>7111.0972600000096</v>
      </c>
      <c r="Q851" s="115">
        <f t="shared" si="131"/>
        <v>6399.987534000009</v>
      </c>
    </row>
    <row r="852" spans="2:17" x14ac:dyDescent="0.25">
      <c r="B852" s="109">
        <v>847</v>
      </c>
      <c r="C852" s="109" t="s">
        <v>6466</v>
      </c>
      <c r="D852" s="109">
        <v>1200068220</v>
      </c>
      <c r="E852" s="108" t="s">
        <v>4326</v>
      </c>
      <c r="F852" s="109">
        <v>2011</v>
      </c>
      <c r="G852" s="110">
        <v>44389</v>
      </c>
      <c r="H852" s="109">
        <f t="shared" si="132"/>
        <v>10</v>
      </c>
      <c r="I852" s="109">
        <v>10</v>
      </c>
      <c r="J852" s="111">
        <f t="shared" si="133"/>
        <v>9.5000000000000001E-2</v>
      </c>
      <c r="K852" s="112">
        <v>106135.78</v>
      </c>
      <c r="L852" s="112">
        <v>1978.48</v>
      </c>
      <c r="M852" s="121">
        <v>0.34</v>
      </c>
      <c r="N852" s="112">
        <f t="shared" si="134"/>
        <v>142221.94520000002</v>
      </c>
      <c r="O852" s="112">
        <f t="shared" si="135"/>
        <v>135110.84794000001</v>
      </c>
      <c r="P852" s="114">
        <f t="shared" ref="P852:P873" si="136">IF(N852-O852&lt;=0,5%*N852,N852-O852)</f>
        <v>7111.0972600000096</v>
      </c>
      <c r="Q852" s="115">
        <f t="shared" ref="Q852:Q873" si="137">IF(P852=N852*5%,P852,P852*0.9)</f>
        <v>6399.987534000009</v>
      </c>
    </row>
    <row r="853" spans="2:17" x14ac:dyDescent="0.25">
      <c r="B853" s="109">
        <v>848</v>
      </c>
      <c r="C853" s="109" t="s">
        <v>6466</v>
      </c>
      <c r="D853" s="109">
        <v>1200068350</v>
      </c>
      <c r="E853" s="108" t="s">
        <v>4327</v>
      </c>
      <c r="F853" s="109">
        <v>2011</v>
      </c>
      <c r="G853" s="110">
        <v>44389</v>
      </c>
      <c r="H853" s="109">
        <f t="shared" si="132"/>
        <v>10</v>
      </c>
      <c r="I853" s="109">
        <v>10</v>
      </c>
      <c r="J853" s="111">
        <f t="shared" si="133"/>
        <v>9.5000000000000001E-2</v>
      </c>
      <c r="K853" s="112">
        <v>48820.4</v>
      </c>
      <c r="L853" s="112">
        <v>910.06</v>
      </c>
      <c r="M853" s="121">
        <v>0.34</v>
      </c>
      <c r="N853" s="112">
        <f t="shared" si="134"/>
        <v>65419.336000000003</v>
      </c>
      <c r="O853" s="112">
        <f t="shared" si="135"/>
        <v>62148.369200000001</v>
      </c>
      <c r="P853" s="114">
        <f t="shared" si="136"/>
        <v>3270.966800000002</v>
      </c>
      <c r="Q853" s="115">
        <f t="shared" si="137"/>
        <v>3270.966800000002</v>
      </c>
    </row>
    <row r="854" spans="2:17" x14ac:dyDescent="0.25">
      <c r="B854" s="109">
        <v>849</v>
      </c>
      <c r="C854" s="109" t="s">
        <v>6466</v>
      </c>
      <c r="D854" s="109">
        <v>1200068370</v>
      </c>
      <c r="E854" s="108" t="s">
        <v>4327</v>
      </c>
      <c r="F854" s="109">
        <v>2011</v>
      </c>
      <c r="G854" s="110">
        <v>44389</v>
      </c>
      <c r="H854" s="109">
        <f t="shared" si="132"/>
        <v>10</v>
      </c>
      <c r="I854" s="109">
        <v>10</v>
      </c>
      <c r="J854" s="111">
        <f t="shared" si="133"/>
        <v>9.5000000000000001E-2</v>
      </c>
      <c r="K854" s="112">
        <v>48820.4</v>
      </c>
      <c r="L854" s="112">
        <v>910.06</v>
      </c>
      <c r="M854" s="121">
        <v>0.34</v>
      </c>
      <c r="N854" s="112">
        <f t="shared" si="134"/>
        <v>65419.336000000003</v>
      </c>
      <c r="O854" s="112">
        <f t="shared" si="135"/>
        <v>62148.369200000001</v>
      </c>
      <c r="P854" s="114">
        <f t="shared" si="136"/>
        <v>3270.966800000002</v>
      </c>
      <c r="Q854" s="115">
        <f t="shared" si="137"/>
        <v>3270.966800000002</v>
      </c>
    </row>
    <row r="855" spans="2:17" x14ac:dyDescent="0.25">
      <c r="B855" s="109">
        <v>850</v>
      </c>
      <c r="C855" s="109" t="s">
        <v>6466</v>
      </c>
      <c r="D855" s="109">
        <v>1200068360</v>
      </c>
      <c r="E855" s="108" t="s">
        <v>4327</v>
      </c>
      <c r="F855" s="109">
        <v>2011</v>
      </c>
      <c r="G855" s="110">
        <v>44389</v>
      </c>
      <c r="H855" s="109">
        <f t="shared" si="132"/>
        <v>10</v>
      </c>
      <c r="I855" s="109">
        <v>10</v>
      </c>
      <c r="J855" s="111">
        <f t="shared" si="133"/>
        <v>9.5000000000000001E-2</v>
      </c>
      <c r="K855" s="112">
        <v>48820.4</v>
      </c>
      <c r="L855" s="112">
        <v>910.08</v>
      </c>
      <c r="M855" s="121">
        <v>0.34</v>
      </c>
      <c r="N855" s="112">
        <f t="shared" si="134"/>
        <v>65419.336000000003</v>
      </c>
      <c r="O855" s="112">
        <f t="shared" si="135"/>
        <v>62148.369200000001</v>
      </c>
      <c r="P855" s="114">
        <f t="shared" si="136"/>
        <v>3270.966800000002</v>
      </c>
      <c r="Q855" s="115">
        <f t="shared" si="137"/>
        <v>3270.966800000002</v>
      </c>
    </row>
    <row r="856" spans="2:17" x14ac:dyDescent="0.25">
      <c r="B856" s="109">
        <v>851</v>
      </c>
      <c r="C856" s="109" t="s">
        <v>6466</v>
      </c>
      <c r="D856" s="109">
        <v>1200077920</v>
      </c>
      <c r="E856" s="108" t="s">
        <v>4328</v>
      </c>
      <c r="F856" s="109">
        <v>2012</v>
      </c>
      <c r="G856" s="110">
        <v>44389</v>
      </c>
      <c r="H856" s="109">
        <f t="shared" si="132"/>
        <v>9</v>
      </c>
      <c r="I856" s="109">
        <v>10</v>
      </c>
      <c r="J856" s="111">
        <f t="shared" si="133"/>
        <v>9.5000000000000001E-2</v>
      </c>
      <c r="K856" s="112">
        <v>345075.6</v>
      </c>
      <c r="L856" s="112">
        <v>37126.46</v>
      </c>
      <c r="M856" s="121">
        <v>0.3</v>
      </c>
      <c r="N856" s="112">
        <f t="shared" si="134"/>
        <v>448598.27999999997</v>
      </c>
      <c r="O856" s="112">
        <f t="shared" si="135"/>
        <v>383551.52939999994</v>
      </c>
      <c r="P856" s="114">
        <f t="shared" si="136"/>
        <v>65046.750600000028</v>
      </c>
      <c r="Q856" s="115">
        <f t="shared" si="137"/>
        <v>58542.075540000027</v>
      </c>
    </row>
    <row r="857" spans="2:17" x14ac:dyDescent="0.25">
      <c r="B857" s="109">
        <v>852</v>
      </c>
      <c r="C857" s="109" t="s">
        <v>6466</v>
      </c>
      <c r="D857" s="109">
        <v>1200074690</v>
      </c>
      <c r="E857" s="108" t="s">
        <v>4329</v>
      </c>
      <c r="F857" s="109">
        <v>2012</v>
      </c>
      <c r="G857" s="110">
        <v>44389</v>
      </c>
      <c r="H857" s="109">
        <f t="shared" si="132"/>
        <v>9</v>
      </c>
      <c r="I857" s="109">
        <v>10</v>
      </c>
      <c r="J857" s="111">
        <f t="shared" si="133"/>
        <v>9.5000000000000001E-2</v>
      </c>
      <c r="K857" s="112">
        <v>57716.5</v>
      </c>
      <c r="L857" s="112">
        <v>7209.99</v>
      </c>
      <c r="M857" s="121">
        <v>0.3</v>
      </c>
      <c r="N857" s="112">
        <f t="shared" si="134"/>
        <v>75031.45</v>
      </c>
      <c r="O857" s="112">
        <f t="shared" si="135"/>
        <v>64151.889749999995</v>
      </c>
      <c r="P857" s="114">
        <f t="shared" si="136"/>
        <v>10879.560250000002</v>
      </c>
      <c r="Q857" s="115">
        <f t="shared" si="137"/>
        <v>9791.6042250000028</v>
      </c>
    </row>
    <row r="858" spans="2:17" x14ac:dyDescent="0.25">
      <c r="B858" s="109">
        <v>853</v>
      </c>
      <c r="C858" s="109" t="s">
        <v>6466</v>
      </c>
      <c r="D858" s="109">
        <v>1200074680</v>
      </c>
      <c r="E858" s="108" t="s">
        <v>4329</v>
      </c>
      <c r="F858" s="109">
        <v>2012</v>
      </c>
      <c r="G858" s="110">
        <v>44389</v>
      </c>
      <c r="H858" s="109">
        <f t="shared" si="132"/>
        <v>9</v>
      </c>
      <c r="I858" s="109">
        <v>10</v>
      </c>
      <c r="J858" s="111">
        <f t="shared" si="133"/>
        <v>9.5000000000000001E-2</v>
      </c>
      <c r="K858" s="112">
        <v>57716.5</v>
      </c>
      <c r="L858" s="112">
        <v>7209.99</v>
      </c>
      <c r="M858" s="121">
        <v>0.3</v>
      </c>
      <c r="N858" s="112">
        <f t="shared" si="134"/>
        <v>75031.45</v>
      </c>
      <c r="O858" s="112">
        <f t="shared" si="135"/>
        <v>64151.889749999995</v>
      </c>
      <c r="P858" s="114">
        <f t="shared" si="136"/>
        <v>10879.560250000002</v>
      </c>
      <c r="Q858" s="115">
        <f t="shared" si="137"/>
        <v>9791.6042250000028</v>
      </c>
    </row>
    <row r="859" spans="2:17" x14ac:dyDescent="0.25">
      <c r="B859" s="109">
        <v>854</v>
      </c>
      <c r="C859" s="109" t="s">
        <v>6466</v>
      </c>
      <c r="D859" s="109">
        <v>1200073320</v>
      </c>
      <c r="E859" s="108" t="s">
        <v>4330</v>
      </c>
      <c r="F859" s="109">
        <v>2012</v>
      </c>
      <c r="G859" s="110">
        <v>44389</v>
      </c>
      <c r="H859" s="109">
        <f t="shared" si="132"/>
        <v>9</v>
      </c>
      <c r="I859" s="109">
        <v>10</v>
      </c>
      <c r="J859" s="111">
        <f t="shared" si="133"/>
        <v>9.5000000000000001E-2</v>
      </c>
      <c r="K859" s="112">
        <v>27840</v>
      </c>
      <c r="L859" s="112">
        <v>2610.59</v>
      </c>
      <c r="M859" s="121">
        <v>0.3</v>
      </c>
      <c r="N859" s="112">
        <f t="shared" si="134"/>
        <v>36192</v>
      </c>
      <c r="O859" s="112">
        <f t="shared" si="135"/>
        <v>30944.16</v>
      </c>
      <c r="P859" s="114">
        <f t="shared" si="136"/>
        <v>5247.84</v>
      </c>
      <c r="Q859" s="115">
        <f t="shared" si="137"/>
        <v>4723.0560000000005</v>
      </c>
    </row>
    <row r="860" spans="2:17" x14ac:dyDescent="0.25">
      <c r="B860" s="109">
        <v>855</v>
      </c>
      <c r="C860" s="109" t="s">
        <v>6466</v>
      </c>
      <c r="D860" s="109">
        <v>1200074670</v>
      </c>
      <c r="E860" s="108" t="s">
        <v>4331</v>
      </c>
      <c r="F860" s="109">
        <v>2012</v>
      </c>
      <c r="G860" s="110">
        <v>44389</v>
      </c>
      <c r="H860" s="109">
        <f t="shared" si="132"/>
        <v>9</v>
      </c>
      <c r="I860" s="109">
        <v>10</v>
      </c>
      <c r="J860" s="111">
        <f t="shared" si="133"/>
        <v>9.5000000000000001E-2</v>
      </c>
      <c r="K860" s="112">
        <v>22500</v>
      </c>
      <c r="L860" s="112">
        <v>2804.84</v>
      </c>
      <c r="M860" s="121">
        <v>0.3</v>
      </c>
      <c r="N860" s="112">
        <f t="shared" si="134"/>
        <v>29250</v>
      </c>
      <c r="O860" s="112">
        <f t="shared" si="135"/>
        <v>25008.75</v>
      </c>
      <c r="P860" s="114">
        <f t="shared" si="136"/>
        <v>4241.25</v>
      </c>
      <c r="Q860" s="115">
        <f t="shared" si="137"/>
        <v>3817.125</v>
      </c>
    </row>
    <row r="861" spans="2:17" x14ac:dyDescent="0.25">
      <c r="B861" s="109">
        <v>856</v>
      </c>
      <c r="C861" s="109" t="s">
        <v>6466</v>
      </c>
      <c r="D861" s="109">
        <v>1200075030</v>
      </c>
      <c r="E861" s="108" t="s">
        <v>4332</v>
      </c>
      <c r="F861" s="109">
        <v>2012</v>
      </c>
      <c r="G861" s="110">
        <v>44389</v>
      </c>
      <c r="H861" s="109">
        <f t="shared" si="132"/>
        <v>9</v>
      </c>
      <c r="I861" s="109">
        <v>10</v>
      </c>
      <c r="J861" s="111">
        <f t="shared" si="133"/>
        <v>9.5000000000000001E-2</v>
      </c>
      <c r="K861" s="112">
        <v>17800</v>
      </c>
      <c r="L861" s="112">
        <v>2437.56</v>
      </c>
      <c r="M861" s="121">
        <v>0.3</v>
      </c>
      <c r="N861" s="112">
        <f t="shared" si="134"/>
        <v>23140</v>
      </c>
      <c r="O861" s="112">
        <f t="shared" si="135"/>
        <v>19784.7</v>
      </c>
      <c r="P861" s="114">
        <f t="shared" si="136"/>
        <v>3355.2999999999993</v>
      </c>
      <c r="Q861" s="115">
        <f t="shared" si="137"/>
        <v>3019.7699999999995</v>
      </c>
    </row>
    <row r="862" spans="2:17" x14ac:dyDescent="0.25">
      <c r="B862" s="109">
        <v>857</v>
      </c>
      <c r="C862" s="109" t="s">
        <v>6466</v>
      </c>
      <c r="D862" s="109">
        <v>1200073310</v>
      </c>
      <c r="E862" s="108" t="s">
        <v>4333</v>
      </c>
      <c r="F862" s="109">
        <v>2012</v>
      </c>
      <c r="G862" s="110">
        <v>44389</v>
      </c>
      <c r="H862" s="109">
        <f t="shared" si="132"/>
        <v>9</v>
      </c>
      <c r="I862" s="109">
        <v>10</v>
      </c>
      <c r="J862" s="111">
        <f t="shared" si="133"/>
        <v>9.5000000000000001E-2</v>
      </c>
      <c r="K862" s="112">
        <v>12000</v>
      </c>
      <c r="L862" s="112">
        <v>1128.4000000000001</v>
      </c>
      <c r="M862" s="121">
        <v>0.3</v>
      </c>
      <c r="N862" s="112">
        <f t="shared" si="134"/>
        <v>15600</v>
      </c>
      <c r="O862" s="112">
        <f t="shared" si="135"/>
        <v>13338</v>
      </c>
      <c r="P862" s="114">
        <f t="shared" si="136"/>
        <v>2262</v>
      </c>
      <c r="Q862" s="115">
        <f t="shared" si="137"/>
        <v>2035.8</v>
      </c>
    </row>
    <row r="863" spans="2:17" x14ac:dyDescent="0.25">
      <c r="B863" s="109">
        <v>858</v>
      </c>
      <c r="C863" s="109" t="s">
        <v>6466</v>
      </c>
      <c r="D863" s="109">
        <v>1200073630</v>
      </c>
      <c r="E863" s="108" t="s">
        <v>4334</v>
      </c>
      <c r="F863" s="109">
        <v>2012</v>
      </c>
      <c r="G863" s="110">
        <v>44389</v>
      </c>
      <c r="H863" s="109">
        <f t="shared" si="132"/>
        <v>9</v>
      </c>
      <c r="I863" s="109">
        <v>10</v>
      </c>
      <c r="J863" s="111">
        <f t="shared" si="133"/>
        <v>9.5000000000000001E-2</v>
      </c>
      <c r="K863" s="112">
        <v>10880</v>
      </c>
      <c r="L863" s="112">
        <v>1337.89</v>
      </c>
      <c r="M863" s="121">
        <v>0.3</v>
      </c>
      <c r="N863" s="112">
        <f t="shared" si="134"/>
        <v>14144</v>
      </c>
      <c r="O863" s="112">
        <f t="shared" si="135"/>
        <v>12093.119999999999</v>
      </c>
      <c r="P863" s="114">
        <f t="shared" si="136"/>
        <v>2050.880000000001</v>
      </c>
      <c r="Q863" s="115">
        <f t="shared" si="137"/>
        <v>1845.7920000000011</v>
      </c>
    </row>
    <row r="864" spans="2:17" x14ac:dyDescent="0.25">
      <c r="B864" s="109">
        <v>859</v>
      </c>
      <c r="C864" s="109" t="s">
        <v>6466</v>
      </c>
      <c r="D864" s="109">
        <v>1200074860</v>
      </c>
      <c r="E864" s="108" t="s">
        <v>4335</v>
      </c>
      <c r="F864" s="109">
        <v>2012</v>
      </c>
      <c r="G864" s="110">
        <v>44389</v>
      </c>
      <c r="H864" s="109">
        <f t="shared" si="132"/>
        <v>9</v>
      </c>
      <c r="I864" s="109">
        <v>10</v>
      </c>
      <c r="J864" s="111">
        <f t="shared" si="133"/>
        <v>9.5000000000000001E-2</v>
      </c>
      <c r="K864" s="112">
        <v>10880</v>
      </c>
      <c r="L864" s="112">
        <v>1367.62</v>
      </c>
      <c r="M864" s="121">
        <v>0.3</v>
      </c>
      <c r="N864" s="112">
        <f t="shared" si="134"/>
        <v>14144</v>
      </c>
      <c r="O864" s="112">
        <f t="shared" si="135"/>
        <v>12093.119999999999</v>
      </c>
      <c r="P864" s="114">
        <f t="shared" si="136"/>
        <v>2050.880000000001</v>
      </c>
      <c r="Q864" s="115">
        <f t="shared" si="137"/>
        <v>1845.7920000000011</v>
      </c>
    </row>
    <row r="865" spans="2:17" x14ac:dyDescent="0.25">
      <c r="B865" s="109">
        <v>860</v>
      </c>
      <c r="C865" s="109" t="s">
        <v>6466</v>
      </c>
      <c r="D865" s="109">
        <v>1200077970</v>
      </c>
      <c r="E865" s="108" t="s">
        <v>4336</v>
      </c>
      <c r="F865" s="109">
        <v>2013</v>
      </c>
      <c r="G865" s="110">
        <v>44389</v>
      </c>
      <c r="H865" s="109">
        <f t="shared" si="132"/>
        <v>8</v>
      </c>
      <c r="I865" s="109">
        <v>15</v>
      </c>
      <c r="J865" s="111">
        <f t="shared" si="133"/>
        <v>6.3333333333333325E-2</v>
      </c>
      <c r="K865" s="112">
        <v>972512.8</v>
      </c>
      <c r="L865" s="112">
        <v>58402.57</v>
      </c>
      <c r="M865" s="121">
        <v>0.18</v>
      </c>
      <c r="N865" s="112">
        <f t="shared" si="134"/>
        <v>1147565.1040000001</v>
      </c>
      <c r="O865" s="112">
        <f t="shared" si="135"/>
        <v>581432.98602666659</v>
      </c>
      <c r="P865" s="114">
        <f t="shared" si="136"/>
        <v>566132.11797333346</v>
      </c>
      <c r="Q865" s="115">
        <f t="shared" si="137"/>
        <v>509518.90617600014</v>
      </c>
    </row>
    <row r="866" spans="2:17" x14ac:dyDescent="0.25">
      <c r="B866" s="109">
        <v>861</v>
      </c>
      <c r="C866" s="109" t="s">
        <v>6466</v>
      </c>
      <c r="D866" s="109">
        <v>1200081370</v>
      </c>
      <c r="E866" s="108" t="s">
        <v>4337</v>
      </c>
      <c r="F866" s="109">
        <v>2013</v>
      </c>
      <c r="G866" s="110">
        <v>44389</v>
      </c>
      <c r="H866" s="109">
        <f t="shared" si="132"/>
        <v>8</v>
      </c>
      <c r="I866" s="109">
        <v>15</v>
      </c>
      <c r="J866" s="111">
        <f t="shared" si="133"/>
        <v>6.3333333333333325E-2</v>
      </c>
      <c r="K866" s="112">
        <v>565000</v>
      </c>
      <c r="L866" s="112">
        <v>131358.75</v>
      </c>
      <c r="M866" s="121">
        <v>0.18</v>
      </c>
      <c r="N866" s="112">
        <f t="shared" si="134"/>
        <v>666700</v>
      </c>
      <c r="O866" s="112">
        <f t="shared" si="135"/>
        <v>337794.66666666663</v>
      </c>
      <c r="P866" s="114">
        <f t="shared" si="136"/>
        <v>328905.33333333337</v>
      </c>
      <c r="Q866" s="115">
        <f t="shared" si="137"/>
        <v>296014.80000000005</v>
      </c>
    </row>
    <row r="867" spans="2:17" x14ac:dyDescent="0.25">
      <c r="B867" s="109">
        <v>862</v>
      </c>
      <c r="C867" s="109" t="s">
        <v>6466</v>
      </c>
      <c r="D867" s="109">
        <v>1200074250</v>
      </c>
      <c r="E867" s="108" t="s">
        <v>4338</v>
      </c>
      <c r="F867" s="109">
        <v>2013</v>
      </c>
      <c r="G867" s="110">
        <v>44389</v>
      </c>
      <c r="H867" s="109">
        <f t="shared" si="132"/>
        <v>8</v>
      </c>
      <c r="I867" s="109">
        <v>15</v>
      </c>
      <c r="J867" s="111">
        <f t="shared" si="133"/>
        <v>6.3333333333333325E-2</v>
      </c>
      <c r="K867" s="112">
        <v>514288.4</v>
      </c>
      <c r="L867" s="112">
        <v>85792.13</v>
      </c>
      <c r="M867" s="121">
        <v>0.18</v>
      </c>
      <c r="N867" s="112">
        <f t="shared" si="134"/>
        <v>606860.31200000003</v>
      </c>
      <c r="O867" s="112">
        <f t="shared" si="135"/>
        <v>307475.8914133333</v>
      </c>
      <c r="P867" s="114">
        <f t="shared" si="136"/>
        <v>299384.42058666673</v>
      </c>
      <c r="Q867" s="115">
        <f t="shared" si="137"/>
        <v>269445.97852800007</v>
      </c>
    </row>
    <row r="868" spans="2:17" x14ac:dyDescent="0.25">
      <c r="B868" s="109">
        <v>863</v>
      </c>
      <c r="C868" s="109" t="s">
        <v>6466</v>
      </c>
      <c r="D868" s="109">
        <v>1200081430</v>
      </c>
      <c r="E868" s="108" t="s">
        <v>4339</v>
      </c>
      <c r="F868" s="109">
        <v>2013</v>
      </c>
      <c r="G868" s="110">
        <v>44389</v>
      </c>
      <c r="H868" s="109">
        <f t="shared" si="132"/>
        <v>8</v>
      </c>
      <c r="I868" s="109">
        <v>10</v>
      </c>
      <c r="J868" s="111">
        <f t="shared" si="133"/>
        <v>9.5000000000000001E-2</v>
      </c>
      <c r="K868" s="112">
        <v>331404</v>
      </c>
      <c r="L868" s="112">
        <v>77566.81</v>
      </c>
      <c r="M868" s="121">
        <v>0.18</v>
      </c>
      <c r="N868" s="112">
        <f t="shared" si="134"/>
        <v>391056.72</v>
      </c>
      <c r="O868" s="112">
        <f t="shared" si="135"/>
        <v>297203.10719999997</v>
      </c>
      <c r="P868" s="114">
        <f t="shared" si="136"/>
        <v>93853.612800000003</v>
      </c>
      <c r="Q868" s="115">
        <f t="shared" si="137"/>
        <v>84468.251520000005</v>
      </c>
    </row>
    <row r="869" spans="2:17" x14ac:dyDescent="0.25">
      <c r="B869" s="109">
        <v>864</v>
      </c>
      <c r="C869" s="109" t="s">
        <v>6466</v>
      </c>
      <c r="D869" s="109">
        <v>1200081440</v>
      </c>
      <c r="E869" s="108" t="s">
        <v>4339</v>
      </c>
      <c r="F869" s="109">
        <v>2013</v>
      </c>
      <c r="G869" s="110">
        <v>44389</v>
      </c>
      <c r="H869" s="109">
        <f t="shared" si="132"/>
        <v>8</v>
      </c>
      <c r="I869" s="109">
        <v>10</v>
      </c>
      <c r="J869" s="111">
        <f t="shared" si="133"/>
        <v>9.5000000000000001E-2</v>
      </c>
      <c r="K869" s="112">
        <v>326239</v>
      </c>
      <c r="L869" s="112">
        <v>76357.88</v>
      </c>
      <c r="M869" s="121">
        <v>0.18</v>
      </c>
      <c r="N869" s="112">
        <f t="shared" si="134"/>
        <v>384962.01999999996</v>
      </c>
      <c r="O869" s="112">
        <f t="shared" si="135"/>
        <v>292571.13519999996</v>
      </c>
      <c r="P869" s="114">
        <f t="shared" si="136"/>
        <v>92390.8848</v>
      </c>
      <c r="Q869" s="115">
        <f t="shared" si="137"/>
        <v>83151.796320000009</v>
      </c>
    </row>
    <row r="870" spans="2:17" x14ac:dyDescent="0.25">
      <c r="B870" s="109">
        <v>865</v>
      </c>
      <c r="C870" s="109" t="s">
        <v>6466</v>
      </c>
      <c r="D870" s="109">
        <v>1200075470</v>
      </c>
      <c r="E870" s="108" t="s">
        <v>4340</v>
      </c>
      <c r="F870" s="109">
        <v>2013</v>
      </c>
      <c r="G870" s="110">
        <v>44389</v>
      </c>
      <c r="H870" s="109">
        <f t="shared" si="132"/>
        <v>8</v>
      </c>
      <c r="I870" s="109">
        <v>10</v>
      </c>
      <c r="J870" s="111">
        <f t="shared" si="133"/>
        <v>9.5000000000000001E-2</v>
      </c>
      <c r="K870" s="112">
        <v>201888</v>
      </c>
      <c r="L870" s="112">
        <v>33599.519999999997</v>
      </c>
      <c r="M870" s="121">
        <v>0.18</v>
      </c>
      <c r="N870" s="112">
        <f t="shared" si="134"/>
        <v>238227.84</v>
      </c>
      <c r="O870" s="112">
        <f t="shared" si="135"/>
        <v>181053.15839999999</v>
      </c>
      <c r="P870" s="114">
        <f t="shared" si="136"/>
        <v>57174.681600000011</v>
      </c>
      <c r="Q870" s="115">
        <f t="shared" si="137"/>
        <v>51457.213440000014</v>
      </c>
    </row>
    <row r="871" spans="2:17" x14ac:dyDescent="0.25">
      <c r="B871" s="109">
        <v>866</v>
      </c>
      <c r="C871" s="109" t="s">
        <v>6466</v>
      </c>
      <c r="D871" s="109">
        <v>1200082220</v>
      </c>
      <c r="E871" s="108" t="s">
        <v>4341</v>
      </c>
      <c r="F871" s="109">
        <v>2013</v>
      </c>
      <c r="G871" s="110">
        <v>44389</v>
      </c>
      <c r="H871" s="109">
        <f t="shared" si="132"/>
        <v>8</v>
      </c>
      <c r="I871" s="109">
        <v>10</v>
      </c>
      <c r="J871" s="111">
        <f t="shared" si="133"/>
        <v>9.5000000000000001E-2</v>
      </c>
      <c r="K871" s="112">
        <v>132300</v>
      </c>
      <c r="L871" s="112">
        <v>31927.34</v>
      </c>
      <c r="M871" s="121">
        <v>0.18</v>
      </c>
      <c r="N871" s="112">
        <f t="shared" si="134"/>
        <v>156114</v>
      </c>
      <c r="O871" s="112">
        <f t="shared" si="135"/>
        <v>118646.64</v>
      </c>
      <c r="P871" s="114">
        <f t="shared" si="136"/>
        <v>37467.360000000001</v>
      </c>
      <c r="Q871" s="115">
        <f t="shared" si="137"/>
        <v>33720.624000000003</v>
      </c>
    </row>
    <row r="872" spans="2:17" x14ac:dyDescent="0.25">
      <c r="B872" s="109">
        <v>867</v>
      </c>
      <c r="C872" s="109" t="s">
        <v>6466</v>
      </c>
      <c r="D872" s="109">
        <v>1200079740</v>
      </c>
      <c r="E872" s="108" t="s">
        <v>4342</v>
      </c>
      <c r="F872" s="109">
        <v>2013</v>
      </c>
      <c r="G872" s="110">
        <v>44389</v>
      </c>
      <c r="H872" s="109">
        <f t="shared" si="132"/>
        <v>8</v>
      </c>
      <c r="I872" s="109">
        <v>10</v>
      </c>
      <c r="J872" s="111">
        <f t="shared" si="133"/>
        <v>9.5000000000000001E-2</v>
      </c>
      <c r="K872" s="112">
        <v>40815</v>
      </c>
      <c r="L872" s="112">
        <v>11359.87</v>
      </c>
      <c r="M872" s="121">
        <v>0.18</v>
      </c>
      <c r="N872" s="112">
        <f t="shared" si="134"/>
        <v>48161.7</v>
      </c>
      <c r="O872" s="112">
        <f t="shared" si="135"/>
        <v>36602.892</v>
      </c>
      <c r="P872" s="114">
        <f t="shared" si="136"/>
        <v>11558.807999999997</v>
      </c>
      <c r="Q872" s="115">
        <f t="shared" si="137"/>
        <v>10402.927199999998</v>
      </c>
    </row>
    <row r="873" spans="2:17" x14ac:dyDescent="0.25">
      <c r="B873" s="109">
        <v>868</v>
      </c>
      <c r="C873" s="109" t="s">
        <v>6466</v>
      </c>
      <c r="D873" s="109">
        <v>1200081360</v>
      </c>
      <c r="E873" s="108" t="s">
        <v>3118</v>
      </c>
      <c r="F873" s="109">
        <v>2013</v>
      </c>
      <c r="G873" s="110">
        <v>44389</v>
      </c>
      <c r="H873" s="109">
        <f t="shared" si="132"/>
        <v>8</v>
      </c>
      <c r="I873" s="109">
        <v>10</v>
      </c>
      <c r="J873" s="111">
        <f t="shared" si="133"/>
        <v>9.5000000000000001E-2</v>
      </c>
      <c r="K873" s="112">
        <v>32434.95</v>
      </c>
      <c r="L873" s="112">
        <v>7325.61</v>
      </c>
      <c r="M873" s="121">
        <v>0.18</v>
      </c>
      <c r="N873" s="112">
        <f t="shared" si="134"/>
        <v>38273.241000000002</v>
      </c>
      <c r="O873" s="112">
        <f t="shared" si="135"/>
        <v>29087.66316</v>
      </c>
      <c r="P873" s="114">
        <f t="shared" si="136"/>
        <v>9185.5778400000017</v>
      </c>
      <c r="Q873" s="115">
        <f t="shared" si="137"/>
        <v>8267.0200560000012</v>
      </c>
    </row>
    <row r="874" spans="2:17" x14ac:dyDescent="0.25">
      <c r="B874" s="109">
        <v>869</v>
      </c>
      <c r="C874" s="109" t="s">
        <v>6466</v>
      </c>
      <c r="D874" s="109">
        <v>1200081530</v>
      </c>
      <c r="E874" s="108" t="s">
        <v>4343</v>
      </c>
      <c r="F874" s="109">
        <v>2013</v>
      </c>
      <c r="G874" s="110">
        <v>44389</v>
      </c>
      <c r="H874" s="109">
        <f t="shared" si="132"/>
        <v>8</v>
      </c>
      <c r="I874" s="109">
        <v>10</v>
      </c>
      <c r="J874" s="111">
        <f t="shared" si="133"/>
        <v>9.5000000000000001E-2</v>
      </c>
      <c r="K874" s="112">
        <v>30413</v>
      </c>
      <c r="L874" s="112">
        <v>7477.95</v>
      </c>
      <c r="M874" s="121">
        <v>7.0000000000000007E-2</v>
      </c>
      <c r="N874" s="112">
        <f t="shared" si="134"/>
        <v>32541.910000000003</v>
      </c>
      <c r="O874" s="112">
        <f t="shared" si="135"/>
        <v>24731.851600000002</v>
      </c>
      <c r="P874" s="138">
        <f t="shared" ref="P874:P892" si="138">IF(N874-O874&lt;=0,5%*K874,N874-O874)</f>
        <v>7810.0584000000017</v>
      </c>
      <c r="Q874" s="139">
        <f t="shared" ref="Q874:Q892" si="139">IF(P874=K874*5%,P874,P874*0.9)</f>
        <v>7029.0525600000019</v>
      </c>
    </row>
    <row r="875" spans="2:17" x14ac:dyDescent="0.25">
      <c r="B875" s="109">
        <v>870</v>
      </c>
      <c r="C875" s="109" t="s">
        <v>6466</v>
      </c>
      <c r="D875" s="109">
        <v>1200077870</v>
      </c>
      <c r="E875" s="108" t="s">
        <v>4344</v>
      </c>
      <c r="F875" s="109">
        <v>2013</v>
      </c>
      <c r="G875" s="110">
        <v>44389</v>
      </c>
      <c r="H875" s="109">
        <f t="shared" si="132"/>
        <v>8</v>
      </c>
      <c r="I875" s="109">
        <v>10</v>
      </c>
      <c r="J875" s="111">
        <f t="shared" si="133"/>
        <v>9.5000000000000001E-2</v>
      </c>
      <c r="K875" s="112">
        <v>26520</v>
      </c>
      <c r="L875" s="112">
        <v>4890.53</v>
      </c>
      <c r="M875" s="121">
        <v>0.18</v>
      </c>
      <c r="N875" s="112">
        <f t="shared" si="134"/>
        <v>31293.599999999999</v>
      </c>
      <c r="O875" s="112">
        <f t="shared" si="135"/>
        <v>23783.135999999999</v>
      </c>
      <c r="P875" s="114">
        <f t="shared" ref="P875:P891" si="140">IF(N875-O875&lt;=0,5%*N875,N875-O875)</f>
        <v>7510.4639999999999</v>
      </c>
      <c r="Q875" s="115">
        <f t="shared" ref="Q875:Q891" si="141">IF(P875=N875*5%,P875,P875*0.9)</f>
        <v>6759.4175999999998</v>
      </c>
    </row>
    <row r="876" spans="2:17" x14ac:dyDescent="0.25">
      <c r="B876" s="109">
        <v>871</v>
      </c>
      <c r="C876" s="109" t="s">
        <v>6466</v>
      </c>
      <c r="D876" s="109">
        <v>1200077300</v>
      </c>
      <c r="E876" s="108" t="s">
        <v>4345</v>
      </c>
      <c r="F876" s="109">
        <v>2013</v>
      </c>
      <c r="G876" s="110">
        <v>44389</v>
      </c>
      <c r="H876" s="109">
        <f t="shared" si="132"/>
        <v>8</v>
      </c>
      <c r="I876" s="109">
        <v>10</v>
      </c>
      <c r="J876" s="111">
        <f t="shared" si="133"/>
        <v>9.5000000000000001E-2</v>
      </c>
      <c r="K876" s="112">
        <v>10450</v>
      </c>
      <c r="L876" s="112">
        <v>1800.37</v>
      </c>
      <c r="M876" s="121">
        <v>0.18</v>
      </c>
      <c r="N876" s="112">
        <f t="shared" si="134"/>
        <v>12331</v>
      </c>
      <c r="O876" s="112">
        <f t="shared" si="135"/>
        <v>9371.56</v>
      </c>
      <c r="P876" s="114">
        <f t="shared" si="140"/>
        <v>2959.4400000000005</v>
      </c>
      <c r="Q876" s="115">
        <f t="shared" si="141"/>
        <v>2663.4960000000005</v>
      </c>
    </row>
    <row r="877" spans="2:17" x14ac:dyDescent="0.25">
      <c r="B877" s="109">
        <v>872</v>
      </c>
      <c r="C877" s="109" t="s">
        <v>6466</v>
      </c>
      <c r="D877" s="109">
        <v>1200086450</v>
      </c>
      <c r="E877" s="108" t="s">
        <v>4346</v>
      </c>
      <c r="F877" s="109">
        <v>2014</v>
      </c>
      <c r="G877" s="110">
        <v>44389</v>
      </c>
      <c r="H877" s="109">
        <f t="shared" si="132"/>
        <v>7</v>
      </c>
      <c r="I877" s="109">
        <v>15</v>
      </c>
      <c r="J877" s="111">
        <f t="shared" si="133"/>
        <v>6.3333333333333325E-2</v>
      </c>
      <c r="K877" s="112">
        <v>3997973</v>
      </c>
      <c r="L877" s="112">
        <v>1141339.1399999999</v>
      </c>
      <c r="M877" s="121">
        <v>0.08</v>
      </c>
      <c r="N877" s="112">
        <f t="shared" si="134"/>
        <v>4317810.84</v>
      </c>
      <c r="O877" s="112">
        <f t="shared" si="135"/>
        <v>1914229.4723999996</v>
      </c>
      <c r="P877" s="114">
        <f t="shared" si="140"/>
        <v>2403581.3676000005</v>
      </c>
      <c r="Q877" s="115">
        <f t="shared" si="141"/>
        <v>2163223.2308400003</v>
      </c>
    </row>
    <row r="878" spans="2:17" x14ac:dyDescent="0.25">
      <c r="B878" s="109">
        <v>873</v>
      </c>
      <c r="C878" s="109" t="s">
        <v>6466</v>
      </c>
      <c r="D878" s="109">
        <v>1200094440</v>
      </c>
      <c r="E878" s="108" t="s">
        <v>4347</v>
      </c>
      <c r="F878" s="109">
        <v>2014</v>
      </c>
      <c r="G878" s="110">
        <v>44389</v>
      </c>
      <c r="H878" s="109">
        <f t="shared" si="132"/>
        <v>7</v>
      </c>
      <c r="I878" s="109">
        <v>15</v>
      </c>
      <c r="J878" s="111">
        <f t="shared" si="133"/>
        <v>6.3333333333333325E-2</v>
      </c>
      <c r="K878" s="112">
        <v>2031181.58</v>
      </c>
      <c r="L878" s="112">
        <v>724547.5</v>
      </c>
      <c r="M878" s="121">
        <v>0.08</v>
      </c>
      <c r="N878" s="112">
        <f t="shared" si="134"/>
        <v>2193676.1064000004</v>
      </c>
      <c r="O878" s="112">
        <f t="shared" si="135"/>
        <v>972529.74050399999</v>
      </c>
      <c r="P878" s="114">
        <f t="shared" si="140"/>
        <v>1221146.3658960005</v>
      </c>
      <c r="Q878" s="115">
        <f t="shared" si="141"/>
        <v>1099031.7293064005</v>
      </c>
    </row>
    <row r="879" spans="2:17" x14ac:dyDescent="0.25">
      <c r="B879" s="109">
        <v>874</v>
      </c>
      <c r="C879" s="109" t="s">
        <v>6466</v>
      </c>
      <c r="D879" s="109">
        <v>1200094420</v>
      </c>
      <c r="E879" s="108" t="s">
        <v>4347</v>
      </c>
      <c r="F879" s="109">
        <v>2014</v>
      </c>
      <c r="G879" s="110">
        <v>44389</v>
      </c>
      <c r="H879" s="109">
        <f t="shared" si="132"/>
        <v>7</v>
      </c>
      <c r="I879" s="109">
        <v>15</v>
      </c>
      <c r="J879" s="111">
        <f t="shared" si="133"/>
        <v>6.3333333333333325E-2</v>
      </c>
      <c r="K879" s="112">
        <v>2024744.85</v>
      </c>
      <c r="L879" s="112">
        <v>722251.42</v>
      </c>
      <c r="M879" s="121">
        <v>0.08</v>
      </c>
      <c r="N879" s="112">
        <f t="shared" si="134"/>
        <v>2186724.4380000001</v>
      </c>
      <c r="O879" s="112">
        <f t="shared" si="135"/>
        <v>969447.83417999989</v>
      </c>
      <c r="P879" s="114">
        <f t="shared" si="140"/>
        <v>1217276.6038200003</v>
      </c>
      <c r="Q879" s="115">
        <f t="shared" si="141"/>
        <v>1095548.9434380003</v>
      </c>
    </row>
    <row r="880" spans="2:17" x14ac:dyDescent="0.25">
      <c r="B880" s="109">
        <v>875</v>
      </c>
      <c r="C880" s="109" t="s">
        <v>6466</v>
      </c>
      <c r="D880" s="109">
        <v>1200094430</v>
      </c>
      <c r="E880" s="108" t="s">
        <v>4347</v>
      </c>
      <c r="F880" s="109">
        <v>2014</v>
      </c>
      <c r="G880" s="110">
        <v>44389</v>
      </c>
      <c r="H880" s="109">
        <f t="shared" si="132"/>
        <v>7</v>
      </c>
      <c r="I880" s="109">
        <v>15</v>
      </c>
      <c r="J880" s="111">
        <f t="shared" si="133"/>
        <v>6.3333333333333325E-2</v>
      </c>
      <c r="K880" s="112">
        <v>2024743.85</v>
      </c>
      <c r="L880" s="112">
        <v>722251.07</v>
      </c>
      <c r="M880" s="121">
        <v>0.08</v>
      </c>
      <c r="N880" s="112">
        <f t="shared" si="134"/>
        <v>2186723.3580000005</v>
      </c>
      <c r="O880" s="112">
        <f t="shared" si="135"/>
        <v>969447.35537999996</v>
      </c>
      <c r="P880" s="114">
        <f t="shared" si="140"/>
        <v>1217276.0026200004</v>
      </c>
      <c r="Q880" s="115">
        <f t="shared" si="141"/>
        <v>1095548.4023580004</v>
      </c>
    </row>
    <row r="881" spans="2:17" x14ac:dyDescent="0.25">
      <c r="B881" s="109">
        <v>876</v>
      </c>
      <c r="C881" s="109" t="s">
        <v>6466</v>
      </c>
      <c r="D881" s="109">
        <v>1200092020</v>
      </c>
      <c r="E881" s="108" t="s">
        <v>4348</v>
      </c>
      <c r="F881" s="109">
        <v>2014</v>
      </c>
      <c r="G881" s="110">
        <v>44389</v>
      </c>
      <c r="H881" s="109">
        <f t="shared" si="132"/>
        <v>7</v>
      </c>
      <c r="I881" s="109">
        <v>15</v>
      </c>
      <c r="J881" s="111">
        <f t="shared" si="133"/>
        <v>6.3333333333333325E-2</v>
      </c>
      <c r="K881" s="112">
        <v>1627037.76</v>
      </c>
      <c r="L881" s="112">
        <v>562553.85</v>
      </c>
      <c r="M881" s="121">
        <v>0.08</v>
      </c>
      <c r="N881" s="112">
        <f t="shared" si="134"/>
        <v>1757200.7808000001</v>
      </c>
      <c r="O881" s="112">
        <f t="shared" si="135"/>
        <v>779025.67948799988</v>
      </c>
      <c r="P881" s="114">
        <f t="shared" si="140"/>
        <v>978175.10131200019</v>
      </c>
      <c r="Q881" s="115">
        <f t="shared" si="141"/>
        <v>880357.59118080023</v>
      </c>
    </row>
    <row r="882" spans="2:17" x14ac:dyDescent="0.25">
      <c r="B882" s="109">
        <v>877</v>
      </c>
      <c r="C882" s="109" t="s">
        <v>6466</v>
      </c>
      <c r="D882" s="109">
        <v>1200092010</v>
      </c>
      <c r="E882" s="108" t="s">
        <v>4348</v>
      </c>
      <c r="F882" s="109">
        <v>2014</v>
      </c>
      <c r="G882" s="110">
        <v>44389</v>
      </c>
      <c r="H882" s="109">
        <f t="shared" si="132"/>
        <v>7</v>
      </c>
      <c r="I882" s="109">
        <v>15</v>
      </c>
      <c r="J882" s="111">
        <f t="shared" si="133"/>
        <v>6.3333333333333325E-2</v>
      </c>
      <c r="K882" s="112">
        <v>1627037.76</v>
      </c>
      <c r="L882" s="112">
        <v>558541.98</v>
      </c>
      <c r="M882" s="121">
        <v>0.08</v>
      </c>
      <c r="N882" s="112">
        <f t="shared" si="134"/>
        <v>1757200.7808000001</v>
      </c>
      <c r="O882" s="112">
        <f t="shared" si="135"/>
        <v>779025.67948799988</v>
      </c>
      <c r="P882" s="114">
        <f t="shared" si="140"/>
        <v>978175.10131200019</v>
      </c>
      <c r="Q882" s="115">
        <f t="shared" si="141"/>
        <v>880357.59118080023</v>
      </c>
    </row>
    <row r="883" spans="2:17" x14ac:dyDescent="0.25">
      <c r="B883" s="109">
        <v>878</v>
      </c>
      <c r="C883" s="109" t="s">
        <v>6466</v>
      </c>
      <c r="D883" s="109">
        <v>1200091950</v>
      </c>
      <c r="E883" s="108" t="s">
        <v>4348</v>
      </c>
      <c r="F883" s="109">
        <v>2014</v>
      </c>
      <c r="G883" s="110">
        <v>44389</v>
      </c>
      <c r="H883" s="109">
        <f t="shared" si="132"/>
        <v>7</v>
      </c>
      <c r="I883" s="109">
        <v>15</v>
      </c>
      <c r="J883" s="111">
        <f t="shared" si="133"/>
        <v>6.3333333333333325E-2</v>
      </c>
      <c r="K883" s="112">
        <v>1627037.76</v>
      </c>
      <c r="L883" s="112">
        <v>558541.98</v>
      </c>
      <c r="M883" s="121">
        <v>0.08</v>
      </c>
      <c r="N883" s="112">
        <f t="shared" si="134"/>
        <v>1757200.7808000001</v>
      </c>
      <c r="O883" s="112">
        <f t="shared" si="135"/>
        <v>779025.67948799988</v>
      </c>
      <c r="P883" s="114">
        <f t="shared" si="140"/>
        <v>978175.10131200019</v>
      </c>
      <c r="Q883" s="115">
        <f t="shared" si="141"/>
        <v>880357.59118080023</v>
      </c>
    </row>
    <row r="884" spans="2:17" x14ac:dyDescent="0.25">
      <c r="B884" s="109">
        <v>879</v>
      </c>
      <c r="C884" s="109" t="s">
        <v>6466</v>
      </c>
      <c r="D884" s="109">
        <v>1200090570</v>
      </c>
      <c r="E884" s="108" t="s">
        <v>1333</v>
      </c>
      <c r="F884" s="109">
        <v>2014</v>
      </c>
      <c r="G884" s="110">
        <v>44389</v>
      </c>
      <c r="H884" s="109">
        <f t="shared" si="132"/>
        <v>7</v>
      </c>
      <c r="I884" s="109">
        <v>8</v>
      </c>
      <c r="J884" s="111">
        <f t="shared" si="133"/>
        <v>0.11874999999999999</v>
      </c>
      <c r="K884" s="112">
        <v>1421609</v>
      </c>
      <c r="L884" s="112">
        <v>419082.54</v>
      </c>
      <c r="M884" s="121">
        <v>0.08</v>
      </c>
      <c r="N884" s="112">
        <f t="shared" si="134"/>
        <v>1535337.7200000002</v>
      </c>
      <c r="O884" s="112">
        <f t="shared" si="135"/>
        <v>1276249.4797500002</v>
      </c>
      <c r="P884" s="114">
        <f t="shared" si="140"/>
        <v>259088.24025000003</v>
      </c>
      <c r="Q884" s="115">
        <f t="shared" si="141"/>
        <v>233179.41622500002</v>
      </c>
    </row>
    <row r="885" spans="2:17" x14ac:dyDescent="0.25">
      <c r="B885" s="109">
        <v>880</v>
      </c>
      <c r="C885" s="109" t="s">
        <v>6466</v>
      </c>
      <c r="D885" s="109">
        <v>1200094300</v>
      </c>
      <c r="E885" s="108" t="s">
        <v>4349</v>
      </c>
      <c r="F885" s="109">
        <v>2014</v>
      </c>
      <c r="G885" s="110">
        <v>44389</v>
      </c>
      <c r="H885" s="109">
        <f t="shared" si="132"/>
        <v>7</v>
      </c>
      <c r="I885" s="109">
        <v>8</v>
      </c>
      <c r="J885" s="111">
        <f t="shared" si="133"/>
        <v>0.11874999999999999</v>
      </c>
      <c r="K885" s="112">
        <v>1232069</v>
      </c>
      <c r="L885" s="112">
        <v>433080.68</v>
      </c>
      <c r="M885" s="121">
        <v>0.08</v>
      </c>
      <c r="N885" s="112">
        <f t="shared" si="134"/>
        <v>1330634.52</v>
      </c>
      <c r="O885" s="112">
        <f t="shared" si="135"/>
        <v>1106089.94475</v>
      </c>
      <c r="P885" s="114">
        <f t="shared" si="140"/>
        <v>224544.57524999999</v>
      </c>
      <c r="Q885" s="115">
        <f t="shared" si="141"/>
        <v>202090.11772499999</v>
      </c>
    </row>
    <row r="886" spans="2:17" x14ac:dyDescent="0.25">
      <c r="B886" s="109">
        <v>881</v>
      </c>
      <c r="C886" s="109" t="s">
        <v>6466</v>
      </c>
      <c r="D886" s="109">
        <v>1200082780</v>
      </c>
      <c r="E886" s="108" t="s">
        <v>4350</v>
      </c>
      <c r="F886" s="109">
        <v>2014</v>
      </c>
      <c r="G886" s="110">
        <v>44389</v>
      </c>
      <c r="H886" s="109">
        <f t="shared" si="132"/>
        <v>7</v>
      </c>
      <c r="I886" s="109">
        <v>15</v>
      </c>
      <c r="J886" s="111">
        <f t="shared" si="133"/>
        <v>6.3333333333333325E-2</v>
      </c>
      <c r="K886" s="112">
        <v>724140</v>
      </c>
      <c r="L886" s="112">
        <v>180501.81</v>
      </c>
      <c r="M886" s="121">
        <v>0.08</v>
      </c>
      <c r="N886" s="112">
        <f t="shared" si="134"/>
        <v>782071.20000000007</v>
      </c>
      <c r="O886" s="112">
        <f t="shared" si="135"/>
        <v>346718.23199999996</v>
      </c>
      <c r="P886" s="114">
        <f t="shared" si="140"/>
        <v>435352.96800000011</v>
      </c>
      <c r="Q886" s="115">
        <f t="shared" si="141"/>
        <v>391817.6712000001</v>
      </c>
    </row>
    <row r="887" spans="2:17" x14ac:dyDescent="0.25">
      <c r="B887" s="109">
        <v>882</v>
      </c>
      <c r="C887" s="109" t="s">
        <v>6466</v>
      </c>
      <c r="D887" s="109">
        <v>1200091560</v>
      </c>
      <c r="E887" s="108" t="s">
        <v>4351</v>
      </c>
      <c r="F887" s="109">
        <v>2014</v>
      </c>
      <c r="G887" s="110">
        <v>44389</v>
      </c>
      <c r="H887" s="109">
        <f t="shared" si="132"/>
        <v>7</v>
      </c>
      <c r="I887" s="109">
        <v>15</v>
      </c>
      <c r="J887" s="111">
        <f t="shared" si="133"/>
        <v>6.3333333333333325E-2</v>
      </c>
      <c r="K887" s="112">
        <v>658000</v>
      </c>
      <c r="L887" s="112">
        <v>204430.69</v>
      </c>
      <c r="M887" s="121">
        <v>0.08</v>
      </c>
      <c r="N887" s="112">
        <f t="shared" si="134"/>
        <v>710640</v>
      </c>
      <c r="O887" s="112">
        <f t="shared" si="135"/>
        <v>315050.39999999997</v>
      </c>
      <c r="P887" s="114">
        <f t="shared" si="140"/>
        <v>395589.60000000003</v>
      </c>
      <c r="Q887" s="115">
        <f t="shared" si="141"/>
        <v>356030.64</v>
      </c>
    </row>
    <row r="888" spans="2:17" x14ac:dyDescent="0.25">
      <c r="B888" s="109">
        <v>883</v>
      </c>
      <c r="C888" s="109" t="s">
        <v>6466</v>
      </c>
      <c r="D888" s="109">
        <v>1200084330</v>
      </c>
      <c r="E888" s="108" t="s">
        <v>4352</v>
      </c>
      <c r="F888" s="109">
        <v>2014</v>
      </c>
      <c r="G888" s="110">
        <v>44389</v>
      </c>
      <c r="H888" s="109">
        <f t="shared" si="132"/>
        <v>7</v>
      </c>
      <c r="I888" s="109">
        <v>10</v>
      </c>
      <c r="J888" s="111">
        <f t="shared" si="133"/>
        <v>9.5000000000000001E-2</v>
      </c>
      <c r="K888" s="112">
        <v>321220</v>
      </c>
      <c r="L888" s="112">
        <v>92933.79</v>
      </c>
      <c r="M888" s="121">
        <v>0.08</v>
      </c>
      <c r="N888" s="112">
        <f t="shared" si="134"/>
        <v>346917.60000000003</v>
      </c>
      <c r="O888" s="112">
        <f t="shared" si="135"/>
        <v>230700.20400000003</v>
      </c>
      <c r="P888" s="114">
        <f t="shared" si="140"/>
        <v>116217.39600000001</v>
      </c>
      <c r="Q888" s="115">
        <f t="shared" si="141"/>
        <v>104595.65640000001</v>
      </c>
    </row>
    <row r="889" spans="2:17" x14ac:dyDescent="0.25">
      <c r="B889" s="109">
        <v>884</v>
      </c>
      <c r="C889" s="109" t="s">
        <v>6466</v>
      </c>
      <c r="D889" s="109">
        <v>1200084340</v>
      </c>
      <c r="E889" s="108" t="s">
        <v>4352</v>
      </c>
      <c r="F889" s="109">
        <v>2014</v>
      </c>
      <c r="G889" s="110">
        <v>44389</v>
      </c>
      <c r="H889" s="109">
        <f t="shared" si="132"/>
        <v>7</v>
      </c>
      <c r="I889" s="109">
        <v>10</v>
      </c>
      <c r="J889" s="111">
        <f t="shared" si="133"/>
        <v>9.5000000000000001E-2</v>
      </c>
      <c r="K889" s="112">
        <v>321220</v>
      </c>
      <c r="L889" s="112">
        <v>92933.79</v>
      </c>
      <c r="M889" s="121">
        <v>0.08</v>
      </c>
      <c r="N889" s="112">
        <f t="shared" si="134"/>
        <v>346917.60000000003</v>
      </c>
      <c r="O889" s="112">
        <f t="shared" si="135"/>
        <v>230700.20400000003</v>
      </c>
      <c r="P889" s="114">
        <f t="shared" si="140"/>
        <v>116217.39600000001</v>
      </c>
      <c r="Q889" s="115">
        <f t="shared" si="141"/>
        <v>104595.65640000001</v>
      </c>
    </row>
    <row r="890" spans="2:17" x14ac:dyDescent="0.25">
      <c r="B890" s="109">
        <v>885</v>
      </c>
      <c r="C890" s="109" t="s">
        <v>6466</v>
      </c>
      <c r="D890" s="109">
        <v>1200091440</v>
      </c>
      <c r="E890" s="108" t="s">
        <v>4353</v>
      </c>
      <c r="F890" s="109">
        <v>2014</v>
      </c>
      <c r="G890" s="110">
        <v>44389</v>
      </c>
      <c r="H890" s="109">
        <f t="shared" si="132"/>
        <v>7</v>
      </c>
      <c r="I890" s="109">
        <v>10</v>
      </c>
      <c r="J890" s="111">
        <f t="shared" si="133"/>
        <v>9.5000000000000001E-2</v>
      </c>
      <c r="K890" s="112">
        <v>52040.160000000003</v>
      </c>
      <c r="L890" s="112">
        <v>16068.26</v>
      </c>
      <c r="M890" s="121">
        <v>0.08</v>
      </c>
      <c r="N890" s="112">
        <f t="shared" si="134"/>
        <v>56203.372800000005</v>
      </c>
      <c r="O890" s="112">
        <f t="shared" si="135"/>
        <v>37375.242912000002</v>
      </c>
      <c r="P890" s="114">
        <f t="shared" si="140"/>
        <v>18828.129888000003</v>
      </c>
      <c r="Q890" s="115">
        <f t="shared" si="141"/>
        <v>16945.316899200003</v>
      </c>
    </row>
    <row r="891" spans="2:17" x14ac:dyDescent="0.25">
      <c r="B891" s="109">
        <v>886</v>
      </c>
      <c r="C891" s="109" t="s">
        <v>6466</v>
      </c>
      <c r="D891" s="109">
        <v>1200094150</v>
      </c>
      <c r="E891" s="108" t="s">
        <v>3783</v>
      </c>
      <c r="F891" s="109">
        <v>2014</v>
      </c>
      <c r="G891" s="110">
        <v>44389</v>
      </c>
      <c r="H891" s="109">
        <f t="shared" si="132"/>
        <v>7</v>
      </c>
      <c r="I891" s="109">
        <v>10</v>
      </c>
      <c r="J891" s="111">
        <f t="shared" si="133"/>
        <v>9.5000000000000001E-2</v>
      </c>
      <c r="K891" s="112">
        <v>22492.16</v>
      </c>
      <c r="L891" s="112">
        <v>8023.21</v>
      </c>
      <c r="M891" s="121">
        <v>0.08</v>
      </c>
      <c r="N891" s="112">
        <f t="shared" si="134"/>
        <v>24291.532800000001</v>
      </c>
      <c r="O891" s="112">
        <f t="shared" si="135"/>
        <v>16153.869312000001</v>
      </c>
      <c r="P891" s="114">
        <f t="shared" si="140"/>
        <v>8137.6634880000001</v>
      </c>
      <c r="Q891" s="115">
        <f t="shared" si="141"/>
        <v>7323.8971392000003</v>
      </c>
    </row>
    <row r="892" spans="2:17" x14ac:dyDescent="0.25">
      <c r="B892" s="109">
        <v>887</v>
      </c>
      <c r="C892" s="109" t="s">
        <v>6466</v>
      </c>
      <c r="D892" s="109">
        <v>1200091460</v>
      </c>
      <c r="E892" s="108" t="s">
        <v>4354</v>
      </c>
      <c r="F892" s="109">
        <v>2014</v>
      </c>
      <c r="G892" s="110">
        <v>44389</v>
      </c>
      <c r="H892" s="109">
        <f t="shared" si="132"/>
        <v>7</v>
      </c>
      <c r="I892" s="109">
        <v>10</v>
      </c>
      <c r="J892" s="111">
        <f t="shared" si="133"/>
        <v>9.5000000000000001E-2</v>
      </c>
      <c r="K892" s="112">
        <v>18903.2</v>
      </c>
      <c r="L892" s="112">
        <v>5919.55</v>
      </c>
      <c r="M892" s="121">
        <v>0.01</v>
      </c>
      <c r="N892" s="112">
        <f t="shared" si="134"/>
        <v>19092.232</v>
      </c>
      <c r="O892" s="112">
        <f t="shared" si="135"/>
        <v>12696.334280000001</v>
      </c>
      <c r="P892" s="138">
        <f t="shared" si="138"/>
        <v>6395.897719999999</v>
      </c>
      <c r="Q892" s="139">
        <f t="shared" si="139"/>
        <v>5756.3079479999997</v>
      </c>
    </row>
    <row r="893" spans="2:17" x14ac:dyDescent="0.25">
      <c r="B893" s="109">
        <v>888</v>
      </c>
      <c r="C893" s="109" t="s">
        <v>6466</v>
      </c>
      <c r="D893" s="109">
        <v>1200096210</v>
      </c>
      <c r="E893" s="108" t="s">
        <v>4355</v>
      </c>
      <c r="F893" s="109">
        <v>2014</v>
      </c>
      <c r="G893" s="110">
        <v>44389</v>
      </c>
      <c r="H893" s="109">
        <f t="shared" si="132"/>
        <v>7</v>
      </c>
      <c r="I893" s="109">
        <v>10</v>
      </c>
      <c r="J893" s="111">
        <f t="shared" si="133"/>
        <v>9.5000000000000001E-2</v>
      </c>
      <c r="K893" s="112">
        <v>16888.89</v>
      </c>
      <c r="L893" s="112">
        <v>5936.56</v>
      </c>
      <c r="M893" s="121">
        <v>0.08</v>
      </c>
      <c r="N893" s="112">
        <f t="shared" si="134"/>
        <v>18240.001199999999</v>
      </c>
      <c r="O893" s="112">
        <f t="shared" si="135"/>
        <v>12129.600797999999</v>
      </c>
      <c r="P893" s="114">
        <f t="shared" ref="P893:P956" si="142">IF(N893-O893&lt;=0,5%*N893,N893-O893)</f>
        <v>6110.4004019999993</v>
      </c>
      <c r="Q893" s="115">
        <f t="shared" ref="Q893:Q956" si="143">IF(P893=N893*5%,P893,P893*0.9)</f>
        <v>5499.3603617999997</v>
      </c>
    </row>
    <row r="894" spans="2:17" x14ac:dyDescent="0.25">
      <c r="B894" s="109">
        <v>889</v>
      </c>
      <c r="C894" s="109" t="s">
        <v>6466</v>
      </c>
      <c r="D894" s="109">
        <v>1200091450</v>
      </c>
      <c r="E894" s="108" t="s">
        <v>4356</v>
      </c>
      <c r="F894" s="109">
        <v>2014</v>
      </c>
      <c r="G894" s="110">
        <v>44389</v>
      </c>
      <c r="H894" s="109">
        <f t="shared" si="132"/>
        <v>7</v>
      </c>
      <c r="I894" s="109">
        <v>3</v>
      </c>
      <c r="J894" s="111">
        <f t="shared" si="133"/>
        <v>0.31666666666666665</v>
      </c>
      <c r="K894" s="112">
        <v>5250</v>
      </c>
      <c r="L894" s="112">
        <v>1652.67</v>
      </c>
      <c r="M894" s="121">
        <v>0.08</v>
      </c>
      <c r="N894" s="112">
        <f t="shared" si="134"/>
        <v>5670</v>
      </c>
      <c r="O894" s="112">
        <f t="shared" si="135"/>
        <v>12568.5</v>
      </c>
      <c r="P894" s="114">
        <f t="shared" si="142"/>
        <v>283.5</v>
      </c>
      <c r="Q894" s="115">
        <f t="shared" si="143"/>
        <v>283.5</v>
      </c>
    </row>
    <row r="895" spans="2:17" x14ac:dyDescent="0.25">
      <c r="B895" s="109">
        <v>890</v>
      </c>
      <c r="C895" s="109" t="s">
        <v>6466</v>
      </c>
      <c r="D895" s="109">
        <v>1200091470</v>
      </c>
      <c r="E895" s="108" t="s">
        <v>4357</v>
      </c>
      <c r="F895" s="109">
        <v>2014</v>
      </c>
      <c r="G895" s="110">
        <v>44389</v>
      </c>
      <c r="H895" s="109">
        <f t="shared" si="132"/>
        <v>7</v>
      </c>
      <c r="I895" s="109">
        <v>10</v>
      </c>
      <c r="J895" s="111">
        <f t="shared" si="133"/>
        <v>9.5000000000000001E-2</v>
      </c>
      <c r="K895" s="112">
        <v>3437</v>
      </c>
      <c r="L895" s="112">
        <v>1056.52</v>
      </c>
      <c r="M895" s="121">
        <v>0.08</v>
      </c>
      <c r="N895" s="112">
        <f t="shared" si="134"/>
        <v>3711.96</v>
      </c>
      <c r="O895" s="112">
        <f t="shared" si="135"/>
        <v>2468.4534000000003</v>
      </c>
      <c r="P895" s="114">
        <f t="shared" si="142"/>
        <v>1243.5065999999997</v>
      </c>
      <c r="Q895" s="115">
        <f t="shared" si="143"/>
        <v>1119.1559399999999</v>
      </c>
    </row>
    <row r="896" spans="2:17" x14ac:dyDescent="0.25">
      <c r="B896" s="109">
        <v>891</v>
      </c>
      <c r="C896" s="109" t="s">
        <v>6466</v>
      </c>
      <c r="D896" s="109">
        <v>1200099530</v>
      </c>
      <c r="E896" s="108" t="s">
        <v>4358</v>
      </c>
      <c r="F896" s="109">
        <v>2015</v>
      </c>
      <c r="G896" s="110">
        <v>44389</v>
      </c>
      <c r="H896" s="109">
        <f t="shared" si="132"/>
        <v>6</v>
      </c>
      <c r="I896" s="109">
        <v>15</v>
      </c>
      <c r="J896" s="111">
        <f t="shared" si="133"/>
        <v>6.3333333333333325E-2</v>
      </c>
      <c r="K896" s="112">
        <v>3363552.59</v>
      </c>
      <c r="L896" s="112">
        <v>1260641.07</v>
      </c>
      <c r="M896" s="121">
        <v>0</v>
      </c>
      <c r="N896" s="112">
        <f t="shared" si="134"/>
        <v>3363552.59</v>
      </c>
      <c r="O896" s="112">
        <f t="shared" si="135"/>
        <v>1278149.9841999998</v>
      </c>
      <c r="P896" s="114">
        <f t="shared" si="142"/>
        <v>2085402.6058</v>
      </c>
      <c r="Q896" s="115">
        <f t="shared" si="143"/>
        <v>1876862.34522</v>
      </c>
    </row>
    <row r="897" spans="2:17" x14ac:dyDescent="0.25">
      <c r="B897" s="109">
        <v>892</v>
      </c>
      <c r="C897" s="109" t="s">
        <v>6466</v>
      </c>
      <c r="D897" s="109">
        <v>1200098020</v>
      </c>
      <c r="E897" s="108" t="s">
        <v>4359</v>
      </c>
      <c r="F897" s="109">
        <v>2015</v>
      </c>
      <c r="G897" s="110">
        <v>44389</v>
      </c>
      <c r="H897" s="109">
        <f t="shared" si="132"/>
        <v>6</v>
      </c>
      <c r="I897" s="109">
        <v>15</v>
      </c>
      <c r="J897" s="111">
        <f t="shared" si="133"/>
        <v>6.3333333333333325E-2</v>
      </c>
      <c r="K897" s="112">
        <v>2550737</v>
      </c>
      <c r="L897" s="112">
        <v>995786.02</v>
      </c>
      <c r="M897" s="121">
        <v>0</v>
      </c>
      <c r="N897" s="112">
        <f t="shared" si="134"/>
        <v>2550737</v>
      </c>
      <c r="O897" s="112">
        <f t="shared" si="135"/>
        <v>969280.05999999982</v>
      </c>
      <c r="P897" s="114">
        <f t="shared" si="142"/>
        <v>1581456.9400000002</v>
      </c>
      <c r="Q897" s="115">
        <f t="shared" si="143"/>
        <v>1423311.2460000003</v>
      </c>
    </row>
    <row r="898" spans="2:17" x14ac:dyDescent="0.25">
      <c r="B898" s="109">
        <v>893</v>
      </c>
      <c r="C898" s="109" t="s">
        <v>6466</v>
      </c>
      <c r="D898" s="109">
        <v>1200101910</v>
      </c>
      <c r="E898" s="108" t="s">
        <v>4360</v>
      </c>
      <c r="F898" s="109">
        <v>2015</v>
      </c>
      <c r="G898" s="110">
        <v>44389</v>
      </c>
      <c r="H898" s="109">
        <f t="shared" si="132"/>
        <v>6</v>
      </c>
      <c r="I898" s="109">
        <v>15</v>
      </c>
      <c r="J898" s="111">
        <f t="shared" si="133"/>
        <v>6.3333333333333325E-2</v>
      </c>
      <c r="K898" s="112">
        <v>1848600</v>
      </c>
      <c r="L898" s="112">
        <v>758548.7</v>
      </c>
      <c r="M898" s="121">
        <v>0</v>
      </c>
      <c r="N898" s="112">
        <f t="shared" si="134"/>
        <v>1848600</v>
      </c>
      <c r="O898" s="112">
        <f t="shared" si="135"/>
        <v>702467.99999999988</v>
      </c>
      <c r="P898" s="114">
        <f t="shared" si="142"/>
        <v>1146132</v>
      </c>
      <c r="Q898" s="115">
        <f t="shared" si="143"/>
        <v>1031518.8</v>
      </c>
    </row>
    <row r="899" spans="2:17" x14ac:dyDescent="0.25">
      <c r="B899" s="109">
        <v>894</v>
      </c>
      <c r="C899" s="109" t="s">
        <v>6466</v>
      </c>
      <c r="D899" s="109">
        <v>1200095110</v>
      </c>
      <c r="E899" s="108" t="s">
        <v>4361</v>
      </c>
      <c r="F899" s="109">
        <v>2015</v>
      </c>
      <c r="G899" s="110">
        <v>44389</v>
      </c>
      <c r="H899" s="109">
        <f t="shared" si="132"/>
        <v>6</v>
      </c>
      <c r="I899" s="109">
        <v>15</v>
      </c>
      <c r="J899" s="111">
        <f t="shared" si="133"/>
        <v>6.3333333333333325E-2</v>
      </c>
      <c r="K899" s="112">
        <v>1605371.5</v>
      </c>
      <c r="L899" s="112">
        <v>614879.27</v>
      </c>
      <c r="M899" s="121">
        <v>0</v>
      </c>
      <c r="N899" s="112">
        <f t="shared" si="134"/>
        <v>1605371.5</v>
      </c>
      <c r="O899" s="112">
        <f t="shared" si="135"/>
        <v>610041.16999999993</v>
      </c>
      <c r="P899" s="114">
        <f t="shared" si="142"/>
        <v>995330.33000000007</v>
      </c>
      <c r="Q899" s="115">
        <f t="shared" si="143"/>
        <v>895797.29700000014</v>
      </c>
    </row>
    <row r="900" spans="2:17" x14ac:dyDescent="0.25">
      <c r="B900" s="109">
        <v>895</v>
      </c>
      <c r="C900" s="109" t="s">
        <v>6466</v>
      </c>
      <c r="D900" s="109">
        <v>1200098970</v>
      </c>
      <c r="E900" s="108" t="s">
        <v>4362</v>
      </c>
      <c r="F900" s="109">
        <v>2015</v>
      </c>
      <c r="G900" s="110">
        <v>44389</v>
      </c>
      <c r="H900" s="109">
        <f t="shared" si="132"/>
        <v>6</v>
      </c>
      <c r="I900" s="109">
        <v>15</v>
      </c>
      <c r="J900" s="111">
        <f t="shared" si="133"/>
        <v>6.3333333333333325E-2</v>
      </c>
      <c r="K900" s="112">
        <v>1485517</v>
      </c>
      <c r="L900" s="112">
        <v>593327.21</v>
      </c>
      <c r="M900" s="121">
        <v>0</v>
      </c>
      <c r="N900" s="112">
        <f t="shared" si="134"/>
        <v>1485517</v>
      </c>
      <c r="O900" s="112">
        <f t="shared" si="135"/>
        <v>564496.46</v>
      </c>
      <c r="P900" s="114">
        <f t="shared" si="142"/>
        <v>921020.54</v>
      </c>
      <c r="Q900" s="115">
        <f t="shared" si="143"/>
        <v>828918.48600000003</v>
      </c>
    </row>
    <row r="901" spans="2:17" x14ac:dyDescent="0.25">
      <c r="B901" s="109">
        <v>896</v>
      </c>
      <c r="C901" s="109" t="s">
        <v>6466</v>
      </c>
      <c r="D901" s="109">
        <v>1200102600</v>
      </c>
      <c r="E901" s="108" t="s">
        <v>4363</v>
      </c>
      <c r="F901" s="109">
        <v>2015</v>
      </c>
      <c r="G901" s="110">
        <v>44389</v>
      </c>
      <c r="H901" s="109">
        <f t="shared" si="132"/>
        <v>6</v>
      </c>
      <c r="I901" s="109">
        <v>15</v>
      </c>
      <c r="J901" s="111">
        <f t="shared" si="133"/>
        <v>6.3333333333333325E-2</v>
      </c>
      <c r="K901" s="112">
        <v>1330644.5</v>
      </c>
      <c r="L901" s="112">
        <v>604546.29</v>
      </c>
      <c r="M901" s="121">
        <v>0</v>
      </c>
      <c r="N901" s="112">
        <f t="shared" si="134"/>
        <v>1330644.5</v>
      </c>
      <c r="O901" s="112">
        <f t="shared" si="135"/>
        <v>505644.90999999992</v>
      </c>
      <c r="P901" s="114">
        <f t="shared" si="142"/>
        <v>824999.59000000008</v>
      </c>
      <c r="Q901" s="115">
        <f t="shared" si="143"/>
        <v>742499.63100000005</v>
      </c>
    </row>
    <row r="902" spans="2:17" x14ac:dyDescent="0.25">
      <c r="B902" s="109">
        <v>897</v>
      </c>
      <c r="C902" s="109" t="s">
        <v>6466</v>
      </c>
      <c r="D902" s="109">
        <v>1200094080</v>
      </c>
      <c r="E902" s="108" t="s">
        <v>4364</v>
      </c>
      <c r="F902" s="109">
        <v>2015</v>
      </c>
      <c r="G902" s="110">
        <v>44389</v>
      </c>
      <c r="H902" s="109">
        <f t="shared" ref="H902:H965" si="144">YEAR(G902)-F902</f>
        <v>6</v>
      </c>
      <c r="I902" s="109">
        <v>15</v>
      </c>
      <c r="J902" s="111">
        <f t="shared" ref="J902:J965" si="145">(95/I902/100)</f>
        <v>6.3333333333333325E-2</v>
      </c>
      <c r="K902" s="112">
        <v>1322819.75</v>
      </c>
      <c r="L902" s="112">
        <v>506658.05</v>
      </c>
      <c r="M902" s="121">
        <v>0</v>
      </c>
      <c r="N902" s="112">
        <f t="shared" ref="N902:N965" si="146">K902*(1+M902)</f>
        <v>1322819.75</v>
      </c>
      <c r="O902" s="112">
        <f t="shared" ref="O902:O965" si="147">H902*J902*N902</f>
        <v>502671.50499999995</v>
      </c>
      <c r="P902" s="114">
        <f t="shared" si="142"/>
        <v>820148.24500000011</v>
      </c>
      <c r="Q902" s="115">
        <f t="shared" si="143"/>
        <v>738133.42050000012</v>
      </c>
    </row>
    <row r="903" spans="2:17" x14ac:dyDescent="0.25">
      <c r="B903" s="109">
        <v>898</v>
      </c>
      <c r="C903" s="109" t="s">
        <v>6466</v>
      </c>
      <c r="D903" s="109">
        <v>1200099120</v>
      </c>
      <c r="E903" s="108" t="s">
        <v>4365</v>
      </c>
      <c r="F903" s="109">
        <v>2015</v>
      </c>
      <c r="G903" s="110">
        <v>44389</v>
      </c>
      <c r="H903" s="109">
        <f t="shared" si="144"/>
        <v>6</v>
      </c>
      <c r="I903" s="109">
        <v>15</v>
      </c>
      <c r="J903" s="111">
        <f t="shared" si="145"/>
        <v>6.3333333333333325E-2</v>
      </c>
      <c r="K903" s="112">
        <v>1020000</v>
      </c>
      <c r="L903" s="112">
        <v>398756.7</v>
      </c>
      <c r="M903" s="121">
        <v>0</v>
      </c>
      <c r="N903" s="112">
        <f t="shared" si="146"/>
        <v>1020000</v>
      </c>
      <c r="O903" s="112">
        <f t="shared" si="147"/>
        <v>387599.99999999994</v>
      </c>
      <c r="P903" s="114">
        <f t="shared" si="142"/>
        <v>632400</v>
      </c>
      <c r="Q903" s="115">
        <f t="shared" si="143"/>
        <v>569160</v>
      </c>
    </row>
    <row r="904" spans="2:17" x14ac:dyDescent="0.25">
      <c r="B904" s="109">
        <v>899</v>
      </c>
      <c r="C904" s="109" t="s">
        <v>6466</v>
      </c>
      <c r="D904" s="109">
        <v>1200096530</v>
      </c>
      <c r="E904" s="108" t="s">
        <v>4366</v>
      </c>
      <c r="F904" s="109">
        <v>2015</v>
      </c>
      <c r="G904" s="110">
        <v>44389</v>
      </c>
      <c r="H904" s="109">
        <f t="shared" si="144"/>
        <v>6</v>
      </c>
      <c r="I904" s="109">
        <v>15</v>
      </c>
      <c r="J904" s="111">
        <f t="shared" si="145"/>
        <v>6.3333333333333325E-2</v>
      </c>
      <c r="K904" s="112">
        <v>1004549.5</v>
      </c>
      <c r="L904" s="112">
        <v>383655.35</v>
      </c>
      <c r="M904" s="121">
        <v>0</v>
      </c>
      <c r="N904" s="112">
        <f t="shared" si="146"/>
        <v>1004549.5</v>
      </c>
      <c r="O904" s="112">
        <f t="shared" si="147"/>
        <v>381728.80999999994</v>
      </c>
      <c r="P904" s="114">
        <f t="shared" si="142"/>
        <v>622820.69000000006</v>
      </c>
      <c r="Q904" s="115">
        <f t="shared" si="143"/>
        <v>560538.62100000004</v>
      </c>
    </row>
    <row r="905" spans="2:17" x14ac:dyDescent="0.25">
      <c r="B905" s="109">
        <v>900</v>
      </c>
      <c r="C905" s="109" t="s">
        <v>6466</v>
      </c>
      <c r="D905" s="109">
        <v>1200098030</v>
      </c>
      <c r="E905" s="108" t="s">
        <v>4367</v>
      </c>
      <c r="F905" s="109">
        <v>2015</v>
      </c>
      <c r="G905" s="110">
        <v>44389</v>
      </c>
      <c r="H905" s="109">
        <f t="shared" si="144"/>
        <v>6</v>
      </c>
      <c r="I905" s="109">
        <v>15</v>
      </c>
      <c r="J905" s="111">
        <f t="shared" si="145"/>
        <v>6.3333333333333325E-2</v>
      </c>
      <c r="K905" s="112">
        <v>887861.95</v>
      </c>
      <c r="L905" s="112">
        <v>354619.04</v>
      </c>
      <c r="M905" s="121">
        <v>0</v>
      </c>
      <c r="N905" s="112">
        <f t="shared" si="146"/>
        <v>887861.95</v>
      </c>
      <c r="O905" s="112">
        <f t="shared" si="147"/>
        <v>337387.54099999991</v>
      </c>
      <c r="P905" s="114">
        <f t="shared" si="142"/>
        <v>550474.40899999999</v>
      </c>
      <c r="Q905" s="115">
        <f t="shared" si="143"/>
        <v>495426.9681</v>
      </c>
    </row>
    <row r="906" spans="2:17" x14ac:dyDescent="0.25">
      <c r="B906" s="109">
        <v>901</v>
      </c>
      <c r="C906" s="109" t="s">
        <v>6466</v>
      </c>
      <c r="D906" s="109">
        <v>1200098520</v>
      </c>
      <c r="E906" s="108" t="s">
        <v>4368</v>
      </c>
      <c r="F906" s="109">
        <v>2015</v>
      </c>
      <c r="G906" s="110">
        <v>44389</v>
      </c>
      <c r="H906" s="109">
        <f t="shared" si="144"/>
        <v>6</v>
      </c>
      <c r="I906" s="109">
        <v>15</v>
      </c>
      <c r="J906" s="111">
        <f t="shared" si="145"/>
        <v>6.3333333333333325E-2</v>
      </c>
      <c r="K906" s="112">
        <v>712308.3</v>
      </c>
      <c r="L906" s="112">
        <v>293259.44</v>
      </c>
      <c r="M906" s="121">
        <v>0</v>
      </c>
      <c r="N906" s="112">
        <f t="shared" si="146"/>
        <v>712308.3</v>
      </c>
      <c r="O906" s="112">
        <f t="shared" si="147"/>
        <v>270677.15399999998</v>
      </c>
      <c r="P906" s="114">
        <f t="shared" si="142"/>
        <v>441631.14600000007</v>
      </c>
      <c r="Q906" s="115">
        <f t="shared" si="143"/>
        <v>397468.03140000009</v>
      </c>
    </row>
    <row r="907" spans="2:17" x14ac:dyDescent="0.25">
      <c r="B907" s="109">
        <v>902</v>
      </c>
      <c r="C907" s="109" t="s">
        <v>6466</v>
      </c>
      <c r="D907" s="109">
        <v>1200094310</v>
      </c>
      <c r="E907" s="108" t="s">
        <v>4369</v>
      </c>
      <c r="F907" s="109">
        <v>2015</v>
      </c>
      <c r="G907" s="110">
        <v>44389</v>
      </c>
      <c r="H907" s="109">
        <f t="shared" si="144"/>
        <v>6</v>
      </c>
      <c r="I907" s="109">
        <v>8</v>
      </c>
      <c r="J907" s="111">
        <f t="shared" si="145"/>
        <v>0.11874999999999999</v>
      </c>
      <c r="K907" s="112">
        <v>606088.5</v>
      </c>
      <c r="L907" s="112">
        <v>238102.18</v>
      </c>
      <c r="M907" s="121">
        <v>0</v>
      </c>
      <c r="N907" s="112">
        <f t="shared" si="146"/>
        <v>606088.5</v>
      </c>
      <c r="O907" s="112">
        <f t="shared" si="147"/>
        <v>431838.05624999997</v>
      </c>
      <c r="P907" s="114">
        <f t="shared" si="142"/>
        <v>174250.44375000003</v>
      </c>
      <c r="Q907" s="115">
        <f t="shared" si="143"/>
        <v>156825.39937500004</v>
      </c>
    </row>
    <row r="908" spans="2:17" x14ac:dyDescent="0.25">
      <c r="B908" s="109">
        <v>903</v>
      </c>
      <c r="C908" s="109" t="s">
        <v>6466</v>
      </c>
      <c r="D908" s="109">
        <v>1200098220</v>
      </c>
      <c r="E908" s="108" t="s">
        <v>4370</v>
      </c>
      <c r="F908" s="109">
        <v>2015</v>
      </c>
      <c r="G908" s="110">
        <v>44389</v>
      </c>
      <c r="H908" s="109">
        <f t="shared" si="144"/>
        <v>6</v>
      </c>
      <c r="I908" s="109">
        <v>10</v>
      </c>
      <c r="J908" s="111">
        <f t="shared" si="145"/>
        <v>9.5000000000000001E-2</v>
      </c>
      <c r="K908" s="112">
        <v>483412.65</v>
      </c>
      <c r="L908" s="112">
        <v>199550.72</v>
      </c>
      <c r="M908" s="121">
        <v>0</v>
      </c>
      <c r="N908" s="112">
        <f t="shared" si="146"/>
        <v>483412.65</v>
      </c>
      <c r="O908" s="112">
        <f t="shared" si="147"/>
        <v>275545.21050000004</v>
      </c>
      <c r="P908" s="114">
        <f t="shared" si="142"/>
        <v>207867.43949999998</v>
      </c>
      <c r="Q908" s="115">
        <f t="shared" si="143"/>
        <v>187080.69554999997</v>
      </c>
    </row>
    <row r="909" spans="2:17" x14ac:dyDescent="0.25">
      <c r="B909" s="109">
        <v>904</v>
      </c>
      <c r="C909" s="109" t="s">
        <v>6466</v>
      </c>
      <c r="D909" s="109">
        <v>1200098210</v>
      </c>
      <c r="E909" s="108" t="s">
        <v>4370</v>
      </c>
      <c r="F909" s="109">
        <v>2015</v>
      </c>
      <c r="G909" s="110">
        <v>44389</v>
      </c>
      <c r="H909" s="109">
        <f t="shared" si="144"/>
        <v>6</v>
      </c>
      <c r="I909" s="109">
        <v>10</v>
      </c>
      <c r="J909" s="111">
        <f t="shared" si="145"/>
        <v>9.5000000000000001E-2</v>
      </c>
      <c r="K909" s="112">
        <v>472323.65</v>
      </c>
      <c r="L909" s="112">
        <v>194973.22</v>
      </c>
      <c r="M909" s="121">
        <v>0</v>
      </c>
      <c r="N909" s="112">
        <f t="shared" si="146"/>
        <v>472323.65</v>
      </c>
      <c r="O909" s="112">
        <f t="shared" si="147"/>
        <v>269224.48050000006</v>
      </c>
      <c r="P909" s="114">
        <f t="shared" si="142"/>
        <v>203099.16949999996</v>
      </c>
      <c r="Q909" s="115">
        <f t="shared" si="143"/>
        <v>182789.25254999998</v>
      </c>
    </row>
    <row r="910" spans="2:17" x14ac:dyDescent="0.25">
      <c r="B910" s="109">
        <v>905</v>
      </c>
      <c r="C910" s="109" t="s">
        <v>6466</v>
      </c>
      <c r="D910" s="109">
        <v>1200102320</v>
      </c>
      <c r="E910" s="108" t="s">
        <v>4371</v>
      </c>
      <c r="F910" s="109">
        <v>2015</v>
      </c>
      <c r="G910" s="110">
        <v>44389</v>
      </c>
      <c r="H910" s="109">
        <f t="shared" si="144"/>
        <v>6</v>
      </c>
      <c r="I910" s="109">
        <v>10</v>
      </c>
      <c r="J910" s="111">
        <f t="shared" si="145"/>
        <v>9.5000000000000001E-2</v>
      </c>
      <c r="K910" s="112">
        <v>310750</v>
      </c>
      <c r="L910" s="112">
        <v>141567.26</v>
      </c>
      <c r="M910" s="121">
        <v>0</v>
      </c>
      <c r="N910" s="112">
        <f t="shared" si="146"/>
        <v>310750</v>
      </c>
      <c r="O910" s="112">
        <f t="shared" si="147"/>
        <v>177127.50000000003</v>
      </c>
      <c r="P910" s="114">
        <f t="shared" si="142"/>
        <v>133622.49999999997</v>
      </c>
      <c r="Q910" s="115">
        <f t="shared" si="143"/>
        <v>120260.24999999997</v>
      </c>
    </row>
    <row r="911" spans="2:17" x14ac:dyDescent="0.25">
      <c r="B911" s="109">
        <v>906</v>
      </c>
      <c r="C911" s="109" t="s">
        <v>6466</v>
      </c>
      <c r="D911" s="109">
        <v>1200104670</v>
      </c>
      <c r="E911" s="108" t="s">
        <v>4372</v>
      </c>
      <c r="F911" s="109">
        <v>2015</v>
      </c>
      <c r="G911" s="110">
        <v>44389</v>
      </c>
      <c r="H911" s="109">
        <f t="shared" si="144"/>
        <v>6</v>
      </c>
      <c r="I911" s="109">
        <v>10</v>
      </c>
      <c r="J911" s="111">
        <f t="shared" si="145"/>
        <v>9.5000000000000001E-2</v>
      </c>
      <c r="K911" s="112">
        <v>270000</v>
      </c>
      <c r="L911" s="112">
        <v>121708.98</v>
      </c>
      <c r="M911" s="121">
        <v>0</v>
      </c>
      <c r="N911" s="112">
        <f t="shared" si="146"/>
        <v>270000</v>
      </c>
      <c r="O911" s="112">
        <f t="shared" si="147"/>
        <v>153900.00000000003</v>
      </c>
      <c r="P911" s="114">
        <f t="shared" si="142"/>
        <v>116099.99999999997</v>
      </c>
      <c r="Q911" s="115">
        <f t="shared" si="143"/>
        <v>104489.99999999997</v>
      </c>
    </row>
    <row r="912" spans="2:17" x14ac:dyDescent="0.25">
      <c r="B912" s="109">
        <v>907</v>
      </c>
      <c r="C912" s="109" t="s">
        <v>6466</v>
      </c>
      <c r="D912" s="109">
        <v>1200100080</v>
      </c>
      <c r="E912" s="108" t="s">
        <v>4373</v>
      </c>
      <c r="F912" s="109">
        <v>2015</v>
      </c>
      <c r="G912" s="110">
        <v>44389</v>
      </c>
      <c r="H912" s="109">
        <f t="shared" si="144"/>
        <v>6</v>
      </c>
      <c r="I912" s="109">
        <v>10</v>
      </c>
      <c r="J912" s="111">
        <f t="shared" si="145"/>
        <v>9.5000000000000001E-2</v>
      </c>
      <c r="K912" s="112">
        <v>263160</v>
      </c>
      <c r="L912" s="112">
        <v>103885.85</v>
      </c>
      <c r="M912" s="121">
        <v>0</v>
      </c>
      <c r="N912" s="112">
        <f t="shared" si="146"/>
        <v>263160</v>
      </c>
      <c r="O912" s="112">
        <f t="shared" si="147"/>
        <v>150001.20000000001</v>
      </c>
      <c r="P912" s="114">
        <f t="shared" si="142"/>
        <v>113158.79999999999</v>
      </c>
      <c r="Q912" s="115">
        <f t="shared" si="143"/>
        <v>101842.92</v>
      </c>
    </row>
    <row r="913" spans="2:17" x14ac:dyDescent="0.25">
      <c r="B913" s="109">
        <v>908</v>
      </c>
      <c r="C913" s="109" t="s">
        <v>6466</v>
      </c>
      <c r="D913" s="109">
        <v>1200100070</v>
      </c>
      <c r="E913" s="108" t="s">
        <v>4373</v>
      </c>
      <c r="F913" s="109">
        <v>2015</v>
      </c>
      <c r="G913" s="110">
        <v>44389</v>
      </c>
      <c r="H913" s="109">
        <f t="shared" si="144"/>
        <v>6</v>
      </c>
      <c r="I913" s="109">
        <v>10</v>
      </c>
      <c r="J913" s="111">
        <f t="shared" si="145"/>
        <v>9.5000000000000001E-2</v>
      </c>
      <c r="K913" s="112">
        <v>263160</v>
      </c>
      <c r="L913" s="112">
        <v>103885.85</v>
      </c>
      <c r="M913" s="121">
        <v>0</v>
      </c>
      <c r="N913" s="112">
        <f t="shared" si="146"/>
        <v>263160</v>
      </c>
      <c r="O913" s="112">
        <f t="shared" si="147"/>
        <v>150001.20000000001</v>
      </c>
      <c r="P913" s="114">
        <f t="shared" si="142"/>
        <v>113158.79999999999</v>
      </c>
      <c r="Q913" s="115">
        <f t="shared" si="143"/>
        <v>101842.92</v>
      </c>
    </row>
    <row r="914" spans="2:17" x14ac:dyDescent="0.25">
      <c r="B914" s="109">
        <v>909</v>
      </c>
      <c r="C914" s="109" t="s">
        <v>6466</v>
      </c>
      <c r="D914" s="109">
        <v>1200098530</v>
      </c>
      <c r="E914" s="108" t="s">
        <v>4374</v>
      </c>
      <c r="F914" s="109">
        <v>2015</v>
      </c>
      <c r="G914" s="110">
        <v>44389</v>
      </c>
      <c r="H914" s="109">
        <f t="shared" si="144"/>
        <v>6</v>
      </c>
      <c r="I914" s="109">
        <v>10</v>
      </c>
      <c r="J914" s="111">
        <f t="shared" si="145"/>
        <v>9.5000000000000001E-2</v>
      </c>
      <c r="K914" s="112">
        <v>255000</v>
      </c>
      <c r="L914" s="112">
        <v>99689.18</v>
      </c>
      <c r="M914" s="121">
        <v>0</v>
      </c>
      <c r="N914" s="112">
        <f t="shared" si="146"/>
        <v>255000</v>
      </c>
      <c r="O914" s="112">
        <f t="shared" si="147"/>
        <v>145350.00000000003</v>
      </c>
      <c r="P914" s="114">
        <f t="shared" si="142"/>
        <v>109649.99999999997</v>
      </c>
      <c r="Q914" s="115">
        <f t="shared" si="143"/>
        <v>98684.999999999971</v>
      </c>
    </row>
    <row r="915" spans="2:17" x14ac:dyDescent="0.25">
      <c r="B915" s="109">
        <v>910</v>
      </c>
      <c r="C915" s="109" t="s">
        <v>6466</v>
      </c>
      <c r="D915" s="109">
        <v>1200098540</v>
      </c>
      <c r="E915" s="108" t="s">
        <v>4374</v>
      </c>
      <c r="F915" s="109">
        <v>2015</v>
      </c>
      <c r="G915" s="110">
        <v>44389</v>
      </c>
      <c r="H915" s="109">
        <f t="shared" si="144"/>
        <v>6</v>
      </c>
      <c r="I915" s="109">
        <v>10</v>
      </c>
      <c r="J915" s="111">
        <f t="shared" si="145"/>
        <v>9.5000000000000001E-2</v>
      </c>
      <c r="K915" s="112">
        <v>255000</v>
      </c>
      <c r="L915" s="112">
        <v>99689.18</v>
      </c>
      <c r="M915" s="121">
        <v>0</v>
      </c>
      <c r="N915" s="112">
        <f t="shared" si="146"/>
        <v>255000</v>
      </c>
      <c r="O915" s="112">
        <f t="shared" si="147"/>
        <v>145350.00000000003</v>
      </c>
      <c r="P915" s="114">
        <f t="shared" si="142"/>
        <v>109649.99999999997</v>
      </c>
      <c r="Q915" s="115">
        <f t="shared" si="143"/>
        <v>98684.999999999971</v>
      </c>
    </row>
    <row r="916" spans="2:17" x14ac:dyDescent="0.25">
      <c r="B916" s="109">
        <v>911</v>
      </c>
      <c r="C916" s="109" t="s">
        <v>6466</v>
      </c>
      <c r="D916" s="109">
        <v>1200093930</v>
      </c>
      <c r="E916" s="108" t="s">
        <v>4375</v>
      </c>
      <c r="F916" s="109">
        <v>2015</v>
      </c>
      <c r="G916" s="110">
        <v>44389</v>
      </c>
      <c r="H916" s="109">
        <f t="shared" si="144"/>
        <v>6</v>
      </c>
      <c r="I916" s="109">
        <v>10</v>
      </c>
      <c r="J916" s="111">
        <f t="shared" si="145"/>
        <v>9.5000000000000001E-2</v>
      </c>
      <c r="K916" s="112">
        <v>199700</v>
      </c>
      <c r="L916" s="112">
        <v>73372.990000000005</v>
      </c>
      <c r="M916" s="121">
        <v>0</v>
      </c>
      <c r="N916" s="112">
        <f t="shared" si="146"/>
        <v>199700</v>
      </c>
      <c r="O916" s="112">
        <f t="shared" si="147"/>
        <v>113829.00000000001</v>
      </c>
      <c r="P916" s="114">
        <f t="shared" si="142"/>
        <v>85870.999999999985</v>
      </c>
      <c r="Q916" s="115">
        <f t="shared" si="143"/>
        <v>77283.899999999994</v>
      </c>
    </row>
    <row r="917" spans="2:17" x14ac:dyDescent="0.25">
      <c r="B917" s="109">
        <v>912</v>
      </c>
      <c r="C917" s="109" t="s">
        <v>6466</v>
      </c>
      <c r="D917" s="109">
        <v>1200098850</v>
      </c>
      <c r="E917" s="108" t="s">
        <v>3894</v>
      </c>
      <c r="F917" s="109">
        <v>2015</v>
      </c>
      <c r="G917" s="110">
        <v>44389</v>
      </c>
      <c r="H917" s="109">
        <f t="shared" si="144"/>
        <v>6</v>
      </c>
      <c r="I917" s="109">
        <v>10</v>
      </c>
      <c r="J917" s="111">
        <f t="shared" si="145"/>
        <v>9.5000000000000001E-2</v>
      </c>
      <c r="K917" s="112">
        <v>128433.05</v>
      </c>
      <c r="L917" s="112">
        <v>50209.33</v>
      </c>
      <c r="M917" s="121">
        <v>0</v>
      </c>
      <c r="N917" s="112">
        <f t="shared" si="146"/>
        <v>128433.05</v>
      </c>
      <c r="O917" s="112">
        <f t="shared" si="147"/>
        <v>73206.838500000013</v>
      </c>
      <c r="P917" s="114">
        <f t="shared" si="142"/>
        <v>55226.21149999999</v>
      </c>
      <c r="Q917" s="115">
        <f t="shared" si="143"/>
        <v>49703.590349999991</v>
      </c>
    </row>
    <row r="918" spans="2:17" x14ac:dyDescent="0.25">
      <c r="B918" s="109">
        <v>913</v>
      </c>
      <c r="C918" s="109" t="s">
        <v>6466</v>
      </c>
      <c r="D918" s="109">
        <v>1200096060</v>
      </c>
      <c r="E918" s="108" t="s">
        <v>4376</v>
      </c>
      <c r="F918" s="109">
        <v>2015</v>
      </c>
      <c r="G918" s="110">
        <v>44389</v>
      </c>
      <c r="H918" s="109">
        <f t="shared" si="144"/>
        <v>6</v>
      </c>
      <c r="I918" s="109">
        <v>10</v>
      </c>
      <c r="J918" s="111">
        <f t="shared" si="145"/>
        <v>9.5000000000000001E-2</v>
      </c>
      <c r="K918" s="112">
        <v>101585</v>
      </c>
      <c r="L918" s="112">
        <v>38769.29</v>
      </c>
      <c r="M918" s="121">
        <v>0</v>
      </c>
      <c r="N918" s="112">
        <f t="shared" si="146"/>
        <v>101585</v>
      </c>
      <c r="O918" s="112">
        <f t="shared" si="147"/>
        <v>57903.450000000004</v>
      </c>
      <c r="P918" s="114">
        <f t="shared" si="142"/>
        <v>43681.549999999996</v>
      </c>
      <c r="Q918" s="115">
        <f t="shared" si="143"/>
        <v>39313.394999999997</v>
      </c>
    </row>
    <row r="919" spans="2:17" x14ac:dyDescent="0.25">
      <c r="B919" s="109">
        <v>914</v>
      </c>
      <c r="C919" s="109" t="s">
        <v>6466</v>
      </c>
      <c r="D919" s="109">
        <v>1200093820</v>
      </c>
      <c r="E919" s="108" t="s">
        <v>4377</v>
      </c>
      <c r="F919" s="109">
        <v>2015</v>
      </c>
      <c r="G919" s="110">
        <v>44389</v>
      </c>
      <c r="H919" s="109">
        <f t="shared" si="144"/>
        <v>6</v>
      </c>
      <c r="I919" s="109">
        <v>10</v>
      </c>
      <c r="J919" s="111">
        <f t="shared" si="145"/>
        <v>9.5000000000000001E-2</v>
      </c>
      <c r="K919" s="112">
        <v>90179.5</v>
      </c>
      <c r="L919" s="112">
        <v>33156.410000000003</v>
      </c>
      <c r="M919" s="121">
        <v>0</v>
      </c>
      <c r="N919" s="112">
        <f t="shared" si="146"/>
        <v>90179.5</v>
      </c>
      <c r="O919" s="112">
        <f t="shared" si="147"/>
        <v>51402.315000000002</v>
      </c>
      <c r="P919" s="114">
        <f t="shared" si="142"/>
        <v>38777.184999999998</v>
      </c>
      <c r="Q919" s="115">
        <f t="shared" si="143"/>
        <v>34899.466500000002</v>
      </c>
    </row>
    <row r="920" spans="2:17" x14ac:dyDescent="0.25">
      <c r="B920" s="109">
        <v>915</v>
      </c>
      <c r="C920" s="109" t="s">
        <v>6466</v>
      </c>
      <c r="D920" s="109">
        <v>1200102180</v>
      </c>
      <c r="E920" s="108" t="s">
        <v>4378</v>
      </c>
      <c r="F920" s="109">
        <v>2015</v>
      </c>
      <c r="G920" s="110">
        <v>44389</v>
      </c>
      <c r="H920" s="109">
        <f t="shared" si="144"/>
        <v>6</v>
      </c>
      <c r="I920" s="109">
        <v>10</v>
      </c>
      <c r="J920" s="111">
        <f t="shared" si="145"/>
        <v>9.5000000000000001E-2</v>
      </c>
      <c r="K920" s="112">
        <v>90000</v>
      </c>
      <c r="L920" s="112">
        <v>38331.96</v>
      </c>
      <c r="M920" s="121">
        <v>0</v>
      </c>
      <c r="N920" s="112">
        <f t="shared" si="146"/>
        <v>90000</v>
      </c>
      <c r="O920" s="112">
        <f t="shared" si="147"/>
        <v>51300.000000000007</v>
      </c>
      <c r="P920" s="114">
        <f t="shared" si="142"/>
        <v>38699.999999999993</v>
      </c>
      <c r="Q920" s="115">
        <f t="shared" si="143"/>
        <v>34829.999999999993</v>
      </c>
    </row>
    <row r="921" spans="2:17" x14ac:dyDescent="0.25">
      <c r="B921" s="109">
        <v>916</v>
      </c>
      <c r="C921" s="109" t="s">
        <v>6466</v>
      </c>
      <c r="D921" s="109">
        <v>1200102510</v>
      </c>
      <c r="E921" s="108" t="s">
        <v>4379</v>
      </c>
      <c r="F921" s="109">
        <v>2015</v>
      </c>
      <c r="G921" s="110">
        <v>44389</v>
      </c>
      <c r="H921" s="109">
        <f t="shared" si="144"/>
        <v>6</v>
      </c>
      <c r="I921" s="109">
        <v>10</v>
      </c>
      <c r="J921" s="111">
        <f t="shared" si="145"/>
        <v>9.5000000000000001E-2</v>
      </c>
      <c r="K921" s="112">
        <v>77180</v>
      </c>
      <c r="L921" s="112">
        <v>33968.33</v>
      </c>
      <c r="M921" s="121">
        <v>0</v>
      </c>
      <c r="N921" s="112">
        <f t="shared" si="146"/>
        <v>77180</v>
      </c>
      <c r="O921" s="112">
        <f t="shared" si="147"/>
        <v>43992.600000000006</v>
      </c>
      <c r="P921" s="114">
        <f t="shared" si="142"/>
        <v>33187.399999999994</v>
      </c>
      <c r="Q921" s="115">
        <f t="shared" si="143"/>
        <v>29868.659999999996</v>
      </c>
    </row>
    <row r="922" spans="2:17" x14ac:dyDescent="0.25">
      <c r="B922" s="109">
        <v>917</v>
      </c>
      <c r="C922" s="109" t="s">
        <v>6466</v>
      </c>
      <c r="D922" s="109">
        <v>1200096410</v>
      </c>
      <c r="E922" s="108" t="s">
        <v>4380</v>
      </c>
      <c r="F922" s="109">
        <v>2015</v>
      </c>
      <c r="G922" s="110">
        <v>44389</v>
      </c>
      <c r="H922" s="109">
        <f t="shared" si="144"/>
        <v>6</v>
      </c>
      <c r="I922" s="109">
        <v>10</v>
      </c>
      <c r="J922" s="111">
        <f t="shared" si="145"/>
        <v>9.5000000000000001E-2</v>
      </c>
      <c r="K922" s="112">
        <v>66500</v>
      </c>
      <c r="L922" s="112">
        <v>24213.3</v>
      </c>
      <c r="M922" s="121">
        <v>0</v>
      </c>
      <c r="N922" s="112">
        <f t="shared" si="146"/>
        <v>66500</v>
      </c>
      <c r="O922" s="112">
        <f t="shared" si="147"/>
        <v>37905.000000000007</v>
      </c>
      <c r="P922" s="114">
        <f t="shared" si="142"/>
        <v>28594.999999999993</v>
      </c>
      <c r="Q922" s="115">
        <f t="shared" si="143"/>
        <v>25735.499999999993</v>
      </c>
    </row>
    <row r="923" spans="2:17" x14ac:dyDescent="0.25">
      <c r="B923" s="109">
        <v>918</v>
      </c>
      <c r="C923" s="109" t="s">
        <v>6466</v>
      </c>
      <c r="D923" s="109">
        <v>1200100000</v>
      </c>
      <c r="E923" s="108" t="s">
        <v>4381</v>
      </c>
      <c r="F923" s="109">
        <v>2015</v>
      </c>
      <c r="G923" s="110">
        <v>44389</v>
      </c>
      <c r="H923" s="109">
        <f t="shared" si="144"/>
        <v>6</v>
      </c>
      <c r="I923" s="109">
        <v>8</v>
      </c>
      <c r="J923" s="111">
        <f t="shared" si="145"/>
        <v>0.11874999999999999</v>
      </c>
      <c r="K923" s="112">
        <v>58960</v>
      </c>
      <c r="L923" s="112">
        <v>24644.52</v>
      </c>
      <c r="M923" s="121">
        <v>0</v>
      </c>
      <c r="N923" s="112">
        <f t="shared" si="146"/>
        <v>58960</v>
      </c>
      <c r="O923" s="112">
        <f t="shared" si="147"/>
        <v>42008.999999999993</v>
      </c>
      <c r="P923" s="114">
        <f t="shared" si="142"/>
        <v>16951.000000000007</v>
      </c>
      <c r="Q923" s="115">
        <f t="shared" si="143"/>
        <v>15255.900000000007</v>
      </c>
    </row>
    <row r="924" spans="2:17" x14ac:dyDescent="0.25">
      <c r="B924" s="109">
        <v>919</v>
      </c>
      <c r="C924" s="109" t="s">
        <v>6466</v>
      </c>
      <c r="D924" s="109">
        <v>1200098110</v>
      </c>
      <c r="E924" s="108" t="s">
        <v>4382</v>
      </c>
      <c r="F924" s="109">
        <v>2015</v>
      </c>
      <c r="G924" s="110">
        <v>44389</v>
      </c>
      <c r="H924" s="109">
        <f t="shared" si="144"/>
        <v>6</v>
      </c>
      <c r="I924" s="109">
        <v>10</v>
      </c>
      <c r="J924" s="111">
        <f t="shared" si="145"/>
        <v>9.5000000000000001E-2</v>
      </c>
      <c r="K924" s="112">
        <v>50686.5</v>
      </c>
      <c r="L924" s="112">
        <v>19575.41</v>
      </c>
      <c r="M924" s="121">
        <v>0</v>
      </c>
      <c r="N924" s="112">
        <f t="shared" si="146"/>
        <v>50686.5</v>
      </c>
      <c r="O924" s="112">
        <f t="shared" si="147"/>
        <v>28891.305000000004</v>
      </c>
      <c r="P924" s="114">
        <f t="shared" si="142"/>
        <v>21795.194999999996</v>
      </c>
      <c r="Q924" s="115">
        <f t="shared" si="143"/>
        <v>19615.675499999998</v>
      </c>
    </row>
    <row r="925" spans="2:17" x14ac:dyDescent="0.25">
      <c r="B925" s="109">
        <v>920</v>
      </c>
      <c r="C925" s="109" t="s">
        <v>6466</v>
      </c>
      <c r="D925" s="109">
        <v>1200105600</v>
      </c>
      <c r="E925" s="108" t="s">
        <v>4383</v>
      </c>
      <c r="F925" s="109">
        <v>2015</v>
      </c>
      <c r="G925" s="110">
        <v>44389</v>
      </c>
      <c r="H925" s="109">
        <f t="shared" si="144"/>
        <v>6</v>
      </c>
      <c r="I925" s="109">
        <v>10</v>
      </c>
      <c r="J925" s="111">
        <f t="shared" si="145"/>
        <v>9.5000000000000001E-2</v>
      </c>
      <c r="K925" s="112">
        <v>50076</v>
      </c>
      <c r="L925" s="112">
        <v>22723.46</v>
      </c>
      <c r="M925" s="121">
        <v>0</v>
      </c>
      <c r="N925" s="112">
        <f t="shared" si="146"/>
        <v>50076</v>
      </c>
      <c r="O925" s="112">
        <f t="shared" si="147"/>
        <v>28543.320000000003</v>
      </c>
      <c r="P925" s="114">
        <f t="shared" si="142"/>
        <v>21532.679999999997</v>
      </c>
      <c r="Q925" s="115">
        <f t="shared" si="143"/>
        <v>19379.411999999997</v>
      </c>
    </row>
    <row r="926" spans="2:17" x14ac:dyDescent="0.25">
      <c r="B926" s="109">
        <v>921</v>
      </c>
      <c r="C926" s="109" t="s">
        <v>6466</v>
      </c>
      <c r="D926" s="109">
        <v>1200105580</v>
      </c>
      <c r="E926" s="108" t="s">
        <v>4384</v>
      </c>
      <c r="F926" s="109">
        <v>2015</v>
      </c>
      <c r="G926" s="110">
        <v>44389</v>
      </c>
      <c r="H926" s="109">
        <f t="shared" si="144"/>
        <v>6</v>
      </c>
      <c r="I926" s="109">
        <v>10</v>
      </c>
      <c r="J926" s="111">
        <f t="shared" si="145"/>
        <v>9.5000000000000001E-2</v>
      </c>
      <c r="K926" s="112">
        <v>45900</v>
      </c>
      <c r="L926" s="112">
        <v>20866.099999999999</v>
      </c>
      <c r="M926" s="121">
        <v>0</v>
      </c>
      <c r="N926" s="112">
        <f t="shared" si="146"/>
        <v>45900</v>
      </c>
      <c r="O926" s="112">
        <f t="shared" si="147"/>
        <v>26163.000000000004</v>
      </c>
      <c r="P926" s="114">
        <f t="shared" si="142"/>
        <v>19736.999999999996</v>
      </c>
      <c r="Q926" s="115">
        <f t="shared" si="143"/>
        <v>17763.299999999996</v>
      </c>
    </row>
    <row r="927" spans="2:17" x14ac:dyDescent="0.25">
      <c r="B927" s="109">
        <v>922</v>
      </c>
      <c r="C927" s="109" t="s">
        <v>6466</v>
      </c>
      <c r="D927" s="109">
        <v>1200098070</v>
      </c>
      <c r="E927" s="108" t="s">
        <v>4385</v>
      </c>
      <c r="F927" s="109">
        <v>2015</v>
      </c>
      <c r="G927" s="110">
        <v>44389</v>
      </c>
      <c r="H927" s="109">
        <f t="shared" si="144"/>
        <v>6</v>
      </c>
      <c r="I927" s="109">
        <v>8</v>
      </c>
      <c r="J927" s="111">
        <f t="shared" si="145"/>
        <v>0.11874999999999999</v>
      </c>
      <c r="K927" s="112">
        <v>39375</v>
      </c>
      <c r="L927" s="112">
        <v>15371.66</v>
      </c>
      <c r="M927" s="121">
        <v>0</v>
      </c>
      <c r="N927" s="112">
        <f t="shared" si="146"/>
        <v>39375</v>
      </c>
      <c r="O927" s="112">
        <f t="shared" si="147"/>
        <v>28054.687499999996</v>
      </c>
      <c r="P927" s="114">
        <f t="shared" si="142"/>
        <v>11320.312500000004</v>
      </c>
      <c r="Q927" s="115">
        <f t="shared" si="143"/>
        <v>10188.281250000004</v>
      </c>
    </row>
    <row r="928" spans="2:17" x14ac:dyDescent="0.25">
      <c r="B928" s="109">
        <v>923</v>
      </c>
      <c r="C928" s="109" t="s">
        <v>6466</v>
      </c>
      <c r="D928" s="109">
        <v>1200104740</v>
      </c>
      <c r="E928" s="108" t="s">
        <v>4386</v>
      </c>
      <c r="F928" s="109">
        <v>2015</v>
      </c>
      <c r="G928" s="110">
        <v>44389</v>
      </c>
      <c r="H928" s="109">
        <f t="shared" si="144"/>
        <v>6</v>
      </c>
      <c r="I928" s="109">
        <v>10</v>
      </c>
      <c r="J928" s="111">
        <f t="shared" si="145"/>
        <v>9.5000000000000001E-2</v>
      </c>
      <c r="K928" s="112">
        <v>36150</v>
      </c>
      <c r="L928" s="112">
        <v>15920.15</v>
      </c>
      <c r="M928" s="121">
        <v>0</v>
      </c>
      <c r="N928" s="112">
        <f t="shared" si="146"/>
        <v>36150</v>
      </c>
      <c r="O928" s="112">
        <f t="shared" si="147"/>
        <v>20605.500000000004</v>
      </c>
      <c r="P928" s="114">
        <f t="shared" si="142"/>
        <v>15544.499999999996</v>
      </c>
      <c r="Q928" s="115">
        <f t="shared" si="143"/>
        <v>13990.049999999997</v>
      </c>
    </row>
    <row r="929" spans="2:17" x14ac:dyDescent="0.25">
      <c r="B929" s="109">
        <v>924</v>
      </c>
      <c r="C929" s="109" t="s">
        <v>6466</v>
      </c>
      <c r="D929" s="109">
        <v>1200097000</v>
      </c>
      <c r="E929" s="108" t="s">
        <v>1328</v>
      </c>
      <c r="F929" s="109">
        <v>2015</v>
      </c>
      <c r="G929" s="110">
        <v>44389</v>
      </c>
      <c r="H929" s="109">
        <f t="shared" si="144"/>
        <v>6</v>
      </c>
      <c r="I929" s="109">
        <v>10</v>
      </c>
      <c r="J929" s="111">
        <f t="shared" si="145"/>
        <v>9.5000000000000001E-2</v>
      </c>
      <c r="K929" s="112">
        <v>35100</v>
      </c>
      <c r="L929" s="112">
        <v>13116.82</v>
      </c>
      <c r="M929" s="121">
        <v>0</v>
      </c>
      <c r="N929" s="112">
        <f t="shared" si="146"/>
        <v>35100</v>
      </c>
      <c r="O929" s="112">
        <f t="shared" si="147"/>
        <v>20007.000000000004</v>
      </c>
      <c r="P929" s="114">
        <f t="shared" si="142"/>
        <v>15092.999999999996</v>
      </c>
      <c r="Q929" s="115">
        <f t="shared" si="143"/>
        <v>13583.699999999997</v>
      </c>
    </row>
    <row r="930" spans="2:17" x14ac:dyDescent="0.25">
      <c r="B930" s="109">
        <v>925</v>
      </c>
      <c r="C930" s="109" t="s">
        <v>6466</v>
      </c>
      <c r="D930" s="109">
        <v>1200096990</v>
      </c>
      <c r="E930" s="108" t="s">
        <v>1328</v>
      </c>
      <c r="F930" s="109">
        <v>2015</v>
      </c>
      <c r="G930" s="110">
        <v>44389</v>
      </c>
      <c r="H930" s="109">
        <f t="shared" si="144"/>
        <v>6</v>
      </c>
      <c r="I930" s="109">
        <v>10</v>
      </c>
      <c r="J930" s="111">
        <f t="shared" si="145"/>
        <v>9.5000000000000001E-2</v>
      </c>
      <c r="K930" s="112">
        <v>35100</v>
      </c>
      <c r="L930" s="112">
        <v>13116.82</v>
      </c>
      <c r="M930" s="121">
        <v>0</v>
      </c>
      <c r="N930" s="112">
        <f t="shared" si="146"/>
        <v>35100</v>
      </c>
      <c r="O930" s="112">
        <f t="shared" si="147"/>
        <v>20007.000000000004</v>
      </c>
      <c r="P930" s="114">
        <f t="shared" si="142"/>
        <v>15092.999999999996</v>
      </c>
      <c r="Q930" s="115">
        <f t="shared" si="143"/>
        <v>13583.699999999997</v>
      </c>
    </row>
    <row r="931" spans="2:17" x14ac:dyDescent="0.25">
      <c r="B931" s="109">
        <v>926</v>
      </c>
      <c r="C931" s="109" t="s">
        <v>6466</v>
      </c>
      <c r="D931" s="109">
        <v>1200099160</v>
      </c>
      <c r="E931" s="108" t="s">
        <v>4387</v>
      </c>
      <c r="F931" s="109">
        <v>2015</v>
      </c>
      <c r="G931" s="110">
        <v>44389</v>
      </c>
      <c r="H931" s="109">
        <f t="shared" si="144"/>
        <v>6</v>
      </c>
      <c r="I931" s="109">
        <v>10</v>
      </c>
      <c r="J931" s="111">
        <f t="shared" si="145"/>
        <v>9.5000000000000001E-2</v>
      </c>
      <c r="K931" s="112">
        <v>27082</v>
      </c>
      <c r="L931" s="112">
        <v>11157.14</v>
      </c>
      <c r="M931" s="121">
        <v>0</v>
      </c>
      <c r="N931" s="112">
        <f t="shared" si="146"/>
        <v>27082</v>
      </c>
      <c r="O931" s="112">
        <f t="shared" si="147"/>
        <v>15436.740000000002</v>
      </c>
      <c r="P931" s="114">
        <f t="shared" si="142"/>
        <v>11645.259999999998</v>
      </c>
      <c r="Q931" s="115">
        <f t="shared" si="143"/>
        <v>10480.733999999999</v>
      </c>
    </row>
    <row r="932" spans="2:17" x14ac:dyDescent="0.25">
      <c r="B932" s="109">
        <v>927</v>
      </c>
      <c r="C932" s="109" t="s">
        <v>6466</v>
      </c>
      <c r="D932" s="109">
        <v>1200105110</v>
      </c>
      <c r="E932" s="108" t="s">
        <v>4388</v>
      </c>
      <c r="F932" s="109">
        <v>2015</v>
      </c>
      <c r="G932" s="110">
        <v>44389</v>
      </c>
      <c r="H932" s="109">
        <f t="shared" si="144"/>
        <v>6</v>
      </c>
      <c r="I932" s="109">
        <v>10</v>
      </c>
      <c r="J932" s="111">
        <f t="shared" si="145"/>
        <v>9.5000000000000001E-2</v>
      </c>
      <c r="K932" s="112">
        <v>7920</v>
      </c>
      <c r="L932" s="112">
        <v>3580.96</v>
      </c>
      <c r="M932" s="121">
        <v>0</v>
      </c>
      <c r="N932" s="112">
        <f t="shared" si="146"/>
        <v>7920</v>
      </c>
      <c r="O932" s="112">
        <f t="shared" si="147"/>
        <v>4514.4000000000005</v>
      </c>
      <c r="P932" s="114">
        <f t="shared" si="142"/>
        <v>3405.5999999999995</v>
      </c>
      <c r="Q932" s="115">
        <f t="shared" si="143"/>
        <v>3065.0399999999995</v>
      </c>
    </row>
    <row r="933" spans="2:17" x14ac:dyDescent="0.25">
      <c r="B933" s="109">
        <v>928</v>
      </c>
      <c r="C933" s="109" t="s">
        <v>6466</v>
      </c>
      <c r="D933" s="109">
        <v>1200103730</v>
      </c>
      <c r="E933" s="108" t="s">
        <v>4389</v>
      </c>
      <c r="F933" s="109">
        <v>2015</v>
      </c>
      <c r="G933" s="110">
        <v>44389</v>
      </c>
      <c r="H933" s="109">
        <f t="shared" si="144"/>
        <v>6</v>
      </c>
      <c r="I933" s="109">
        <v>10</v>
      </c>
      <c r="J933" s="111">
        <f t="shared" si="145"/>
        <v>9.5000000000000001E-2</v>
      </c>
      <c r="K933" s="112">
        <v>5400</v>
      </c>
      <c r="L933" s="112">
        <v>2341.23</v>
      </c>
      <c r="M933" s="121">
        <v>0</v>
      </c>
      <c r="N933" s="112">
        <f t="shared" si="146"/>
        <v>5400</v>
      </c>
      <c r="O933" s="112">
        <f t="shared" si="147"/>
        <v>3078.0000000000005</v>
      </c>
      <c r="P933" s="114">
        <f t="shared" si="142"/>
        <v>2321.9999999999995</v>
      </c>
      <c r="Q933" s="115">
        <f t="shared" si="143"/>
        <v>2089.7999999999997</v>
      </c>
    </row>
    <row r="934" spans="2:17" x14ac:dyDescent="0.25">
      <c r="B934" s="109">
        <v>929</v>
      </c>
      <c r="C934" s="109" t="s">
        <v>6466</v>
      </c>
      <c r="D934" s="109">
        <v>1200121960</v>
      </c>
      <c r="E934" s="108" t="s">
        <v>4390</v>
      </c>
      <c r="F934" s="109">
        <v>2016</v>
      </c>
      <c r="G934" s="110">
        <v>44389</v>
      </c>
      <c r="H934" s="109">
        <f t="shared" si="144"/>
        <v>5</v>
      </c>
      <c r="I934" s="109">
        <v>15</v>
      </c>
      <c r="J934" s="111">
        <f t="shared" si="145"/>
        <v>6.3333333333333325E-2</v>
      </c>
      <c r="K934" s="112">
        <v>4599308</v>
      </c>
      <c r="L934" s="112">
        <v>2327375.85</v>
      </c>
      <c r="M934" s="121">
        <v>0.01</v>
      </c>
      <c r="N934" s="112">
        <f t="shared" si="146"/>
        <v>4645301.08</v>
      </c>
      <c r="O934" s="112">
        <f t="shared" si="147"/>
        <v>1471012.0086666667</v>
      </c>
      <c r="P934" s="114">
        <f t="shared" si="142"/>
        <v>3174289.0713333334</v>
      </c>
      <c r="Q934" s="115">
        <f t="shared" si="143"/>
        <v>2856860.1642</v>
      </c>
    </row>
    <row r="935" spans="2:17" x14ac:dyDescent="0.25">
      <c r="B935" s="109">
        <v>930</v>
      </c>
      <c r="C935" s="109" t="s">
        <v>6466</v>
      </c>
      <c r="D935" s="109">
        <v>1200123390</v>
      </c>
      <c r="E935" s="108" t="s">
        <v>3932</v>
      </c>
      <c r="F935" s="109">
        <v>2016</v>
      </c>
      <c r="G935" s="110">
        <v>44389</v>
      </c>
      <c r="H935" s="109">
        <f t="shared" si="144"/>
        <v>5</v>
      </c>
      <c r="I935" s="109">
        <v>15</v>
      </c>
      <c r="J935" s="111">
        <f t="shared" si="145"/>
        <v>6.3333333333333325E-2</v>
      </c>
      <c r="K935" s="112">
        <v>4563283.3</v>
      </c>
      <c r="L935" s="112">
        <v>2434167.79</v>
      </c>
      <c r="M935" s="121">
        <v>0.01</v>
      </c>
      <c r="N935" s="112">
        <f t="shared" si="146"/>
        <v>4608916.1329999994</v>
      </c>
      <c r="O935" s="112">
        <f t="shared" si="147"/>
        <v>1459490.1087833331</v>
      </c>
      <c r="P935" s="114">
        <f t="shared" si="142"/>
        <v>3149426.0242166664</v>
      </c>
      <c r="Q935" s="115">
        <f t="shared" si="143"/>
        <v>2834483.4217949999</v>
      </c>
    </row>
    <row r="936" spans="2:17" x14ac:dyDescent="0.25">
      <c r="B936" s="109">
        <v>931</v>
      </c>
      <c r="C936" s="109" t="s">
        <v>6466</v>
      </c>
      <c r="D936" s="109">
        <v>1200115400</v>
      </c>
      <c r="E936" s="108" t="s">
        <v>4391</v>
      </c>
      <c r="F936" s="109">
        <v>2016</v>
      </c>
      <c r="G936" s="110">
        <v>44389</v>
      </c>
      <c r="H936" s="109">
        <f t="shared" si="144"/>
        <v>5</v>
      </c>
      <c r="I936" s="109">
        <v>15</v>
      </c>
      <c r="J936" s="111">
        <f t="shared" si="145"/>
        <v>6.3333333333333325E-2</v>
      </c>
      <c r="K936" s="112">
        <v>2700000</v>
      </c>
      <c r="L936" s="112">
        <v>1291598.02</v>
      </c>
      <c r="M936" s="121">
        <v>0.01</v>
      </c>
      <c r="N936" s="112">
        <f t="shared" si="146"/>
        <v>2727000</v>
      </c>
      <c r="O936" s="112">
        <f t="shared" si="147"/>
        <v>863550</v>
      </c>
      <c r="P936" s="114">
        <f t="shared" si="142"/>
        <v>1863450</v>
      </c>
      <c r="Q936" s="115">
        <f t="shared" si="143"/>
        <v>1677105</v>
      </c>
    </row>
    <row r="937" spans="2:17" x14ac:dyDescent="0.25">
      <c r="B937" s="109">
        <v>932</v>
      </c>
      <c r="C937" s="109" t="s">
        <v>6466</v>
      </c>
      <c r="D937" s="109">
        <v>1200123660</v>
      </c>
      <c r="E937" s="108" t="s">
        <v>4392</v>
      </c>
      <c r="F937" s="109">
        <v>2016</v>
      </c>
      <c r="G937" s="110">
        <v>44389</v>
      </c>
      <c r="H937" s="109">
        <f t="shared" si="144"/>
        <v>5</v>
      </c>
      <c r="I937" s="109">
        <v>15</v>
      </c>
      <c r="J937" s="111">
        <f t="shared" si="145"/>
        <v>6.3333333333333325E-2</v>
      </c>
      <c r="K937" s="112">
        <v>1800000</v>
      </c>
      <c r="L937" s="112">
        <v>942410.96</v>
      </c>
      <c r="M937" s="121">
        <v>0.01</v>
      </c>
      <c r="N937" s="112">
        <f t="shared" si="146"/>
        <v>1818000</v>
      </c>
      <c r="O937" s="112">
        <f t="shared" si="147"/>
        <v>575700</v>
      </c>
      <c r="P937" s="114">
        <f t="shared" si="142"/>
        <v>1242300</v>
      </c>
      <c r="Q937" s="115">
        <f t="shared" si="143"/>
        <v>1118070</v>
      </c>
    </row>
    <row r="938" spans="2:17" x14ac:dyDescent="0.25">
      <c r="B938" s="109">
        <v>933</v>
      </c>
      <c r="C938" s="109" t="s">
        <v>6466</v>
      </c>
      <c r="D938" s="109">
        <v>1200111210</v>
      </c>
      <c r="E938" s="108" t="s">
        <v>4393</v>
      </c>
      <c r="F938" s="109">
        <v>2016</v>
      </c>
      <c r="G938" s="110">
        <v>44389</v>
      </c>
      <c r="H938" s="109">
        <f t="shared" si="144"/>
        <v>5</v>
      </c>
      <c r="I938" s="109">
        <v>15</v>
      </c>
      <c r="J938" s="111">
        <f t="shared" si="145"/>
        <v>6.3333333333333325E-2</v>
      </c>
      <c r="K938" s="112">
        <v>1336199.8600000001</v>
      </c>
      <c r="L938" s="112">
        <v>649429.73</v>
      </c>
      <c r="M938" s="121">
        <v>0.01</v>
      </c>
      <c r="N938" s="112">
        <f t="shared" si="146"/>
        <v>1349561.8586000002</v>
      </c>
      <c r="O938" s="112">
        <f t="shared" si="147"/>
        <v>427361.25522333337</v>
      </c>
      <c r="P938" s="114">
        <f t="shared" si="142"/>
        <v>922200.60337666678</v>
      </c>
      <c r="Q938" s="115">
        <f t="shared" si="143"/>
        <v>829980.54303900013</v>
      </c>
    </row>
    <row r="939" spans="2:17" x14ac:dyDescent="0.25">
      <c r="B939" s="109">
        <v>934</v>
      </c>
      <c r="C939" s="109" t="s">
        <v>6466</v>
      </c>
      <c r="D939" s="109">
        <v>1200111220</v>
      </c>
      <c r="E939" s="108" t="s">
        <v>4393</v>
      </c>
      <c r="F939" s="109">
        <v>2016</v>
      </c>
      <c r="G939" s="110">
        <v>44389</v>
      </c>
      <c r="H939" s="109">
        <f t="shared" si="144"/>
        <v>5</v>
      </c>
      <c r="I939" s="109">
        <v>15</v>
      </c>
      <c r="J939" s="111">
        <f t="shared" si="145"/>
        <v>6.3333333333333325E-2</v>
      </c>
      <c r="K939" s="112">
        <v>1336199.8600000001</v>
      </c>
      <c r="L939" s="112">
        <v>649429.73</v>
      </c>
      <c r="M939" s="121">
        <v>0.01</v>
      </c>
      <c r="N939" s="112">
        <f t="shared" si="146"/>
        <v>1349561.8586000002</v>
      </c>
      <c r="O939" s="112">
        <f t="shared" si="147"/>
        <v>427361.25522333337</v>
      </c>
      <c r="P939" s="114">
        <f t="shared" si="142"/>
        <v>922200.60337666678</v>
      </c>
      <c r="Q939" s="115">
        <f t="shared" si="143"/>
        <v>829980.54303900013</v>
      </c>
    </row>
    <row r="940" spans="2:17" x14ac:dyDescent="0.25">
      <c r="B940" s="109">
        <v>935</v>
      </c>
      <c r="C940" s="109" t="s">
        <v>6466</v>
      </c>
      <c r="D940" s="109">
        <v>1200115940</v>
      </c>
      <c r="E940" s="108" t="s">
        <v>4394</v>
      </c>
      <c r="F940" s="109">
        <v>2016</v>
      </c>
      <c r="G940" s="110">
        <v>44389</v>
      </c>
      <c r="H940" s="109">
        <f t="shared" si="144"/>
        <v>5</v>
      </c>
      <c r="I940" s="109">
        <v>15</v>
      </c>
      <c r="J940" s="111">
        <f t="shared" si="145"/>
        <v>6.3333333333333325E-2</v>
      </c>
      <c r="K940" s="112">
        <v>1092077.5</v>
      </c>
      <c r="L940" s="112">
        <v>536165.17000000004</v>
      </c>
      <c r="M940" s="121">
        <v>0.01</v>
      </c>
      <c r="N940" s="112">
        <f t="shared" si="146"/>
        <v>1102998.2749999999</v>
      </c>
      <c r="O940" s="112">
        <f t="shared" si="147"/>
        <v>349282.7870833333</v>
      </c>
      <c r="P940" s="114">
        <f t="shared" si="142"/>
        <v>753715.48791666655</v>
      </c>
      <c r="Q940" s="115">
        <f t="shared" si="143"/>
        <v>678343.93912499992</v>
      </c>
    </row>
    <row r="941" spans="2:17" x14ac:dyDescent="0.25">
      <c r="B941" s="109">
        <v>936</v>
      </c>
      <c r="C941" s="109" t="s">
        <v>6466</v>
      </c>
      <c r="D941" s="109">
        <v>1200124010</v>
      </c>
      <c r="E941" s="108" t="s">
        <v>4395</v>
      </c>
      <c r="F941" s="109">
        <v>2016</v>
      </c>
      <c r="G941" s="110">
        <v>44389</v>
      </c>
      <c r="H941" s="109">
        <f t="shared" si="144"/>
        <v>5</v>
      </c>
      <c r="I941" s="109">
        <v>15</v>
      </c>
      <c r="J941" s="111">
        <f t="shared" si="145"/>
        <v>6.3333333333333325E-2</v>
      </c>
      <c r="K941" s="112">
        <v>1081405</v>
      </c>
      <c r="L941" s="112">
        <v>587217.72</v>
      </c>
      <c r="M941" s="121">
        <v>0.01</v>
      </c>
      <c r="N941" s="112">
        <f t="shared" si="146"/>
        <v>1092219.05</v>
      </c>
      <c r="O941" s="112">
        <f t="shared" si="147"/>
        <v>345869.36583333334</v>
      </c>
      <c r="P941" s="114">
        <f t="shared" si="142"/>
        <v>746349.6841666667</v>
      </c>
      <c r="Q941" s="115">
        <f t="shared" si="143"/>
        <v>671714.71575000009</v>
      </c>
    </row>
    <row r="942" spans="2:17" x14ac:dyDescent="0.25">
      <c r="B942" s="109">
        <v>937</v>
      </c>
      <c r="C942" s="109" t="s">
        <v>6466</v>
      </c>
      <c r="D942" s="109">
        <v>1200120700</v>
      </c>
      <c r="E942" s="108" t="s">
        <v>4396</v>
      </c>
      <c r="F942" s="109">
        <v>2016</v>
      </c>
      <c r="G942" s="110">
        <v>44389</v>
      </c>
      <c r="H942" s="109">
        <f t="shared" si="144"/>
        <v>5</v>
      </c>
      <c r="I942" s="109">
        <v>15</v>
      </c>
      <c r="J942" s="111">
        <f t="shared" si="145"/>
        <v>6.3333333333333325E-2</v>
      </c>
      <c r="K942" s="112">
        <v>1080491</v>
      </c>
      <c r="L942" s="112">
        <v>518940.6</v>
      </c>
      <c r="M942" s="121">
        <v>0.01</v>
      </c>
      <c r="N942" s="112">
        <f t="shared" si="146"/>
        <v>1091295.9099999999</v>
      </c>
      <c r="O942" s="112">
        <f t="shared" si="147"/>
        <v>345577.03816666664</v>
      </c>
      <c r="P942" s="114">
        <f t="shared" si="142"/>
        <v>745718.87183333328</v>
      </c>
      <c r="Q942" s="115">
        <f t="shared" si="143"/>
        <v>671146.98465</v>
      </c>
    </row>
    <row r="943" spans="2:17" x14ac:dyDescent="0.25">
      <c r="B943" s="109">
        <v>938</v>
      </c>
      <c r="C943" s="109" t="s">
        <v>6466</v>
      </c>
      <c r="D943" s="109">
        <v>1200120690</v>
      </c>
      <c r="E943" s="108" t="s">
        <v>4396</v>
      </c>
      <c r="F943" s="109">
        <v>2016</v>
      </c>
      <c r="G943" s="110">
        <v>44389</v>
      </c>
      <c r="H943" s="109">
        <f t="shared" si="144"/>
        <v>5</v>
      </c>
      <c r="I943" s="109">
        <v>15</v>
      </c>
      <c r="J943" s="111">
        <f t="shared" si="145"/>
        <v>6.3333333333333325E-2</v>
      </c>
      <c r="K943" s="112">
        <v>1080490</v>
      </c>
      <c r="L943" s="112">
        <v>518940.12</v>
      </c>
      <c r="M943" s="121">
        <v>0.01</v>
      </c>
      <c r="N943" s="112">
        <f t="shared" si="146"/>
        <v>1091294.8999999999</v>
      </c>
      <c r="O943" s="112">
        <f t="shared" si="147"/>
        <v>345576.71833333327</v>
      </c>
      <c r="P943" s="114">
        <f t="shared" si="142"/>
        <v>745718.18166666664</v>
      </c>
      <c r="Q943" s="115">
        <f t="shared" si="143"/>
        <v>671146.36349999998</v>
      </c>
    </row>
    <row r="944" spans="2:17" x14ac:dyDescent="0.25">
      <c r="B944" s="109">
        <v>939</v>
      </c>
      <c r="C944" s="109" t="s">
        <v>6466</v>
      </c>
      <c r="D944" s="109">
        <v>1200120720</v>
      </c>
      <c r="E944" s="108" t="s">
        <v>4366</v>
      </c>
      <c r="F944" s="109">
        <v>2016</v>
      </c>
      <c r="G944" s="110">
        <v>44389</v>
      </c>
      <c r="H944" s="109">
        <f t="shared" si="144"/>
        <v>5</v>
      </c>
      <c r="I944" s="109">
        <v>15</v>
      </c>
      <c r="J944" s="111">
        <f t="shared" si="145"/>
        <v>6.3333333333333325E-2</v>
      </c>
      <c r="K944" s="112">
        <v>907232</v>
      </c>
      <c r="L944" s="112">
        <v>435727.38</v>
      </c>
      <c r="M944" s="121">
        <v>0.01</v>
      </c>
      <c r="N944" s="112">
        <f t="shared" si="146"/>
        <v>916304.32000000007</v>
      </c>
      <c r="O944" s="112">
        <f t="shared" si="147"/>
        <v>290163.0346666667</v>
      </c>
      <c r="P944" s="114">
        <f t="shared" si="142"/>
        <v>626141.2853333333</v>
      </c>
      <c r="Q944" s="115">
        <f t="shared" si="143"/>
        <v>563527.1568</v>
      </c>
    </row>
    <row r="945" spans="2:17" x14ac:dyDescent="0.25">
      <c r="B945" s="109">
        <v>940</v>
      </c>
      <c r="C945" s="109" t="s">
        <v>6466</v>
      </c>
      <c r="D945" s="109">
        <v>1200120710</v>
      </c>
      <c r="E945" s="108" t="s">
        <v>4366</v>
      </c>
      <c r="F945" s="109">
        <v>2016</v>
      </c>
      <c r="G945" s="110">
        <v>44389</v>
      </c>
      <c r="H945" s="109">
        <f t="shared" si="144"/>
        <v>5</v>
      </c>
      <c r="I945" s="109">
        <v>15</v>
      </c>
      <c r="J945" s="111">
        <f t="shared" si="145"/>
        <v>6.3333333333333325E-2</v>
      </c>
      <c r="K945" s="112">
        <v>907232</v>
      </c>
      <c r="L945" s="112">
        <v>435727.38</v>
      </c>
      <c r="M945" s="121">
        <v>0.01</v>
      </c>
      <c r="N945" s="112">
        <f t="shared" si="146"/>
        <v>916304.32000000007</v>
      </c>
      <c r="O945" s="112">
        <f t="shared" si="147"/>
        <v>290163.0346666667</v>
      </c>
      <c r="P945" s="114">
        <f t="shared" si="142"/>
        <v>626141.2853333333</v>
      </c>
      <c r="Q945" s="115">
        <f t="shared" si="143"/>
        <v>563527.1568</v>
      </c>
    </row>
    <row r="946" spans="2:17" x14ac:dyDescent="0.25">
      <c r="B946" s="109">
        <v>941</v>
      </c>
      <c r="C946" s="109" t="s">
        <v>6466</v>
      </c>
      <c r="D946" s="109">
        <v>1200106260</v>
      </c>
      <c r="E946" s="108" t="s">
        <v>4397</v>
      </c>
      <c r="F946" s="109">
        <v>2016</v>
      </c>
      <c r="G946" s="110">
        <v>44389</v>
      </c>
      <c r="H946" s="109">
        <f t="shared" si="144"/>
        <v>5</v>
      </c>
      <c r="I946" s="109">
        <v>15</v>
      </c>
      <c r="J946" s="111">
        <f t="shared" si="145"/>
        <v>6.3333333333333325E-2</v>
      </c>
      <c r="K946" s="112">
        <v>698622</v>
      </c>
      <c r="L946" s="112">
        <v>382615.17</v>
      </c>
      <c r="M946" s="121">
        <v>0.01</v>
      </c>
      <c r="N946" s="112">
        <f t="shared" si="146"/>
        <v>705608.22</v>
      </c>
      <c r="O946" s="112">
        <f t="shared" si="147"/>
        <v>223442.60299999997</v>
      </c>
      <c r="P946" s="114">
        <f t="shared" si="142"/>
        <v>482165.61699999997</v>
      </c>
      <c r="Q946" s="115">
        <f t="shared" si="143"/>
        <v>433949.05530000001</v>
      </c>
    </row>
    <row r="947" spans="2:17" x14ac:dyDescent="0.25">
      <c r="B947" s="109">
        <v>942</v>
      </c>
      <c r="C947" s="109" t="s">
        <v>6466</v>
      </c>
      <c r="D947" s="109">
        <v>1200105530</v>
      </c>
      <c r="E947" s="108" t="s">
        <v>4398</v>
      </c>
      <c r="F947" s="109">
        <v>2016</v>
      </c>
      <c r="G947" s="110">
        <v>44389</v>
      </c>
      <c r="H947" s="109">
        <f t="shared" si="144"/>
        <v>5</v>
      </c>
      <c r="I947" s="109">
        <v>15</v>
      </c>
      <c r="J947" s="111">
        <f t="shared" si="145"/>
        <v>6.3333333333333325E-2</v>
      </c>
      <c r="K947" s="112">
        <v>676200</v>
      </c>
      <c r="L947" s="112">
        <v>319963.23</v>
      </c>
      <c r="M947" s="121">
        <v>0.01</v>
      </c>
      <c r="N947" s="112">
        <f t="shared" si="146"/>
        <v>682962</v>
      </c>
      <c r="O947" s="112">
        <f t="shared" si="147"/>
        <v>216271.3</v>
      </c>
      <c r="P947" s="114">
        <f t="shared" si="142"/>
        <v>466690.7</v>
      </c>
      <c r="Q947" s="115">
        <f t="shared" si="143"/>
        <v>420021.63</v>
      </c>
    </row>
    <row r="948" spans="2:17" x14ac:dyDescent="0.25">
      <c r="B948" s="109">
        <v>943</v>
      </c>
      <c r="C948" s="109" t="s">
        <v>6466</v>
      </c>
      <c r="D948" s="109">
        <v>1200122080</v>
      </c>
      <c r="E948" s="108" t="s">
        <v>4399</v>
      </c>
      <c r="F948" s="109">
        <v>2016</v>
      </c>
      <c r="G948" s="110">
        <v>44389</v>
      </c>
      <c r="H948" s="109">
        <f t="shared" si="144"/>
        <v>5</v>
      </c>
      <c r="I948" s="109">
        <v>15</v>
      </c>
      <c r="J948" s="111">
        <f t="shared" si="145"/>
        <v>6.3333333333333325E-2</v>
      </c>
      <c r="K948" s="112">
        <v>675000</v>
      </c>
      <c r="L948" s="112">
        <v>342863.02</v>
      </c>
      <c r="M948" s="121">
        <v>0.01</v>
      </c>
      <c r="N948" s="112">
        <f t="shared" si="146"/>
        <v>681750</v>
      </c>
      <c r="O948" s="112">
        <f t="shared" si="147"/>
        <v>215887.5</v>
      </c>
      <c r="P948" s="114">
        <f t="shared" si="142"/>
        <v>465862.5</v>
      </c>
      <c r="Q948" s="115">
        <f t="shared" si="143"/>
        <v>419276.25</v>
      </c>
    </row>
    <row r="949" spans="2:17" x14ac:dyDescent="0.25">
      <c r="B949" s="109">
        <v>944</v>
      </c>
      <c r="C949" s="109" t="s">
        <v>6466</v>
      </c>
      <c r="D949" s="109">
        <v>1200108230</v>
      </c>
      <c r="E949" s="108" t="s">
        <v>4400</v>
      </c>
      <c r="F949" s="109">
        <v>2016</v>
      </c>
      <c r="G949" s="110">
        <v>44389</v>
      </c>
      <c r="H949" s="109">
        <f t="shared" si="144"/>
        <v>5</v>
      </c>
      <c r="I949" s="109">
        <v>15</v>
      </c>
      <c r="J949" s="111">
        <f t="shared" si="145"/>
        <v>6.3333333333333325E-2</v>
      </c>
      <c r="K949" s="112">
        <v>642601.06000000006</v>
      </c>
      <c r="L949" s="112">
        <v>310034.42</v>
      </c>
      <c r="M949" s="121">
        <v>0.01</v>
      </c>
      <c r="N949" s="112">
        <f t="shared" si="146"/>
        <v>649027.07060000009</v>
      </c>
      <c r="O949" s="112">
        <f t="shared" si="147"/>
        <v>205525.23902333336</v>
      </c>
      <c r="P949" s="114">
        <f t="shared" si="142"/>
        <v>443501.83157666674</v>
      </c>
      <c r="Q949" s="115">
        <f t="shared" si="143"/>
        <v>399151.64841900009</v>
      </c>
    </row>
    <row r="950" spans="2:17" x14ac:dyDescent="0.25">
      <c r="B950" s="109">
        <v>945</v>
      </c>
      <c r="C950" s="109" t="s">
        <v>6466</v>
      </c>
      <c r="D950" s="109">
        <v>1200106180</v>
      </c>
      <c r="E950" s="108" t="s">
        <v>4401</v>
      </c>
      <c r="F950" s="109">
        <v>2016</v>
      </c>
      <c r="G950" s="110">
        <v>44389</v>
      </c>
      <c r="H950" s="109">
        <f t="shared" si="144"/>
        <v>5</v>
      </c>
      <c r="I950" s="109">
        <v>15</v>
      </c>
      <c r="J950" s="111">
        <f t="shared" si="145"/>
        <v>6.3333333333333325E-2</v>
      </c>
      <c r="K950" s="112">
        <v>620496</v>
      </c>
      <c r="L950" s="112">
        <v>293605.3</v>
      </c>
      <c r="M950" s="121">
        <v>0.01</v>
      </c>
      <c r="N950" s="112">
        <f t="shared" si="146"/>
        <v>626700.96</v>
      </c>
      <c r="O950" s="112">
        <f t="shared" si="147"/>
        <v>198455.30399999997</v>
      </c>
      <c r="P950" s="114">
        <f t="shared" si="142"/>
        <v>428245.65599999996</v>
      </c>
      <c r="Q950" s="115">
        <f t="shared" si="143"/>
        <v>385421.09039999999</v>
      </c>
    </row>
    <row r="951" spans="2:17" x14ac:dyDescent="0.25">
      <c r="B951" s="109">
        <v>946</v>
      </c>
      <c r="C951" s="109" t="s">
        <v>6466</v>
      </c>
      <c r="D951" s="109">
        <v>1200122760</v>
      </c>
      <c r="E951" s="108" t="s">
        <v>4402</v>
      </c>
      <c r="F951" s="109">
        <v>2016</v>
      </c>
      <c r="G951" s="110">
        <v>44389</v>
      </c>
      <c r="H951" s="109">
        <f t="shared" si="144"/>
        <v>5</v>
      </c>
      <c r="I951" s="109">
        <v>15</v>
      </c>
      <c r="J951" s="111">
        <f t="shared" si="145"/>
        <v>6.3333333333333325E-2</v>
      </c>
      <c r="K951" s="112">
        <v>545332</v>
      </c>
      <c r="L951" s="112">
        <v>286411.34999999998</v>
      </c>
      <c r="M951" s="121">
        <v>0.01</v>
      </c>
      <c r="N951" s="112">
        <f t="shared" si="146"/>
        <v>550785.31999999995</v>
      </c>
      <c r="O951" s="112">
        <f t="shared" si="147"/>
        <v>174415.3513333333</v>
      </c>
      <c r="P951" s="114">
        <f t="shared" si="142"/>
        <v>376369.96866666665</v>
      </c>
      <c r="Q951" s="115">
        <f t="shared" si="143"/>
        <v>338732.9718</v>
      </c>
    </row>
    <row r="952" spans="2:17" x14ac:dyDescent="0.25">
      <c r="B952" s="109">
        <v>947</v>
      </c>
      <c r="C952" s="109" t="s">
        <v>6466</v>
      </c>
      <c r="D952" s="109">
        <v>1200124320</v>
      </c>
      <c r="E952" s="108" t="s">
        <v>4403</v>
      </c>
      <c r="F952" s="109">
        <v>2016</v>
      </c>
      <c r="G952" s="110">
        <v>44389</v>
      </c>
      <c r="H952" s="109">
        <f t="shared" si="144"/>
        <v>5</v>
      </c>
      <c r="I952" s="109">
        <v>10</v>
      </c>
      <c r="J952" s="111">
        <f t="shared" si="145"/>
        <v>9.5000000000000001E-2</v>
      </c>
      <c r="K952" s="112">
        <v>482000</v>
      </c>
      <c r="L952" s="112">
        <v>255129.86</v>
      </c>
      <c r="M952" s="121">
        <v>0.01</v>
      </c>
      <c r="N952" s="112">
        <f t="shared" si="146"/>
        <v>486820</v>
      </c>
      <c r="O952" s="112">
        <f t="shared" si="147"/>
        <v>231239.5</v>
      </c>
      <c r="P952" s="114">
        <f t="shared" si="142"/>
        <v>255580.5</v>
      </c>
      <c r="Q952" s="115">
        <f t="shared" si="143"/>
        <v>230022.45</v>
      </c>
    </row>
    <row r="953" spans="2:17" x14ac:dyDescent="0.25">
      <c r="B953" s="109">
        <v>948</v>
      </c>
      <c r="C953" s="109" t="s">
        <v>6466</v>
      </c>
      <c r="D953" s="109">
        <v>1200124310</v>
      </c>
      <c r="E953" s="108" t="s">
        <v>4403</v>
      </c>
      <c r="F953" s="109">
        <v>2016</v>
      </c>
      <c r="G953" s="110">
        <v>44389</v>
      </c>
      <c r="H953" s="109">
        <f t="shared" si="144"/>
        <v>5</v>
      </c>
      <c r="I953" s="109">
        <v>10</v>
      </c>
      <c r="J953" s="111">
        <f t="shared" si="145"/>
        <v>9.5000000000000001E-2</v>
      </c>
      <c r="K953" s="112">
        <v>456000</v>
      </c>
      <c r="L953" s="112">
        <v>241367.67</v>
      </c>
      <c r="M953" s="121">
        <v>0.01</v>
      </c>
      <c r="N953" s="112">
        <f t="shared" si="146"/>
        <v>460560</v>
      </c>
      <c r="O953" s="112">
        <f t="shared" si="147"/>
        <v>218766</v>
      </c>
      <c r="P953" s="114">
        <f t="shared" si="142"/>
        <v>241794</v>
      </c>
      <c r="Q953" s="115">
        <f t="shared" si="143"/>
        <v>217614.6</v>
      </c>
    </row>
    <row r="954" spans="2:17" x14ac:dyDescent="0.25">
      <c r="B954" s="109">
        <v>949</v>
      </c>
      <c r="C954" s="109" t="s">
        <v>6466</v>
      </c>
      <c r="D954" s="109">
        <v>1200115990</v>
      </c>
      <c r="E954" s="108" t="s">
        <v>4404</v>
      </c>
      <c r="F954" s="109">
        <v>2016</v>
      </c>
      <c r="G954" s="110">
        <v>44389</v>
      </c>
      <c r="H954" s="109">
        <f t="shared" si="144"/>
        <v>5</v>
      </c>
      <c r="I954" s="109">
        <v>10</v>
      </c>
      <c r="J954" s="111">
        <f t="shared" si="145"/>
        <v>9.5000000000000001E-2</v>
      </c>
      <c r="K954" s="112">
        <v>431320</v>
      </c>
      <c r="L954" s="112">
        <v>218377.91</v>
      </c>
      <c r="M954" s="121">
        <v>0.01</v>
      </c>
      <c r="N954" s="112">
        <f t="shared" si="146"/>
        <v>435633.2</v>
      </c>
      <c r="O954" s="112">
        <f t="shared" si="147"/>
        <v>206925.77</v>
      </c>
      <c r="P954" s="114">
        <f t="shared" si="142"/>
        <v>228707.43000000002</v>
      </c>
      <c r="Q954" s="115">
        <f t="shared" si="143"/>
        <v>205836.68700000003</v>
      </c>
    </row>
    <row r="955" spans="2:17" x14ac:dyDescent="0.25">
      <c r="B955" s="109">
        <v>950</v>
      </c>
      <c r="C955" s="109" t="s">
        <v>6466</v>
      </c>
      <c r="D955" s="109">
        <v>1200116580</v>
      </c>
      <c r="E955" s="108" t="s">
        <v>4405</v>
      </c>
      <c r="F955" s="109">
        <v>2016</v>
      </c>
      <c r="G955" s="110">
        <v>44389</v>
      </c>
      <c r="H955" s="109">
        <f t="shared" si="144"/>
        <v>5</v>
      </c>
      <c r="I955" s="109">
        <v>10</v>
      </c>
      <c r="J955" s="111">
        <f t="shared" si="145"/>
        <v>9.5000000000000001E-2</v>
      </c>
      <c r="K955" s="112">
        <v>417946.2</v>
      </c>
      <c r="L955" s="112">
        <v>211606.73</v>
      </c>
      <c r="M955" s="121">
        <v>0.01</v>
      </c>
      <c r="N955" s="112">
        <f t="shared" si="146"/>
        <v>422125.66200000001</v>
      </c>
      <c r="O955" s="112">
        <f t="shared" si="147"/>
        <v>200509.68945000001</v>
      </c>
      <c r="P955" s="114">
        <f t="shared" si="142"/>
        <v>221615.97255000001</v>
      </c>
      <c r="Q955" s="115">
        <f t="shared" si="143"/>
        <v>199454.37529500001</v>
      </c>
    </row>
    <row r="956" spans="2:17" x14ac:dyDescent="0.25">
      <c r="B956" s="109">
        <v>951</v>
      </c>
      <c r="C956" s="109" t="s">
        <v>6466</v>
      </c>
      <c r="D956" s="109">
        <v>1200123570</v>
      </c>
      <c r="E956" s="108" t="s">
        <v>4406</v>
      </c>
      <c r="F956" s="109">
        <v>2016</v>
      </c>
      <c r="G956" s="110">
        <v>44389</v>
      </c>
      <c r="H956" s="109">
        <f t="shared" si="144"/>
        <v>5</v>
      </c>
      <c r="I956" s="109">
        <v>10</v>
      </c>
      <c r="J956" s="111">
        <f t="shared" si="145"/>
        <v>9.5000000000000001E-2</v>
      </c>
      <c r="K956" s="112">
        <v>410000</v>
      </c>
      <c r="L956" s="112">
        <v>212189.05</v>
      </c>
      <c r="M956" s="121">
        <v>0.01</v>
      </c>
      <c r="N956" s="112">
        <f t="shared" si="146"/>
        <v>414100</v>
      </c>
      <c r="O956" s="112">
        <f t="shared" si="147"/>
        <v>196697.5</v>
      </c>
      <c r="P956" s="114">
        <f t="shared" si="142"/>
        <v>217402.5</v>
      </c>
      <c r="Q956" s="115">
        <f t="shared" si="143"/>
        <v>195662.25</v>
      </c>
    </row>
    <row r="957" spans="2:17" x14ac:dyDescent="0.25">
      <c r="B957" s="109">
        <v>952</v>
      </c>
      <c r="C957" s="109" t="s">
        <v>6466</v>
      </c>
      <c r="D957" s="109">
        <v>1200102880</v>
      </c>
      <c r="E957" s="108" t="s">
        <v>4407</v>
      </c>
      <c r="F957" s="109">
        <v>2016</v>
      </c>
      <c r="G957" s="110">
        <v>44389</v>
      </c>
      <c r="H957" s="109">
        <f t="shared" si="144"/>
        <v>5</v>
      </c>
      <c r="I957" s="109">
        <v>10</v>
      </c>
      <c r="J957" s="111">
        <f t="shared" si="145"/>
        <v>9.5000000000000001E-2</v>
      </c>
      <c r="K957" s="112">
        <v>346876.98</v>
      </c>
      <c r="L957" s="112">
        <v>162049.63</v>
      </c>
      <c r="M957" s="121">
        <v>0.01</v>
      </c>
      <c r="N957" s="112">
        <f t="shared" si="146"/>
        <v>350345.74979999999</v>
      </c>
      <c r="O957" s="112">
        <f t="shared" si="147"/>
        <v>166414.23115499999</v>
      </c>
      <c r="P957" s="114">
        <f t="shared" ref="P957" si="148">IF(N957-O957&lt;=0,5%*N957,N957-O957)</f>
        <v>183931.518645</v>
      </c>
      <c r="Q957" s="115">
        <f t="shared" ref="Q957" si="149">IF(P957=N957*5%,P957,P957*0.9)</f>
        <v>165538.36678050002</v>
      </c>
    </row>
    <row r="958" spans="2:17" x14ac:dyDescent="0.25">
      <c r="B958" s="109">
        <v>953</v>
      </c>
      <c r="C958" s="109" t="s">
        <v>6466</v>
      </c>
      <c r="D958" s="109">
        <v>1200123960</v>
      </c>
      <c r="E958" s="108" t="s">
        <v>4408</v>
      </c>
      <c r="F958" s="109">
        <v>2016</v>
      </c>
      <c r="G958" s="110">
        <v>44389</v>
      </c>
      <c r="H958" s="109">
        <f t="shared" si="144"/>
        <v>5</v>
      </c>
      <c r="I958" s="109">
        <v>10</v>
      </c>
      <c r="J958" s="111">
        <f t="shared" si="145"/>
        <v>9.5000000000000001E-2</v>
      </c>
      <c r="K958" s="112">
        <v>322330.2</v>
      </c>
      <c r="L958" s="112">
        <v>171850.57</v>
      </c>
      <c r="M958" s="121">
        <v>0.01</v>
      </c>
      <c r="N958" s="112">
        <f t="shared" si="146"/>
        <v>325553.50200000004</v>
      </c>
      <c r="O958" s="112">
        <f t="shared" si="147"/>
        <v>154637.91345000002</v>
      </c>
      <c r="P958" s="138">
        <f t="shared" ref="P958:P960" si="150">IF(N958-O958&lt;=0,5%*K958,N958-O958)</f>
        <v>170915.58855000001</v>
      </c>
      <c r="Q958" s="139">
        <f t="shared" ref="Q958:Q960" si="151">IF(P958=K958*5%,P958,P958*0.9)</f>
        <v>153824.029695</v>
      </c>
    </row>
    <row r="959" spans="2:17" x14ac:dyDescent="0.25">
      <c r="B959" s="109">
        <v>954</v>
      </c>
      <c r="C959" s="109" t="s">
        <v>6466</v>
      </c>
      <c r="D959" s="109">
        <v>1200120770</v>
      </c>
      <c r="E959" s="108" t="s">
        <v>4409</v>
      </c>
      <c r="F959" s="109">
        <v>2016</v>
      </c>
      <c r="G959" s="110">
        <v>44389</v>
      </c>
      <c r="H959" s="109">
        <f t="shared" si="144"/>
        <v>5</v>
      </c>
      <c r="I959" s="109">
        <v>10</v>
      </c>
      <c r="J959" s="111">
        <f t="shared" si="145"/>
        <v>9.5000000000000001E-2</v>
      </c>
      <c r="K959" s="112">
        <v>312165</v>
      </c>
      <c r="L959" s="112">
        <v>149927.29999999999</v>
      </c>
      <c r="M959" s="121">
        <v>0.01</v>
      </c>
      <c r="N959" s="112">
        <f t="shared" si="146"/>
        <v>315286.65000000002</v>
      </c>
      <c r="O959" s="112">
        <f t="shared" si="147"/>
        <v>149761.15875</v>
      </c>
      <c r="P959" s="114">
        <f t="shared" ref="P959" si="152">IF(N959-O959&lt;=0,5%*N959,N959-O959)</f>
        <v>165525.49125000002</v>
      </c>
      <c r="Q959" s="115">
        <f t="shared" ref="Q959" si="153">IF(P959=N959*5%,P959,P959*0.9)</f>
        <v>148972.94212500003</v>
      </c>
    </row>
    <row r="960" spans="2:17" x14ac:dyDescent="0.25">
      <c r="B960" s="109">
        <v>955</v>
      </c>
      <c r="C960" s="109" t="s">
        <v>6466</v>
      </c>
      <c r="D960" s="109">
        <v>1200105200</v>
      </c>
      <c r="E960" s="108" t="s">
        <v>4410</v>
      </c>
      <c r="F960" s="109">
        <v>2016</v>
      </c>
      <c r="G960" s="110">
        <v>44389</v>
      </c>
      <c r="H960" s="109">
        <f t="shared" si="144"/>
        <v>5</v>
      </c>
      <c r="I960" s="109">
        <v>10</v>
      </c>
      <c r="J960" s="111">
        <f t="shared" si="145"/>
        <v>9.5000000000000001E-2</v>
      </c>
      <c r="K960" s="112">
        <v>246420</v>
      </c>
      <c r="L960" s="112">
        <v>124087.66</v>
      </c>
      <c r="M960" s="121">
        <v>0.01</v>
      </c>
      <c r="N960" s="112">
        <f t="shared" si="146"/>
        <v>248884.2</v>
      </c>
      <c r="O960" s="112">
        <f t="shared" si="147"/>
        <v>118219.995</v>
      </c>
      <c r="P960" s="138">
        <f t="shared" si="150"/>
        <v>130664.20500000002</v>
      </c>
      <c r="Q960" s="139">
        <f t="shared" si="151"/>
        <v>117597.78450000002</v>
      </c>
    </row>
    <row r="961" spans="2:17" x14ac:dyDescent="0.25">
      <c r="B961" s="109">
        <v>956</v>
      </c>
      <c r="C961" s="109" t="s">
        <v>6466</v>
      </c>
      <c r="D961" s="109">
        <v>1200120750</v>
      </c>
      <c r="E961" s="108" t="s">
        <v>4411</v>
      </c>
      <c r="F961" s="109">
        <v>2016</v>
      </c>
      <c r="G961" s="110">
        <v>44389</v>
      </c>
      <c r="H961" s="109">
        <f t="shared" si="144"/>
        <v>5</v>
      </c>
      <c r="I961" s="109">
        <v>10</v>
      </c>
      <c r="J961" s="111">
        <f t="shared" si="145"/>
        <v>9.5000000000000001E-2</v>
      </c>
      <c r="K961" s="112">
        <v>226432</v>
      </c>
      <c r="L961" s="112">
        <v>108751.26</v>
      </c>
      <c r="M961" s="121">
        <v>0.01</v>
      </c>
      <c r="N961" s="112">
        <f t="shared" si="146"/>
        <v>228696.32000000001</v>
      </c>
      <c r="O961" s="112">
        <f t="shared" si="147"/>
        <v>108630.75199999999</v>
      </c>
      <c r="P961" s="114">
        <f t="shared" ref="P961:P966" si="154">IF(N961-O961&lt;=0,5%*N961,N961-O961)</f>
        <v>120065.56800000001</v>
      </c>
      <c r="Q961" s="115">
        <f t="shared" ref="Q961:Q966" si="155">IF(P961=N961*5%,P961,P961*0.9)</f>
        <v>108059.01120000001</v>
      </c>
    </row>
    <row r="962" spans="2:17" x14ac:dyDescent="0.25">
      <c r="B962" s="109">
        <v>957</v>
      </c>
      <c r="C962" s="109" t="s">
        <v>6466</v>
      </c>
      <c r="D962" s="109">
        <v>1200120760</v>
      </c>
      <c r="E962" s="108" t="s">
        <v>4409</v>
      </c>
      <c r="F962" s="109">
        <v>2016</v>
      </c>
      <c r="G962" s="110">
        <v>44389</v>
      </c>
      <c r="H962" s="109">
        <f t="shared" si="144"/>
        <v>5</v>
      </c>
      <c r="I962" s="109">
        <v>10</v>
      </c>
      <c r="J962" s="111">
        <f t="shared" si="145"/>
        <v>9.5000000000000001E-2</v>
      </c>
      <c r="K962" s="112">
        <v>219165</v>
      </c>
      <c r="L962" s="112">
        <v>105261.05</v>
      </c>
      <c r="M962" s="121">
        <v>0.01</v>
      </c>
      <c r="N962" s="112">
        <f t="shared" si="146"/>
        <v>221356.65</v>
      </c>
      <c r="O962" s="112">
        <f t="shared" si="147"/>
        <v>105144.40874999999</v>
      </c>
      <c r="P962" s="114">
        <f t="shared" si="154"/>
        <v>116212.24125000001</v>
      </c>
      <c r="Q962" s="115">
        <f t="shared" si="155"/>
        <v>104591.01712500001</v>
      </c>
    </row>
    <row r="963" spans="2:17" x14ac:dyDescent="0.25">
      <c r="B963" s="109">
        <v>958</v>
      </c>
      <c r="C963" s="109" t="s">
        <v>6466</v>
      </c>
      <c r="D963" s="109">
        <v>1200120730</v>
      </c>
      <c r="E963" s="108" t="s">
        <v>4411</v>
      </c>
      <c r="F963" s="109">
        <v>2016</v>
      </c>
      <c r="G963" s="110">
        <v>44389</v>
      </c>
      <c r="H963" s="109">
        <f t="shared" si="144"/>
        <v>5</v>
      </c>
      <c r="I963" s="109">
        <v>10</v>
      </c>
      <c r="J963" s="111">
        <f t="shared" si="145"/>
        <v>9.5000000000000001E-2</v>
      </c>
      <c r="K963" s="112">
        <v>210099.5</v>
      </c>
      <c r="L963" s="112">
        <v>100907.05</v>
      </c>
      <c r="M963" s="121">
        <v>0.01</v>
      </c>
      <c r="N963" s="112">
        <f t="shared" si="146"/>
        <v>212200.495</v>
      </c>
      <c r="O963" s="112">
        <f t="shared" si="147"/>
        <v>100795.23512499999</v>
      </c>
      <c r="P963" s="114">
        <f t="shared" si="154"/>
        <v>111405.259875</v>
      </c>
      <c r="Q963" s="115">
        <f t="shared" si="155"/>
        <v>100264.7338875</v>
      </c>
    </row>
    <row r="964" spans="2:17" x14ac:dyDescent="0.25">
      <c r="B964" s="109">
        <v>959</v>
      </c>
      <c r="C964" s="109" t="s">
        <v>6466</v>
      </c>
      <c r="D964" s="109">
        <v>1200120740</v>
      </c>
      <c r="E964" s="108" t="s">
        <v>4411</v>
      </c>
      <c r="F964" s="109">
        <v>2016</v>
      </c>
      <c r="G964" s="110">
        <v>44389</v>
      </c>
      <c r="H964" s="109">
        <f t="shared" si="144"/>
        <v>5</v>
      </c>
      <c r="I964" s="109">
        <v>10</v>
      </c>
      <c r="J964" s="111">
        <f t="shared" si="145"/>
        <v>9.5000000000000001E-2</v>
      </c>
      <c r="K964" s="112">
        <v>207126.5</v>
      </c>
      <c r="L964" s="112">
        <v>99479.17</v>
      </c>
      <c r="M964" s="121">
        <v>0.01</v>
      </c>
      <c r="N964" s="112">
        <f t="shared" si="146"/>
        <v>209197.76500000001</v>
      </c>
      <c r="O964" s="112">
        <f t="shared" si="147"/>
        <v>99368.938374999998</v>
      </c>
      <c r="P964" s="114">
        <f t="shared" si="154"/>
        <v>109828.82662500002</v>
      </c>
      <c r="Q964" s="115">
        <f t="shared" si="155"/>
        <v>98845.943962500023</v>
      </c>
    </row>
    <row r="965" spans="2:17" x14ac:dyDescent="0.25">
      <c r="B965" s="109">
        <v>960</v>
      </c>
      <c r="C965" s="109" t="s">
        <v>6466</v>
      </c>
      <c r="D965" s="109">
        <v>1200105890</v>
      </c>
      <c r="E965" s="108" t="s">
        <v>4412</v>
      </c>
      <c r="F965" s="109">
        <v>2016</v>
      </c>
      <c r="G965" s="110">
        <v>44389</v>
      </c>
      <c r="H965" s="109">
        <f t="shared" si="144"/>
        <v>5</v>
      </c>
      <c r="I965" s="109">
        <v>10</v>
      </c>
      <c r="J965" s="111">
        <f t="shared" si="145"/>
        <v>9.5000000000000001E-2</v>
      </c>
      <c r="K965" s="112">
        <v>183600</v>
      </c>
      <c r="L965" s="112">
        <v>85019.49</v>
      </c>
      <c r="M965" s="121">
        <v>0.01</v>
      </c>
      <c r="N965" s="112">
        <f t="shared" si="146"/>
        <v>185436</v>
      </c>
      <c r="O965" s="112">
        <f t="shared" si="147"/>
        <v>88082.099999999991</v>
      </c>
      <c r="P965" s="114">
        <f t="shared" si="154"/>
        <v>97353.900000000009</v>
      </c>
      <c r="Q965" s="115">
        <f t="shared" si="155"/>
        <v>87618.510000000009</v>
      </c>
    </row>
    <row r="966" spans="2:17" x14ac:dyDescent="0.25">
      <c r="B966" s="109">
        <v>961</v>
      </c>
      <c r="C966" s="109" t="s">
        <v>6466</v>
      </c>
      <c r="D966" s="109">
        <v>1200123370</v>
      </c>
      <c r="E966" s="108" t="s">
        <v>4413</v>
      </c>
      <c r="F966" s="109">
        <v>2016</v>
      </c>
      <c r="G966" s="110">
        <v>44389</v>
      </c>
      <c r="H966" s="109">
        <f t="shared" ref="H966:H1029" si="156">YEAR(G966)-F966</f>
        <v>5</v>
      </c>
      <c r="I966" s="109">
        <v>3</v>
      </c>
      <c r="J966" s="111">
        <f t="shared" ref="J966:J1029" si="157">(95/I966/100)</f>
        <v>0.31666666666666665</v>
      </c>
      <c r="K966" s="112">
        <v>172853</v>
      </c>
      <c r="L966" s="112">
        <v>90783.34</v>
      </c>
      <c r="M966" s="121">
        <v>0.01</v>
      </c>
      <c r="N966" s="112">
        <f t="shared" ref="N966:N1029" si="158">K966*(1+M966)</f>
        <v>174581.53</v>
      </c>
      <c r="O966" s="112">
        <f t="shared" ref="O966:O1029" si="159">H966*J966*N966</f>
        <v>276420.7558333333</v>
      </c>
      <c r="P966" s="114">
        <f t="shared" si="154"/>
        <v>8729.076500000001</v>
      </c>
      <c r="Q966" s="115">
        <f t="shared" si="155"/>
        <v>8729.076500000001</v>
      </c>
    </row>
    <row r="967" spans="2:17" x14ac:dyDescent="0.25">
      <c r="B967" s="109">
        <v>962</v>
      </c>
      <c r="C967" s="109" t="s">
        <v>6466</v>
      </c>
      <c r="D967" s="109">
        <v>1200103920</v>
      </c>
      <c r="E967" s="108" t="s">
        <v>4414</v>
      </c>
      <c r="F967" s="109">
        <v>2016</v>
      </c>
      <c r="G967" s="110">
        <v>44389</v>
      </c>
      <c r="H967" s="109">
        <f t="shared" si="156"/>
        <v>5</v>
      </c>
      <c r="I967" s="109">
        <v>10</v>
      </c>
      <c r="J967" s="111">
        <f t="shared" si="157"/>
        <v>9.5000000000000001E-2</v>
      </c>
      <c r="K967" s="112">
        <v>160000</v>
      </c>
      <c r="L967" s="112">
        <v>75052.81</v>
      </c>
      <c r="M967" s="121">
        <v>0.01</v>
      </c>
      <c r="N967" s="112">
        <f t="shared" si="158"/>
        <v>161600</v>
      </c>
      <c r="O967" s="112">
        <f t="shared" si="159"/>
        <v>76760</v>
      </c>
      <c r="P967" s="138">
        <f t="shared" ref="P967:P1025" si="160">IF(N967-O967&lt;=0,5%*K967,N967-O967)</f>
        <v>84840</v>
      </c>
      <c r="Q967" s="139">
        <f t="shared" ref="Q967:Q1025" si="161">IF(P967=K967*5%,P967,P967*0.9)</f>
        <v>76356</v>
      </c>
    </row>
    <row r="968" spans="2:17" x14ac:dyDescent="0.25">
      <c r="B968" s="109">
        <v>963</v>
      </c>
      <c r="C968" s="109" t="s">
        <v>6466</v>
      </c>
      <c r="D968" s="109">
        <v>1200124630</v>
      </c>
      <c r="E968" s="108" t="s">
        <v>4415</v>
      </c>
      <c r="F968" s="109">
        <v>2016</v>
      </c>
      <c r="G968" s="110">
        <v>44389</v>
      </c>
      <c r="H968" s="109">
        <f t="shared" si="156"/>
        <v>5</v>
      </c>
      <c r="I968" s="109">
        <v>10</v>
      </c>
      <c r="J968" s="111">
        <f t="shared" si="157"/>
        <v>9.5000000000000001E-2</v>
      </c>
      <c r="K968" s="112">
        <v>129375</v>
      </c>
      <c r="L968" s="112">
        <v>71634.759999999995</v>
      </c>
      <c r="M968" s="121">
        <v>0.01</v>
      </c>
      <c r="N968" s="112">
        <f t="shared" si="158"/>
        <v>130668.75</v>
      </c>
      <c r="O968" s="112">
        <f t="shared" si="159"/>
        <v>62067.65625</v>
      </c>
      <c r="P968" s="114">
        <f t="shared" ref="P968:P976" si="162">IF(N968-O968&lt;=0,5%*N968,N968-O968)</f>
        <v>68601.09375</v>
      </c>
      <c r="Q968" s="115">
        <f t="shared" ref="Q968:Q976" si="163">IF(P968=N968*5%,P968,P968*0.9)</f>
        <v>61740.984375</v>
      </c>
    </row>
    <row r="969" spans="2:17" x14ac:dyDescent="0.25">
      <c r="B969" s="109">
        <v>964</v>
      </c>
      <c r="C969" s="109" t="s">
        <v>6466</v>
      </c>
      <c r="D969" s="109">
        <v>1200106280</v>
      </c>
      <c r="E969" s="108" t="s">
        <v>4416</v>
      </c>
      <c r="F969" s="109">
        <v>2016</v>
      </c>
      <c r="G969" s="110">
        <v>44389</v>
      </c>
      <c r="H969" s="109">
        <f t="shared" si="156"/>
        <v>5</v>
      </c>
      <c r="I969" s="109">
        <v>10</v>
      </c>
      <c r="J969" s="111">
        <f t="shared" si="157"/>
        <v>9.5000000000000001E-2</v>
      </c>
      <c r="K969" s="112">
        <v>116445</v>
      </c>
      <c r="L969" s="112">
        <v>63773.57</v>
      </c>
      <c r="M969" s="121">
        <v>0.01</v>
      </c>
      <c r="N969" s="112">
        <f t="shared" si="158"/>
        <v>117609.45</v>
      </c>
      <c r="O969" s="112">
        <f t="shared" si="159"/>
        <v>55864.488749999997</v>
      </c>
      <c r="P969" s="114">
        <f t="shared" si="162"/>
        <v>61744.96125</v>
      </c>
      <c r="Q969" s="115">
        <f t="shared" si="163"/>
        <v>55570.465125000002</v>
      </c>
    </row>
    <row r="970" spans="2:17" x14ac:dyDescent="0.25">
      <c r="B970" s="109">
        <v>965</v>
      </c>
      <c r="C970" s="109" t="s">
        <v>6466</v>
      </c>
      <c r="D970" s="109">
        <v>1200105850</v>
      </c>
      <c r="E970" s="108" t="s">
        <v>4417</v>
      </c>
      <c r="F970" s="109">
        <v>2016</v>
      </c>
      <c r="G970" s="110">
        <v>44389</v>
      </c>
      <c r="H970" s="109">
        <f t="shared" si="156"/>
        <v>5</v>
      </c>
      <c r="I970" s="109">
        <v>10</v>
      </c>
      <c r="J970" s="111">
        <f t="shared" si="157"/>
        <v>9.5000000000000001E-2</v>
      </c>
      <c r="K970" s="112">
        <v>105000</v>
      </c>
      <c r="L970" s="112">
        <v>49683.73</v>
      </c>
      <c r="M970" s="121">
        <v>0.01</v>
      </c>
      <c r="N970" s="112">
        <f t="shared" si="158"/>
        <v>106050</v>
      </c>
      <c r="O970" s="112">
        <f t="shared" si="159"/>
        <v>50373.75</v>
      </c>
      <c r="P970" s="114">
        <f t="shared" si="162"/>
        <v>55676.25</v>
      </c>
      <c r="Q970" s="115">
        <f t="shared" si="163"/>
        <v>50108.625</v>
      </c>
    </row>
    <row r="971" spans="2:17" x14ac:dyDescent="0.25">
      <c r="B971" s="109">
        <v>966</v>
      </c>
      <c r="C971" s="109" t="s">
        <v>6466</v>
      </c>
      <c r="D971" s="109">
        <v>1200106120</v>
      </c>
      <c r="E971" s="108" t="s">
        <v>4335</v>
      </c>
      <c r="F971" s="109">
        <v>2016</v>
      </c>
      <c r="G971" s="110">
        <v>44389</v>
      </c>
      <c r="H971" s="109">
        <f t="shared" si="156"/>
        <v>5</v>
      </c>
      <c r="I971" s="109">
        <v>10</v>
      </c>
      <c r="J971" s="111">
        <f t="shared" si="157"/>
        <v>9.5000000000000001E-2</v>
      </c>
      <c r="K971" s="112">
        <v>91586</v>
      </c>
      <c r="L971" s="112">
        <v>43036.24</v>
      </c>
      <c r="M971" s="121">
        <v>0.01</v>
      </c>
      <c r="N971" s="112">
        <f t="shared" si="158"/>
        <v>92501.86</v>
      </c>
      <c r="O971" s="112">
        <f t="shared" si="159"/>
        <v>43938.383499999996</v>
      </c>
      <c r="P971" s="114">
        <f t="shared" si="162"/>
        <v>48563.476500000004</v>
      </c>
      <c r="Q971" s="115">
        <f t="shared" si="163"/>
        <v>43707.128850000008</v>
      </c>
    </row>
    <row r="972" spans="2:17" x14ac:dyDescent="0.25">
      <c r="B972" s="109">
        <v>967</v>
      </c>
      <c r="C972" s="109" t="s">
        <v>6466</v>
      </c>
      <c r="D972" s="109">
        <v>1200115950</v>
      </c>
      <c r="E972" s="108" t="s">
        <v>4418</v>
      </c>
      <c r="F972" s="109">
        <v>2016</v>
      </c>
      <c r="G972" s="110">
        <v>44389</v>
      </c>
      <c r="H972" s="109">
        <f t="shared" si="156"/>
        <v>5</v>
      </c>
      <c r="I972" s="109">
        <v>10</v>
      </c>
      <c r="J972" s="111">
        <f t="shared" si="157"/>
        <v>9.5000000000000001E-2</v>
      </c>
      <c r="K972" s="112">
        <v>69096.800000000003</v>
      </c>
      <c r="L972" s="112">
        <v>33923.699999999997</v>
      </c>
      <c r="M972" s="121">
        <v>0.01</v>
      </c>
      <c r="N972" s="112">
        <f t="shared" si="158"/>
        <v>69787.767999999996</v>
      </c>
      <c r="O972" s="112">
        <f t="shared" si="159"/>
        <v>33149.1898</v>
      </c>
      <c r="P972" s="114">
        <f t="shared" si="162"/>
        <v>36638.578199999996</v>
      </c>
      <c r="Q972" s="115">
        <f t="shared" si="163"/>
        <v>32974.720379999999</v>
      </c>
    </row>
    <row r="973" spans="2:17" x14ac:dyDescent="0.25">
      <c r="B973" s="109">
        <v>968</v>
      </c>
      <c r="C973" s="109" t="s">
        <v>6466</v>
      </c>
      <c r="D973" s="109">
        <v>1200106080</v>
      </c>
      <c r="E973" s="108" t="s">
        <v>4419</v>
      </c>
      <c r="F973" s="109">
        <v>2016</v>
      </c>
      <c r="G973" s="110">
        <v>44389</v>
      </c>
      <c r="H973" s="109">
        <f t="shared" si="156"/>
        <v>5</v>
      </c>
      <c r="I973" s="109">
        <v>10</v>
      </c>
      <c r="J973" s="111">
        <f t="shared" si="157"/>
        <v>9.5000000000000001E-2</v>
      </c>
      <c r="K973" s="112">
        <v>64876</v>
      </c>
      <c r="L973" s="112">
        <v>30077.52</v>
      </c>
      <c r="M973" s="121">
        <v>0.01</v>
      </c>
      <c r="N973" s="112">
        <f t="shared" si="158"/>
        <v>65524.76</v>
      </c>
      <c r="O973" s="112">
        <f t="shared" si="159"/>
        <v>31124.260999999999</v>
      </c>
      <c r="P973" s="114">
        <f t="shared" si="162"/>
        <v>34400.499000000003</v>
      </c>
      <c r="Q973" s="115">
        <f t="shared" si="163"/>
        <v>30960.449100000005</v>
      </c>
    </row>
    <row r="974" spans="2:17" x14ac:dyDescent="0.25">
      <c r="B974" s="109">
        <v>969</v>
      </c>
      <c r="C974" s="109" t="s">
        <v>6466</v>
      </c>
      <c r="D974" s="109">
        <v>1200123560</v>
      </c>
      <c r="E974" s="108" t="s">
        <v>4420</v>
      </c>
      <c r="F974" s="109">
        <v>2016</v>
      </c>
      <c r="G974" s="110">
        <v>44389</v>
      </c>
      <c r="H974" s="109">
        <f t="shared" si="156"/>
        <v>5</v>
      </c>
      <c r="I974" s="109">
        <v>8</v>
      </c>
      <c r="J974" s="111">
        <f t="shared" si="157"/>
        <v>0.11874999999999999</v>
      </c>
      <c r="K974" s="112">
        <v>59682</v>
      </c>
      <c r="L974" s="112">
        <v>31100.04</v>
      </c>
      <c r="M974" s="121">
        <v>0.01</v>
      </c>
      <c r="N974" s="112">
        <f t="shared" si="158"/>
        <v>60278.82</v>
      </c>
      <c r="O974" s="112">
        <f t="shared" si="159"/>
        <v>35790.549375000002</v>
      </c>
      <c r="P974" s="114">
        <f t="shared" si="162"/>
        <v>24488.270624999997</v>
      </c>
      <c r="Q974" s="115">
        <f t="shared" si="163"/>
        <v>22039.443562499997</v>
      </c>
    </row>
    <row r="975" spans="2:17" x14ac:dyDescent="0.25">
      <c r="B975" s="109">
        <v>970</v>
      </c>
      <c r="C975" s="109" t="s">
        <v>6466</v>
      </c>
      <c r="D975" s="109">
        <v>1200120810</v>
      </c>
      <c r="E975" s="108" t="s">
        <v>4421</v>
      </c>
      <c r="F975" s="109">
        <v>2016</v>
      </c>
      <c r="G975" s="110">
        <v>44389</v>
      </c>
      <c r="H975" s="109">
        <f t="shared" si="156"/>
        <v>5</v>
      </c>
      <c r="I975" s="109">
        <v>10</v>
      </c>
      <c r="J975" s="111">
        <f t="shared" si="157"/>
        <v>9.5000000000000001E-2</v>
      </c>
      <c r="K975" s="112">
        <v>53307.47</v>
      </c>
      <c r="L975" s="112">
        <v>25602.62</v>
      </c>
      <c r="M975" s="121">
        <v>0.01</v>
      </c>
      <c r="N975" s="112">
        <f t="shared" si="158"/>
        <v>53840.544699999999</v>
      </c>
      <c r="O975" s="112">
        <f t="shared" si="159"/>
        <v>25574.258732499999</v>
      </c>
      <c r="P975" s="114">
        <f t="shared" si="162"/>
        <v>28266.2859675</v>
      </c>
      <c r="Q975" s="115">
        <f t="shared" si="163"/>
        <v>25439.657370749999</v>
      </c>
    </row>
    <row r="976" spans="2:17" x14ac:dyDescent="0.25">
      <c r="B976" s="109">
        <v>971</v>
      </c>
      <c r="C976" s="109" t="s">
        <v>6466</v>
      </c>
      <c r="D976" s="109">
        <v>1200106520</v>
      </c>
      <c r="E976" s="108" t="s">
        <v>4422</v>
      </c>
      <c r="F976" s="109">
        <v>2016</v>
      </c>
      <c r="G976" s="110">
        <v>44389</v>
      </c>
      <c r="H976" s="109">
        <f t="shared" si="156"/>
        <v>5</v>
      </c>
      <c r="I976" s="109">
        <v>10</v>
      </c>
      <c r="J976" s="111">
        <f t="shared" si="157"/>
        <v>9.5000000000000001E-2</v>
      </c>
      <c r="K976" s="112">
        <v>44262.400000000001</v>
      </c>
      <c r="L976" s="112">
        <v>1</v>
      </c>
      <c r="M976" s="121">
        <v>0</v>
      </c>
      <c r="N976" s="112">
        <f t="shared" si="158"/>
        <v>44262.400000000001</v>
      </c>
      <c r="O976" s="112">
        <f t="shared" si="159"/>
        <v>21024.639999999999</v>
      </c>
      <c r="P976" s="114">
        <f t="shared" si="162"/>
        <v>23237.760000000002</v>
      </c>
      <c r="Q976" s="115">
        <f t="shared" si="163"/>
        <v>20913.984000000004</v>
      </c>
    </row>
    <row r="977" spans="2:17" x14ac:dyDescent="0.25">
      <c r="B977" s="109">
        <v>972</v>
      </c>
      <c r="C977" s="109" t="s">
        <v>6466</v>
      </c>
      <c r="D977" s="109">
        <v>1200123550</v>
      </c>
      <c r="E977" s="108" t="s">
        <v>4423</v>
      </c>
      <c r="F977" s="109">
        <v>2016</v>
      </c>
      <c r="G977" s="110">
        <v>44389</v>
      </c>
      <c r="H977" s="109">
        <f t="shared" si="156"/>
        <v>5</v>
      </c>
      <c r="I977" s="109">
        <v>10</v>
      </c>
      <c r="J977" s="111">
        <f t="shared" si="157"/>
        <v>9.5000000000000001E-2</v>
      </c>
      <c r="K977" s="112">
        <v>42075</v>
      </c>
      <c r="L977" s="112">
        <v>21763.73</v>
      </c>
      <c r="M977" s="121">
        <v>0.01</v>
      </c>
      <c r="N977" s="112">
        <f t="shared" si="158"/>
        <v>42495.75</v>
      </c>
      <c r="O977" s="112">
        <f t="shared" si="159"/>
        <v>20185.481250000001</v>
      </c>
      <c r="P977" s="138">
        <f t="shared" si="160"/>
        <v>22310.268749999999</v>
      </c>
      <c r="Q977" s="139">
        <f t="shared" si="161"/>
        <v>20079.241875</v>
      </c>
    </row>
    <row r="978" spans="2:17" x14ac:dyDescent="0.25">
      <c r="B978" s="109">
        <v>973</v>
      </c>
      <c r="C978" s="109" t="s">
        <v>6466</v>
      </c>
      <c r="D978" s="109">
        <v>1200105820</v>
      </c>
      <c r="E978" s="108" t="s">
        <v>4424</v>
      </c>
      <c r="F978" s="109">
        <v>2016</v>
      </c>
      <c r="G978" s="110">
        <v>44389</v>
      </c>
      <c r="H978" s="109">
        <f t="shared" si="156"/>
        <v>5</v>
      </c>
      <c r="I978" s="109">
        <v>10</v>
      </c>
      <c r="J978" s="111">
        <f t="shared" si="157"/>
        <v>9.5000000000000001E-2</v>
      </c>
      <c r="K978" s="112">
        <v>38862</v>
      </c>
      <c r="L978" s="112">
        <v>18151.82</v>
      </c>
      <c r="M978" s="121">
        <v>0.01</v>
      </c>
      <c r="N978" s="112">
        <f t="shared" si="158"/>
        <v>39250.620000000003</v>
      </c>
      <c r="O978" s="112">
        <f t="shared" si="159"/>
        <v>18644.0445</v>
      </c>
      <c r="P978" s="114">
        <f t="shared" ref="P978:P1011" si="164">IF(N978-O978&lt;=0,5%*N978,N978-O978)</f>
        <v>20606.575500000003</v>
      </c>
      <c r="Q978" s="115">
        <f t="shared" ref="Q978:Q1011" si="165">IF(P978=N978*5%,P978,P978*0.9)</f>
        <v>18545.917950000003</v>
      </c>
    </row>
    <row r="979" spans="2:17" x14ac:dyDescent="0.25">
      <c r="B979" s="109">
        <v>974</v>
      </c>
      <c r="C979" s="109" t="s">
        <v>6466</v>
      </c>
      <c r="D979" s="109">
        <v>1200106270</v>
      </c>
      <c r="E979" s="108" t="s">
        <v>4425</v>
      </c>
      <c r="F979" s="109">
        <v>2016</v>
      </c>
      <c r="G979" s="110">
        <v>44389</v>
      </c>
      <c r="H979" s="109">
        <f t="shared" si="156"/>
        <v>5</v>
      </c>
      <c r="I979" s="109">
        <v>10</v>
      </c>
      <c r="J979" s="111">
        <f t="shared" si="157"/>
        <v>9.5000000000000001E-2</v>
      </c>
      <c r="K979" s="112">
        <v>34933</v>
      </c>
      <c r="L979" s="112">
        <v>19131.8</v>
      </c>
      <c r="M979" s="121">
        <v>0.01</v>
      </c>
      <c r="N979" s="112">
        <f t="shared" si="158"/>
        <v>35282.33</v>
      </c>
      <c r="O979" s="112">
        <f t="shared" si="159"/>
        <v>16759.106749999999</v>
      </c>
      <c r="P979" s="114">
        <f t="shared" si="164"/>
        <v>18523.223250000003</v>
      </c>
      <c r="Q979" s="115">
        <f t="shared" si="165"/>
        <v>16670.900925000002</v>
      </c>
    </row>
    <row r="980" spans="2:17" x14ac:dyDescent="0.25">
      <c r="B980" s="109">
        <v>975</v>
      </c>
      <c r="C980" s="109" t="s">
        <v>6466</v>
      </c>
      <c r="D980" s="109">
        <v>1200120800</v>
      </c>
      <c r="E980" s="108" t="s">
        <v>4426</v>
      </c>
      <c r="F980" s="109">
        <v>2016</v>
      </c>
      <c r="G980" s="110">
        <v>44389</v>
      </c>
      <c r="H980" s="109">
        <f t="shared" si="156"/>
        <v>5</v>
      </c>
      <c r="I980" s="109">
        <v>10</v>
      </c>
      <c r="J980" s="111">
        <f t="shared" si="157"/>
        <v>9.5000000000000001E-2</v>
      </c>
      <c r="K980" s="112">
        <v>34391.53</v>
      </c>
      <c r="L980" s="112">
        <v>16517.650000000001</v>
      </c>
      <c r="M980" s="121">
        <v>0.01</v>
      </c>
      <c r="N980" s="112">
        <f t="shared" si="158"/>
        <v>34735.445299999999</v>
      </c>
      <c r="O980" s="112">
        <f t="shared" si="159"/>
        <v>16499.3365175</v>
      </c>
      <c r="P980" s="114">
        <f t="shared" si="164"/>
        <v>18236.1087825</v>
      </c>
      <c r="Q980" s="115">
        <f t="shared" si="165"/>
        <v>16412.497904250002</v>
      </c>
    </row>
    <row r="981" spans="2:17" x14ac:dyDescent="0.25">
      <c r="B981" s="109">
        <v>976</v>
      </c>
      <c r="C981" s="109" t="s">
        <v>6466</v>
      </c>
      <c r="D981" s="109">
        <v>1200125290</v>
      </c>
      <c r="E981" s="108" t="s">
        <v>4427</v>
      </c>
      <c r="F981" s="109">
        <v>2016</v>
      </c>
      <c r="G981" s="110">
        <v>44389</v>
      </c>
      <c r="H981" s="109">
        <f t="shared" si="156"/>
        <v>5</v>
      </c>
      <c r="I981" s="109">
        <v>10</v>
      </c>
      <c r="J981" s="111">
        <f t="shared" si="157"/>
        <v>9.5000000000000001E-2</v>
      </c>
      <c r="K981" s="112">
        <v>28000</v>
      </c>
      <c r="L981" s="112">
        <v>15518.9</v>
      </c>
      <c r="M981" s="121">
        <v>0.01</v>
      </c>
      <c r="N981" s="112">
        <f t="shared" si="158"/>
        <v>28280</v>
      </c>
      <c r="O981" s="112">
        <f t="shared" si="159"/>
        <v>13433</v>
      </c>
      <c r="P981" s="114">
        <f t="shared" si="164"/>
        <v>14847</v>
      </c>
      <c r="Q981" s="115">
        <f t="shared" si="165"/>
        <v>13362.300000000001</v>
      </c>
    </row>
    <row r="982" spans="2:17" x14ac:dyDescent="0.25">
      <c r="B982" s="109">
        <v>977</v>
      </c>
      <c r="C982" s="109" t="s">
        <v>6466</v>
      </c>
      <c r="D982" s="109">
        <v>1200115780</v>
      </c>
      <c r="E982" s="108" t="s">
        <v>4428</v>
      </c>
      <c r="F982" s="109">
        <v>2016</v>
      </c>
      <c r="G982" s="110">
        <v>44389</v>
      </c>
      <c r="H982" s="109">
        <f t="shared" si="156"/>
        <v>5</v>
      </c>
      <c r="I982" s="109">
        <v>10</v>
      </c>
      <c r="J982" s="111">
        <f t="shared" si="157"/>
        <v>9.5000000000000001E-2</v>
      </c>
      <c r="K982" s="112">
        <v>27220</v>
      </c>
      <c r="L982" s="112">
        <v>12991.48</v>
      </c>
      <c r="M982" s="121">
        <v>0.01</v>
      </c>
      <c r="N982" s="112">
        <f t="shared" si="158"/>
        <v>27492.2</v>
      </c>
      <c r="O982" s="112">
        <f t="shared" si="159"/>
        <v>13058.795</v>
      </c>
      <c r="P982" s="114">
        <f t="shared" si="164"/>
        <v>14433.405000000001</v>
      </c>
      <c r="Q982" s="115">
        <f t="shared" si="165"/>
        <v>12990.0645</v>
      </c>
    </row>
    <row r="983" spans="2:17" x14ac:dyDescent="0.25">
      <c r="B983" s="109">
        <v>978</v>
      </c>
      <c r="C983" s="109" t="s">
        <v>6466</v>
      </c>
      <c r="D983" s="109">
        <v>1200115790</v>
      </c>
      <c r="E983" s="108" t="s">
        <v>4428</v>
      </c>
      <c r="F983" s="109">
        <v>2016</v>
      </c>
      <c r="G983" s="110">
        <v>44389</v>
      </c>
      <c r="H983" s="109">
        <f t="shared" si="156"/>
        <v>5</v>
      </c>
      <c r="I983" s="109">
        <v>10</v>
      </c>
      <c r="J983" s="111">
        <f t="shared" si="157"/>
        <v>9.5000000000000001E-2</v>
      </c>
      <c r="K983" s="112">
        <v>27220</v>
      </c>
      <c r="L983" s="112">
        <v>12991.48</v>
      </c>
      <c r="M983" s="121">
        <v>0.01</v>
      </c>
      <c r="N983" s="112">
        <f t="shared" si="158"/>
        <v>27492.2</v>
      </c>
      <c r="O983" s="112">
        <f t="shared" si="159"/>
        <v>13058.795</v>
      </c>
      <c r="P983" s="114">
        <f t="shared" si="164"/>
        <v>14433.405000000001</v>
      </c>
      <c r="Q983" s="115">
        <f t="shared" si="165"/>
        <v>12990.0645</v>
      </c>
    </row>
    <row r="984" spans="2:17" x14ac:dyDescent="0.25">
      <c r="B984" s="109">
        <v>979</v>
      </c>
      <c r="C984" s="109" t="s">
        <v>6466</v>
      </c>
      <c r="D984" s="109">
        <v>1200123540</v>
      </c>
      <c r="E984" s="108" t="s">
        <v>4429</v>
      </c>
      <c r="F984" s="109">
        <v>2016</v>
      </c>
      <c r="G984" s="110">
        <v>44389</v>
      </c>
      <c r="H984" s="109">
        <f t="shared" si="156"/>
        <v>5</v>
      </c>
      <c r="I984" s="109">
        <v>10</v>
      </c>
      <c r="J984" s="111">
        <f t="shared" si="157"/>
        <v>9.5000000000000001E-2</v>
      </c>
      <c r="K984" s="112">
        <v>26000</v>
      </c>
      <c r="L984" s="112">
        <v>13448.77</v>
      </c>
      <c r="M984" s="121">
        <v>0.01</v>
      </c>
      <c r="N984" s="112">
        <f t="shared" si="158"/>
        <v>26260</v>
      </c>
      <c r="O984" s="112">
        <f t="shared" si="159"/>
        <v>12473.5</v>
      </c>
      <c r="P984" s="114">
        <f t="shared" si="164"/>
        <v>13786.5</v>
      </c>
      <c r="Q984" s="115">
        <f t="shared" si="165"/>
        <v>12407.85</v>
      </c>
    </row>
    <row r="985" spans="2:17" x14ac:dyDescent="0.25">
      <c r="B985" s="109">
        <v>980</v>
      </c>
      <c r="C985" s="109" t="s">
        <v>6466</v>
      </c>
      <c r="D985" s="109">
        <v>1200106360</v>
      </c>
      <c r="E985" s="108" t="s">
        <v>4430</v>
      </c>
      <c r="F985" s="109">
        <v>2016</v>
      </c>
      <c r="G985" s="110">
        <v>44389</v>
      </c>
      <c r="H985" s="109">
        <f t="shared" si="156"/>
        <v>5</v>
      </c>
      <c r="I985" s="109">
        <v>10</v>
      </c>
      <c r="J985" s="111">
        <f t="shared" si="157"/>
        <v>9.5000000000000001E-2</v>
      </c>
      <c r="K985" s="112">
        <v>22668</v>
      </c>
      <c r="L985" s="112">
        <v>10515.43</v>
      </c>
      <c r="M985" s="121">
        <v>0.01</v>
      </c>
      <c r="N985" s="112">
        <f t="shared" si="158"/>
        <v>22894.68</v>
      </c>
      <c r="O985" s="112">
        <f t="shared" si="159"/>
        <v>10874.973</v>
      </c>
      <c r="P985" s="114">
        <f t="shared" si="164"/>
        <v>12019.707</v>
      </c>
      <c r="Q985" s="115">
        <f t="shared" si="165"/>
        <v>10817.7363</v>
      </c>
    </row>
    <row r="986" spans="2:17" x14ac:dyDescent="0.25">
      <c r="B986" s="109">
        <v>981</v>
      </c>
      <c r="C986" s="109" t="s">
        <v>6466</v>
      </c>
      <c r="D986" s="109">
        <v>1200123400</v>
      </c>
      <c r="E986" s="108" t="s">
        <v>4431</v>
      </c>
      <c r="F986" s="109">
        <v>2016</v>
      </c>
      <c r="G986" s="110">
        <v>44389</v>
      </c>
      <c r="H986" s="109">
        <f t="shared" si="156"/>
        <v>5</v>
      </c>
      <c r="I986" s="109">
        <v>10</v>
      </c>
      <c r="J986" s="111">
        <f t="shared" si="157"/>
        <v>9.5000000000000001E-2</v>
      </c>
      <c r="K986" s="112">
        <v>22000</v>
      </c>
      <c r="L986" s="112">
        <v>11379.73</v>
      </c>
      <c r="M986" s="121">
        <v>0.01</v>
      </c>
      <c r="N986" s="112">
        <f t="shared" si="158"/>
        <v>22220</v>
      </c>
      <c r="O986" s="112">
        <f t="shared" si="159"/>
        <v>10554.5</v>
      </c>
      <c r="P986" s="114">
        <f t="shared" si="164"/>
        <v>11665.5</v>
      </c>
      <c r="Q986" s="115">
        <f t="shared" si="165"/>
        <v>10498.95</v>
      </c>
    </row>
    <row r="987" spans="2:17" x14ac:dyDescent="0.25">
      <c r="B987" s="109">
        <v>982</v>
      </c>
      <c r="C987" s="109" t="s">
        <v>6466</v>
      </c>
      <c r="D987" s="109">
        <v>1200122410</v>
      </c>
      <c r="E987" s="108" t="s">
        <v>4432</v>
      </c>
      <c r="F987" s="109">
        <v>2016</v>
      </c>
      <c r="G987" s="110">
        <v>44389</v>
      </c>
      <c r="H987" s="109">
        <f t="shared" si="156"/>
        <v>5</v>
      </c>
      <c r="I987" s="109">
        <v>10</v>
      </c>
      <c r="J987" s="111">
        <f t="shared" si="157"/>
        <v>9.5000000000000001E-2</v>
      </c>
      <c r="K987" s="112">
        <v>16646.400000000001</v>
      </c>
      <c r="L987" s="112">
        <v>8428.1</v>
      </c>
      <c r="M987" s="121">
        <v>0.01</v>
      </c>
      <c r="N987" s="112">
        <f t="shared" si="158"/>
        <v>16812.864000000001</v>
      </c>
      <c r="O987" s="112">
        <f t="shared" si="159"/>
        <v>7986.1104000000005</v>
      </c>
      <c r="P987" s="114">
        <f t="shared" si="164"/>
        <v>8826.7536</v>
      </c>
      <c r="Q987" s="115">
        <f t="shared" si="165"/>
        <v>7944.0782399999998</v>
      </c>
    </row>
    <row r="988" spans="2:17" x14ac:dyDescent="0.25">
      <c r="B988" s="109">
        <v>983</v>
      </c>
      <c r="C988" s="109" t="s">
        <v>6466</v>
      </c>
      <c r="D988" s="109">
        <v>1200122580</v>
      </c>
      <c r="E988" s="108" t="s">
        <v>4433</v>
      </c>
      <c r="F988" s="109">
        <v>2016</v>
      </c>
      <c r="G988" s="110">
        <v>44389</v>
      </c>
      <c r="H988" s="109">
        <f t="shared" si="156"/>
        <v>5</v>
      </c>
      <c r="I988" s="109">
        <v>10</v>
      </c>
      <c r="J988" s="111">
        <f t="shared" si="157"/>
        <v>9.5000000000000001E-2</v>
      </c>
      <c r="K988" s="112">
        <v>16646.400000000001</v>
      </c>
      <c r="L988" s="112">
        <v>8428.1</v>
      </c>
      <c r="M988" s="121">
        <v>0.01</v>
      </c>
      <c r="N988" s="112">
        <f t="shared" si="158"/>
        <v>16812.864000000001</v>
      </c>
      <c r="O988" s="112">
        <f t="shared" si="159"/>
        <v>7986.1104000000005</v>
      </c>
      <c r="P988" s="114">
        <f t="shared" si="164"/>
        <v>8826.7536</v>
      </c>
      <c r="Q988" s="115">
        <f t="shared" si="165"/>
        <v>7944.0782399999998</v>
      </c>
    </row>
    <row r="989" spans="2:17" x14ac:dyDescent="0.25">
      <c r="B989" s="109">
        <v>984</v>
      </c>
      <c r="C989" s="109" t="s">
        <v>6466</v>
      </c>
      <c r="D989" s="109">
        <v>1200106130</v>
      </c>
      <c r="E989" s="108" t="s">
        <v>4434</v>
      </c>
      <c r="F989" s="109">
        <v>2016</v>
      </c>
      <c r="G989" s="110">
        <v>44389</v>
      </c>
      <c r="H989" s="109">
        <f t="shared" si="156"/>
        <v>5</v>
      </c>
      <c r="I989" s="109">
        <v>10</v>
      </c>
      <c r="J989" s="111">
        <f t="shared" si="157"/>
        <v>9.5000000000000001E-2</v>
      </c>
      <c r="K989" s="112">
        <v>13770</v>
      </c>
      <c r="L989" s="112">
        <v>6395.27</v>
      </c>
      <c r="M989" s="121">
        <v>0.01</v>
      </c>
      <c r="N989" s="112">
        <f t="shared" si="158"/>
        <v>13907.7</v>
      </c>
      <c r="O989" s="112">
        <f t="shared" si="159"/>
        <v>6606.1575000000003</v>
      </c>
      <c r="P989" s="114">
        <f t="shared" si="164"/>
        <v>7301.5425000000005</v>
      </c>
      <c r="Q989" s="115">
        <f t="shared" si="165"/>
        <v>6571.3882500000009</v>
      </c>
    </row>
    <row r="990" spans="2:17" x14ac:dyDescent="0.25">
      <c r="B990" s="109">
        <v>985</v>
      </c>
      <c r="C990" s="109" t="s">
        <v>6466</v>
      </c>
      <c r="D990" s="109">
        <v>1200120820</v>
      </c>
      <c r="E990" s="108" t="s">
        <v>4435</v>
      </c>
      <c r="F990" s="109">
        <v>2016</v>
      </c>
      <c r="G990" s="110">
        <v>44389</v>
      </c>
      <c r="H990" s="109">
        <f t="shared" si="156"/>
        <v>5</v>
      </c>
      <c r="I990" s="109">
        <v>10</v>
      </c>
      <c r="J990" s="111">
        <f t="shared" si="157"/>
        <v>9.5000000000000001E-2</v>
      </c>
      <c r="K990" s="112">
        <v>12137</v>
      </c>
      <c r="L990" s="112">
        <v>5829.18</v>
      </c>
      <c r="M990" s="121">
        <v>0.01</v>
      </c>
      <c r="N990" s="112">
        <f t="shared" si="158"/>
        <v>12258.37</v>
      </c>
      <c r="O990" s="112">
        <f t="shared" si="159"/>
        <v>5822.7257500000005</v>
      </c>
      <c r="P990" s="114">
        <f t="shared" si="164"/>
        <v>6435.6442500000003</v>
      </c>
      <c r="Q990" s="115">
        <f t="shared" si="165"/>
        <v>5792.0798250000007</v>
      </c>
    </row>
    <row r="991" spans="2:17" x14ac:dyDescent="0.25">
      <c r="B991" s="109">
        <v>986</v>
      </c>
      <c r="C991" s="109" t="s">
        <v>6466</v>
      </c>
      <c r="D991" s="109">
        <v>1200122670</v>
      </c>
      <c r="E991" s="108" t="s">
        <v>4436</v>
      </c>
      <c r="F991" s="109">
        <v>2016</v>
      </c>
      <c r="G991" s="110">
        <v>44389</v>
      </c>
      <c r="H991" s="109">
        <f t="shared" si="156"/>
        <v>5</v>
      </c>
      <c r="I991" s="109">
        <v>8</v>
      </c>
      <c r="J991" s="111">
        <f t="shared" si="157"/>
        <v>0.11874999999999999</v>
      </c>
      <c r="K991" s="112">
        <v>11200</v>
      </c>
      <c r="L991" s="112">
        <v>5670.57</v>
      </c>
      <c r="M991" s="121">
        <v>0.01</v>
      </c>
      <c r="N991" s="112">
        <f t="shared" si="158"/>
        <v>11312</v>
      </c>
      <c r="O991" s="112">
        <f t="shared" si="159"/>
        <v>6716.5</v>
      </c>
      <c r="P991" s="114">
        <f t="shared" si="164"/>
        <v>4595.5</v>
      </c>
      <c r="Q991" s="115">
        <f t="shared" si="165"/>
        <v>4135.95</v>
      </c>
    </row>
    <row r="992" spans="2:17" x14ac:dyDescent="0.25">
      <c r="B992" s="109">
        <v>987</v>
      </c>
      <c r="C992" s="109" t="s">
        <v>6466</v>
      </c>
      <c r="D992" s="109">
        <v>1200105590</v>
      </c>
      <c r="E992" s="108" t="s">
        <v>3122</v>
      </c>
      <c r="F992" s="109">
        <v>2016</v>
      </c>
      <c r="G992" s="110">
        <v>44389</v>
      </c>
      <c r="H992" s="109">
        <f t="shared" si="156"/>
        <v>5</v>
      </c>
      <c r="I992" s="109">
        <v>10</v>
      </c>
      <c r="J992" s="111">
        <f t="shared" si="157"/>
        <v>9.5000000000000001E-2</v>
      </c>
      <c r="K992" s="112">
        <v>5400</v>
      </c>
      <c r="L992" s="112">
        <v>2493.19</v>
      </c>
      <c r="M992" s="121">
        <v>0.01</v>
      </c>
      <c r="N992" s="112">
        <f t="shared" si="158"/>
        <v>5454</v>
      </c>
      <c r="O992" s="112">
        <f t="shared" si="159"/>
        <v>2590.65</v>
      </c>
      <c r="P992" s="114">
        <f t="shared" si="164"/>
        <v>2863.35</v>
      </c>
      <c r="Q992" s="115">
        <f t="shared" si="165"/>
        <v>2577.0149999999999</v>
      </c>
    </row>
    <row r="993" spans="2:17" x14ac:dyDescent="0.25">
      <c r="B993" s="109">
        <v>988</v>
      </c>
      <c r="C993" s="109" t="s">
        <v>6466</v>
      </c>
      <c r="D993" s="109">
        <v>1200131850</v>
      </c>
      <c r="E993" s="108" t="s">
        <v>4437</v>
      </c>
      <c r="F993" s="109">
        <v>2017</v>
      </c>
      <c r="G993" s="110">
        <v>44389</v>
      </c>
      <c r="H993" s="109">
        <f t="shared" si="156"/>
        <v>4</v>
      </c>
      <c r="I993" s="109">
        <v>15</v>
      </c>
      <c r="J993" s="111">
        <f t="shared" si="157"/>
        <v>6.3333333333333325E-2</v>
      </c>
      <c r="K993" s="112">
        <v>4900000</v>
      </c>
      <c r="L993" s="112">
        <v>2913150.69</v>
      </c>
      <c r="M993" s="121">
        <v>0.04</v>
      </c>
      <c r="N993" s="112">
        <f t="shared" si="158"/>
        <v>5096000</v>
      </c>
      <c r="O993" s="112">
        <f t="shared" si="159"/>
        <v>1290986.6666666665</v>
      </c>
      <c r="P993" s="114">
        <f t="shared" si="164"/>
        <v>3805013.3333333335</v>
      </c>
      <c r="Q993" s="115">
        <f t="shared" si="165"/>
        <v>3424512</v>
      </c>
    </row>
    <row r="994" spans="2:17" x14ac:dyDescent="0.25">
      <c r="B994" s="109">
        <v>989</v>
      </c>
      <c r="C994" s="109" t="s">
        <v>6466</v>
      </c>
      <c r="D994" s="109">
        <v>1200121630</v>
      </c>
      <c r="E994" s="108" t="s">
        <v>4438</v>
      </c>
      <c r="F994" s="109">
        <v>2017</v>
      </c>
      <c r="G994" s="110">
        <v>44389</v>
      </c>
      <c r="H994" s="109">
        <f t="shared" si="156"/>
        <v>4</v>
      </c>
      <c r="I994" s="109">
        <v>15</v>
      </c>
      <c r="J994" s="111">
        <f t="shared" si="157"/>
        <v>6.3333333333333325E-2</v>
      </c>
      <c r="K994" s="112">
        <v>3321916</v>
      </c>
      <c r="L994" s="112">
        <v>1944003.45</v>
      </c>
      <c r="M994" s="121">
        <v>0.04</v>
      </c>
      <c r="N994" s="112">
        <f t="shared" si="158"/>
        <v>3454792.64</v>
      </c>
      <c r="O994" s="112">
        <f t="shared" si="159"/>
        <v>875214.13546666654</v>
      </c>
      <c r="P994" s="114">
        <f t="shared" si="164"/>
        <v>2579578.5045333337</v>
      </c>
      <c r="Q994" s="115">
        <f t="shared" si="165"/>
        <v>2321620.6540800002</v>
      </c>
    </row>
    <row r="995" spans="2:17" x14ac:dyDescent="0.25">
      <c r="B995" s="109">
        <v>990</v>
      </c>
      <c r="C995" s="109" t="s">
        <v>6466</v>
      </c>
      <c r="D995" s="109">
        <v>1200135980</v>
      </c>
      <c r="E995" s="108" t="s">
        <v>4439</v>
      </c>
      <c r="F995" s="109">
        <v>2017</v>
      </c>
      <c r="G995" s="110">
        <v>44389</v>
      </c>
      <c r="H995" s="109">
        <f t="shared" si="156"/>
        <v>4</v>
      </c>
      <c r="I995" s="109">
        <v>15</v>
      </c>
      <c r="J995" s="111">
        <f t="shared" si="157"/>
        <v>6.3333333333333325E-2</v>
      </c>
      <c r="K995" s="112">
        <v>3150008</v>
      </c>
      <c r="L995" s="112">
        <v>779494.78</v>
      </c>
      <c r="M995" s="121">
        <v>0.04</v>
      </c>
      <c r="N995" s="112">
        <f t="shared" si="158"/>
        <v>3276008.3200000003</v>
      </c>
      <c r="O995" s="112">
        <f t="shared" si="159"/>
        <v>829922.10773333325</v>
      </c>
      <c r="P995" s="114">
        <f t="shared" si="164"/>
        <v>2446086.2122666668</v>
      </c>
      <c r="Q995" s="115">
        <f t="shared" si="165"/>
        <v>2201477.5910400003</v>
      </c>
    </row>
    <row r="996" spans="2:17" x14ac:dyDescent="0.25">
      <c r="B996" s="109">
        <v>991</v>
      </c>
      <c r="C996" s="109" t="s">
        <v>6466</v>
      </c>
      <c r="D996" s="109">
        <v>1200131790</v>
      </c>
      <c r="E996" s="108" t="s">
        <v>4440</v>
      </c>
      <c r="F996" s="109">
        <v>2017</v>
      </c>
      <c r="G996" s="110">
        <v>44389</v>
      </c>
      <c r="H996" s="109">
        <f t="shared" si="156"/>
        <v>4</v>
      </c>
      <c r="I996" s="109">
        <v>15</v>
      </c>
      <c r="J996" s="111">
        <f t="shared" si="157"/>
        <v>6.3333333333333325E-2</v>
      </c>
      <c r="K996" s="112">
        <v>1839454.46</v>
      </c>
      <c r="L996" s="112">
        <v>1093593.46</v>
      </c>
      <c r="M996" s="121">
        <v>0.04</v>
      </c>
      <c r="N996" s="112">
        <f t="shared" si="158"/>
        <v>1913032.6384000001</v>
      </c>
      <c r="O996" s="112">
        <f t="shared" si="159"/>
        <v>484634.93506133329</v>
      </c>
      <c r="P996" s="114">
        <f t="shared" si="164"/>
        <v>1428397.7033386668</v>
      </c>
      <c r="Q996" s="115">
        <f t="shared" si="165"/>
        <v>1285557.9330048002</v>
      </c>
    </row>
    <row r="997" spans="2:17" x14ac:dyDescent="0.25">
      <c r="B997" s="109">
        <v>992</v>
      </c>
      <c r="C997" s="109" t="s">
        <v>6466</v>
      </c>
      <c r="D997" s="109">
        <v>1200135910</v>
      </c>
      <c r="E997" s="108" t="s">
        <v>4441</v>
      </c>
      <c r="F997" s="109">
        <v>2017</v>
      </c>
      <c r="G997" s="110">
        <v>44389</v>
      </c>
      <c r="H997" s="109">
        <f t="shared" si="156"/>
        <v>4</v>
      </c>
      <c r="I997" s="109">
        <v>15</v>
      </c>
      <c r="J997" s="111">
        <f t="shared" si="157"/>
        <v>6.3333333333333325E-2</v>
      </c>
      <c r="K997" s="112">
        <v>1544184</v>
      </c>
      <c r="L997" s="112">
        <v>1</v>
      </c>
      <c r="M997" s="121">
        <v>0</v>
      </c>
      <c r="N997" s="112">
        <f t="shared" si="158"/>
        <v>1544184</v>
      </c>
      <c r="O997" s="112">
        <f t="shared" si="159"/>
        <v>391193.27999999997</v>
      </c>
      <c r="P997" s="114">
        <f t="shared" si="164"/>
        <v>1152990.72</v>
      </c>
      <c r="Q997" s="115">
        <f t="shared" si="165"/>
        <v>1037691.648</v>
      </c>
    </row>
    <row r="998" spans="2:17" x14ac:dyDescent="0.25">
      <c r="B998" s="109">
        <v>993</v>
      </c>
      <c r="C998" s="109" t="s">
        <v>6466</v>
      </c>
      <c r="D998" s="109">
        <v>1200136000</v>
      </c>
      <c r="E998" s="108" t="s">
        <v>4442</v>
      </c>
      <c r="F998" s="109">
        <v>2017</v>
      </c>
      <c r="G998" s="110">
        <v>44389</v>
      </c>
      <c r="H998" s="109">
        <f t="shared" si="156"/>
        <v>4</v>
      </c>
      <c r="I998" s="109">
        <v>15</v>
      </c>
      <c r="J998" s="111">
        <f t="shared" si="157"/>
        <v>6.3333333333333325E-2</v>
      </c>
      <c r="K998" s="112">
        <v>1544184</v>
      </c>
      <c r="L998" s="112">
        <v>1</v>
      </c>
      <c r="M998" s="121">
        <v>0</v>
      </c>
      <c r="N998" s="112">
        <f t="shared" si="158"/>
        <v>1544184</v>
      </c>
      <c r="O998" s="112">
        <f t="shared" si="159"/>
        <v>391193.27999999997</v>
      </c>
      <c r="P998" s="114">
        <f t="shared" si="164"/>
        <v>1152990.72</v>
      </c>
      <c r="Q998" s="115">
        <f t="shared" si="165"/>
        <v>1037691.648</v>
      </c>
    </row>
    <row r="999" spans="2:17" x14ac:dyDescent="0.25">
      <c r="B999" s="109">
        <v>994</v>
      </c>
      <c r="C999" s="109" t="s">
        <v>6466</v>
      </c>
      <c r="D999" s="109">
        <v>1200131620</v>
      </c>
      <c r="E999" s="108" t="s">
        <v>4443</v>
      </c>
      <c r="F999" s="109">
        <v>2017</v>
      </c>
      <c r="G999" s="110">
        <v>44389</v>
      </c>
      <c r="H999" s="109">
        <f t="shared" si="156"/>
        <v>4</v>
      </c>
      <c r="I999" s="109">
        <v>15</v>
      </c>
      <c r="J999" s="111">
        <f t="shared" si="157"/>
        <v>6.3333333333333325E-2</v>
      </c>
      <c r="K999" s="112">
        <v>1138005.8600000001</v>
      </c>
      <c r="L999" s="112">
        <v>699327.97</v>
      </c>
      <c r="M999" s="121">
        <v>0.04</v>
      </c>
      <c r="N999" s="112">
        <f t="shared" si="158"/>
        <v>1183526.0944000001</v>
      </c>
      <c r="O999" s="112">
        <f t="shared" si="159"/>
        <v>299826.61058133328</v>
      </c>
      <c r="P999" s="114">
        <f t="shared" si="164"/>
        <v>883699.48381866678</v>
      </c>
      <c r="Q999" s="115">
        <f t="shared" si="165"/>
        <v>795329.5354368001</v>
      </c>
    </row>
    <row r="1000" spans="2:17" x14ac:dyDescent="0.25">
      <c r="B1000" s="109">
        <v>995</v>
      </c>
      <c r="C1000" s="109" t="s">
        <v>6466</v>
      </c>
      <c r="D1000" s="109">
        <v>1200132120</v>
      </c>
      <c r="E1000" s="108" t="s">
        <v>4444</v>
      </c>
      <c r="F1000" s="109">
        <v>2017</v>
      </c>
      <c r="G1000" s="110">
        <v>44389</v>
      </c>
      <c r="H1000" s="109">
        <f t="shared" si="156"/>
        <v>4</v>
      </c>
      <c r="I1000" s="109">
        <v>15</v>
      </c>
      <c r="J1000" s="111">
        <f t="shared" si="157"/>
        <v>6.3333333333333325E-2</v>
      </c>
      <c r="K1000" s="112">
        <v>774188.37</v>
      </c>
      <c r="L1000" s="112">
        <v>460270.88</v>
      </c>
      <c r="M1000" s="121">
        <v>0.04</v>
      </c>
      <c r="N1000" s="112">
        <f t="shared" si="158"/>
        <v>805155.90480000002</v>
      </c>
      <c r="O1000" s="112">
        <f t="shared" si="159"/>
        <v>203972.82921599998</v>
      </c>
      <c r="P1000" s="114">
        <f t="shared" si="164"/>
        <v>601183.07558399998</v>
      </c>
      <c r="Q1000" s="115">
        <f t="shared" si="165"/>
        <v>541064.7680256</v>
      </c>
    </row>
    <row r="1001" spans="2:17" x14ac:dyDescent="0.25">
      <c r="B1001" s="109">
        <v>996</v>
      </c>
      <c r="C1001" s="109" t="s">
        <v>6466</v>
      </c>
      <c r="D1001" s="109">
        <v>1200135990</v>
      </c>
      <c r="E1001" s="108" t="s">
        <v>4445</v>
      </c>
      <c r="F1001" s="109">
        <v>2017</v>
      </c>
      <c r="G1001" s="110">
        <v>44389</v>
      </c>
      <c r="H1001" s="109">
        <f t="shared" si="156"/>
        <v>4</v>
      </c>
      <c r="I1001" s="109">
        <v>15</v>
      </c>
      <c r="J1001" s="111">
        <f t="shared" si="157"/>
        <v>6.3333333333333325E-2</v>
      </c>
      <c r="K1001" s="112">
        <v>764410.91</v>
      </c>
      <c r="L1001" s="112">
        <v>1</v>
      </c>
      <c r="M1001" s="121">
        <v>0</v>
      </c>
      <c r="N1001" s="112">
        <f t="shared" si="158"/>
        <v>764410.91</v>
      </c>
      <c r="O1001" s="112">
        <f t="shared" si="159"/>
        <v>193650.76386666665</v>
      </c>
      <c r="P1001" s="114">
        <f t="shared" si="164"/>
        <v>570760.14613333344</v>
      </c>
      <c r="Q1001" s="115">
        <f t="shared" si="165"/>
        <v>513684.13152000011</v>
      </c>
    </row>
    <row r="1002" spans="2:17" x14ac:dyDescent="0.25">
      <c r="B1002" s="109">
        <v>997</v>
      </c>
      <c r="C1002" s="109" t="s">
        <v>6466</v>
      </c>
      <c r="D1002" s="109">
        <v>1200136020</v>
      </c>
      <c r="E1002" s="108" t="s">
        <v>4446</v>
      </c>
      <c r="F1002" s="109">
        <v>2017</v>
      </c>
      <c r="G1002" s="110">
        <v>44389</v>
      </c>
      <c r="H1002" s="109">
        <f t="shared" si="156"/>
        <v>4</v>
      </c>
      <c r="I1002" s="109">
        <v>15</v>
      </c>
      <c r="J1002" s="111">
        <f t="shared" si="157"/>
        <v>6.3333333333333325E-2</v>
      </c>
      <c r="K1002" s="112">
        <v>764410.91</v>
      </c>
      <c r="L1002" s="112">
        <v>1</v>
      </c>
      <c r="M1002" s="121">
        <v>0</v>
      </c>
      <c r="N1002" s="112">
        <f t="shared" si="158"/>
        <v>764410.91</v>
      </c>
      <c r="O1002" s="112">
        <f t="shared" si="159"/>
        <v>193650.76386666665</v>
      </c>
      <c r="P1002" s="114">
        <f t="shared" si="164"/>
        <v>570760.14613333344</v>
      </c>
      <c r="Q1002" s="115">
        <f t="shared" si="165"/>
        <v>513684.13152000011</v>
      </c>
    </row>
    <row r="1003" spans="2:17" x14ac:dyDescent="0.25">
      <c r="B1003" s="109">
        <v>998</v>
      </c>
      <c r="C1003" s="109" t="s">
        <v>6466</v>
      </c>
      <c r="D1003" s="109">
        <v>1200131840</v>
      </c>
      <c r="E1003" s="108" t="s">
        <v>4447</v>
      </c>
      <c r="F1003" s="109">
        <v>2017</v>
      </c>
      <c r="G1003" s="110">
        <v>44389</v>
      </c>
      <c r="H1003" s="109">
        <f t="shared" si="156"/>
        <v>4</v>
      </c>
      <c r="I1003" s="109">
        <v>15</v>
      </c>
      <c r="J1003" s="111">
        <f t="shared" si="157"/>
        <v>6.3333333333333325E-2</v>
      </c>
      <c r="K1003" s="112">
        <v>581547</v>
      </c>
      <c r="L1003" s="112">
        <v>345741.65</v>
      </c>
      <c r="M1003" s="121">
        <v>0.04</v>
      </c>
      <c r="N1003" s="112">
        <f t="shared" si="158"/>
        <v>604808.88</v>
      </c>
      <c r="O1003" s="112">
        <f t="shared" si="159"/>
        <v>153218.24959999998</v>
      </c>
      <c r="P1003" s="114">
        <f t="shared" si="164"/>
        <v>451590.63040000002</v>
      </c>
      <c r="Q1003" s="115">
        <f t="shared" si="165"/>
        <v>406431.56736000004</v>
      </c>
    </row>
    <row r="1004" spans="2:17" x14ac:dyDescent="0.25">
      <c r="B1004" s="109">
        <v>999</v>
      </c>
      <c r="C1004" s="109" t="s">
        <v>6466</v>
      </c>
      <c r="D1004" s="109">
        <v>1200130480</v>
      </c>
      <c r="E1004" s="108" t="s">
        <v>4448</v>
      </c>
      <c r="F1004" s="109">
        <v>2017</v>
      </c>
      <c r="G1004" s="110">
        <v>44389</v>
      </c>
      <c r="H1004" s="109">
        <f t="shared" si="156"/>
        <v>4</v>
      </c>
      <c r="I1004" s="109">
        <v>15</v>
      </c>
      <c r="J1004" s="111">
        <f t="shared" si="157"/>
        <v>6.3333333333333325E-2</v>
      </c>
      <c r="K1004" s="112">
        <v>560945</v>
      </c>
      <c r="L1004" s="112">
        <v>344712.22</v>
      </c>
      <c r="M1004" s="121">
        <v>0.04</v>
      </c>
      <c r="N1004" s="112">
        <f t="shared" si="158"/>
        <v>583382.80000000005</v>
      </c>
      <c r="O1004" s="112">
        <f t="shared" si="159"/>
        <v>147790.30933333334</v>
      </c>
      <c r="P1004" s="114">
        <f t="shared" si="164"/>
        <v>435592.49066666671</v>
      </c>
      <c r="Q1004" s="115">
        <f t="shared" si="165"/>
        <v>392033.24160000007</v>
      </c>
    </row>
    <row r="1005" spans="2:17" x14ac:dyDescent="0.25">
      <c r="B1005" s="109">
        <v>1000</v>
      </c>
      <c r="C1005" s="109" t="s">
        <v>6466</v>
      </c>
      <c r="D1005" s="109">
        <v>1200132550</v>
      </c>
      <c r="E1005" s="108" t="s">
        <v>3931</v>
      </c>
      <c r="F1005" s="109">
        <v>2017</v>
      </c>
      <c r="G1005" s="110">
        <v>44389</v>
      </c>
      <c r="H1005" s="109">
        <f t="shared" si="156"/>
        <v>4</v>
      </c>
      <c r="I1005" s="109">
        <v>15</v>
      </c>
      <c r="J1005" s="111">
        <f t="shared" si="157"/>
        <v>6.3333333333333325E-2</v>
      </c>
      <c r="K1005" s="112">
        <v>512538</v>
      </c>
      <c r="L1005" s="112">
        <v>247703.3</v>
      </c>
      <c r="M1005" s="121">
        <v>0.04</v>
      </c>
      <c r="N1005" s="112">
        <f t="shared" si="158"/>
        <v>533039.52</v>
      </c>
      <c r="O1005" s="112">
        <f t="shared" si="159"/>
        <v>135036.67839999998</v>
      </c>
      <c r="P1005" s="114">
        <f t="shared" si="164"/>
        <v>398002.84160000004</v>
      </c>
      <c r="Q1005" s="115">
        <f t="shared" si="165"/>
        <v>358202.55744000006</v>
      </c>
    </row>
    <row r="1006" spans="2:17" x14ac:dyDescent="0.25">
      <c r="B1006" s="109">
        <v>1001</v>
      </c>
      <c r="C1006" s="109" t="s">
        <v>6466</v>
      </c>
      <c r="D1006" s="109">
        <v>1200131830</v>
      </c>
      <c r="E1006" s="108" t="s">
        <v>4449</v>
      </c>
      <c r="F1006" s="109">
        <v>2017</v>
      </c>
      <c r="G1006" s="110">
        <v>44389</v>
      </c>
      <c r="H1006" s="109">
        <f t="shared" si="156"/>
        <v>4</v>
      </c>
      <c r="I1006" s="109">
        <v>10</v>
      </c>
      <c r="J1006" s="111">
        <f t="shared" si="157"/>
        <v>9.5000000000000001E-2</v>
      </c>
      <c r="K1006" s="112">
        <v>465000</v>
      </c>
      <c r="L1006" s="112">
        <v>276452.06</v>
      </c>
      <c r="M1006" s="121">
        <v>0.04</v>
      </c>
      <c r="N1006" s="112">
        <f t="shared" si="158"/>
        <v>483600</v>
      </c>
      <c r="O1006" s="112">
        <f t="shared" si="159"/>
        <v>183768</v>
      </c>
      <c r="P1006" s="114">
        <f t="shared" si="164"/>
        <v>299832</v>
      </c>
      <c r="Q1006" s="115">
        <f t="shared" si="165"/>
        <v>269848.8</v>
      </c>
    </row>
    <row r="1007" spans="2:17" x14ac:dyDescent="0.25">
      <c r="B1007" s="109">
        <v>1002</v>
      </c>
      <c r="C1007" s="109" t="s">
        <v>6466</v>
      </c>
      <c r="D1007" s="109">
        <v>1200128400</v>
      </c>
      <c r="E1007" s="108" t="s">
        <v>4450</v>
      </c>
      <c r="F1007" s="109">
        <v>2017</v>
      </c>
      <c r="G1007" s="110">
        <v>44389</v>
      </c>
      <c r="H1007" s="109">
        <f t="shared" si="156"/>
        <v>4</v>
      </c>
      <c r="I1007" s="109">
        <v>10</v>
      </c>
      <c r="J1007" s="111">
        <f t="shared" si="157"/>
        <v>9.5000000000000001E-2</v>
      </c>
      <c r="K1007" s="112">
        <v>421430</v>
      </c>
      <c r="L1007" s="112">
        <v>250202.41</v>
      </c>
      <c r="M1007" s="121">
        <v>0.04</v>
      </c>
      <c r="N1007" s="112">
        <f t="shared" si="158"/>
        <v>438287.2</v>
      </c>
      <c r="O1007" s="112">
        <f t="shared" si="159"/>
        <v>166549.136</v>
      </c>
      <c r="P1007" s="114">
        <f t="shared" si="164"/>
        <v>271738.06400000001</v>
      </c>
      <c r="Q1007" s="115">
        <f t="shared" si="165"/>
        <v>244564.25760000001</v>
      </c>
    </row>
    <row r="1008" spans="2:17" x14ac:dyDescent="0.25">
      <c r="B1008" s="109">
        <v>1003</v>
      </c>
      <c r="C1008" s="109" t="s">
        <v>6466</v>
      </c>
      <c r="D1008" s="109">
        <v>1200131740</v>
      </c>
      <c r="E1008" s="108" t="s">
        <v>4451</v>
      </c>
      <c r="F1008" s="109">
        <v>2017</v>
      </c>
      <c r="G1008" s="110">
        <v>44389</v>
      </c>
      <c r="H1008" s="109">
        <f t="shared" si="156"/>
        <v>4</v>
      </c>
      <c r="I1008" s="109">
        <v>10</v>
      </c>
      <c r="J1008" s="111">
        <f t="shared" si="157"/>
        <v>9.5000000000000001E-2</v>
      </c>
      <c r="K1008" s="112">
        <v>420066.5</v>
      </c>
      <c r="L1008" s="112">
        <v>249738.17</v>
      </c>
      <c r="M1008" s="121">
        <v>0.04</v>
      </c>
      <c r="N1008" s="112">
        <f t="shared" si="158"/>
        <v>436869.16000000003</v>
      </c>
      <c r="O1008" s="112">
        <f t="shared" si="159"/>
        <v>166010.28080000001</v>
      </c>
      <c r="P1008" s="114">
        <f t="shared" si="164"/>
        <v>270858.87920000002</v>
      </c>
      <c r="Q1008" s="115">
        <f t="shared" si="165"/>
        <v>243772.99128000002</v>
      </c>
    </row>
    <row r="1009" spans="2:17" x14ac:dyDescent="0.25">
      <c r="B1009" s="109">
        <v>1004</v>
      </c>
      <c r="C1009" s="109" t="s">
        <v>6466</v>
      </c>
      <c r="D1009" s="109">
        <v>1200131780</v>
      </c>
      <c r="E1009" s="108" t="s">
        <v>4451</v>
      </c>
      <c r="F1009" s="109">
        <v>2017</v>
      </c>
      <c r="G1009" s="110">
        <v>44389</v>
      </c>
      <c r="H1009" s="109">
        <f t="shared" si="156"/>
        <v>4</v>
      </c>
      <c r="I1009" s="109">
        <v>10</v>
      </c>
      <c r="J1009" s="111">
        <f t="shared" si="157"/>
        <v>9.5000000000000001E-2</v>
      </c>
      <c r="K1009" s="112">
        <v>420066.5</v>
      </c>
      <c r="L1009" s="112">
        <v>249738.17</v>
      </c>
      <c r="M1009" s="121">
        <v>0.04</v>
      </c>
      <c r="N1009" s="112">
        <f t="shared" si="158"/>
        <v>436869.16000000003</v>
      </c>
      <c r="O1009" s="112">
        <f t="shared" si="159"/>
        <v>166010.28080000001</v>
      </c>
      <c r="P1009" s="114">
        <f t="shared" si="164"/>
        <v>270858.87920000002</v>
      </c>
      <c r="Q1009" s="115">
        <f t="shared" si="165"/>
        <v>243772.99128000002</v>
      </c>
    </row>
    <row r="1010" spans="2:17" x14ac:dyDescent="0.25">
      <c r="B1010" s="109">
        <v>1005</v>
      </c>
      <c r="C1010" s="109" t="s">
        <v>6466</v>
      </c>
      <c r="D1010" s="109">
        <v>1200131750</v>
      </c>
      <c r="E1010" s="108" t="s">
        <v>4451</v>
      </c>
      <c r="F1010" s="109">
        <v>2017</v>
      </c>
      <c r="G1010" s="110">
        <v>44389</v>
      </c>
      <c r="H1010" s="109">
        <f t="shared" si="156"/>
        <v>4</v>
      </c>
      <c r="I1010" s="109">
        <v>10</v>
      </c>
      <c r="J1010" s="111">
        <f t="shared" si="157"/>
        <v>9.5000000000000001E-2</v>
      </c>
      <c r="K1010" s="112">
        <v>420065.5</v>
      </c>
      <c r="L1010" s="112">
        <v>249737.57</v>
      </c>
      <c r="M1010" s="121">
        <v>0.04</v>
      </c>
      <c r="N1010" s="112">
        <f t="shared" si="158"/>
        <v>436868.12</v>
      </c>
      <c r="O1010" s="112">
        <f t="shared" si="159"/>
        <v>166009.88560000001</v>
      </c>
      <c r="P1010" s="114">
        <f t="shared" si="164"/>
        <v>270858.23439999996</v>
      </c>
      <c r="Q1010" s="115">
        <f t="shared" si="165"/>
        <v>243772.41095999998</v>
      </c>
    </row>
    <row r="1011" spans="2:17" x14ac:dyDescent="0.25">
      <c r="B1011" s="109">
        <v>1006</v>
      </c>
      <c r="C1011" s="109" t="s">
        <v>6466</v>
      </c>
      <c r="D1011" s="109">
        <v>1200131720</v>
      </c>
      <c r="E1011" s="108" t="s">
        <v>4452</v>
      </c>
      <c r="F1011" s="109">
        <v>2017</v>
      </c>
      <c r="G1011" s="110">
        <v>44389</v>
      </c>
      <c r="H1011" s="109">
        <f t="shared" si="156"/>
        <v>4</v>
      </c>
      <c r="I1011" s="109">
        <v>10</v>
      </c>
      <c r="J1011" s="111">
        <f t="shared" si="157"/>
        <v>9.5000000000000001E-2</v>
      </c>
      <c r="K1011" s="112">
        <v>324844</v>
      </c>
      <c r="L1011" s="112">
        <v>193126.43</v>
      </c>
      <c r="M1011" s="121">
        <v>0.04</v>
      </c>
      <c r="N1011" s="112">
        <f t="shared" si="158"/>
        <v>337837.76</v>
      </c>
      <c r="O1011" s="112">
        <f t="shared" si="159"/>
        <v>128378.34880000001</v>
      </c>
      <c r="P1011" s="114">
        <f t="shared" si="164"/>
        <v>209459.4112</v>
      </c>
      <c r="Q1011" s="115">
        <f t="shared" si="165"/>
        <v>188513.47008</v>
      </c>
    </row>
    <row r="1012" spans="2:17" x14ac:dyDescent="0.25">
      <c r="B1012" s="109">
        <v>1007</v>
      </c>
      <c r="C1012" s="109" t="s">
        <v>6466</v>
      </c>
      <c r="D1012" s="109">
        <v>1200135030</v>
      </c>
      <c r="E1012" s="108" t="s">
        <v>4453</v>
      </c>
      <c r="F1012" s="109">
        <v>2017</v>
      </c>
      <c r="G1012" s="110">
        <v>44389</v>
      </c>
      <c r="H1012" s="109">
        <f t="shared" si="156"/>
        <v>4</v>
      </c>
      <c r="I1012" s="109">
        <v>10</v>
      </c>
      <c r="J1012" s="111">
        <f t="shared" si="157"/>
        <v>9.5000000000000001E-2</v>
      </c>
      <c r="K1012" s="112">
        <v>312952</v>
      </c>
      <c r="L1012" s="112">
        <v>205862.38</v>
      </c>
      <c r="M1012" s="121">
        <v>0.02</v>
      </c>
      <c r="N1012" s="112">
        <f t="shared" si="158"/>
        <v>319211.03999999998</v>
      </c>
      <c r="O1012" s="112">
        <f t="shared" si="159"/>
        <v>121300.19519999999</v>
      </c>
      <c r="P1012" s="138">
        <f t="shared" si="160"/>
        <v>197910.84479999999</v>
      </c>
      <c r="Q1012" s="139">
        <f t="shared" si="161"/>
        <v>178119.76032</v>
      </c>
    </row>
    <row r="1013" spans="2:17" x14ac:dyDescent="0.25">
      <c r="B1013" s="109">
        <v>1008</v>
      </c>
      <c r="C1013" s="109" t="s">
        <v>6466</v>
      </c>
      <c r="D1013" s="109">
        <v>1200132520</v>
      </c>
      <c r="E1013" s="108" t="s">
        <v>3929</v>
      </c>
      <c r="F1013" s="109">
        <v>2017</v>
      </c>
      <c r="G1013" s="110">
        <v>44389</v>
      </c>
      <c r="H1013" s="109">
        <f t="shared" si="156"/>
        <v>4</v>
      </c>
      <c r="I1013" s="109">
        <v>10</v>
      </c>
      <c r="J1013" s="111">
        <f t="shared" si="157"/>
        <v>9.5000000000000001E-2</v>
      </c>
      <c r="K1013" s="112">
        <v>256269</v>
      </c>
      <c r="L1013" s="112">
        <v>98224.75</v>
      </c>
      <c r="M1013" s="121">
        <v>0.04</v>
      </c>
      <c r="N1013" s="112">
        <f t="shared" si="158"/>
        <v>266519.76</v>
      </c>
      <c r="O1013" s="112">
        <f t="shared" si="159"/>
        <v>101277.50880000001</v>
      </c>
      <c r="P1013" s="114">
        <f t="shared" ref="P1013:P1024" si="166">IF(N1013-O1013&lt;=0,5%*N1013,N1013-O1013)</f>
        <v>165242.2512</v>
      </c>
      <c r="Q1013" s="115">
        <f t="shared" ref="Q1013:Q1024" si="167">IF(P1013=N1013*5%,P1013,P1013*0.9)</f>
        <v>148718.02608000001</v>
      </c>
    </row>
    <row r="1014" spans="2:17" x14ac:dyDescent="0.25">
      <c r="B1014" s="109">
        <v>1009</v>
      </c>
      <c r="C1014" s="109" t="s">
        <v>6466</v>
      </c>
      <c r="D1014" s="109">
        <v>1200130880</v>
      </c>
      <c r="E1014" s="108" t="s">
        <v>4454</v>
      </c>
      <c r="F1014" s="109">
        <v>2017</v>
      </c>
      <c r="G1014" s="110">
        <v>44389</v>
      </c>
      <c r="H1014" s="109">
        <f t="shared" si="156"/>
        <v>4</v>
      </c>
      <c r="I1014" s="109">
        <v>10</v>
      </c>
      <c r="J1014" s="111">
        <f t="shared" si="157"/>
        <v>9.5000000000000001E-2</v>
      </c>
      <c r="K1014" s="112">
        <v>249928.2</v>
      </c>
      <c r="L1014" s="112">
        <v>153380.6</v>
      </c>
      <c r="M1014" s="121">
        <v>0.04</v>
      </c>
      <c r="N1014" s="112">
        <f t="shared" si="158"/>
        <v>259925.32800000001</v>
      </c>
      <c r="O1014" s="112">
        <f t="shared" si="159"/>
        <v>98771.624640000009</v>
      </c>
      <c r="P1014" s="114">
        <f t="shared" si="166"/>
        <v>161153.70335999998</v>
      </c>
      <c r="Q1014" s="115">
        <f t="shared" si="167"/>
        <v>145038.33302399999</v>
      </c>
    </row>
    <row r="1015" spans="2:17" x14ac:dyDescent="0.25">
      <c r="B1015" s="109">
        <v>1010</v>
      </c>
      <c r="C1015" s="109" t="s">
        <v>6466</v>
      </c>
      <c r="D1015" s="109">
        <v>1200130720</v>
      </c>
      <c r="E1015" s="108" t="s">
        <v>4455</v>
      </c>
      <c r="F1015" s="109">
        <v>2017</v>
      </c>
      <c r="G1015" s="110">
        <v>44389</v>
      </c>
      <c r="H1015" s="109">
        <f t="shared" si="156"/>
        <v>4</v>
      </c>
      <c r="I1015" s="109">
        <v>10</v>
      </c>
      <c r="J1015" s="111">
        <f t="shared" si="157"/>
        <v>9.5000000000000001E-2</v>
      </c>
      <c r="K1015" s="112">
        <v>235839.8</v>
      </c>
      <c r="L1015" s="112">
        <v>145962.22</v>
      </c>
      <c r="M1015" s="121">
        <v>0.04</v>
      </c>
      <c r="N1015" s="112">
        <f t="shared" si="158"/>
        <v>245273.39199999999</v>
      </c>
      <c r="O1015" s="112">
        <f t="shared" si="159"/>
        <v>93203.888959999997</v>
      </c>
      <c r="P1015" s="114">
        <f t="shared" si="166"/>
        <v>152069.50303999998</v>
      </c>
      <c r="Q1015" s="115">
        <f t="shared" si="167"/>
        <v>136862.55273599998</v>
      </c>
    </row>
    <row r="1016" spans="2:17" x14ac:dyDescent="0.25">
      <c r="B1016" s="109">
        <v>1011</v>
      </c>
      <c r="C1016" s="109" t="s">
        <v>6466</v>
      </c>
      <c r="D1016" s="109">
        <v>1200131860</v>
      </c>
      <c r="E1016" s="108" t="s">
        <v>4456</v>
      </c>
      <c r="F1016" s="109">
        <v>2017</v>
      </c>
      <c r="G1016" s="110">
        <v>44389</v>
      </c>
      <c r="H1016" s="109">
        <f t="shared" si="156"/>
        <v>4</v>
      </c>
      <c r="I1016" s="109">
        <v>10</v>
      </c>
      <c r="J1016" s="111">
        <f t="shared" si="157"/>
        <v>9.5000000000000001E-2</v>
      </c>
      <c r="K1016" s="112">
        <v>217000</v>
      </c>
      <c r="L1016" s="112">
        <v>129010.95</v>
      </c>
      <c r="M1016" s="121">
        <v>0.04</v>
      </c>
      <c r="N1016" s="112">
        <f t="shared" si="158"/>
        <v>225680</v>
      </c>
      <c r="O1016" s="112">
        <f t="shared" si="159"/>
        <v>85758.399999999994</v>
      </c>
      <c r="P1016" s="114">
        <f t="shared" si="166"/>
        <v>139921.60000000001</v>
      </c>
      <c r="Q1016" s="115">
        <f t="shared" si="167"/>
        <v>125929.44</v>
      </c>
    </row>
    <row r="1017" spans="2:17" x14ac:dyDescent="0.25">
      <c r="B1017" s="109">
        <v>1012</v>
      </c>
      <c r="C1017" s="109" t="s">
        <v>6466</v>
      </c>
      <c r="D1017" s="109">
        <v>1200127950</v>
      </c>
      <c r="E1017" s="108" t="s">
        <v>4457</v>
      </c>
      <c r="F1017" s="109">
        <v>2017</v>
      </c>
      <c r="G1017" s="110">
        <v>44389</v>
      </c>
      <c r="H1017" s="109">
        <f t="shared" si="156"/>
        <v>4</v>
      </c>
      <c r="I1017" s="109">
        <v>8</v>
      </c>
      <c r="J1017" s="111">
        <f t="shared" si="157"/>
        <v>0.11874999999999999</v>
      </c>
      <c r="K1017" s="112">
        <v>169494.6</v>
      </c>
      <c r="L1017" s="112">
        <v>98678.36</v>
      </c>
      <c r="M1017" s="121">
        <v>0.04</v>
      </c>
      <c r="N1017" s="112">
        <f t="shared" si="158"/>
        <v>176274.38400000002</v>
      </c>
      <c r="O1017" s="112">
        <f t="shared" si="159"/>
        <v>83730.332399999999</v>
      </c>
      <c r="P1017" s="114">
        <f t="shared" si="166"/>
        <v>92544.051600000021</v>
      </c>
      <c r="Q1017" s="115">
        <f t="shared" si="167"/>
        <v>83289.646440000026</v>
      </c>
    </row>
    <row r="1018" spans="2:17" x14ac:dyDescent="0.25">
      <c r="B1018" s="109">
        <v>1013</v>
      </c>
      <c r="C1018" s="109" t="s">
        <v>6466</v>
      </c>
      <c r="D1018" s="109">
        <v>1200130970</v>
      </c>
      <c r="E1018" s="108" t="s">
        <v>4458</v>
      </c>
      <c r="F1018" s="109">
        <v>2017</v>
      </c>
      <c r="G1018" s="110">
        <v>44389</v>
      </c>
      <c r="H1018" s="109">
        <f t="shared" si="156"/>
        <v>4</v>
      </c>
      <c r="I1018" s="109">
        <v>10</v>
      </c>
      <c r="J1018" s="111">
        <f t="shared" si="157"/>
        <v>9.5000000000000001E-2</v>
      </c>
      <c r="K1018" s="112">
        <v>150000</v>
      </c>
      <c r="L1018" s="112">
        <v>92547.94</v>
      </c>
      <c r="M1018" s="121">
        <v>0.04</v>
      </c>
      <c r="N1018" s="112">
        <f t="shared" si="158"/>
        <v>156000</v>
      </c>
      <c r="O1018" s="112">
        <f t="shared" si="159"/>
        <v>59280</v>
      </c>
      <c r="P1018" s="114">
        <f t="shared" si="166"/>
        <v>96720</v>
      </c>
      <c r="Q1018" s="115">
        <f t="shared" si="167"/>
        <v>87048</v>
      </c>
    </row>
    <row r="1019" spans="2:17" x14ac:dyDescent="0.25">
      <c r="B1019" s="109">
        <v>1014</v>
      </c>
      <c r="C1019" s="109" t="s">
        <v>6466</v>
      </c>
      <c r="D1019" s="109">
        <v>1200127150</v>
      </c>
      <c r="E1019" s="108" t="s">
        <v>4459</v>
      </c>
      <c r="F1019" s="109">
        <v>2017</v>
      </c>
      <c r="G1019" s="110">
        <v>44389</v>
      </c>
      <c r="H1019" s="109">
        <f t="shared" si="156"/>
        <v>4</v>
      </c>
      <c r="I1019" s="109">
        <v>10</v>
      </c>
      <c r="J1019" s="111">
        <f t="shared" si="157"/>
        <v>9.5000000000000001E-2</v>
      </c>
      <c r="K1019" s="112">
        <v>130000</v>
      </c>
      <c r="L1019" s="112">
        <v>74545.210000000006</v>
      </c>
      <c r="M1019" s="121">
        <v>0.04</v>
      </c>
      <c r="N1019" s="112">
        <f t="shared" si="158"/>
        <v>135200</v>
      </c>
      <c r="O1019" s="112">
        <f t="shared" si="159"/>
        <v>51376</v>
      </c>
      <c r="P1019" s="114">
        <f t="shared" si="166"/>
        <v>83824</v>
      </c>
      <c r="Q1019" s="115">
        <f t="shared" si="167"/>
        <v>75441.600000000006</v>
      </c>
    </row>
    <row r="1020" spans="2:17" x14ac:dyDescent="0.25">
      <c r="B1020" s="109">
        <v>1015</v>
      </c>
      <c r="C1020" s="109" t="s">
        <v>6466</v>
      </c>
      <c r="D1020" s="109">
        <v>1200127060</v>
      </c>
      <c r="E1020" s="108" t="s">
        <v>4460</v>
      </c>
      <c r="F1020" s="109">
        <v>2017</v>
      </c>
      <c r="G1020" s="110">
        <v>44389</v>
      </c>
      <c r="H1020" s="109">
        <f t="shared" si="156"/>
        <v>4</v>
      </c>
      <c r="I1020" s="109">
        <v>10</v>
      </c>
      <c r="J1020" s="111">
        <f t="shared" si="157"/>
        <v>9.5000000000000001E-2</v>
      </c>
      <c r="K1020" s="112">
        <v>110356</v>
      </c>
      <c r="L1020" s="112">
        <v>64036.71</v>
      </c>
      <c r="M1020" s="121">
        <v>0.04</v>
      </c>
      <c r="N1020" s="112">
        <f t="shared" si="158"/>
        <v>114770.24000000001</v>
      </c>
      <c r="O1020" s="112">
        <f t="shared" si="159"/>
        <v>43612.691200000001</v>
      </c>
      <c r="P1020" s="114">
        <f t="shared" si="166"/>
        <v>71157.548800000004</v>
      </c>
      <c r="Q1020" s="115">
        <f t="shared" si="167"/>
        <v>64041.793920000004</v>
      </c>
    </row>
    <row r="1021" spans="2:17" x14ac:dyDescent="0.25">
      <c r="B1021" s="109">
        <v>1016</v>
      </c>
      <c r="C1021" s="109" t="s">
        <v>6466</v>
      </c>
      <c r="D1021" s="109">
        <v>1200135220</v>
      </c>
      <c r="E1021" s="108" t="s">
        <v>4461</v>
      </c>
      <c r="F1021" s="109">
        <v>2017</v>
      </c>
      <c r="G1021" s="110">
        <v>44389</v>
      </c>
      <c r="H1021" s="109">
        <f t="shared" si="156"/>
        <v>4</v>
      </c>
      <c r="I1021" s="109">
        <v>10</v>
      </c>
      <c r="J1021" s="111">
        <f t="shared" si="157"/>
        <v>9.5000000000000001E-2</v>
      </c>
      <c r="K1021" s="112">
        <v>110000</v>
      </c>
      <c r="L1021" s="112">
        <v>72147.94</v>
      </c>
      <c r="M1021" s="121">
        <v>0.04</v>
      </c>
      <c r="N1021" s="112">
        <f t="shared" si="158"/>
        <v>114400</v>
      </c>
      <c r="O1021" s="112">
        <f t="shared" si="159"/>
        <v>43472</v>
      </c>
      <c r="P1021" s="114">
        <f t="shared" si="166"/>
        <v>70928</v>
      </c>
      <c r="Q1021" s="115">
        <f t="shared" si="167"/>
        <v>63835.200000000004</v>
      </c>
    </row>
    <row r="1022" spans="2:17" x14ac:dyDescent="0.25">
      <c r="B1022" s="109">
        <v>1017</v>
      </c>
      <c r="C1022" s="109" t="s">
        <v>6466</v>
      </c>
      <c r="D1022" s="109">
        <v>1200132190</v>
      </c>
      <c r="E1022" s="108" t="s">
        <v>4462</v>
      </c>
      <c r="F1022" s="109">
        <v>2017</v>
      </c>
      <c r="G1022" s="110">
        <v>44389</v>
      </c>
      <c r="H1022" s="109">
        <f t="shared" si="156"/>
        <v>4</v>
      </c>
      <c r="I1022" s="109">
        <v>10</v>
      </c>
      <c r="J1022" s="111">
        <f t="shared" si="157"/>
        <v>9.5000000000000001E-2</v>
      </c>
      <c r="K1022" s="112">
        <v>100405.92</v>
      </c>
      <c r="L1022" s="112">
        <v>63819.65</v>
      </c>
      <c r="M1022" s="121">
        <v>0.04</v>
      </c>
      <c r="N1022" s="112">
        <f t="shared" si="158"/>
        <v>104422.1568</v>
      </c>
      <c r="O1022" s="112">
        <f t="shared" si="159"/>
        <v>39680.419584000003</v>
      </c>
      <c r="P1022" s="114">
        <f t="shared" si="166"/>
        <v>64741.737215999994</v>
      </c>
      <c r="Q1022" s="115">
        <f t="shared" si="167"/>
        <v>58267.563494399998</v>
      </c>
    </row>
    <row r="1023" spans="2:17" x14ac:dyDescent="0.25">
      <c r="B1023" s="109">
        <v>1018</v>
      </c>
      <c r="C1023" s="109" t="s">
        <v>6466</v>
      </c>
      <c r="D1023" s="109">
        <v>1200134610</v>
      </c>
      <c r="E1023" s="108" t="s">
        <v>4463</v>
      </c>
      <c r="F1023" s="109">
        <v>2017</v>
      </c>
      <c r="G1023" s="110">
        <v>44389</v>
      </c>
      <c r="H1023" s="109">
        <f t="shared" si="156"/>
        <v>4</v>
      </c>
      <c r="I1023" s="109">
        <v>10</v>
      </c>
      <c r="J1023" s="111">
        <f t="shared" si="157"/>
        <v>9.5000000000000001E-2</v>
      </c>
      <c r="K1023" s="112">
        <v>95095.83</v>
      </c>
      <c r="L1023" s="112">
        <v>58308.09</v>
      </c>
      <c r="M1023" s="121">
        <v>0.04</v>
      </c>
      <c r="N1023" s="112">
        <f t="shared" si="158"/>
        <v>98899.66320000001</v>
      </c>
      <c r="O1023" s="112">
        <f t="shared" si="159"/>
        <v>37581.872016000001</v>
      </c>
      <c r="P1023" s="114">
        <f t="shared" si="166"/>
        <v>61317.791184000009</v>
      </c>
      <c r="Q1023" s="115">
        <f t="shared" si="167"/>
        <v>55186.012065600007</v>
      </c>
    </row>
    <row r="1024" spans="2:17" x14ac:dyDescent="0.25">
      <c r="B1024" s="109">
        <v>1019</v>
      </c>
      <c r="C1024" s="109" t="s">
        <v>6466</v>
      </c>
      <c r="D1024" s="109">
        <v>1200131800</v>
      </c>
      <c r="E1024" s="108" t="s">
        <v>4464</v>
      </c>
      <c r="F1024" s="109">
        <v>2017</v>
      </c>
      <c r="G1024" s="110">
        <v>44389</v>
      </c>
      <c r="H1024" s="109">
        <f t="shared" si="156"/>
        <v>4</v>
      </c>
      <c r="I1024" s="109">
        <v>8</v>
      </c>
      <c r="J1024" s="111">
        <f t="shared" si="157"/>
        <v>0.11874999999999999</v>
      </c>
      <c r="K1024" s="112">
        <v>79100</v>
      </c>
      <c r="L1024" s="112">
        <v>47026.57</v>
      </c>
      <c r="M1024" s="121">
        <v>0.04</v>
      </c>
      <c r="N1024" s="112">
        <f t="shared" si="158"/>
        <v>82264</v>
      </c>
      <c r="O1024" s="112">
        <f t="shared" si="159"/>
        <v>39075.4</v>
      </c>
      <c r="P1024" s="114">
        <f t="shared" si="166"/>
        <v>43188.6</v>
      </c>
      <c r="Q1024" s="115">
        <f t="shared" si="167"/>
        <v>38869.74</v>
      </c>
    </row>
    <row r="1025" spans="2:17" x14ac:dyDescent="0.25">
      <c r="B1025" s="109">
        <v>1020</v>
      </c>
      <c r="C1025" s="109" t="s">
        <v>6466</v>
      </c>
      <c r="D1025" s="109">
        <v>1200132980</v>
      </c>
      <c r="E1025" s="108" t="s">
        <v>4465</v>
      </c>
      <c r="F1025" s="109">
        <v>2017</v>
      </c>
      <c r="G1025" s="110">
        <v>44389</v>
      </c>
      <c r="H1025" s="109">
        <f t="shared" si="156"/>
        <v>4</v>
      </c>
      <c r="I1025" s="109">
        <v>10</v>
      </c>
      <c r="J1025" s="111">
        <f t="shared" si="157"/>
        <v>9.5000000000000001E-2</v>
      </c>
      <c r="K1025" s="112">
        <v>40500</v>
      </c>
      <c r="L1025" s="112">
        <v>26630.14</v>
      </c>
      <c r="M1025" s="121">
        <v>0.02</v>
      </c>
      <c r="N1025" s="112">
        <f t="shared" si="158"/>
        <v>41310</v>
      </c>
      <c r="O1025" s="112">
        <f t="shared" si="159"/>
        <v>15697.800000000001</v>
      </c>
      <c r="P1025" s="138">
        <f t="shared" si="160"/>
        <v>25612.199999999997</v>
      </c>
      <c r="Q1025" s="139">
        <f t="shared" si="161"/>
        <v>23050.98</v>
      </c>
    </row>
    <row r="1026" spans="2:17" x14ac:dyDescent="0.25">
      <c r="B1026" s="109">
        <v>1021</v>
      </c>
      <c r="C1026" s="109" t="s">
        <v>6466</v>
      </c>
      <c r="D1026" s="109">
        <v>1200134630</v>
      </c>
      <c r="E1026" s="108" t="s">
        <v>4466</v>
      </c>
      <c r="F1026" s="109">
        <v>2017</v>
      </c>
      <c r="G1026" s="110">
        <v>44389</v>
      </c>
      <c r="H1026" s="109">
        <f t="shared" si="156"/>
        <v>4</v>
      </c>
      <c r="I1026" s="109">
        <v>10</v>
      </c>
      <c r="J1026" s="111">
        <f t="shared" si="157"/>
        <v>9.5000000000000001E-2</v>
      </c>
      <c r="K1026" s="112">
        <v>39742.04</v>
      </c>
      <c r="L1026" s="112">
        <v>24367.88</v>
      </c>
      <c r="M1026" s="121">
        <v>0.04</v>
      </c>
      <c r="N1026" s="112">
        <f t="shared" si="158"/>
        <v>41331.721600000004</v>
      </c>
      <c r="O1026" s="112">
        <f t="shared" si="159"/>
        <v>15706.054208000001</v>
      </c>
      <c r="P1026" s="114">
        <f t="shared" ref="P1026:P1037" si="168">IF(N1026-O1026&lt;=0,5%*N1026,N1026-O1026)</f>
        <v>25625.667392000003</v>
      </c>
      <c r="Q1026" s="115">
        <f t="shared" ref="Q1026:Q1037" si="169">IF(P1026=N1026*5%,P1026,P1026*0.9)</f>
        <v>23063.100652800003</v>
      </c>
    </row>
    <row r="1027" spans="2:17" x14ac:dyDescent="0.25">
      <c r="B1027" s="109">
        <v>1022</v>
      </c>
      <c r="C1027" s="109" t="s">
        <v>6466</v>
      </c>
      <c r="D1027" s="109">
        <v>1200134720</v>
      </c>
      <c r="E1027" s="108" t="s">
        <v>4467</v>
      </c>
      <c r="F1027" s="109">
        <v>2017</v>
      </c>
      <c r="G1027" s="110">
        <v>44389</v>
      </c>
      <c r="H1027" s="109">
        <f t="shared" si="156"/>
        <v>4</v>
      </c>
      <c r="I1027" s="109">
        <v>10</v>
      </c>
      <c r="J1027" s="111">
        <f t="shared" si="157"/>
        <v>9.5000000000000001E-2</v>
      </c>
      <c r="K1027" s="112">
        <v>31200</v>
      </c>
      <c r="L1027" s="112">
        <v>20130.419999999998</v>
      </c>
      <c r="M1027" s="121">
        <v>0.04</v>
      </c>
      <c r="N1027" s="112">
        <f t="shared" si="158"/>
        <v>32448</v>
      </c>
      <c r="O1027" s="112">
        <f t="shared" si="159"/>
        <v>12330.24</v>
      </c>
      <c r="P1027" s="114">
        <f t="shared" si="168"/>
        <v>20117.760000000002</v>
      </c>
      <c r="Q1027" s="115">
        <f t="shared" si="169"/>
        <v>18105.984000000004</v>
      </c>
    </row>
    <row r="1028" spans="2:17" x14ac:dyDescent="0.25">
      <c r="B1028" s="109">
        <v>1023</v>
      </c>
      <c r="C1028" s="109" t="s">
        <v>6466</v>
      </c>
      <c r="D1028" s="109">
        <v>1200134620</v>
      </c>
      <c r="E1028" s="108" t="s">
        <v>4468</v>
      </c>
      <c r="F1028" s="109">
        <v>2017</v>
      </c>
      <c r="G1028" s="110">
        <v>44389</v>
      </c>
      <c r="H1028" s="109">
        <f t="shared" si="156"/>
        <v>4</v>
      </c>
      <c r="I1028" s="109">
        <v>8</v>
      </c>
      <c r="J1028" s="111">
        <f t="shared" si="157"/>
        <v>0.11874999999999999</v>
      </c>
      <c r="K1028" s="112">
        <v>26901.200000000001</v>
      </c>
      <c r="L1028" s="112">
        <v>16494.490000000002</v>
      </c>
      <c r="M1028" s="121">
        <v>0.04</v>
      </c>
      <c r="N1028" s="112">
        <f t="shared" si="158"/>
        <v>27977.248000000003</v>
      </c>
      <c r="O1028" s="112">
        <f t="shared" si="159"/>
        <v>13289.192800000001</v>
      </c>
      <c r="P1028" s="114">
        <f t="shared" si="168"/>
        <v>14688.055200000003</v>
      </c>
      <c r="Q1028" s="115">
        <f t="shared" si="169"/>
        <v>13219.249680000003</v>
      </c>
    </row>
    <row r="1029" spans="2:17" x14ac:dyDescent="0.25">
      <c r="B1029" s="109">
        <v>1024</v>
      </c>
      <c r="C1029" s="109" t="s">
        <v>6466</v>
      </c>
      <c r="D1029" s="109">
        <v>1200131810</v>
      </c>
      <c r="E1029" s="108" t="s">
        <v>4469</v>
      </c>
      <c r="F1029" s="109">
        <v>2017</v>
      </c>
      <c r="G1029" s="110">
        <v>44389</v>
      </c>
      <c r="H1029" s="109">
        <f t="shared" si="156"/>
        <v>4</v>
      </c>
      <c r="I1029" s="109">
        <v>10</v>
      </c>
      <c r="J1029" s="111">
        <f t="shared" si="157"/>
        <v>9.5000000000000001E-2</v>
      </c>
      <c r="K1029" s="112">
        <v>24430</v>
      </c>
      <c r="L1029" s="112">
        <v>14524.14</v>
      </c>
      <c r="M1029" s="121">
        <v>0.04</v>
      </c>
      <c r="N1029" s="112">
        <f t="shared" si="158"/>
        <v>25407.200000000001</v>
      </c>
      <c r="O1029" s="112">
        <f t="shared" si="159"/>
        <v>9654.7360000000008</v>
      </c>
      <c r="P1029" s="114">
        <f t="shared" si="168"/>
        <v>15752.464</v>
      </c>
      <c r="Q1029" s="115">
        <f t="shared" si="169"/>
        <v>14177.2176</v>
      </c>
    </row>
    <row r="1030" spans="2:17" x14ac:dyDescent="0.25">
      <c r="B1030" s="109">
        <v>1025</v>
      </c>
      <c r="C1030" s="109" t="s">
        <v>6466</v>
      </c>
      <c r="D1030" s="109">
        <v>1200134730</v>
      </c>
      <c r="E1030" s="108" t="s">
        <v>4470</v>
      </c>
      <c r="F1030" s="109">
        <v>2017</v>
      </c>
      <c r="G1030" s="110">
        <v>44389</v>
      </c>
      <c r="H1030" s="109">
        <f t="shared" ref="H1030:H1093" si="170">YEAR(G1030)-F1030</f>
        <v>4</v>
      </c>
      <c r="I1030" s="109">
        <v>10</v>
      </c>
      <c r="J1030" s="111">
        <f t="shared" ref="J1030:J1093" si="171">(95/I1030/100)</f>
        <v>9.5000000000000001E-2</v>
      </c>
      <c r="K1030" s="112">
        <v>22200</v>
      </c>
      <c r="L1030" s="112">
        <v>14323.56</v>
      </c>
      <c r="M1030" s="121">
        <v>0.04</v>
      </c>
      <c r="N1030" s="112">
        <f t="shared" ref="N1030:N1093" si="172">K1030*(1+M1030)</f>
        <v>23088</v>
      </c>
      <c r="O1030" s="112">
        <f t="shared" ref="O1030:O1093" si="173">H1030*J1030*N1030</f>
        <v>8773.44</v>
      </c>
      <c r="P1030" s="114">
        <f t="shared" si="168"/>
        <v>14314.56</v>
      </c>
      <c r="Q1030" s="115">
        <f t="shared" si="169"/>
        <v>12883.103999999999</v>
      </c>
    </row>
    <row r="1031" spans="2:17" x14ac:dyDescent="0.25">
      <c r="B1031" s="109">
        <v>1026</v>
      </c>
      <c r="C1031" s="109" t="s">
        <v>6466</v>
      </c>
      <c r="D1031" s="109">
        <v>1200134650</v>
      </c>
      <c r="E1031" s="108" t="s">
        <v>4471</v>
      </c>
      <c r="F1031" s="109">
        <v>2017</v>
      </c>
      <c r="G1031" s="110">
        <v>44389</v>
      </c>
      <c r="H1031" s="109">
        <f t="shared" si="170"/>
        <v>4</v>
      </c>
      <c r="I1031" s="109">
        <v>10</v>
      </c>
      <c r="J1031" s="111">
        <f t="shared" si="171"/>
        <v>9.5000000000000001E-2</v>
      </c>
      <c r="K1031" s="112">
        <v>20305.79</v>
      </c>
      <c r="L1031" s="112">
        <v>12450.5</v>
      </c>
      <c r="M1031" s="121">
        <v>0.04</v>
      </c>
      <c r="N1031" s="112">
        <f t="shared" si="172"/>
        <v>21118.0216</v>
      </c>
      <c r="O1031" s="112">
        <f t="shared" si="173"/>
        <v>8024.8482080000003</v>
      </c>
      <c r="P1031" s="114">
        <f t="shared" si="168"/>
        <v>13093.173392000001</v>
      </c>
      <c r="Q1031" s="115">
        <f t="shared" si="169"/>
        <v>11783.856052800002</v>
      </c>
    </row>
    <row r="1032" spans="2:17" x14ac:dyDescent="0.25">
      <c r="B1032" s="109">
        <v>1027</v>
      </c>
      <c r="C1032" s="109" t="s">
        <v>6466</v>
      </c>
      <c r="D1032" s="109">
        <v>1200130710</v>
      </c>
      <c r="E1032" s="108" t="s">
        <v>4472</v>
      </c>
      <c r="F1032" s="109">
        <v>2017</v>
      </c>
      <c r="G1032" s="110">
        <v>44389</v>
      </c>
      <c r="H1032" s="109">
        <f t="shared" si="170"/>
        <v>4</v>
      </c>
      <c r="I1032" s="109">
        <v>10</v>
      </c>
      <c r="J1032" s="111">
        <f t="shared" si="171"/>
        <v>9.5000000000000001E-2</v>
      </c>
      <c r="K1032" s="112">
        <v>19199.12</v>
      </c>
      <c r="L1032" s="112">
        <v>11619.42</v>
      </c>
      <c r="M1032" s="121">
        <v>0.04</v>
      </c>
      <c r="N1032" s="112">
        <f t="shared" si="172"/>
        <v>19967.084800000001</v>
      </c>
      <c r="O1032" s="112">
        <f t="shared" si="173"/>
        <v>7587.4922240000005</v>
      </c>
      <c r="P1032" s="114">
        <f t="shared" si="168"/>
        <v>12379.592575999999</v>
      </c>
      <c r="Q1032" s="115">
        <f t="shared" si="169"/>
        <v>11141.6333184</v>
      </c>
    </row>
    <row r="1033" spans="2:17" x14ac:dyDescent="0.25">
      <c r="B1033" s="109">
        <v>1028</v>
      </c>
      <c r="C1033" s="109" t="s">
        <v>6466</v>
      </c>
      <c r="D1033" s="109">
        <v>1200131820</v>
      </c>
      <c r="E1033" s="108" t="s">
        <v>4473</v>
      </c>
      <c r="F1033" s="109">
        <v>2017</v>
      </c>
      <c r="G1033" s="110">
        <v>44389</v>
      </c>
      <c r="H1033" s="109">
        <f t="shared" si="170"/>
        <v>4</v>
      </c>
      <c r="I1033" s="109">
        <v>10</v>
      </c>
      <c r="J1033" s="111">
        <f t="shared" si="171"/>
        <v>9.5000000000000001E-2</v>
      </c>
      <c r="K1033" s="112">
        <v>16000</v>
      </c>
      <c r="L1033" s="112">
        <v>9512.33</v>
      </c>
      <c r="M1033" s="121">
        <v>0.04</v>
      </c>
      <c r="N1033" s="112">
        <f t="shared" si="172"/>
        <v>16640</v>
      </c>
      <c r="O1033" s="112">
        <f t="shared" si="173"/>
        <v>6323.2</v>
      </c>
      <c r="P1033" s="114">
        <f t="shared" si="168"/>
        <v>10316.799999999999</v>
      </c>
      <c r="Q1033" s="115">
        <f t="shared" si="169"/>
        <v>9285.119999999999</v>
      </c>
    </row>
    <row r="1034" spans="2:17" x14ac:dyDescent="0.25">
      <c r="B1034" s="109">
        <v>1029</v>
      </c>
      <c r="C1034" s="109" t="s">
        <v>6466</v>
      </c>
      <c r="D1034" s="109">
        <v>1200129260</v>
      </c>
      <c r="E1034" s="108" t="s">
        <v>4474</v>
      </c>
      <c r="F1034" s="109">
        <v>2017</v>
      </c>
      <c r="G1034" s="110">
        <v>44389</v>
      </c>
      <c r="H1034" s="109">
        <f t="shared" si="170"/>
        <v>4</v>
      </c>
      <c r="I1034" s="109">
        <v>10</v>
      </c>
      <c r="J1034" s="111">
        <f t="shared" si="171"/>
        <v>9.5000000000000001E-2</v>
      </c>
      <c r="K1034" s="112">
        <v>14750</v>
      </c>
      <c r="L1034" s="112">
        <v>8728.76</v>
      </c>
      <c r="M1034" s="121">
        <v>0.04</v>
      </c>
      <c r="N1034" s="112">
        <f t="shared" si="172"/>
        <v>15340</v>
      </c>
      <c r="O1034" s="112">
        <f t="shared" si="173"/>
        <v>5829.2</v>
      </c>
      <c r="P1034" s="114">
        <f t="shared" si="168"/>
        <v>9510.7999999999993</v>
      </c>
      <c r="Q1034" s="115">
        <f t="shared" si="169"/>
        <v>8559.7199999999993</v>
      </c>
    </row>
    <row r="1035" spans="2:17" x14ac:dyDescent="0.25">
      <c r="B1035" s="109">
        <v>1030</v>
      </c>
      <c r="C1035" s="109" t="s">
        <v>6466</v>
      </c>
      <c r="D1035" s="109">
        <v>1200130610</v>
      </c>
      <c r="E1035" s="108" t="s">
        <v>4475</v>
      </c>
      <c r="F1035" s="109">
        <v>2017</v>
      </c>
      <c r="G1035" s="110">
        <v>44389</v>
      </c>
      <c r="H1035" s="109">
        <f t="shared" si="170"/>
        <v>4</v>
      </c>
      <c r="I1035" s="109">
        <v>3</v>
      </c>
      <c r="J1035" s="111">
        <f t="shared" si="171"/>
        <v>0.31666666666666665</v>
      </c>
      <c r="K1035" s="112">
        <v>11669</v>
      </c>
      <c r="L1035" s="112">
        <v>7119.68</v>
      </c>
      <c r="M1035" s="121">
        <v>0.04</v>
      </c>
      <c r="N1035" s="112">
        <f t="shared" si="172"/>
        <v>12135.76</v>
      </c>
      <c r="O1035" s="112">
        <f t="shared" si="173"/>
        <v>15371.962666666666</v>
      </c>
      <c r="P1035" s="114">
        <f t="shared" si="168"/>
        <v>606.78800000000001</v>
      </c>
      <c r="Q1035" s="115">
        <f t="shared" si="169"/>
        <v>606.78800000000001</v>
      </c>
    </row>
    <row r="1036" spans="2:17" x14ac:dyDescent="0.25">
      <c r="B1036" s="109">
        <v>1031</v>
      </c>
      <c r="C1036" s="109" t="s">
        <v>6466</v>
      </c>
      <c r="D1036" s="109">
        <v>1200130990</v>
      </c>
      <c r="E1036" s="108" t="s">
        <v>4476</v>
      </c>
      <c r="F1036" s="109">
        <v>2017</v>
      </c>
      <c r="G1036" s="110">
        <v>44389</v>
      </c>
      <c r="H1036" s="109">
        <f t="shared" si="170"/>
        <v>4</v>
      </c>
      <c r="I1036" s="109">
        <v>10</v>
      </c>
      <c r="J1036" s="111">
        <f t="shared" si="171"/>
        <v>9.5000000000000001E-2</v>
      </c>
      <c r="K1036" s="112">
        <v>8216.94</v>
      </c>
      <c r="L1036" s="112">
        <v>5225.09</v>
      </c>
      <c r="M1036" s="121">
        <v>0.04</v>
      </c>
      <c r="N1036" s="112">
        <f t="shared" si="172"/>
        <v>8545.6176000000014</v>
      </c>
      <c r="O1036" s="112">
        <f t="shared" si="173"/>
        <v>3247.3346880000004</v>
      </c>
      <c r="P1036" s="114">
        <f t="shared" si="168"/>
        <v>5298.2829120000006</v>
      </c>
      <c r="Q1036" s="115">
        <f t="shared" si="169"/>
        <v>4768.4546208000011</v>
      </c>
    </row>
    <row r="1037" spans="2:17" x14ac:dyDescent="0.25">
      <c r="B1037" s="109">
        <v>1032</v>
      </c>
      <c r="C1037" s="109" t="s">
        <v>6466</v>
      </c>
      <c r="D1037" s="109">
        <v>1200135700</v>
      </c>
      <c r="E1037" s="108" t="s">
        <v>4477</v>
      </c>
      <c r="F1037" s="109">
        <v>2018</v>
      </c>
      <c r="G1037" s="110">
        <v>44389</v>
      </c>
      <c r="H1037" s="109">
        <f t="shared" si="170"/>
        <v>3</v>
      </c>
      <c r="I1037" s="109">
        <v>15</v>
      </c>
      <c r="J1037" s="111">
        <f t="shared" si="171"/>
        <v>6.3333333333333325E-2</v>
      </c>
      <c r="K1037" s="112">
        <v>10500000</v>
      </c>
      <c r="L1037" s="112">
        <v>7019178.0800000001</v>
      </c>
      <c r="M1037" s="121">
        <v>0.02</v>
      </c>
      <c r="N1037" s="112">
        <f t="shared" si="172"/>
        <v>10710000</v>
      </c>
      <c r="O1037" s="112">
        <f t="shared" si="173"/>
        <v>2034899.9999999998</v>
      </c>
      <c r="P1037" s="114">
        <f t="shared" si="168"/>
        <v>8675100</v>
      </c>
      <c r="Q1037" s="115">
        <f t="shared" si="169"/>
        <v>7807590</v>
      </c>
    </row>
    <row r="1038" spans="2:17" x14ac:dyDescent="0.25">
      <c r="B1038" s="109">
        <v>1033</v>
      </c>
      <c r="C1038" s="109" t="s">
        <v>6466</v>
      </c>
      <c r="D1038" s="109">
        <v>1200139150</v>
      </c>
      <c r="E1038" s="108" t="s">
        <v>4478</v>
      </c>
      <c r="F1038" s="109">
        <v>2018</v>
      </c>
      <c r="G1038" s="110">
        <v>44389</v>
      </c>
      <c r="H1038" s="109">
        <f t="shared" si="170"/>
        <v>3</v>
      </c>
      <c r="I1038" s="109">
        <v>15</v>
      </c>
      <c r="J1038" s="111">
        <f t="shared" si="171"/>
        <v>6.3333333333333325E-2</v>
      </c>
      <c r="K1038" s="112">
        <v>1190274.8600000001</v>
      </c>
      <c r="L1038" s="112">
        <v>835149.03</v>
      </c>
      <c r="M1038" s="121">
        <v>0</v>
      </c>
      <c r="N1038" s="112">
        <f t="shared" si="172"/>
        <v>1190274.8600000001</v>
      </c>
      <c r="O1038" s="112">
        <f t="shared" si="173"/>
        <v>226152.22339999999</v>
      </c>
      <c r="P1038" s="138">
        <f t="shared" ref="P1038:P1047" si="174">IF(N1038-O1038&lt;=0,5%*K1038,N1038-O1038)</f>
        <v>964122.63660000009</v>
      </c>
      <c r="Q1038" s="139">
        <f t="shared" ref="Q1038:Q1047" si="175">IF(P1038=K1038*5%,P1038,P1038*0.9)</f>
        <v>867710.37294000015</v>
      </c>
    </row>
    <row r="1039" spans="2:17" x14ac:dyDescent="0.25">
      <c r="B1039" s="109">
        <v>1034</v>
      </c>
      <c r="C1039" s="109" t="s">
        <v>6466</v>
      </c>
      <c r="D1039" s="109">
        <v>1200135080</v>
      </c>
      <c r="E1039" s="108" t="s">
        <v>4479</v>
      </c>
      <c r="F1039" s="109">
        <v>2018</v>
      </c>
      <c r="G1039" s="110">
        <v>44389</v>
      </c>
      <c r="H1039" s="109">
        <f t="shared" si="170"/>
        <v>3</v>
      </c>
      <c r="I1039" s="109">
        <v>10</v>
      </c>
      <c r="J1039" s="111">
        <f t="shared" si="171"/>
        <v>9.5000000000000001E-2</v>
      </c>
      <c r="K1039" s="112">
        <v>228000</v>
      </c>
      <c r="L1039" s="112">
        <v>154602.74</v>
      </c>
      <c r="M1039" s="121">
        <v>0.02</v>
      </c>
      <c r="N1039" s="112">
        <f t="shared" si="172"/>
        <v>232560</v>
      </c>
      <c r="O1039" s="112">
        <f t="shared" si="173"/>
        <v>66279.600000000006</v>
      </c>
      <c r="P1039" s="114">
        <f t="shared" ref="P1039:P1046" si="176">IF(N1039-O1039&lt;=0,5%*N1039,N1039-O1039)</f>
        <v>166280.4</v>
      </c>
      <c r="Q1039" s="115">
        <f t="shared" ref="Q1039:Q1046" si="177">IF(P1039=N1039*5%,P1039,P1039*0.9)</f>
        <v>149652.35999999999</v>
      </c>
    </row>
    <row r="1040" spans="2:17" x14ac:dyDescent="0.25">
      <c r="B1040" s="109">
        <v>1035</v>
      </c>
      <c r="C1040" s="109" t="s">
        <v>6466</v>
      </c>
      <c r="D1040" s="109">
        <v>1200146630</v>
      </c>
      <c r="E1040" s="108" t="s">
        <v>4480</v>
      </c>
      <c r="F1040" s="109">
        <v>2018</v>
      </c>
      <c r="G1040" s="110">
        <v>44389</v>
      </c>
      <c r="H1040" s="109">
        <f t="shared" si="170"/>
        <v>3</v>
      </c>
      <c r="I1040" s="109">
        <v>10</v>
      </c>
      <c r="J1040" s="111">
        <f t="shared" si="171"/>
        <v>9.5000000000000001E-2</v>
      </c>
      <c r="K1040" s="112">
        <v>197967.78</v>
      </c>
      <c r="L1040" s="112">
        <v>94755.86</v>
      </c>
      <c r="M1040" s="121">
        <v>0.02</v>
      </c>
      <c r="N1040" s="112">
        <f t="shared" si="172"/>
        <v>201927.13560000001</v>
      </c>
      <c r="O1040" s="112">
        <f t="shared" si="173"/>
        <v>57549.233646000008</v>
      </c>
      <c r="P1040" s="114">
        <f t="shared" si="176"/>
        <v>144377.901954</v>
      </c>
      <c r="Q1040" s="115">
        <f t="shared" si="177"/>
        <v>129940.1117586</v>
      </c>
    </row>
    <row r="1041" spans="2:17" x14ac:dyDescent="0.25">
      <c r="B1041" s="109">
        <v>1036</v>
      </c>
      <c r="C1041" s="109" t="s">
        <v>6466</v>
      </c>
      <c r="D1041" s="109">
        <v>1200137230</v>
      </c>
      <c r="E1041" s="108" t="s">
        <v>4481</v>
      </c>
      <c r="F1041" s="109">
        <v>2018</v>
      </c>
      <c r="G1041" s="110">
        <v>44389</v>
      </c>
      <c r="H1041" s="109">
        <f t="shared" si="170"/>
        <v>3</v>
      </c>
      <c r="I1041" s="109">
        <v>10</v>
      </c>
      <c r="J1041" s="111">
        <f t="shared" si="171"/>
        <v>9.5000000000000001E-2</v>
      </c>
      <c r="K1041" s="112">
        <v>171153</v>
      </c>
      <c r="L1041" s="112">
        <v>115446.21</v>
      </c>
      <c r="M1041" s="121">
        <v>0.02</v>
      </c>
      <c r="N1041" s="112">
        <f t="shared" si="172"/>
        <v>174576.06</v>
      </c>
      <c r="O1041" s="112">
        <f t="shared" si="173"/>
        <v>49754.177100000008</v>
      </c>
      <c r="P1041" s="114">
        <f t="shared" si="176"/>
        <v>124821.8829</v>
      </c>
      <c r="Q1041" s="115">
        <f t="shared" si="177"/>
        <v>112339.69461000001</v>
      </c>
    </row>
    <row r="1042" spans="2:17" x14ac:dyDescent="0.25">
      <c r="B1042" s="109">
        <v>1037</v>
      </c>
      <c r="C1042" s="109" t="s">
        <v>6466</v>
      </c>
      <c r="D1042" s="109">
        <v>1200136240</v>
      </c>
      <c r="E1042" s="108" t="s">
        <v>4482</v>
      </c>
      <c r="F1042" s="109">
        <v>2018</v>
      </c>
      <c r="G1042" s="110">
        <v>44389</v>
      </c>
      <c r="H1042" s="109">
        <f t="shared" si="170"/>
        <v>3</v>
      </c>
      <c r="I1042" s="109">
        <v>10</v>
      </c>
      <c r="J1042" s="111">
        <f t="shared" si="171"/>
        <v>9.5000000000000001E-2</v>
      </c>
      <c r="K1042" s="112">
        <v>90000</v>
      </c>
      <c r="L1042" s="112">
        <v>60928.77</v>
      </c>
      <c r="M1042" s="121">
        <v>0.02</v>
      </c>
      <c r="N1042" s="112">
        <f t="shared" si="172"/>
        <v>91800</v>
      </c>
      <c r="O1042" s="112">
        <f t="shared" si="173"/>
        <v>26163.000000000004</v>
      </c>
      <c r="P1042" s="114">
        <f t="shared" si="176"/>
        <v>65637</v>
      </c>
      <c r="Q1042" s="115">
        <f t="shared" si="177"/>
        <v>59073.3</v>
      </c>
    </row>
    <row r="1043" spans="2:17" x14ac:dyDescent="0.25">
      <c r="B1043" s="109">
        <v>1038</v>
      </c>
      <c r="C1043" s="109" t="s">
        <v>6466</v>
      </c>
      <c r="D1043" s="109">
        <v>1200144300</v>
      </c>
      <c r="E1043" s="108" t="s">
        <v>2849</v>
      </c>
      <c r="F1043" s="109">
        <v>2018</v>
      </c>
      <c r="G1043" s="110">
        <v>44389</v>
      </c>
      <c r="H1043" s="109">
        <f t="shared" si="170"/>
        <v>3</v>
      </c>
      <c r="I1043" s="109">
        <v>10</v>
      </c>
      <c r="J1043" s="111">
        <f t="shared" si="171"/>
        <v>9.5000000000000001E-2</v>
      </c>
      <c r="K1043" s="112">
        <v>84109.2</v>
      </c>
      <c r="L1043" s="112">
        <v>62425.16</v>
      </c>
      <c r="M1043" s="121">
        <v>0.02</v>
      </c>
      <c r="N1043" s="112">
        <f t="shared" si="172"/>
        <v>85791.384000000005</v>
      </c>
      <c r="O1043" s="112">
        <f t="shared" si="173"/>
        <v>24450.544440000005</v>
      </c>
      <c r="P1043" s="114">
        <f t="shared" si="176"/>
        <v>61340.83956</v>
      </c>
      <c r="Q1043" s="115">
        <f t="shared" si="177"/>
        <v>55206.755603999998</v>
      </c>
    </row>
    <row r="1044" spans="2:17" x14ac:dyDescent="0.25">
      <c r="B1044" s="109">
        <v>1039</v>
      </c>
      <c r="C1044" s="109" t="s">
        <v>6466</v>
      </c>
      <c r="D1044" s="109">
        <v>1200136230</v>
      </c>
      <c r="E1044" s="108" t="s">
        <v>4483</v>
      </c>
      <c r="F1044" s="109">
        <v>2018</v>
      </c>
      <c r="G1044" s="110">
        <v>44389</v>
      </c>
      <c r="H1044" s="109">
        <f t="shared" si="170"/>
        <v>3</v>
      </c>
      <c r="I1044" s="109">
        <v>10</v>
      </c>
      <c r="J1044" s="111">
        <f t="shared" si="171"/>
        <v>9.5000000000000001E-2</v>
      </c>
      <c r="K1044" s="112">
        <v>80000</v>
      </c>
      <c r="L1044" s="112">
        <v>54158.9</v>
      </c>
      <c r="M1044" s="121">
        <v>0.02</v>
      </c>
      <c r="N1044" s="112">
        <f t="shared" si="172"/>
        <v>81600</v>
      </c>
      <c r="O1044" s="112">
        <f t="shared" si="173"/>
        <v>23256.000000000004</v>
      </c>
      <c r="P1044" s="114">
        <f t="shared" si="176"/>
        <v>58344</v>
      </c>
      <c r="Q1044" s="115">
        <f t="shared" si="177"/>
        <v>52509.599999999999</v>
      </c>
    </row>
    <row r="1045" spans="2:17" x14ac:dyDescent="0.25">
      <c r="B1045" s="109">
        <v>1040</v>
      </c>
      <c r="C1045" s="109" t="s">
        <v>6466</v>
      </c>
      <c r="D1045" s="109">
        <v>1200140870</v>
      </c>
      <c r="E1045" s="108" t="s">
        <v>4484</v>
      </c>
      <c r="F1045" s="109">
        <v>2018</v>
      </c>
      <c r="G1045" s="110">
        <v>44389</v>
      </c>
      <c r="H1045" s="109">
        <f t="shared" si="170"/>
        <v>3</v>
      </c>
      <c r="I1045" s="109">
        <v>10</v>
      </c>
      <c r="J1045" s="111">
        <f t="shared" si="171"/>
        <v>9.5000000000000001E-2</v>
      </c>
      <c r="K1045" s="112">
        <v>46080</v>
      </c>
      <c r="L1045" s="112">
        <v>32596.87</v>
      </c>
      <c r="M1045" s="121">
        <v>0.02</v>
      </c>
      <c r="N1045" s="112">
        <f t="shared" si="172"/>
        <v>47001.599999999999</v>
      </c>
      <c r="O1045" s="112">
        <f t="shared" si="173"/>
        <v>13395.456000000002</v>
      </c>
      <c r="P1045" s="114">
        <f t="shared" si="176"/>
        <v>33606.144</v>
      </c>
      <c r="Q1045" s="115">
        <f t="shared" si="177"/>
        <v>30245.529600000002</v>
      </c>
    </row>
    <row r="1046" spans="2:17" x14ac:dyDescent="0.25">
      <c r="B1046" s="109">
        <v>1041</v>
      </c>
      <c r="C1046" s="109" t="s">
        <v>6466</v>
      </c>
      <c r="D1046" s="109">
        <v>1200137360</v>
      </c>
      <c r="E1046" s="108" t="s">
        <v>4485</v>
      </c>
      <c r="F1046" s="109">
        <v>2018</v>
      </c>
      <c r="G1046" s="110">
        <v>44389</v>
      </c>
      <c r="H1046" s="109">
        <f t="shared" si="170"/>
        <v>3</v>
      </c>
      <c r="I1046" s="109">
        <v>10</v>
      </c>
      <c r="J1046" s="111">
        <f t="shared" si="171"/>
        <v>9.5000000000000001E-2</v>
      </c>
      <c r="K1046" s="112">
        <v>40000</v>
      </c>
      <c r="L1046" s="112">
        <v>27232.880000000001</v>
      </c>
      <c r="M1046" s="121">
        <v>0.02</v>
      </c>
      <c r="N1046" s="112">
        <f t="shared" si="172"/>
        <v>40800</v>
      </c>
      <c r="O1046" s="112">
        <f t="shared" si="173"/>
        <v>11628.000000000002</v>
      </c>
      <c r="P1046" s="114">
        <f t="shared" si="176"/>
        <v>29172</v>
      </c>
      <c r="Q1046" s="115">
        <f t="shared" si="177"/>
        <v>26254.799999999999</v>
      </c>
    </row>
    <row r="1047" spans="2:17" x14ac:dyDescent="0.25">
      <c r="B1047" s="109">
        <v>1042</v>
      </c>
      <c r="C1047" s="109" t="s">
        <v>6466</v>
      </c>
      <c r="D1047" s="109">
        <v>1200137190</v>
      </c>
      <c r="E1047" s="108" t="s">
        <v>4486</v>
      </c>
      <c r="F1047" s="109">
        <v>2018</v>
      </c>
      <c r="G1047" s="110">
        <v>44389</v>
      </c>
      <c r="H1047" s="109">
        <f t="shared" si="170"/>
        <v>3</v>
      </c>
      <c r="I1047" s="109">
        <v>10</v>
      </c>
      <c r="J1047" s="111">
        <f t="shared" si="171"/>
        <v>9.5000000000000001E-2</v>
      </c>
      <c r="K1047" s="112">
        <v>15470</v>
      </c>
      <c r="L1047" s="112">
        <v>10434.83</v>
      </c>
      <c r="M1047" s="121">
        <v>0</v>
      </c>
      <c r="N1047" s="112">
        <f t="shared" si="172"/>
        <v>15470</v>
      </c>
      <c r="O1047" s="112">
        <f t="shared" si="173"/>
        <v>4408.9500000000007</v>
      </c>
      <c r="P1047" s="138">
        <f t="shared" si="174"/>
        <v>11061.05</v>
      </c>
      <c r="Q1047" s="139">
        <f t="shared" si="175"/>
        <v>9954.9449999999997</v>
      </c>
    </row>
    <row r="1048" spans="2:17" x14ac:dyDescent="0.25">
      <c r="B1048" s="109">
        <v>1043</v>
      </c>
      <c r="C1048" s="109" t="s">
        <v>6466</v>
      </c>
      <c r="D1048" s="109">
        <v>1200148680</v>
      </c>
      <c r="E1048" s="108" t="s">
        <v>4487</v>
      </c>
      <c r="F1048" s="109">
        <v>2019</v>
      </c>
      <c r="G1048" s="110">
        <v>44389</v>
      </c>
      <c r="H1048" s="109">
        <f t="shared" si="170"/>
        <v>2</v>
      </c>
      <c r="I1048" s="109">
        <v>8</v>
      </c>
      <c r="J1048" s="111">
        <f t="shared" si="171"/>
        <v>0.11874999999999999</v>
      </c>
      <c r="K1048" s="112">
        <v>220218</v>
      </c>
      <c r="L1048" s="112">
        <v>169839.35999999999</v>
      </c>
      <c r="M1048" s="121">
        <v>0</v>
      </c>
      <c r="N1048" s="112">
        <f t="shared" si="172"/>
        <v>220218</v>
      </c>
      <c r="O1048" s="112">
        <f t="shared" si="173"/>
        <v>52301.774999999994</v>
      </c>
      <c r="P1048" s="114">
        <f t="shared" ref="P1048:P1111" si="178">IF(N1048-O1048&lt;=0,5%*N1048,N1048-O1048)</f>
        <v>167916.22500000001</v>
      </c>
      <c r="Q1048" s="115">
        <f t="shared" ref="Q1048:Q1111" si="179">IF(P1048=N1048*5%,P1048,P1048*0.9)</f>
        <v>151124.60250000001</v>
      </c>
    </row>
    <row r="1049" spans="2:17" x14ac:dyDescent="0.25">
      <c r="B1049" s="109">
        <v>1044</v>
      </c>
      <c r="C1049" s="109" t="s">
        <v>6466</v>
      </c>
      <c r="D1049" s="109">
        <v>1200150720</v>
      </c>
      <c r="E1049" s="108" t="s">
        <v>4488</v>
      </c>
      <c r="F1049" s="109">
        <v>2019</v>
      </c>
      <c r="G1049" s="110">
        <v>44389</v>
      </c>
      <c r="H1049" s="109">
        <f t="shared" si="170"/>
        <v>2</v>
      </c>
      <c r="I1049" s="109">
        <v>10</v>
      </c>
      <c r="J1049" s="111">
        <f t="shared" si="171"/>
        <v>9.5000000000000001E-2</v>
      </c>
      <c r="K1049" s="112">
        <v>70000</v>
      </c>
      <c r="L1049" s="112">
        <v>55040.52</v>
      </c>
      <c r="M1049" s="121">
        <v>0</v>
      </c>
      <c r="N1049" s="112">
        <f t="shared" si="172"/>
        <v>70000</v>
      </c>
      <c r="O1049" s="112">
        <f t="shared" si="173"/>
        <v>13300</v>
      </c>
      <c r="P1049" s="114">
        <f t="shared" si="178"/>
        <v>56700</v>
      </c>
      <c r="Q1049" s="115">
        <f t="shared" si="179"/>
        <v>51030</v>
      </c>
    </row>
    <row r="1050" spans="2:17" x14ac:dyDescent="0.25">
      <c r="B1050" s="109">
        <v>1045</v>
      </c>
      <c r="C1050" s="109" t="s">
        <v>6466</v>
      </c>
      <c r="D1050" s="109">
        <v>1200160700</v>
      </c>
      <c r="E1050" s="108" t="s">
        <v>4489</v>
      </c>
      <c r="F1050" s="109">
        <v>2019</v>
      </c>
      <c r="G1050" s="110">
        <v>44389</v>
      </c>
      <c r="H1050" s="109">
        <f t="shared" si="170"/>
        <v>2</v>
      </c>
      <c r="I1050" s="109">
        <v>8</v>
      </c>
      <c r="J1050" s="111">
        <f t="shared" si="171"/>
        <v>0.11874999999999999</v>
      </c>
      <c r="K1050" s="112">
        <v>28000</v>
      </c>
      <c r="L1050" s="112">
        <v>13402</v>
      </c>
      <c r="M1050" s="121">
        <v>0</v>
      </c>
      <c r="N1050" s="112">
        <f t="shared" si="172"/>
        <v>28000</v>
      </c>
      <c r="O1050" s="112">
        <f t="shared" si="173"/>
        <v>6650</v>
      </c>
      <c r="P1050" s="114">
        <f t="shared" si="178"/>
        <v>21350</v>
      </c>
      <c r="Q1050" s="115">
        <f t="shared" si="179"/>
        <v>19215</v>
      </c>
    </row>
    <row r="1051" spans="2:17" s="14" customFormat="1" x14ac:dyDescent="0.25">
      <c r="B1051" s="109">
        <v>1046</v>
      </c>
      <c r="C1051" s="109" t="s">
        <v>6473</v>
      </c>
      <c r="D1051" s="109">
        <v>1200033770</v>
      </c>
      <c r="E1051" s="108" t="s">
        <v>5551</v>
      </c>
      <c r="F1051" s="109">
        <v>2008</v>
      </c>
      <c r="G1051" s="110">
        <v>44389</v>
      </c>
      <c r="H1051" s="109">
        <f t="shared" si="170"/>
        <v>13</v>
      </c>
      <c r="I1051" s="109">
        <v>15</v>
      </c>
      <c r="J1051" s="111">
        <f t="shared" si="171"/>
        <v>6.3333333333333325E-2</v>
      </c>
      <c r="K1051" s="112">
        <v>2658198.9</v>
      </c>
      <c r="L1051" s="112">
        <v>1</v>
      </c>
      <c r="M1051" s="121">
        <v>0</v>
      </c>
      <c r="N1051" s="112">
        <f t="shared" si="172"/>
        <v>2658198.9</v>
      </c>
      <c r="O1051" s="112">
        <f t="shared" si="173"/>
        <v>2188583.7609999995</v>
      </c>
      <c r="P1051" s="114">
        <f t="shared" si="178"/>
        <v>469615.13900000043</v>
      </c>
      <c r="Q1051" s="115">
        <f t="shared" si="179"/>
        <v>422653.62510000041</v>
      </c>
    </row>
    <row r="1052" spans="2:17" x14ac:dyDescent="0.25">
      <c r="B1052" s="109">
        <v>1047</v>
      </c>
      <c r="C1052" s="109" t="s">
        <v>6473</v>
      </c>
      <c r="D1052" s="109">
        <v>1200033780</v>
      </c>
      <c r="E1052" s="108" t="s">
        <v>5552</v>
      </c>
      <c r="F1052" s="109">
        <v>2008</v>
      </c>
      <c r="G1052" s="110">
        <v>44389</v>
      </c>
      <c r="H1052" s="109">
        <f t="shared" si="170"/>
        <v>13</v>
      </c>
      <c r="I1052" s="109">
        <v>15</v>
      </c>
      <c r="J1052" s="111">
        <f t="shared" si="171"/>
        <v>6.3333333333333325E-2</v>
      </c>
      <c r="K1052" s="112">
        <v>617801.94999999995</v>
      </c>
      <c r="L1052" s="112">
        <v>1</v>
      </c>
      <c r="M1052" s="121">
        <v>0</v>
      </c>
      <c r="N1052" s="112">
        <f t="shared" si="172"/>
        <v>617801.94999999995</v>
      </c>
      <c r="O1052" s="112">
        <f t="shared" si="173"/>
        <v>508656.93883333326</v>
      </c>
      <c r="P1052" s="114">
        <f t="shared" si="178"/>
        <v>109145.01116666669</v>
      </c>
      <c r="Q1052" s="115">
        <f t="shared" si="179"/>
        <v>98230.510050000026</v>
      </c>
    </row>
    <row r="1053" spans="2:17" x14ac:dyDescent="0.25">
      <c r="B1053" s="109">
        <v>1048</v>
      </c>
      <c r="C1053" s="109" t="s">
        <v>6473</v>
      </c>
      <c r="D1053" s="109">
        <v>1200033250</v>
      </c>
      <c r="E1053" s="108" t="s">
        <v>5553</v>
      </c>
      <c r="F1053" s="109">
        <v>2008</v>
      </c>
      <c r="G1053" s="110">
        <v>44389</v>
      </c>
      <c r="H1053" s="109">
        <f t="shared" si="170"/>
        <v>13</v>
      </c>
      <c r="I1053" s="109">
        <v>10</v>
      </c>
      <c r="J1053" s="111">
        <f t="shared" si="171"/>
        <v>9.5000000000000001E-2</v>
      </c>
      <c r="K1053" s="112">
        <v>286216.02</v>
      </c>
      <c r="L1053" s="112">
        <v>1</v>
      </c>
      <c r="M1053" s="121">
        <v>0</v>
      </c>
      <c r="N1053" s="112">
        <f t="shared" si="172"/>
        <v>286216.02</v>
      </c>
      <c r="O1053" s="112">
        <f t="shared" si="173"/>
        <v>353476.78470000008</v>
      </c>
      <c r="P1053" s="114">
        <f t="shared" si="178"/>
        <v>14310.801000000001</v>
      </c>
      <c r="Q1053" s="115">
        <f t="shared" si="179"/>
        <v>14310.801000000001</v>
      </c>
    </row>
    <row r="1054" spans="2:17" x14ac:dyDescent="0.25">
      <c r="B1054" s="109">
        <v>1049</v>
      </c>
      <c r="C1054" s="109" t="s">
        <v>6473</v>
      </c>
      <c r="D1054" s="109">
        <v>1200032600</v>
      </c>
      <c r="E1054" s="108" t="s">
        <v>5554</v>
      </c>
      <c r="F1054" s="109">
        <v>2008</v>
      </c>
      <c r="G1054" s="110">
        <v>44389</v>
      </c>
      <c r="H1054" s="109">
        <f t="shared" si="170"/>
        <v>13</v>
      </c>
      <c r="I1054" s="109">
        <v>10</v>
      </c>
      <c r="J1054" s="111">
        <f t="shared" si="171"/>
        <v>9.5000000000000001E-2</v>
      </c>
      <c r="K1054" s="112">
        <v>165600</v>
      </c>
      <c r="L1054" s="112">
        <v>1</v>
      </c>
      <c r="M1054" s="121">
        <v>0</v>
      </c>
      <c r="N1054" s="112">
        <f t="shared" si="172"/>
        <v>165600</v>
      </c>
      <c r="O1054" s="112">
        <f t="shared" si="173"/>
        <v>204516.00000000003</v>
      </c>
      <c r="P1054" s="114">
        <f t="shared" si="178"/>
        <v>8280</v>
      </c>
      <c r="Q1054" s="115">
        <f t="shared" si="179"/>
        <v>8280</v>
      </c>
    </row>
    <row r="1055" spans="2:17" x14ac:dyDescent="0.25">
      <c r="B1055" s="109">
        <v>1050</v>
      </c>
      <c r="C1055" s="109" t="s">
        <v>6473</v>
      </c>
      <c r="D1055" s="109">
        <v>1200032880</v>
      </c>
      <c r="E1055" s="108" t="s">
        <v>5555</v>
      </c>
      <c r="F1055" s="109">
        <v>2008</v>
      </c>
      <c r="G1055" s="110">
        <v>44389</v>
      </c>
      <c r="H1055" s="109">
        <f t="shared" si="170"/>
        <v>13</v>
      </c>
      <c r="I1055" s="109">
        <v>10</v>
      </c>
      <c r="J1055" s="111">
        <f t="shared" si="171"/>
        <v>9.5000000000000001E-2</v>
      </c>
      <c r="K1055" s="112">
        <v>72609.69</v>
      </c>
      <c r="L1055" s="112">
        <v>1</v>
      </c>
      <c r="M1055" s="121">
        <v>0</v>
      </c>
      <c r="N1055" s="112">
        <f t="shared" si="172"/>
        <v>72609.69</v>
      </c>
      <c r="O1055" s="112">
        <f t="shared" si="173"/>
        <v>89672.967150000011</v>
      </c>
      <c r="P1055" s="114">
        <f t="shared" si="178"/>
        <v>3630.4845000000005</v>
      </c>
      <c r="Q1055" s="115">
        <f t="shared" si="179"/>
        <v>3630.4845000000005</v>
      </c>
    </row>
    <row r="1056" spans="2:17" x14ac:dyDescent="0.25">
      <c r="B1056" s="109">
        <v>1051</v>
      </c>
      <c r="C1056" s="109" t="s">
        <v>6473</v>
      </c>
      <c r="D1056" s="109">
        <v>1200032610</v>
      </c>
      <c r="E1056" s="108" t="s">
        <v>5556</v>
      </c>
      <c r="F1056" s="109">
        <v>2008</v>
      </c>
      <c r="G1056" s="110">
        <v>44389</v>
      </c>
      <c r="H1056" s="109">
        <f t="shared" si="170"/>
        <v>13</v>
      </c>
      <c r="I1056" s="109">
        <v>10</v>
      </c>
      <c r="J1056" s="111">
        <f t="shared" si="171"/>
        <v>9.5000000000000001E-2</v>
      </c>
      <c r="K1056" s="112">
        <v>71153.05</v>
      </c>
      <c r="L1056" s="112">
        <v>1</v>
      </c>
      <c r="M1056" s="121">
        <v>0</v>
      </c>
      <c r="N1056" s="112">
        <f t="shared" si="172"/>
        <v>71153.05</v>
      </c>
      <c r="O1056" s="112">
        <f t="shared" si="173"/>
        <v>87874.01675000001</v>
      </c>
      <c r="P1056" s="114">
        <f t="shared" si="178"/>
        <v>3557.6525000000001</v>
      </c>
      <c r="Q1056" s="115">
        <f t="shared" si="179"/>
        <v>3557.6525000000001</v>
      </c>
    </row>
    <row r="1057" spans="2:17" x14ac:dyDescent="0.25">
      <c r="B1057" s="109">
        <v>1052</v>
      </c>
      <c r="C1057" s="109" t="s">
        <v>6473</v>
      </c>
      <c r="D1057" s="109">
        <v>1200032870</v>
      </c>
      <c r="E1057" s="108" t="s">
        <v>1683</v>
      </c>
      <c r="F1057" s="109">
        <v>2008</v>
      </c>
      <c r="G1057" s="110">
        <v>44389</v>
      </c>
      <c r="H1057" s="109">
        <f t="shared" si="170"/>
        <v>13</v>
      </c>
      <c r="I1057" s="109">
        <v>10</v>
      </c>
      <c r="J1057" s="111">
        <f t="shared" si="171"/>
        <v>9.5000000000000001E-2</v>
      </c>
      <c r="K1057" s="112">
        <v>58050</v>
      </c>
      <c r="L1057" s="112">
        <v>1</v>
      </c>
      <c r="M1057" s="121">
        <v>0</v>
      </c>
      <c r="N1057" s="112">
        <f t="shared" si="172"/>
        <v>58050</v>
      </c>
      <c r="O1057" s="112">
        <f t="shared" si="173"/>
        <v>71691.75</v>
      </c>
      <c r="P1057" s="114">
        <f t="shared" si="178"/>
        <v>2902.5</v>
      </c>
      <c r="Q1057" s="115">
        <f t="shared" si="179"/>
        <v>2902.5</v>
      </c>
    </row>
    <row r="1058" spans="2:17" x14ac:dyDescent="0.25">
      <c r="B1058" s="109">
        <v>1053</v>
      </c>
      <c r="C1058" s="109" t="s">
        <v>6473</v>
      </c>
      <c r="D1058" s="109">
        <v>1200032860</v>
      </c>
      <c r="E1058" s="108" t="s">
        <v>5557</v>
      </c>
      <c r="F1058" s="109">
        <v>2008</v>
      </c>
      <c r="G1058" s="110">
        <v>44389</v>
      </c>
      <c r="H1058" s="109">
        <f t="shared" si="170"/>
        <v>13</v>
      </c>
      <c r="I1058" s="109">
        <v>10</v>
      </c>
      <c r="J1058" s="111">
        <f t="shared" si="171"/>
        <v>9.5000000000000001E-2</v>
      </c>
      <c r="K1058" s="112">
        <v>9300</v>
      </c>
      <c r="L1058" s="112">
        <v>1</v>
      </c>
      <c r="M1058" s="121">
        <v>0</v>
      </c>
      <c r="N1058" s="112">
        <f t="shared" si="172"/>
        <v>9300</v>
      </c>
      <c r="O1058" s="112">
        <f t="shared" si="173"/>
        <v>11485.5</v>
      </c>
      <c r="P1058" s="114">
        <f t="shared" si="178"/>
        <v>465</v>
      </c>
      <c r="Q1058" s="115">
        <f t="shared" si="179"/>
        <v>465</v>
      </c>
    </row>
    <row r="1059" spans="2:17" x14ac:dyDescent="0.25">
      <c r="B1059" s="109">
        <v>1054</v>
      </c>
      <c r="C1059" s="109" t="s">
        <v>6473</v>
      </c>
      <c r="D1059" s="109">
        <v>1200032590</v>
      </c>
      <c r="E1059" s="108" t="s">
        <v>5558</v>
      </c>
      <c r="F1059" s="109">
        <v>2008</v>
      </c>
      <c r="G1059" s="110">
        <v>44389</v>
      </c>
      <c r="H1059" s="109">
        <f t="shared" si="170"/>
        <v>13</v>
      </c>
      <c r="I1059" s="109">
        <v>10</v>
      </c>
      <c r="J1059" s="111">
        <f t="shared" si="171"/>
        <v>9.5000000000000001E-2</v>
      </c>
      <c r="K1059" s="112">
        <v>9172</v>
      </c>
      <c r="L1059" s="112">
        <v>1</v>
      </c>
      <c r="M1059" s="121">
        <v>0</v>
      </c>
      <c r="N1059" s="112">
        <f t="shared" si="172"/>
        <v>9172</v>
      </c>
      <c r="O1059" s="112">
        <f t="shared" si="173"/>
        <v>11327.42</v>
      </c>
      <c r="P1059" s="114">
        <f t="shared" si="178"/>
        <v>458.6</v>
      </c>
      <c r="Q1059" s="115">
        <f t="shared" si="179"/>
        <v>458.6</v>
      </c>
    </row>
    <row r="1060" spans="2:17" x14ac:dyDescent="0.25">
      <c r="B1060" s="109">
        <v>1055</v>
      </c>
      <c r="C1060" s="109" t="s">
        <v>6473</v>
      </c>
      <c r="D1060" s="109">
        <v>1200034090</v>
      </c>
      <c r="E1060" s="108" t="s">
        <v>5559</v>
      </c>
      <c r="F1060" s="109">
        <v>2009</v>
      </c>
      <c r="G1060" s="110">
        <v>44389</v>
      </c>
      <c r="H1060" s="109">
        <f t="shared" si="170"/>
        <v>12</v>
      </c>
      <c r="I1060" s="109">
        <v>15</v>
      </c>
      <c r="J1060" s="111">
        <f t="shared" si="171"/>
        <v>6.3333333333333325E-2</v>
      </c>
      <c r="K1060" s="112">
        <v>2082669.9</v>
      </c>
      <c r="L1060" s="112">
        <v>1</v>
      </c>
      <c r="M1060" s="121">
        <v>0</v>
      </c>
      <c r="N1060" s="112">
        <f t="shared" si="172"/>
        <v>2082669.9</v>
      </c>
      <c r="O1060" s="112">
        <f t="shared" si="173"/>
        <v>1582829.1239999996</v>
      </c>
      <c r="P1060" s="114">
        <f t="shared" si="178"/>
        <v>499840.7760000003</v>
      </c>
      <c r="Q1060" s="115">
        <f t="shared" si="179"/>
        <v>449856.69840000028</v>
      </c>
    </row>
    <row r="1061" spans="2:17" x14ac:dyDescent="0.25">
      <c r="B1061" s="109">
        <v>1056</v>
      </c>
      <c r="C1061" s="109" t="s">
        <v>6473</v>
      </c>
      <c r="D1061" s="109">
        <v>1200042710</v>
      </c>
      <c r="E1061" s="108" t="s">
        <v>5560</v>
      </c>
      <c r="F1061" s="109">
        <v>2009</v>
      </c>
      <c r="G1061" s="110">
        <v>44389</v>
      </c>
      <c r="H1061" s="109">
        <f t="shared" si="170"/>
        <v>12</v>
      </c>
      <c r="I1061" s="109">
        <v>15</v>
      </c>
      <c r="J1061" s="111">
        <f t="shared" si="171"/>
        <v>6.3333333333333325E-2</v>
      </c>
      <c r="K1061" s="112">
        <v>1649223.46</v>
      </c>
      <c r="L1061" s="112">
        <v>1</v>
      </c>
      <c r="M1061" s="121">
        <v>0</v>
      </c>
      <c r="N1061" s="112">
        <f t="shared" si="172"/>
        <v>1649223.46</v>
      </c>
      <c r="O1061" s="112">
        <f t="shared" si="173"/>
        <v>1253409.8295999998</v>
      </c>
      <c r="P1061" s="114">
        <f t="shared" si="178"/>
        <v>395813.63040000014</v>
      </c>
      <c r="Q1061" s="115">
        <f t="shared" si="179"/>
        <v>356232.26736000011</v>
      </c>
    </row>
    <row r="1062" spans="2:17" x14ac:dyDescent="0.25">
      <c r="B1062" s="109">
        <v>1057</v>
      </c>
      <c r="C1062" s="109" t="s">
        <v>6473</v>
      </c>
      <c r="D1062" s="109">
        <v>1200042720</v>
      </c>
      <c r="E1062" s="108" t="s">
        <v>5560</v>
      </c>
      <c r="F1062" s="109">
        <v>2009</v>
      </c>
      <c r="G1062" s="110">
        <v>44389</v>
      </c>
      <c r="H1062" s="109">
        <f t="shared" si="170"/>
        <v>12</v>
      </c>
      <c r="I1062" s="109">
        <v>15</v>
      </c>
      <c r="J1062" s="111">
        <f t="shared" si="171"/>
        <v>6.3333333333333325E-2</v>
      </c>
      <c r="K1062" s="112">
        <v>1417169.03</v>
      </c>
      <c r="L1062" s="112">
        <v>1</v>
      </c>
      <c r="M1062" s="121">
        <v>0</v>
      </c>
      <c r="N1062" s="112">
        <f t="shared" si="172"/>
        <v>1417169.03</v>
      </c>
      <c r="O1062" s="112">
        <f t="shared" si="173"/>
        <v>1077048.4627999999</v>
      </c>
      <c r="P1062" s="114">
        <f t="shared" si="178"/>
        <v>340120.56720000017</v>
      </c>
      <c r="Q1062" s="115">
        <f t="shared" si="179"/>
        <v>306108.51048000017</v>
      </c>
    </row>
    <row r="1063" spans="2:17" x14ac:dyDescent="0.25">
      <c r="B1063" s="109">
        <v>1058</v>
      </c>
      <c r="C1063" s="109" t="s">
        <v>6473</v>
      </c>
      <c r="D1063" s="109">
        <v>1200039750</v>
      </c>
      <c r="E1063" s="108" t="s">
        <v>5561</v>
      </c>
      <c r="F1063" s="109">
        <v>2009</v>
      </c>
      <c r="G1063" s="110">
        <v>44389</v>
      </c>
      <c r="H1063" s="109">
        <f t="shared" si="170"/>
        <v>12</v>
      </c>
      <c r="I1063" s="109">
        <v>10</v>
      </c>
      <c r="J1063" s="111">
        <f t="shared" si="171"/>
        <v>9.5000000000000001E-2</v>
      </c>
      <c r="K1063" s="112">
        <v>10219.02</v>
      </c>
      <c r="L1063" s="112">
        <v>1</v>
      </c>
      <c r="M1063" s="121">
        <v>0</v>
      </c>
      <c r="N1063" s="112">
        <f t="shared" si="172"/>
        <v>10219.02</v>
      </c>
      <c r="O1063" s="112">
        <f t="shared" si="173"/>
        <v>11649.682800000002</v>
      </c>
      <c r="P1063" s="114">
        <f t="shared" si="178"/>
        <v>510.95100000000002</v>
      </c>
      <c r="Q1063" s="115">
        <f t="shared" si="179"/>
        <v>510.95100000000002</v>
      </c>
    </row>
    <row r="1064" spans="2:17" x14ac:dyDescent="0.25">
      <c r="B1064" s="109">
        <v>1059</v>
      </c>
      <c r="C1064" s="109" t="s">
        <v>6473</v>
      </c>
      <c r="D1064" s="109">
        <v>1200056390</v>
      </c>
      <c r="E1064" s="108" t="s">
        <v>5562</v>
      </c>
      <c r="F1064" s="109">
        <v>2010</v>
      </c>
      <c r="G1064" s="110">
        <v>44389</v>
      </c>
      <c r="H1064" s="109">
        <f t="shared" si="170"/>
        <v>11</v>
      </c>
      <c r="I1064" s="109">
        <v>15</v>
      </c>
      <c r="J1064" s="111">
        <f t="shared" si="171"/>
        <v>6.3333333333333325E-2</v>
      </c>
      <c r="K1064" s="112">
        <v>919607.58</v>
      </c>
      <c r="L1064" s="112">
        <v>1</v>
      </c>
      <c r="M1064" s="121">
        <v>0</v>
      </c>
      <c r="N1064" s="112">
        <f t="shared" si="172"/>
        <v>919607.58</v>
      </c>
      <c r="O1064" s="112">
        <f t="shared" si="173"/>
        <v>640659.94739999983</v>
      </c>
      <c r="P1064" s="114">
        <f t="shared" si="178"/>
        <v>278947.63260000013</v>
      </c>
      <c r="Q1064" s="115">
        <f t="shared" si="179"/>
        <v>251052.86934000012</v>
      </c>
    </row>
    <row r="1065" spans="2:17" x14ac:dyDescent="0.25">
      <c r="B1065" s="109">
        <v>1060</v>
      </c>
      <c r="C1065" s="109" t="s">
        <v>6473</v>
      </c>
      <c r="D1065" s="109">
        <v>1200055990</v>
      </c>
      <c r="E1065" s="108" t="s">
        <v>5563</v>
      </c>
      <c r="F1065" s="109">
        <v>2010</v>
      </c>
      <c r="G1065" s="110">
        <v>44389</v>
      </c>
      <c r="H1065" s="109">
        <f t="shared" si="170"/>
        <v>11</v>
      </c>
      <c r="I1065" s="109">
        <v>8</v>
      </c>
      <c r="J1065" s="111">
        <f t="shared" si="171"/>
        <v>0.11874999999999999</v>
      </c>
      <c r="K1065" s="112">
        <v>72518.960000000006</v>
      </c>
      <c r="L1065" s="112">
        <v>1</v>
      </c>
      <c r="M1065" s="121">
        <v>0</v>
      </c>
      <c r="N1065" s="112">
        <f t="shared" si="172"/>
        <v>72518.960000000006</v>
      </c>
      <c r="O1065" s="112">
        <f t="shared" si="173"/>
        <v>94727.891499999998</v>
      </c>
      <c r="P1065" s="114">
        <f t="shared" si="178"/>
        <v>3625.9480000000003</v>
      </c>
      <c r="Q1065" s="115">
        <f t="shared" si="179"/>
        <v>3625.9480000000003</v>
      </c>
    </row>
    <row r="1066" spans="2:17" x14ac:dyDescent="0.25">
      <c r="B1066" s="109">
        <v>1061</v>
      </c>
      <c r="C1066" s="109" t="s">
        <v>6473</v>
      </c>
      <c r="D1066" s="109">
        <v>1200048330</v>
      </c>
      <c r="E1066" s="108" t="s">
        <v>5564</v>
      </c>
      <c r="F1066" s="109">
        <v>2010</v>
      </c>
      <c r="G1066" s="110">
        <v>44389</v>
      </c>
      <c r="H1066" s="109">
        <f t="shared" si="170"/>
        <v>11</v>
      </c>
      <c r="I1066" s="109">
        <v>10</v>
      </c>
      <c r="J1066" s="111">
        <f t="shared" si="171"/>
        <v>9.5000000000000001E-2</v>
      </c>
      <c r="K1066" s="112">
        <v>14630.01</v>
      </c>
      <c r="L1066" s="112">
        <v>1</v>
      </c>
      <c r="M1066" s="121">
        <v>0</v>
      </c>
      <c r="N1066" s="112">
        <f t="shared" si="172"/>
        <v>14630.01</v>
      </c>
      <c r="O1066" s="112">
        <f t="shared" si="173"/>
        <v>15288.360449999998</v>
      </c>
      <c r="P1066" s="114">
        <f t="shared" si="178"/>
        <v>731.5005000000001</v>
      </c>
      <c r="Q1066" s="115">
        <f t="shared" si="179"/>
        <v>731.5005000000001</v>
      </c>
    </row>
    <row r="1067" spans="2:17" x14ac:dyDescent="0.25">
      <c r="B1067" s="109">
        <v>1062</v>
      </c>
      <c r="C1067" s="109" t="s">
        <v>6473</v>
      </c>
      <c r="D1067" s="109">
        <v>1200047790</v>
      </c>
      <c r="E1067" s="108" t="s">
        <v>5565</v>
      </c>
      <c r="F1067" s="109">
        <v>2010</v>
      </c>
      <c r="G1067" s="110">
        <v>44389</v>
      </c>
      <c r="H1067" s="109">
        <f t="shared" si="170"/>
        <v>11</v>
      </c>
      <c r="I1067" s="109">
        <v>10</v>
      </c>
      <c r="J1067" s="111">
        <f t="shared" si="171"/>
        <v>9.5000000000000001E-2</v>
      </c>
      <c r="K1067" s="112">
        <v>13440</v>
      </c>
      <c r="L1067" s="112">
        <v>1</v>
      </c>
      <c r="M1067" s="121">
        <v>0</v>
      </c>
      <c r="N1067" s="112">
        <f t="shared" si="172"/>
        <v>13440</v>
      </c>
      <c r="O1067" s="112">
        <f t="shared" si="173"/>
        <v>14044.8</v>
      </c>
      <c r="P1067" s="114">
        <f t="shared" si="178"/>
        <v>672</v>
      </c>
      <c r="Q1067" s="115">
        <f t="shared" si="179"/>
        <v>672</v>
      </c>
    </row>
    <row r="1068" spans="2:17" x14ac:dyDescent="0.25">
      <c r="B1068" s="109">
        <v>1063</v>
      </c>
      <c r="C1068" s="109" t="s">
        <v>6473</v>
      </c>
      <c r="D1068" s="109">
        <v>1200047780</v>
      </c>
      <c r="E1068" s="108" t="s">
        <v>5565</v>
      </c>
      <c r="F1068" s="109">
        <v>2010</v>
      </c>
      <c r="G1068" s="110">
        <v>44389</v>
      </c>
      <c r="H1068" s="109">
        <f t="shared" si="170"/>
        <v>11</v>
      </c>
      <c r="I1068" s="109">
        <v>10</v>
      </c>
      <c r="J1068" s="111">
        <f t="shared" si="171"/>
        <v>9.5000000000000001E-2</v>
      </c>
      <c r="K1068" s="112">
        <v>13440</v>
      </c>
      <c r="L1068" s="112">
        <v>1</v>
      </c>
      <c r="M1068" s="121">
        <v>0</v>
      </c>
      <c r="N1068" s="112">
        <f t="shared" si="172"/>
        <v>13440</v>
      </c>
      <c r="O1068" s="112">
        <f t="shared" si="173"/>
        <v>14044.8</v>
      </c>
      <c r="P1068" s="114">
        <f t="shared" si="178"/>
        <v>672</v>
      </c>
      <c r="Q1068" s="115">
        <f t="shared" si="179"/>
        <v>672</v>
      </c>
    </row>
    <row r="1069" spans="2:17" x14ac:dyDescent="0.25">
      <c r="B1069" s="109">
        <v>1064</v>
      </c>
      <c r="C1069" s="109" t="s">
        <v>6473</v>
      </c>
      <c r="D1069" s="109">
        <v>1200048340</v>
      </c>
      <c r="E1069" s="108" t="s">
        <v>5566</v>
      </c>
      <c r="F1069" s="109">
        <v>2010</v>
      </c>
      <c r="G1069" s="110">
        <v>44389</v>
      </c>
      <c r="H1069" s="109">
        <f t="shared" si="170"/>
        <v>11</v>
      </c>
      <c r="I1069" s="109">
        <v>10</v>
      </c>
      <c r="J1069" s="111">
        <f t="shared" si="171"/>
        <v>9.5000000000000001E-2</v>
      </c>
      <c r="K1069" s="112">
        <v>8250.1</v>
      </c>
      <c r="L1069" s="112">
        <v>1</v>
      </c>
      <c r="M1069" s="121">
        <v>0</v>
      </c>
      <c r="N1069" s="112">
        <f t="shared" si="172"/>
        <v>8250.1</v>
      </c>
      <c r="O1069" s="112">
        <f t="shared" si="173"/>
        <v>8621.3544999999995</v>
      </c>
      <c r="P1069" s="114">
        <f t="shared" si="178"/>
        <v>412.50500000000005</v>
      </c>
      <c r="Q1069" s="115">
        <f t="shared" si="179"/>
        <v>412.50500000000005</v>
      </c>
    </row>
    <row r="1070" spans="2:17" x14ac:dyDescent="0.25">
      <c r="B1070" s="109">
        <v>1065</v>
      </c>
      <c r="C1070" s="109" t="s">
        <v>6473</v>
      </c>
      <c r="D1070" s="109">
        <v>1200048350</v>
      </c>
      <c r="E1070" s="108" t="s">
        <v>5567</v>
      </c>
      <c r="F1070" s="109">
        <v>2010</v>
      </c>
      <c r="G1070" s="110">
        <v>44389</v>
      </c>
      <c r="H1070" s="109">
        <f t="shared" si="170"/>
        <v>11</v>
      </c>
      <c r="I1070" s="109">
        <v>10</v>
      </c>
      <c r="J1070" s="111">
        <f t="shared" si="171"/>
        <v>9.5000000000000001E-2</v>
      </c>
      <c r="K1070" s="112">
        <v>3375</v>
      </c>
      <c r="L1070" s="112">
        <v>1</v>
      </c>
      <c r="M1070" s="121">
        <v>0</v>
      </c>
      <c r="N1070" s="112">
        <f t="shared" si="172"/>
        <v>3375</v>
      </c>
      <c r="O1070" s="112">
        <f t="shared" si="173"/>
        <v>3526.8749999999995</v>
      </c>
      <c r="P1070" s="114">
        <f t="shared" si="178"/>
        <v>168.75</v>
      </c>
      <c r="Q1070" s="115">
        <f t="shared" si="179"/>
        <v>168.75</v>
      </c>
    </row>
    <row r="1071" spans="2:17" x14ac:dyDescent="0.25">
      <c r="B1071" s="109">
        <v>1066</v>
      </c>
      <c r="C1071" s="109" t="s">
        <v>6473</v>
      </c>
      <c r="D1071" s="109">
        <v>1200064120</v>
      </c>
      <c r="E1071" s="108" t="s">
        <v>5568</v>
      </c>
      <c r="F1071" s="109">
        <v>2011</v>
      </c>
      <c r="G1071" s="110">
        <v>44389</v>
      </c>
      <c r="H1071" s="109">
        <f t="shared" si="170"/>
        <v>10</v>
      </c>
      <c r="I1071" s="109">
        <v>15</v>
      </c>
      <c r="J1071" s="111">
        <f t="shared" si="171"/>
        <v>6.3333333333333325E-2</v>
      </c>
      <c r="K1071" s="112">
        <v>1417169.03</v>
      </c>
      <c r="L1071" s="112">
        <v>39104.980000000003</v>
      </c>
      <c r="M1071" s="121">
        <v>0.34</v>
      </c>
      <c r="N1071" s="112">
        <f t="shared" si="172"/>
        <v>1899006.5002000001</v>
      </c>
      <c r="O1071" s="112">
        <f t="shared" si="173"/>
        <v>1202704.1167933333</v>
      </c>
      <c r="P1071" s="114">
        <f t="shared" si="178"/>
        <v>696302.38340666681</v>
      </c>
      <c r="Q1071" s="115">
        <f t="shared" si="179"/>
        <v>626672.14506600017</v>
      </c>
    </row>
    <row r="1072" spans="2:17" x14ac:dyDescent="0.25">
      <c r="B1072" s="109">
        <v>1067</v>
      </c>
      <c r="C1072" s="109" t="s">
        <v>6473</v>
      </c>
      <c r="D1072" s="109">
        <v>1200061340</v>
      </c>
      <c r="E1072" s="108" t="s">
        <v>5569</v>
      </c>
      <c r="F1072" s="109">
        <v>2011</v>
      </c>
      <c r="G1072" s="110">
        <v>44389</v>
      </c>
      <c r="H1072" s="109">
        <f t="shared" si="170"/>
        <v>10</v>
      </c>
      <c r="I1072" s="109">
        <v>15</v>
      </c>
      <c r="J1072" s="111">
        <f t="shared" si="171"/>
        <v>6.3333333333333325E-2</v>
      </c>
      <c r="K1072" s="112">
        <v>1081499</v>
      </c>
      <c r="L1072" s="112">
        <v>15585.52</v>
      </c>
      <c r="M1072" s="121">
        <v>0.34</v>
      </c>
      <c r="N1072" s="112">
        <f t="shared" si="172"/>
        <v>1449208.6600000001</v>
      </c>
      <c r="O1072" s="112">
        <f t="shared" si="173"/>
        <v>917832.15133333334</v>
      </c>
      <c r="P1072" s="114">
        <f t="shared" si="178"/>
        <v>531376.50866666681</v>
      </c>
      <c r="Q1072" s="115">
        <f t="shared" si="179"/>
        <v>478238.85780000011</v>
      </c>
    </row>
    <row r="1073" spans="2:17" x14ac:dyDescent="0.25">
      <c r="B1073" s="109">
        <v>1068</v>
      </c>
      <c r="C1073" s="109" t="s">
        <v>6473</v>
      </c>
      <c r="D1073" s="109">
        <v>1200069490</v>
      </c>
      <c r="E1073" s="108" t="s">
        <v>5570</v>
      </c>
      <c r="F1073" s="109">
        <v>2012</v>
      </c>
      <c r="G1073" s="110">
        <v>44389</v>
      </c>
      <c r="H1073" s="109">
        <f t="shared" si="170"/>
        <v>9</v>
      </c>
      <c r="I1073" s="109">
        <v>10</v>
      </c>
      <c r="J1073" s="111">
        <f t="shared" si="171"/>
        <v>9.5000000000000001E-2</v>
      </c>
      <c r="K1073" s="112">
        <v>388159.4</v>
      </c>
      <c r="L1073" s="112">
        <v>23198.3</v>
      </c>
      <c r="M1073" s="121">
        <v>0.3</v>
      </c>
      <c r="N1073" s="112">
        <f t="shared" si="172"/>
        <v>504607.22000000003</v>
      </c>
      <c r="O1073" s="112">
        <f t="shared" si="173"/>
        <v>431439.17310000001</v>
      </c>
      <c r="P1073" s="114">
        <f t="shared" si="178"/>
        <v>73168.046900000016</v>
      </c>
      <c r="Q1073" s="115">
        <f t="shared" si="179"/>
        <v>65851.242210000011</v>
      </c>
    </row>
    <row r="1074" spans="2:17" x14ac:dyDescent="0.25">
      <c r="B1074" s="109">
        <v>1069</v>
      </c>
      <c r="C1074" s="109" t="s">
        <v>6473</v>
      </c>
      <c r="D1074" s="109">
        <v>1200078010</v>
      </c>
      <c r="E1074" s="108" t="s">
        <v>5571</v>
      </c>
      <c r="F1074" s="109">
        <v>2013</v>
      </c>
      <c r="G1074" s="110">
        <v>44389</v>
      </c>
      <c r="H1074" s="109">
        <f t="shared" si="170"/>
        <v>8</v>
      </c>
      <c r="I1074" s="109">
        <v>15</v>
      </c>
      <c r="J1074" s="111">
        <f t="shared" si="171"/>
        <v>6.3333333333333325E-2</v>
      </c>
      <c r="K1074" s="112">
        <v>1964287.72</v>
      </c>
      <c r="L1074" s="112">
        <v>275218.84000000003</v>
      </c>
      <c r="M1074" s="121">
        <v>0.18</v>
      </c>
      <c r="N1074" s="112">
        <f t="shared" si="172"/>
        <v>2317859.5096</v>
      </c>
      <c r="O1074" s="112">
        <f t="shared" si="173"/>
        <v>1174382.1515306665</v>
      </c>
      <c r="P1074" s="114">
        <f t="shared" si="178"/>
        <v>1143477.3580693335</v>
      </c>
      <c r="Q1074" s="115">
        <f t="shared" si="179"/>
        <v>1029129.6222624001</v>
      </c>
    </row>
    <row r="1075" spans="2:17" x14ac:dyDescent="0.25">
      <c r="B1075" s="109">
        <v>1070</v>
      </c>
      <c r="C1075" s="109" t="s">
        <v>6473</v>
      </c>
      <c r="D1075" s="109">
        <v>1200095300</v>
      </c>
      <c r="E1075" s="108" t="s">
        <v>5572</v>
      </c>
      <c r="F1075" s="109">
        <v>2014</v>
      </c>
      <c r="G1075" s="110">
        <v>44389</v>
      </c>
      <c r="H1075" s="109">
        <f t="shared" si="170"/>
        <v>7</v>
      </c>
      <c r="I1075" s="109">
        <v>15</v>
      </c>
      <c r="J1075" s="111">
        <f t="shared" si="171"/>
        <v>6.3333333333333325E-2</v>
      </c>
      <c r="K1075" s="112">
        <v>10021852</v>
      </c>
      <c r="L1075" s="112">
        <v>3555698.17</v>
      </c>
      <c r="M1075" s="121">
        <v>0.08</v>
      </c>
      <c r="N1075" s="112">
        <f t="shared" si="172"/>
        <v>10823600.16</v>
      </c>
      <c r="O1075" s="112">
        <f t="shared" si="173"/>
        <v>4798462.7375999987</v>
      </c>
      <c r="P1075" s="114">
        <f t="shared" si="178"/>
        <v>6025137.4224000014</v>
      </c>
      <c r="Q1075" s="115">
        <f t="shared" si="179"/>
        <v>5422623.6801600019</v>
      </c>
    </row>
    <row r="1076" spans="2:17" x14ac:dyDescent="0.25">
      <c r="B1076" s="109">
        <v>1071</v>
      </c>
      <c r="C1076" s="109" t="s">
        <v>6473</v>
      </c>
      <c r="D1076" s="109">
        <v>1200084240</v>
      </c>
      <c r="E1076" s="108" t="s">
        <v>5573</v>
      </c>
      <c r="F1076" s="109">
        <v>2014</v>
      </c>
      <c r="G1076" s="110">
        <v>44389</v>
      </c>
      <c r="H1076" s="109">
        <f t="shared" si="170"/>
        <v>7</v>
      </c>
      <c r="I1076" s="109">
        <v>15</v>
      </c>
      <c r="J1076" s="111">
        <f t="shared" si="171"/>
        <v>6.3333333333333325E-2</v>
      </c>
      <c r="K1076" s="112">
        <v>6469861</v>
      </c>
      <c r="L1076" s="112">
        <v>1951593.69</v>
      </c>
      <c r="M1076" s="121">
        <v>0.08</v>
      </c>
      <c r="N1076" s="112">
        <f t="shared" si="172"/>
        <v>6987449.8800000008</v>
      </c>
      <c r="O1076" s="112">
        <f t="shared" si="173"/>
        <v>3097769.4467999996</v>
      </c>
      <c r="P1076" s="114">
        <f t="shared" si="178"/>
        <v>3889680.4332000013</v>
      </c>
      <c r="Q1076" s="115">
        <f t="shared" si="179"/>
        <v>3500712.3898800011</v>
      </c>
    </row>
    <row r="1077" spans="2:17" x14ac:dyDescent="0.25">
      <c r="B1077" s="109">
        <v>1072</v>
      </c>
      <c r="C1077" s="109" t="s">
        <v>6473</v>
      </c>
      <c r="D1077" s="109">
        <v>1200086260</v>
      </c>
      <c r="E1077" s="108" t="s">
        <v>5574</v>
      </c>
      <c r="F1077" s="109">
        <v>2014</v>
      </c>
      <c r="G1077" s="110">
        <v>44389</v>
      </c>
      <c r="H1077" s="109">
        <f t="shared" si="170"/>
        <v>7</v>
      </c>
      <c r="I1077" s="109">
        <v>15</v>
      </c>
      <c r="J1077" s="111">
        <f t="shared" si="171"/>
        <v>6.3333333333333325E-2</v>
      </c>
      <c r="K1077" s="112">
        <v>1638087</v>
      </c>
      <c r="L1077" s="112">
        <v>476616</v>
      </c>
      <c r="M1077" s="121">
        <v>0.08</v>
      </c>
      <c r="N1077" s="112">
        <f t="shared" si="172"/>
        <v>1769133.9600000002</v>
      </c>
      <c r="O1077" s="112">
        <f t="shared" si="173"/>
        <v>784316.05559999996</v>
      </c>
      <c r="P1077" s="114">
        <f t="shared" si="178"/>
        <v>984817.90440000023</v>
      </c>
      <c r="Q1077" s="115">
        <f t="shared" si="179"/>
        <v>886336.11396000022</v>
      </c>
    </row>
    <row r="1078" spans="2:17" s="15" customFormat="1" x14ac:dyDescent="0.25">
      <c r="B1078" s="109">
        <v>1073</v>
      </c>
      <c r="C1078" s="109" t="s">
        <v>6473</v>
      </c>
      <c r="D1078" s="109">
        <v>1200083180</v>
      </c>
      <c r="E1078" s="108" t="s">
        <v>5575</v>
      </c>
      <c r="F1078" s="109">
        <v>2014</v>
      </c>
      <c r="G1078" s="110">
        <v>44389</v>
      </c>
      <c r="H1078" s="109">
        <f t="shared" si="170"/>
        <v>7</v>
      </c>
      <c r="I1078" s="109">
        <v>10</v>
      </c>
      <c r="J1078" s="111">
        <f t="shared" si="171"/>
        <v>9.5000000000000001E-2</v>
      </c>
      <c r="K1078" s="112">
        <v>212750.22</v>
      </c>
      <c r="L1078" s="112">
        <v>62367.89</v>
      </c>
      <c r="M1078" s="121">
        <v>0.08</v>
      </c>
      <c r="N1078" s="112">
        <f t="shared" si="172"/>
        <v>229770.23760000002</v>
      </c>
      <c r="O1078" s="112">
        <f t="shared" si="173"/>
        <v>152797.20800400001</v>
      </c>
      <c r="P1078" s="114">
        <f t="shared" si="178"/>
        <v>76973.029596000008</v>
      </c>
      <c r="Q1078" s="115">
        <f t="shared" si="179"/>
        <v>69275.72663640001</v>
      </c>
    </row>
    <row r="1079" spans="2:17" x14ac:dyDescent="0.25">
      <c r="B1079" s="109">
        <v>1074</v>
      </c>
      <c r="C1079" s="109" t="s">
        <v>6473</v>
      </c>
      <c r="D1079" s="109">
        <v>1200089810</v>
      </c>
      <c r="E1079" s="108" t="s">
        <v>5576</v>
      </c>
      <c r="F1079" s="109">
        <v>2014</v>
      </c>
      <c r="G1079" s="110">
        <v>44389</v>
      </c>
      <c r="H1079" s="109">
        <f t="shared" si="170"/>
        <v>7</v>
      </c>
      <c r="I1079" s="109">
        <v>10</v>
      </c>
      <c r="J1079" s="111">
        <f t="shared" si="171"/>
        <v>9.5000000000000001E-2</v>
      </c>
      <c r="K1079" s="112">
        <v>49036</v>
      </c>
      <c r="L1079" s="112">
        <v>1</v>
      </c>
      <c r="M1079" s="121">
        <v>0</v>
      </c>
      <c r="N1079" s="112">
        <f t="shared" si="172"/>
        <v>49036</v>
      </c>
      <c r="O1079" s="112">
        <f t="shared" si="173"/>
        <v>32608.940000000002</v>
      </c>
      <c r="P1079" s="114">
        <f t="shared" si="178"/>
        <v>16427.059999999998</v>
      </c>
      <c r="Q1079" s="115">
        <f t="shared" si="179"/>
        <v>14784.353999999998</v>
      </c>
    </row>
    <row r="1080" spans="2:17" x14ac:dyDescent="0.25">
      <c r="B1080" s="109">
        <v>1075</v>
      </c>
      <c r="C1080" s="109" t="s">
        <v>6473</v>
      </c>
      <c r="D1080" s="109">
        <v>1200102110</v>
      </c>
      <c r="E1080" s="108" t="s">
        <v>5577</v>
      </c>
      <c r="F1080" s="109">
        <v>2015</v>
      </c>
      <c r="G1080" s="110">
        <v>44389</v>
      </c>
      <c r="H1080" s="109">
        <f t="shared" si="170"/>
        <v>6</v>
      </c>
      <c r="I1080" s="109">
        <v>15</v>
      </c>
      <c r="J1080" s="111">
        <f t="shared" si="171"/>
        <v>6.3333333333333325E-2</v>
      </c>
      <c r="K1080" s="112">
        <v>4781906</v>
      </c>
      <c r="L1080" s="112">
        <v>2070634.38</v>
      </c>
      <c r="M1080" s="121">
        <v>0</v>
      </c>
      <c r="N1080" s="112">
        <f t="shared" si="172"/>
        <v>4781906</v>
      </c>
      <c r="O1080" s="112">
        <f t="shared" si="173"/>
        <v>1817124.2799999998</v>
      </c>
      <c r="P1080" s="114">
        <f t="shared" si="178"/>
        <v>2964781.72</v>
      </c>
      <c r="Q1080" s="115">
        <f t="shared" si="179"/>
        <v>2668303.5480000004</v>
      </c>
    </row>
    <row r="1081" spans="2:17" x14ac:dyDescent="0.25">
      <c r="B1081" s="109">
        <v>1076</v>
      </c>
      <c r="C1081" s="109" t="s">
        <v>6473</v>
      </c>
      <c r="D1081" s="109">
        <v>1200096360</v>
      </c>
      <c r="E1081" s="108" t="s">
        <v>5578</v>
      </c>
      <c r="F1081" s="109">
        <v>2015</v>
      </c>
      <c r="G1081" s="110">
        <v>44389</v>
      </c>
      <c r="H1081" s="109">
        <f t="shared" si="170"/>
        <v>6</v>
      </c>
      <c r="I1081" s="109">
        <v>15</v>
      </c>
      <c r="J1081" s="111">
        <f t="shared" si="171"/>
        <v>6.3333333333333325E-2</v>
      </c>
      <c r="K1081" s="112">
        <v>2828085.8</v>
      </c>
      <c r="L1081" s="112">
        <v>1035156.88</v>
      </c>
      <c r="M1081" s="121">
        <v>0</v>
      </c>
      <c r="N1081" s="112">
        <f t="shared" si="172"/>
        <v>2828085.8</v>
      </c>
      <c r="O1081" s="112">
        <f t="shared" si="173"/>
        <v>1074672.6039999998</v>
      </c>
      <c r="P1081" s="114">
        <f t="shared" si="178"/>
        <v>1753413.196</v>
      </c>
      <c r="Q1081" s="115">
        <f t="shared" si="179"/>
        <v>1578071.8764</v>
      </c>
    </row>
    <row r="1082" spans="2:17" x14ac:dyDescent="0.25">
      <c r="B1082" s="109">
        <v>1077</v>
      </c>
      <c r="C1082" s="109" t="s">
        <v>6473</v>
      </c>
      <c r="D1082" s="109">
        <v>1200102120</v>
      </c>
      <c r="E1082" s="108" t="s">
        <v>5579</v>
      </c>
      <c r="F1082" s="109">
        <v>2015</v>
      </c>
      <c r="G1082" s="110">
        <v>44389</v>
      </c>
      <c r="H1082" s="109">
        <f t="shared" si="170"/>
        <v>6</v>
      </c>
      <c r="I1082" s="109">
        <v>15</v>
      </c>
      <c r="J1082" s="111">
        <f t="shared" si="171"/>
        <v>6.3333333333333325E-2</v>
      </c>
      <c r="K1082" s="112">
        <v>799925</v>
      </c>
      <c r="L1082" s="112">
        <v>346379.08</v>
      </c>
      <c r="M1082" s="121">
        <v>0</v>
      </c>
      <c r="N1082" s="112">
        <f t="shared" si="172"/>
        <v>799925</v>
      </c>
      <c r="O1082" s="112">
        <f t="shared" si="173"/>
        <v>303971.49999999994</v>
      </c>
      <c r="P1082" s="114">
        <f t="shared" si="178"/>
        <v>495953.50000000006</v>
      </c>
      <c r="Q1082" s="115">
        <f t="shared" si="179"/>
        <v>446358.15000000008</v>
      </c>
    </row>
    <row r="1083" spans="2:17" x14ac:dyDescent="0.25">
      <c r="B1083" s="109">
        <v>1078</v>
      </c>
      <c r="C1083" s="109" t="s">
        <v>6473</v>
      </c>
      <c r="D1083" s="109">
        <v>1200098050</v>
      </c>
      <c r="E1083" s="108" t="s">
        <v>1359</v>
      </c>
      <c r="F1083" s="109">
        <v>2015</v>
      </c>
      <c r="G1083" s="110">
        <v>44389</v>
      </c>
      <c r="H1083" s="109">
        <f t="shared" si="170"/>
        <v>6</v>
      </c>
      <c r="I1083" s="109">
        <v>15</v>
      </c>
      <c r="J1083" s="111">
        <f t="shared" si="171"/>
        <v>6.3333333333333325E-2</v>
      </c>
      <c r="K1083" s="112">
        <v>724193.92</v>
      </c>
      <c r="L1083" s="112">
        <v>290633.84000000003</v>
      </c>
      <c r="M1083" s="121">
        <v>0</v>
      </c>
      <c r="N1083" s="112">
        <f t="shared" si="172"/>
        <v>724193.92</v>
      </c>
      <c r="O1083" s="112">
        <f t="shared" si="173"/>
        <v>275193.68959999998</v>
      </c>
      <c r="P1083" s="114">
        <f t="shared" si="178"/>
        <v>449000.23040000006</v>
      </c>
      <c r="Q1083" s="115">
        <f t="shared" si="179"/>
        <v>404100.20736000006</v>
      </c>
    </row>
    <row r="1084" spans="2:17" x14ac:dyDescent="0.25">
      <c r="B1084" s="109">
        <v>1079</v>
      </c>
      <c r="C1084" s="109" t="s">
        <v>6473</v>
      </c>
      <c r="D1084" s="109">
        <v>1200105570</v>
      </c>
      <c r="E1084" s="108" t="s">
        <v>5580</v>
      </c>
      <c r="F1084" s="109">
        <v>2015</v>
      </c>
      <c r="G1084" s="110">
        <v>44389</v>
      </c>
      <c r="H1084" s="109">
        <f t="shared" si="170"/>
        <v>6</v>
      </c>
      <c r="I1084" s="109">
        <v>10</v>
      </c>
      <c r="J1084" s="111">
        <f t="shared" si="171"/>
        <v>9.5000000000000001E-2</v>
      </c>
      <c r="K1084" s="112">
        <v>342289.78</v>
      </c>
      <c r="L1084" s="112">
        <v>155230.57</v>
      </c>
      <c r="M1084" s="121">
        <v>0</v>
      </c>
      <c r="N1084" s="112">
        <f t="shared" si="172"/>
        <v>342289.78</v>
      </c>
      <c r="O1084" s="112">
        <f t="shared" si="173"/>
        <v>195105.17460000003</v>
      </c>
      <c r="P1084" s="114">
        <f t="shared" si="178"/>
        <v>147184.6054</v>
      </c>
      <c r="Q1084" s="115">
        <f t="shared" si="179"/>
        <v>132466.14486</v>
      </c>
    </row>
    <row r="1085" spans="2:17" x14ac:dyDescent="0.25">
      <c r="B1085" s="109">
        <v>1080</v>
      </c>
      <c r="C1085" s="109" t="s">
        <v>6473</v>
      </c>
      <c r="D1085" s="109">
        <v>1200102340</v>
      </c>
      <c r="E1085" s="108" t="s">
        <v>5581</v>
      </c>
      <c r="F1085" s="109">
        <v>2015</v>
      </c>
      <c r="G1085" s="110">
        <v>44389</v>
      </c>
      <c r="H1085" s="109">
        <f t="shared" si="170"/>
        <v>6</v>
      </c>
      <c r="I1085" s="109">
        <v>10</v>
      </c>
      <c r="J1085" s="111">
        <f t="shared" si="171"/>
        <v>9.5000000000000001E-2</v>
      </c>
      <c r="K1085" s="112">
        <v>221924.89</v>
      </c>
      <c r="L1085" s="112">
        <v>97127.47</v>
      </c>
      <c r="M1085" s="121">
        <v>0</v>
      </c>
      <c r="N1085" s="112">
        <f t="shared" si="172"/>
        <v>221924.89</v>
      </c>
      <c r="O1085" s="112">
        <f t="shared" si="173"/>
        <v>126497.18730000002</v>
      </c>
      <c r="P1085" s="114">
        <f t="shared" si="178"/>
        <v>95427.702699999994</v>
      </c>
      <c r="Q1085" s="115">
        <f t="shared" si="179"/>
        <v>85884.932430000001</v>
      </c>
    </row>
    <row r="1086" spans="2:17" x14ac:dyDescent="0.25">
      <c r="B1086" s="109">
        <v>1081</v>
      </c>
      <c r="C1086" s="109" t="s">
        <v>6473</v>
      </c>
      <c r="D1086" s="109">
        <v>1200102330</v>
      </c>
      <c r="E1086" s="108" t="s">
        <v>5582</v>
      </c>
      <c r="F1086" s="109">
        <v>2015</v>
      </c>
      <c r="G1086" s="110">
        <v>44389</v>
      </c>
      <c r="H1086" s="109">
        <f t="shared" si="170"/>
        <v>6</v>
      </c>
      <c r="I1086" s="109">
        <v>10</v>
      </c>
      <c r="J1086" s="111">
        <f t="shared" si="171"/>
        <v>9.5000000000000001E-2</v>
      </c>
      <c r="K1086" s="112">
        <v>207900</v>
      </c>
      <c r="L1086" s="112">
        <v>90989.36</v>
      </c>
      <c r="M1086" s="121">
        <v>0</v>
      </c>
      <c r="N1086" s="112">
        <f t="shared" si="172"/>
        <v>207900</v>
      </c>
      <c r="O1086" s="112">
        <f t="shared" si="173"/>
        <v>118503.00000000001</v>
      </c>
      <c r="P1086" s="114">
        <f t="shared" si="178"/>
        <v>89396.999999999985</v>
      </c>
      <c r="Q1086" s="115">
        <f t="shared" si="179"/>
        <v>80457.299999999988</v>
      </c>
    </row>
    <row r="1087" spans="2:17" x14ac:dyDescent="0.25">
      <c r="B1087" s="109">
        <v>1082</v>
      </c>
      <c r="C1087" s="109" t="s">
        <v>6473</v>
      </c>
      <c r="D1087" s="109">
        <v>1200098560</v>
      </c>
      <c r="E1087" s="108" t="s">
        <v>5583</v>
      </c>
      <c r="F1087" s="109">
        <v>2015</v>
      </c>
      <c r="G1087" s="110">
        <v>44389</v>
      </c>
      <c r="H1087" s="109">
        <f t="shared" si="170"/>
        <v>6</v>
      </c>
      <c r="I1087" s="109">
        <v>10</v>
      </c>
      <c r="J1087" s="111">
        <f t="shared" si="171"/>
        <v>9.5000000000000001E-2</v>
      </c>
      <c r="K1087" s="112">
        <v>165880</v>
      </c>
      <c r="L1087" s="112">
        <v>62125.47</v>
      </c>
      <c r="M1087" s="121">
        <v>0</v>
      </c>
      <c r="N1087" s="112">
        <f t="shared" si="172"/>
        <v>165880</v>
      </c>
      <c r="O1087" s="112">
        <f t="shared" si="173"/>
        <v>94551.6</v>
      </c>
      <c r="P1087" s="114">
        <f t="shared" si="178"/>
        <v>71328.399999999994</v>
      </c>
      <c r="Q1087" s="115">
        <f t="shared" si="179"/>
        <v>64195.56</v>
      </c>
    </row>
    <row r="1088" spans="2:17" x14ac:dyDescent="0.25">
      <c r="B1088" s="109">
        <v>1083</v>
      </c>
      <c r="C1088" s="109" t="s">
        <v>6473</v>
      </c>
      <c r="D1088" s="109">
        <v>1200105550</v>
      </c>
      <c r="E1088" s="108" t="s">
        <v>5584</v>
      </c>
      <c r="F1088" s="109">
        <v>2015</v>
      </c>
      <c r="G1088" s="110">
        <v>44389</v>
      </c>
      <c r="H1088" s="109">
        <f t="shared" si="170"/>
        <v>6</v>
      </c>
      <c r="I1088" s="109">
        <v>10</v>
      </c>
      <c r="J1088" s="111">
        <f t="shared" si="171"/>
        <v>9.5000000000000001E-2</v>
      </c>
      <c r="K1088" s="112">
        <v>18200</v>
      </c>
      <c r="L1088" s="112">
        <v>8298.57</v>
      </c>
      <c r="M1088" s="121">
        <v>0</v>
      </c>
      <c r="N1088" s="112">
        <f t="shared" si="172"/>
        <v>18200</v>
      </c>
      <c r="O1088" s="112">
        <f t="shared" si="173"/>
        <v>10374.000000000002</v>
      </c>
      <c r="P1088" s="114">
        <f t="shared" si="178"/>
        <v>7825.9999999999982</v>
      </c>
      <c r="Q1088" s="115">
        <f t="shared" si="179"/>
        <v>7043.3999999999987</v>
      </c>
    </row>
    <row r="1089" spans="2:17" x14ac:dyDescent="0.25">
      <c r="B1089" s="109">
        <v>1084</v>
      </c>
      <c r="C1089" s="109" t="s">
        <v>6473</v>
      </c>
      <c r="D1089" s="109">
        <v>1200117030</v>
      </c>
      <c r="E1089" s="108" t="s">
        <v>5585</v>
      </c>
      <c r="F1089" s="109">
        <v>2016</v>
      </c>
      <c r="G1089" s="110">
        <v>44389</v>
      </c>
      <c r="H1089" s="109">
        <f t="shared" si="170"/>
        <v>5</v>
      </c>
      <c r="I1089" s="109">
        <v>15</v>
      </c>
      <c r="J1089" s="111">
        <f t="shared" si="171"/>
        <v>6.3333333333333325E-2</v>
      </c>
      <c r="K1089" s="112">
        <v>2476867.64</v>
      </c>
      <c r="L1089" s="112">
        <v>1185535.03</v>
      </c>
      <c r="M1089" s="121">
        <v>0.01</v>
      </c>
      <c r="N1089" s="112">
        <f t="shared" si="172"/>
        <v>2501636.3164000004</v>
      </c>
      <c r="O1089" s="112">
        <f t="shared" si="173"/>
        <v>792184.83352666674</v>
      </c>
      <c r="P1089" s="114">
        <f t="shared" si="178"/>
        <v>1709451.4828733336</v>
      </c>
      <c r="Q1089" s="115">
        <f t="shared" si="179"/>
        <v>1538506.3345860003</v>
      </c>
    </row>
    <row r="1090" spans="2:17" x14ac:dyDescent="0.25">
      <c r="B1090" s="109">
        <v>1085</v>
      </c>
      <c r="C1090" s="109" t="s">
        <v>6473</v>
      </c>
      <c r="D1090" s="109">
        <v>1200117120</v>
      </c>
      <c r="E1090" s="108" t="s">
        <v>5586</v>
      </c>
      <c r="F1090" s="109">
        <v>2016</v>
      </c>
      <c r="G1090" s="110">
        <v>44389</v>
      </c>
      <c r="H1090" s="109">
        <f t="shared" si="170"/>
        <v>5</v>
      </c>
      <c r="I1090" s="109">
        <v>15</v>
      </c>
      <c r="J1090" s="111">
        <f t="shared" si="171"/>
        <v>6.3333333333333325E-2</v>
      </c>
      <c r="K1090" s="112">
        <v>1366999.99</v>
      </c>
      <c r="L1090" s="112">
        <v>660280.74</v>
      </c>
      <c r="M1090" s="121">
        <v>0.01</v>
      </c>
      <c r="N1090" s="112">
        <f t="shared" si="172"/>
        <v>1380669.9898999999</v>
      </c>
      <c r="O1090" s="112">
        <f t="shared" si="173"/>
        <v>437212.16346833331</v>
      </c>
      <c r="P1090" s="114">
        <f t="shared" si="178"/>
        <v>943457.82643166662</v>
      </c>
      <c r="Q1090" s="115">
        <f t="shared" si="179"/>
        <v>849112.04378850001</v>
      </c>
    </row>
    <row r="1091" spans="2:17" x14ac:dyDescent="0.25">
      <c r="B1091" s="109">
        <v>1086</v>
      </c>
      <c r="C1091" s="109" t="s">
        <v>6473</v>
      </c>
      <c r="D1091" s="109">
        <v>1200116880</v>
      </c>
      <c r="E1091" s="108" t="s">
        <v>5587</v>
      </c>
      <c r="F1091" s="109">
        <v>2016</v>
      </c>
      <c r="G1091" s="110">
        <v>44389</v>
      </c>
      <c r="H1091" s="109">
        <f t="shared" si="170"/>
        <v>5</v>
      </c>
      <c r="I1091" s="109">
        <v>15</v>
      </c>
      <c r="J1091" s="111">
        <f t="shared" si="171"/>
        <v>6.3333333333333325E-2</v>
      </c>
      <c r="K1091" s="112">
        <v>1261776.3</v>
      </c>
      <c r="L1091" s="112">
        <v>603940.22</v>
      </c>
      <c r="M1091" s="121">
        <v>0.01</v>
      </c>
      <c r="N1091" s="112">
        <f t="shared" si="172"/>
        <v>1274394.0630000001</v>
      </c>
      <c r="O1091" s="112">
        <f t="shared" si="173"/>
        <v>403558.11995000002</v>
      </c>
      <c r="P1091" s="114">
        <f t="shared" si="178"/>
        <v>870835.94305000012</v>
      </c>
      <c r="Q1091" s="115">
        <f t="shared" si="179"/>
        <v>783752.34874500008</v>
      </c>
    </row>
    <row r="1092" spans="2:17" x14ac:dyDescent="0.25">
      <c r="B1092" s="109">
        <v>1087</v>
      </c>
      <c r="C1092" s="109" t="s">
        <v>6473</v>
      </c>
      <c r="D1092" s="109">
        <v>1200116940</v>
      </c>
      <c r="E1092" s="108" t="s">
        <v>5588</v>
      </c>
      <c r="F1092" s="109">
        <v>2016</v>
      </c>
      <c r="G1092" s="110">
        <v>44389</v>
      </c>
      <c r="H1092" s="109">
        <f t="shared" si="170"/>
        <v>5</v>
      </c>
      <c r="I1092" s="109">
        <v>15</v>
      </c>
      <c r="J1092" s="111">
        <f t="shared" si="171"/>
        <v>6.3333333333333325E-2</v>
      </c>
      <c r="K1092" s="112">
        <v>561108.11</v>
      </c>
      <c r="L1092" s="112">
        <v>269406.93</v>
      </c>
      <c r="M1092" s="121">
        <v>0.01</v>
      </c>
      <c r="N1092" s="112">
        <f t="shared" si="172"/>
        <v>566719.19109999994</v>
      </c>
      <c r="O1092" s="112">
        <f t="shared" si="173"/>
        <v>179461.07718166665</v>
      </c>
      <c r="P1092" s="114">
        <f t="shared" si="178"/>
        <v>387258.11391833331</v>
      </c>
      <c r="Q1092" s="115">
        <f t="shared" si="179"/>
        <v>348532.30252650002</v>
      </c>
    </row>
    <row r="1093" spans="2:17" x14ac:dyDescent="0.25">
      <c r="B1093" s="109">
        <v>1088</v>
      </c>
      <c r="C1093" s="109" t="s">
        <v>6473</v>
      </c>
      <c r="D1093" s="109">
        <v>1200117040</v>
      </c>
      <c r="E1093" s="108" t="s">
        <v>5589</v>
      </c>
      <c r="F1093" s="109">
        <v>2016</v>
      </c>
      <c r="G1093" s="110">
        <v>44389</v>
      </c>
      <c r="H1093" s="109">
        <f t="shared" si="170"/>
        <v>5</v>
      </c>
      <c r="I1093" s="109">
        <v>10</v>
      </c>
      <c r="J1093" s="111">
        <f t="shared" si="171"/>
        <v>9.5000000000000001E-2</v>
      </c>
      <c r="K1093" s="112">
        <v>330707.03000000003</v>
      </c>
      <c r="L1093" s="112">
        <v>158290.57999999999</v>
      </c>
      <c r="M1093" s="121">
        <v>0.01</v>
      </c>
      <c r="N1093" s="112">
        <f t="shared" si="172"/>
        <v>334014.10030000005</v>
      </c>
      <c r="O1093" s="112">
        <f t="shared" si="173"/>
        <v>158656.69764250002</v>
      </c>
      <c r="P1093" s="114">
        <f t="shared" si="178"/>
        <v>175357.40265750003</v>
      </c>
      <c r="Q1093" s="115">
        <f t="shared" si="179"/>
        <v>157821.66239175003</v>
      </c>
    </row>
    <row r="1094" spans="2:17" x14ac:dyDescent="0.25">
      <c r="B1094" s="109">
        <v>1089</v>
      </c>
      <c r="C1094" s="109" t="s">
        <v>6473</v>
      </c>
      <c r="D1094" s="109">
        <v>1200117110</v>
      </c>
      <c r="E1094" s="108" t="s">
        <v>5590</v>
      </c>
      <c r="F1094" s="109">
        <v>2016</v>
      </c>
      <c r="G1094" s="110">
        <v>44389</v>
      </c>
      <c r="H1094" s="109">
        <f t="shared" ref="H1094:H1125" si="180">YEAR(G1094)-F1094</f>
        <v>5</v>
      </c>
      <c r="I1094" s="109">
        <v>10</v>
      </c>
      <c r="J1094" s="111">
        <f t="shared" ref="J1094:J1125" si="181">(95/I1094/100)</f>
        <v>9.5000000000000001E-2</v>
      </c>
      <c r="K1094" s="112">
        <v>319839.37</v>
      </c>
      <c r="L1094" s="112">
        <v>153088.82</v>
      </c>
      <c r="M1094" s="121">
        <v>0.01</v>
      </c>
      <c r="N1094" s="112">
        <f t="shared" ref="N1094:N1125" si="182">K1094*(1+M1094)</f>
        <v>323037.76370000001</v>
      </c>
      <c r="O1094" s="112">
        <f t="shared" ref="O1094:O1125" si="183">H1094*J1094*N1094</f>
        <v>153442.93775750001</v>
      </c>
      <c r="P1094" s="114">
        <f t="shared" si="178"/>
        <v>169594.8259425</v>
      </c>
      <c r="Q1094" s="115">
        <f t="shared" si="179"/>
        <v>152635.34334825</v>
      </c>
    </row>
    <row r="1095" spans="2:17" x14ac:dyDescent="0.25">
      <c r="B1095" s="109">
        <v>1090</v>
      </c>
      <c r="C1095" s="109" t="s">
        <v>6473</v>
      </c>
      <c r="D1095" s="109">
        <v>1200116970</v>
      </c>
      <c r="E1095" s="108" t="s">
        <v>5591</v>
      </c>
      <c r="F1095" s="109">
        <v>2016</v>
      </c>
      <c r="G1095" s="110">
        <v>44389</v>
      </c>
      <c r="H1095" s="109">
        <f t="shared" si="180"/>
        <v>5</v>
      </c>
      <c r="I1095" s="109">
        <v>10</v>
      </c>
      <c r="J1095" s="111">
        <f t="shared" si="181"/>
        <v>9.5000000000000001E-2</v>
      </c>
      <c r="K1095" s="112">
        <v>198575</v>
      </c>
      <c r="L1095" s="112">
        <v>95372.04</v>
      </c>
      <c r="M1095" s="121">
        <v>0.01</v>
      </c>
      <c r="N1095" s="112">
        <f t="shared" si="182"/>
        <v>200560.75</v>
      </c>
      <c r="O1095" s="112">
        <f t="shared" si="183"/>
        <v>95266.356249999997</v>
      </c>
      <c r="P1095" s="114">
        <f t="shared" si="178"/>
        <v>105294.39375</v>
      </c>
      <c r="Q1095" s="115">
        <f t="shared" si="179"/>
        <v>94764.954375000001</v>
      </c>
    </row>
    <row r="1096" spans="2:17" x14ac:dyDescent="0.25">
      <c r="B1096" s="109">
        <v>1091</v>
      </c>
      <c r="C1096" s="109" t="s">
        <v>6473</v>
      </c>
      <c r="D1096" s="109">
        <v>1200117100</v>
      </c>
      <c r="E1096" s="108" t="s">
        <v>5592</v>
      </c>
      <c r="F1096" s="109">
        <v>2016</v>
      </c>
      <c r="G1096" s="110">
        <v>44389</v>
      </c>
      <c r="H1096" s="109">
        <f t="shared" si="180"/>
        <v>5</v>
      </c>
      <c r="I1096" s="109">
        <v>10</v>
      </c>
      <c r="J1096" s="111">
        <f t="shared" si="181"/>
        <v>9.5000000000000001E-2</v>
      </c>
      <c r="K1096" s="112">
        <v>180000</v>
      </c>
      <c r="L1096" s="112">
        <v>86155.71</v>
      </c>
      <c r="M1096" s="121">
        <v>0.01</v>
      </c>
      <c r="N1096" s="112">
        <f t="shared" si="182"/>
        <v>181800</v>
      </c>
      <c r="O1096" s="112">
        <f t="shared" si="183"/>
        <v>86355</v>
      </c>
      <c r="P1096" s="114">
        <f t="shared" si="178"/>
        <v>95445</v>
      </c>
      <c r="Q1096" s="115">
        <f t="shared" si="179"/>
        <v>85900.5</v>
      </c>
    </row>
    <row r="1097" spans="2:17" x14ac:dyDescent="0.25">
      <c r="B1097" s="109">
        <v>1092</v>
      </c>
      <c r="C1097" s="109" t="s">
        <v>6473</v>
      </c>
      <c r="D1097" s="109">
        <v>1200116920</v>
      </c>
      <c r="E1097" s="108" t="s">
        <v>5593</v>
      </c>
      <c r="F1097" s="109">
        <v>2016</v>
      </c>
      <c r="G1097" s="110">
        <v>44389</v>
      </c>
      <c r="H1097" s="109">
        <f t="shared" si="180"/>
        <v>5</v>
      </c>
      <c r="I1097" s="109">
        <v>10</v>
      </c>
      <c r="J1097" s="111">
        <f t="shared" si="181"/>
        <v>9.5000000000000001E-2</v>
      </c>
      <c r="K1097" s="112">
        <v>175697.32</v>
      </c>
      <c r="L1097" s="112">
        <v>84096.28</v>
      </c>
      <c r="M1097" s="121">
        <v>0.01</v>
      </c>
      <c r="N1097" s="112">
        <f t="shared" si="182"/>
        <v>177454.29320000001</v>
      </c>
      <c r="O1097" s="112">
        <f t="shared" si="183"/>
        <v>84290.789270000008</v>
      </c>
      <c r="P1097" s="114">
        <f t="shared" si="178"/>
        <v>93163.503930000006</v>
      </c>
      <c r="Q1097" s="115">
        <f t="shared" si="179"/>
        <v>83847.153537000006</v>
      </c>
    </row>
    <row r="1098" spans="2:17" x14ac:dyDescent="0.25">
      <c r="B1098" s="109">
        <v>1093</v>
      </c>
      <c r="C1098" s="109" t="s">
        <v>6473</v>
      </c>
      <c r="D1098" s="109">
        <v>1200117140</v>
      </c>
      <c r="E1098" s="108" t="s">
        <v>5594</v>
      </c>
      <c r="F1098" s="109">
        <v>2016</v>
      </c>
      <c r="G1098" s="110">
        <v>44389</v>
      </c>
      <c r="H1098" s="109">
        <f t="shared" si="180"/>
        <v>5</v>
      </c>
      <c r="I1098" s="109">
        <v>10</v>
      </c>
      <c r="J1098" s="111">
        <f t="shared" si="181"/>
        <v>9.5000000000000001E-2</v>
      </c>
      <c r="K1098" s="112">
        <v>168378.43</v>
      </c>
      <c r="L1098" s="112">
        <v>80593.14</v>
      </c>
      <c r="M1098" s="121">
        <v>0.01</v>
      </c>
      <c r="N1098" s="112">
        <f t="shared" si="182"/>
        <v>170062.21429999999</v>
      </c>
      <c r="O1098" s="112">
        <f t="shared" si="183"/>
        <v>80779.551792499988</v>
      </c>
      <c r="P1098" s="114">
        <f t="shared" si="178"/>
        <v>89282.662507500005</v>
      </c>
      <c r="Q1098" s="115">
        <f t="shared" si="179"/>
        <v>80354.396256750013</v>
      </c>
    </row>
    <row r="1099" spans="2:17" x14ac:dyDescent="0.25">
      <c r="B1099" s="109">
        <v>1094</v>
      </c>
      <c r="C1099" s="109" t="s">
        <v>6473</v>
      </c>
      <c r="D1099" s="109">
        <v>1200116930</v>
      </c>
      <c r="E1099" s="108" t="s">
        <v>5595</v>
      </c>
      <c r="F1099" s="109">
        <v>2016</v>
      </c>
      <c r="G1099" s="110">
        <v>44389</v>
      </c>
      <c r="H1099" s="109">
        <f t="shared" si="180"/>
        <v>5</v>
      </c>
      <c r="I1099" s="109">
        <v>10</v>
      </c>
      <c r="J1099" s="111">
        <f t="shared" si="181"/>
        <v>9.5000000000000001E-2</v>
      </c>
      <c r="K1099" s="112">
        <v>109392</v>
      </c>
      <c r="L1099" s="112">
        <v>52359.7</v>
      </c>
      <c r="M1099" s="121">
        <v>0.01</v>
      </c>
      <c r="N1099" s="112">
        <f t="shared" si="182"/>
        <v>110485.92</v>
      </c>
      <c r="O1099" s="112">
        <f t="shared" si="183"/>
        <v>52480.811999999998</v>
      </c>
      <c r="P1099" s="114">
        <f t="shared" si="178"/>
        <v>58005.108</v>
      </c>
      <c r="Q1099" s="115">
        <f t="shared" si="179"/>
        <v>52204.597200000004</v>
      </c>
    </row>
    <row r="1100" spans="2:17" x14ac:dyDescent="0.25">
      <c r="B1100" s="109">
        <v>1095</v>
      </c>
      <c r="C1100" s="109" t="s">
        <v>6473</v>
      </c>
      <c r="D1100" s="109">
        <v>1200117010</v>
      </c>
      <c r="E1100" s="108" t="s">
        <v>5596</v>
      </c>
      <c r="F1100" s="109">
        <v>2016</v>
      </c>
      <c r="G1100" s="110">
        <v>44389</v>
      </c>
      <c r="H1100" s="109">
        <f t="shared" si="180"/>
        <v>5</v>
      </c>
      <c r="I1100" s="109">
        <v>10</v>
      </c>
      <c r="J1100" s="111">
        <f t="shared" si="181"/>
        <v>9.5000000000000001E-2</v>
      </c>
      <c r="K1100" s="112">
        <v>102336</v>
      </c>
      <c r="L1100" s="112">
        <v>48982.400000000001</v>
      </c>
      <c r="M1100" s="121">
        <v>0.01</v>
      </c>
      <c r="N1100" s="112">
        <f t="shared" si="182"/>
        <v>103359.36</v>
      </c>
      <c r="O1100" s="112">
        <f t="shared" si="183"/>
        <v>49095.695999999996</v>
      </c>
      <c r="P1100" s="114">
        <f t="shared" si="178"/>
        <v>54263.664000000004</v>
      </c>
      <c r="Q1100" s="115">
        <f t="shared" si="179"/>
        <v>48837.297600000005</v>
      </c>
    </row>
    <row r="1101" spans="2:17" x14ac:dyDescent="0.25">
      <c r="B1101" s="109">
        <v>1096</v>
      </c>
      <c r="C1101" s="109" t="s">
        <v>6473</v>
      </c>
      <c r="D1101" s="109">
        <v>1200116890</v>
      </c>
      <c r="E1101" s="108" t="s">
        <v>5597</v>
      </c>
      <c r="F1101" s="109">
        <v>2016</v>
      </c>
      <c r="G1101" s="110">
        <v>44389</v>
      </c>
      <c r="H1101" s="109">
        <f t="shared" si="180"/>
        <v>5</v>
      </c>
      <c r="I1101" s="109">
        <v>10</v>
      </c>
      <c r="J1101" s="111">
        <f t="shared" si="181"/>
        <v>9.5000000000000001E-2</v>
      </c>
      <c r="K1101" s="112">
        <v>99878</v>
      </c>
      <c r="L1101" s="112">
        <v>47805.9</v>
      </c>
      <c r="M1101" s="121">
        <v>0.01</v>
      </c>
      <c r="N1101" s="112">
        <f t="shared" si="182"/>
        <v>100876.78</v>
      </c>
      <c r="O1101" s="112">
        <f t="shared" si="183"/>
        <v>47916.470499999996</v>
      </c>
      <c r="P1101" s="114">
        <f t="shared" si="178"/>
        <v>52960.309500000003</v>
      </c>
      <c r="Q1101" s="115">
        <f t="shared" si="179"/>
        <v>47664.278550000003</v>
      </c>
    </row>
    <row r="1102" spans="2:17" x14ac:dyDescent="0.25">
      <c r="B1102" s="109">
        <v>1097</v>
      </c>
      <c r="C1102" s="109" t="s">
        <v>6473</v>
      </c>
      <c r="D1102" s="109">
        <v>1200117200</v>
      </c>
      <c r="E1102" s="108" t="s">
        <v>5598</v>
      </c>
      <c r="F1102" s="109">
        <v>2016</v>
      </c>
      <c r="G1102" s="110">
        <v>44389</v>
      </c>
      <c r="H1102" s="109">
        <f t="shared" si="180"/>
        <v>5</v>
      </c>
      <c r="I1102" s="109">
        <v>10</v>
      </c>
      <c r="J1102" s="111">
        <f t="shared" si="181"/>
        <v>9.5000000000000001E-2</v>
      </c>
      <c r="K1102" s="112">
        <v>78300</v>
      </c>
      <c r="L1102" s="112">
        <v>37477.730000000003</v>
      </c>
      <c r="M1102" s="121">
        <v>0.01</v>
      </c>
      <c r="N1102" s="112">
        <f t="shared" si="182"/>
        <v>79083</v>
      </c>
      <c r="O1102" s="112">
        <f t="shared" si="183"/>
        <v>37564.424999999996</v>
      </c>
      <c r="P1102" s="114">
        <f t="shared" si="178"/>
        <v>41518.575000000004</v>
      </c>
      <c r="Q1102" s="115">
        <f t="shared" si="179"/>
        <v>37366.717500000006</v>
      </c>
    </row>
    <row r="1103" spans="2:17" x14ac:dyDescent="0.25">
      <c r="B1103" s="109">
        <v>1098</v>
      </c>
      <c r="C1103" s="109" t="s">
        <v>6473</v>
      </c>
      <c r="D1103" s="109">
        <v>1200117020</v>
      </c>
      <c r="E1103" s="108" t="s">
        <v>5599</v>
      </c>
      <c r="F1103" s="109">
        <v>2016</v>
      </c>
      <c r="G1103" s="110">
        <v>44389</v>
      </c>
      <c r="H1103" s="109">
        <f t="shared" si="180"/>
        <v>5</v>
      </c>
      <c r="I1103" s="109">
        <v>10</v>
      </c>
      <c r="J1103" s="111">
        <f t="shared" si="181"/>
        <v>9.5000000000000001E-2</v>
      </c>
      <c r="K1103" s="112">
        <v>66377.78</v>
      </c>
      <c r="L1103" s="112">
        <v>31771.24</v>
      </c>
      <c r="M1103" s="121">
        <v>0.01</v>
      </c>
      <c r="N1103" s="112">
        <f t="shared" si="182"/>
        <v>67041.557799999995</v>
      </c>
      <c r="O1103" s="112">
        <f t="shared" si="183"/>
        <v>31844.739954999997</v>
      </c>
      <c r="P1103" s="114">
        <f t="shared" si="178"/>
        <v>35196.817844999998</v>
      </c>
      <c r="Q1103" s="115">
        <f t="shared" si="179"/>
        <v>31677.136060499997</v>
      </c>
    </row>
    <row r="1104" spans="2:17" x14ac:dyDescent="0.25">
      <c r="B1104" s="109">
        <v>1099</v>
      </c>
      <c r="C1104" s="109" t="s">
        <v>6473</v>
      </c>
      <c r="D1104" s="109">
        <v>1200117130</v>
      </c>
      <c r="E1104" s="108" t="s">
        <v>5600</v>
      </c>
      <c r="F1104" s="109">
        <v>2016</v>
      </c>
      <c r="G1104" s="110">
        <v>44389</v>
      </c>
      <c r="H1104" s="109">
        <f t="shared" si="180"/>
        <v>5</v>
      </c>
      <c r="I1104" s="109">
        <v>10</v>
      </c>
      <c r="J1104" s="111">
        <f t="shared" si="181"/>
        <v>9.5000000000000001E-2</v>
      </c>
      <c r="K1104" s="112">
        <v>65325.33</v>
      </c>
      <c r="L1104" s="112">
        <v>31267.52</v>
      </c>
      <c r="M1104" s="121">
        <v>0.01</v>
      </c>
      <c r="N1104" s="112">
        <f t="shared" si="182"/>
        <v>65978.583299999998</v>
      </c>
      <c r="O1104" s="112">
        <f t="shared" si="183"/>
        <v>31339.827067499999</v>
      </c>
      <c r="P1104" s="114">
        <f t="shared" si="178"/>
        <v>34638.756232500004</v>
      </c>
      <c r="Q1104" s="115">
        <f t="shared" si="179"/>
        <v>31174.880609250005</v>
      </c>
    </row>
    <row r="1105" spans="2:17" x14ac:dyDescent="0.25">
      <c r="B1105" s="109">
        <v>1100</v>
      </c>
      <c r="C1105" s="109" t="s">
        <v>6473</v>
      </c>
      <c r="D1105" s="109">
        <v>1200116960</v>
      </c>
      <c r="E1105" s="108" t="s">
        <v>5601</v>
      </c>
      <c r="F1105" s="109">
        <v>2016</v>
      </c>
      <c r="G1105" s="110">
        <v>44389</v>
      </c>
      <c r="H1105" s="109">
        <f t="shared" si="180"/>
        <v>5</v>
      </c>
      <c r="I1105" s="109">
        <v>10</v>
      </c>
      <c r="J1105" s="111">
        <f t="shared" si="181"/>
        <v>9.5000000000000001E-2</v>
      </c>
      <c r="K1105" s="112">
        <v>55000.11</v>
      </c>
      <c r="L1105" s="112">
        <v>26415.58</v>
      </c>
      <c r="M1105" s="121">
        <v>0.01</v>
      </c>
      <c r="N1105" s="112">
        <f t="shared" si="182"/>
        <v>55550.111100000002</v>
      </c>
      <c r="O1105" s="112">
        <f t="shared" si="183"/>
        <v>26386.302772499999</v>
      </c>
      <c r="P1105" s="114">
        <f t="shared" si="178"/>
        <v>29163.808327500003</v>
      </c>
      <c r="Q1105" s="115">
        <f t="shared" si="179"/>
        <v>26247.427494750002</v>
      </c>
    </row>
    <row r="1106" spans="2:17" x14ac:dyDescent="0.25">
      <c r="B1106" s="109">
        <v>1101</v>
      </c>
      <c r="C1106" s="109" t="s">
        <v>6473</v>
      </c>
      <c r="D1106" s="109">
        <v>1200117190</v>
      </c>
      <c r="E1106" s="108" t="s">
        <v>5602</v>
      </c>
      <c r="F1106" s="109">
        <v>2016</v>
      </c>
      <c r="G1106" s="110">
        <v>44389</v>
      </c>
      <c r="H1106" s="109">
        <f t="shared" si="180"/>
        <v>5</v>
      </c>
      <c r="I1106" s="109">
        <v>10</v>
      </c>
      <c r="J1106" s="111">
        <f t="shared" si="181"/>
        <v>9.5000000000000001E-2</v>
      </c>
      <c r="K1106" s="112">
        <v>53000.44</v>
      </c>
      <c r="L1106" s="112">
        <v>25368.3</v>
      </c>
      <c r="M1106" s="121">
        <v>0.01</v>
      </c>
      <c r="N1106" s="112">
        <f t="shared" si="182"/>
        <v>53530.4444</v>
      </c>
      <c r="O1106" s="112">
        <f t="shared" si="183"/>
        <v>25426.961090000001</v>
      </c>
      <c r="P1106" s="114">
        <f t="shared" si="178"/>
        <v>28103.48331</v>
      </c>
      <c r="Q1106" s="115">
        <f t="shared" si="179"/>
        <v>25293.134978999999</v>
      </c>
    </row>
    <row r="1107" spans="2:17" x14ac:dyDescent="0.25">
      <c r="B1107" s="109">
        <v>1102</v>
      </c>
      <c r="C1107" s="109" t="s">
        <v>6473</v>
      </c>
      <c r="D1107" s="109">
        <v>1200116900</v>
      </c>
      <c r="E1107" s="108" t="s">
        <v>5603</v>
      </c>
      <c r="F1107" s="109">
        <v>2016</v>
      </c>
      <c r="G1107" s="110">
        <v>44389</v>
      </c>
      <c r="H1107" s="109">
        <f t="shared" si="180"/>
        <v>5</v>
      </c>
      <c r="I1107" s="109">
        <v>10</v>
      </c>
      <c r="J1107" s="111">
        <f t="shared" si="181"/>
        <v>9.5000000000000001E-2</v>
      </c>
      <c r="K1107" s="112">
        <v>48102</v>
      </c>
      <c r="L1107" s="112">
        <v>23023.68</v>
      </c>
      <c r="M1107" s="121">
        <v>0.01</v>
      </c>
      <c r="N1107" s="112">
        <f t="shared" si="182"/>
        <v>48583.02</v>
      </c>
      <c r="O1107" s="112">
        <f t="shared" si="183"/>
        <v>23076.934499999996</v>
      </c>
      <c r="P1107" s="114">
        <f t="shared" si="178"/>
        <v>25506.085500000001</v>
      </c>
      <c r="Q1107" s="115">
        <f t="shared" si="179"/>
        <v>22955.47695</v>
      </c>
    </row>
    <row r="1108" spans="2:17" x14ac:dyDescent="0.25">
      <c r="B1108" s="109">
        <v>1103</v>
      </c>
      <c r="C1108" s="109" t="s">
        <v>6473</v>
      </c>
      <c r="D1108" s="109">
        <v>1200117000</v>
      </c>
      <c r="E1108" s="108" t="s">
        <v>5604</v>
      </c>
      <c r="F1108" s="109">
        <v>2016</v>
      </c>
      <c r="G1108" s="110">
        <v>44389</v>
      </c>
      <c r="H1108" s="109">
        <f t="shared" si="180"/>
        <v>5</v>
      </c>
      <c r="I1108" s="109">
        <v>10</v>
      </c>
      <c r="J1108" s="111">
        <f t="shared" si="181"/>
        <v>9.5000000000000001E-2</v>
      </c>
      <c r="K1108" s="112">
        <v>47400</v>
      </c>
      <c r="L1108" s="112">
        <v>22687.68</v>
      </c>
      <c r="M1108" s="121">
        <v>0.01</v>
      </c>
      <c r="N1108" s="112">
        <f t="shared" si="182"/>
        <v>47874</v>
      </c>
      <c r="O1108" s="112">
        <f t="shared" si="183"/>
        <v>22740.149999999998</v>
      </c>
      <c r="P1108" s="114">
        <f t="shared" si="178"/>
        <v>25133.850000000002</v>
      </c>
      <c r="Q1108" s="115">
        <f t="shared" si="179"/>
        <v>22620.465000000004</v>
      </c>
    </row>
    <row r="1109" spans="2:17" x14ac:dyDescent="0.25">
      <c r="B1109" s="109">
        <v>1104</v>
      </c>
      <c r="C1109" s="109" t="s">
        <v>6473</v>
      </c>
      <c r="D1109" s="109">
        <v>1200117170</v>
      </c>
      <c r="E1109" s="108" t="s">
        <v>5605</v>
      </c>
      <c r="F1109" s="109">
        <v>2016</v>
      </c>
      <c r="G1109" s="110">
        <v>44389</v>
      </c>
      <c r="H1109" s="109">
        <f t="shared" si="180"/>
        <v>5</v>
      </c>
      <c r="I1109" s="109">
        <v>10</v>
      </c>
      <c r="J1109" s="111">
        <f t="shared" si="181"/>
        <v>9.5000000000000001E-2</v>
      </c>
      <c r="K1109" s="112">
        <v>34000</v>
      </c>
      <c r="L1109" s="112">
        <v>16273.86</v>
      </c>
      <c r="M1109" s="121">
        <v>0.01</v>
      </c>
      <c r="N1109" s="112">
        <f t="shared" si="182"/>
        <v>34340</v>
      </c>
      <c r="O1109" s="112">
        <f t="shared" si="183"/>
        <v>16311.5</v>
      </c>
      <c r="P1109" s="114">
        <f t="shared" si="178"/>
        <v>18028.5</v>
      </c>
      <c r="Q1109" s="115">
        <f t="shared" si="179"/>
        <v>16225.65</v>
      </c>
    </row>
    <row r="1110" spans="2:17" x14ac:dyDescent="0.25">
      <c r="B1110" s="109">
        <v>1105</v>
      </c>
      <c r="C1110" s="109" t="s">
        <v>6473</v>
      </c>
      <c r="D1110" s="109">
        <v>1200116910</v>
      </c>
      <c r="E1110" s="108" t="s">
        <v>5606</v>
      </c>
      <c r="F1110" s="109">
        <v>2016</v>
      </c>
      <c r="G1110" s="110">
        <v>44389</v>
      </c>
      <c r="H1110" s="109">
        <f t="shared" si="180"/>
        <v>5</v>
      </c>
      <c r="I1110" s="109">
        <v>10</v>
      </c>
      <c r="J1110" s="111">
        <f t="shared" si="181"/>
        <v>9.5000000000000001E-2</v>
      </c>
      <c r="K1110" s="112">
        <v>29701.11</v>
      </c>
      <c r="L1110" s="112">
        <v>14216.23</v>
      </c>
      <c r="M1110" s="121">
        <v>0.01</v>
      </c>
      <c r="N1110" s="112">
        <f t="shared" si="182"/>
        <v>29998.1211</v>
      </c>
      <c r="O1110" s="112">
        <f t="shared" si="183"/>
        <v>14249.107522499999</v>
      </c>
      <c r="P1110" s="114">
        <f t="shared" si="178"/>
        <v>15749.013577500002</v>
      </c>
      <c r="Q1110" s="115">
        <f t="shared" si="179"/>
        <v>14174.112219750003</v>
      </c>
    </row>
    <row r="1111" spans="2:17" x14ac:dyDescent="0.25">
      <c r="B1111" s="109">
        <v>1106</v>
      </c>
      <c r="C1111" s="109" t="s">
        <v>6473</v>
      </c>
      <c r="D1111" s="109">
        <v>1200117160</v>
      </c>
      <c r="E1111" s="108" t="s">
        <v>5607</v>
      </c>
      <c r="F1111" s="109">
        <v>2016</v>
      </c>
      <c r="G1111" s="110">
        <v>44389</v>
      </c>
      <c r="H1111" s="109">
        <f t="shared" si="180"/>
        <v>5</v>
      </c>
      <c r="I1111" s="109">
        <v>10</v>
      </c>
      <c r="J1111" s="111">
        <f t="shared" si="181"/>
        <v>9.5000000000000001E-2</v>
      </c>
      <c r="K1111" s="112">
        <v>16800</v>
      </c>
      <c r="L1111" s="112">
        <v>8041.2</v>
      </c>
      <c r="M1111" s="121">
        <v>0.01</v>
      </c>
      <c r="N1111" s="112">
        <f t="shared" si="182"/>
        <v>16968</v>
      </c>
      <c r="O1111" s="112">
        <f t="shared" si="183"/>
        <v>8059.7999999999993</v>
      </c>
      <c r="P1111" s="114">
        <f t="shared" si="178"/>
        <v>8908.2000000000007</v>
      </c>
      <c r="Q1111" s="115">
        <f t="shared" si="179"/>
        <v>8017.380000000001</v>
      </c>
    </row>
    <row r="1112" spans="2:17" x14ac:dyDescent="0.25">
      <c r="B1112" s="109">
        <v>1107</v>
      </c>
      <c r="C1112" s="109" t="s">
        <v>6473</v>
      </c>
      <c r="D1112" s="109">
        <v>1200116950</v>
      </c>
      <c r="E1112" s="108" t="s">
        <v>5608</v>
      </c>
      <c r="F1112" s="109">
        <v>2016</v>
      </c>
      <c r="G1112" s="110">
        <v>44389</v>
      </c>
      <c r="H1112" s="109">
        <f t="shared" si="180"/>
        <v>5</v>
      </c>
      <c r="I1112" s="109">
        <v>10</v>
      </c>
      <c r="J1112" s="111">
        <f t="shared" si="181"/>
        <v>9.5000000000000001E-2</v>
      </c>
      <c r="K1112" s="112">
        <v>10654.66</v>
      </c>
      <c r="L1112" s="112">
        <v>5099.76</v>
      </c>
      <c r="M1112" s="121">
        <v>0.01</v>
      </c>
      <c r="N1112" s="112">
        <f t="shared" si="182"/>
        <v>10761.2066</v>
      </c>
      <c r="O1112" s="112">
        <f t="shared" si="183"/>
        <v>5111.5731349999996</v>
      </c>
      <c r="P1112" s="114">
        <f t="shared" ref="P1112:P1125" si="184">IF(N1112-O1112&lt;=0,5%*N1112,N1112-O1112)</f>
        <v>5649.6334649999999</v>
      </c>
      <c r="Q1112" s="115">
        <f t="shared" ref="Q1112:Q1125" si="185">IF(P1112=N1112*5%,P1112,P1112*0.9)</f>
        <v>5084.6701185000002</v>
      </c>
    </row>
    <row r="1113" spans="2:17" x14ac:dyDescent="0.25">
      <c r="B1113" s="109">
        <v>1108</v>
      </c>
      <c r="C1113" s="109" t="s">
        <v>6473</v>
      </c>
      <c r="D1113" s="109">
        <v>1200116980</v>
      </c>
      <c r="E1113" s="108" t="s">
        <v>5609</v>
      </c>
      <c r="F1113" s="109">
        <v>2016</v>
      </c>
      <c r="G1113" s="110">
        <v>44389</v>
      </c>
      <c r="H1113" s="109">
        <f t="shared" si="180"/>
        <v>5</v>
      </c>
      <c r="I1113" s="109">
        <v>8</v>
      </c>
      <c r="J1113" s="111">
        <f t="shared" si="181"/>
        <v>0.11874999999999999</v>
      </c>
      <c r="K1113" s="112">
        <v>9720.44</v>
      </c>
      <c r="L1113" s="112">
        <v>4652.6400000000003</v>
      </c>
      <c r="M1113" s="121">
        <v>0.01</v>
      </c>
      <c r="N1113" s="112">
        <f t="shared" si="182"/>
        <v>9817.644400000001</v>
      </c>
      <c r="O1113" s="112">
        <f t="shared" si="183"/>
        <v>5829.2263625000005</v>
      </c>
      <c r="P1113" s="114">
        <f t="shared" si="184"/>
        <v>3988.4180375000005</v>
      </c>
      <c r="Q1113" s="115">
        <f t="shared" si="185"/>
        <v>3589.5762337500005</v>
      </c>
    </row>
    <row r="1114" spans="2:17" x14ac:dyDescent="0.25">
      <c r="B1114" s="109">
        <v>1109</v>
      </c>
      <c r="C1114" s="109" t="s">
        <v>6473</v>
      </c>
      <c r="D1114" s="109">
        <v>1200160580</v>
      </c>
      <c r="E1114" s="108" t="s">
        <v>5610</v>
      </c>
      <c r="F1114" s="109">
        <v>2019</v>
      </c>
      <c r="G1114" s="110">
        <v>44389</v>
      </c>
      <c r="H1114" s="109">
        <f t="shared" si="180"/>
        <v>2</v>
      </c>
      <c r="I1114" s="109">
        <v>10</v>
      </c>
      <c r="J1114" s="111">
        <f t="shared" si="181"/>
        <v>9.5000000000000001E-2</v>
      </c>
      <c r="K1114" s="112">
        <v>154660.96</v>
      </c>
      <c r="L1114" s="112">
        <v>66632.37</v>
      </c>
      <c r="M1114" s="121">
        <v>0</v>
      </c>
      <c r="N1114" s="112">
        <f t="shared" si="182"/>
        <v>154660.96</v>
      </c>
      <c r="O1114" s="112">
        <f t="shared" si="183"/>
        <v>29385.582399999999</v>
      </c>
      <c r="P1114" s="114">
        <f t="shared" si="184"/>
        <v>125275.37759999999</v>
      </c>
      <c r="Q1114" s="115">
        <f t="shared" si="185"/>
        <v>112747.83984</v>
      </c>
    </row>
    <row r="1115" spans="2:17" x14ac:dyDescent="0.25">
      <c r="B1115" s="109">
        <v>1110</v>
      </c>
      <c r="C1115" s="109" t="s">
        <v>6473</v>
      </c>
      <c r="D1115" s="109">
        <v>1200160590</v>
      </c>
      <c r="E1115" s="108" t="s">
        <v>5611</v>
      </c>
      <c r="F1115" s="109">
        <v>2019</v>
      </c>
      <c r="G1115" s="110">
        <v>44389</v>
      </c>
      <c r="H1115" s="109">
        <f t="shared" si="180"/>
        <v>2</v>
      </c>
      <c r="I1115" s="109">
        <v>10</v>
      </c>
      <c r="J1115" s="111">
        <f t="shared" si="181"/>
        <v>9.5000000000000001E-2</v>
      </c>
      <c r="K1115" s="112">
        <v>150376</v>
      </c>
      <c r="L1115" s="112">
        <v>64786.29</v>
      </c>
      <c r="M1115" s="121">
        <v>0</v>
      </c>
      <c r="N1115" s="112">
        <f t="shared" si="182"/>
        <v>150376</v>
      </c>
      <c r="O1115" s="112">
        <f t="shared" si="183"/>
        <v>28571.439999999999</v>
      </c>
      <c r="P1115" s="114">
        <f t="shared" si="184"/>
        <v>121804.56</v>
      </c>
      <c r="Q1115" s="115">
        <f t="shared" si="185"/>
        <v>109624.10400000001</v>
      </c>
    </row>
    <row r="1116" spans="2:17" s="14" customFormat="1" x14ac:dyDescent="0.25">
      <c r="B1116" s="109">
        <v>1111</v>
      </c>
      <c r="C1116" s="109" t="s">
        <v>6474</v>
      </c>
      <c r="D1116" s="109">
        <v>1200034610</v>
      </c>
      <c r="E1116" s="108" t="s">
        <v>1278</v>
      </c>
      <c r="F1116" s="109">
        <v>2008</v>
      </c>
      <c r="G1116" s="110">
        <v>44389</v>
      </c>
      <c r="H1116" s="109">
        <f t="shared" si="180"/>
        <v>13</v>
      </c>
      <c r="I1116" s="109">
        <v>10</v>
      </c>
      <c r="J1116" s="111">
        <f t="shared" si="181"/>
        <v>9.5000000000000001E-2</v>
      </c>
      <c r="K1116" s="112">
        <v>400822.66</v>
      </c>
      <c r="L1116" s="112">
        <v>1</v>
      </c>
      <c r="M1116" s="121">
        <v>0</v>
      </c>
      <c r="N1116" s="112">
        <f t="shared" si="182"/>
        <v>400822.66</v>
      </c>
      <c r="O1116" s="112">
        <f t="shared" si="183"/>
        <v>495015.98509999999</v>
      </c>
      <c r="P1116" s="114">
        <f t="shared" si="184"/>
        <v>20041.133000000002</v>
      </c>
      <c r="Q1116" s="115">
        <f t="shared" si="185"/>
        <v>20041.133000000002</v>
      </c>
    </row>
    <row r="1117" spans="2:17" x14ac:dyDescent="0.25">
      <c r="B1117" s="109">
        <v>1112</v>
      </c>
      <c r="C1117" s="109" t="s">
        <v>6474</v>
      </c>
      <c r="D1117" s="109">
        <v>1200032620</v>
      </c>
      <c r="E1117" s="108" t="s">
        <v>6273</v>
      </c>
      <c r="F1117" s="109">
        <v>2008</v>
      </c>
      <c r="G1117" s="110">
        <v>44389</v>
      </c>
      <c r="H1117" s="109">
        <f t="shared" si="180"/>
        <v>13</v>
      </c>
      <c r="I1117" s="109">
        <v>10</v>
      </c>
      <c r="J1117" s="111">
        <f t="shared" si="181"/>
        <v>9.5000000000000001E-2</v>
      </c>
      <c r="K1117" s="112">
        <v>65000</v>
      </c>
      <c r="L1117" s="112">
        <v>1</v>
      </c>
      <c r="M1117" s="121">
        <v>0</v>
      </c>
      <c r="N1117" s="112">
        <f t="shared" si="182"/>
        <v>65000</v>
      </c>
      <c r="O1117" s="112">
        <f t="shared" si="183"/>
        <v>80275</v>
      </c>
      <c r="P1117" s="114">
        <f t="shared" si="184"/>
        <v>3250</v>
      </c>
      <c r="Q1117" s="115">
        <f t="shared" si="185"/>
        <v>3250</v>
      </c>
    </row>
    <row r="1118" spans="2:17" x14ac:dyDescent="0.25">
      <c r="B1118" s="109">
        <v>1113</v>
      </c>
      <c r="C1118" s="109" t="s">
        <v>6474</v>
      </c>
      <c r="D1118" s="109">
        <v>1200033290</v>
      </c>
      <c r="E1118" s="108" t="s">
        <v>6274</v>
      </c>
      <c r="F1118" s="109">
        <v>2008</v>
      </c>
      <c r="G1118" s="110">
        <v>44389</v>
      </c>
      <c r="H1118" s="109">
        <f t="shared" si="180"/>
        <v>13</v>
      </c>
      <c r="I1118" s="109">
        <v>10</v>
      </c>
      <c r="J1118" s="111">
        <f t="shared" si="181"/>
        <v>9.5000000000000001E-2</v>
      </c>
      <c r="K1118" s="112">
        <v>41720</v>
      </c>
      <c r="L1118" s="112">
        <v>1</v>
      </c>
      <c r="M1118" s="121">
        <v>0</v>
      </c>
      <c r="N1118" s="112">
        <f t="shared" si="182"/>
        <v>41720</v>
      </c>
      <c r="O1118" s="112">
        <f t="shared" si="183"/>
        <v>51524.200000000004</v>
      </c>
      <c r="P1118" s="114">
        <f t="shared" si="184"/>
        <v>2086</v>
      </c>
      <c r="Q1118" s="115">
        <f t="shared" si="185"/>
        <v>2086</v>
      </c>
    </row>
    <row r="1119" spans="2:17" x14ac:dyDescent="0.25">
      <c r="B1119" s="109">
        <v>1114</v>
      </c>
      <c r="C1119" s="109" t="s">
        <v>6474</v>
      </c>
      <c r="D1119" s="109">
        <v>1200037860</v>
      </c>
      <c r="E1119" s="108" t="s">
        <v>6275</v>
      </c>
      <c r="F1119" s="109">
        <v>2009</v>
      </c>
      <c r="G1119" s="110">
        <v>44389</v>
      </c>
      <c r="H1119" s="109">
        <f t="shared" si="180"/>
        <v>12</v>
      </c>
      <c r="I1119" s="109">
        <v>15</v>
      </c>
      <c r="J1119" s="111">
        <f t="shared" si="181"/>
        <v>6.3333333333333325E-2</v>
      </c>
      <c r="K1119" s="112">
        <v>1169297.8799999999</v>
      </c>
      <c r="L1119" s="112">
        <v>1</v>
      </c>
      <c r="M1119" s="121">
        <v>0</v>
      </c>
      <c r="N1119" s="112">
        <f t="shared" si="182"/>
        <v>1169297.8799999999</v>
      </c>
      <c r="O1119" s="112">
        <f t="shared" si="183"/>
        <v>888666.38879999984</v>
      </c>
      <c r="P1119" s="114">
        <f t="shared" si="184"/>
        <v>280631.49120000005</v>
      </c>
      <c r="Q1119" s="115">
        <f t="shared" si="185"/>
        <v>252568.34208000006</v>
      </c>
    </row>
    <row r="1120" spans="2:17" x14ac:dyDescent="0.25">
      <c r="B1120" s="109">
        <v>1115</v>
      </c>
      <c r="C1120" s="109" t="s">
        <v>6474</v>
      </c>
      <c r="D1120" s="109">
        <v>1200061760</v>
      </c>
      <c r="E1120" s="108" t="s">
        <v>6276</v>
      </c>
      <c r="F1120" s="109">
        <v>2011</v>
      </c>
      <c r="G1120" s="110">
        <v>44389</v>
      </c>
      <c r="H1120" s="109">
        <f t="shared" si="180"/>
        <v>10</v>
      </c>
      <c r="I1120" s="109">
        <v>8</v>
      </c>
      <c r="J1120" s="111">
        <f t="shared" si="181"/>
        <v>0.11874999999999999</v>
      </c>
      <c r="K1120" s="112">
        <v>365657.5</v>
      </c>
      <c r="L1120" s="112">
        <v>10713.12</v>
      </c>
      <c r="M1120" s="121">
        <v>0.34</v>
      </c>
      <c r="N1120" s="112">
        <f t="shared" si="182"/>
        <v>489981.05000000005</v>
      </c>
      <c r="O1120" s="112">
        <f t="shared" si="183"/>
        <v>581852.49687500007</v>
      </c>
      <c r="P1120" s="114">
        <f t="shared" si="184"/>
        <v>24499.052500000005</v>
      </c>
      <c r="Q1120" s="115">
        <f t="shared" si="185"/>
        <v>24499.052500000005</v>
      </c>
    </row>
    <row r="1121" spans="2:17" x14ac:dyDescent="0.25">
      <c r="B1121" s="109">
        <v>1116</v>
      </c>
      <c r="C1121" s="109" t="s">
        <v>6474</v>
      </c>
      <c r="D1121" s="109">
        <v>1200084280</v>
      </c>
      <c r="E1121" s="108" t="s">
        <v>6277</v>
      </c>
      <c r="F1121" s="109">
        <v>2014</v>
      </c>
      <c r="G1121" s="110">
        <v>44389</v>
      </c>
      <c r="H1121" s="109">
        <f t="shared" si="180"/>
        <v>7</v>
      </c>
      <c r="I1121" s="109">
        <v>10</v>
      </c>
      <c r="J1121" s="111">
        <f t="shared" si="181"/>
        <v>9.5000000000000001E-2</v>
      </c>
      <c r="K1121" s="112">
        <v>283472.59000000003</v>
      </c>
      <c r="L1121" s="112">
        <v>83566.149999999994</v>
      </c>
      <c r="M1121" s="121">
        <v>0.08</v>
      </c>
      <c r="N1121" s="112">
        <f t="shared" si="182"/>
        <v>306150.39720000006</v>
      </c>
      <c r="O1121" s="112">
        <f t="shared" si="183"/>
        <v>203590.01413800006</v>
      </c>
      <c r="P1121" s="114">
        <f t="shared" si="184"/>
        <v>102560.38306200001</v>
      </c>
      <c r="Q1121" s="115">
        <f t="shared" si="185"/>
        <v>92304.344755800004</v>
      </c>
    </row>
    <row r="1122" spans="2:17" x14ac:dyDescent="0.25">
      <c r="B1122" s="109">
        <v>1117</v>
      </c>
      <c r="C1122" s="109" t="s">
        <v>6474</v>
      </c>
      <c r="D1122" s="109">
        <v>1200091670</v>
      </c>
      <c r="E1122" s="108" t="s">
        <v>6278</v>
      </c>
      <c r="F1122" s="109">
        <v>2014</v>
      </c>
      <c r="G1122" s="110">
        <v>44389</v>
      </c>
      <c r="H1122" s="109">
        <f t="shared" si="180"/>
        <v>7</v>
      </c>
      <c r="I1122" s="109">
        <v>10</v>
      </c>
      <c r="J1122" s="111">
        <f t="shared" si="181"/>
        <v>9.5000000000000001E-2</v>
      </c>
      <c r="K1122" s="112">
        <v>47312.44</v>
      </c>
      <c r="L1122" s="112">
        <v>14634.48</v>
      </c>
      <c r="M1122" s="121">
        <v>0.08</v>
      </c>
      <c r="N1122" s="112">
        <f t="shared" si="182"/>
        <v>51097.435200000007</v>
      </c>
      <c r="O1122" s="112">
        <f t="shared" si="183"/>
        <v>33979.794408000009</v>
      </c>
      <c r="P1122" s="114">
        <f t="shared" si="184"/>
        <v>17117.640791999998</v>
      </c>
      <c r="Q1122" s="115">
        <f t="shared" si="185"/>
        <v>15405.876712799998</v>
      </c>
    </row>
    <row r="1123" spans="2:17" x14ac:dyDescent="0.25">
      <c r="B1123" s="109">
        <v>1118</v>
      </c>
      <c r="C1123" s="109" t="s">
        <v>6474</v>
      </c>
      <c r="D1123" s="109">
        <v>1200098060</v>
      </c>
      <c r="E1123" s="108" t="s">
        <v>6279</v>
      </c>
      <c r="F1123" s="109">
        <v>2015</v>
      </c>
      <c r="G1123" s="110">
        <v>44389</v>
      </c>
      <c r="H1123" s="109">
        <f t="shared" si="180"/>
        <v>6</v>
      </c>
      <c r="I1123" s="109">
        <v>10</v>
      </c>
      <c r="J1123" s="111">
        <f t="shared" si="181"/>
        <v>9.5000000000000001E-2</v>
      </c>
      <c r="K1123" s="112">
        <v>486114.5</v>
      </c>
      <c r="L1123" s="112">
        <v>191900.04</v>
      </c>
      <c r="M1123" s="121">
        <v>0</v>
      </c>
      <c r="N1123" s="112">
        <f t="shared" si="182"/>
        <v>486114.5</v>
      </c>
      <c r="O1123" s="112">
        <f t="shared" si="183"/>
        <v>277085.26500000001</v>
      </c>
      <c r="P1123" s="114">
        <f t="shared" si="184"/>
        <v>209029.23499999999</v>
      </c>
      <c r="Q1123" s="115">
        <f t="shared" si="185"/>
        <v>188126.31149999998</v>
      </c>
    </row>
    <row r="1124" spans="2:17" x14ac:dyDescent="0.25">
      <c r="B1124" s="109">
        <v>1119</v>
      </c>
      <c r="C1124" s="109" t="s">
        <v>6474</v>
      </c>
      <c r="D1124" s="109">
        <v>1200103080</v>
      </c>
      <c r="E1124" s="108" t="s">
        <v>6280</v>
      </c>
      <c r="F1124" s="109">
        <v>2015</v>
      </c>
      <c r="G1124" s="110">
        <v>44389</v>
      </c>
      <c r="H1124" s="109">
        <f t="shared" si="180"/>
        <v>6</v>
      </c>
      <c r="I1124" s="109">
        <v>8</v>
      </c>
      <c r="J1124" s="111">
        <f t="shared" si="181"/>
        <v>0.11874999999999999</v>
      </c>
      <c r="K1124" s="112">
        <v>70000</v>
      </c>
      <c r="L1124" s="112">
        <v>29813.75</v>
      </c>
      <c r="M1124" s="121">
        <v>0</v>
      </c>
      <c r="N1124" s="112">
        <f t="shared" si="182"/>
        <v>70000</v>
      </c>
      <c r="O1124" s="112">
        <f t="shared" si="183"/>
        <v>49874.999999999993</v>
      </c>
      <c r="P1124" s="114">
        <f t="shared" si="184"/>
        <v>20125.000000000007</v>
      </c>
      <c r="Q1124" s="115">
        <f t="shared" si="185"/>
        <v>18112.500000000007</v>
      </c>
    </row>
    <row r="1125" spans="2:17" x14ac:dyDescent="0.25">
      <c r="B1125" s="109">
        <v>1120</v>
      </c>
      <c r="C1125" s="109" t="s">
        <v>6474</v>
      </c>
      <c r="D1125" s="109">
        <v>1200103200</v>
      </c>
      <c r="E1125" s="108" t="s">
        <v>6281</v>
      </c>
      <c r="F1125" s="109">
        <v>2015</v>
      </c>
      <c r="G1125" s="110">
        <v>44389</v>
      </c>
      <c r="H1125" s="109">
        <f t="shared" si="180"/>
        <v>6</v>
      </c>
      <c r="I1125" s="109">
        <v>10</v>
      </c>
      <c r="J1125" s="111">
        <f t="shared" si="181"/>
        <v>9.5000000000000001E-2</v>
      </c>
      <c r="K1125" s="112">
        <v>24000</v>
      </c>
      <c r="L1125" s="112">
        <v>10248.08</v>
      </c>
      <c r="M1125" s="121">
        <v>0</v>
      </c>
      <c r="N1125" s="112">
        <f t="shared" si="182"/>
        <v>24000</v>
      </c>
      <c r="O1125" s="112">
        <f t="shared" si="183"/>
        <v>13680.000000000002</v>
      </c>
      <c r="P1125" s="114">
        <f t="shared" si="184"/>
        <v>10319.999999999998</v>
      </c>
      <c r="Q1125" s="115">
        <f t="shared" si="185"/>
        <v>9287.9999999999982</v>
      </c>
    </row>
    <row r="1126" spans="2:17" s="42" customFormat="1" x14ac:dyDescent="0.25">
      <c r="B1126" s="149" t="s">
        <v>6475</v>
      </c>
      <c r="C1126" s="150"/>
      <c r="D1126" s="150"/>
      <c r="E1126" s="150"/>
      <c r="F1126" s="150"/>
      <c r="G1126" s="150"/>
      <c r="H1126" s="150"/>
      <c r="I1126" s="150"/>
      <c r="J1126" s="151"/>
      <c r="K1126" s="144">
        <f>SUM(K6:K1125)</f>
        <v>615551418.48999977</v>
      </c>
      <c r="L1126" s="144">
        <f>SUM(L6:L1125)</f>
        <v>212350478.57999995</v>
      </c>
      <c r="M1126" s="145"/>
      <c r="N1126" s="144">
        <f t="shared" ref="N1126:Q1126" si="186">SUM(N6:N1125)</f>
        <v>642658298.03020024</v>
      </c>
      <c r="O1126" s="144">
        <f t="shared" si="186"/>
        <v>340205359.31412226</v>
      </c>
      <c r="P1126" s="144">
        <f t="shared" si="186"/>
        <v>327771411.8704592</v>
      </c>
      <c r="Q1126" s="144">
        <f t="shared" si="186"/>
        <v>295335581.20112616</v>
      </c>
    </row>
    <row r="1127" spans="2:17" x14ac:dyDescent="0.25">
      <c r="B1127" s="19"/>
      <c r="C1127" s="22"/>
      <c r="D1127" s="19"/>
      <c r="E1127" s="19"/>
      <c r="F1127" s="19"/>
      <c r="G1127" s="19"/>
      <c r="H1127" s="19"/>
      <c r="I1127" s="19"/>
      <c r="J1127" s="19"/>
      <c r="K1127" s="19"/>
      <c r="L1127" s="19"/>
      <c r="M1127" s="84"/>
      <c r="N1127" s="19"/>
      <c r="O1127" s="19"/>
      <c r="P1127" s="19"/>
      <c r="Q1127" s="19"/>
    </row>
    <row r="1128" spans="2:17" x14ac:dyDescent="0.25">
      <c r="B1128" s="19"/>
      <c r="C1128" s="22"/>
      <c r="D1128" s="19"/>
      <c r="E1128" s="19"/>
      <c r="F1128" s="19"/>
      <c r="G1128" s="19"/>
      <c r="H1128" s="19"/>
      <c r="I1128" s="19"/>
      <c r="J1128" s="19"/>
      <c r="K1128" s="19"/>
      <c r="L1128" s="19"/>
      <c r="M1128" s="84"/>
      <c r="N1128" s="19"/>
      <c r="O1128" s="19"/>
      <c r="P1128" s="19"/>
      <c r="Q1128" s="19"/>
    </row>
    <row r="1129" spans="2:17" x14ac:dyDescent="0.25">
      <c r="B1129" s="19"/>
      <c r="C1129" s="22"/>
      <c r="D1129" s="19"/>
      <c r="E1129" s="19"/>
      <c r="F1129" s="19"/>
      <c r="G1129" s="19"/>
      <c r="H1129" s="19"/>
      <c r="I1129" s="19"/>
      <c r="J1129" s="19"/>
      <c r="K1129" s="19"/>
      <c r="L1129" s="19"/>
      <c r="M1129" s="84"/>
      <c r="N1129" s="19"/>
      <c r="O1129" s="19"/>
      <c r="P1129" s="19"/>
      <c r="Q1129" s="19"/>
    </row>
    <row r="1130" spans="2:17" x14ac:dyDescent="0.25">
      <c r="B1130" s="19"/>
      <c r="C1130" s="22"/>
      <c r="D1130" s="19"/>
      <c r="E1130" s="19"/>
      <c r="F1130" s="19"/>
      <c r="G1130" s="19"/>
      <c r="H1130" s="19"/>
      <c r="I1130" s="19"/>
      <c r="J1130" s="19"/>
      <c r="K1130" s="19"/>
      <c r="L1130" s="19"/>
      <c r="M1130" s="84"/>
      <c r="N1130" s="19"/>
      <c r="O1130" s="19"/>
      <c r="P1130" s="19"/>
      <c r="Q1130" s="19"/>
    </row>
    <row r="1131" spans="2:17" x14ac:dyDescent="0.25">
      <c r="B1131" s="19"/>
      <c r="C1131" s="22"/>
      <c r="D1131" s="19"/>
      <c r="E1131" s="19"/>
      <c r="F1131" s="19"/>
      <c r="G1131" s="19"/>
      <c r="H1131" s="19"/>
      <c r="I1131" s="19"/>
      <c r="J1131" s="19"/>
      <c r="K1131" s="19"/>
      <c r="L1131" s="19"/>
      <c r="M1131" s="84"/>
      <c r="N1131" s="19"/>
      <c r="O1131" s="19"/>
      <c r="P1131" s="19"/>
      <c r="Q1131" s="19"/>
    </row>
    <row r="1132" spans="2:17" x14ac:dyDescent="0.25">
      <c r="B1132" s="19"/>
      <c r="C1132" s="22"/>
      <c r="D1132" s="19"/>
      <c r="E1132" s="19"/>
      <c r="F1132" s="19"/>
      <c r="G1132" s="19"/>
      <c r="H1132" s="19"/>
      <c r="I1132" s="19"/>
      <c r="J1132" s="19"/>
      <c r="K1132" s="19"/>
      <c r="L1132" s="19"/>
      <c r="M1132" s="84"/>
      <c r="N1132" s="19"/>
      <c r="O1132" s="19"/>
      <c r="P1132" s="19"/>
      <c r="Q1132" s="19"/>
    </row>
    <row r="1133" spans="2:17" x14ac:dyDescent="0.25">
      <c r="B1133" s="19"/>
      <c r="C1133" s="22"/>
      <c r="D1133" s="19"/>
      <c r="E1133" s="19"/>
      <c r="F1133" s="19"/>
      <c r="G1133" s="19"/>
      <c r="H1133" s="19"/>
      <c r="I1133" s="19"/>
      <c r="J1133" s="19"/>
      <c r="K1133" s="19"/>
      <c r="L1133" s="19"/>
      <c r="M1133" s="84"/>
      <c r="N1133" s="19"/>
      <c r="O1133" s="19"/>
      <c r="P1133" s="19"/>
      <c r="Q1133" s="19"/>
    </row>
    <row r="1134" spans="2:17" x14ac:dyDescent="0.25">
      <c r="B1134" s="19"/>
      <c r="C1134" s="22"/>
      <c r="D1134" s="19"/>
      <c r="E1134" s="19"/>
      <c r="F1134" s="19"/>
      <c r="G1134" s="19"/>
      <c r="H1134" s="19"/>
      <c r="I1134" s="19"/>
      <c r="J1134" s="19"/>
      <c r="K1134" s="19"/>
      <c r="L1134" s="19"/>
      <c r="M1134" s="84"/>
      <c r="N1134" s="19"/>
      <c r="O1134" s="19"/>
      <c r="P1134" s="19"/>
      <c r="Q1134" s="19"/>
    </row>
    <row r="1135" spans="2:17" x14ac:dyDescent="0.25">
      <c r="B1135" s="19"/>
      <c r="C1135" s="22"/>
      <c r="D1135" s="19"/>
      <c r="E1135" s="19"/>
      <c r="F1135" s="19"/>
      <c r="G1135" s="19"/>
      <c r="H1135" s="19"/>
      <c r="I1135" s="19"/>
      <c r="J1135" s="19"/>
      <c r="K1135" s="19"/>
      <c r="L1135" s="19"/>
      <c r="M1135" s="84"/>
      <c r="N1135" s="19"/>
      <c r="O1135" s="19"/>
      <c r="P1135" s="19"/>
      <c r="Q1135" s="19"/>
    </row>
    <row r="1136" spans="2:17" x14ac:dyDescent="0.25">
      <c r="B1136" s="19"/>
      <c r="C1136" s="22"/>
      <c r="D1136" s="19"/>
      <c r="E1136" s="19"/>
      <c r="F1136" s="19"/>
      <c r="G1136" s="19"/>
      <c r="H1136" s="19"/>
      <c r="I1136" s="19"/>
      <c r="J1136" s="19"/>
      <c r="K1136" s="19"/>
      <c r="L1136" s="19"/>
      <c r="M1136" s="84"/>
      <c r="N1136" s="19"/>
      <c r="O1136" s="19"/>
      <c r="P1136" s="19"/>
      <c r="Q1136" s="19"/>
    </row>
    <row r="1137" spans="2:17" x14ac:dyDescent="0.25">
      <c r="B1137" s="19"/>
      <c r="C1137" s="22"/>
      <c r="D1137" s="19"/>
      <c r="E1137" s="19"/>
      <c r="F1137" s="19"/>
      <c r="G1137" s="19"/>
      <c r="H1137" s="19"/>
      <c r="I1137" s="19"/>
      <c r="J1137" s="19"/>
      <c r="K1137" s="19"/>
      <c r="L1137" s="19"/>
      <c r="M1137" s="84"/>
      <c r="N1137" s="19"/>
      <c r="O1137" s="19"/>
      <c r="P1137" s="19"/>
      <c r="Q1137" s="19"/>
    </row>
    <row r="1138" spans="2:17" x14ac:dyDescent="0.25">
      <c r="B1138" s="19"/>
      <c r="C1138" s="22"/>
      <c r="D1138" s="19"/>
      <c r="E1138" s="19"/>
      <c r="F1138" s="19"/>
      <c r="G1138" s="19"/>
      <c r="H1138" s="19"/>
      <c r="I1138" s="19"/>
      <c r="J1138" s="19"/>
      <c r="K1138" s="19"/>
      <c r="L1138" s="19"/>
      <c r="M1138" s="84"/>
      <c r="N1138" s="19"/>
      <c r="O1138" s="19"/>
      <c r="P1138" s="19"/>
      <c r="Q1138" s="19"/>
    </row>
    <row r="1139" spans="2:17" x14ac:dyDescent="0.25">
      <c r="B1139" s="19"/>
      <c r="C1139" s="22"/>
      <c r="D1139" s="19"/>
      <c r="E1139" s="19"/>
      <c r="F1139" s="19"/>
      <c r="G1139" s="19"/>
      <c r="H1139" s="19"/>
      <c r="I1139" s="19"/>
      <c r="J1139" s="19"/>
      <c r="K1139" s="19"/>
      <c r="L1139" s="19"/>
      <c r="M1139" s="84"/>
      <c r="N1139" s="19"/>
      <c r="O1139" s="19"/>
      <c r="P1139" s="19"/>
      <c r="Q1139" s="19"/>
    </row>
    <row r="1140" spans="2:17" x14ac:dyDescent="0.25">
      <c r="B1140" s="19"/>
      <c r="C1140" s="22"/>
      <c r="D1140" s="19"/>
      <c r="E1140" s="19"/>
      <c r="F1140" s="19"/>
      <c r="G1140" s="19"/>
      <c r="H1140" s="19"/>
      <c r="I1140" s="19"/>
      <c r="J1140" s="19"/>
      <c r="K1140" s="19"/>
      <c r="L1140" s="19"/>
      <c r="M1140" s="84"/>
      <c r="N1140" s="19"/>
      <c r="O1140" s="19"/>
      <c r="P1140" s="19"/>
      <c r="Q1140" s="19"/>
    </row>
    <row r="1141" spans="2:17" x14ac:dyDescent="0.25">
      <c r="B1141" s="19"/>
      <c r="C1141" s="22"/>
      <c r="D1141" s="19"/>
      <c r="E1141" s="19"/>
      <c r="F1141" s="19"/>
      <c r="G1141" s="19"/>
      <c r="H1141" s="19"/>
      <c r="I1141" s="19"/>
      <c r="J1141" s="19"/>
      <c r="K1141" s="19"/>
      <c r="L1141" s="19"/>
      <c r="M1141" s="84"/>
      <c r="N1141" s="19"/>
      <c r="O1141" s="19"/>
      <c r="P1141" s="19"/>
      <c r="Q1141" s="19"/>
    </row>
    <row r="1142" spans="2:17" x14ac:dyDescent="0.25">
      <c r="B1142" s="19"/>
      <c r="C1142" s="22"/>
      <c r="D1142" s="19"/>
      <c r="E1142" s="19"/>
      <c r="F1142" s="19"/>
      <c r="G1142" s="19"/>
      <c r="H1142" s="19"/>
      <c r="I1142" s="19"/>
      <c r="J1142" s="19"/>
      <c r="K1142" s="19"/>
      <c r="L1142" s="19"/>
      <c r="M1142" s="84"/>
      <c r="N1142" s="19"/>
      <c r="O1142" s="19"/>
      <c r="P1142" s="19"/>
      <c r="Q1142" s="19"/>
    </row>
    <row r="1143" spans="2:17" x14ac:dyDescent="0.25">
      <c r="B1143" s="19"/>
      <c r="C1143" s="22"/>
      <c r="D1143" s="19"/>
      <c r="E1143" s="19"/>
      <c r="F1143" s="19"/>
      <c r="G1143" s="19"/>
      <c r="H1143" s="19"/>
      <c r="I1143" s="19"/>
      <c r="J1143" s="19"/>
      <c r="K1143" s="19"/>
      <c r="L1143" s="19"/>
      <c r="M1143" s="84"/>
      <c r="N1143" s="19"/>
      <c r="O1143" s="19"/>
      <c r="P1143" s="19"/>
      <c r="Q1143" s="19"/>
    </row>
    <row r="1144" spans="2:17" x14ac:dyDescent="0.25">
      <c r="B1144" s="19"/>
      <c r="C1144" s="22"/>
      <c r="D1144" s="19"/>
      <c r="E1144" s="19"/>
      <c r="F1144" s="19"/>
      <c r="G1144" s="19"/>
      <c r="H1144" s="19"/>
      <c r="I1144" s="19"/>
      <c r="J1144" s="19"/>
      <c r="K1144" s="19"/>
      <c r="L1144" s="19"/>
      <c r="M1144" s="84"/>
      <c r="N1144" s="19"/>
      <c r="O1144" s="19"/>
      <c r="P1144" s="19"/>
      <c r="Q1144" s="19"/>
    </row>
    <row r="1145" spans="2:17" x14ac:dyDescent="0.25">
      <c r="B1145" s="19"/>
      <c r="C1145" s="22"/>
      <c r="D1145" s="19"/>
      <c r="E1145" s="19"/>
      <c r="F1145" s="19"/>
      <c r="G1145" s="19"/>
      <c r="H1145" s="19"/>
      <c r="I1145" s="19"/>
      <c r="J1145" s="19"/>
      <c r="K1145" s="19"/>
      <c r="L1145" s="19"/>
      <c r="M1145" s="84"/>
      <c r="N1145" s="19"/>
      <c r="O1145" s="19"/>
      <c r="P1145" s="19"/>
      <c r="Q1145" s="19"/>
    </row>
    <row r="1146" spans="2:17" x14ac:dyDescent="0.25">
      <c r="B1146" s="19"/>
      <c r="C1146" s="22"/>
      <c r="D1146" s="19"/>
      <c r="E1146" s="19"/>
      <c r="F1146" s="19"/>
      <c r="G1146" s="19"/>
      <c r="H1146" s="19"/>
      <c r="I1146" s="19"/>
      <c r="J1146" s="19"/>
      <c r="K1146" s="19"/>
      <c r="L1146" s="19"/>
      <c r="M1146" s="84"/>
      <c r="N1146" s="19"/>
      <c r="O1146" s="19"/>
      <c r="P1146" s="19"/>
      <c r="Q1146" s="19"/>
    </row>
    <row r="1147" spans="2:17" x14ac:dyDescent="0.25">
      <c r="B1147" s="19"/>
      <c r="C1147" s="22"/>
      <c r="D1147" s="19"/>
      <c r="E1147" s="19"/>
      <c r="F1147" s="19"/>
      <c r="G1147" s="19"/>
      <c r="H1147" s="19"/>
      <c r="I1147" s="19"/>
      <c r="J1147" s="19"/>
      <c r="K1147" s="19"/>
      <c r="L1147" s="19"/>
      <c r="M1147" s="84"/>
      <c r="N1147" s="19"/>
      <c r="O1147" s="19"/>
      <c r="P1147" s="19"/>
      <c r="Q1147" s="19"/>
    </row>
    <row r="1148" spans="2:17" x14ac:dyDescent="0.25">
      <c r="B1148" s="19"/>
      <c r="C1148" s="22"/>
      <c r="D1148" s="19"/>
      <c r="E1148" s="19"/>
      <c r="F1148" s="19"/>
      <c r="G1148" s="19"/>
      <c r="H1148" s="19"/>
      <c r="I1148" s="19"/>
      <c r="J1148" s="19"/>
      <c r="K1148" s="19"/>
      <c r="L1148" s="19"/>
      <c r="M1148" s="84"/>
      <c r="N1148" s="19"/>
      <c r="O1148" s="19"/>
      <c r="P1148" s="19"/>
      <c r="Q1148" s="19"/>
    </row>
    <row r="1149" spans="2:17" x14ac:dyDescent="0.25">
      <c r="B1149" s="19"/>
      <c r="C1149" s="22"/>
      <c r="D1149" s="19"/>
      <c r="E1149" s="19"/>
      <c r="F1149" s="19"/>
      <c r="G1149" s="19"/>
      <c r="H1149" s="19"/>
      <c r="I1149" s="19"/>
      <c r="J1149" s="19"/>
      <c r="K1149" s="19"/>
      <c r="L1149" s="19"/>
      <c r="M1149" s="84"/>
      <c r="N1149" s="19"/>
      <c r="O1149" s="19"/>
      <c r="P1149" s="19"/>
      <c r="Q1149" s="19"/>
    </row>
    <row r="1150" spans="2:17" x14ac:dyDescent="0.25">
      <c r="B1150" s="19"/>
      <c r="C1150" s="22"/>
      <c r="D1150" s="19"/>
      <c r="E1150" s="19"/>
      <c r="F1150" s="19"/>
      <c r="G1150" s="19"/>
      <c r="H1150" s="19"/>
      <c r="I1150" s="19"/>
      <c r="J1150" s="19"/>
      <c r="K1150" s="19"/>
      <c r="L1150" s="19"/>
      <c r="M1150" s="84"/>
      <c r="N1150" s="19"/>
      <c r="O1150" s="19"/>
      <c r="P1150" s="19"/>
      <c r="Q1150" s="19"/>
    </row>
    <row r="1151" spans="2:17" x14ac:dyDescent="0.25">
      <c r="B1151" s="19"/>
      <c r="C1151" s="22"/>
      <c r="D1151" s="19"/>
      <c r="E1151" s="19"/>
      <c r="F1151" s="19"/>
      <c r="G1151" s="19"/>
      <c r="H1151" s="19"/>
      <c r="I1151" s="19"/>
      <c r="J1151" s="19"/>
      <c r="K1151" s="19"/>
      <c r="L1151" s="19"/>
      <c r="M1151" s="84"/>
      <c r="N1151" s="19"/>
      <c r="O1151" s="19"/>
      <c r="P1151" s="19"/>
      <c r="Q1151" s="19"/>
    </row>
    <row r="1152" spans="2:17" x14ac:dyDescent="0.25">
      <c r="B1152" s="19"/>
      <c r="C1152" s="22"/>
      <c r="D1152" s="19"/>
      <c r="E1152" s="19"/>
      <c r="F1152" s="19"/>
      <c r="G1152" s="19"/>
      <c r="H1152" s="19"/>
      <c r="I1152" s="19"/>
      <c r="J1152" s="19"/>
      <c r="K1152" s="19"/>
      <c r="L1152" s="19"/>
      <c r="M1152" s="84"/>
      <c r="N1152" s="19"/>
      <c r="O1152" s="19"/>
      <c r="P1152" s="19"/>
      <c r="Q1152" s="19"/>
    </row>
    <row r="1153" spans="2:17" x14ac:dyDescent="0.25">
      <c r="B1153" s="19"/>
      <c r="C1153" s="22"/>
      <c r="D1153" s="19"/>
      <c r="E1153" s="19"/>
      <c r="F1153" s="19"/>
      <c r="G1153" s="19"/>
      <c r="H1153" s="19"/>
      <c r="I1153" s="19"/>
      <c r="J1153" s="19"/>
      <c r="K1153" s="19"/>
      <c r="L1153" s="19"/>
      <c r="M1153" s="84"/>
      <c r="N1153" s="19"/>
      <c r="O1153" s="19"/>
      <c r="P1153" s="19"/>
      <c r="Q1153" s="19"/>
    </row>
    <row r="1154" spans="2:17" x14ac:dyDescent="0.25">
      <c r="B1154" s="19"/>
      <c r="C1154" s="22"/>
      <c r="D1154" s="19"/>
      <c r="E1154" s="19"/>
      <c r="F1154" s="19"/>
      <c r="G1154" s="19"/>
      <c r="H1154" s="19"/>
      <c r="I1154" s="19"/>
      <c r="J1154" s="19"/>
      <c r="K1154" s="19"/>
      <c r="L1154" s="19"/>
      <c r="M1154" s="84"/>
      <c r="N1154" s="19"/>
      <c r="O1154" s="19"/>
      <c r="P1154" s="19"/>
      <c r="Q1154" s="19"/>
    </row>
    <row r="1155" spans="2:17" x14ac:dyDescent="0.25">
      <c r="B1155" s="19"/>
      <c r="C1155" s="22"/>
      <c r="D1155" s="19"/>
      <c r="E1155" s="19"/>
      <c r="F1155" s="19"/>
      <c r="G1155" s="19"/>
      <c r="H1155" s="19"/>
      <c r="I1155" s="19"/>
      <c r="J1155" s="19"/>
      <c r="K1155" s="19"/>
      <c r="L1155" s="19"/>
      <c r="M1155" s="84"/>
      <c r="N1155" s="19"/>
      <c r="O1155" s="19"/>
      <c r="P1155" s="19"/>
      <c r="Q1155" s="19"/>
    </row>
    <row r="1156" spans="2:17" x14ac:dyDescent="0.25">
      <c r="B1156" s="19"/>
      <c r="C1156" s="22"/>
      <c r="D1156" s="19"/>
      <c r="E1156" s="19"/>
      <c r="F1156" s="19"/>
      <c r="G1156" s="19"/>
      <c r="H1156" s="19"/>
      <c r="I1156" s="19"/>
      <c r="J1156" s="19"/>
      <c r="K1156" s="19"/>
      <c r="L1156" s="19"/>
      <c r="M1156" s="84"/>
      <c r="N1156" s="19"/>
      <c r="O1156" s="19"/>
      <c r="P1156" s="19"/>
      <c r="Q1156" s="19"/>
    </row>
    <row r="1157" spans="2:17" x14ac:dyDescent="0.25">
      <c r="B1157" s="19"/>
      <c r="C1157" s="22"/>
      <c r="D1157" s="19"/>
      <c r="E1157" s="19"/>
      <c r="F1157" s="19"/>
      <c r="G1157" s="19"/>
      <c r="H1157" s="19"/>
      <c r="I1157" s="19"/>
      <c r="J1157" s="19"/>
      <c r="K1157" s="19"/>
      <c r="L1157" s="19"/>
      <c r="M1157" s="84"/>
      <c r="N1157" s="19"/>
      <c r="O1157" s="19"/>
      <c r="P1157" s="19"/>
      <c r="Q1157" s="19"/>
    </row>
    <row r="1158" spans="2:17" x14ac:dyDescent="0.25">
      <c r="B1158" s="19"/>
      <c r="C1158" s="22"/>
      <c r="D1158" s="19"/>
      <c r="E1158" s="19"/>
      <c r="F1158" s="19"/>
      <c r="G1158" s="19"/>
      <c r="H1158" s="19"/>
      <c r="I1158" s="19"/>
      <c r="J1158" s="19"/>
      <c r="K1158" s="19"/>
      <c r="L1158" s="19"/>
      <c r="M1158" s="84"/>
      <c r="N1158" s="19"/>
      <c r="O1158" s="19"/>
      <c r="P1158" s="19"/>
      <c r="Q1158" s="19"/>
    </row>
    <row r="1159" spans="2:17" x14ac:dyDescent="0.25">
      <c r="B1159" s="19"/>
      <c r="C1159" s="22"/>
      <c r="D1159" s="19"/>
      <c r="E1159" s="19"/>
      <c r="F1159" s="19"/>
      <c r="G1159" s="19"/>
      <c r="H1159" s="19"/>
      <c r="I1159" s="19"/>
      <c r="J1159" s="19"/>
      <c r="K1159" s="19"/>
      <c r="L1159" s="19"/>
      <c r="M1159" s="84"/>
      <c r="N1159" s="19"/>
      <c r="O1159" s="19"/>
      <c r="P1159" s="19"/>
      <c r="Q1159" s="19"/>
    </row>
    <row r="1160" spans="2:17" x14ac:dyDescent="0.25">
      <c r="B1160" s="19"/>
      <c r="C1160" s="22"/>
      <c r="D1160" s="19"/>
      <c r="E1160" s="19"/>
      <c r="F1160" s="19"/>
      <c r="G1160" s="19"/>
      <c r="H1160" s="19"/>
      <c r="I1160" s="19"/>
      <c r="J1160" s="19"/>
      <c r="K1160" s="19"/>
      <c r="L1160" s="19"/>
      <c r="M1160" s="84"/>
      <c r="N1160" s="19"/>
      <c r="O1160" s="19"/>
      <c r="P1160" s="19"/>
      <c r="Q1160" s="19"/>
    </row>
    <row r="1161" spans="2:17" x14ac:dyDescent="0.25">
      <c r="B1161" s="19"/>
      <c r="C1161" s="22"/>
      <c r="D1161" s="19"/>
      <c r="E1161" s="19"/>
      <c r="F1161" s="19"/>
      <c r="G1161" s="19"/>
      <c r="H1161" s="19"/>
      <c r="I1161" s="19"/>
      <c r="J1161" s="19"/>
      <c r="K1161" s="19"/>
      <c r="L1161" s="19"/>
      <c r="M1161" s="84"/>
      <c r="N1161" s="19"/>
      <c r="O1161" s="19"/>
      <c r="P1161" s="19"/>
      <c r="Q1161" s="19"/>
    </row>
    <row r="1162" spans="2:17" x14ac:dyDescent="0.25">
      <c r="B1162" s="19"/>
      <c r="C1162" s="22"/>
      <c r="D1162" s="19"/>
      <c r="E1162" s="19"/>
      <c r="F1162" s="19"/>
      <c r="G1162" s="19"/>
      <c r="H1162" s="19"/>
      <c r="I1162" s="19"/>
      <c r="J1162" s="19"/>
      <c r="K1162" s="19"/>
      <c r="L1162" s="19"/>
      <c r="M1162" s="84"/>
      <c r="N1162" s="19"/>
      <c r="O1162" s="19"/>
      <c r="P1162" s="19"/>
      <c r="Q1162" s="19"/>
    </row>
    <row r="1163" spans="2:17" x14ac:dyDescent="0.25">
      <c r="B1163" s="19"/>
      <c r="C1163" s="22"/>
      <c r="D1163" s="19"/>
      <c r="E1163" s="19"/>
      <c r="F1163" s="19"/>
      <c r="G1163" s="19"/>
      <c r="H1163" s="19"/>
      <c r="I1163" s="19"/>
      <c r="J1163" s="19"/>
      <c r="K1163" s="19"/>
      <c r="L1163" s="19"/>
      <c r="M1163" s="84"/>
      <c r="N1163" s="19"/>
      <c r="O1163" s="19"/>
      <c r="P1163" s="19"/>
      <c r="Q1163" s="19"/>
    </row>
    <row r="1164" spans="2:17" x14ac:dyDescent="0.25">
      <c r="B1164" s="19"/>
      <c r="C1164" s="22"/>
      <c r="D1164" s="19"/>
      <c r="E1164" s="19"/>
      <c r="F1164" s="19"/>
      <c r="G1164" s="19"/>
      <c r="H1164" s="19"/>
      <c r="I1164" s="19"/>
      <c r="J1164" s="19"/>
      <c r="K1164" s="19"/>
      <c r="L1164" s="19"/>
      <c r="M1164" s="84"/>
      <c r="N1164" s="19"/>
      <c r="O1164" s="19"/>
      <c r="P1164" s="19"/>
      <c r="Q1164" s="19"/>
    </row>
    <row r="1165" spans="2:17" x14ac:dyDescent="0.25">
      <c r="B1165" s="19"/>
      <c r="C1165" s="22"/>
      <c r="D1165" s="19"/>
      <c r="E1165" s="19"/>
      <c r="F1165" s="19"/>
      <c r="G1165" s="19"/>
      <c r="H1165" s="19"/>
      <c r="I1165" s="19"/>
      <c r="J1165" s="19"/>
      <c r="K1165" s="19"/>
      <c r="L1165" s="19"/>
      <c r="M1165" s="84"/>
      <c r="N1165" s="19"/>
      <c r="O1165" s="19"/>
      <c r="P1165" s="19"/>
      <c r="Q1165" s="19"/>
    </row>
    <row r="1166" spans="2:17" x14ac:dyDescent="0.25">
      <c r="B1166" s="19"/>
      <c r="C1166" s="22"/>
      <c r="D1166" s="19"/>
      <c r="E1166" s="19"/>
      <c r="F1166" s="19"/>
      <c r="G1166" s="19"/>
      <c r="H1166" s="19"/>
      <c r="I1166" s="19"/>
      <c r="J1166" s="19"/>
      <c r="K1166" s="19"/>
      <c r="L1166" s="19"/>
      <c r="M1166" s="84"/>
      <c r="N1166" s="19"/>
      <c r="O1166" s="19"/>
      <c r="P1166" s="19"/>
      <c r="Q1166" s="19"/>
    </row>
    <row r="1167" spans="2:17" x14ac:dyDescent="0.25">
      <c r="B1167" s="19"/>
      <c r="C1167" s="22"/>
      <c r="D1167" s="19"/>
      <c r="E1167" s="19"/>
      <c r="F1167" s="19"/>
      <c r="G1167" s="19"/>
      <c r="H1167" s="19"/>
      <c r="I1167" s="19"/>
      <c r="J1167" s="19"/>
      <c r="K1167" s="19"/>
      <c r="L1167" s="19"/>
      <c r="M1167" s="84"/>
      <c r="N1167" s="19"/>
      <c r="O1167" s="19"/>
      <c r="P1167" s="19"/>
      <c r="Q1167" s="19"/>
    </row>
    <row r="1168" spans="2:17" x14ac:dyDescent="0.25">
      <c r="B1168" s="19"/>
      <c r="C1168" s="22"/>
      <c r="D1168" s="19"/>
      <c r="E1168" s="19"/>
      <c r="F1168" s="19"/>
      <c r="G1168" s="19"/>
      <c r="H1168" s="19"/>
      <c r="I1168" s="19"/>
      <c r="J1168" s="19"/>
      <c r="K1168" s="19"/>
      <c r="L1168" s="19"/>
      <c r="M1168" s="84"/>
      <c r="N1168" s="19"/>
      <c r="O1168" s="19"/>
      <c r="P1168" s="19"/>
      <c r="Q1168" s="19"/>
    </row>
    <row r="1169" spans="2:17" x14ac:dyDescent="0.25">
      <c r="B1169" s="19"/>
      <c r="C1169" s="22"/>
      <c r="D1169" s="19"/>
      <c r="E1169" s="19"/>
      <c r="F1169" s="19"/>
      <c r="G1169" s="19"/>
      <c r="H1169" s="19"/>
      <c r="I1169" s="19"/>
      <c r="J1169" s="19"/>
      <c r="K1169" s="19"/>
      <c r="L1169" s="19"/>
      <c r="M1169" s="84"/>
      <c r="N1169" s="19"/>
      <c r="O1169" s="19"/>
      <c r="P1169" s="19"/>
      <c r="Q1169" s="19"/>
    </row>
    <row r="1170" spans="2:17" x14ac:dyDescent="0.25">
      <c r="B1170" s="19"/>
      <c r="C1170" s="22"/>
      <c r="D1170" s="19"/>
      <c r="E1170" s="19"/>
      <c r="F1170" s="19"/>
      <c r="G1170" s="19"/>
      <c r="H1170" s="19"/>
      <c r="I1170" s="19"/>
      <c r="J1170" s="19"/>
      <c r="K1170" s="19"/>
      <c r="L1170" s="19"/>
      <c r="M1170" s="84"/>
      <c r="N1170" s="19"/>
      <c r="O1170" s="19"/>
      <c r="P1170" s="19"/>
      <c r="Q1170" s="19"/>
    </row>
    <row r="1171" spans="2:17" x14ac:dyDescent="0.25">
      <c r="B1171" s="19"/>
      <c r="C1171" s="22"/>
      <c r="D1171" s="19"/>
      <c r="E1171" s="19"/>
      <c r="F1171" s="19"/>
      <c r="G1171" s="19"/>
      <c r="H1171" s="19"/>
      <c r="I1171" s="19"/>
      <c r="J1171" s="19"/>
      <c r="K1171" s="19"/>
      <c r="L1171" s="19"/>
      <c r="M1171" s="84"/>
      <c r="N1171" s="19"/>
      <c r="O1171" s="19"/>
      <c r="P1171" s="19"/>
      <c r="Q1171" s="19"/>
    </row>
    <row r="1172" spans="2:17" x14ac:dyDescent="0.25">
      <c r="B1172" s="19"/>
      <c r="C1172" s="22"/>
      <c r="D1172" s="19"/>
      <c r="E1172" s="19"/>
      <c r="F1172" s="19"/>
      <c r="G1172" s="19"/>
      <c r="H1172" s="19"/>
      <c r="I1172" s="19"/>
      <c r="J1172" s="19"/>
      <c r="K1172" s="19"/>
      <c r="L1172" s="19"/>
      <c r="M1172" s="84"/>
      <c r="N1172" s="19"/>
      <c r="O1172" s="19"/>
      <c r="P1172" s="19"/>
      <c r="Q1172" s="19"/>
    </row>
    <row r="1173" spans="2:17" x14ac:dyDescent="0.25">
      <c r="B1173" s="19"/>
      <c r="C1173" s="22"/>
      <c r="D1173" s="19"/>
      <c r="E1173" s="19"/>
      <c r="F1173" s="19"/>
      <c r="G1173" s="19"/>
      <c r="H1173" s="19"/>
      <c r="I1173" s="19"/>
      <c r="J1173" s="19"/>
      <c r="K1173" s="19"/>
      <c r="L1173" s="19"/>
      <c r="M1173" s="84"/>
      <c r="N1173" s="19"/>
      <c r="O1173" s="19"/>
      <c r="P1173" s="19"/>
      <c r="Q1173" s="19"/>
    </row>
    <row r="1174" spans="2:17" x14ac:dyDescent="0.25">
      <c r="B1174" s="19"/>
      <c r="C1174" s="22"/>
      <c r="D1174" s="19"/>
      <c r="E1174" s="19"/>
      <c r="F1174" s="19"/>
      <c r="G1174" s="19"/>
      <c r="H1174" s="19"/>
      <c r="I1174" s="19"/>
      <c r="J1174" s="19"/>
      <c r="K1174" s="19"/>
      <c r="L1174" s="19"/>
      <c r="M1174" s="84"/>
      <c r="N1174" s="19"/>
      <c r="O1174" s="19"/>
      <c r="P1174" s="19"/>
      <c r="Q1174" s="19"/>
    </row>
    <row r="1175" spans="2:17" x14ac:dyDescent="0.25">
      <c r="B1175" s="19"/>
      <c r="C1175" s="22"/>
      <c r="D1175" s="19"/>
      <c r="E1175" s="19"/>
      <c r="F1175" s="19"/>
      <c r="G1175" s="19"/>
      <c r="H1175" s="19"/>
      <c r="I1175" s="19"/>
      <c r="J1175" s="19"/>
      <c r="K1175" s="19"/>
      <c r="L1175" s="19"/>
      <c r="M1175" s="84"/>
      <c r="N1175" s="19"/>
      <c r="O1175" s="19"/>
      <c r="P1175" s="19"/>
      <c r="Q1175" s="19"/>
    </row>
    <row r="1176" spans="2:17" x14ac:dyDescent="0.25">
      <c r="B1176" s="19"/>
      <c r="C1176" s="22"/>
      <c r="D1176" s="19"/>
      <c r="E1176" s="19"/>
      <c r="F1176" s="19"/>
      <c r="G1176" s="19"/>
      <c r="H1176" s="19"/>
      <c r="I1176" s="19"/>
      <c r="J1176" s="19"/>
      <c r="K1176" s="19"/>
      <c r="L1176" s="19"/>
      <c r="M1176" s="84"/>
      <c r="N1176" s="19"/>
      <c r="O1176" s="19"/>
      <c r="P1176" s="19"/>
      <c r="Q1176" s="19"/>
    </row>
    <row r="1177" spans="2:17" x14ac:dyDescent="0.25">
      <c r="B1177" s="19"/>
      <c r="C1177" s="22"/>
      <c r="D1177" s="19"/>
      <c r="E1177" s="19"/>
      <c r="F1177" s="19"/>
      <c r="G1177" s="19"/>
      <c r="H1177" s="19"/>
      <c r="I1177" s="19"/>
      <c r="J1177" s="19"/>
      <c r="K1177" s="19"/>
      <c r="L1177" s="19"/>
      <c r="M1177" s="84"/>
      <c r="N1177" s="19"/>
      <c r="O1177" s="19"/>
      <c r="P1177" s="19"/>
      <c r="Q1177" s="19"/>
    </row>
    <row r="1178" spans="2:17" x14ac:dyDescent="0.25">
      <c r="B1178" s="19"/>
      <c r="C1178" s="22"/>
      <c r="D1178" s="19"/>
      <c r="E1178" s="19"/>
      <c r="F1178" s="19"/>
      <c r="G1178" s="19"/>
      <c r="H1178" s="19"/>
      <c r="I1178" s="19"/>
      <c r="J1178" s="19"/>
      <c r="K1178" s="19"/>
      <c r="L1178" s="19"/>
      <c r="M1178" s="84"/>
      <c r="N1178" s="19"/>
      <c r="O1178" s="19"/>
      <c r="P1178" s="19"/>
      <c r="Q1178" s="19"/>
    </row>
    <row r="1179" spans="2:17" x14ac:dyDescent="0.25">
      <c r="B1179" s="19"/>
      <c r="C1179" s="22"/>
      <c r="D1179" s="19"/>
      <c r="E1179" s="19"/>
      <c r="F1179" s="19"/>
      <c r="G1179" s="19"/>
      <c r="H1179" s="19"/>
      <c r="I1179" s="19"/>
      <c r="J1179" s="19"/>
      <c r="K1179" s="19"/>
      <c r="L1179" s="19"/>
      <c r="M1179" s="84"/>
      <c r="N1179" s="19"/>
      <c r="O1179" s="19"/>
      <c r="P1179" s="19"/>
      <c r="Q1179" s="19"/>
    </row>
    <row r="1180" spans="2:17" x14ac:dyDescent="0.25">
      <c r="B1180" s="19"/>
      <c r="C1180" s="22"/>
      <c r="D1180" s="19"/>
      <c r="E1180" s="19"/>
      <c r="F1180" s="19"/>
      <c r="G1180" s="19"/>
      <c r="H1180" s="19"/>
      <c r="I1180" s="19"/>
      <c r="J1180" s="19"/>
      <c r="K1180" s="19"/>
      <c r="L1180" s="19"/>
      <c r="M1180" s="84"/>
      <c r="N1180" s="19"/>
      <c r="O1180" s="19"/>
      <c r="P1180" s="19"/>
      <c r="Q1180" s="19"/>
    </row>
    <row r="1181" spans="2:17" x14ac:dyDescent="0.25">
      <c r="B1181" s="19"/>
      <c r="C1181" s="22"/>
      <c r="D1181" s="19"/>
      <c r="E1181" s="19"/>
      <c r="F1181" s="19"/>
      <c r="G1181" s="19"/>
      <c r="H1181" s="19"/>
      <c r="I1181" s="19"/>
      <c r="J1181" s="19"/>
      <c r="K1181" s="19"/>
      <c r="L1181" s="19"/>
      <c r="M1181" s="84"/>
      <c r="N1181" s="19"/>
      <c r="O1181" s="19"/>
      <c r="P1181" s="19"/>
      <c r="Q1181" s="19"/>
    </row>
    <row r="1182" spans="2:17" x14ac:dyDescent="0.25">
      <c r="B1182" s="19"/>
      <c r="C1182" s="22"/>
      <c r="D1182" s="19"/>
      <c r="E1182" s="19"/>
      <c r="F1182" s="19"/>
      <c r="G1182" s="19"/>
      <c r="H1182" s="19"/>
      <c r="I1182" s="19"/>
      <c r="J1182" s="19"/>
      <c r="K1182" s="19"/>
      <c r="L1182" s="19"/>
      <c r="M1182" s="84"/>
      <c r="N1182" s="19"/>
      <c r="O1182" s="19"/>
      <c r="P1182" s="19"/>
      <c r="Q1182" s="19"/>
    </row>
    <row r="1183" spans="2:17" x14ac:dyDescent="0.25">
      <c r="B1183" s="19"/>
      <c r="C1183" s="22"/>
      <c r="D1183" s="19"/>
      <c r="E1183" s="19"/>
      <c r="F1183" s="19"/>
      <c r="G1183" s="19"/>
      <c r="H1183" s="19"/>
      <c r="I1183" s="19"/>
      <c r="J1183" s="19"/>
      <c r="K1183" s="19"/>
      <c r="L1183" s="19"/>
      <c r="M1183" s="84"/>
      <c r="N1183" s="19"/>
      <c r="O1183" s="19"/>
      <c r="P1183" s="19"/>
      <c r="Q1183" s="19"/>
    </row>
    <row r="1184" spans="2:17" x14ac:dyDescent="0.25">
      <c r="B1184" s="19"/>
      <c r="C1184" s="22"/>
      <c r="D1184" s="19"/>
      <c r="E1184" s="19"/>
      <c r="F1184" s="19"/>
      <c r="G1184" s="19"/>
      <c r="H1184" s="19"/>
      <c r="I1184" s="19"/>
      <c r="J1184" s="19"/>
      <c r="K1184" s="19"/>
      <c r="L1184" s="19"/>
      <c r="M1184" s="84"/>
      <c r="N1184" s="19"/>
      <c r="O1184" s="19"/>
      <c r="P1184" s="19"/>
      <c r="Q1184" s="19"/>
    </row>
    <row r="1185" spans="2:17" x14ac:dyDescent="0.25">
      <c r="B1185" s="19"/>
      <c r="C1185" s="22"/>
      <c r="D1185" s="19"/>
      <c r="E1185" s="19"/>
      <c r="F1185" s="19"/>
      <c r="G1185" s="19"/>
      <c r="H1185" s="19"/>
      <c r="I1185" s="19"/>
      <c r="J1185" s="19"/>
      <c r="K1185" s="19"/>
      <c r="L1185" s="19"/>
      <c r="M1185" s="84"/>
      <c r="N1185" s="19"/>
      <c r="O1185" s="19"/>
      <c r="P1185" s="19"/>
      <c r="Q1185" s="19"/>
    </row>
    <row r="1186" spans="2:17" x14ac:dyDescent="0.25">
      <c r="B1186" s="19"/>
      <c r="C1186" s="22"/>
      <c r="D1186" s="19"/>
      <c r="E1186" s="19"/>
      <c r="F1186" s="19"/>
      <c r="G1186" s="19"/>
      <c r="H1186" s="19"/>
      <c r="I1186" s="19"/>
      <c r="J1186" s="19"/>
      <c r="K1186" s="19"/>
      <c r="L1186" s="19"/>
      <c r="M1186" s="84"/>
      <c r="N1186" s="19"/>
      <c r="O1186" s="19"/>
      <c r="P1186" s="19"/>
      <c r="Q1186" s="19"/>
    </row>
    <row r="1187" spans="2:17" x14ac:dyDescent="0.25">
      <c r="B1187" s="19"/>
      <c r="C1187" s="22"/>
      <c r="D1187" s="19"/>
      <c r="E1187" s="19"/>
      <c r="F1187" s="19"/>
      <c r="G1187" s="19"/>
      <c r="H1187" s="19"/>
      <c r="I1187" s="19"/>
      <c r="J1187" s="19"/>
      <c r="K1187" s="19"/>
      <c r="L1187" s="19"/>
      <c r="M1187" s="84"/>
      <c r="N1187" s="19"/>
      <c r="O1187" s="19"/>
      <c r="P1187" s="19"/>
      <c r="Q1187" s="19"/>
    </row>
    <row r="1188" spans="2:17" x14ac:dyDescent="0.25">
      <c r="B1188" s="19"/>
      <c r="C1188" s="22"/>
      <c r="D1188" s="19"/>
      <c r="E1188" s="19"/>
      <c r="F1188" s="19"/>
      <c r="G1188" s="19"/>
      <c r="H1188" s="19"/>
      <c r="I1188" s="19"/>
      <c r="J1188" s="19"/>
      <c r="K1188" s="19"/>
      <c r="L1188" s="19"/>
      <c r="M1188" s="84"/>
      <c r="N1188" s="19"/>
      <c r="O1188" s="19"/>
      <c r="P1188" s="19"/>
      <c r="Q1188" s="19"/>
    </row>
    <row r="1189" spans="2:17" x14ac:dyDescent="0.25">
      <c r="B1189" s="19"/>
      <c r="C1189" s="22"/>
      <c r="D1189" s="19"/>
      <c r="E1189" s="19"/>
      <c r="F1189" s="19"/>
      <c r="G1189" s="19"/>
      <c r="H1189" s="19"/>
      <c r="I1189" s="19"/>
      <c r="J1189" s="19"/>
      <c r="K1189" s="19"/>
      <c r="L1189" s="19"/>
      <c r="M1189" s="84"/>
      <c r="N1189" s="19"/>
      <c r="O1189" s="19"/>
      <c r="P1189" s="19"/>
      <c r="Q1189" s="19"/>
    </row>
    <row r="1190" spans="2:17" x14ac:dyDescent="0.25">
      <c r="B1190" s="19"/>
      <c r="C1190" s="22"/>
      <c r="D1190" s="19"/>
      <c r="E1190" s="19"/>
      <c r="F1190" s="19"/>
      <c r="G1190" s="19"/>
      <c r="H1190" s="19"/>
      <c r="I1190" s="19"/>
      <c r="J1190" s="19"/>
      <c r="K1190" s="19"/>
      <c r="L1190" s="19"/>
      <c r="M1190" s="84"/>
      <c r="N1190" s="19"/>
      <c r="O1190" s="19"/>
      <c r="P1190" s="19"/>
      <c r="Q1190" s="19"/>
    </row>
    <row r="1191" spans="2:17" x14ac:dyDescent="0.25">
      <c r="B1191" s="19"/>
      <c r="C1191" s="22"/>
      <c r="D1191" s="19"/>
      <c r="E1191" s="19"/>
      <c r="F1191" s="19"/>
      <c r="G1191" s="19"/>
      <c r="H1191" s="19"/>
      <c r="I1191" s="19"/>
      <c r="J1191" s="19"/>
      <c r="K1191" s="19"/>
      <c r="L1191" s="19"/>
      <c r="M1191" s="84"/>
      <c r="N1191" s="19"/>
      <c r="O1191" s="19"/>
      <c r="P1191" s="19"/>
      <c r="Q1191" s="19"/>
    </row>
    <row r="1192" spans="2:17" x14ac:dyDescent="0.25">
      <c r="B1192" s="19"/>
      <c r="C1192" s="22"/>
      <c r="D1192" s="19"/>
      <c r="E1192" s="19"/>
      <c r="F1192" s="19"/>
      <c r="G1192" s="19"/>
      <c r="H1192" s="19"/>
      <c r="I1192" s="19"/>
      <c r="J1192" s="19"/>
      <c r="K1192" s="19"/>
      <c r="L1192" s="19"/>
      <c r="M1192" s="84"/>
      <c r="N1192" s="19"/>
      <c r="O1192" s="19"/>
      <c r="P1192" s="19"/>
      <c r="Q1192" s="19"/>
    </row>
    <row r="1193" spans="2:17" x14ac:dyDescent="0.25">
      <c r="B1193" s="19"/>
      <c r="C1193" s="22"/>
      <c r="D1193" s="19"/>
      <c r="E1193" s="19"/>
      <c r="F1193" s="19"/>
      <c r="G1193" s="19"/>
      <c r="H1193" s="19"/>
      <c r="I1193" s="19"/>
      <c r="J1193" s="19"/>
      <c r="K1193" s="19"/>
      <c r="L1193" s="19"/>
      <c r="M1193" s="84"/>
      <c r="N1193" s="19"/>
      <c r="O1193" s="19"/>
      <c r="P1193" s="19"/>
      <c r="Q1193" s="19"/>
    </row>
    <row r="1194" spans="2:17" x14ac:dyDescent="0.25">
      <c r="B1194" s="19"/>
      <c r="C1194" s="22"/>
      <c r="D1194" s="19"/>
      <c r="E1194" s="19"/>
      <c r="F1194" s="19"/>
      <c r="G1194" s="19"/>
      <c r="H1194" s="19"/>
      <c r="I1194" s="19"/>
      <c r="J1194" s="19"/>
      <c r="K1194" s="19"/>
      <c r="L1194" s="19"/>
      <c r="M1194" s="84"/>
      <c r="N1194" s="19"/>
      <c r="O1194" s="19"/>
      <c r="P1194" s="19"/>
      <c r="Q1194" s="19"/>
    </row>
    <row r="1195" spans="2:17" x14ac:dyDescent="0.25">
      <c r="B1195" s="19"/>
      <c r="C1195" s="22"/>
      <c r="D1195" s="19"/>
      <c r="E1195" s="19"/>
      <c r="F1195" s="19"/>
      <c r="G1195" s="19"/>
      <c r="H1195" s="19"/>
      <c r="I1195" s="19"/>
      <c r="J1195" s="19"/>
      <c r="K1195" s="19"/>
      <c r="L1195" s="19"/>
      <c r="M1195" s="84"/>
      <c r="N1195" s="19"/>
      <c r="O1195" s="19"/>
      <c r="P1195" s="19"/>
      <c r="Q1195" s="19"/>
    </row>
    <row r="1196" spans="2:17" x14ac:dyDescent="0.25">
      <c r="B1196" s="19"/>
      <c r="C1196" s="22"/>
      <c r="D1196" s="19"/>
      <c r="E1196" s="19"/>
      <c r="F1196" s="19"/>
      <c r="G1196" s="19"/>
      <c r="H1196" s="19"/>
      <c r="I1196" s="19"/>
      <c r="J1196" s="19"/>
      <c r="K1196" s="19"/>
      <c r="L1196" s="19"/>
      <c r="M1196" s="84"/>
      <c r="N1196" s="19"/>
      <c r="O1196" s="19"/>
      <c r="P1196" s="19"/>
      <c r="Q1196" s="19"/>
    </row>
    <row r="1197" spans="2:17" x14ac:dyDescent="0.25">
      <c r="B1197" s="19"/>
      <c r="C1197" s="22"/>
      <c r="D1197" s="19"/>
      <c r="E1197" s="19"/>
      <c r="F1197" s="19"/>
      <c r="G1197" s="19"/>
      <c r="H1197" s="19"/>
      <c r="I1197" s="19"/>
      <c r="J1197" s="19"/>
      <c r="K1197" s="19"/>
      <c r="L1197" s="19"/>
      <c r="M1197" s="84"/>
      <c r="N1197" s="19"/>
      <c r="O1197" s="19"/>
      <c r="P1197" s="19"/>
      <c r="Q1197" s="19"/>
    </row>
    <row r="1198" spans="2:17" x14ac:dyDescent="0.25">
      <c r="B1198" s="19"/>
      <c r="C1198" s="22"/>
      <c r="D1198" s="19"/>
      <c r="E1198" s="19"/>
      <c r="F1198" s="19"/>
      <c r="G1198" s="19"/>
      <c r="H1198" s="19"/>
      <c r="I1198" s="19"/>
      <c r="J1198" s="19"/>
      <c r="K1198" s="19"/>
      <c r="L1198" s="19"/>
      <c r="M1198" s="84"/>
      <c r="N1198" s="19"/>
      <c r="O1198" s="19"/>
      <c r="P1198" s="19"/>
      <c r="Q1198" s="19"/>
    </row>
    <row r="1199" spans="2:17" x14ac:dyDescent="0.25">
      <c r="B1199" s="19"/>
      <c r="C1199" s="22"/>
      <c r="D1199" s="19"/>
      <c r="E1199" s="19"/>
      <c r="F1199" s="19"/>
      <c r="G1199" s="19"/>
      <c r="H1199" s="19"/>
      <c r="I1199" s="19"/>
      <c r="J1199" s="19"/>
      <c r="K1199" s="19"/>
      <c r="L1199" s="19"/>
      <c r="M1199" s="84"/>
      <c r="N1199" s="19"/>
      <c r="O1199" s="19"/>
      <c r="P1199" s="19"/>
      <c r="Q1199" s="19"/>
    </row>
    <row r="1200" spans="2:17" x14ac:dyDescent="0.25">
      <c r="B1200" s="19"/>
      <c r="C1200" s="22"/>
      <c r="D1200" s="19"/>
      <c r="E1200" s="19"/>
      <c r="F1200" s="19"/>
      <c r="G1200" s="19"/>
      <c r="H1200" s="19"/>
      <c r="I1200" s="19"/>
      <c r="J1200" s="19"/>
      <c r="K1200" s="19"/>
      <c r="L1200" s="19"/>
      <c r="M1200" s="84"/>
      <c r="N1200" s="19"/>
      <c r="O1200" s="19"/>
      <c r="P1200" s="19"/>
      <c r="Q1200" s="19"/>
    </row>
    <row r="1201" spans="2:17" x14ac:dyDescent="0.25">
      <c r="B1201" s="19"/>
      <c r="C1201" s="22"/>
      <c r="D1201" s="19"/>
      <c r="E1201" s="19"/>
      <c r="F1201" s="19"/>
      <c r="G1201" s="19"/>
      <c r="H1201" s="19"/>
      <c r="I1201" s="19"/>
      <c r="J1201" s="19"/>
      <c r="K1201" s="19"/>
      <c r="L1201" s="19"/>
      <c r="M1201" s="84"/>
      <c r="N1201" s="19"/>
      <c r="O1201" s="19"/>
      <c r="P1201" s="19"/>
      <c r="Q1201" s="19"/>
    </row>
    <row r="1202" spans="2:17" x14ac:dyDescent="0.25">
      <c r="B1202" s="19"/>
      <c r="C1202" s="22"/>
      <c r="D1202" s="19"/>
      <c r="E1202" s="19"/>
      <c r="F1202" s="19"/>
      <c r="G1202" s="19"/>
      <c r="H1202" s="19"/>
      <c r="I1202" s="19"/>
      <c r="J1202" s="19"/>
      <c r="K1202" s="19"/>
      <c r="L1202" s="19"/>
      <c r="M1202" s="84"/>
      <c r="N1202" s="19"/>
      <c r="O1202" s="19"/>
      <c r="P1202" s="19"/>
      <c r="Q1202" s="19"/>
    </row>
    <row r="1203" spans="2:17" x14ac:dyDescent="0.25">
      <c r="B1203" s="19"/>
      <c r="C1203" s="22"/>
      <c r="D1203" s="19"/>
      <c r="E1203" s="19"/>
      <c r="F1203" s="19"/>
      <c r="G1203" s="19"/>
      <c r="H1203" s="19"/>
      <c r="I1203" s="19"/>
      <c r="J1203" s="19"/>
      <c r="K1203" s="19"/>
      <c r="L1203" s="19"/>
      <c r="M1203" s="84"/>
      <c r="N1203" s="19"/>
      <c r="O1203" s="19"/>
      <c r="P1203" s="19"/>
      <c r="Q1203" s="19"/>
    </row>
    <row r="1204" spans="2:17" x14ac:dyDescent="0.25">
      <c r="B1204" s="19"/>
      <c r="C1204" s="22"/>
      <c r="D1204" s="19"/>
      <c r="E1204" s="19"/>
      <c r="F1204" s="19"/>
      <c r="G1204" s="19"/>
      <c r="H1204" s="19"/>
      <c r="I1204" s="19"/>
      <c r="J1204" s="19"/>
      <c r="K1204" s="19"/>
      <c r="L1204" s="19"/>
      <c r="M1204" s="84"/>
      <c r="N1204" s="19"/>
      <c r="O1204" s="19"/>
      <c r="P1204" s="19"/>
      <c r="Q1204" s="19"/>
    </row>
    <row r="1205" spans="2:17" x14ac:dyDescent="0.25">
      <c r="B1205" s="19"/>
      <c r="C1205" s="22"/>
      <c r="D1205" s="19"/>
      <c r="E1205" s="19"/>
      <c r="F1205" s="19"/>
      <c r="G1205" s="19"/>
      <c r="H1205" s="19"/>
      <c r="I1205" s="19"/>
      <c r="J1205" s="19"/>
      <c r="K1205" s="19"/>
      <c r="L1205" s="19"/>
      <c r="M1205" s="84"/>
      <c r="N1205" s="19"/>
      <c r="O1205" s="19"/>
      <c r="P1205" s="19"/>
      <c r="Q1205" s="19"/>
    </row>
    <row r="1206" spans="2:17" x14ac:dyDescent="0.25">
      <c r="B1206" s="19"/>
      <c r="C1206" s="22"/>
      <c r="D1206" s="19"/>
      <c r="E1206" s="19"/>
      <c r="F1206" s="19"/>
      <c r="G1206" s="19"/>
      <c r="H1206" s="19"/>
      <c r="I1206" s="19"/>
      <c r="J1206" s="19"/>
      <c r="K1206" s="19"/>
      <c r="L1206" s="19"/>
      <c r="M1206" s="84"/>
      <c r="N1206" s="19"/>
      <c r="O1206" s="19"/>
      <c r="P1206" s="19"/>
      <c r="Q1206" s="19"/>
    </row>
    <row r="1207" spans="2:17" x14ac:dyDescent="0.25">
      <c r="B1207" s="19"/>
      <c r="C1207" s="22"/>
      <c r="D1207" s="19"/>
      <c r="E1207" s="19"/>
      <c r="F1207" s="19"/>
      <c r="G1207" s="19"/>
      <c r="H1207" s="19"/>
      <c r="I1207" s="19"/>
      <c r="J1207" s="19"/>
      <c r="K1207" s="19"/>
      <c r="L1207" s="19"/>
      <c r="M1207" s="84"/>
      <c r="N1207" s="19"/>
      <c r="O1207" s="19"/>
      <c r="P1207" s="19"/>
      <c r="Q1207" s="19"/>
    </row>
    <row r="1208" spans="2:17" x14ac:dyDescent="0.25">
      <c r="B1208" s="19"/>
      <c r="C1208" s="22"/>
      <c r="D1208" s="19"/>
      <c r="E1208" s="19"/>
      <c r="F1208" s="19"/>
      <c r="G1208" s="19"/>
      <c r="H1208" s="19"/>
      <c r="I1208" s="19"/>
      <c r="J1208" s="19"/>
      <c r="K1208" s="19"/>
      <c r="L1208" s="19"/>
      <c r="M1208" s="84"/>
      <c r="N1208" s="19"/>
      <c r="O1208" s="19"/>
      <c r="P1208" s="19"/>
      <c r="Q1208" s="19"/>
    </row>
    <row r="1209" spans="2:17" x14ac:dyDescent="0.25">
      <c r="B1209" s="19"/>
      <c r="C1209" s="22"/>
      <c r="D1209" s="19"/>
      <c r="E1209" s="19"/>
      <c r="F1209" s="19"/>
      <c r="G1209" s="19"/>
      <c r="H1209" s="19"/>
      <c r="I1209" s="19"/>
      <c r="J1209" s="19"/>
      <c r="K1209" s="19"/>
      <c r="L1209" s="19"/>
      <c r="M1209" s="84"/>
      <c r="N1209" s="19"/>
      <c r="O1209" s="19"/>
      <c r="P1209" s="19"/>
      <c r="Q1209" s="19"/>
    </row>
    <row r="1210" spans="2:17" x14ac:dyDescent="0.25">
      <c r="B1210" s="19"/>
      <c r="C1210" s="22"/>
      <c r="D1210" s="19"/>
      <c r="E1210" s="19"/>
      <c r="F1210" s="19"/>
      <c r="G1210" s="19"/>
      <c r="H1210" s="19"/>
      <c r="I1210" s="19"/>
      <c r="J1210" s="19"/>
      <c r="K1210" s="19"/>
      <c r="L1210" s="19"/>
      <c r="M1210" s="84"/>
      <c r="N1210" s="19"/>
      <c r="O1210" s="19"/>
      <c r="P1210" s="19"/>
      <c r="Q1210" s="19"/>
    </row>
    <row r="1211" spans="2:17" x14ac:dyDescent="0.25">
      <c r="B1211" s="19"/>
      <c r="C1211" s="22"/>
      <c r="D1211" s="19"/>
      <c r="E1211" s="19"/>
      <c r="F1211" s="19"/>
      <c r="G1211" s="19"/>
      <c r="H1211" s="19"/>
      <c r="I1211" s="19"/>
      <c r="J1211" s="19"/>
      <c r="K1211" s="19"/>
      <c r="L1211" s="19"/>
      <c r="M1211" s="84"/>
      <c r="N1211" s="19"/>
      <c r="O1211" s="19"/>
      <c r="P1211" s="19"/>
      <c r="Q1211" s="19"/>
    </row>
    <row r="1212" spans="2:17" x14ac:dyDescent="0.25">
      <c r="B1212" s="19"/>
      <c r="C1212" s="22"/>
      <c r="D1212" s="19"/>
      <c r="E1212" s="19"/>
      <c r="F1212" s="19"/>
      <c r="G1212" s="19"/>
      <c r="H1212" s="19"/>
      <c r="I1212" s="19"/>
      <c r="J1212" s="19"/>
      <c r="K1212" s="19"/>
      <c r="L1212" s="19"/>
      <c r="M1212" s="84"/>
      <c r="N1212" s="19"/>
      <c r="O1212" s="19"/>
      <c r="P1212" s="19"/>
      <c r="Q1212" s="19"/>
    </row>
    <row r="1213" spans="2:17" x14ac:dyDescent="0.25">
      <c r="B1213" s="19"/>
      <c r="C1213" s="22"/>
      <c r="D1213" s="19"/>
      <c r="E1213" s="19"/>
      <c r="F1213" s="19"/>
      <c r="G1213" s="19"/>
      <c r="H1213" s="19"/>
      <c r="I1213" s="19"/>
      <c r="J1213" s="19"/>
      <c r="K1213" s="19"/>
      <c r="L1213" s="19"/>
      <c r="M1213" s="84"/>
      <c r="N1213" s="19"/>
      <c r="O1213" s="19"/>
      <c r="P1213" s="19"/>
      <c r="Q1213" s="19"/>
    </row>
    <row r="1214" spans="2:17" x14ac:dyDescent="0.25">
      <c r="B1214" s="19"/>
      <c r="C1214" s="22"/>
      <c r="D1214" s="19"/>
      <c r="E1214" s="19"/>
      <c r="F1214" s="19"/>
      <c r="G1214" s="19"/>
      <c r="H1214" s="19"/>
      <c r="I1214" s="19"/>
      <c r="J1214" s="19"/>
      <c r="K1214" s="19"/>
      <c r="L1214" s="19"/>
      <c r="M1214" s="84"/>
      <c r="N1214" s="19"/>
      <c r="O1214" s="19"/>
      <c r="P1214" s="19"/>
      <c r="Q1214" s="19"/>
    </row>
    <row r="1215" spans="2:17" x14ac:dyDescent="0.25">
      <c r="B1215" s="19"/>
      <c r="C1215" s="22"/>
      <c r="D1215" s="19"/>
      <c r="E1215" s="19"/>
      <c r="F1215" s="19"/>
      <c r="G1215" s="19"/>
      <c r="H1215" s="19"/>
      <c r="I1215" s="19"/>
      <c r="J1215" s="19"/>
      <c r="K1215" s="19"/>
      <c r="L1215" s="19"/>
      <c r="M1215" s="84"/>
      <c r="N1215" s="19"/>
      <c r="O1215" s="19"/>
      <c r="P1215" s="19"/>
      <c r="Q1215" s="19"/>
    </row>
    <row r="1216" spans="2:17" x14ac:dyDescent="0.25">
      <c r="B1216" s="19"/>
      <c r="C1216" s="22"/>
      <c r="D1216" s="19"/>
      <c r="E1216" s="19"/>
      <c r="F1216" s="19"/>
      <c r="G1216" s="19"/>
      <c r="H1216" s="19"/>
      <c r="I1216" s="19"/>
      <c r="J1216" s="19"/>
      <c r="K1216" s="19"/>
      <c r="L1216" s="19"/>
      <c r="M1216" s="84"/>
      <c r="N1216" s="19"/>
      <c r="O1216" s="19"/>
      <c r="P1216" s="19"/>
      <c r="Q1216" s="19"/>
    </row>
    <row r="1217" spans="2:17" x14ac:dyDescent="0.25">
      <c r="B1217" s="19"/>
      <c r="C1217" s="22"/>
      <c r="D1217" s="19"/>
      <c r="E1217" s="19"/>
      <c r="F1217" s="19"/>
      <c r="G1217" s="19"/>
      <c r="H1217" s="19"/>
      <c r="I1217" s="19"/>
      <c r="J1217" s="19"/>
      <c r="K1217" s="19"/>
      <c r="L1217" s="19"/>
      <c r="M1217" s="84"/>
      <c r="N1217" s="19"/>
      <c r="O1217" s="19"/>
      <c r="P1217" s="19"/>
      <c r="Q1217" s="19"/>
    </row>
    <row r="1218" spans="2:17" x14ac:dyDescent="0.25">
      <c r="B1218" s="19"/>
      <c r="C1218" s="22"/>
      <c r="D1218" s="19"/>
      <c r="E1218" s="19"/>
      <c r="F1218" s="19"/>
      <c r="G1218" s="19"/>
      <c r="H1218" s="19"/>
      <c r="I1218" s="19"/>
      <c r="J1218" s="19"/>
      <c r="K1218" s="19"/>
      <c r="L1218" s="19"/>
      <c r="M1218" s="84"/>
      <c r="N1218" s="19"/>
      <c r="O1218" s="19"/>
      <c r="P1218" s="19"/>
      <c r="Q1218" s="19"/>
    </row>
    <row r="1219" spans="2:17" x14ac:dyDescent="0.25">
      <c r="B1219" s="19"/>
      <c r="C1219" s="22"/>
      <c r="D1219" s="19"/>
      <c r="E1219" s="19"/>
      <c r="F1219" s="19"/>
      <c r="G1219" s="19"/>
      <c r="H1219" s="19"/>
      <c r="I1219" s="19"/>
      <c r="J1219" s="19"/>
      <c r="K1219" s="19"/>
      <c r="L1219" s="19"/>
      <c r="M1219" s="84"/>
      <c r="N1219" s="19"/>
      <c r="O1219" s="19"/>
      <c r="P1219" s="19"/>
      <c r="Q1219" s="19"/>
    </row>
    <row r="1220" spans="2:17" x14ac:dyDescent="0.25">
      <c r="B1220" s="19"/>
      <c r="C1220" s="22"/>
      <c r="D1220" s="19"/>
      <c r="E1220" s="19"/>
      <c r="F1220" s="19"/>
      <c r="G1220" s="19"/>
      <c r="H1220" s="19"/>
      <c r="I1220" s="19"/>
      <c r="J1220" s="19"/>
      <c r="K1220" s="19"/>
      <c r="L1220" s="19"/>
      <c r="M1220" s="84"/>
      <c r="N1220" s="19"/>
      <c r="O1220" s="19"/>
      <c r="P1220" s="19"/>
      <c r="Q1220" s="19"/>
    </row>
    <row r="1221" spans="2:17" x14ac:dyDescent="0.25">
      <c r="B1221" s="19"/>
      <c r="C1221" s="22"/>
      <c r="D1221" s="19"/>
      <c r="E1221" s="19"/>
      <c r="F1221" s="19"/>
      <c r="G1221" s="19"/>
      <c r="H1221" s="19"/>
      <c r="I1221" s="19"/>
      <c r="J1221" s="19"/>
      <c r="K1221" s="19"/>
      <c r="L1221" s="19"/>
      <c r="M1221" s="84"/>
      <c r="N1221" s="19"/>
      <c r="O1221" s="19"/>
      <c r="P1221" s="19"/>
      <c r="Q1221" s="19"/>
    </row>
    <row r="1222" spans="2:17" x14ac:dyDescent="0.25">
      <c r="B1222" s="19"/>
      <c r="C1222" s="22"/>
      <c r="D1222" s="19"/>
      <c r="E1222" s="19"/>
      <c r="F1222" s="19"/>
      <c r="G1222" s="19"/>
      <c r="H1222" s="19"/>
      <c r="I1222" s="19"/>
      <c r="J1222" s="19"/>
      <c r="K1222" s="19"/>
      <c r="L1222" s="19"/>
      <c r="M1222" s="84"/>
      <c r="N1222" s="19"/>
      <c r="O1222" s="19"/>
      <c r="P1222" s="19"/>
      <c r="Q1222" s="19"/>
    </row>
    <row r="1223" spans="2:17" x14ac:dyDescent="0.25">
      <c r="B1223" s="19"/>
      <c r="C1223" s="22"/>
      <c r="D1223" s="19"/>
      <c r="E1223" s="19"/>
      <c r="F1223" s="19"/>
      <c r="G1223" s="19"/>
      <c r="H1223" s="19"/>
      <c r="I1223" s="19"/>
      <c r="J1223" s="19"/>
      <c r="K1223" s="19"/>
      <c r="L1223" s="19"/>
      <c r="M1223" s="84"/>
      <c r="N1223" s="19"/>
      <c r="O1223" s="19"/>
      <c r="P1223" s="19"/>
      <c r="Q1223" s="19"/>
    </row>
    <row r="1224" spans="2:17" x14ac:dyDescent="0.25">
      <c r="B1224" s="19"/>
      <c r="C1224" s="22"/>
      <c r="D1224" s="19"/>
      <c r="E1224" s="19"/>
      <c r="F1224" s="19"/>
      <c r="G1224" s="19"/>
      <c r="H1224" s="19"/>
      <c r="I1224" s="19"/>
      <c r="J1224" s="19"/>
      <c r="K1224" s="19"/>
      <c r="L1224" s="19"/>
      <c r="M1224" s="84"/>
      <c r="N1224" s="19"/>
      <c r="O1224" s="19"/>
      <c r="P1224" s="19"/>
      <c r="Q1224" s="19"/>
    </row>
    <row r="1225" spans="2:17" x14ac:dyDescent="0.25">
      <c r="B1225" s="19"/>
      <c r="C1225" s="22"/>
      <c r="D1225" s="19"/>
      <c r="E1225" s="19"/>
      <c r="F1225" s="19"/>
      <c r="G1225" s="19"/>
      <c r="H1225" s="19"/>
      <c r="I1225" s="19"/>
      <c r="J1225" s="19"/>
      <c r="K1225" s="19"/>
      <c r="L1225" s="19"/>
      <c r="M1225" s="84"/>
      <c r="N1225" s="19"/>
      <c r="O1225" s="19"/>
      <c r="P1225" s="19"/>
      <c r="Q1225" s="19"/>
    </row>
    <row r="1226" spans="2:17" x14ac:dyDescent="0.25">
      <c r="B1226" s="19"/>
      <c r="C1226" s="22"/>
      <c r="D1226" s="19"/>
      <c r="E1226" s="19"/>
      <c r="F1226" s="19"/>
      <c r="G1226" s="19"/>
      <c r="H1226" s="19"/>
      <c r="I1226" s="19"/>
      <c r="J1226" s="19"/>
      <c r="K1226" s="19"/>
      <c r="L1226" s="19"/>
      <c r="M1226" s="84"/>
      <c r="N1226" s="19"/>
      <c r="O1226" s="19"/>
      <c r="P1226" s="19"/>
      <c r="Q1226" s="19"/>
    </row>
    <row r="1227" spans="2:17" x14ac:dyDescent="0.25">
      <c r="B1227" s="19"/>
      <c r="C1227" s="22"/>
      <c r="D1227" s="19"/>
      <c r="E1227" s="19"/>
      <c r="F1227" s="19"/>
      <c r="G1227" s="19"/>
      <c r="H1227" s="19"/>
      <c r="I1227" s="19"/>
      <c r="J1227" s="19"/>
      <c r="K1227" s="19"/>
      <c r="L1227" s="19"/>
      <c r="M1227" s="84"/>
      <c r="N1227" s="19"/>
      <c r="O1227" s="19"/>
      <c r="P1227" s="19"/>
      <c r="Q1227" s="19"/>
    </row>
    <row r="1228" spans="2:17" x14ac:dyDescent="0.25">
      <c r="B1228" s="19"/>
      <c r="C1228" s="22"/>
      <c r="D1228" s="19"/>
      <c r="E1228" s="19"/>
      <c r="F1228" s="19"/>
      <c r="G1228" s="19"/>
      <c r="H1228" s="19"/>
      <c r="I1228" s="19"/>
      <c r="J1228" s="19"/>
      <c r="K1228" s="19"/>
      <c r="L1228" s="19"/>
      <c r="M1228" s="84"/>
      <c r="N1228" s="19"/>
      <c r="O1228" s="19"/>
      <c r="P1228" s="19"/>
      <c r="Q1228" s="19"/>
    </row>
    <row r="1229" spans="2:17" x14ac:dyDescent="0.25">
      <c r="B1229" s="19"/>
      <c r="C1229" s="22"/>
      <c r="D1229" s="19"/>
      <c r="E1229" s="19"/>
      <c r="F1229" s="19"/>
      <c r="G1229" s="19"/>
      <c r="H1229" s="19"/>
      <c r="I1229" s="19"/>
      <c r="J1229" s="19"/>
      <c r="K1229" s="19"/>
      <c r="L1229" s="19"/>
      <c r="M1229" s="84"/>
      <c r="N1229" s="19"/>
      <c r="O1229" s="19"/>
      <c r="P1229" s="19"/>
      <c r="Q1229" s="19"/>
    </row>
    <row r="1230" spans="2:17" x14ac:dyDescent="0.25">
      <c r="B1230" s="19"/>
      <c r="C1230" s="22"/>
      <c r="D1230" s="19"/>
      <c r="E1230" s="19"/>
      <c r="F1230" s="19"/>
      <c r="G1230" s="19"/>
      <c r="H1230" s="19"/>
      <c r="I1230" s="19"/>
      <c r="J1230" s="19"/>
      <c r="K1230" s="19"/>
      <c r="L1230" s="19"/>
      <c r="M1230" s="84"/>
      <c r="N1230" s="19"/>
      <c r="O1230" s="19"/>
      <c r="P1230" s="19"/>
      <c r="Q1230" s="19"/>
    </row>
    <row r="1231" spans="2:17" x14ac:dyDescent="0.25">
      <c r="B1231" s="19"/>
      <c r="C1231" s="22"/>
      <c r="D1231" s="19"/>
      <c r="E1231" s="19"/>
      <c r="F1231" s="19"/>
      <c r="G1231" s="19"/>
      <c r="H1231" s="19"/>
      <c r="I1231" s="19"/>
      <c r="J1231" s="19"/>
      <c r="K1231" s="19"/>
      <c r="L1231" s="19"/>
      <c r="M1231" s="84"/>
      <c r="N1231" s="19"/>
      <c r="O1231" s="19"/>
      <c r="P1231" s="19"/>
      <c r="Q1231" s="19"/>
    </row>
    <row r="1232" spans="2:17" x14ac:dyDescent="0.25">
      <c r="B1232" s="19"/>
      <c r="C1232" s="22"/>
      <c r="D1232" s="19"/>
      <c r="E1232" s="19"/>
      <c r="F1232" s="19"/>
      <c r="G1232" s="19"/>
      <c r="H1232" s="19"/>
      <c r="I1232" s="19"/>
      <c r="J1232" s="19"/>
      <c r="K1232" s="19"/>
      <c r="L1232" s="19"/>
      <c r="M1232" s="84"/>
      <c r="N1232" s="19"/>
      <c r="O1232" s="19"/>
      <c r="P1232" s="19"/>
      <c r="Q1232" s="19"/>
    </row>
    <row r="1233" spans="2:17" x14ac:dyDescent="0.25">
      <c r="B1233" s="19"/>
      <c r="C1233" s="22"/>
      <c r="D1233" s="19"/>
      <c r="E1233" s="19"/>
      <c r="F1233" s="19"/>
      <c r="G1233" s="19"/>
      <c r="H1233" s="19"/>
      <c r="I1233" s="19"/>
      <c r="J1233" s="19"/>
      <c r="K1233" s="19"/>
      <c r="L1233" s="19"/>
      <c r="M1233" s="84"/>
      <c r="N1233" s="19"/>
      <c r="O1233" s="19"/>
      <c r="P1233" s="19"/>
      <c r="Q1233" s="19"/>
    </row>
    <row r="1234" spans="2:17" x14ac:dyDescent="0.25">
      <c r="B1234" s="19"/>
      <c r="C1234" s="22"/>
      <c r="D1234" s="19"/>
      <c r="E1234" s="19"/>
      <c r="F1234" s="19"/>
      <c r="G1234" s="19"/>
      <c r="H1234" s="19"/>
      <c r="I1234" s="19"/>
      <c r="J1234" s="19"/>
      <c r="K1234" s="19"/>
      <c r="L1234" s="19"/>
      <c r="M1234" s="84"/>
      <c r="N1234" s="19"/>
      <c r="O1234" s="19"/>
      <c r="P1234" s="19"/>
      <c r="Q1234" s="19"/>
    </row>
    <row r="1235" spans="2:17" x14ac:dyDescent="0.25">
      <c r="B1235" s="19"/>
      <c r="C1235" s="22"/>
      <c r="D1235" s="19"/>
      <c r="E1235" s="19"/>
      <c r="F1235" s="19"/>
      <c r="G1235" s="19"/>
      <c r="H1235" s="19"/>
      <c r="I1235" s="19"/>
      <c r="J1235" s="19"/>
      <c r="K1235" s="19"/>
      <c r="L1235" s="19"/>
      <c r="M1235" s="84"/>
      <c r="N1235" s="19"/>
      <c r="O1235" s="19"/>
      <c r="P1235" s="19"/>
      <c r="Q1235" s="19"/>
    </row>
    <row r="1236" spans="2:17" x14ac:dyDescent="0.25">
      <c r="B1236" s="19"/>
      <c r="C1236" s="22"/>
      <c r="D1236" s="19"/>
      <c r="E1236" s="19"/>
      <c r="F1236" s="19"/>
      <c r="G1236" s="19"/>
      <c r="H1236" s="19"/>
      <c r="I1236" s="19"/>
      <c r="J1236" s="19"/>
      <c r="K1236" s="19"/>
      <c r="L1236" s="19"/>
      <c r="M1236" s="84"/>
      <c r="N1236" s="19"/>
      <c r="O1236" s="19"/>
      <c r="P1236" s="19"/>
      <c r="Q1236" s="19"/>
    </row>
    <row r="1237" spans="2:17" x14ac:dyDescent="0.25">
      <c r="B1237" s="19"/>
      <c r="C1237" s="22"/>
      <c r="D1237" s="19"/>
      <c r="E1237" s="19"/>
      <c r="F1237" s="19"/>
      <c r="G1237" s="19"/>
      <c r="H1237" s="19"/>
      <c r="I1237" s="19"/>
      <c r="J1237" s="19"/>
      <c r="K1237" s="19"/>
      <c r="L1237" s="19"/>
      <c r="M1237" s="84"/>
      <c r="N1237" s="19"/>
      <c r="O1237" s="19"/>
      <c r="P1237" s="19"/>
      <c r="Q1237" s="19"/>
    </row>
    <row r="1238" spans="2:17" x14ac:dyDescent="0.25">
      <c r="B1238" s="19"/>
      <c r="C1238" s="22"/>
      <c r="D1238" s="19"/>
      <c r="E1238" s="19"/>
      <c r="F1238" s="19"/>
      <c r="G1238" s="19"/>
      <c r="H1238" s="19"/>
      <c r="I1238" s="19"/>
      <c r="J1238" s="19"/>
      <c r="K1238" s="19"/>
      <c r="L1238" s="19"/>
      <c r="M1238" s="84"/>
      <c r="N1238" s="19"/>
      <c r="O1238" s="19"/>
      <c r="P1238" s="19"/>
      <c r="Q1238" s="19"/>
    </row>
    <row r="1239" spans="2:17" x14ac:dyDescent="0.25">
      <c r="B1239" s="19"/>
      <c r="C1239" s="22"/>
      <c r="D1239" s="19"/>
      <c r="E1239" s="19"/>
      <c r="F1239" s="19"/>
      <c r="G1239" s="19"/>
      <c r="H1239" s="19"/>
      <c r="I1239" s="19"/>
      <c r="J1239" s="19"/>
      <c r="K1239" s="19"/>
      <c r="L1239" s="19"/>
      <c r="M1239" s="84"/>
      <c r="N1239" s="19"/>
      <c r="O1239" s="19"/>
      <c r="P1239" s="19"/>
      <c r="Q1239" s="19"/>
    </row>
    <row r="1240" spans="2:17" x14ac:dyDescent="0.25">
      <c r="B1240" s="19"/>
      <c r="C1240" s="22"/>
      <c r="D1240" s="19"/>
      <c r="E1240" s="19"/>
      <c r="F1240" s="19"/>
      <c r="G1240" s="19"/>
      <c r="H1240" s="19"/>
      <c r="I1240" s="19"/>
      <c r="J1240" s="19"/>
      <c r="K1240" s="19"/>
      <c r="L1240" s="19"/>
      <c r="M1240" s="84"/>
      <c r="N1240" s="19"/>
      <c r="O1240" s="19"/>
      <c r="P1240" s="19"/>
      <c r="Q1240" s="19"/>
    </row>
    <row r="1241" spans="2:17" x14ac:dyDescent="0.25">
      <c r="B1241" s="19"/>
      <c r="C1241" s="22"/>
      <c r="D1241" s="19"/>
      <c r="E1241" s="19"/>
      <c r="F1241" s="19"/>
      <c r="G1241" s="19"/>
      <c r="H1241" s="19"/>
      <c r="I1241" s="19"/>
      <c r="J1241" s="19"/>
      <c r="K1241" s="19"/>
      <c r="L1241" s="19"/>
      <c r="M1241" s="84"/>
      <c r="N1241" s="19"/>
      <c r="O1241" s="19"/>
      <c r="P1241" s="19"/>
      <c r="Q1241" s="19"/>
    </row>
    <row r="1242" spans="2:17" x14ac:dyDescent="0.25">
      <c r="B1242" s="19"/>
      <c r="C1242" s="22"/>
      <c r="D1242" s="19"/>
      <c r="E1242" s="19"/>
      <c r="F1242" s="19"/>
      <c r="G1242" s="19"/>
      <c r="H1242" s="19"/>
      <c r="I1242" s="19"/>
      <c r="J1242" s="19"/>
      <c r="K1242" s="19"/>
      <c r="L1242" s="19"/>
      <c r="M1242" s="84"/>
      <c r="N1242" s="19"/>
      <c r="O1242" s="19"/>
      <c r="P1242" s="19"/>
      <c r="Q1242" s="19"/>
    </row>
    <row r="1243" spans="2:17" x14ac:dyDescent="0.25">
      <c r="B1243" s="19"/>
      <c r="C1243" s="22"/>
      <c r="D1243" s="19"/>
      <c r="E1243" s="19"/>
      <c r="F1243" s="19"/>
      <c r="G1243" s="19"/>
      <c r="H1243" s="19"/>
      <c r="I1243" s="19"/>
      <c r="J1243" s="19"/>
      <c r="K1243" s="19"/>
      <c r="L1243" s="19"/>
      <c r="M1243" s="84"/>
      <c r="N1243" s="19"/>
      <c r="O1243" s="19"/>
      <c r="P1243" s="19"/>
      <c r="Q1243" s="19"/>
    </row>
    <row r="1244" spans="2:17" x14ac:dyDescent="0.25">
      <c r="B1244" s="19"/>
      <c r="C1244" s="22"/>
      <c r="D1244" s="19"/>
      <c r="E1244" s="19"/>
      <c r="F1244" s="19"/>
      <c r="G1244" s="19"/>
      <c r="H1244" s="19"/>
      <c r="I1244" s="19"/>
      <c r="J1244" s="19"/>
      <c r="K1244" s="19"/>
      <c r="L1244" s="19"/>
      <c r="M1244" s="84"/>
      <c r="N1244" s="19"/>
      <c r="O1244" s="19"/>
      <c r="P1244" s="19"/>
      <c r="Q1244" s="19"/>
    </row>
    <row r="1245" spans="2:17" x14ac:dyDescent="0.25">
      <c r="B1245" s="19"/>
      <c r="C1245" s="22"/>
      <c r="D1245" s="19"/>
      <c r="E1245" s="19"/>
      <c r="F1245" s="19"/>
      <c r="G1245" s="19"/>
      <c r="H1245" s="19"/>
      <c r="I1245" s="19"/>
      <c r="J1245" s="19"/>
      <c r="K1245" s="19"/>
      <c r="L1245" s="19"/>
      <c r="M1245" s="84"/>
      <c r="N1245" s="19"/>
      <c r="O1245" s="19"/>
      <c r="P1245" s="19"/>
      <c r="Q1245" s="19"/>
    </row>
    <row r="1246" spans="2:17" x14ac:dyDescent="0.25">
      <c r="B1246" s="19"/>
      <c r="C1246" s="22"/>
      <c r="D1246" s="19"/>
      <c r="E1246" s="19"/>
      <c r="F1246" s="19"/>
      <c r="G1246" s="19"/>
      <c r="H1246" s="19"/>
      <c r="I1246" s="19"/>
      <c r="J1246" s="19"/>
      <c r="K1246" s="19"/>
      <c r="L1246" s="19"/>
      <c r="M1246" s="84"/>
      <c r="N1246" s="19"/>
      <c r="O1246" s="19"/>
      <c r="P1246" s="19"/>
      <c r="Q1246" s="19"/>
    </row>
    <row r="1247" spans="2:17" x14ac:dyDescent="0.25">
      <c r="B1247" s="19"/>
      <c r="C1247" s="22"/>
      <c r="D1247" s="19"/>
      <c r="E1247" s="19"/>
      <c r="F1247" s="19"/>
      <c r="G1247" s="19"/>
      <c r="H1247" s="19"/>
      <c r="I1247" s="19"/>
      <c r="J1247" s="19"/>
      <c r="K1247" s="19"/>
      <c r="L1247" s="19"/>
      <c r="M1247" s="84"/>
      <c r="N1247" s="19"/>
      <c r="O1247" s="19"/>
      <c r="P1247" s="19"/>
      <c r="Q1247" s="19"/>
    </row>
    <row r="1248" spans="2:17" x14ac:dyDescent="0.25">
      <c r="B1248" s="19"/>
      <c r="C1248" s="22"/>
      <c r="D1248" s="19"/>
      <c r="E1248" s="19"/>
      <c r="F1248" s="19"/>
      <c r="G1248" s="19"/>
      <c r="H1248" s="19"/>
      <c r="I1248" s="19"/>
      <c r="J1248" s="19"/>
      <c r="K1248" s="19"/>
      <c r="L1248" s="19"/>
      <c r="M1248" s="84"/>
      <c r="N1248" s="19"/>
      <c r="O1248" s="19"/>
      <c r="P1248" s="19"/>
      <c r="Q1248" s="19"/>
    </row>
    <row r="1249" spans="2:17" x14ac:dyDescent="0.25">
      <c r="B1249" s="19"/>
      <c r="C1249" s="22"/>
      <c r="D1249" s="19"/>
      <c r="E1249" s="19"/>
      <c r="F1249" s="19"/>
      <c r="G1249" s="19"/>
      <c r="H1249" s="19"/>
      <c r="I1249" s="19"/>
      <c r="J1249" s="19"/>
      <c r="K1249" s="19"/>
      <c r="L1249" s="19"/>
      <c r="M1249" s="84"/>
      <c r="N1249" s="19"/>
      <c r="O1249" s="19"/>
      <c r="P1249" s="19"/>
      <c r="Q1249" s="19"/>
    </row>
    <row r="1250" spans="2:17" x14ac:dyDescent="0.25">
      <c r="B1250" s="19"/>
      <c r="C1250" s="22"/>
      <c r="D1250" s="19"/>
      <c r="E1250" s="19"/>
      <c r="F1250" s="19"/>
      <c r="G1250" s="19"/>
      <c r="H1250" s="19"/>
      <c r="I1250" s="19"/>
      <c r="J1250" s="19"/>
      <c r="K1250" s="19"/>
      <c r="L1250" s="19"/>
      <c r="M1250" s="84"/>
      <c r="N1250" s="19"/>
      <c r="O1250" s="19"/>
      <c r="P1250" s="19"/>
      <c r="Q1250" s="19"/>
    </row>
    <row r="1251" spans="2:17" x14ac:dyDescent="0.25">
      <c r="B1251" s="19"/>
      <c r="C1251" s="22"/>
      <c r="D1251" s="19"/>
      <c r="E1251" s="19"/>
      <c r="F1251" s="19"/>
      <c r="G1251" s="19"/>
      <c r="H1251" s="19"/>
      <c r="I1251" s="19"/>
      <c r="J1251" s="19"/>
      <c r="K1251" s="19"/>
      <c r="L1251" s="19"/>
      <c r="M1251" s="84"/>
      <c r="N1251" s="19"/>
      <c r="O1251" s="19"/>
      <c r="P1251" s="19"/>
      <c r="Q1251" s="19"/>
    </row>
    <row r="1252" spans="2:17" x14ac:dyDescent="0.25">
      <c r="B1252" s="19"/>
      <c r="C1252" s="22"/>
      <c r="D1252" s="19"/>
      <c r="E1252" s="19"/>
      <c r="F1252" s="19"/>
      <c r="G1252" s="19"/>
      <c r="H1252" s="19"/>
      <c r="I1252" s="19"/>
      <c r="J1252" s="19"/>
      <c r="K1252" s="19"/>
      <c r="L1252" s="19"/>
      <c r="M1252" s="84"/>
      <c r="N1252" s="19"/>
      <c r="O1252" s="19"/>
      <c r="P1252" s="19"/>
      <c r="Q1252" s="19"/>
    </row>
    <row r="1253" spans="2:17" x14ac:dyDescent="0.25">
      <c r="B1253" s="19"/>
      <c r="C1253" s="22"/>
      <c r="D1253" s="19"/>
      <c r="E1253" s="19"/>
      <c r="F1253" s="19"/>
      <c r="G1253" s="19"/>
      <c r="H1253" s="19"/>
      <c r="I1253" s="19"/>
      <c r="J1253" s="19"/>
      <c r="K1253" s="19"/>
      <c r="L1253" s="19"/>
      <c r="M1253" s="84"/>
      <c r="N1253" s="19"/>
      <c r="O1253" s="19"/>
      <c r="P1253" s="19"/>
      <c r="Q1253" s="19"/>
    </row>
    <row r="1254" spans="2:17" x14ac:dyDescent="0.25">
      <c r="B1254" s="19"/>
      <c r="C1254" s="22"/>
      <c r="D1254" s="19"/>
      <c r="E1254" s="19"/>
      <c r="F1254" s="19"/>
      <c r="G1254" s="19"/>
      <c r="H1254" s="19"/>
      <c r="I1254" s="19"/>
      <c r="J1254" s="19"/>
      <c r="K1254" s="19"/>
      <c r="L1254" s="19"/>
      <c r="M1254" s="84"/>
      <c r="N1254" s="19"/>
      <c r="O1254" s="19"/>
      <c r="P1254" s="19"/>
      <c r="Q1254" s="19"/>
    </row>
    <row r="1255" spans="2:17" x14ac:dyDescent="0.25">
      <c r="B1255" s="19"/>
      <c r="C1255" s="22"/>
      <c r="D1255" s="19"/>
      <c r="E1255" s="19"/>
      <c r="F1255" s="19"/>
      <c r="G1255" s="19"/>
      <c r="H1255" s="19"/>
      <c r="I1255" s="19"/>
      <c r="J1255" s="19"/>
      <c r="K1255" s="19"/>
      <c r="L1255" s="19"/>
      <c r="M1255" s="84"/>
      <c r="N1255" s="19"/>
      <c r="O1255" s="19"/>
      <c r="P1255" s="19"/>
      <c r="Q1255" s="19"/>
    </row>
    <row r="1256" spans="2:17" x14ac:dyDescent="0.25">
      <c r="B1256" s="19"/>
      <c r="C1256" s="22"/>
      <c r="D1256" s="19"/>
      <c r="E1256" s="19"/>
      <c r="F1256" s="19"/>
      <c r="G1256" s="19"/>
      <c r="H1256" s="19"/>
      <c r="I1256" s="19"/>
      <c r="J1256" s="19"/>
      <c r="K1256" s="19"/>
      <c r="L1256" s="19"/>
      <c r="M1256" s="84"/>
      <c r="N1256" s="19"/>
      <c r="O1256" s="19"/>
      <c r="P1256" s="19"/>
      <c r="Q1256" s="19"/>
    </row>
    <row r="1257" spans="2:17" x14ac:dyDescent="0.25">
      <c r="B1257" s="19"/>
      <c r="C1257" s="22"/>
      <c r="D1257" s="19"/>
      <c r="E1257" s="19"/>
      <c r="F1257" s="19"/>
      <c r="G1257" s="19"/>
      <c r="H1257" s="19"/>
      <c r="I1257" s="19"/>
      <c r="J1257" s="19"/>
      <c r="K1257" s="19"/>
      <c r="L1257" s="19"/>
      <c r="M1257" s="84"/>
      <c r="N1257" s="19"/>
      <c r="O1257" s="19"/>
      <c r="P1257" s="19"/>
      <c r="Q1257" s="19"/>
    </row>
    <row r="1258" spans="2:17" x14ac:dyDescent="0.25">
      <c r="B1258" s="19"/>
      <c r="C1258" s="22"/>
      <c r="D1258" s="19"/>
      <c r="E1258" s="19"/>
      <c r="F1258" s="19"/>
      <c r="G1258" s="19"/>
      <c r="H1258" s="19"/>
      <c r="I1258" s="19"/>
      <c r="J1258" s="19"/>
      <c r="K1258" s="19"/>
      <c r="L1258" s="19"/>
      <c r="M1258" s="84"/>
      <c r="N1258" s="19"/>
      <c r="O1258" s="19"/>
      <c r="P1258" s="19"/>
      <c r="Q1258" s="19"/>
    </row>
    <row r="1259" spans="2:17" x14ac:dyDescent="0.25">
      <c r="B1259" s="19"/>
      <c r="C1259" s="22"/>
      <c r="D1259" s="19"/>
      <c r="E1259" s="19"/>
      <c r="F1259" s="19"/>
      <c r="G1259" s="19"/>
      <c r="H1259" s="19"/>
      <c r="I1259" s="19"/>
      <c r="J1259" s="19"/>
      <c r="K1259" s="19"/>
      <c r="L1259" s="19"/>
      <c r="M1259" s="84"/>
      <c r="N1259" s="19"/>
      <c r="O1259" s="19"/>
      <c r="P1259" s="19"/>
      <c r="Q1259" s="19"/>
    </row>
    <row r="1260" spans="2:17" x14ac:dyDescent="0.25">
      <c r="B1260" s="19"/>
      <c r="C1260" s="22"/>
      <c r="D1260" s="19"/>
      <c r="E1260" s="19"/>
      <c r="F1260" s="19"/>
      <c r="G1260" s="19"/>
      <c r="H1260" s="19"/>
      <c r="I1260" s="19"/>
      <c r="J1260" s="19"/>
      <c r="K1260" s="19"/>
      <c r="L1260" s="19"/>
      <c r="M1260" s="84"/>
      <c r="N1260" s="19"/>
      <c r="O1260" s="19"/>
      <c r="P1260" s="19"/>
      <c r="Q1260" s="19"/>
    </row>
    <row r="1261" spans="2:17" x14ac:dyDescent="0.25">
      <c r="B1261" s="19"/>
      <c r="C1261" s="22"/>
      <c r="D1261" s="19"/>
      <c r="E1261" s="19"/>
      <c r="F1261" s="19"/>
      <c r="G1261" s="19"/>
      <c r="H1261" s="19"/>
      <c r="I1261" s="19"/>
      <c r="J1261" s="19"/>
      <c r="K1261" s="19"/>
      <c r="L1261" s="19"/>
      <c r="M1261" s="84"/>
      <c r="N1261" s="19"/>
      <c r="O1261" s="19"/>
      <c r="P1261" s="19"/>
      <c r="Q1261" s="19"/>
    </row>
    <row r="1262" spans="2:17" x14ac:dyDescent="0.25">
      <c r="B1262" s="19"/>
      <c r="C1262" s="22"/>
      <c r="D1262" s="19"/>
      <c r="E1262" s="19"/>
      <c r="F1262" s="19"/>
      <c r="G1262" s="19"/>
      <c r="H1262" s="19"/>
      <c r="I1262" s="19"/>
      <c r="J1262" s="19"/>
      <c r="K1262" s="19"/>
      <c r="L1262" s="19"/>
      <c r="M1262" s="84"/>
      <c r="N1262" s="19"/>
      <c r="O1262" s="19"/>
      <c r="P1262" s="19"/>
      <c r="Q1262" s="19"/>
    </row>
    <row r="1263" spans="2:17" x14ac:dyDescent="0.25">
      <c r="B1263" s="19"/>
      <c r="C1263" s="22"/>
      <c r="D1263" s="19"/>
      <c r="E1263" s="19"/>
      <c r="F1263" s="19"/>
      <c r="G1263" s="19"/>
      <c r="H1263" s="19"/>
      <c r="I1263" s="19"/>
      <c r="J1263" s="19"/>
      <c r="K1263" s="19"/>
      <c r="L1263" s="19"/>
      <c r="M1263" s="84"/>
      <c r="N1263" s="19"/>
      <c r="O1263" s="19"/>
      <c r="P1263" s="19"/>
      <c r="Q1263" s="19"/>
    </row>
    <row r="1264" spans="2:17" x14ac:dyDescent="0.25">
      <c r="B1264" s="19"/>
      <c r="C1264" s="22"/>
      <c r="D1264" s="19"/>
      <c r="E1264" s="19"/>
      <c r="F1264" s="19"/>
      <c r="G1264" s="19"/>
      <c r="H1264" s="19"/>
      <c r="I1264" s="19"/>
      <c r="J1264" s="19"/>
      <c r="K1264" s="19"/>
      <c r="L1264" s="19"/>
      <c r="M1264" s="84"/>
      <c r="N1264" s="19"/>
      <c r="O1264" s="19"/>
      <c r="P1264" s="19"/>
      <c r="Q1264" s="19"/>
    </row>
    <row r="1265" spans="2:17" x14ac:dyDescent="0.25">
      <c r="B1265" s="19"/>
      <c r="C1265" s="22"/>
      <c r="D1265" s="19"/>
      <c r="E1265" s="19"/>
      <c r="F1265" s="19"/>
      <c r="G1265" s="19"/>
      <c r="H1265" s="19"/>
      <c r="I1265" s="19"/>
      <c r="J1265" s="19"/>
      <c r="K1265" s="19"/>
      <c r="L1265" s="19"/>
      <c r="M1265" s="84"/>
      <c r="N1265" s="19"/>
      <c r="O1265" s="19"/>
      <c r="P1265" s="19"/>
      <c r="Q1265" s="19"/>
    </row>
    <row r="1266" spans="2:17" x14ac:dyDescent="0.25">
      <c r="B1266" s="19"/>
      <c r="C1266" s="22"/>
      <c r="D1266" s="19"/>
      <c r="E1266" s="19"/>
      <c r="F1266" s="19"/>
      <c r="G1266" s="19"/>
      <c r="H1266" s="19"/>
      <c r="I1266" s="19"/>
      <c r="J1266" s="19"/>
      <c r="K1266" s="19"/>
      <c r="L1266" s="19"/>
      <c r="M1266" s="84"/>
      <c r="N1266" s="19"/>
      <c r="O1266" s="19"/>
      <c r="P1266" s="19"/>
      <c r="Q1266" s="19"/>
    </row>
    <row r="1267" spans="2:17" x14ac:dyDescent="0.25">
      <c r="B1267" s="19"/>
      <c r="C1267" s="22"/>
      <c r="D1267" s="19"/>
      <c r="E1267" s="19"/>
      <c r="F1267" s="19"/>
      <c r="G1267" s="19"/>
      <c r="H1267" s="19"/>
      <c r="I1267" s="19"/>
      <c r="J1267" s="19"/>
      <c r="K1267" s="19"/>
      <c r="L1267" s="19"/>
      <c r="M1267" s="84"/>
      <c r="N1267" s="19"/>
      <c r="O1267" s="19"/>
      <c r="P1267" s="19"/>
      <c r="Q1267" s="19"/>
    </row>
    <row r="1268" spans="2:17" x14ac:dyDescent="0.25">
      <c r="B1268" s="19"/>
      <c r="C1268" s="22"/>
      <c r="D1268" s="19"/>
      <c r="E1268" s="19"/>
      <c r="F1268" s="19"/>
      <c r="G1268" s="19"/>
      <c r="H1268" s="19"/>
      <c r="I1268" s="19"/>
      <c r="J1268" s="19"/>
      <c r="K1268" s="19"/>
      <c r="L1268" s="19"/>
      <c r="M1268" s="84"/>
      <c r="N1268" s="19"/>
      <c r="O1268" s="19"/>
      <c r="P1268" s="19"/>
      <c r="Q1268" s="19"/>
    </row>
    <row r="1269" spans="2:17" x14ac:dyDescent="0.25">
      <c r="B1269" s="19"/>
      <c r="C1269" s="22"/>
      <c r="D1269" s="19"/>
      <c r="E1269" s="19"/>
      <c r="F1269" s="19"/>
      <c r="G1269" s="19"/>
      <c r="H1269" s="19"/>
      <c r="I1269" s="19"/>
      <c r="J1269" s="19"/>
      <c r="K1269" s="19"/>
      <c r="L1269" s="19"/>
      <c r="M1269" s="84"/>
      <c r="N1269" s="19"/>
      <c r="O1269" s="19"/>
      <c r="P1269" s="19"/>
      <c r="Q1269" s="19"/>
    </row>
    <row r="1270" spans="2:17" x14ac:dyDescent="0.25">
      <c r="B1270" s="19"/>
      <c r="C1270" s="22"/>
      <c r="D1270" s="19"/>
      <c r="E1270" s="19"/>
      <c r="F1270" s="19"/>
      <c r="G1270" s="19"/>
      <c r="H1270" s="19"/>
      <c r="I1270" s="19"/>
      <c r="J1270" s="19"/>
      <c r="K1270" s="19"/>
      <c r="L1270" s="19"/>
      <c r="M1270" s="84"/>
      <c r="N1270" s="19"/>
      <c r="O1270" s="19"/>
      <c r="P1270" s="19"/>
      <c r="Q1270" s="19"/>
    </row>
    <row r="1271" spans="2:17" x14ac:dyDescent="0.25">
      <c r="B1271" s="19"/>
      <c r="C1271" s="22"/>
      <c r="D1271" s="19"/>
      <c r="E1271" s="19"/>
      <c r="F1271" s="19"/>
      <c r="G1271" s="19"/>
      <c r="H1271" s="19"/>
      <c r="I1271" s="19"/>
      <c r="J1271" s="19"/>
      <c r="K1271" s="19"/>
      <c r="L1271" s="19"/>
      <c r="M1271" s="84"/>
      <c r="N1271" s="19"/>
      <c r="O1271" s="19"/>
      <c r="P1271" s="19"/>
      <c r="Q1271" s="19"/>
    </row>
    <row r="1272" spans="2:17" x14ac:dyDescent="0.25">
      <c r="B1272" s="19"/>
      <c r="C1272" s="22"/>
      <c r="D1272" s="19"/>
      <c r="E1272" s="19"/>
      <c r="F1272" s="19"/>
      <c r="G1272" s="19"/>
      <c r="H1272" s="19"/>
      <c r="I1272" s="19"/>
      <c r="J1272" s="19"/>
      <c r="K1272" s="19"/>
      <c r="L1272" s="19"/>
      <c r="M1272" s="84"/>
      <c r="N1272" s="19"/>
      <c r="O1272" s="19"/>
      <c r="P1272" s="19"/>
      <c r="Q1272" s="19"/>
    </row>
    <row r="1273" spans="2:17" x14ac:dyDescent="0.25">
      <c r="B1273" s="19"/>
      <c r="C1273" s="22"/>
      <c r="D1273" s="19"/>
      <c r="E1273" s="19"/>
      <c r="F1273" s="19"/>
      <c r="G1273" s="19"/>
      <c r="H1273" s="19"/>
      <c r="I1273" s="19"/>
      <c r="J1273" s="19"/>
      <c r="K1273" s="19"/>
      <c r="L1273" s="19"/>
      <c r="M1273" s="84"/>
      <c r="N1273" s="19"/>
      <c r="O1273" s="19"/>
      <c r="P1273" s="19"/>
      <c r="Q1273" s="19"/>
    </row>
    <row r="1274" spans="2:17" x14ac:dyDescent="0.25">
      <c r="B1274" s="19"/>
      <c r="C1274" s="22"/>
      <c r="D1274" s="19"/>
      <c r="E1274" s="19"/>
      <c r="F1274" s="19"/>
      <c r="G1274" s="19"/>
      <c r="H1274" s="19"/>
      <c r="I1274" s="19"/>
      <c r="J1274" s="19"/>
      <c r="K1274" s="19"/>
      <c r="L1274" s="19"/>
      <c r="M1274" s="84"/>
      <c r="N1274" s="19"/>
      <c r="O1274" s="19"/>
      <c r="P1274" s="19"/>
      <c r="Q1274" s="19"/>
    </row>
    <row r="1275" spans="2:17" x14ac:dyDescent="0.25">
      <c r="B1275" s="19"/>
      <c r="C1275" s="22"/>
      <c r="D1275" s="19"/>
      <c r="E1275" s="19"/>
      <c r="F1275" s="19"/>
      <c r="G1275" s="19"/>
      <c r="H1275" s="19"/>
      <c r="I1275" s="19"/>
      <c r="J1275" s="19"/>
      <c r="K1275" s="19"/>
      <c r="L1275" s="19"/>
      <c r="M1275" s="84"/>
      <c r="N1275" s="19"/>
      <c r="O1275" s="19"/>
      <c r="P1275" s="19"/>
      <c r="Q1275" s="19"/>
    </row>
    <row r="1276" spans="2:17" x14ac:dyDescent="0.25">
      <c r="B1276" s="19"/>
      <c r="C1276" s="22"/>
      <c r="D1276" s="19"/>
      <c r="E1276" s="19"/>
      <c r="F1276" s="19"/>
      <c r="G1276" s="19"/>
      <c r="H1276" s="19"/>
      <c r="I1276" s="19"/>
      <c r="J1276" s="19"/>
      <c r="K1276" s="19"/>
      <c r="L1276" s="19"/>
      <c r="M1276" s="84"/>
      <c r="N1276" s="19"/>
      <c r="O1276" s="19"/>
      <c r="P1276" s="19"/>
      <c r="Q1276" s="19"/>
    </row>
    <row r="1277" spans="2:17" x14ac:dyDescent="0.25">
      <c r="B1277" s="19"/>
      <c r="C1277" s="22"/>
      <c r="D1277" s="19"/>
      <c r="E1277" s="19"/>
      <c r="F1277" s="19"/>
      <c r="G1277" s="19"/>
      <c r="H1277" s="19"/>
      <c r="I1277" s="19"/>
      <c r="J1277" s="19"/>
      <c r="K1277" s="19"/>
      <c r="L1277" s="19"/>
      <c r="M1277" s="84"/>
      <c r="N1277" s="19"/>
      <c r="O1277" s="19"/>
      <c r="P1277" s="19"/>
      <c r="Q1277" s="19"/>
    </row>
    <row r="1278" spans="2:17" x14ac:dyDescent="0.25">
      <c r="B1278" s="19"/>
      <c r="C1278" s="22"/>
      <c r="D1278" s="19"/>
      <c r="E1278" s="19"/>
      <c r="F1278" s="19"/>
      <c r="G1278" s="19"/>
      <c r="H1278" s="19"/>
      <c r="I1278" s="19"/>
      <c r="J1278" s="19"/>
      <c r="K1278" s="19"/>
      <c r="L1278" s="19"/>
      <c r="M1278" s="84"/>
      <c r="N1278" s="19"/>
      <c r="O1278" s="19"/>
      <c r="P1278" s="19"/>
      <c r="Q1278" s="19"/>
    </row>
    <row r="1279" spans="2:17" x14ac:dyDescent="0.25">
      <c r="B1279" s="19"/>
      <c r="C1279" s="22"/>
      <c r="D1279" s="19"/>
      <c r="E1279" s="19"/>
      <c r="F1279" s="19"/>
      <c r="G1279" s="19"/>
      <c r="H1279" s="19"/>
      <c r="I1279" s="19"/>
      <c r="J1279" s="19"/>
      <c r="K1279" s="19"/>
      <c r="L1279" s="19"/>
      <c r="M1279" s="84"/>
      <c r="N1279" s="19"/>
      <c r="O1279" s="19"/>
      <c r="P1279" s="19"/>
      <c r="Q1279" s="19"/>
    </row>
    <row r="1280" spans="2:17" x14ac:dyDescent="0.25">
      <c r="B1280" s="19"/>
      <c r="C1280" s="22"/>
      <c r="D1280" s="19"/>
      <c r="E1280" s="19"/>
      <c r="F1280" s="19"/>
      <c r="G1280" s="19"/>
      <c r="H1280" s="19"/>
      <c r="I1280" s="19"/>
      <c r="J1280" s="19"/>
      <c r="K1280" s="19"/>
      <c r="L1280" s="19"/>
      <c r="M1280" s="84"/>
      <c r="N1280" s="19"/>
      <c r="O1280" s="19"/>
      <c r="P1280" s="19"/>
      <c r="Q1280" s="19"/>
    </row>
    <row r="1281" spans="2:17" x14ac:dyDescent="0.25">
      <c r="B1281" s="19"/>
      <c r="C1281" s="22"/>
      <c r="D1281" s="19"/>
      <c r="E1281" s="19"/>
      <c r="F1281" s="19"/>
      <c r="G1281" s="19"/>
      <c r="H1281" s="19"/>
      <c r="I1281" s="19"/>
      <c r="J1281" s="19"/>
      <c r="K1281" s="19"/>
      <c r="L1281" s="19"/>
      <c r="M1281" s="84"/>
      <c r="N1281" s="19"/>
      <c r="O1281" s="19"/>
      <c r="P1281" s="19"/>
      <c r="Q1281" s="19"/>
    </row>
    <row r="1282" spans="2:17" x14ac:dyDescent="0.25">
      <c r="B1282" s="19"/>
      <c r="C1282" s="22"/>
      <c r="D1282" s="19"/>
      <c r="E1282" s="19"/>
      <c r="F1282" s="19"/>
      <c r="G1282" s="19"/>
      <c r="H1282" s="19"/>
      <c r="I1282" s="19"/>
      <c r="J1282" s="19"/>
      <c r="K1282" s="19"/>
      <c r="L1282" s="19"/>
      <c r="M1282" s="84"/>
      <c r="N1282" s="19"/>
      <c r="O1282" s="19"/>
      <c r="P1282" s="19"/>
      <c r="Q1282" s="19"/>
    </row>
    <row r="1283" spans="2:17" x14ac:dyDescent="0.25">
      <c r="B1283" s="19"/>
      <c r="C1283" s="22"/>
      <c r="D1283" s="19"/>
      <c r="E1283" s="19"/>
      <c r="F1283" s="19"/>
      <c r="G1283" s="19"/>
      <c r="H1283" s="19"/>
      <c r="I1283" s="19"/>
      <c r="J1283" s="19"/>
      <c r="K1283" s="19"/>
      <c r="L1283" s="19"/>
      <c r="M1283" s="84"/>
      <c r="N1283" s="19"/>
      <c r="O1283" s="19"/>
      <c r="P1283" s="19"/>
      <c r="Q1283" s="19"/>
    </row>
    <row r="1284" spans="2:17" x14ac:dyDescent="0.25">
      <c r="B1284" s="19"/>
      <c r="C1284" s="22"/>
      <c r="D1284" s="19"/>
      <c r="E1284" s="19"/>
      <c r="F1284" s="19"/>
      <c r="G1284" s="19"/>
      <c r="H1284" s="19"/>
      <c r="I1284" s="19"/>
      <c r="J1284" s="19"/>
      <c r="K1284" s="19"/>
      <c r="L1284" s="19"/>
      <c r="M1284" s="84"/>
      <c r="N1284" s="19"/>
      <c r="O1284" s="19"/>
      <c r="P1284" s="19"/>
      <c r="Q1284" s="19"/>
    </row>
    <row r="1285" spans="2:17" x14ac:dyDescent="0.25">
      <c r="B1285" s="19"/>
      <c r="C1285" s="22"/>
      <c r="D1285" s="19"/>
      <c r="E1285" s="19"/>
      <c r="F1285" s="19"/>
      <c r="G1285" s="19"/>
      <c r="H1285" s="19"/>
      <c r="I1285" s="19"/>
      <c r="J1285" s="19"/>
      <c r="K1285" s="19"/>
      <c r="L1285" s="19"/>
      <c r="M1285" s="84"/>
      <c r="N1285" s="19"/>
      <c r="O1285" s="19"/>
      <c r="P1285" s="19"/>
      <c r="Q1285" s="19"/>
    </row>
    <row r="1286" spans="2:17" x14ac:dyDescent="0.25">
      <c r="B1286" s="19"/>
      <c r="C1286" s="22"/>
      <c r="D1286" s="19"/>
      <c r="E1286" s="19"/>
      <c r="F1286" s="19"/>
      <c r="G1286" s="19"/>
      <c r="H1286" s="19"/>
      <c r="I1286" s="19"/>
      <c r="J1286" s="19"/>
      <c r="K1286" s="19"/>
      <c r="L1286" s="19"/>
      <c r="M1286" s="84"/>
      <c r="N1286" s="19"/>
      <c r="O1286" s="19"/>
      <c r="P1286" s="19"/>
      <c r="Q1286" s="19"/>
    </row>
    <row r="1287" spans="2:17" x14ac:dyDescent="0.25">
      <c r="B1287" s="19"/>
      <c r="C1287" s="22"/>
      <c r="D1287" s="19"/>
      <c r="E1287" s="19"/>
      <c r="F1287" s="19"/>
      <c r="G1287" s="19"/>
      <c r="H1287" s="19"/>
      <c r="I1287" s="19"/>
      <c r="J1287" s="19"/>
      <c r="K1287" s="19"/>
      <c r="L1287" s="19"/>
      <c r="M1287" s="84"/>
      <c r="N1287" s="19"/>
      <c r="O1287" s="19"/>
      <c r="P1287" s="19"/>
      <c r="Q1287" s="19"/>
    </row>
    <row r="1288" spans="2:17" x14ac:dyDescent="0.25">
      <c r="B1288" s="19"/>
      <c r="C1288" s="22"/>
      <c r="D1288" s="19"/>
      <c r="E1288" s="19"/>
      <c r="F1288" s="19"/>
      <c r="G1288" s="19"/>
      <c r="H1288" s="19"/>
      <c r="I1288" s="19"/>
      <c r="J1288" s="19"/>
      <c r="K1288" s="19"/>
      <c r="L1288" s="19"/>
      <c r="M1288" s="84"/>
      <c r="N1288" s="19"/>
      <c r="O1288" s="19"/>
      <c r="P1288" s="19"/>
      <c r="Q1288" s="19"/>
    </row>
    <row r="1289" spans="2:17" x14ac:dyDescent="0.25">
      <c r="B1289" s="19"/>
      <c r="C1289" s="22"/>
      <c r="D1289" s="19"/>
      <c r="E1289" s="19"/>
      <c r="F1289" s="19"/>
      <c r="G1289" s="19"/>
      <c r="H1289" s="19"/>
      <c r="I1289" s="19"/>
      <c r="J1289" s="19"/>
      <c r="K1289" s="19"/>
      <c r="L1289" s="19"/>
      <c r="M1289" s="84"/>
      <c r="N1289" s="19"/>
      <c r="O1289" s="19"/>
      <c r="P1289" s="19"/>
      <c r="Q1289" s="19"/>
    </row>
    <row r="1290" spans="2:17" x14ac:dyDescent="0.25">
      <c r="B1290" s="19"/>
      <c r="C1290" s="22"/>
      <c r="D1290" s="19"/>
      <c r="E1290" s="19"/>
      <c r="F1290" s="19"/>
      <c r="G1290" s="19"/>
      <c r="H1290" s="19"/>
      <c r="I1290" s="19"/>
      <c r="J1290" s="19"/>
      <c r="K1290" s="19"/>
      <c r="L1290" s="19"/>
      <c r="M1290" s="84"/>
      <c r="N1290" s="19"/>
      <c r="O1290" s="19"/>
      <c r="P1290" s="19"/>
      <c r="Q1290" s="19"/>
    </row>
    <row r="1291" spans="2:17" x14ac:dyDescent="0.25">
      <c r="B1291" s="19"/>
      <c r="C1291" s="22"/>
      <c r="D1291" s="19"/>
      <c r="E1291" s="19"/>
      <c r="F1291" s="19"/>
      <c r="G1291" s="19"/>
      <c r="H1291" s="19"/>
      <c r="I1291" s="19"/>
      <c r="J1291" s="19"/>
      <c r="K1291" s="19"/>
      <c r="L1291" s="19"/>
      <c r="M1291" s="84"/>
      <c r="N1291" s="19"/>
      <c r="O1291" s="19"/>
      <c r="P1291" s="19"/>
      <c r="Q1291" s="19"/>
    </row>
    <row r="1292" spans="2:17" x14ac:dyDescent="0.25">
      <c r="B1292" s="19"/>
      <c r="C1292" s="22"/>
      <c r="D1292" s="19"/>
      <c r="E1292" s="19"/>
      <c r="F1292" s="19"/>
      <c r="G1292" s="19"/>
      <c r="H1292" s="19"/>
      <c r="I1292" s="19"/>
      <c r="J1292" s="19"/>
      <c r="K1292" s="19"/>
      <c r="L1292" s="19"/>
      <c r="M1292" s="84"/>
      <c r="N1292" s="19"/>
      <c r="O1292" s="19"/>
      <c r="P1292" s="19"/>
      <c r="Q1292" s="19"/>
    </row>
    <row r="1293" spans="2:17" x14ac:dyDescent="0.25">
      <c r="B1293" s="19"/>
      <c r="C1293" s="22"/>
      <c r="D1293" s="19"/>
      <c r="E1293" s="19"/>
      <c r="F1293" s="19"/>
      <c r="G1293" s="19"/>
      <c r="H1293" s="19"/>
      <c r="I1293" s="19"/>
      <c r="J1293" s="19"/>
      <c r="K1293" s="19"/>
      <c r="L1293" s="19"/>
      <c r="M1293" s="84"/>
      <c r="N1293" s="19"/>
      <c r="O1293" s="19"/>
      <c r="P1293" s="19"/>
      <c r="Q1293" s="19"/>
    </row>
    <row r="1294" spans="2:17" x14ac:dyDescent="0.25">
      <c r="B1294" s="19"/>
      <c r="C1294" s="22"/>
      <c r="D1294" s="19"/>
      <c r="E1294" s="19"/>
      <c r="F1294" s="19"/>
      <c r="G1294" s="19"/>
      <c r="H1294" s="19"/>
      <c r="I1294" s="19"/>
      <c r="J1294" s="19"/>
      <c r="K1294" s="19"/>
      <c r="L1294" s="19"/>
      <c r="M1294" s="84"/>
      <c r="N1294" s="19"/>
      <c r="O1294" s="19"/>
      <c r="P1294" s="19"/>
      <c r="Q1294" s="19"/>
    </row>
    <row r="1295" spans="2:17" x14ac:dyDescent="0.25">
      <c r="B1295" s="19"/>
      <c r="C1295" s="22"/>
      <c r="D1295" s="19"/>
      <c r="E1295" s="19"/>
      <c r="F1295" s="19"/>
      <c r="G1295" s="19"/>
      <c r="H1295" s="19"/>
      <c r="I1295" s="19"/>
      <c r="J1295" s="19"/>
      <c r="K1295" s="19"/>
      <c r="L1295" s="19"/>
      <c r="M1295" s="84"/>
      <c r="N1295" s="19"/>
      <c r="O1295" s="19"/>
      <c r="P1295" s="19"/>
      <c r="Q1295" s="19"/>
    </row>
    <row r="1296" spans="2:17" x14ac:dyDescent="0.25">
      <c r="B1296" s="19"/>
      <c r="C1296" s="22"/>
      <c r="D1296" s="19"/>
      <c r="E1296" s="19"/>
      <c r="F1296" s="19"/>
      <c r="G1296" s="19"/>
      <c r="H1296" s="19"/>
      <c r="I1296" s="19"/>
      <c r="J1296" s="19"/>
      <c r="K1296" s="19"/>
      <c r="L1296" s="19"/>
      <c r="M1296" s="84"/>
      <c r="N1296" s="19"/>
      <c r="O1296" s="19"/>
      <c r="P1296" s="19"/>
      <c r="Q1296" s="19"/>
    </row>
    <row r="1297" spans="2:17" x14ac:dyDescent="0.25">
      <c r="B1297" s="19"/>
      <c r="C1297" s="22"/>
      <c r="D1297" s="19"/>
      <c r="E1297" s="19"/>
      <c r="F1297" s="19"/>
      <c r="G1297" s="19"/>
      <c r="H1297" s="19"/>
      <c r="I1297" s="19"/>
      <c r="J1297" s="19"/>
      <c r="K1297" s="19"/>
      <c r="L1297" s="19"/>
      <c r="M1297" s="84"/>
      <c r="N1297" s="19"/>
      <c r="O1297" s="19"/>
      <c r="P1297" s="19"/>
      <c r="Q1297" s="19"/>
    </row>
    <row r="1298" spans="2:17" x14ac:dyDescent="0.25">
      <c r="B1298" s="19"/>
      <c r="C1298" s="22"/>
      <c r="D1298" s="19"/>
      <c r="E1298" s="19"/>
      <c r="F1298" s="19"/>
      <c r="G1298" s="19"/>
      <c r="H1298" s="19"/>
      <c r="I1298" s="19"/>
      <c r="J1298" s="19"/>
      <c r="K1298" s="19"/>
      <c r="L1298" s="19"/>
      <c r="M1298" s="84"/>
      <c r="N1298" s="19"/>
      <c r="O1298" s="19"/>
      <c r="P1298" s="19"/>
      <c r="Q1298" s="19"/>
    </row>
    <row r="1299" spans="2:17" x14ac:dyDescent="0.25">
      <c r="B1299" s="19"/>
      <c r="C1299" s="22"/>
      <c r="D1299" s="19"/>
      <c r="E1299" s="19"/>
      <c r="F1299" s="19"/>
      <c r="G1299" s="19"/>
      <c r="H1299" s="19"/>
      <c r="I1299" s="19"/>
      <c r="J1299" s="19"/>
      <c r="K1299" s="19"/>
      <c r="L1299" s="19"/>
      <c r="M1299" s="84"/>
      <c r="N1299" s="19"/>
      <c r="O1299" s="19"/>
      <c r="P1299" s="19"/>
      <c r="Q1299" s="19"/>
    </row>
    <row r="1300" spans="2:17" x14ac:dyDescent="0.25">
      <c r="B1300" s="19"/>
      <c r="C1300" s="22"/>
      <c r="D1300" s="19"/>
      <c r="E1300" s="19"/>
      <c r="F1300" s="19"/>
      <c r="G1300" s="19"/>
      <c r="H1300" s="19"/>
      <c r="I1300" s="19"/>
      <c r="J1300" s="19"/>
      <c r="K1300" s="19"/>
      <c r="L1300" s="19"/>
      <c r="M1300" s="84"/>
      <c r="N1300" s="19"/>
      <c r="O1300" s="19"/>
      <c r="P1300" s="19"/>
      <c r="Q1300" s="19"/>
    </row>
    <row r="1301" spans="2:17" x14ac:dyDescent="0.25">
      <c r="B1301" s="19"/>
      <c r="C1301" s="22"/>
      <c r="D1301" s="19"/>
      <c r="E1301" s="19"/>
      <c r="F1301" s="19"/>
      <c r="G1301" s="19"/>
      <c r="H1301" s="19"/>
      <c r="I1301" s="19"/>
      <c r="J1301" s="19"/>
      <c r="K1301" s="19"/>
      <c r="L1301" s="19"/>
      <c r="M1301" s="84"/>
      <c r="N1301" s="19"/>
      <c r="O1301" s="19"/>
      <c r="P1301" s="19"/>
      <c r="Q1301" s="19"/>
    </row>
    <row r="1302" spans="2:17" x14ac:dyDescent="0.25">
      <c r="B1302" s="19"/>
      <c r="C1302" s="22"/>
      <c r="D1302" s="19"/>
      <c r="E1302" s="19"/>
      <c r="F1302" s="19"/>
      <c r="G1302" s="19"/>
      <c r="H1302" s="19"/>
      <c r="I1302" s="19"/>
      <c r="J1302" s="19"/>
      <c r="K1302" s="19"/>
      <c r="L1302" s="19"/>
      <c r="M1302" s="84"/>
      <c r="N1302" s="19"/>
      <c r="O1302" s="19"/>
      <c r="P1302" s="19"/>
      <c r="Q1302" s="19"/>
    </row>
    <row r="1303" spans="2:17" x14ac:dyDescent="0.25">
      <c r="B1303" s="19"/>
      <c r="C1303" s="22"/>
      <c r="D1303" s="19"/>
      <c r="E1303" s="19"/>
      <c r="F1303" s="19"/>
      <c r="G1303" s="19"/>
      <c r="H1303" s="19"/>
      <c r="I1303" s="19"/>
      <c r="J1303" s="19"/>
      <c r="K1303" s="19"/>
      <c r="L1303" s="19"/>
      <c r="M1303" s="84"/>
      <c r="N1303" s="19"/>
      <c r="O1303" s="19"/>
      <c r="P1303" s="19"/>
      <c r="Q1303" s="19"/>
    </row>
    <row r="1304" spans="2:17" x14ac:dyDescent="0.25">
      <c r="B1304" s="19"/>
      <c r="C1304" s="22"/>
      <c r="D1304" s="19"/>
      <c r="E1304" s="19"/>
      <c r="F1304" s="19"/>
      <c r="G1304" s="19"/>
      <c r="H1304" s="19"/>
      <c r="I1304" s="19"/>
      <c r="J1304" s="19"/>
      <c r="K1304" s="19"/>
      <c r="L1304" s="19"/>
      <c r="M1304" s="84"/>
      <c r="N1304" s="19"/>
      <c r="O1304" s="19"/>
      <c r="P1304" s="19"/>
      <c r="Q1304" s="19"/>
    </row>
    <row r="1305" spans="2:17" x14ac:dyDescent="0.25">
      <c r="B1305" s="19"/>
      <c r="C1305" s="22"/>
      <c r="D1305" s="19"/>
      <c r="E1305" s="19"/>
      <c r="F1305" s="19"/>
      <c r="G1305" s="19"/>
      <c r="H1305" s="19"/>
      <c r="I1305" s="19"/>
      <c r="J1305" s="19"/>
      <c r="K1305" s="19"/>
      <c r="L1305" s="19"/>
      <c r="M1305" s="84"/>
      <c r="N1305" s="19"/>
      <c r="O1305" s="19"/>
      <c r="P1305" s="19"/>
      <c r="Q1305" s="19"/>
    </row>
    <row r="1306" spans="2:17" x14ac:dyDescent="0.25">
      <c r="B1306" s="19"/>
      <c r="C1306" s="22"/>
      <c r="D1306" s="19"/>
      <c r="E1306" s="19"/>
      <c r="F1306" s="19"/>
      <c r="G1306" s="19"/>
      <c r="H1306" s="19"/>
      <c r="I1306" s="19"/>
      <c r="J1306" s="19"/>
      <c r="K1306" s="19"/>
      <c r="L1306" s="19"/>
      <c r="M1306" s="84"/>
      <c r="N1306" s="19"/>
      <c r="O1306" s="19"/>
      <c r="P1306" s="19"/>
      <c r="Q1306" s="19"/>
    </row>
    <row r="1307" spans="2:17" x14ac:dyDescent="0.25">
      <c r="B1307" s="19"/>
      <c r="C1307" s="22"/>
      <c r="D1307" s="19"/>
      <c r="E1307" s="19"/>
      <c r="F1307" s="19"/>
      <c r="G1307" s="19"/>
      <c r="H1307" s="19"/>
      <c r="I1307" s="19"/>
      <c r="J1307" s="19"/>
      <c r="K1307" s="19"/>
      <c r="L1307" s="19"/>
      <c r="M1307" s="84"/>
      <c r="N1307" s="19"/>
      <c r="O1307" s="19"/>
      <c r="P1307" s="19"/>
      <c r="Q1307" s="19"/>
    </row>
    <row r="1308" spans="2:17" x14ac:dyDescent="0.25">
      <c r="B1308" s="19"/>
      <c r="C1308" s="22"/>
      <c r="D1308" s="19"/>
      <c r="E1308" s="19"/>
      <c r="F1308" s="19"/>
      <c r="G1308" s="19"/>
      <c r="H1308" s="19"/>
      <c r="I1308" s="19"/>
      <c r="J1308" s="19"/>
      <c r="K1308" s="19"/>
      <c r="L1308" s="19"/>
      <c r="M1308" s="84"/>
      <c r="N1308" s="19"/>
      <c r="O1308" s="19"/>
      <c r="P1308" s="19"/>
      <c r="Q1308" s="19"/>
    </row>
    <row r="1309" spans="2:17" x14ac:dyDescent="0.25">
      <c r="B1309" s="19"/>
      <c r="C1309" s="22"/>
      <c r="D1309" s="19"/>
      <c r="E1309" s="19"/>
      <c r="F1309" s="19"/>
      <c r="G1309" s="19"/>
      <c r="H1309" s="19"/>
      <c r="I1309" s="19"/>
      <c r="J1309" s="19"/>
      <c r="K1309" s="19"/>
      <c r="L1309" s="19"/>
      <c r="M1309" s="84"/>
      <c r="N1309" s="19"/>
      <c r="O1309" s="19"/>
      <c r="P1309" s="19"/>
      <c r="Q1309" s="19"/>
    </row>
    <row r="1310" spans="2:17" x14ac:dyDescent="0.25">
      <c r="B1310" s="19"/>
      <c r="C1310" s="22"/>
      <c r="D1310" s="19"/>
      <c r="E1310" s="19"/>
      <c r="F1310" s="19"/>
      <c r="G1310" s="19"/>
      <c r="H1310" s="19"/>
      <c r="I1310" s="19"/>
      <c r="J1310" s="19"/>
      <c r="K1310" s="19"/>
      <c r="L1310" s="19"/>
      <c r="M1310" s="84"/>
      <c r="N1310" s="19"/>
      <c r="O1310" s="19"/>
      <c r="P1310" s="19"/>
      <c r="Q1310" s="19"/>
    </row>
    <row r="1311" spans="2:17" x14ac:dyDescent="0.25">
      <c r="B1311" s="19"/>
      <c r="C1311" s="22"/>
      <c r="D1311" s="19"/>
      <c r="E1311" s="19"/>
      <c r="F1311" s="19"/>
      <c r="G1311" s="19"/>
      <c r="H1311" s="19"/>
      <c r="I1311" s="19"/>
      <c r="J1311" s="19"/>
      <c r="K1311" s="19"/>
      <c r="L1311" s="19"/>
      <c r="M1311" s="84"/>
      <c r="N1311" s="19"/>
      <c r="O1311" s="19"/>
      <c r="P1311" s="19"/>
      <c r="Q1311" s="19"/>
    </row>
    <row r="1312" spans="2:17" x14ac:dyDescent="0.25">
      <c r="B1312" s="19"/>
      <c r="C1312" s="22"/>
      <c r="D1312" s="19"/>
      <c r="E1312" s="19"/>
      <c r="F1312" s="19"/>
      <c r="G1312" s="19"/>
      <c r="H1312" s="19"/>
      <c r="I1312" s="19"/>
      <c r="J1312" s="19"/>
      <c r="K1312" s="19"/>
      <c r="L1312" s="19"/>
      <c r="M1312" s="84"/>
      <c r="N1312" s="19"/>
      <c r="O1312" s="19"/>
      <c r="P1312" s="19"/>
      <c r="Q1312" s="19"/>
    </row>
    <row r="1313" spans="2:17" x14ac:dyDescent="0.25">
      <c r="B1313" s="19"/>
      <c r="C1313" s="22"/>
      <c r="D1313" s="19"/>
      <c r="E1313" s="19"/>
      <c r="F1313" s="19"/>
      <c r="G1313" s="19"/>
      <c r="H1313" s="19"/>
      <c r="I1313" s="19"/>
      <c r="J1313" s="19"/>
      <c r="K1313" s="19"/>
      <c r="L1313" s="19"/>
      <c r="M1313" s="84"/>
      <c r="N1313" s="19"/>
      <c r="O1313" s="19"/>
      <c r="P1313" s="19"/>
      <c r="Q1313" s="19"/>
    </row>
    <row r="1314" spans="2:17" x14ac:dyDescent="0.25">
      <c r="B1314" s="19"/>
      <c r="C1314" s="22"/>
      <c r="D1314" s="19"/>
      <c r="E1314" s="19"/>
      <c r="F1314" s="19"/>
      <c r="G1314" s="19"/>
      <c r="H1314" s="19"/>
      <c r="I1314" s="19"/>
      <c r="J1314" s="19"/>
      <c r="K1314" s="19"/>
      <c r="L1314" s="19"/>
      <c r="M1314" s="84"/>
      <c r="N1314" s="19"/>
      <c r="O1314" s="19"/>
      <c r="P1314" s="19"/>
      <c r="Q1314" s="19"/>
    </row>
    <row r="1315" spans="2:17" x14ac:dyDescent="0.25">
      <c r="B1315" s="19"/>
      <c r="C1315" s="22"/>
      <c r="D1315" s="19"/>
      <c r="E1315" s="19"/>
      <c r="F1315" s="19"/>
      <c r="G1315" s="19"/>
      <c r="H1315" s="19"/>
      <c r="I1315" s="19"/>
      <c r="J1315" s="19"/>
      <c r="K1315" s="19"/>
      <c r="L1315" s="19"/>
      <c r="M1315" s="84"/>
      <c r="N1315" s="19"/>
      <c r="O1315" s="19"/>
      <c r="P1315" s="19"/>
      <c r="Q1315" s="19"/>
    </row>
    <row r="1316" spans="2:17" x14ac:dyDescent="0.25">
      <c r="B1316" s="19"/>
      <c r="C1316" s="22"/>
      <c r="D1316" s="19"/>
      <c r="E1316" s="19"/>
      <c r="F1316" s="19"/>
      <c r="G1316" s="19"/>
      <c r="H1316" s="19"/>
      <c r="I1316" s="19"/>
      <c r="J1316" s="19"/>
      <c r="K1316" s="19"/>
      <c r="L1316" s="19"/>
      <c r="M1316" s="84"/>
      <c r="N1316" s="19"/>
      <c r="O1316" s="19"/>
      <c r="P1316" s="19"/>
      <c r="Q1316" s="19"/>
    </row>
    <row r="1317" spans="2:17" x14ac:dyDescent="0.25">
      <c r="B1317" s="19"/>
      <c r="C1317" s="22"/>
      <c r="D1317" s="19"/>
      <c r="E1317" s="19"/>
      <c r="F1317" s="19"/>
      <c r="G1317" s="19"/>
      <c r="H1317" s="19"/>
      <c r="I1317" s="19"/>
      <c r="J1317" s="19"/>
      <c r="K1317" s="19"/>
      <c r="L1317" s="19"/>
      <c r="M1317" s="84"/>
      <c r="N1317" s="19"/>
      <c r="O1317" s="19"/>
      <c r="P1317" s="19"/>
      <c r="Q1317" s="19"/>
    </row>
    <row r="1318" spans="2:17" x14ac:dyDescent="0.25">
      <c r="B1318" s="19"/>
      <c r="C1318" s="22"/>
      <c r="D1318" s="19"/>
      <c r="E1318" s="19"/>
      <c r="F1318" s="19"/>
      <c r="G1318" s="19"/>
      <c r="H1318" s="19"/>
      <c r="I1318" s="19"/>
      <c r="J1318" s="19"/>
      <c r="K1318" s="19"/>
      <c r="L1318" s="19"/>
      <c r="M1318" s="84"/>
      <c r="N1318" s="19"/>
      <c r="O1318" s="19"/>
      <c r="P1318" s="19"/>
      <c r="Q1318" s="19"/>
    </row>
    <row r="1319" spans="2:17" x14ac:dyDescent="0.25">
      <c r="B1319" s="19"/>
      <c r="C1319" s="22"/>
      <c r="D1319" s="19"/>
      <c r="E1319" s="19"/>
      <c r="F1319" s="19"/>
      <c r="G1319" s="19"/>
      <c r="H1319" s="19"/>
      <c r="I1319" s="19"/>
      <c r="J1319" s="19"/>
      <c r="K1319" s="19"/>
      <c r="L1319" s="19"/>
      <c r="M1319" s="84"/>
      <c r="N1319" s="19"/>
      <c r="O1319" s="19"/>
      <c r="P1319" s="19"/>
      <c r="Q1319" s="19"/>
    </row>
    <row r="1320" spans="2:17" x14ac:dyDescent="0.25">
      <c r="B1320" s="19"/>
      <c r="C1320" s="22"/>
      <c r="D1320" s="19"/>
      <c r="E1320" s="19"/>
      <c r="F1320" s="19"/>
      <c r="G1320" s="19"/>
      <c r="H1320" s="19"/>
      <c r="I1320" s="19"/>
      <c r="J1320" s="19"/>
      <c r="K1320" s="19"/>
      <c r="L1320" s="19"/>
      <c r="M1320" s="84"/>
      <c r="N1320" s="19"/>
      <c r="O1320" s="19"/>
      <c r="P1320" s="19"/>
      <c r="Q1320" s="19"/>
    </row>
    <row r="1321" spans="2:17" x14ac:dyDescent="0.25">
      <c r="B1321" s="19"/>
      <c r="C1321" s="22"/>
      <c r="D1321" s="19"/>
      <c r="E1321" s="19"/>
      <c r="F1321" s="19"/>
      <c r="G1321" s="19"/>
      <c r="H1321" s="19"/>
      <c r="I1321" s="19"/>
      <c r="J1321" s="19"/>
      <c r="K1321" s="19"/>
      <c r="L1321" s="19"/>
      <c r="M1321" s="84"/>
      <c r="N1321" s="19"/>
      <c r="O1321" s="19"/>
      <c r="P1321" s="19"/>
      <c r="Q1321" s="19"/>
    </row>
    <row r="1322" spans="2:17" x14ac:dyDescent="0.25">
      <c r="B1322" s="19"/>
      <c r="C1322" s="22"/>
      <c r="D1322" s="19"/>
      <c r="E1322" s="19"/>
      <c r="F1322" s="19"/>
      <c r="G1322" s="19"/>
      <c r="H1322" s="19"/>
      <c r="I1322" s="19"/>
      <c r="J1322" s="19"/>
      <c r="K1322" s="19"/>
      <c r="L1322" s="19"/>
      <c r="M1322" s="84"/>
      <c r="N1322" s="19"/>
      <c r="O1322" s="19"/>
      <c r="P1322" s="19"/>
      <c r="Q1322" s="19"/>
    </row>
    <row r="1323" spans="2:17" x14ac:dyDescent="0.25">
      <c r="B1323" s="19"/>
      <c r="C1323" s="22"/>
      <c r="D1323" s="19"/>
      <c r="E1323" s="19"/>
      <c r="F1323" s="19"/>
      <c r="G1323" s="19"/>
      <c r="H1323" s="19"/>
      <c r="I1323" s="19"/>
      <c r="J1323" s="19"/>
      <c r="K1323" s="19"/>
      <c r="L1323" s="19"/>
      <c r="M1323" s="84"/>
      <c r="N1323" s="19"/>
      <c r="O1323" s="19"/>
      <c r="P1323" s="19"/>
      <c r="Q1323" s="19"/>
    </row>
    <row r="1324" spans="2:17" x14ac:dyDescent="0.25">
      <c r="B1324" s="19"/>
      <c r="C1324" s="22"/>
      <c r="D1324" s="19"/>
      <c r="E1324" s="19"/>
      <c r="F1324" s="19"/>
      <c r="G1324" s="19"/>
      <c r="H1324" s="19"/>
      <c r="I1324" s="19"/>
      <c r="J1324" s="19"/>
      <c r="K1324" s="19"/>
      <c r="L1324" s="19"/>
      <c r="M1324" s="84"/>
      <c r="N1324" s="19"/>
      <c r="O1324" s="19"/>
      <c r="P1324" s="19"/>
      <c r="Q1324" s="19"/>
    </row>
    <row r="1325" spans="2:17" x14ac:dyDescent="0.25">
      <c r="B1325" s="19"/>
      <c r="C1325" s="22"/>
      <c r="D1325" s="19"/>
      <c r="E1325" s="19"/>
      <c r="F1325" s="19"/>
      <c r="G1325" s="19"/>
      <c r="H1325" s="19"/>
      <c r="I1325" s="19"/>
      <c r="J1325" s="19"/>
      <c r="K1325" s="19"/>
      <c r="L1325" s="19"/>
      <c r="M1325" s="84"/>
      <c r="N1325" s="19"/>
      <c r="O1325" s="19"/>
      <c r="P1325" s="19"/>
      <c r="Q1325" s="19"/>
    </row>
    <row r="1326" spans="2:17" x14ac:dyDescent="0.25">
      <c r="B1326" s="19"/>
      <c r="C1326" s="22"/>
      <c r="D1326" s="19"/>
      <c r="E1326" s="19"/>
      <c r="F1326" s="19"/>
      <c r="G1326" s="19"/>
      <c r="H1326" s="19"/>
      <c r="I1326" s="19"/>
      <c r="J1326" s="19"/>
      <c r="K1326" s="19"/>
      <c r="L1326" s="19"/>
      <c r="M1326" s="84"/>
      <c r="N1326" s="19"/>
      <c r="O1326" s="19"/>
      <c r="P1326" s="19"/>
      <c r="Q1326" s="19"/>
    </row>
    <row r="1327" spans="2:17" x14ac:dyDescent="0.25">
      <c r="B1327" s="19"/>
      <c r="C1327" s="22"/>
      <c r="D1327" s="19"/>
      <c r="E1327" s="19"/>
      <c r="F1327" s="19"/>
      <c r="G1327" s="19"/>
      <c r="H1327" s="19"/>
      <c r="I1327" s="19"/>
      <c r="J1327" s="19"/>
      <c r="K1327" s="19"/>
      <c r="L1327" s="19"/>
      <c r="M1327" s="84"/>
      <c r="N1327" s="19"/>
      <c r="O1327" s="19"/>
      <c r="P1327" s="19"/>
      <c r="Q1327" s="19"/>
    </row>
    <row r="1328" spans="2:17" x14ac:dyDescent="0.25">
      <c r="B1328" s="19"/>
      <c r="C1328" s="22"/>
      <c r="D1328" s="19"/>
      <c r="E1328" s="19"/>
      <c r="F1328" s="19"/>
      <c r="G1328" s="19"/>
      <c r="H1328" s="19"/>
      <c r="I1328" s="19"/>
      <c r="J1328" s="19"/>
      <c r="K1328" s="19"/>
      <c r="L1328" s="19"/>
      <c r="M1328" s="84"/>
      <c r="N1328" s="19"/>
      <c r="O1328" s="19"/>
      <c r="P1328" s="19"/>
      <c r="Q1328" s="19"/>
    </row>
    <row r="1329" spans="2:17" x14ac:dyDescent="0.25">
      <c r="B1329" s="19"/>
      <c r="C1329" s="22"/>
      <c r="D1329" s="19"/>
      <c r="E1329" s="19"/>
      <c r="F1329" s="19"/>
      <c r="G1329" s="19"/>
      <c r="H1329" s="19"/>
      <c r="I1329" s="19"/>
      <c r="J1329" s="19"/>
      <c r="K1329" s="19"/>
      <c r="L1329" s="19"/>
      <c r="M1329" s="84"/>
      <c r="N1329" s="19"/>
      <c r="O1329" s="19"/>
      <c r="P1329" s="19"/>
      <c r="Q1329" s="19"/>
    </row>
    <row r="1330" spans="2:17" x14ac:dyDescent="0.25">
      <c r="B1330" s="19"/>
      <c r="C1330" s="22"/>
      <c r="D1330" s="19"/>
      <c r="E1330" s="19"/>
      <c r="F1330" s="19"/>
      <c r="G1330" s="19"/>
      <c r="H1330" s="19"/>
      <c r="I1330" s="19"/>
      <c r="J1330" s="19"/>
      <c r="K1330" s="19"/>
      <c r="L1330" s="19"/>
      <c r="M1330" s="84"/>
      <c r="N1330" s="19"/>
      <c r="O1330" s="19"/>
      <c r="P1330" s="19"/>
      <c r="Q1330" s="19"/>
    </row>
    <row r="1331" spans="2:17" x14ac:dyDescent="0.25">
      <c r="B1331" s="19"/>
      <c r="C1331" s="22"/>
      <c r="D1331" s="19"/>
      <c r="E1331" s="19"/>
      <c r="F1331" s="19"/>
      <c r="G1331" s="19"/>
      <c r="H1331" s="19"/>
      <c r="I1331" s="19"/>
      <c r="J1331" s="19"/>
      <c r="K1331" s="19"/>
      <c r="L1331" s="19"/>
      <c r="M1331" s="84"/>
      <c r="N1331" s="19"/>
      <c r="O1331" s="19"/>
      <c r="P1331" s="19"/>
      <c r="Q1331" s="19"/>
    </row>
    <row r="1332" spans="2:17" x14ac:dyDescent="0.25">
      <c r="B1332" s="19"/>
      <c r="C1332" s="22"/>
      <c r="D1332" s="19"/>
      <c r="E1332" s="19"/>
      <c r="F1332" s="19"/>
      <c r="G1332" s="19"/>
      <c r="H1332" s="19"/>
      <c r="I1332" s="19"/>
      <c r="J1332" s="19"/>
      <c r="K1332" s="19"/>
      <c r="L1332" s="19"/>
      <c r="M1332" s="84"/>
      <c r="N1332" s="19"/>
      <c r="O1332" s="19"/>
      <c r="P1332" s="19"/>
      <c r="Q1332" s="19"/>
    </row>
    <row r="1333" spans="2:17" x14ac:dyDescent="0.25">
      <c r="B1333" s="19"/>
      <c r="C1333" s="22"/>
      <c r="D1333" s="19"/>
      <c r="E1333" s="19"/>
      <c r="F1333" s="19"/>
      <c r="G1333" s="19"/>
      <c r="H1333" s="19"/>
      <c r="I1333" s="19"/>
      <c r="J1333" s="19"/>
      <c r="K1333" s="19"/>
      <c r="L1333" s="19"/>
      <c r="M1333" s="84"/>
      <c r="N1333" s="19"/>
      <c r="O1333" s="19"/>
      <c r="P1333" s="19"/>
      <c r="Q1333" s="19"/>
    </row>
    <row r="1334" spans="2:17" x14ac:dyDescent="0.25">
      <c r="B1334" s="19"/>
      <c r="C1334" s="22"/>
      <c r="D1334" s="19"/>
      <c r="E1334" s="19"/>
      <c r="F1334" s="19"/>
      <c r="G1334" s="19"/>
      <c r="H1334" s="19"/>
      <c r="I1334" s="19"/>
      <c r="J1334" s="19"/>
      <c r="K1334" s="19"/>
      <c r="L1334" s="19"/>
      <c r="M1334" s="84"/>
      <c r="N1334" s="19"/>
      <c r="O1334" s="19"/>
      <c r="P1334" s="19"/>
      <c r="Q1334" s="19"/>
    </row>
    <row r="1335" spans="2:17" x14ac:dyDescent="0.25">
      <c r="B1335" s="19"/>
      <c r="C1335" s="22"/>
      <c r="D1335" s="19"/>
      <c r="E1335" s="19"/>
      <c r="F1335" s="19"/>
      <c r="G1335" s="19"/>
      <c r="H1335" s="19"/>
      <c r="I1335" s="19"/>
      <c r="J1335" s="19"/>
      <c r="K1335" s="19"/>
      <c r="L1335" s="19"/>
      <c r="M1335" s="84"/>
      <c r="N1335" s="19"/>
      <c r="O1335" s="19"/>
      <c r="P1335" s="19"/>
      <c r="Q1335" s="19"/>
    </row>
    <row r="1336" spans="2:17" x14ac:dyDescent="0.25">
      <c r="B1336" s="19"/>
      <c r="C1336" s="22"/>
      <c r="D1336" s="19"/>
      <c r="E1336" s="19"/>
      <c r="F1336" s="19"/>
      <c r="G1336" s="19"/>
      <c r="H1336" s="19"/>
      <c r="I1336" s="19"/>
      <c r="J1336" s="19"/>
      <c r="K1336" s="19"/>
      <c r="L1336" s="19"/>
      <c r="M1336" s="84"/>
      <c r="N1336" s="19"/>
      <c r="O1336" s="19"/>
      <c r="P1336" s="19"/>
      <c r="Q1336" s="19"/>
    </row>
    <row r="1337" spans="2:17" x14ac:dyDescent="0.25">
      <c r="B1337" s="19"/>
      <c r="C1337" s="22"/>
      <c r="D1337" s="19"/>
      <c r="E1337" s="19"/>
      <c r="F1337" s="19"/>
      <c r="G1337" s="19"/>
      <c r="H1337" s="19"/>
      <c r="I1337" s="19"/>
      <c r="J1337" s="19"/>
      <c r="K1337" s="19"/>
      <c r="L1337" s="19"/>
      <c r="M1337" s="84"/>
      <c r="N1337" s="19"/>
      <c r="O1337" s="19"/>
      <c r="P1337" s="19"/>
      <c r="Q1337" s="19"/>
    </row>
    <row r="1338" spans="2:17" x14ac:dyDescent="0.25">
      <c r="B1338" s="19"/>
      <c r="C1338" s="22"/>
      <c r="D1338" s="19"/>
      <c r="E1338" s="19"/>
      <c r="F1338" s="19"/>
      <c r="G1338" s="19"/>
      <c r="H1338" s="19"/>
      <c r="I1338" s="19"/>
      <c r="J1338" s="19"/>
      <c r="K1338" s="19"/>
      <c r="L1338" s="19"/>
      <c r="M1338" s="84"/>
      <c r="N1338" s="19"/>
      <c r="O1338" s="19"/>
      <c r="P1338" s="19"/>
      <c r="Q1338" s="19"/>
    </row>
  </sheetData>
  <autoFilter ref="B5:Q1126">
    <sortState ref="B6:Q1125">
      <sortCondition ref="B5:B1125"/>
    </sortState>
  </autoFilter>
  <mergeCells count="2">
    <mergeCell ref="B1126:J1126"/>
    <mergeCell ref="B4:Q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078"/>
  <sheetViews>
    <sheetView topLeftCell="F1" workbookViewId="0">
      <pane ySplit="5" topLeftCell="A11" activePane="bottomLeft" state="frozen"/>
      <selection pane="bottomLeft" activeCell="B6" sqref="B6:Q24"/>
    </sheetView>
  </sheetViews>
  <sheetFormatPr defaultRowHeight="15" x14ac:dyDescent="0.25"/>
  <cols>
    <col min="2" max="2" width="6.85546875" customWidth="1"/>
    <col min="3" max="3" width="10.28515625" style="15" bestFit="1" customWidth="1"/>
    <col min="4" max="4" width="14.140625" style="15" customWidth="1"/>
    <col min="5" max="5" width="54.5703125" customWidth="1"/>
    <col min="6" max="6" width="15.5703125" bestFit="1" customWidth="1"/>
    <col min="7" max="7" width="14.140625" bestFit="1" customWidth="1"/>
    <col min="8" max="8" width="15" bestFit="1" customWidth="1"/>
    <col min="9" max="9" width="13.140625" bestFit="1" customWidth="1"/>
    <col min="10" max="10" width="14.7109375" bestFit="1" customWidth="1"/>
    <col min="11" max="11" width="16.140625" bestFit="1" customWidth="1"/>
    <col min="12" max="12" width="14.42578125" bestFit="1" customWidth="1"/>
    <col min="13" max="13" width="9.140625" style="82"/>
    <col min="14" max="14" width="18.42578125" customWidth="1"/>
    <col min="15" max="15" width="12" customWidth="1"/>
    <col min="16" max="16" width="17.28515625" bestFit="1" customWidth="1"/>
    <col min="17" max="17" width="12.42578125" customWidth="1"/>
  </cols>
  <sheetData>
    <row r="1" spans="2:17" x14ac:dyDescent="0.25">
      <c r="C1"/>
      <c r="D1"/>
    </row>
    <row r="2" spans="2:17" x14ac:dyDescent="0.25">
      <c r="C2"/>
      <c r="D2"/>
    </row>
    <row r="3" spans="2:17" x14ac:dyDescent="0.25">
      <c r="C3"/>
      <c r="D3"/>
    </row>
    <row r="4" spans="2:17" x14ac:dyDescent="0.25">
      <c r="B4" s="156" t="s">
        <v>6500</v>
      </c>
      <c r="C4" s="156"/>
      <c r="D4" s="156"/>
      <c r="E4" s="156"/>
      <c r="F4" s="156"/>
      <c r="G4" s="156"/>
      <c r="H4" s="156"/>
      <c r="I4" s="156"/>
      <c r="J4" s="156"/>
      <c r="K4" s="156"/>
      <c r="L4" s="156"/>
      <c r="M4" s="158"/>
      <c r="N4" s="156"/>
      <c r="O4" s="156"/>
      <c r="P4" s="156"/>
      <c r="Q4" s="156"/>
    </row>
    <row r="5" spans="2:17" ht="60" customHeight="1" x14ac:dyDescent="0.25">
      <c r="B5" s="85" t="s">
        <v>6449</v>
      </c>
      <c r="C5" s="85" t="s">
        <v>6476</v>
      </c>
      <c r="D5" s="85" t="s">
        <v>6460</v>
      </c>
      <c r="E5" s="85" t="s">
        <v>6450</v>
      </c>
      <c r="F5" s="85" t="s">
        <v>6461</v>
      </c>
      <c r="G5" s="85" t="s">
        <v>6451</v>
      </c>
      <c r="H5" s="85" t="s">
        <v>6501</v>
      </c>
      <c r="I5" s="85" t="s">
        <v>6502</v>
      </c>
      <c r="J5" s="85" t="s">
        <v>6452</v>
      </c>
      <c r="K5" s="85" t="s">
        <v>6453</v>
      </c>
      <c r="L5" s="85" t="s">
        <v>6459</v>
      </c>
      <c r="M5" s="87" t="s">
        <v>6454</v>
      </c>
      <c r="N5" s="86" t="s">
        <v>6455</v>
      </c>
      <c r="O5" s="86" t="s">
        <v>6456</v>
      </c>
      <c r="P5" s="86" t="s">
        <v>6457</v>
      </c>
      <c r="Q5" s="86" t="s">
        <v>6458</v>
      </c>
    </row>
    <row r="6" spans="2:17" x14ac:dyDescent="0.25">
      <c r="B6" s="109">
        <v>1</v>
      </c>
      <c r="C6" s="109" t="s">
        <v>6462</v>
      </c>
      <c r="D6" s="109">
        <v>1200010800</v>
      </c>
      <c r="E6" s="108" t="s">
        <v>1090</v>
      </c>
      <c r="F6" s="109">
        <v>2004</v>
      </c>
      <c r="G6" s="110">
        <v>44389</v>
      </c>
      <c r="H6" s="109">
        <f>YEAR(G6)-F6</f>
        <v>17</v>
      </c>
      <c r="I6" s="109">
        <v>15</v>
      </c>
      <c r="J6" s="111">
        <f>(95/I6/100)</f>
        <v>6.3333333333333325E-2</v>
      </c>
      <c r="K6" s="137">
        <v>2959316</v>
      </c>
      <c r="L6" s="137">
        <v>1</v>
      </c>
      <c r="M6" s="113">
        <v>0</v>
      </c>
      <c r="N6" s="112">
        <f>K6*(1+M6)</f>
        <v>2959316</v>
      </c>
      <c r="O6" s="112">
        <f>H6*J6*N6</f>
        <v>3186196.8933333326</v>
      </c>
      <c r="P6" s="138">
        <f>IF(N6-O6&lt;=0,5%*K6,N6-O6)</f>
        <v>147965.80000000002</v>
      </c>
      <c r="Q6" s="139">
        <f t="shared" ref="Q6:Q11" si="0">IF(P6=K6*5%,P6,P6*0.9)</f>
        <v>147965.80000000002</v>
      </c>
    </row>
    <row r="7" spans="2:17" x14ac:dyDescent="0.25">
      <c r="B7" s="109">
        <v>2</v>
      </c>
      <c r="C7" s="109" t="s">
        <v>6462</v>
      </c>
      <c r="D7" s="109">
        <v>1200002880</v>
      </c>
      <c r="E7" s="108" t="s">
        <v>1091</v>
      </c>
      <c r="F7" s="109">
        <v>2008</v>
      </c>
      <c r="G7" s="110">
        <v>44389</v>
      </c>
      <c r="H7" s="109">
        <f t="shared" ref="H7:H23" si="1">YEAR(G7)-F7</f>
        <v>13</v>
      </c>
      <c r="I7" s="109">
        <v>15</v>
      </c>
      <c r="J7" s="111">
        <f t="shared" ref="J7:J23" si="2">(95/I7/100)</f>
        <v>6.3333333333333325E-2</v>
      </c>
      <c r="K7" s="137">
        <v>1204476.71</v>
      </c>
      <c r="L7" s="137">
        <v>1</v>
      </c>
      <c r="M7" s="113">
        <v>0</v>
      </c>
      <c r="N7" s="112">
        <f t="shared" ref="N7:N23" si="3">K7*(1+M7)</f>
        <v>1204476.71</v>
      </c>
      <c r="O7" s="112">
        <f t="shared" ref="O7:O23" si="4">H7*J7*N7</f>
        <v>991685.8245666665</v>
      </c>
      <c r="P7" s="138">
        <f t="shared" ref="P7:P11" si="5">IF(N7-O7&lt;=0,5%*K7,N7-O7)</f>
        <v>212790.88543333346</v>
      </c>
      <c r="Q7" s="139">
        <f t="shared" si="0"/>
        <v>191511.79689000011</v>
      </c>
    </row>
    <row r="8" spans="2:17" x14ac:dyDescent="0.25">
      <c r="B8" s="109">
        <v>3</v>
      </c>
      <c r="C8" s="109" t="s">
        <v>6462</v>
      </c>
      <c r="D8" s="109">
        <v>1200037130</v>
      </c>
      <c r="E8" s="108" t="s">
        <v>1091</v>
      </c>
      <c r="F8" s="109">
        <v>2009</v>
      </c>
      <c r="G8" s="110">
        <v>44389</v>
      </c>
      <c r="H8" s="109">
        <f t="shared" si="1"/>
        <v>12</v>
      </c>
      <c r="I8" s="109">
        <v>15</v>
      </c>
      <c r="J8" s="111">
        <f t="shared" si="2"/>
        <v>6.3333333333333325E-2</v>
      </c>
      <c r="K8" s="137">
        <v>688963.28</v>
      </c>
      <c r="L8" s="137">
        <v>1</v>
      </c>
      <c r="M8" s="113">
        <v>0</v>
      </c>
      <c r="N8" s="112">
        <f t="shared" si="3"/>
        <v>688963.28</v>
      </c>
      <c r="O8" s="112">
        <f t="shared" si="4"/>
        <v>523612.09279999993</v>
      </c>
      <c r="P8" s="138">
        <f t="shared" si="5"/>
        <v>165351.1872000001</v>
      </c>
      <c r="Q8" s="139">
        <f t="shared" si="0"/>
        <v>148816.0684800001</v>
      </c>
    </row>
    <row r="9" spans="2:17" x14ac:dyDescent="0.25">
      <c r="B9" s="109">
        <v>4</v>
      </c>
      <c r="C9" s="109" t="s">
        <v>6462</v>
      </c>
      <c r="D9" s="109">
        <v>1200045550</v>
      </c>
      <c r="E9" s="108" t="s">
        <v>1092</v>
      </c>
      <c r="F9" s="109">
        <v>2010</v>
      </c>
      <c r="G9" s="110">
        <v>44389</v>
      </c>
      <c r="H9" s="109">
        <f t="shared" si="1"/>
        <v>11</v>
      </c>
      <c r="I9" s="109">
        <v>15</v>
      </c>
      <c r="J9" s="111">
        <f t="shared" si="2"/>
        <v>6.3333333333333325E-2</v>
      </c>
      <c r="K9" s="137">
        <v>2454928</v>
      </c>
      <c r="L9" s="137">
        <v>1</v>
      </c>
      <c r="M9" s="113">
        <v>0</v>
      </c>
      <c r="N9" s="112">
        <f t="shared" si="3"/>
        <v>2454928</v>
      </c>
      <c r="O9" s="112">
        <f t="shared" si="4"/>
        <v>1710266.5066666664</v>
      </c>
      <c r="P9" s="138">
        <f t="shared" si="5"/>
        <v>744661.49333333364</v>
      </c>
      <c r="Q9" s="139">
        <f t="shared" si="0"/>
        <v>670195.34400000027</v>
      </c>
    </row>
    <row r="10" spans="2:17" x14ac:dyDescent="0.25">
      <c r="B10" s="109">
        <v>5</v>
      </c>
      <c r="C10" s="109" t="s">
        <v>6462</v>
      </c>
      <c r="D10" s="109">
        <v>1200045560</v>
      </c>
      <c r="E10" s="108" t="s">
        <v>1093</v>
      </c>
      <c r="F10" s="109">
        <v>2010</v>
      </c>
      <c r="G10" s="110">
        <v>44389</v>
      </c>
      <c r="H10" s="109">
        <f t="shared" si="1"/>
        <v>11</v>
      </c>
      <c r="I10" s="109">
        <v>10</v>
      </c>
      <c r="J10" s="111">
        <f t="shared" si="2"/>
        <v>9.5000000000000001E-2</v>
      </c>
      <c r="K10" s="137">
        <v>124435</v>
      </c>
      <c r="L10" s="137">
        <v>1</v>
      </c>
      <c r="M10" s="113">
        <v>0</v>
      </c>
      <c r="N10" s="112">
        <f t="shared" si="3"/>
        <v>124435</v>
      </c>
      <c r="O10" s="112">
        <f t="shared" si="4"/>
        <v>130034.575</v>
      </c>
      <c r="P10" s="138">
        <f t="shared" si="5"/>
        <v>6221.75</v>
      </c>
      <c r="Q10" s="139">
        <f t="shared" si="0"/>
        <v>6221.75</v>
      </c>
    </row>
    <row r="11" spans="2:17" x14ac:dyDescent="0.25">
      <c r="B11" s="109">
        <v>6</v>
      </c>
      <c r="C11" s="109" t="s">
        <v>6462</v>
      </c>
      <c r="D11" s="109">
        <v>1200048610</v>
      </c>
      <c r="E11" s="108" t="s">
        <v>1094</v>
      </c>
      <c r="F11" s="109">
        <v>2011</v>
      </c>
      <c r="G11" s="110">
        <v>44389</v>
      </c>
      <c r="H11" s="109">
        <f t="shared" si="1"/>
        <v>10</v>
      </c>
      <c r="I11" s="109">
        <v>15</v>
      </c>
      <c r="J11" s="111">
        <f t="shared" si="2"/>
        <v>6.3333333333333325E-2</v>
      </c>
      <c r="K11" s="137">
        <v>6000000</v>
      </c>
      <c r="L11" s="137">
        <v>1</v>
      </c>
      <c r="M11" s="113">
        <v>0</v>
      </c>
      <c r="N11" s="112">
        <f t="shared" si="3"/>
        <v>6000000</v>
      </c>
      <c r="O11" s="112">
        <f t="shared" si="4"/>
        <v>3800000</v>
      </c>
      <c r="P11" s="138">
        <f t="shared" si="5"/>
        <v>2200000</v>
      </c>
      <c r="Q11" s="139">
        <f t="shared" si="0"/>
        <v>1980000</v>
      </c>
    </row>
    <row r="12" spans="2:17" x14ac:dyDescent="0.25">
      <c r="B12" s="109">
        <v>7</v>
      </c>
      <c r="C12" s="109" t="s">
        <v>6462</v>
      </c>
      <c r="D12" s="109">
        <v>1200048620</v>
      </c>
      <c r="E12" s="108" t="s">
        <v>1095</v>
      </c>
      <c r="F12" s="109">
        <v>2011</v>
      </c>
      <c r="G12" s="110">
        <v>44389</v>
      </c>
      <c r="H12" s="109">
        <f t="shared" si="1"/>
        <v>10</v>
      </c>
      <c r="I12" s="109">
        <v>15</v>
      </c>
      <c r="J12" s="111">
        <f t="shared" si="2"/>
        <v>6.3333333333333325E-2</v>
      </c>
      <c r="K12" s="137">
        <v>2835000</v>
      </c>
      <c r="L12" s="137">
        <v>1</v>
      </c>
      <c r="M12" s="113">
        <v>0</v>
      </c>
      <c r="N12" s="112">
        <f t="shared" si="3"/>
        <v>2835000</v>
      </c>
      <c r="O12" s="112">
        <f t="shared" si="4"/>
        <v>1795500</v>
      </c>
      <c r="P12" s="114">
        <f t="shared" ref="P12" si="6">IF(N12-O12&lt;=0,5%*N12,N12-O12)</f>
        <v>1039500</v>
      </c>
      <c r="Q12" s="115">
        <f t="shared" ref="Q12" si="7">IF(P12=N12*5%,P12,P12*0.9)</f>
        <v>935550</v>
      </c>
    </row>
    <row r="13" spans="2:17" x14ac:dyDescent="0.25">
      <c r="B13" s="109">
        <v>8</v>
      </c>
      <c r="C13" s="109" t="s">
        <v>6462</v>
      </c>
      <c r="D13" s="109">
        <v>1200070580</v>
      </c>
      <c r="E13" s="108" t="s">
        <v>1096</v>
      </c>
      <c r="F13" s="109">
        <v>2012</v>
      </c>
      <c r="G13" s="110">
        <v>44389</v>
      </c>
      <c r="H13" s="109">
        <f t="shared" si="1"/>
        <v>9</v>
      </c>
      <c r="I13" s="109">
        <v>15</v>
      </c>
      <c r="J13" s="111">
        <f t="shared" si="2"/>
        <v>6.3333333333333325E-2</v>
      </c>
      <c r="K13" s="137">
        <v>4720350</v>
      </c>
      <c r="L13" s="137">
        <v>129448.62</v>
      </c>
      <c r="M13" s="113">
        <v>0.3</v>
      </c>
      <c r="N13" s="112">
        <f t="shared" si="3"/>
        <v>6136455</v>
      </c>
      <c r="O13" s="112">
        <f t="shared" si="4"/>
        <v>3497779.3499999996</v>
      </c>
      <c r="P13" s="114">
        <f t="shared" ref="P13:P23" si="8">IF(N13-O13&lt;=0,5%*N13,N13-O13)</f>
        <v>2638675.6500000004</v>
      </c>
      <c r="Q13" s="115">
        <f t="shared" ref="Q13:Q23" si="9">IF(P13=N13*5%,P13,P13*0.9)</f>
        <v>2374808.0850000004</v>
      </c>
    </row>
    <row r="14" spans="2:17" x14ac:dyDescent="0.25">
      <c r="B14" s="109">
        <v>9</v>
      </c>
      <c r="C14" s="109" t="s">
        <v>6462</v>
      </c>
      <c r="D14" s="109">
        <v>1200091580</v>
      </c>
      <c r="E14" s="108" t="s">
        <v>1097</v>
      </c>
      <c r="F14" s="109">
        <v>2014</v>
      </c>
      <c r="G14" s="110">
        <v>44389</v>
      </c>
      <c r="H14" s="109">
        <f t="shared" si="1"/>
        <v>7</v>
      </c>
      <c r="I14" s="109">
        <v>15</v>
      </c>
      <c r="J14" s="111">
        <f t="shared" si="2"/>
        <v>6.3333333333333325E-2</v>
      </c>
      <c r="K14" s="137">
        <v>875000</v>
      </c>
      <c r="L14" s="137">
        <v>578179.23</v>
      </c>
      <c r="M14" s="121">
        <v>0.08</v>
      </c>
      <c r="N14" s="112">
        <f t="shared" si="3"/>
        <v>945000.00000000012</v>
      </c>
      <c r="O14" s="112">
        <f t="shared" si="4"/>
        <v>418949.99999999994</v>
      </c>
      <c r="P14" s="114">
        <f t="shared" si="8"/>
        <v>526050.00000000023</v>
      </c>
      <c r="Q14" s="115">
        <f t="shared" si="9"/>
        <v>473445.00000000023</v>
      </c>
    </row>
    <row r="15" spans="2:17" x14ac:dyDescent="0.25">
      <c r="B15" s="109">
        <v>10</v>
      </c>
      <c r="C15" s="109" t="s">
        <v>6462</v>
      </c>
      <c r="D15" s="109">
        <v>1200091590</v>
      </c>
      <c r="E15" s="108" t="s">
        <v>1098</v>
      </c>
      <c r="F15" s="109">
        <v>2014</v>
      </c>
      <c r="G15" s="110">
        <v>44389</v>
      </c>
      <c r="H15" s="109">
        <f t="shared" si="1"/>
        <v>7</v>
      </c>
      <c r="I15" s="109">
        <v>15</v>
      </c>
      <c r="J15" s="111">
        <f t="shared" si="2"/>
        <v>6.3333333333333325E-2</v>
      </c>
      <c r="K15" s="137">
        <v>494271</v>
      </c>
      <c r="L15" s="137">
        <v>259580.59</v>
      </c>
      <c r="M15" s="113">
        <v>7.0000000000000007E-2</v>
      </c>
      <c r="N15" s="112">
        <f t="shared" si="3"/>
        <v>528869.97000000009</v>
      </c>
      <c r="O15" s="112">
        <f t="shared" si="4"/>
        <v>234465.68669999999</v>
      </c>
      <c r="P15" s="114">
        <f t="shared" si="8"/>
        <v>294404.28330000013</v>
      </c>
      <c r="Q15" s="115">
        <f t="shared" si="9"/>
        <v>264963.8549700001</v>
      </c>
    </row>
    <row r="16" spans="2:17" s="14" customFormat="1" x14ac:dyDescent="0.25">
      <c r="B16" s="109">
        <v>11</v>
      </c>
      <c r="C16" s="109" t="s">
        <v>6464</v>
      </c>
      <c r="D16" s="109">
        <v>1200049550</v>
      </c>
      <c r="E16" s="108" t="s">
        <v>1091</v>
      </c>
      <c r="F16" s="109">
        <v>2010</v>
      </c>
      <c r="G16" s="110">
        <v>44389</v>
      </c>
      <c r="H16" s="109">
        <f t="shared" si="1"/>
        <v>11</v>
      </c>
      <c r="I16" s="109">
        <v>15</v>
      </c>
      <c r="J16" s="111">
        <f t="shared" si="2"/>
        <v>6.3333333333333325E-2</v>
      </c>
      <c r="K16" s="137">
        <v>685445.9</v>
      </c>
      <c r="L16" s="137">
        <v>197144.33</v>
      </c>
      <c r="M16" s="121">
        <v>0.38</v>
      </c>
      <c r="N16" s="112">
        <f t="shared" si="3"/>
        <v>945915.34199999995</v>
      </c>
      <c r="O16" s="112">
        <f t="shared" si="4"/>
        <v>658987.68825999985</v>
      </c>
      <c r="P16" s="114">
        <f t="shared" si="8"/>
        <v>286927.6537400001</v>
      </c>
      <c r="Q16" s="115">
        <f t="shared" si="9"/>
        <v>258234.88836600009</v>
      </c>
    </row>
    <row r="17" spans="2:17" x14ac:dyDescent="0.25">
      <c r="B17" s="109">
        <v>12</v>
      </c>
      <c r="C17" s="109" t="s">
        <v>6464</v>
      </c>
      <c r="D17" s="109">
        <v>1200130690</v>
      </c>
      <c r="E17" s="108" t="s">
        <v>973</v>
      </c>
      <c r="F17" s="109">
        <v>2017</v>
      </c>
      <c r="G17" s="110">
        <v>44389</v>
      </c>
      <c r="H17" s="109">
        <f t="shared" si="1"/>
        <v>4</v>
      </c>
      <c r="I17" s="109">
        <v>10</v>
      </c>
      <c r="J17" s="111">
        <f t="shared" si="2"/>
        <v>9.5000000000000001E-2</v>
      </c>
      <c r="K17" s="137">
        <v>125850</v>
      </c>
      <c r="L17" s="137">
        <v>92175.07</v>
      </c>
      <c r="M17" s="113">
        <v>0.04</v>
      </c>
      <c r="N17" s="112">
        <f t="shared" si="3"/>
        <v>130884</v>
      </c>
      <c r="O17" s="112">
        <f t="shared" si="4"/>
        <v>49735.92</v>
      </c>
      <c r="P17" s="114">
        <f t="shared" si="8"/>
        <v>81148.08</v>
      </c>
      <c r="Q17" s="115">
        <f t="shared" si="9"/>
        <v>73033.271999999997</v>
      </c>
    </row>
    <row r="18" spans="2:17" x14ac:dyDescent="0.25">
      <c r="B18" s="109">
        <v>13</v>
      </c>
      <c r="C18" s="109" t="s">
        <v>6464</v>
      </c>
      <c r="D18" s="109">
        <v>1200141030</v>
      </c>
      <c r="E18" s="108" t="s">
        <v>3050</v>
      </c>
      <c r="F18" s="109">
        <v>2018</v>
      </c>
      <c r="G18" s="110">
        <v>44389</v>
      </c>
      <c r="H18" s="109">
        <f t="shared" si="1"/>
        <v>3</v>
      </c>
      <c r="I18" s="109">
        <v>5</v>
      </c>
      <c r="J18" s="111">
        <f t="shared" si="2"/>
        <v>0.19</v>
      </c>
      <c r="K18" s="137">
        <v>30932</v>
      </c>
      <c r="L18" s="137">
        <v>25400.97</v>
      </c>
      <c r="M18" s="121">
        <v>0.02</v>
      </c>
      <c r="N18" s="112">
        <f t="shared" si="3"/>
        <v>31550.639999999999</v>
      </c>
      <c r="O18" s="112">
        <f t="shared" si="4"/>
        <v>17983.864800000003</v>
      </c>
      <c r="P18" s="114">
        <f t="shared" si="8"/>
        <v>13566.775199999996</v>
      </c>
      <c r="Q18" s="115">
        <f t="shared" si="9"/>
        <v>12210.097679999997</v>
      </c>
    </row>
    <row r="19" spans="2:17" s="14" customFormat="1" x14ac:dyDescent="0.25">
      <c r="B19" s="109">
        <v>14</v>
      </c>
      <c r="C19" s="109" t="s">
        <v>6466</v>
      </c>
      <c r="D19" s="109">
        <v>1200028270</v>
      </c>
      <c r="E19" s="108" t="s">
        <v>4235</v>
      </c>
      <c r="F19" s="109">
        <v>2007</v>
      </c>
      <c r="G19" s="110">
        <v>44389</v>
      </c>
      <c r="H19" s="109">
        <f t="shared" si="1"/>
        <v>14</v>
      </c>
      <c r="I19" s="109">
        <v>15</v>
      </c>
      <c r="J19" s="111">
        <f t="shared" si="2"/>
        <v>6.3333333333333325E-2</v>
      </c>
      <c r="K19" s="137">
        <v>481340.12</v>
      </c>
      <c r="L19" s="137">
        <v>24322.98</v>
      </c>
      <c r="M19" s="113">
        <v>0</v>
      </c>
      <c r="N19" s="112">
        <f t="shared" si="3"/>
        <v>481340.12</v>
      </c>
      <c r="O19" s="112">
        <f t="shared" si="4"/>
        <v>426788.23973333323</v>
      </c>
      <c r="P19" s="114">
        <f t="shared" si="8"/>
        <v>54551.880266666762</v>
      </c>
      <c r="Q19" s="115">
        <f t="shared" si="9"/>
        <v>49096.692240000084</v>
      </c>
    </row>
    <row r="20" spans="2:17" x14ac:dyDescent="0.25">
      <c r="B20" s="109">
        <v>15</v>
      </c>
      <c r="C20" s="109" t="s">
        <v>6466</v>
      </c>
      <c r="D20" s="109">
        <v>1200044820</v>
      </c>
      <c r="E20" s="108" t="s">
        <v>4236</v>
      </c>
      <c r="F20" s="109">
        <v>2010</v>
      </c>
      <c r="G20" s="110">
        <v>44389</v>
      </c>
      <c r="H20" s="109">
        <f t="shared" si="1"/>
        <v>11</v>
      </c>
      <c r="I20" s="109">
        <v>15</v>
      </c>
      <c r="J20" s="111">
        <f t="shared" si="2"/>
        <v>6.3333333333333325E-2</v>
      </c>
      <c r="K20" s="137">
        <v>209080</v>
      </c>
      <c r="L20" s="137">
        <v>55949.1</v>
      </c>
      <c r="M20" s="121">
        <v>0.38</v>
      </c>
      <c r="N20" s="112">
        <f t="shared" si="3"/>
        <v>288530.39999999997</v>
      </c>
      <c r="O20" s="112">
        <f t="shared" si="4"/>
        <v>201009.51199999993</v>
      </c>
      <c r="P20" s="114">
        <f t="shared" si="8"/>
        <v>87520.888000000035</v>
      </c>
      <c r="Q20" s="115">
        <f t="shared" si="9"/>
        <v>78768.799200000038</v>
      </c>
    </row>
    <row r="21" spans="2:17" x14ac:dyDescent="0.25">
      <c r="B21" s="109">
        <v>16</v>
      </c>
      <c r="C21" s="109" t="s">
        <v>6466</v>
      </c>
      <c r="D21" s="109">
        <v>1200139770</v>
      </c>
      <c r="E21" s="108" t="s">
        <v>4237</v>
      </c>
      <c r="F21" s="109">
        <v>2018</v>
      </c>
      <c r="G21" s="110">
        <v>44389</v>
      </c>
      <c r="H21" s="109">
        <f t="shared" si="1"/>
        <v>3</v>
      </c>
      <c r="I21" s="109">
        <v>15</v>
      </c>
      <c r="J21" s="111">
        <f t="shared" si="2"/>
        <v>6.3333333333333325E-2</v>
      </c>
      <c r="K21" s="137">
        <v>43136565.350000001</v>
      </c>
      <c r="L21" s="137">
        <v>33785091.490000002</v>
      </c>
      <c r="M21" s="121">
        <v>0.02</v>
      </c>
      <c r="N21" s="112">
        <f t="shared" si="3"/>
        <v>43999296.657000005</v>
      </c>
      <c r="O21" s="112">
        <f t="shared" si="4"/>
        <v>8359866.3648300003</v>
      </c>
      <c r="P21" s="114">
        <f t="shared" si="8"/>
        <v>35639430.292170003</v>
      </c>
      <c r="Q21" s="115">
        <f t="shared" si="9"/>
        <v>32075487.262953002</v>
      </c>
    </row>
    <row r="22" spans="2:17" s="14" customFormat="1" x14ac:dyDescent="0.25">
      <c r="B22" s="109">
        <v>17</v>
      </c>
      <c r="C22" s="109" t="s">
        <v>6467</v>
      </c>
      <c r="D22" s="109">
        <v>1200087020</v>
      </c>
      <c r="E22" s="108" t="s">
        <v>5129</v>
      </c>
      <c r="F22" s="109">
        <v>2014</v>
      </c>
      <c r="G22" s="110">
        <v>44389</v>
      </c>
      <c r="H22" s="109">
        <f t="shared" si="1"/>
        <v>7</v>
      </c>
      <c r="I22" s="109">
        <v>15</v>
      </c>
      <c r="J22" s="111">
        <f t="shared" si="2"/>
        <v>6.3333333333333325E-2</v>
      </c>
      <c r="K22" s="137">
        <v>1753000</v>
      </c>
      <c r="L22" s="137">
        <v>1</v>
      </c>
      <c r="M22" s="113">
        <v>0</v>
      </c>
      <c r="N22" s="112">
        <f t="shared" si="3"/>
        <v>1753000</v>
      </c>
      <c r="O22" s="112">
        <f t="shared" si="4"/>
        <v>777163.33333333314</v>
      </c>
      <c r="P22" s="114">
        <f t="shared" si="8"/>
        <v>975836.66666666686</v>
      </c>
      <c r="Q22" s="115">
        <f t="shared" si="9"/>
        <v>878253.00000000023</v>
      </c>
    </row>
    <row r="23" spans="2:17" ht="15.75" thickBot="1" x14ac:dyDescent="0.3">
      <c r="B23" s="123">
        <v>18</v>
      </c>
      <c r="C23" s="123" t="s">
        <v>6473</v>
      </c>
      <c r="D23" s="123">
        <v>1200009450</v>
      </c>
      <c r="E23" s="124" t="s">
        <v>5550</v>
      </c>
      <c r="F23" s="123">
        <v>2006</v>
      </c>
      <c r="G23" s="125">
        <v>44389</v>
      </c>
      <c r="H23" s="123">
        <f t="shared" si="1"/>
        <v>15</v>
      </c>
      <c r="I23" s="123">
        <v>15</v>
      </c>
      <c r="J23" s="126">
        <f t="shared" si="2"/>
        <v>6.3333333333333325E-2</v>
      </c>
      <c r="K23" s="140">
        <v>1242832.07</v>
      </c>
      <c r="L23" s="140">
        <v>1</v>
      </c>
      <c r="M23" s="113">
        <v>0</v>
      </c>
      <c r="N23" s="127">
        <f t="shared" si="3"/>
        <v>1242832.07</v>
      </c>
      <c r="O23" s="127">
        <f t="shared" si="4"/>
        <v>1180690.4664999999</v>
      </c>
      <c r="P23" s="114">
        <f t="shared" si="8"/>
        <v>62141.603500000201</v>
      </c>
      <c r="Q23" s="115">
        <f t="shared" si="9"/>
        <v>55927.443150000181</v>
      </c>
    </row>
    <row r="24" spans="2:17" ht="15.75" thickBot="1" x14ac:dyDescent="0.3">
      <c r="B24" s="159" t="s">
        <v>6475</v>
      </c>
      <c r="C24" s="160"/>
      <c r="D24" s="160"/>
      <c r="E24" s="160"/>
      <c r="F24" s="160"/>
      <c r="G24" s="160"/>
      <c r="H24" s="160"/>
      <c r="I24" s="160"/>
      <c r="J24" s="161"/>
      <c r="K24" s="141">
        <f>SUM(K6:K23)</f>
        <v>70021785.429999992</v>
      </c>
      <c r="L24" s="141">
        <f>SUM(L6:L23)</f>
        <v>35147301.380000003</v>
      </c>
      <c r="M24" s="142"/>
      <c r="N24" s="141">
        <f t="shared" ref="N24:Q24" si="10">SUM(N6:N23)</f>
        <v>72750793.188999996</v>
      </c>
      <c r="O24" s="141">
        <f t="shared" si="10"/>
        <v>27960716.318523329</v>
      </c>
      <c r="P24" s="141">
        <f t="shared" si="10"/>
        <v>45176744.888810001</v>
      </c>
      <c r="Q24" s="143">
        <f t="shared" si="10"/>
        <v>40674489.154928997</v>
      </c>
    </row>
    <row r="25" spans="2:17" x14ac:dyDescent="0.25">
      <c r="D25" s="91"/>
      <c r="E25" s="17"/>
      <c r="F25" s="17"/>
      <c r="K25" s="18"/>
      <c r="L25" s="18"/>
    </row>
    <row r="26" spans="2:17" x14ac:dyDescent="0.25">
      <c r="D26" s="16"/>
      <c r="E26" s="4"/>
      <c r="F26" s="4"/>
      <c r="K26" s="5"/>
      <c r="L26" s="5"/>
    </row>
    <row r="27" spans="2:17" x14ac:dyDescent="0.25">
      <c r="D27" s="16"/>
      <c r="E27" s="4"/>
      <c r="F27" s="4"/>
      <c r="K27" s="5"/>
      <c r="L27" s="5"/>
    </row>
    <row r="28" spans="2:17" x14ac:dyDescent="0.25">
      <c r="D28" s="16"/>
      <c r="E28" s="4"/>
      <c r="F28" s="4"/>
      <c r="K28" s="5"/>
      <c r="L28" s="5"/>
    </row>
    <row r="29" spans="2:17" x14ac:dyDescent="0.25">
      <c r="D29" s="16"/>
      <c r="E29" s="4"/>
      <c r="F29" s="4"/>
      <c r="K29" s="5"/>
      <c r="L29" s="5"/>
    </row>
    <row r="30" spans="2:17" x14ac:dyDescent="0.25">
      <c r="D30" s="16"/>
      <c r="E30" s="4"/>
      <c r="F30" s="4"/>
      <c r="K30" s="5"/>
      <c r="L30" s="5"/>
    </row>
    <row r="31" spans="2:17" x14ac:dyDescent="0.25">
      <c r="D31" s="16"/>
      <c r="E31" s="4"/>
      <c r="F31" s="4"/>
      <c r="K31" s="5"/>
      <c r="L31" s="5"/>
    </row>
    <row r="32" spans="2:17" x14ac:dyDescent="0.25">
      <c r="D32" s="16"/>
      <c r="E32" s="4"/>
      <c r="F32" s="4"/>
      <c r="K32" s="5"/>
      <c r="L32" s="5"/>
    </row>
    <row r="33" spans="4:12" x14ac:dyDescent="0.25">
      <c r="D33" s="16"/>
      <c r="E33" s="4"/>
      <c r="F33" s="4"/>
      <c r="K33" s="5"/>
      <c r="L33" s="5"/>
    </row>
    <row r="34" spans="4:12" x14ac:dyDescent="0.25">
      <c r="D34" s="16"/>
      <c r="E34" s="4"/>
      <c r="F34" s="4"/>
      <c r="K34" s="5"/>
      <c r="L34" s="5"/>
    </row>
    <row r="35" spans="4:12" x14ac:dyDescent="0.25">
      <c r="D35" s="16"/>
      <c r="E35" s="4"/>
      <c r="F35" s="4"/>
      <c r="K35" s="5"/>
      <c r="L35" s="5"/>
    </row>
    <row r="36" spans="4:12" x14ac:dyDescent="0.25">
      <c r="D36" s="16"/>
      <c r="E36" s="4"/>
      <c r="F36" s="4"/>
      <c r="K36" s="5"/>
      <c r="L36" s="5"/>
    </row>
    <row r="37" spans="4:12" x14ac:dyDescent="0.25">
      <c r="D37" s="16"/>
      <c r="E37" s="4"/>
      <c r="F37" s="4"/>
      <c r="K37" s="5"/>
      <c r="L37" s="5"/>
    </row>
    <row r="38" spans="4:12" x14ac:dyDescent="0.25">
      <c r="D38" s="16"/>
      <c r="E38" s="4"/>
      <c r="F38" s="4"/>
      <c r="K38" s="5"/>
      <c r="L38" s="5"/>
    </row>
    <row r="39" spans="4:12" x14ac:dyDescent="0.25">
      <c r="D39" s="16"/>
      <c r="E39" s="4"/>
      <c r="F39" s="4"/>
      <c r="K39" s="5"/>
      <c r="L39" s="5"/>
    </row>
    <row r="40" spans="4:12" x14ac:dyDescent="0.25">
      <c r="D40" s="16"/>
      <c r="E40" s="4"/>
      <c r="F40" s="4"/>
      <c r="K40" s="5"/>
      <c r="L40" s="5"/>
    </row>
    <row r="41" spans="4:12" x14ac:dyDescent="0.25">
      <c r="D41" s="16"/>
      <c r="E41" s="4"/>
      <c r="F41" s="4"/>
      <c r="K41" s="5"/>
      <c r="L41" s="5"/>
    </row>
    <row r="42" spans="4:12" x14ac:dyDescent="0.25">
      <c r="D42" s="16"/>
      <c r="E42" s="4"/>
      <c r="F42" s="4"/>
      <c r="K42" s="5"/>
      <c r="L42" s="5"/>
    </row>
    <row r="43" spans="4:12" x14ac:dyDescent="0.25">
      <c r="D43" s="16"/>
      <c r="E43" s="4"/>
      <c r="F43" s="4"/>
      <c r="K43" s="5"/>
      <c r="L43" s="5"/>
    </row>
    <row r="44" spans="4:12" x14ac:dyDescent="0.25">
      <c r="D44" s="16"/>
      <c r="E44" s="4"/>
      <c r="F44" s="4"/>
      <c r="K44" s="5"/>
      <c r="L44" s="5"/>
    </row>
    <row r="45" spans="4:12" x14ac:dyDescent="0.25">
      <c r="D45" s="16"/>
      <c r="E45" s="4"/>
      <c r="F45" s="4"/>
      <c r="K45" s="5"/>
      <c r="L45" s="5"/>
    </row>
    <row r="46" spans="4:12" x14ac:dyDescent="0.25">
      <c r="D46" s="16"/>
      <c r="E46" s="4"/>
      <c r="F46" s="4"/>
      <c r="K46" s="5"/>
      <c r="L46" s="5"/>
    </row>
    <row r="47" spans="4:12" x14ac:dyDescent="0.25">
      <c r="D47" s="16"/>
      <c r="E47" s="4"/>
      <c r="F47" s="4"/>
      <c r="K47" s="5"/>
      <c r="L47" s="5"/>
    </row>
    <row r="48" spans="4:12" x14ac:dyDescent="0.25">
      <c r="D48" s="16"/>
      <c r="E48" s="4"/>
      <c r="F48" s="4"/>
      <c r="K48" s="5"/>
      <c r="L48" s="5"/>
    </row>
    <row r="49" spans="4:12" x14ac:dyDescent="0.25">
      <c r="D49" s="16"/>
      <c r="E49" s="4"/>
      <c r="F49" s="4"/>
      <c r="K49" s="5"/>
      <c r="L49" s="5"/>
    </row>
    <row r="50" spans="4:12" x14ac:dyDescent="0.25">
      <c r="D50" s="16"/>
      <c r="E50" s="4"/>
      <c r="F50" s="4"/>
      <c r="K50" s="5"/>
      <c r="L50" s="5"/>
    </row>
    <row r="51" spans="4:12" x14ac:dyDescent="0.25">
      <c r="D51" s="16"/>
      <c r="E51" s="4"/>
      <c r="F51" s="4"/>
      <c r="K51" s="5"/>
      <c r="L51" s="5"/>
    </row>
    <row r="52" spans="4:12" x14ac:dyDescent="0.25">
      <c r="D52" s="16"/>
      <c r="E52" s="4"/>
      <c r="F52" s="4"/>
      <c r="K52" s="5"/>
      <c r="L52" s="5"/>
    </row>
    <row r="53" spans="4:12" x14ac:dyDescent="0.25">
      <c r="D53" s="16"/>
      <c r="E53" s="4"/>
      <c r="F53" s="4"/>
      <c r="K53" s="5"/>
      <c r="L53" s="5"/>
    </row>
    <row r="54" spans="4:12" x14ac:dyDescent="0.25">
      <c r="D54" s="16"/>
      <c r="E54" s="4"/>
      <c r="F54" s="4"/>
      <c r="K54" s="5"/>
      <c r="L54" s="5"/>
    </row>
    <row r="55" spans="4:12" x14ac:dyDescent="0.25">
      <c r="D55" s="16"/>
      <c r="E55" s="4"/>
      <c r="F55" s="4"/>
      <c r="K55" s="5"/>
      <c r="L55" s="5"/>
    </row>
    <row r="56" spans="4:12" x14ac:dyDescent="0.25">
      <c r="D56" s="16"/>
      <c r="E56" s="4"/>
      <c r="F56" s="4"/>
      <c r="K56" s="5"/>
      <c r="L56" s="5"/>
    </row>
    <row r="57" spans="4:12" x14ac:dyDescent="0.25">
      <c r="D57" s="16"/>
      <c r="E57" s="4"/>
      <c r="F57" s="4"/>
      <c r="K57" s="5"/>
      <c r="L57" s="5"/>
    </row>
    <row r="58" spans="4:12" x14ac:dyDescent="0.25">
      <c r="D58" s="16"/>
      <c r="E58" s="4"/>
      <c r="F58" s="4"/>
      <c r="K58" s="5"/>
      <c r="L58" s="5"/>
    </row>
    <row r="59" spans="4:12" x14ac:dyDescent="0.25">
      <c r="D59" s="16"/>
      <c r="E59" s="4"/>
      <c r="F59" s="4"/>
      <c r="K59" s="5"/>
      <c r="L59" s="5"/>
    </row>
    <row r="60" spans="4:12" x14ac:dyDescent="0.25">
      <c r="D60" s="16"/>
      <c r="E60" s="4"/>
      <c r="F60" s="4"/>
      <c r="K60" s="5"/>
      <c r="L60" s="5"/>
    </row>
    <row r="61" spans="4:12" x14ac:dyDescent="0.25">
      <c r="D61" s="16"/>
      <c r="E61" s="4"/>
      <c r="F61" s="4"/>
      <c r="K61" s="5"/>
      <c r="L61" s="5"/>
    </row>
    <row r="62" spans="4:12" x14ac:dyDescent="0.25">
      <c r="D62" s="16"/>
      <c r="E62" s="4"/>
      <c r="F62" s="4"/>
      <c r="K62" s="5"/>
      <c r="L62" s="5"/>
    </row>
    <row r="63" spans="4:12" x14ac:dyDescent="0.25">
      <c r="D63" s="16"/>
      <c r="E63" s="4"/>
      <c r="F63" s="4"/>
      <c r="K63" s="5"/>
      <c r="L63" s="5"/>
    </row>
    <row r="64" spans="4:12" x14ac:dyDescent="0.25">
      <c r="D64" s="16"/>
      <c r="E64" s="4"/>
      <c r="F64" s="4"/>
      <c r="K64" s="5"/>
      <c r="L64" s="5"/>
    </row>
    <row r="65" spans="4:12" x14ac:dyDescent="0.25">
      <c r="D65" s="16"/>
      <c r="E65" s="4"/>
      <c r="F65" s="4"/>
      <c r="K65" s="5"/>
      <c r="L65" s="5"/>
    </row>
    <row r="66" spans="4:12" x14ac:dyDescent="0.25">
      <c r="D66" s="16"/>
      <c r="E66" s="4"/>
      <c r="F66" s="4"/>
      <c r="K66" s="5"/>
      <c r="L66" s="5"/>
    </row>
    <row r="67" spans="4:12" x14ac:dyDescent="0.25">
      <c r="D67" s="16"/>
      <c r="E67" s="4"/>
      <c r="F67" s="4"/>
      <c r="K67" s="5"/>
      <c r="L67" s="5"/>
    </row>
    <row r="68" spans="4:12" x14ac:dyDescent="0.25">
      <c r="D68" s="16"/>
      <c r="E68" s="4"/>
      <c r="F68" s="4"/>
      <c r="K68" s="5"/>
      <c r="L68" s="5"/>
    </row>
    <row r="69" spans="4:12" x14ac:dyDescent="0.25">
      <c r="D69" s="16"/>
      <c r="E69" s="4"/>
      <c r="F69" s="4"/>
      <c r="K69" s="5"/>
      <c r="L69" s="5"/>
    </row>
    <row r="70" spans="4:12" x14ac:dyDescent="0.25">
      <c r="D70" s="16"/>
      <c r="E70" s="4"/>
      <c r="F70" s="4"/>
      <c r="K70" s="5"/>
      <c r="L70" s="5"/>
    </row>
    <row r="71" spans="4:12" x14ac:dyDescent="0.25">
      <c r="D71" s="16"/>
      <c r="E71" s="4"/>
      <c r="F71" s="4"/>
      <c r="K71" s="5"/>
      <c r="L71" s="5"/>
    </row>
    <row r="72" spans="4:12" x14ac:dyDescent="0.25">
      <c r="D72" s="16"/>
      <c r="E72" s="4"/>
      <c r="F72" s="4"/>
      <c r="K72" s="5"/>
      <c r="L72" s="5"/>
    </row>
    <row r="73" spans="4:12" x14ac:dyDescent="0.25">
      <c r="D73" s="16"/>
      <c r="E73" s="4"/>
      <c r="F73" s="4"/>
      <c r="K73" s="5"/>
      <c r="L73" s="5"/>
    </row>
    <row r="74" spans="4:12" x14ac:dyDescent="0.25">
      <c r="D74" s="16"/>
      <c r="E74" s="4"/>
      <c r="F74" s="4"/>
      <c r="K74" s="5"/>
      <c r="L74" s="5"/>
    </row>
    <row r="75" spans="4:12" x14ac:dyDescent="0.25">
      <c r="D75" s="16"/>
      <c r="E75" s="4"/>
      <c r="F75" s="4"/>
      <c r="K75" s="5"/>
      <c r="L75" s="5"/>
    </row>
    <row r="76" spans="4:12" x14ac:dyDescent="0.25">
      <c r="D76" s="16"/>
      <c r="E76" s="4"/>
      <c r="F76" s="4"/>
      <c r="K76" s="5"/>
      <c r="L76" s="5"/>
    </row>
    <row r="77" spans="4:12" x14ac:dyDescent="0.25">
      <c r="D77" s="16"/>
      <c r="E77" s="4"/>
      <c r="F77" s="4"/>
      <c r="K77" s="5"/>
      <c r="L77" s="5"/>
    </row>
    <row r="78" spans="4:12" x14ac:dyDescent="0.25">
      <c r="D78" s="16"/>
      <c r="E78" s="4"/>
      <c r="F78" s="4"/>
      <c r="K78" s="5"/>
      <c r="L78" s="5"/>
    </row>
    <row r="79" spans="4:12" x14ac:dyDescent="0.25">
      <c r="D79" s="16"/>
      <c r="E79" s="4"/>
      <c r="F79" s="4"/>
      <c r="K79" s="5"/>
      <c r="L79" s="5"/>
    </row>
    <row r="80" spans="4:12" x14ac:dyDescent="0.25">
      <c r="D80" s="16"/>
      <c r="E80" s="4"/>
      <c r="F80" s="4"/>
      <c r="K80" s="5"/>
      <c r="L80" s="5"/>
    </row>
    <row r="81" spans="4:12" x14ac:dyDescent="0.25">
      <c r="D81" s="16"/>
      <c r="E81" s="4"/>
      <c r="F81" s="4"/>
      <c r="K81" s="5"/>
      <c r="L81" s="5"/>
    </row>
    <row r="82" spans="4:12" x14ac:dyDescent="0.25">
      <c r="D82" s="16"/>
      <c r="E82" s="4"/>
      <c r="F82" s="4"/>
      <c r="K82" s="5"/>
      <c r="L82" s="5"/>
    </row>
    <row r="83" spans="4:12" x14ac:dyDescent="0.25">
      <c r="D83" s="16"/>
      <c r="E83" s="4"/>
      <c r="F83" s="4"/>
      <c r="K83" s="5"/>
      <c r="L83" s="5"/>
    </row>
    <row r="84" spans="4:12" x14ac:dyDescent="0.25">
      <c r="D84" s="16"/>
      <c r="E84" s="4"/>
      <c r="F84" s="4"/>
      <c r="K84" s="5"/>
      <c r="L84" s="5"/>
    </row>
    <row r="85" spans="4:12" x14ac:dyDescent="0.25">
      <c r="D85" s="16"/>
      <c r="E85" s="4"/>
      <c r="F85" s="4"/>
      <c r="K85" s="5"/>
      <c r="L85" s="5"/>
    </row>
    <row r="86" spans="4:12" x14ac:dyDescent="0.25">
      <c r="D86" s="16"/>
      <c r="E86" s="4"/>
      <c r="F86" s="4"/>
      <c r="K86" s="5"/>
      <c r="L86" s="5"/>
    </row>
    <row r="87" spans="4:12" x14ac:dyDescent="0.25">
      <c r="D87" s="16"/>
      <c r="E87" s="4"/>
      <c r="F87" s="4"/>
      <c r="K87" s="5"/>
      <c r="L87" s="5"/>
    </row>
    <row r="88" spans="4:12" x14ac:dyDescent="0.25">
      <c r="D88" s="16"/>
      <c r="E88" s="4"/>
      <c r="F88" s="4"/>
      <c r="K88" s="5"/>
      <c r="L88" s="5"/>
    </row>
    <row r="89" spans="4:12" x14ac:dyDescent="0.25">
      <c r="D89" s="16"/>
      <c r="E89" s="4"/>
      <c r="F89" s="4"/>
      <c r="K89" s="5"/>
      <c r="L89" s="5"/>
    </row>
    <row r="90" spans="4:12" x14ac:dyDescent="0.25">
      <c r="D90" s="16"/>
      <c r="E90" s="4"/>
      <c r="F90" s="4"/>
      <c r="K90" s="5"/>
      <c r="L90" s="5"/>
    </row>
    <row r="91" spans="4:12" x14ac:dyDescent="0.25">
      <c r="D91" s="16"/>
      <c r="E91" s="4"/>
      <c r="F91" s="4"/>
      <c r="K91" s="5"/>
      <c r="L91" s="5"/>
    </row>
    <row r="92" spans="4:12" x14ac:dyDescent="0.25">
      <c r="D92" s="16"/>
      <c r="E92" s="4"/>
      <c r="F92" s="4"/>
      <c r="K92" s="5"/>
      <c r="L92" s="5"/>
    </row>
    <row r="93" spans="4:12" x14ac:dyDescent="0.25">
      <c r="D93" s="16"/>
      <c r="E93" s="4"/>
      <c r="F93" s="4"/>
      <c r="K93" s="5"/>
      <c r="L93" s="5"/>
    </row>
    <row r="94" spans="4:12" x14ac:dyDescent="0.25">
      <c r="D94" s="16"/>
      <c r="E94" s="4"/>
      <c r="F94" s="4"/>
      <c r="K94" s="5"/>
      <c r="L94" s="5"/>
    </row>
    <row r="95" spans="4:12" x14ac:dyDescent="0.25">
      <c r="D95" s="16"/>
      <c r="E95" s="4"/>
      <c r="F95" s="4"/>
      <c r="K95" s="5"/>
      <c r="L95" s="5"/>
    </row>
    <row r="96" spans="4:12" x14ac:dyDescent="0.25">
      <c r="D96" s="16"/>
      <c r="E96" s="4"/>
      <c r="F96" s="4"/>
      <c r="K96" s="5"/>
      <c r="L96" s="5"/>
    </row>
    <row r="97" spans="4:12" x14ac:dyDescent="0.25">
      <c r="D97" s="16"/>
      <c r="E97" s="4"/>
      <c r="F97" s="4"/>
      <c r="K97" s="5"/>
      <c r="L97" s="5"/>
    </row>
    <row r="98" spans="4:12" x14ac:dyDescent="0.25">
      <c r="D98" s="16"/>
      <c r="E98" s="4"/>
      <c r="F98" s="4"/>
      <c r="K98" s="5"/>
      <c r="L98" s="5"/>
    </row>
    <row r="99" spans="4:12" x14ac:dyDescent="0.25">
      <c r="D99" s="16"/>
      <c r="E99" s="4"/>
      <c r="F99" s="4"/>
      <c r="K99" s="5"/>
      <c r="L99" s="5"/>
    </row>
    <row r="100" spans="4:12" x14ac:dyDescent="0.25">
      <c r="D100" s="16"/>
      <c r="E100" s="4"/>
      <c r="F100" s="4"/>
      <c r="K100" s="5"/>
      <c r="L100" s="5"/>
    </row>
    <row r="101" spans="4:12" x14ac:dyDescent="0.25">
      <c r="D101" s="16"/>
      <c r="E101" s="4"/>
      <c r="F101" s="4"/>
      <c r="K101" s="5"/>
      <c r="L101" s="5"/>
    </row>
    <row r="102" spans="4:12" x14ac:dyDescent="0.25">
      <c r="D102" s="16"/>
      <c r="E102" s="4"/>
      <c r="F102" s="4"/>
      <c r="K102" s="5"/>
      <c r="L102" s="5"/>
    </row>
    <row r="103" spans="4:12" x14ac:dyDescent="0.25">
      <c r="D103" s="16"/>
      <c r="E103" s="4"/>
      <c r="F103" s="4"/>
      <c r="K103" s="5"/>
      <c r="L103" s="5"/>
    </row>
    <row r="104" spans="4:12" x14ac:dyDescent="0.25">
      <c r="D104" s="16"/>
      <c r="E104" s="4"/>
      <c r="F104" s="4"/>
      <c r="K104" s="5"/>
      <c r="L104" s="5"/>
    </row>
    <row r="105" spans="4:12" x14ac:dyDescent="0.25">
      <c r="D105" s="16"/>
      <c r="E105" s="4"/>
      <c r="F105" s="4"/>
      <c r="K105" s="5"/>
      <c r="L105" s="5"/>
    </row>
    <row r="106" spans="4:12" x14ac:dyDescent="0.25">
      <c r="D106" s="16"/>
      <c r="E106" s="4"/>
      <c r="F106" s="4"/>
      <c r="K106" s="5"/>
      <c r="L106" s="5"/>
    </row>
    <row r="107" spans="4:12" x14ac:dyDescent="0.25">
      <c r="D107" s="16"/>
      <c r="E107" s="4"/>
      <c r="F107" s="4"/>
      <c r="K107" s="5"/>
      <c r="L107" s="5"/>
    </row>
    <row r="108" spans="4:12" x14ac:dyDescent="0.25">
      <c r="D108" s="16"/>
      <c r="E108" s="4"/>
      <c r="F108" s="4"/>
      <c r="K108" s="5"/>
      <c r="L108" s="5"/>
    </row>
    <row r="109" spans="4:12" x14ac:dyDescent="0.25">
      <c r="D109" s="16"/>
      <c r="E109" s="4"/>
      <c r="F109" s="4"/>
      <c r="K109" s="5"/>
      <c r="L109" s="5"/>
    </row>
    <row r="110" spans="4:12" x14ac:dyDescent="0.25">
      <c r="D110" s="16"/>
      <c r="E110" s="4"/>
      <c r="F110" s="4"/>
      <c r="K110" s="5"/>
      <c r="L110" s="5"/>
    </row>
    <row r="111" spans="4:12" x14ac:dyDescent="0.25">
      <c r="D111" s="16"/>
      <c r="E111" s="4"/>
      <c r="F111" s="4"/>
      <c r="K111" s="5"/>
      <c r="L111" s="5"/>
    </row>
    <row r="112" spans="4:12" x14ac:dyDescent="0.25">
      <c r="D112" s="16"/>
      <c r="E112" s="4"/>
      <c r="F112" s="4"/>
      <c r="K112" s="5"/>
      <c r="L112" s="5"/>
    </row>
    <row r="113" spans="4:12" x14ac:dyDescent="0.25">
      <c r="D113" s="16"/>
      <c r="E113" s="4"/>
      <c r="F113" s="4"/>
      <c r="K113" s="5"/>
      <c r="L113" s="5"/>
    </row>
    <row r="114" spans="4:12" x14ac:dyDescent="0.25">
      <c r="D114" s="16"/>
      <c r="E114" s="4"/>
      <c r="F114" s="4"/>
      <c r="K114" s="5"/>
      <c r="L114" s="5"/>
    </row>
    <row r="115" spans="4:12" x14ac:dyDescent="0.25">
      <c r="D115" s="16"/>
      <c r="E115" s="4"/>
      <c r="F115" s="4"/>
      <c r="K115" s="5"/>
      <c r="L115" s="5"/>
    </row>
    <row r="116" spans="4:12" x14ac:dyDescent="0.25">
      <c r="D116" s="16"/>
      <c r="E116" s="4"/>
      <c r="F116" s="4"/>
      <c r="K116" s="5"/>
      <c r="L116" s="5"/>
    </row>
    <row r="117" spans="4:12" x14ac:dyDescent="0.25">
      <c r="D117" s="16"/>
      <c r="E117" s="4"/>
      <c r="F117" s="4"/>
      <c r="K117" s="5"/>
      <c r="L117" s="5"/>
    </row>
    <row r="118" spans="4:12" x14ac:dyDescent="0.25">
      <c r="D118" s="16"/>
      <c r="E118" s="4"/>
      <c r="F118" s="4"/>
      <c r="K118" s="5"/>
      <c r="L118" s="5"/>
    </row>
    <row r="119" spans="4:12" x14ac:dyDescent="0.25">
      <c r="D119" s="16"/>
      <c r="E119" s="4"/>
      <c r="F119" s="4"/>
      <c r="K119" s="5"/>
      <c r="L119" s="5"/>
    </row>
    <row r="120" spans="4:12" x14ac:dyDescent="0.25">
      <c r="D120" s="16"/>
      <c r="E120" s="4"/>
      <c r="F120" s="4"/>
      <c r="K120" s="5"/>
      <c r="L120" s="5"/>
    </row>
    <row r="121" spans="4:12" x14ac:dyDescent="0.25">
      <c r="D121" s="16"/>
      <c r="E121" s="4"/>
      <c r="F121" s="4"/>
      <c r="K121" s="5"/>
      <c r="L121" s="5"/>
    </row>
    <row r="122" spans="4:12" x14ac:dyDescent="0.25">
      <c r="D122" s="16"/>
      <c r="E122" s="4"/>
      <c r="F122" s="4"/>
      <c r="K122" s="5"/>
      <c r="L122" s="5"/>
    </row>
    <row r="123" spans="4:12" x14ac:dyDescent="0.25">
      <c r="D123" s="16"/>
      <c r="E123" s="4"/>
      <c r="F123" s="4"/>
      <c r="K123" s="5"/>
      <c r="L123" s="5"/>
    </row>
    <row r="124" spans="4:12" x14ac:dyDescent="0.25">
      <c r="D124" s="16"/>
      <c r="E124" s="4"/>
      <c r="F124" s="4"/>
      <c r="K124" s="5"/>
      <c r="L124" s="5"/>
    </row>
    <row r="125" spans="4:12" x14ac:dyDescent="0.25">
      <c r="D125" s="16"/>
      <c r="E125" s="4"/>
      <c r="F125" s="4"/>
      <c r="K125" s="5"/>
      <c r="L125" s="5"/>
    </row>
    <row r="126" spans="4:12" x14ac:dyDescent="0.25">
      <c r="D126" s="16"/>
      <c r="E126" s="4"/>
      <c r="F126" s="4"/>
      <c r="K126" s="5"/>
      <c r="L126" s="5"/>
    </row>
    <row r="127" spans="4:12" x14ac:dyDescent="0.25">
      <c r="D127" s="16"/>
      <c r="E127" s="4"/>
      <c r="F127" s="4"/>
      <c r="K127" s="5"/>
      <c r="L127" s="5"/>
    </row>
    <row r="128" spans="4:12" x14ac:dyDescent="0.25">
      <c r="D128" s="16"/>
      <c r="E128" s="4"/>
      <c r="F128" s="4"/>
      <c r="K128" s="5"/>
      <c r="L128" s="5"/>
    </row>
    <row r="129" spans="4:12" x14ac:dyDescent="0.25">
      <c r="D129" s="16"/>
      <c r="E129" s="4"/>
      <c r="F129" s="4"/>
      <c r="K129" s="5"/>
      <c r="L129" s="5"/>
    </row>
    <row r="130" spans="4:12" x14ac:dyDescent="0.25">
      <c r="D130" s="16"/>
      <c r="E130" s="4"/>
      <c r="F130" s="4"/>
      <c r="K130" s="5"/>
      <c r="L130" s="5"/>
    </row>
    <row r="131" spans="4:12" x14ac:dyDescent="0.25">
      <c r="D131" s="16"/>
      <c r="E131" s="4"/>
      <c r="F131" s="4"/>
      <c r="K131" s="5"/>
      <c r="L131" s="5"/>
    </row>
    <row r="132" spans="4:12" x14ac:dyDescent="0.25">
      <c r="D132" s="16"/>
      <c r="E132" s="4"/>
      <c r="F132" s="4"/>
      <c r="K132" s="5"/>
      <c r="L132" s="5"/>
    </row>
    <row r="133" spans="4:12" x14ac:dyDescent="0.25">
      <c r="D133" s="16"/>
      <c r="E133" s="4"/>
      <c r="F133" s="4"/>
      <c r="K133" s="5"/>
      <c r="L133" s="5"/>
    </row>
    <row r="134" spans="4:12" x14ac:dyDescent="0.25">
      <c r="D134" s="16"/>
      <c r="E134" s="4"/>
      <c r="F134" s="4"/>
      <c r="K134" s="5"/>
      <c r="L134" s="5"/>
    </row>
    <row r="135" spans="4:12" x14ac:dyDescent="0.25">
      <c r="D135" s="16"/>
      <c r="E135" s="4"/>
      <c r="F135" s="4"/>
      <c r="K135" s="5"/>
      <c r="L135" s="5"/>
    </row>
    <row r="136" spans="4:12" x14ac:dyDescent="0.25">
      <c r="D136" s="16"/>
      <c r="E136" s="4"/>
      <c r="F136" s="4"/>
      <c r="K136" s="5"/>
      <c r="L136" s="5"/>
    </row>
    <row r="137" spans="4:12" x14ac:dyDescent="0.25">
      <c r="D137" s="16"/>
      <c r="E137" s="4"/>
      <c r="F137" s="4"/>
      <c r="K137" s="5"/>
      <c r="L137" s="5"/>
    </row>
    <row r="138" spans="4:12" x14ac:dyDescent="0.25">
      <c r="D138" s="16"/>
      <c r="E138" s="4"/>
      <c r="F138" s="4"/>
      <c r="K138" s="5"/>
      <c r="L138" s="5"/>
    </row>
    <row r="139" spans="4:12" x14ac:dyDescent="0.25">
      <c r="D139" s="16"/>
      <c r="E139" s="4"/>
      <c r="F139" s="4"/>
      <c r="K139" s="5"/>
      <c r="L139" s="5"/>
    </row>
    <row r="140" spans="4:12" x14ac:dyDescent="0.25">
      <c r="D140" s="16"/>
      <c r="E140" s="4"/>
      <c r="F140" s="4"/>
      <c r="K140" s="5"/>
      <c r="L140" s="5"/>
    </row>
    <row r="141" spans="4:12" x14ac:dyDescent="0.25">
      <c r="D141" s="16"/>
      <c r="E141" s="4"/>
      <c r="F141" s="4"/>
      <c r="K141" s="5"/>
      <c r="L141" s="5"/>
    </row>
    <row r="142" spans="4:12" x14ac:dyDescent="0.25">
      <c r="D142" s="16"/>
      <c r="E142" s="4"/>
      <c r="F142" s="4"/>
      <c r="K142" s="5"/>
      <c r="L142" s="5"/>
    </row>
    <row r="143" spans="4:12" x14ac:dyDescent="0.25">
      <c r="D143" s="16"/>
      <c r="E143" s="4"/>
      <c r="F143" s="4"/>
      <c r="K143" s="5"/>
      <c r="L143" s="5"/>
    </row>
    <row r="144" spans="4:12" x14ac:dyDescent="0.25">
      <c r="D144" s="16"/>
      <c r="E144" s="4"/>
      <c r="F144" s="4"/>
      <c r="K144" s="5"/>
      <c r="L144" s="5"/>
    </row>
    <row r="145" spans="4:12" x14ac:dyDescent="0.25">
      <c r="D145" s="16"/>
      <c r="E145" s="4"/>
      <c r="F145" s="4"/>
      <c r="K145" s="5"/>
      <c r="L145" s="5"/>
    </row>
    <row r="146" spans="4:12" x14ac:dyDescent="0.25">
      <c r="D146" s="16"/>
      <c r="E146" s="4"/>
      <c r="F146" s="4"/>
      <c r="K146" s="5"/>
      <c r="L146" s="5"/>
    </row>
    <row r="147" spans="4:12" x14ac:dyDescent="0.25">
      <c r="D147" s="16"/>
      <c r="E147" s="4"/>
      <c r="F147" s="4"/>
      <c r="K147" s="5"/>
      <c r="L147" s="5"/>
    </row>
    <row r="148" spans="4:12" x14ac:dyDescent="0.25">
      <c r="D148" s="16"/>
      <c r="E148" s="4"/>
      <c r="F148" s="4"/>
      <c r="K148" s="5"/>
      <c r="L148" s="5"/>
    </row>
    <row r="149" spans="4:12" x14ac:dyDescent="0.25">
      <c r="D149" s="16"/>
      <c r="E149" s="4"/>
      <c r="F149" s="4"/>
      <c r="K149" s="5"/>
      <c r="L149" s="5"/>
    </row>
    <row r="150" spans="4:12" x14ac:dyDescent="0.25">
      <c r="D150" s="16"/>
      <c r="E150" s="4"/>
      <c r="F150" s="4"/>
      <c r="K150" s="5"/>
      <c r="L150" s="5"/>
    </row>
    <row r="151" spans="4:12" x14ac:dyDescent="0.25">
      <c r="D151" s="16"/>
      <c r="E151" s="4"/>
      <c r="F151" s="4"/>
      <c r="K151" s="5"/>
      <c r="L151" s="5"/>
    </row>
    <row r="152" spans="4:12" x14ac:dyDescent="0.25">
      <c r="D152" s="16"/>
      <c r="E152" s="4"/>
      <c r="F152" s="4"/>
      <c r="K152" s="5"/>
      <c r="L152" s="5"/>
    </row>
    <row r="153" spans="4:12" x14ac:dyDescent="0.25">
      <c r="D153" s="16"/>
      <c r="E153" s="4"/>
      <c r="F153" s="4"/>
      <c r="K153" s="5"/>
      <c r="L153" s="5"/>
    </row>
    <row r="154" spans="4:12" x14ac:dyDescent="0.25">
      <c r="D154" s="16"/>
      <c r="E154" s="4"/>
      <c r="F154" s="4"/>
      <c r="K154" s="5"/>
      <c r="L154" s="5"/>
    </row>
    <row r="155" spans="4:12" x14ac:dyDescent="0.25">
      <c r="D155" s="16"/>
      <c r="E155" s="4"/>
      <c r="F155" s="4"/>
      <c r="K155" s="5"/>
      <c r="L155" s="5"/>
    </row>
    <row r="156" spans="4:12" x14ac:dyDescent="0.25">
      <c r="D156" s="16"/>
      <c r="E156" s="4"/>
      <c r="F156" s="4"/>
      <c r="K156" s="5"/>
      <c r="L156" s="5"/>
    </row>
    <row r="157" spans="4:12" x14ac:dyDescent="0.25">
      <c r="D157" s="16"/>
      <c r="E157" s="4"/>
      <c r="F157" s="4"/>
      <c r="K157" s="5"/>
      <c r="L157" s="5"/>
    </row>
    <row r="158" spans="4:12" x14ac:dyDescent="0.25">
      <c r="D158" s="16"/>
      <c r="E158" s="4"/>
      <c r="F158" s="4"/>
      <c r="K158" s="5"/>
      <c r="L158" s="5"/>
    </row>
    <row r="159" spans="4:12" x14ac:dyDescent="0.25">
      <c r="D159" s="16"/>
      <c r="E159" s="4"/>
      <c r="F159" s="4"/>
      <c r="K159" s="5"/>
      <c r="L159" s="5"/>
    </row>
    <row r="160" spans="4:12" x14ac:dyDescent="0.25">
      <c r="D160" s="16"/>
      <c r="E160" s="4"/>
      <c r="F160" s="4"/>
      <c r="K160" s="5"/>
      <c r="L160" s="5"/>
    </row>
    <row r="161" spans="4:12" x14ac:dyDescent="0.25">
      <c r="D161" s="16"/>
      <c r="E161" s="4"/>
      <c r="F161" s="4"/>
      <c r="K161" s="5"/>
      <c r="L161" s="5"/>
    </row>
    <row r="162" spans="4:12" x14ac:dyDescent="0.25">
      <c r="D162" s="16"/>
      <c r="E162" s="4"/>
      <c r="F162" s="4"/>
      <c r="K162" s="5"/>
      <c r="L162" s="5"/>
    </row>
    <row r="163" spans="4:12" x14ac:dyDescent="0.25">
      <c r="D163" s="16"/>
      <c r="E163" s="4"/>
      <c r="F163" s="4"/>
      <c r="K163" s="5"/>
      <c r="L163" s="5"/>
    </row>
    <row r="164" spans="4:12" x14ac:dyDescent="0.25">
      <c r="D164" s="16"/>
      <c r="E164" s="4"/>
      <c r="F164" s="4"/>
      <c r="K164" s="5"/>
      <c r="L164" s="5"/>
    </row>
    <row r="165" spans="4:12" x14ac:dyDescent="0.25">
      <c r="D165" s="16"/>
      <c r="E165" s="4"/>
      <c r="F165" s="4"/>
      <c r="K165" s="5"/>
      <c r="L165" s="5"/>
    </row>
    <row r="166" spans="4:12" x14ac:dyDescent="0.25">
      <c r="D166" s="16"/>
      <c r="E166" s="4"/>
      <c r="F166" s="4"/>
      <c r="K166" s="5"/>
      <c r="L166" s="5"/>
    </row>
    <row r="167" spans="4:12" x14ac:dyDescent="0.25">
      <c r="D167" s="16"/>
      <c r="E167" s="4"/>
      <c r="F167" s="4"/>
      <c r="K167" s="5"/>
      <c r="L167" s="5"/>
    </row>
    <row r="168" spans="4:12" x14ac:dyDescent="0.25">
      <c r="D168" s="16"/>
      <c r="E168" s="4"/>
      <c r="F168" s="4"/>
      <c r="K168" s="5"/>
      <c r="L168" s="5"/>
    </row>
    <row r="169" spans="4:12" x14ac:dyDescent="0.25">
      <c r="D169" s="16"/>
      <c r="E169" s="4"/>
      <c r="F169" s="4"/>
      <c r="K169" s="5"/>
      <c r="L169" s="5"/>
    </row>
    <row r="170" spans="4:12" x14ac:dyDescent="0.25">
      <c r="D170" s="16"/>
      <c r="E170" s="4"/>
      <c r="F170" s="4"/>
      <c r="K170" s="5"/>
      <c r="L170" s="5"/>
    </row>
    <row r="171" spans="4:12" x14ac:dyDescent="0.25">
      <c r="D171" s="16"/>
      <c r="E171" s="4"/>
      <c r="F171" s="4"/>
      <c r="K171" s="5"/>
      <c r="L171" s="5"/>
    </row>
    <row r="172" spans="4:12" x14ac:dyDescent="0.25">
      <c r="D172" s="16"/>
      <c r="E172" s="4"/>
      <c r="F172" s="4"/>
      <c r="K172" s="5"/>
      <c r="L172" s="5"/>
    </row>
    <row r="173" spans="4:12" x14ac:dyDescent="0.25">
      <c r="D173" s="16"/>
      <c r="E173" s="4"/>
      <c r="F173" s="4"/>
      <c r="K173" s="5"/>
      <c r="L173" s="5"/>
    </row>
    <row r="174" spans="4:12" x14ac:dyDescent="0.25">
      <c r="D174" s="16"/>
      <c r="E174" s="4"/>
      <c r="F174" s="4"/>
      <c r="K174" s="5"/>
      <c r="L174" s="5"/>
    </row>
    <row r="175" spans="4:12" x14ac:dyDescent="0.25">
      <c r="D175" s="16"/>
      <c r="E175" s="4"/>
      <c r="F175" s="4"/>
      <c r="K175" s="5"/>
      <c r="L175" s="5"/>
    </row>
    <row r="176" spans="4:12" x14ac:dyDescent="0.25">
      <c r="D176" s="16"/>
      <c r="E176" s="4"/>
      <c r="F176" s="4"/>
      <c r="K176" s="5"/>
      <c r="L176" s="5"/>
    </row>
    <row r="177" spans="4:12" x14ac:dyDescent="0.25">
      <c r="D177" s="16"/>
      <c r="E177" s="4"/>
      <c r="F177" s="4"/>
      <c r="K177" s="5"/>
      <c r="L177" s="5"/>
    </row>
    <row r="178" spans="4:12" x14ac:dyDescent="0.25">
      <c r="D178" s="16"/>
      <c r="E178" s="4"/>
      <c r="F178" s="4"/>
      <c r="K178" s="5"/>
      <c r="L178" s="5"/>
    </row>
    <row r="179" spans="4:12" x14ac:dyDescent="0.25">
      <c r="D179" s="16"/>
      <c r="E179" s="4"/>
      <c r="F179" s="4"/>
      <c r="K179" s="5"/>
      <c r="L179" s="5"/>
    </row>
    <row r="180" spans="4:12" x14ac:dyDescent="0.25">
      <c r="D180" s="16"/>
      <c r="E180" s="4"/>
      <c r="F180" s="4"/>
      <c r="K180" s="5"/>
      <c r="L180" s="5"/>
    </row>
    <row r="181" spans="4:12" x14ac:dyDescent="0.25">
      <c r="D181" s="16"/>
      <c r="E181" s="4"/>
      <c r="F181" s="4"/>
      <c r="K181" s="5"/>
      <c r="L181" s="5"/>
    </row>
    <row r="182" spans="4:12" x14ac:dyDescent="0.25">
      <c r="D182" s="16"/>
      <c r="E182" s="4"/>
      <c r="F182" s="4"/>
      <c r="K182" s="5"/>
      <c r="L182" s="5"/>
    </row>
    <row r="183" spans="4:12" x14ac:dyDescent="0.25">
      <c r="D183" s="16"/>
      <c r="E183" s="4"/>
      <c r="F183" s="4"/>
      <c r="K183" s="5"/>
      <c r="L183" s="5"/>
    </row>
    <row r="184" spans="4:12" x14ac:dyDescent="0.25">
      <c r="D184" s="16"/>
      <c r="E184" s="4"/>
      <c r="F184" s="4"/>
      <c r="K184" s="5"/>
      <c r="L184" s="5"/>
    </row>
    <row r="185" spans="4:12" x14ac:dyDescent="0.25">
      <c r="D185" s="16"/>
      <c r="E185" s="4"/>
      <c r="F185" s="4"/>
      <c r="K185" s="5"/>
      <c r="L185" s="5"/>
    </row>
    <row r="186" spans="4:12" x14ac:dyDescent="0.25">
      <c r="D186" s="16"/>
      <c r="E186" s="4"/>
      <c r="F186" s="4"/>
      <c r="K186" s="5"/>
      <c r="L186" s="5"/>
    </row>
    <row r="187" spans="4:12" x14ac:dyDescent="0.25">
      <c r="D187" s="16"/>
      <c r="E187" s="4"/>
      <c r="F187" s="4"/>
      <c r="K187" s="5"/>
      <c r="L187" s="5"/>
    </row>
    <row r="188" spans="4:12" x14ac:dyDescent="0.25">
      <c r="D188" s="16"/>
      <c r="E188" s="4"/>
      <c r="F188" s="4"/>
      <c r="K188" s="5"/>
      <c r="L188" s="5"/>
    </row>
    <row r="189" spans="4:12" x14ac:dyDescent="0.25">
      <c r="D189" s="16"/>
      <c r="E189" s="4"/>
      <c r="F189" s="4"/>
      <c r="K189" s="5"/>
      <c r="L189" s="5"/>
    </row>
    <row r="190" spans="4:12" x14ac:dyDescent="0.25">
      <c r="D190" s="16"/>
      <c r="E190" s="4"/>
      <c r="F190" s="4"/>
      <c r="K190" s="5"/>
      <c r="L190" s="5"/>
    </row>
    <row r="191" spans="4:12" x14ac:dyDescent="0.25">
      <c r="D191" s="16"/>
      <c r="E191" s="4"/>
      <c r="F191" s="4"/>
      <c r="K191" s="5"/>
      <c r="L191" s="5"/>
    </row>
    <row r="192" spans="4:12" x14ac:dyDescent="0.25">
      <c r="D192" s="16"/>
      <c r="E192" s="4"/>
      <c r="F192" s="4"/>
      <c r="K192" s="5"/>
      <c r="L192" s="5"/>
    </row>
    <row r="193" spans="4:12" x14ac:dyDescent="0.25">
      <c r="D193" s="16"/>
      <c r="E193" s="4"/>
      <c r="F193" s="4"/>
      <c r="K193" s="5"/>
      <c r="L193" s="5"/>
    </row>
    <row r="194" spans="4:12" x14ac:dyDescent="0.25">
      <c r="D194" s="16"/>
      <c r="E194" s="4"/>
      <c r="F194" s="4"/>
      <c r="K194" s="5"/>
      <c r="L194" s="5"/>
    </row>
    <row r="195" spans="4:12" x14ac:dyDescent="0.25">
      <c r="D195" s="16"/>
      <c r="E195" s="4"/>
      <c r="F195" s="4"/>
      <c r="K195" s="5"/>
      <c r="L195" s="5"/>
    </row>
    <row r="196" spans="4:12" x14ac:dyDescent="0.25">
      <c r="D196" s="16"/>
      <c r="E196" s="4"/>
      <c r="F196" s="4"/>
      <c r="K196" s="5"/>
      <c r="L196" s="5"/>
    </row>
    <row r="197" spans="4:12" x14ac:dyDescent="0.25">
      <c r="D197" s="16"/>
      <c r="E197" s="4"/>
      <c r="F197" s="4"/>
      <c r="K197" s="5"/>
      <c r="L197" s="5"/>
    </row>
    <row r="198" spans="4:12" x14ac:dyDescent="0.25">
      <c r="D198" s="16"/>
      <c r="E198" s="4"/>
      <c r="F198" s="4"/>
      <c r="K198" s="5"/>
      <c r="L198" s="5"/>
    </row>
    <row r="199" spans="4:12" x14ac:dyDescent="0.25">
      <c r="D199" s="16"/>
      <c r="E199" s="4"/>
      <c r="F199" s="4"/>
      <c r="K199" s="5"/>
      <c r="L199" s="5"/>
    </row>
    <row r="200" spans="4:12" x14ac:dyDescent="0.25">
      <c r="D200" s="16"/>
      <c r="E200" s="4"/>
      <c r="F200" s="4"/>
      <c r="K200" s="5"/>
      <c r="L200" s="5"/>
    </row>
    <row r="201" spans="4:12" x14ac:dyDescent="0.25">
      <c r="D201" s="16"/>
      <c r="E201" s="4"/>
      <c r="F201" s="4"/>
      <c r="K201" s="5"/>
      <c r="L201" s="5"/>
    </row>
    <row r="202" spans="4:12" x14ac:dyDescent="0.25">
      <c r="D202" s="16"/>
      <c r="E202" s="4"/>
      <c r="F202" s="4"/>
      <c r="K202" s="5"/>
      <c r="L202" s="5"/>
    </row>
    <row r="203" spans="4:12" x14ac:dyDescent="0.25">
      <c r="D203" s="16"/>
      <c r="E203" s="4"/>
      <c r="F203" s="4"/>
      <c r="K203" s="5"/>
      <c r="L203" s="5"/>
    </row>
    <row r="204" spans="4:12" x14ac:dyDescent="0.25">
      <c r="D204" s="16"/>
      <c r="E204" s="4"/>
      <c r="F204" s="4"/>
      <c r="K204" s="5"/>
      <c r="L204" s="5"/>
    </row>
    <row r="205" spans="4:12" x14ac:dyDescent="0.25">
      <c r="D205" s="16"/>
      <c r="E205" s="4"/>
      <c r="F205" s="4"/>
      <c r="K205" s="5"/>
      <c r="L205" s="5"/>
    </row>
    <row r="206" spans="4:12" x14ac:dyDescent="0.25">
      <c r="D206" s="16"/>
      <c r="E206" s="4"/>
      <c r="F206" s="4"/>
      <c r="K206" s="5"/>
      <c r="L206" s="5"/>
    </row>
    <row r="207" spans="4:12" x14ac:dyDescent="0.25">
      <c r="D207" s="16"/>
      <c r="E207" s="4"/>
      <c r="F207" s="4"/>
      <c r="K207" s="5"/>
      <c r="L207" s="5"/>
    </row>
    <row r="208" spans="4:12" x14ac:dyDescent="0.25">
      <c r="D208" s="16"/>
      <c r="E208" s="4"/>
      <c r="F208" s="4"/>
      <c r="K208" s="5"/>
      <c r="L208" s="5"/>
    </row>
    <row r="209" spans="4:12" x14ac:dyDescent="0.25">
      <c r="D209" s="16"/>
      <c r="E209" s="4"/>
      <c r="F209" s="4"/>
      <c r="K209" s="5"/>
      <c r="L209" s="5"/>
    </row>
    <row r="210" spans="4:12" x14ac:dyDescent="0.25">
      <c r="D210" s="16"/>
      <c r="E210" s="4"/>
      <c r="F210" s="4"/>
      <c r="K210" s="5"/>
      <c r="L210" s="5"/>
    </row>
    <row r="211" spans="4:12" x14ac:dyDescent="0.25">
      <c r="D211" s="16"/>
      <c r="E211" s="4"/>
      <c r="F211" s="4"/>
      <c r="K211" s="5"/>
      <c r="L211" s="5"/>
    </row>
    <row r="212" spans="4:12" x14ac:dyDescent="0.25">
      <c r="D212" s="16"/>
      <c r="E212" s="4"/>
      <c r="F212" s="4"/>
      <c r="K212" s="5"/>
      <c r="L212" s="5"/>
    </row>
    <row r="213" spans="4:12" x14ac:dyDescent="0.25">
      <c r="D213" s="16"/>
      <c r="E213" s="4"/>
      <c r="F213" s="4"/>
      <c r="K213" s="5"/>
      <c r="L213" s="5"/>
    </row>
    <row r="214" spans="4:12" x14ac:dyDescent="0.25">
      <c r="D214" s="16"/>
      <c r="E214" s="4"/>
      <c r="F214" s="4"/>
      <c r="K214" s="5"/>
      <c r="L214" s="5"/>
    </row>
    <row r="215" spans="4:12" x14ac:dyDescent="0.25">
      <c r="D215" s="16"/>
      <c r="E215" s="4"/>
      <c r="F215" s="4"/>
      <c r="K215" s="5"/>
      <c r="L215" s="5"/>
    </row>
    <row r="216" spans="4:12" x14ac:dyDescent="0.25">
      <c r="D216" s="16"/>
      <c r="E216" s="4"/>
      <c r="F216" s="4"/>
      <c r="K216" s="5"/>
      <c r="L216" s="5"/>
    </row>
    <row r="217" spans="4:12" x14ac:dyDescent="0.25">
      <c r="D217" s="16"/>
      <c r="E217" s="4"/>
      <c r="F217" s="4"/>
      <c r="K217" s="5"/>
      <c r="L217" s="5"/>
    </row>
    <row r="218" spans="4:12" x14ac:dyDescent="0.25">
      <c r="D218" s="16"/>
      <c r="E218" s="4"/>
      <c r="F218" s="4"/>
      <c r="K218" s="5"/>
      <c r="L218" s="5"/>
    </row>
    <row r="219" spans="4:12" x14ac:dyDescent="0.25">
      <c r="D219" s="16"/>
      <c r="E219" s="4"/>
      <c r="F219" s="4"/>
      <c r="K219" s="5"/>
      <c r="L219" s="5"/>
    </row>
    <row r="220" spans="4:12" x14ac:dyDescent="0.25">
      <c r="D220" s="16"/>
      <c r="E220" s="4"/>
      <c r="F220" s="4"/>
      <c r="K220" s="5"/>
      <c r="L220" s="5"/>
    </row>
    <row r="221" spans="4:12" x14ac:dyDescent="0.25">
      <c r="D221" s="16"/>
      <c r="E221" s="4"/>
      <c r="F221" s="4"/>
      <c r="K221" s="5"/>
      <c r="L221" s="5"/>
    </row>
    <row r="222" spans="4:12" x14ac:dyDescent="0.25">
      <c r="D222" s="16"/>
      <c r="E222" s="4"/>
      <c r="F222" s="4"/>
      <c r="K222" s="5"/>
      <c r="L222" s="5"/>
    </row>
    <row r="223" spans="4:12" x14ac:dyDescent="0.25">
      <c r="D223" s="16"/>
      <c r="E223" s="4"/>
      <c r="F223" s="4"/>
      <c r="K223" s="5"/>
      <c r="L223" s="5"/>
    </row>
    <row r="224" spans="4:12" x14ac:dyDescent="0.25">
      <c r="D224" s="16"/>
      <c r="E224" s="4"/>
      <c r="F224" s="4"/>
      <c r="K224" s="5"/>
      <c r="L224" s="5"/>
    </row>
    <row r="225" spans="4:12" x14ac:dyDescent="0.25">
      <c r="D225" s="16"/>
      <c r="E225" s="4"/>
      <c r="F225" s="4"/>
      <c r="K225" s="5"/>
      <c r="L225" s="5"/>
    </row>
    <row r="226" spans="4:12" x14ac:dyDescent="0.25">
      <c r="D226" s="16"/>
      <c r="E226" s="4"/>
      <c r="F226" s="4"/>
      <c r="K226" s="5"/>
      <c r="L226" s="5"/>
    </row>
    <row r="227" spans="4:12" x14ac:dyDescent="0.25">
      <c r="D227" s="16"/>
      <c r="E227" s="4"/>
      <c r="F227" s="4"/>
      <c r="K227" s="5"/>
      <c r="L227" s="5"/>
    </row>
    <row r="228" spans="4:12" x14ac:dyDescent="0.25">
      <c r="D228" s="16"/>
      <c r="E228" s="4"/>
      <c r="F228" s="4"/>
      <c r="K228" s="5"/>
      <c r="L228" s="5"/>
    </row>
    <row r="229" spans="4:12" x14ac:dyDescent="0.25">
      <c r="D229" s="16"/>
      <c r="E229" s="4"/>
      <c r="F229" s="4"/>
      <c r="K229" s="5"/>
      <c r="L229" s="5"/>
    </row>
    <row r="230" spans="4:12" x14ac:dyDescent="0.25">
      <c r="D230" s="16"/>
      <c r="E230" s="4"/>
      <c r="F230" s="4"/>
      <c r="K230" s="5"/>
      <c r="L230" s="5"/>
    </row>
    <row r="231" spans="4:12" x14ac:dyDescent="0.25">
      <c r="D231" s="16"/>
      <c r="E231" s="4"/>
      <c r="F231" s="4"/>
      <c r="K231" s="5"/>
      <c r="L231" s="5"/>
    </row>
    <row r="232" spans="4:12" x14ac:dyDescent="0.25">
      <c r="D232" s="16"/>
      <c r="E232" s="4"/>
      <c r="F232" s="4"/>
      <c r="K232" s="5"/>
      <c r="L232" s="5"/>
    </row>
    <row r="233" spans="4:12" x14ac:dyDescent="0.25">
      <c r="D233" s="16"/>
      <c r="E233" s="4"/>
      <c r="F233" s="4"/>
      <c r="K233" s="5"/>
      <c r="L233" s="5"/>
    </row>
    <row r="234" spans="4:12" x14ac:dyDescent="0.25">
      <c r="D234" s="16"/>
      <c r="E234" s="4"/>
      <c r="F234" s="4"/>
      <c r="K234" s="5"/>
      <c r="L234" s="5"/>
    </row>
    <row r="235" spans="4:12" x14ac:dyDescent="0.25">
      <c r="D235" s="16"/>
      <c r="E235" s="4"/>
      <c r="F235" s="4"/>
      <c r="K235" s="5"/>
      <c r="L235" s="5"/>
    </row>
    <row r="236" spans="4:12" x14ac:dyDescent="0.25">
      <c r="D236" s="16"/>
      <c r="E236" s="4"/>
      <c r="F236" s="4"/>
      <c r="K236" s="5"/>
      <c r="L236" s="5"/>
    </row>
    <row r="237" spans="4:12" x14ac:dyDescent="0.25">
      <c r="D237" s="16"/>
      <c r="E237" s="4"/>
      <c r="F237" s="4"/>
      <c r="K237" s="5"/>
      <c r="L237" s="5"/>
    </row>
    <row r="238" spans="4:12" x14ac:dyDescent="0.25">
      <c r="D238" s="16"/>
      <c r="E238" s="4"/>
      <c r="F238" s="4"/>
      <c r="K238" s="5"/>
      <c r="L238" s="5"/>
    </row>
    <row r="239" spans="4:12" x14ac:dyDescent="0.25">
      <c r="D239" s="16"/>
      <c r="E239" s="4"/>
      <c r="F239" s="4"/>
      <c r="K239" s="5"/>
      <c r="L239" s="5"/>
    </row>
    <row r="240" spans="4:12" x14ac:dyDescent="0.25">
      <c r="D240" s="16"/>
      <c r="E240" s="4"/>
      <c r="F240" s="4"/>
      <c r="K240" s="5"/>
      <c r="L240" s="5"/>
    </row>
    <row r="241" spans="4:12" x14ac:dyDescent="0.25">
      <c r="D241" s="16"/>
      <c r="E241" s="4"/>
      <c r="F241" s="4"/>
      <c r="K241" s="5"/>
      <c r="L241" s="5"/>
    </row>
    <row r="242" spans="4:12" x14ac:dyDescent="0.25">
      <c r="D242" s="16"/>
      <c r="E242" s="4"/>
      <c r="F242" s="4"/>
      <c r="K242" s="5"/>
      <c r="L242" s="5"/>
    </row>
    <row r="243" spans="4:12" x14ac:dyDescent="0.25">
      <c r="D243" s="16"/>
      <c r="E243" s="4"/>
      <c r="F243" s="4"/>
      <c r="K243" s="5"/>
      <c r="L243" s="5"/>
    </row>
    <row r="244" spans="4:12" x14ac:dyDescent="0.25">
      <c r="D244" s="16"/>
      <c r="E244" s="4"/>
      <c r="F244" s="4"/>
      <c r="K244" s="5"/>
      <c r="L244" s="5"/>
    </row>
    <row r="245" spans="4:12" x14ac:dyDescent="0.25">
      <c r="D245" s="16"/>
      <c r="E245" s="4"/>
      <c r="F245" s="4"/>
      <c r="K245" s="5"/>
      <c r="L245" s="5"/>
    </row>
    <row r="246" spans="4:12" x14ac:dyDescent="0.25">
      <c r="D246" s="16"/>
      <c r="E246" s="4"/>
      <c r="F246" s="4"/>
      <c r="K246" s="5"/>
      <c r="L246" s="5"/>
    </row>
    <row r="247" spans="4:12" x14ac:dyDescent="0.25">
      <c r="D247" s="16"/>
      <c r="E247" s="4"/>
      <c r="F247" s="4"/>
      <c r="K247" s="5"/>
      <c r="L247" s="5"/>
    </row>
    <row r="248" spans="4:12" x14ac:dyDescent="0.25">
      <c r="D248" s="16"/>
      <c r="E248" s="4"/>
      <c r="F248" s="4"/>
      <c r="K248" s="5"/>
      <c r="L248" s="5"/>
    </row>
    <row r="249" spans="4:12" x14ac:dyDescent="0.25">
      <c r="D249" s="16"/>
      <c r="E249" s="4"/>
      <c r="F249" s="4"/>
      <c r="K249" s="5"/>
      <c r="L249" s="5"/>
    </row>
    <row r="250" spans="4:12" x14ac:dyDescent="0.25">
      <c r="D250" s="16"/>
      <c r="E250" s="4"/>
      <c r="F250" s="4"/>
      <c r="K250" s="5"/>
      <c r="L250" s="5"/>
    </row>
    <row r="251" spans="4:12" x14ac:dyDescent="0.25">
      <c r="D251" s="16"/>
      <c r="E251" s="4"/>
      <c r="F251" s="4"/>
      <c r="K251" s="5"/>
      <c r="L251" s="5"/>
    </row>
    <row r="252" spans="4:12" x14ac:dyDescent="0.25">
      <c r="D252" s="16"/>
      <c r="E252" s="4"/>
      <c r="F252" s="4"/>
      <c r="K252" s="5"/>
      <c r="L252" s="5"/>
    </row>
    <row r="253" spans="4:12" x14ac:dyDescent="0.25">
      <c r="D253" s="16"/>
      <c r="E253" s="4"/>
      <c r="F253" s="4"/>
      <c r="K253" s="5"/>
      <c r="L253" s="5"/>
    </row>
    <row r="254" spans="4:12" x14ac:dyDescent="0.25">
      <c r="D254" s="16"/>
      <c r="E254" s="4"/>
      <c r="F254" s="4"/>
      <c r="K254" s="5"/>
      <c r="L254" s="5"/>
    </row>
    <row r="255" spans="4:12" x14ac:dyDescent="0.25">
      <c r="D255" s="16"/>
      <c r="E255" s="4"/>
      <c r="F255" s="4"/>
      <c r="K255" s="5"/>
      <c r="L255" s="5"/>
    </row>
    <row r="256" spans="4:12" x14ac:dyDescent="0.25">
      <c r="D256" s="16"/>
      <c r="E256" s="4"/>
      <c r="F256" s="4"/>
      <c r="K256" s="5"/>
      <c r="L256" s="5"/>
    </row>
    <row r="257" spans="4:12" x14ac:dyDescent="0.25">
      <c r="D257" s="16"/>
      <c r="E257" s="4"/>
      <c r="F257" s="4"/>
      <c r="K257" s="5"/>
      <c r="L257" s="5"/>
    </row>
    <row r="258" spans="4:12" x14ac:dyDescent="0.25">
      <c r="D258" s="16"/>
      <c r="E258" s="4"/>
      <c r="F258" s="4"/>
      <c r="K258" s="5"/>
      <c r="L258" s="5"/>
    </row>
    <row r="259" spans="4:12" x14ac:dyDescent="0.25">
      <c r="D259" s="16"/>
      <c r="E259" s="4"/>
      <c r="F259" s="4"/>
      <c r="K259" s="5"/>
      <c r="L259" s="5"/>
    </row>
    <row r="260" spans="4:12" x14ac:dyDescent="0.25">
      <c r="D260" s="16"/>
      <c r="E260" s="4"/>
      <c r="F260" s="4"/>
      <c r="K260" s="5"/>
      <c r="L260" s="5"/>
    </row>
    <row r="261" spans="4:12" x14ac:dyDescent="0.25">
      <c r="D261" s="16"/>
      <c r="E261" s="4"/>
      <c r="F261" s="4"/>
      <c r="K261" s="5"/>
      <c r="L261" s="5"/>
    </row>
    <row r="262" spans="4:12" x14ac:dyDescent="0.25">
      <c r="D262" s="16"/>
      <c r="E262" s="4"/>
      <c r="F262" s="4"/>
      <c r="K262" s="5"/>
      <c r="L262" s="5"/>
    </row>
    <row r="263" spans="4:12" x14ac:dyDescent="0.25">
      <c r="D263" s="16"/>
      <c r="E263" s="4"/>
      <c r="F263" s="4"/>
      <c r="K263" s="5"/>
      <c r="L263" s="5"/>
    </row>
    <row r="264" spans="4:12" x14ac:dyDescent="0.25">
      <c r="D264" s="16"/>
      <c r="E264" s="4"/>
      <c r="F264" s="4"/>
      <c r="K264" s="5"/>
      <c r="L264" s="5"/>
    </row>
    <row r="265" spans="4:12" x14ac:dyDescent="0.25">
      <c r="D265" s="16"/>
      <c r="E265" s="4"/>
      <c r="F265" s="4"/>
      <c r="K265" s="5"/>
      <c r="L265" s="5"/>
    </row>
    <row r="266" spans="4:12" x14ac:dyDescent="0.25">
      <c r="D266" s="16"/>
      <c r="E266" s="4"/>
      <c r="F266" s="4"/>
      <c r="K266" s="5"/>
      <c r="L266" s="5"/>
    </row>
    <row r="267" spans="4:12" x14ac:dyDescent="0.25">
      <c r="D267" s="16"/>
      <c r="E267" s="4"/>
      <c r="F267" s="4"/>
      <c r="K267" s="5"/>
      <c r="L267" s="5"/>
    </row>
    <row r="268" spans="4:12" x14ac:dyDescent="0.25">
      <c r="D268" s="16"/>
      <c r="E268" s="4"/>
      <c r="F268" s="4"/>
      <c r="K268" s="5"/>
      <c r="L268" s="5"/>
    </row>
    <row r="269" spans="4:12" x14ac:dyDescent="0.25">
      <c r="D269" s="16"/>
      <c r="E269" s="4"/>
      <c r="F269" s="4"/>
      <c r="K269" s="5"/>
      <c r="L269" s="5"/>
    </row>
    <row r="270" spans="4:12" x14ac:dyDescent="0.25">
      <c r="D270" s="16"/>
      <c r="E270" s="4"/>
      <c r="F270" s="4"/>
      <c r="K270" s="5"/>
      <c r="L270" s="5"/>
    </row>
    <row r="271" spans="4:12" x14ac:dyDescent="0.25">
      <c r="D271" s="16"/>
      <c r="E271" s="4"/>
      <c r="F271" s="4"/>
      <c r="K271" s="5"/>
      <c r="L271" s="5"/>
    </row>
    <row r="272" spans="4:12" x14ac:dyDescent="0.25">
      <c r="D272" s="16"/>
      <c r="E272" s="4"/>
      <c r="F272" s="4"/>
      <c r="K272" s="5"/>
      <c r="L272" s="5"/>
    </row>
    <row r="273" spans="4:12" x14ac:dyDescent="0.25">
      <c r="D273" s="16"/>
      <c r="E273" s="4"/>
      <c r="F273" s="4"/>
      <c r="K273" s="5"/>
      <c r="L273" s="5"/>
    </row>
    <row r="274" spans="4:12" x14ac:dyDescent="0.25">
      <c r="D274" s="16"/>
      <c r="E274" s="4"/>
      <c r="F274" s="4"/>
      <c r="K274" s="5"/>
      <c r="L274" s="5"/>
    </row>
    <row r="275" spans="4:12" x14ac:dyDescent="0.25">
      <c r="D275" s="16"/>
      <c r="E275" s="4"/>
      <c r="F275" s="4"/>
      <c r="K275" s="5"/>
      <c r="L275" s="5"/>
    </row>
    <row r="276" spans="4:12" x14ac:dyDescent="0.25">
      <c r="D276" s="16"/>
      <c r="E276" s="4"/>
      <c r="F276" s="4"/>
      <c r="K276" s="5"/>
      <c r="L276" s="5"/>
    </row>
    <row r="277" spans="4:12" x14ac:dyDescent="0.25">
      <c r="D277" s="16"/>
      <c r="E277" s="4"/>
      <c r="F277" s="4"/>
      <c r="K277" s="5"/>
      <c r="L277" s="5"/>
    </row>
    <row r="278" spans="4:12" x14ac:dyDescent="0.25">
      <c r="D278" s="16"/>
      <c r="E278" s="4"/>
      <c r="F278" s="4"/>
      <c r="K278" s="5"/>
      <c r="L278" s="5"/>
    </row>
    <row r="279" spans="4:12" x14ac:dyDescent="0.25">
      <c r="D279" s="16"/>
      <c r="E279" s="4"/>
      <c r="F279" s="4"/>
      <c r="K279" s="5"/>
      <c r="L279" s="5"/>
    </row>
    <row r="280" spans="4:12" x14ac:dyDescent="0.25">
      <c r="D280" s="16"/>
      <c r="E280" s="4"/>
      <c r="F280" s="4"/>
      <c r="K280" s="5"/>
      <c r="L280" s="5"/>
    </row>
    <row r="281" spans="4:12" x14ac:dyDescent="0.25">
      <c r="D281" s="16"/>
      <c r="E281" s="4"/>
      <c r="F281" s="4"/>
      <c r="K281" s="5"/>
      <c r="L281" s="5"/>
    </row>
    <row r="282" spans="4:12" x14ac:dyDescent="0.25">
      <c r="D282" s="16"/>
      <c r="E282" s="4"/>
      <c r="F282" s="4"/>
      <c r="K282" s="5"/>
      <c r="L282" s="5"/>
    </row>
    <row r="283" spans="4:12" x14ac:dyDescent="0.25">
      <c r="D283" s="16"/>
      <c r="E283" s="4"/>
      <c r="F283" s="4"/>
      <c r="K283" s="5"/>
      <c r="L283" s="5"/>
    </row>
    <row r="284" spans="4:12" x14ac:dyDescent="0.25">
      <c r="D284" s="16"/>
      <c r="E284" s="4"/>
      <c r="F284" s="4"/>
      <c r="K284" s="5"/>
      <c r="L284" s="5"/>
    </row>
    <row r="285" spans="4:12" x14ac:dyDescent="0.25">
      <c r="D285" s="16"/>
      <c r="E285" s="4"/>
      <c r="F285" s="4"/>
      <c r="K285" s="5"/>
      <c r="L285" s="5"/>
    </row>
    <row r="286" spans="4:12" x14ac:dyDescent="0.25">
      <c r="D286" s="16"/>
      <c r="E286" s="4"/>
      <c r="F286" s="4"/>
      <c r="K286" s="5"/>
      <c r="L286" s="5"/>
    </row>
    <row r="287" spans="4:12" x14ac:dyDescent="0.25">
      <c r="D287" s="16"/>
      <c r="E287" s="4"/>
      <c r="F287" s="4"/>
      <c r="K287" s="5"/>
      <c r="L287" s="5"/>
    </row>
    <row r="288" spans="4:12" x14ac:dyDescent="0.25">
      <c r="D288" s="16"/>
      <c r="E288" s="4"/>
      <c r="F288" s="4"/>
      <c r="K288" s="5"/>
      <c r="L288" s="5"/>
    </row>
    <row r="289" spans="4:12" x14ac:dyDescent="0.25">
      <c r="D289" s="16"/>
      <c r="E289" s="4"/>
      <c r="F289" s="4"/>
      <c r="K289" s="5"/>
      <c r="L289" s="5"/>
    </row>
    <row r="290" spans="4:12" x14ac:dyDescent="0.25">
      <c r="D290" s="16"/>
      <c r="E290" s="4"/>
      <c r="F290" s="4"/>
      <c r="K290" s="5"/>
      <c r="L290" s="5"/>
    </row>
    <row r="291" spans="4:12" x14ac:dyDescent="0.25">
      <c r="D291" s="16"/>
      <c r="E291" s="4"/>
      <c r="F291" s="4"/>
      <c r="K291" s="5"/>
      <c r="L291" s="5"/>
    </row>
    <row r="292" spans="4:12" x14ac:dyDescent="0.25">
      <c r="D292" s="16"/>
      <c r="E292" s="4"/>
      <c r="F292" s="4"/>
      <c r="K292" s="5"/>
      <c r="L292" s="5"/>
    </row>
    <row r="293" spans="4:12" x14ac:dyDescent="0.25">
      <c r="D293" s="16"/>
      <c r="E293" s="4"/>
      <c r="F293" s="4"/>
      <c r="K293" s="5"/>
      <c r="L293" s="5"/>
    </row>
    <row r="294" spans="4:12" x14ac:dyDescent="0.25">
      <c r="D294" s="16"/>
      <c r="E294" s="4"/>
      <c r="F294" s="4"/>
      <c r="K294" s="5"/>
      <c r="L294" s="5"/>
    </row>
    <row r="295" spans="4:12" x14ac:dyDescent="0.25">
      <c r="D295" s="16"/>
      <c r="E295" s="4"/>
      <c r="F295" s="4"/>
      <c r="K295" s="5"/>
      <c r="L295" s="5"/>
    </row>
    <row r="296" spans="4:12" x14ac:dyDescent="0.25">
      <c r="D296" s="16"/>
      <c r="E296" s="4"/>
      <c r="F296" s="4"/>
      <c r="K296" s="5"/>
      <c r="L296" s="5"/>
    </row>
    <row r="297" spans="4:12" x14ac:dyDescent="0.25">
      <c r="D297" s="16"/>
      <c r="E297" s="4"/>
      <c r="F297" s="4"/>
      <c r="K297" s="5"/>
      <c r="L297" s="5"/>
    </row>
    <row r="298" spans="4:12" x14ac:dyDescent="0.25">
      <c r="D298" s="16"/>
      <c r="E298" s="4"/>
      <c r="F298" s="4"/>
      <c r="K298" s="5"/>
      <c r="L298" s="5"/>
    </row>
    <row r="299" spans="4:12" x14ac:dyDescent="0.25">
      <c r="D299" s="16"/>
      <c r="E299" s="4"/>
      <c r="F299" s="4"/>
      <c r="K299" s="5"/>
      <c r="L299" s="5"/>
    </row>
    <row r="300" spans="4:12" x14ac:dyDescent="0.25">
      <c r="D300" s="16"/>
      <c r="E300" s="4"/>
      <c r="F300" s="4"/>
      <c r="K300" s="5"/>
      <c r="L300" s="5"/>
    </row>
    <row r="301" spans="4:12" x14ac:dyDescent="0.25">
      <c r="D301" s="16"/>
      <c r="E301" s="4"/>
      <c r="F301" s="4"/>
      <c r="K301" s="5"/>
      <c r="L301" s="5"/>
    </row>
    <row r="302" spans="4:12" x14ac:dyDescent="0.25">
      <c r="D302" s="16"/>
      <c r="E302" s="4"/>
      <c r="F302" s="4"/>
      <c r="K302" s="5"/>
      <c r="L302" s="5"/>
    </row>
    <row r="303" spans="4:12" x14ac:dyDescent="0.25">
      <c r="D303" s="16"/>
      <c r="E303" s="4"/>
      <c r="F303" s="4"/>
      <c r="K303" s="5"/>
      <c r="L303" s="5"/>
    </row>
    <row r="304" spans="4:12" x14ac:dyDescent="0.25">
      <c r="D304" s="16"/>
      <c r="E304" s="4"/>
      <c r="F304" s="4"/>
      <c r="K304" s="5"/>
      <c r="L304" s="5"/>
    </row>
    <row r="305" spans="4:12" x14ac:dyDescent="0.25">
      <c r="D305" s="16"/>
      <c r="E305" s="4"/>
      <c r="F305" s="4"/>
      <c r="K305" s="5"/>
      <c r="L305" s="5"/>
    </row>
    <row r="306" spans="4:12" x14ac:dyDescent="0.25">
      <c r="D306" s="16"/>
      <c r="E306" s="4"/>
      <c r="F306" s="4"/>
      <c r="K306" s="5"/>
      <c r="L306" s="5"/>
    </row>
    <row r="307" spans="4:12" x14ac:dyDescent="0.25">
      <c r="D307" s="16"/>
      <c r="E307" s="4"/>
      <c r="F307" s="4"/>
      <c r="K307" s="5"/>
      <c r="L307" s="5"/>
    </row>
    <row r="308" spans="4:12" x14ac:dyDescent="0.25">
      <c r="D308" s="16"/>
      <c r="E308" s="4"/>
      <c r="F308" s="4"/>
      <c r="K308" s="5"/>
      <c r="L308" s="5"/>
    </row>
    <row r="309" spans="4:12" x14ac:dyDescent="0.25">
      <c r="D309" s="16"/>
      <c r="E309" s="4"/>
      <c r="F309" s="4"/>
      <c r="K309" s="5"/>
      <c r="L309" s="5"/>
    </row>
    <row r="310" spans="4:12" x14ac:dyDescent="0.25">
      <c r="D310" s="16"/>
      <c r="E310" s="4"/>
      <c r="F310" s="4"/>
      <c r="K310" s="5"/>
      <c r="L310" s="5"/>
    </row>
    <row r="311" spans="4:12" x14ac:dyDescent="0.25">
      <c r="D311" s="16"/>
      <c r="E311" s="4"/>
      <c r="F311" s="4"/>
      <c r="K311" s="5"/>
      <c r="L311" s="5"/>
    </row>
    <row r="312" spans="4:12" x14ac:dyDescent="0.25">
      <c r="D312" s="16"/>
      <c r="E312" s="4"/>
      <c r="F312" s="4"/>
      <c r="K312" s="5"/>
      <c r="L312" s="5"/>
    </row>
    <row r="313" spans="4:12" x14ac:dyDescent="0.25">
      <c r="D313" s="16"/>
      <c r="E313" s="4"/>
      <c r="F313" s="4"/>
      <c r="K313" s="5"/>
      <c r="L313" s="5"/>
    </row>
    <row r="314" spans="4:12" x14ac:dyDescent="0.25">
      <c r="D314" s="16"/>
      <c r="E314" s="4"/>
      <c r="F314" s="4"/>
      <c r="K314" s="5"/>
      <c r="L314" s="5"/>
    </row>
    <row r="315" spans="4:12" x14ac:dyDescent="0.25">
      <c r="D315" s="16"/>
      <c r="E315" s="4"/>
      <c r="F315" s="4"/>
      <c r="K315" s="5"/>
      <c r="L315" s="5"/>
    </row>
    <row r="316" spans="4:12" x14ac:dyDescent="0.25">
      <c r="D316" s="16"/>
      <c r="E316" s="4"/>
      <c r="F316" s="4"/>
      <c r="K316" s="5"/>
      <c r="L316" s="5"/>
    </row>
    <row r="317" spans="4:12" x14ac:dyDescent="0.25">
      <c r="D317" s="16"/>
      <c r="E317" s="4"/>
      <c r="F317" s="4"/>
      <c r="K317" s="5"/>
      <c r="L317" s="5"/>
    </row>
    <row r="318" spans="4:12" x14ac:dyDescent="0.25">
      <c r="D318" s="16"/>
      <c r="E318" s="4"/>
      <c r="F318" s="4"/>
      <c r="K318" s="5"/>
      <c r="L318" s="5"/>
    </row>
    <row r="319" spans="4:12" x14ac:dyDescent="0.25">
      <c r="D319" s="16"/>
      <c r="E319" s="4"/>
      <c r="F319" s="4"/>
      <c r="K319" s="5"/>
      <c r="L319" s="5"/>
    </row>
    <row r="320" spans="4:12" x14ac:dyDescent="0.25">
      <c r="D320" s="16"/>
      <c r="E320" s="4"/>
      <c r="F320" s="4"/>
      <c r="K320" s="5"/>
      <c r="L320" s="5"/>
    </row>
    <row r="321" spans="4:12" x14ac:dyDescent="0.25">
      <c r="D321" s="16"/>
      <c r="E321" s="4"/>
      <c r="F321" s="4"/>
      <c r="K321" s="5"/>
      <c r="L321" s="5"/>
    </row>
    <row r="322" spans="4:12" x14ac:dyDescent="0.25">
      <c r="D322" s="16"/>
      <c r="E322" s="4"/>
      <c r="F322" s="4"/>
      <c r="K322" s="5"/>
      <c r="L322" s="5"/>
    </row>
    <row r="323" spans="4:12" x14ac:dyDescent="0.25">
      <c r="D323" s="16"/>
      <c r="E323" s="4"/>
      <c r="F323" s="4"/>
      <c r="K323" s="5"/>
      <c r="L323" s="5"/>
    </row>
    <row r="324" spans="4:12" x14ac:dyDescent="0.25">
      <c r="D324" s="16"/>
      <c r="E324" s="4"/>
      <c r="F324" s="4"/>
      <c r="K324" s="5"/>
      <c r="L324" s="5"/>
    </row>
    <row r="325" spans="4:12" x14ac:dyDescent="0.25">
      <c r="D325" s="16"/>
      <c r="E325" s="4"/>
      <c r="F325" s="4"/>
      <c r="K325" s="5"/>
      <c r="L325" s="5"/>
    </row>
    <row r="326" spans="4:12" x14ac:dyDescent="0.25">
      <c r="D326" s="16"/>
      <c r="E326" s="4"/>
      <c r="F326" s="4"/>
      <c r="K326" s="5"/>
      <c r="L326" s="5"/>
    </row>
    <row r="327" spans="4:12" x14ac:dyDescent="0.25">
      <c r="D327" s="16"/>
      <c r="E327" s="4"/>
      <c r="F327" s="4"/>
      <c r="K327" s="5"/>
      <c r="L327" s="5"/>
    </row>
    <row r="328" spans="4:12" x14ac:dyDescent="0.25">
      <c r="D328" s="16"/>
      <c r="E328" s="4"/>
      <c r="F328" s="4"/>
      <c r="K328" s="5"/>
      <c r="L328" s="5"/>
    </row>
    <row r="329" spans="4:12" x14ac:dyDescent="0.25">
      <c r="D329" s="16"/>
      <c r="E329" s="4"/>
      <c r="F329" s="4"/>
      <c r="K329" s="5"/>
      <c r="L329" s="5"/>
    </row>
    <row r="330" spans="4:12" x14ac:dyDescent="0.25">
      <c r="D330" s="16"/>
      <c r="E330" s="4"/>
      <c r="F330" s="4"/>
      <c r="K330" s="5"/>
      <c r="L330" s="5"/>
    </row>
    <row r="331" spans="4:12" x14ac:dyDescent="0.25">
      <c r="D331" s="16"/>
      <c r="E331" s="4"/>
      <c r="F331" s="4"/>
      <c r="K331" s="5"/>
      <c r="L331" s="5"/>
    </row>
    <row r="332" spans="4:12" x14ac:dyDescent="0.25">
      <c r="D332" s="16"/>
      <c r="E332" s="4"/>
      <c r="F332" s="4"/>
      <c r="K332" s="5"/>
      <c r="L332" s="5"/>
    </row>
    <row r="333" spans="4:12" x14ac:dyDescent="0.25">
      <c r="D333" s="16"/>
      <c r="E333" s="4"/>
      <c r="F333" s="4"/>
      <c r="K333" s="5"/>
      <c r="L333" s="5"/>
    </row>
    <row r="334" spans="4:12" x14ac:dyDescent="0.25">
      <c r="D334" s="16"/>
      <c r="E334" s="4"/>
      <c r="F334" s="4"/>
      <c r="K334" s="5"/>
      <c r="L334" s="5"/>
    </row>
    <row r="335" spans="4:12" x14ac:dyDescent="0.25">
      <c r="D335" s="16"/>
      <c r="E335" s="4"/>
      <c r="F335" s="4"/>
      <c r="K335" s="5"/>
      <c r="L335" s="5"/>
    </row>
    <row r="336" spans="4:12" x14ac:dyDescent="0.25">
      <c r="D336" s="16"/>
      <c r="E336" s="4"/>
      <c r="F336" s="4"/>
      <c r="K336" s="5"/>
      <c r="L336" s="5"/>
    </row>
    <row r="337" spans="4:12" x14ac:dyDescent="0.25">
      <c r="D337" s="16"/>
      <c r="E337" s="4"/>
      <c r="F337" s="4"/>
      <c r="K337" s="5"/>
      <c r="L337" s="5"/>
    </row>
    <row r="338" spans="4:12" x14ac:dyDescent="0.25">
      <c r="D338" s="16"/>
      <c r="E338" s="4"/>
      <c r="F338" s="4"/>
      <c r="K338" s="5"/>
      <c r="L338" s="5"/>
    </row>
    <row r="339" spans="4:12" x14ac:dyDescent="0.25">
      <c r="D339" s="16"/>
      <c r="E339" s="4"/>
      <c r="F339" s="4"/>
      <c r="K339" s="5"/>
      <c r="L339" s="5"/>
    </row>
    <row r="340" spans="4:12" x14ac:dyDescent="0.25">
      <c r="D340" s="16"/>
      <c r="E340" s="4"/>
      <c r="F340" s="4"/>
      <c r="K340" s="5"/>
      <c r="L340" s="5"/>
    </row>
    <row r="341" spans="4:12" x14ac:dyDescent="0.25">
      <c r="D341" s="16"/>
      <c r="E341" s="4"/>
      <c r="F341" s="4"/>
      <c r="K341" s="5"/>
      <c r="L341" s="5"/>
    </row>
    <row r="342" spans="4:12" x14ac:dyDescent="0.25">
      <c r="D342" s="16"/>
      <c r="E342" s="4"/>
      <c r="F342" s="4"/>
      <c r="K342" s="5"/>
      <c r="L342" s="5"/>
    </row>
    <row r="343" spans="4:12" x14ac:dyDescent="0.25">
      <c r="D343" s="16"/>
      <c r="E343" s="4"/>
      <c r="F343" s="4"/>
      <c r="K343" s="5"/>
      <c r="L343" s="5"/>
    </row>
    <row r="344" spans="4:12" x14ac:dyDescent="0.25">
      <c r="D344" s="16"/>
      <c r="E344" s="4"/>
      <c r="F344" s="4"/>
      <c r="K344" s="5"/>
      <c r="L344" s="5"/>
    </row>
    <row r="345" spans="4:12" x14ac:dyDescent="0.25">
      <c r="D345" s="16"/>
      <c r="E345" s="4"/>
      <c r="F345" s="4"/>
      <c r="K345" s="5"/>
      <c r="L345" s="5"/>
    </row>
    <row r="346" spans="4:12" x14ac:dyDescent="0.25">
      <c r="D346" s="16"/>
      <c r="E346" s="4"/>
      <c r="F346" s="4"/>
      <c r="K346" s="5"/>
      <c r="L346" s="5"/>
    </row>
    <row r="347" spans="4:12" x14ac:dyDescent="0.25">
      <c r="D347" s="16"/>
      <c r="E347" s="4"/>
      <c r="F347" s="4"/>
      <c r="K347" s="5"/>
      <c r="L347" s="5"/>
    </row>
    <row r="348" spans="4:12" x14ac:dyDescent="0.25">
      <c r="D348" s="16"/>
      <c r="E348" s="4"/>
      <c r="F348" s="4"/>
      <c r="K348" s="5"/>
      <c r="L348" s="5"/>
    </row>
    <row r="349" spans="4:12" x14ac:dyDescent="0.25">
      <c r="D349" s="16"/>
      <c r="E349" s="4"/>
      <c r="F349" s="4"/>
      <c r="K349" s="5"/>
      <c r="L349" s="5"/>
    </row>
    <row r="350" spans="4:12" x14ac:dyDescent="0.25">
      <c r="D350" s="16"/>
      <c r="E350" s="4"/>
      <c r="F350" s="4"/>
      <c r="K350" s="5"/>
      <c r="L350" s="5"/>
    </row>
    <row r="351" spans="4:12" x14ac:dyDescent="0.25">
      <c r="D351" s="16"/>
      <c r="E351" s="4"/>
      <c r="F351" s="4"/>
      <c r="K351" s="5"/>
      <c r="L351" s="5"/>
    </row>
    <row r="352" spans="4:12" x14ac:dyDescent="0.25">
      <c r="D352" s="16"/>
      <c r="E352" s="4"/>
      <c r="F352" s="4"/>
      <c r="K352" s="5"/>
      <c r="L352" s="5"/>
    </row>
    <row r="353" spans="4:12" x14ac:dyDescent="0.25">
      <c r="D353" s="16"/>
      <c r="E353" s="4"/>
      <c r="F353" s="4"/>
      <c r="K353" s="5"/>
      <c r="L353" s="5"/>
    </row>
    <row r="354" spans="4:12" x14ac:dyDescent="0.25">
      <c r="D354" s="16"/>
      <c r="E354" s="4"/>
      <c r="F354" s="4"/>
      <c r="K354" s="5"/>
      <c r="L354" s="5"/>
    </row>
    <row r="355" spans="4:12" x14ac:dyDescent="0.25">
      <c r="D355" s="16"/>
      <c r="E355" s="4"/>
      <c r="F355" s="4"/>
      <c r="K355" s="5"/>
      <c r="L355" s="5"/>
    </row>
    <row r="356" spans="4:12" x14ac:dyDescent="0.25">
      <c r="D356" s="16"/>
      <c r="E356" s="4"/>
      <c r="F356" s="4"/>
      <c r="K356" s="5"/>
      <c r="L356" s="5"/>
    </row>
    <row r="357" spans="4:12" x14ac:dyDescent="0.25">
      <c r="D357" s="16"/>
      <c r="E357" s="4"/>
      <c r="F357" s="4"/>
      <c r="K357" s="5"/>
      <c r="L357" s="5"/>
    </row>
    <row r="358" spans="4:12" x14ac:dyDescent="0.25">
      <c r="D358" s="16"/>
      <c r="E358" s="4"/>
      <c r="F358" s="4"/>
      <c r="K358" s="5"/>
      <c r="L358" s="5"/>
    </row>
    <row r="359" spans="4:12" x14ac:dyDescent="0.25">
      <c r="D359" s="16"/>
      <c r="E359" s="4"/>
      <c r="F359" s="4"/>
      <c r="K359" s="5"/>
      <c r="L359" s="5"/>
    </row>
    <row r="360" spans="4:12" x14ac:dyDescent="0.25">
      <c r="D360" s="16"/>
      <c r="E360" s="4"/>
      <c r="F360" s="4"/>
      <c r="K360" s="5"/>
      <c r="L360" s="5"/>
    </row>
    <row r="361" spans="4:12" x14ac:dyDescent="0.25">
      <c r="D361" s="16"/>
      <c r="E361" s="4"/>
      <c r="F361" s="4"/>
      <c r="K361" s="5"/>
      <c r="L361" s="5"/>
    </row>
    <row r="362" spans="4:12" x14ac:dyDescent="0.25">
      <c r="D362" s="16"/>
      <c r="E362" s="4"/>
      <c r="F362" s="4"/>
      <c r="K362" s="5"/>
      <c r="L362" s="5"/>
    </row>
    <row r="363" spans="4:12" x14ac:dyDescent="0.25">
      <c r="D363" s="16"/>
      <c r="E363" s="4"/>
      <c r="F363" s="4"/>
      <c r="K363" s="5"/>
      <c r="L363" s="5"/>
    </row>
    <row r="364" spans="4:12" x14ac:dyDescent="0.25">
      <c r="D364" s="16"/>
      <c r="E364" s="4"/>
      <c r="F364" s="4"/>
      <c r="K364" s="5"/>
      <c r="L364" s="5"/>
    </row>
    <row r="365" spans="4:12" x14ac:dyDescent="0.25">
      <c r="D365" s="16"/>
      <c r="E365" s="4"/>
      <c r="F365" s="4"/>
      <c r="K365" s="5"/>
      <c r="L365" s="5"/>
    </row>
    <row r="366" spans="4:12" x14ac:dyDescent="0.25">
      <c r="D366" s="16"/>
      <c r="E366" s="4"/>
      <c r="F366" s="4"/>
      <c r="K366" s="5"/>
      <c r="L366" s="5"/>
    </row>
    <row r="367" spans="4:12" x14ac:dyDescent="0.25">
      <c r="D367" s="16"/>
      <c r="E367" s="4"/>
      <c r="F367" s="4"/>
      <c r="K367" s="5"/>
      <c r="L367" s="5"/>
    </row>
    <row r="368" spans="4:12" x14ac:dyDescent="0.25">
      <c r="D368" s="16"/>
      <c r="E368" s="4"/>
      <c r="F368" s="4"/>
      <c r="K368" s="5"/>
      <c r="L368" s="5"/>
    </row>
    <row r="369" spans="4:12" x14ac:dyDescent="0.25">
      <c r="D369" s="16"/>
      <c r="E369" s="4"/>
      <c r="F369" s="4"/>
      <c r="K369" s="5"/>
      <c r="L369" s="5"/>
    </row>
    <row r="370" spans="4:12" x14ac:dyDescent="0.25">
      <c r="D370" s="16"/>
      <c r="E370" s="4"/>
      <c r="F370" s="4"/>
      <c r="K370" s="5"/>
      <c r="L370" s="5"/>
    </row>
    <row r="371" spans="4:12" x14ac:dyDescent="0.25">
      <c r="D371" s="16"/>
      <c r="E371" s="4"/>
      <c r="F371" s="4"/>
      <c r="K371" s="5"/>
      <c r="L371" s="5"/>
    </row>
    <row r="372" spans="4:12" x14ac:dyDescent="0.25">
      <c r="D372" s="16"/>
      <c r="E372" s="4"/>
      <c r="F372" s="4"/>
      <c r="K372" s="5"/>
      <c r="L372" s="5"/>
    </row>
    <row r="373" spans="4:12" x14ac:dyDescent="0.25">
      <c r="D373" s="16"/>
      <c r="E373" s="4"/>
      <c r="F373" s="4"/>
      <c r="K373" s="5"/>
      <c r="L373" s="5"/>
    </row>
    <row r="374" spans="4:12" x14ac:dyDescent="0.25">
      <c r="D374" s="16"/>
      <c r="E374" s="4"/>
      <c r="F374" s="4"/>
      <c r="K374" s="5"/>
      <c r="L374" s="5"/>
    </row>
    <row r="375" spans="4:12" x14ac:dyDescent="0.25">
      <c r="D375" s="16"/>
      <c r="E375" s="4"/>
      <c r="F375" s="4"/>
      <c r="K375" s="5"/>
      <c r="L375" s="5"/>
    </row>
    <row r="376" spans="4:12" x14ac:dyDescent="0.25">
      <c r="D376" s="16"/>
      <c r="E376" s="4"/>
      <c r="F376" s="4"/>
      <c r="K376" s="5"/>
      <c r="L376" s="5"/>
    </row>
    <row r="377" spans="4:12" x14ac:dyDescent="0.25">
      <c r="D377" s="16"/>
      <c r="E377" s="4"/>
      <c r="F377" s="4"/>
      <c r="K377" s="5"/>
      <c r="L377" s="5"/>
    </row>
    <row r="378" spans="4:12" x14ac:dyDescent="0.25">
      <c r="D378" s="16"/>
      <c r="E378" s="4"/>
      <c r="F378" s="4"/>
      <c r="K378" s="5"/>
      <c r="L378" s="5"/>
    </row>
    <row r="379" spans="4:12" x14ac:dyDescent="0.25">
      <c r="D379" s="16"/>
      <c r="E379" s="4"/>
      <c r="F379" s="4"/>
      <c r="K379" s="5"/>
      <c r="L379" s="5"/>
    </row>
    <row r="380" spans="4:12" x14ac:dyDescent="0.25">
      <c r="D380" s="16"/>
      <c r="E380" s="4"/>
      <c r="F380" s="4"/>
      <c r="K380" s="5"/>
      <c r="L380" s="5"/>
    </row>
    <row r="381" spans="4:12" x14ac:dyDescent="0.25">
      <c r="D381" s="16"/>
      <c r="E381" s="4"/>
      <c r="F381" s="4"/>
      <c r="K381" s="5"/>
      <c r="L381" s="5"/>
    </row>
    <row r="382" spans="4:12" x14ac:dyDescent="0.25">
      <c r="D382" s="16"/>
      <c r="E382" s="4"/>
      <c r="F382" s="4"/>
      <c r="K382" s="5"/>
      <c r="L382" s="5"/>
    </row>
    <row r="383" spans="4:12" x14ac:dyDescent="0.25">
      <c r="D383" s="16"/>
      <c r="E383" s="4"/>
      <c r="F383" s="4"/>
      <c r="K383" s="5"/>
      <c r="L383" s="5"/>
    </row>
    <row r="384" spans="4:12" x14ac:dyDescent="0.25">
      <c r="D384" s="16"/>
      <c r="E384" s="4"/>
      <c r="F384" s="4"/>
      <c r="K384" s="5"/>
      <c r="L384" s="5"/>
    </row>
    <row r="385" spans="4:12" x14ac:dyDescent="0.25">
      <c r="D385" s="16"/>
      <c r="E385" s="4"/>
      <c r="F385" s="4"/>
      <c r="K385" s="5"/>
      <c r="L385" s="5"/>
    </row>
    <row r="386" spans="4:12" x14ac:dyDescent="0.25">
      <c r="D386" s="16"/>
      <c r="E386" s="4"/>
      <c r="F386" s="4"/>
      <c r="K386" s="5"/>
      <c r="L386" s="5"/>
    </row>
    <row r="387" spans="4:12" x14ac:dyDescent="0.25">
      <c r="D387" s="16"/>
      <c r="E387" s="4"/>
      <c r="F387" s="4"/>
      <c r="K387" s="5"/>
      <c r="L387" s="5"/>
    </row>
    <row r="388" spans="4:12" x14ac:dyDescent="0.25">
      <c r="D388" s="16"/>
      <c r="E388" s="4"/>
      <c r="F388" s="4"/>
      <c r="K388" s="5"/>
      <c r="L388" s="5"/>
    </row>
    <row r="389" spans="4:12" x14ac:dyDescent="0.25">
      <c r="D389" s="16"/>
      <c r="E389" s="4"/>
      <c r="F389" s="4"/>
      <c r="K389" s="5"/>
      <c r="L389" s="5"/>
    </row>
    <row r="390" spans="4:12" x14ac:dyDescent="0.25">
      <c r="D390" s="16"/>
      <c r="E390" s="4"/>
      <c r="F390" s="4"/>
      <c r="K390" s="5"/>
      <c r="L390" s="5"/>
    </row>
    <row r="391" spans="4:12" x14ac:dyDescent="0.25">
      <c r="D391" s="16"/>
      <c r="E391" s="4"/>
      <c r="F391" s="4"/>
      <c r="K391" s="5"/>
      <c r="L391" s="5"/>
    </row>
    <row r="392" spans="4:12" x14ac:dyDescent="0.25">
      <c r="D392" s="16"/>
      <c r="E392" s="4"/>
      <c r="F392" s="4"/>
      <c r="K392" s="5"/>
      <c r="L392" s="5"/>
    </row>
    <row r="393" spans="4:12" x14ac:dyDescent="0.25">
      <c r="D393" s="16"/>
      <c r="E393" s="4"/>
      <c r="F393" s="4"/>
      <c r="K393" s="5"/>
      <c r="L393" s="5"/>
    </row>
    <row r="394" spans="4:12" x14ac:dyDescent="0.25">
      <c r="D394" s="16"/>
      <c r="E394" s="4"/>
      <c r="F394" s="4"/>
      <c r="K394" s="5"/>
      <c r="L394" s="5"/>
    </row>
    <row r="395" spans="4:12" x14ac:dyDescent="0.25">
      <c r="D395" s="16"/>
      <c r="E395" s="4"/>
      <c r="F395" s="4"/>
      <c r="K395" s="5"/>
      <c r="L395" s="5"/>
    </row>
    <row r="396" spans="4:12" x14ac:dyDescent="0.25">
      <c r="D396" s="16"/>
      <c r="E396" s="4"/>
      <c r="F396" s="4"/>
      <c r="K396" s="5"/>
      <c r="L396" s="5"/>
    </row>
    <row r="397" spans="4:12" x14ac:dyDescent="0.25">
      <c r="D397" s="16"/>
      <c r="E397" s="4"/>
      <c r="F397" s="4"/>
      <c r="K397" s="5"/>
      <c r="L397" s="5"/>
    </row>
    <row r="398" spans="4:12" x14ac:dyDescent="0.25">
      <c r="D398" s="16"/>
      <c r="E398" s="4"/>
      <c r="F398" s="4"/>
      <c r="K398" s="5"/>
      <c r="L398" s="5"/>
    </row>
    <row r="399" spans="4:12" x14ac:dyDescent="0.25">
      <c r="D399" s="16"/>
      <c r="E399" s="4"/>
      <c r="F399" s="4"/>
      <c r="K399" s="5"/>
      <c r="L399" s="5"/>
    </row>
    <row r="400" spans="4:12" x14ac:dyDescent="0.25">
      <c r="D400" s="16"/>
      <c r="E400" s="4"/>
      <c r="F400" s="4"/>
      <c r="K400" s="5"/>
      <c r="L400" s="5"/>
    </row>
    <row r="401" spans="4:12" x14ac:dyDescent="0.25">
      <c r="D401" s="16"/>
      <c r="E401" s="4"/>
      <c r="F401" s="4"/>
      <c r="K401" s="5"/>
      <c r="L401" s="5"/>
    </row>
    <row r="402" spans="4:12" x14ac:dyDescent="0.25">
      <c r="D402" s="16"/>
      <c r="E402" s="4"/>
      <c r="F402" s="4"/>
      <c r="K402" s="5"/>
      <c r="L402" s="5"/>
    </row>
    <row r="403" spans="4:12" x14ac:dyDescent="0.25">
      <c r="D403" s="16"/>
      <c r="E403" s="4"/>
      <c r="F403" s="4"/>
      <c r="K403" s="5"/>
      <c r="L403" s="5"/>
    </row>
    <row r="404" spans="4:12" x14ac:dyDescent="0.25">
      <c r="D404" s="16"/>
      <c r="E404" s="4"/>
      <c r="F404" s="4"/>
      <c r="K404" s="5"/>
      <c r="L404" s="5"/>
    </row>
    <row r="405" spans="4:12" x14ac:dyDescent="0.25">
      <c r="D405" s="16"/>
      <c r="E405" s="4"/>
      <c r="F405" s="4"/>
      <c r="K405" s="5"/>
      <c r="L405" s="5"/>
    </row>
    <row r="406" spans="4:12" x14ac:dyDescent="0.25">
      <c r="D406" s="16"/>
      <c r="E406" s="4"/>
      <c r="F406" s="4"/>
      <c r="K406" s="5"/>
      <c r="L406" s="5"/>
    </row>
    <row r="407" spans="4:12" x14ac:dyDescent="0.25">
      <c r="D407" s="16"/>
      <c r="E407" s="4"/>
      <c r="F407" s="4"/>
      <c r="K407" s="5"/>
      <c r="L407" s="5"/>
    </row>
    <row r="408" spans="4:12" x14ac:dyDescent="0.25">
      <c r="D408" s="16"/>
      <c r="E408" s="4"/>
      <c r="F408" s="4"/>
      <c r="K408" s="5"/>
      <c r="L408" s="5"/>
    </row>
    <row r="409" spans="4:12" x14ac:dyDescent="0.25">
      <c r="D409" s="16"/>
      <c r="E409" s="4"/>
      <c r="F409" s="4"/>
      <c r="K409" s="5"/>
      <c r="L409" s="5"/>
    </row>
    <row r="410" spans="4:12" x14ac:dyDescent="0.25">
      <c r="D410" s="16"/>
      <c r="E410" s="4"/>
      <c r="F410" s="4"/>
      <c r="K410" s="5"/>
      <c r="L410" s="5"/>
    </row>
    <row r="411" spans="4:12" x14ac:dyDescent="0.25">
      <c r="D411" s="16"/>
      <c r="E411" s="4"/>
      <c r="F411" s="4"/>
      <c r="K411" s="5"/>
      <c r="L411" s="5"/>
    </row>
    <row r="412" spans="4:12" x14ac:dyDescent="0.25">
      <c r="D412" s="16"/>
      <c r="E412" s="4"/>
      <c r="F412" s="4"/>
      <c r="K412" s="5"/>
      <c r="L412" s="5"/>
    </row>
    <row r="413" spans="4:12" x14ac:dyDescent="0.25">
      <c r="D413" s="16"/>
      <c r="E413" s="4"/>
      <c r="F413" s="4"/>
      <c r="K413" s="5"/>
      <c r="L413" s="5"/>
    </row>
    <row r="414" spans="4:12" x14ac:dyDescent="0.25">
      <c r="D414" s="16"/>
      <c r="E414" s="4"/>
      <c r="F414" s="4"/>
      <c r="K414" s="5"/>
      <c r="L414" s="5"/>
    </row>
    <row r="415" spans="4:12" x14ac:dyDescent="0.25">
      <c r="D415" s="16"/>
      <c r="E415" s="4"/>
      <c r="F415" s="4"/>
      <c r="K415" s="5"/>
      <c r="L415" s="5"/>
    </row>
    <row r="416" spans="4:12" x14ac:dyDescent="0.25">
      <c r="D416" s="16"/>
      <c r="E416" s="4"/>
      <c r="F416" s="4"/>
      <c r="K416" s="5"/>
      <c r="L416" s="5"/>
    </row>
    <row r="417" spans="4:12" x14ac:dyDescent="0.25">
      <c r="D417" s="16"/>
      <c r="E417" s="4"/>
      <c r="F417" s="4"/>
      <c r="K417" s="5"/>
      <c r="L417" s="5"/>
    </row>
    <row r="418" spans="4:12" x14ac:dyDescent="0.25">
      <c r="D418" s="16"/>
      <c r="E418" s="4"/>
      <c r="F418" s="4"/>
      <c r="K418" s="5"/>
      <c r="L418" s="5"/>
    </row>
    <row r="419" spans="4:12" x14ac:dyDescent="0.25">
      <c r="D419" s="16"/>
      <c r="E419" s="4"/>
      <c r="F419" s="4"/>
      <c r="K419" s="5"/>
      <c r="L419" s="5"/>
    </row>
    <row r="420" spans="4:12" x14ac:dyDescent="0.25">
      <c r="D420" s="16"/>
      <c r="E420" s="4"/>
      <c r="F420" s="4"/>
      <c r="K420" s="5"/>
      <c r="L420" s="5"/>
    </row>
    <row r="421" spans="4:12" x14ac:dyDescent="0.25">
      <c r="D421" s="16"/>
      <c r="E421" s="4"/>
      <c r="F421" s="4"/>
      <c r="K421" s="5"/>
      <c r="L421" s="5"/>
    </row>
    <row r="422" spans="4:12" x14ac:dyDescent="0.25">
      <c r="D422" s="16"/>
      <c r="E422" s="4"/>
      <c r="F422" s="4"/>
      <c r="K422" s="5"/>
      <c r="L422" s="5"/>
    </row>
    <row r="423" spans="4:12" x14ac:dyDescent="0.25">
      <c r="D423" s="16"/>
      <c r="E423" s="4"/>
      <c r="F423" s="4"/>
      <c r="K423" s="5"/>
      <c r="L423" s="5"/>
    </row>
    <row r="424" spans="4:12" x14ac:dyDescent="0.25">
      <c r="D424" s="16"/>
      <c r="E424" s="4"/>
      <c r="F424" s="4"/>
      <c r="K424" s="5"/>
      <c r="L424" s="5"/>
    </row>
    <row r="425" spans="4:12" x14ac:dyDescent="0.25">
      <c r="D425" s="16"/>
      <c r="E425" s="4"/>
      <c r="F425" s="4"/>
      <c r="K425" s="5"/>
      <c r="L425" s="5"/>
    </row>
    <row r="426" spans="4:12" x14ac:dyDescent="0.25">
      <c r="D426" s="16"/>
      <c r="E426" s="4"/>
      <c r="F426" s="4"/>
      <c r="K426" s="5"/>
      <c r="L426" s="5"/>
    </row>
    <row r="427" spans="4:12" x14ac:dyDescent="0.25">
      <c r="D427" s="16"/>
      <c r="E427" s="4"/>
      <c r="F427" s="4"/>
      <c r="K427" s="5"/>
      <c r="L427" s="5"/>
    </row>
    <row r="428" spans="4:12" x14ac:dyDescent="0.25">
      <c r="D428" s="16"/>
      <c r="E428" s="4"/>
      <c r="F428" s="4"/>
      <c r="K428" s="5"/>
      <c r="L428" s="5"/>
    </row>
    <row r="429" spans="4:12" x14ac:dyDescent="0.25">
      <c r="D429" s="16"/>
      <c r="E429" s="4"/>
      <c r="F429" s="4"/>
      <c r="K429" s="5"/>
      <c r="L429" s="5"/>
    </row>
    <row r="430" spans="4:12" x14ac:dyDescent="0.25">
      <c r="D430" s="16"/>
      <c r="E430" s="4"/>
      <c r="F430" s="4"/>
      <c r="K430" s="5"/>
      <c r="L430" s="5"/>
    </row>
    <row r="431" spans="4:12" x14ac:dyDescent="0.25">
      <c r="D431" s="16"/>
      <c r="E431" s="4"/>
      <c r="F431" s="4"/>
      <c r="K431" s="5"/>
      <c r="L431" s="5"/>
    </row>
    <row r="432" spans="4:12" x14ac:dyDescent="0.25">
      <c r="D432" s="16"/>
      <c r="E432" s="4"/>
      <c r="F432" s="4"/>
      <c r="K432" s="5"/>
      <c r="L432" s="5"/>
    </row>
    <row r="433" spans="4:12" x14ac:dyDescent="0.25">
      <c r="D433" s="16"/>
      <c r="E433" s="4"/>
      <c r="F433" s="4"/>
      <c r="K433" s="5"/>
      <c r="L433" s="5"/>
    </row>
    <row r="434" spans="4:12" x14ac:dyDescent="0.25">
      <c r="D434" s="16"/>
      <c r="E434" s="4"/>
      <c r="F434" s="4"/>
      <c r="K434" s="5"/>
      <c r="L434" s="5"/>
    </row>
    <row r="435" spans="4:12" x14ac:dyDescent="0.25">
      <c r="D435" s="16"/>
      <c r="E435" s="4"/>
      <c r="F435" s="4"/>
      <c r="K435" s="5"/>
      <c r="L435" s="5"/>
    </row>
    <row r="436" spans="4:12" x14ac:dyDescent="0.25">
      <c r="D436" s="16"/>
      <c r="E436" s="4"/>
      <c r="F436" s="4"/>
      <c r="K436" s="5"/>
      <c r="L436" s="5"/>
    </row>
    <row r="437" spans="4:12" x14ac:dyDescent="0.25">
      <c r="D437" s="16"/>
      <c r="E437" s="4"/>
      <c r="F437" s="4"/>
      <c r="K437" s="5"/>
      <c r="L437" s="5"/>
    </row>
    <row r="438" spans="4:12" x14ac:dyDescent="0.25">
      <c r="D438" s="16"/>
      <c r="E438" s="4"/>
      <c r="F438" s="4"/>
      <c r="K438" s="5"/>
      <c r="L438" s="5"/>
    </row>
    <row r="439" spans="4:12" x14ac:dyDescent="0.25">
      <c r="D439" s="16"/>
      <c r="E439" s="4"/>
      <c r="F439" s="4"/>
      <c r="K439" s="5"/>
      <c r="L439" s="5"/>
    </row>
    <row r="440" spans="4:12" x14ac:dyDescent="0.25">
      <c r="D440" s="16"/>
      <c r="E440" s="4"/>
      <c r="F440" s="4"/>
      <c r="K440" s="5"/>
      <c r="L440" s="5"/>
    </row>
    <row r="441" spans="4:12" x14ac:dyDescent="0.25">
      <c r="D441" s="16"/>
      <c r="E441" s="4"/>
      <c r="F441" s="4"/>
      <c r="K441" s="5"/>
      <c r="L441" s="5"/>
    </row>
    <row r="442" spans="4:12" x14ac:dyDescent="0.25">
      <c r="D442" s="16"/>
      <c r="E442" s="4"/>
      <c r="F442" s="4"/>
      <c r="K442" s="5"/>
      <c r="L442" s="5"/>
    </row>
    <row r="443" spans="4:12" x14ac:dyDescent="0.25">
      <c r="D443" s="16"/>
      <c r="E443" s="4"/>
      <c r="F443" s="4"/>
      <c r="K443" s="5"/>
      <c r="L443" s="5"/>
    </row>
    <row r="444" spans="4:12" x14ac:dyDescent="0.25">
      <c r="D444" s="16"/>
      <c r="E444" s="4"/>
      <c r="F444" s="4"/>
      <c r="K444" s="5"/>
      <c r="L444" s="5"/>
    </row>
    <row r="445" spans="4:12" x14ac:dyDescent="0.25">
      <c r="D445" s="16"/>
      <c r="E445" s="4"/>
      <c r="F445" s="4"/>
      <c r="K445" s="5"/>
      <c r="L445" s="5"/>
    </row>
    <row r="446" spans="4:12" x14ac:dyDescent="0.25">
      <c r="D446" s="16"/>
      <c r="E446" s="4"/>
      <c r="F446" s="4"/>
      <c r="K446" s="5"/>
      <c r="L446" s="5"/>
    </row>
    <row r="447" spans="4:12" x14ac:dyDescent="0.25">
      <c r="D447" s="16"/>
      <c r="E447" s="4"/>
      <c r="F447" s="4"/>
      <c r="K447" s="5"/>
      <c r="L447" s="5"/>
    </row>
    <row r="448" spans="4:12" x14ac:dyDescent="0.25">
      <c r="D448" s="16"/>
      <c r="E448" s="4"/>
      <c r="F448" s="4"/>
      <c r="K448" s="5"/>
      <c r="L448" s="5"/>
    </row>
    <row r="449" spans="4:12" x14ac:dyDescent="0.25">
      <c r="D449" s="16"/>
      <c r="E449" s="4"/>
      <c r="F449" s="4"/>
      <c r="K449" s="5"/>
      <c r="L449" s="5"/>
    </row>
    <row r="450" spans="4:12" x14ac:dyDescent="0.25">
      <c r="D450" s="16"/>
      <c r="E450" s="4"/>
      <c r="F450" s="4"/>
      <c r="K450" s="5"/>
      <c r="L450" s="5"/>
    </row>
    <row r="451" spans="4:12" x14ac:dyDescent="0.25">
      <c r="D451" s="16"/>
      <c r="E451" s="4"/>
      <c r="F451" s="4"/>
      <c r="K451" s="5"/>
      <c r="L451" s="5"/>
    </row>
    <row r="452" spans="4:12" x14ac:dyDescent="0.25">
      <c r="D452" s="16"/>
      <c r="E452" s="4"/>
      <c r="F452" s="4"/>
      <c r="K452" s="5"/>
      <c r="L452" s="5"/>
    </row>
    <row r="453" spans="4:12" x14ac:dyDescent="0.25">
      <c r="D453" s="16"/>
      <c r="E453" s="4"/>
      <c r="F453" s="4"/>
      <c r="K453" s="5"/>
      <c r="L453" s="5"/>
    </row>
    <row r="454" spans="4:12" x14ac:dyDescent="0.25">
      <c r="D454" s="16"/>
      <c r="E454" s="4"/>
      <c r="F454" s="4"/>
      <c r="K454" s="5"/>
      <c r="L454" s="5"/>
    </row>
    <row r="455" spans="4:12" x14ac:dyDescent="0.25">
      <c r="D455" s="16"/>
      <c r="E455" s="4"/>
      <c r="F455" s="4"/>
      <c r="K455" s="5"/>
      <c r="L455" s="5"/>
    </row>
    <row r="456" spans="4:12" x14ac:dyDescent="0.25">
      <c r="D456" s="16"/>
      <c r="E456" s="4"/>
      <c r="F456" s="4"/>
      <c r="K456" s="5"/>
      <c r="L456" s="5"/>
    </row>
    <row r="457" spans="4:12" x14ac:dyDescent="0.25">
      <c r="D457" s="16"/>
      <c r="E457" s="4"/>
      <c r="F457" s="4"/>
      <c r="K457" s="5"/>
      <c r="L457" s="5"/>
    </row>
    <row r="458" spans="4:12" x14ac:dyDescent="0.25">
      <c r="D458" s="16"/>
      <c r="E458" s="4"/>
      <c r="F458" s="4"/>
      <c r="K458" s="5"/>
      <c r="L458" s="5"/>
    </row>
    <row r="459" spans="4:12" x14ac:dyDescent="0.25">
      <c r="D459" s="16"/>
      <c r="E459" s="4"/>
      <c r="F459" s="4"/>
      <c r="K459" s="5"/>
      <c r="L459" s="5"/>
    </row>
    <row r="460" spans="4:12" x14ac:dyDescent="0.25">
      <c r="D460" s="16"/>
      <c r="E460" s="4"/>
      <c r="F460" s="4"/>
      <c r="K460" s="5"/>
      <c r="L460" s="5"/>
    </row>
    <row r="461" spans="4:12" x14ac:dyDescent="0.25">
      <c r="D461" s="16"/>
      <c r="E461" s="4"/>
      <c r="F461" s="4"/>
      <c r="K461" s="5"/>
      <c r="L461" s="5"/>
    </row>
    <row r="462" spans="4:12" x14ac:dyDescent="0.25">
      <c r="D462" s="16"/>
      <c r="E462" s="4"/>
      <c r="F462" s="4"/>
      <c r="K462" s="5"/>
      <c r="L462" s="5"/>
    </row>
    <row r="463" spans="4:12" x14ac:dyDescent="0.25">
      <c r="D463" s="16"/>
      <c r="E463" s="4"/>
      <c r="F463" s="4"/>
      <c r="K463" s="5"/>
      <c r="L463" s="5"/>
    </row>
    <row r="464" spans="4:12" x14ac:dyDescent="0.25">
      <c r="D464" s="16"/>
      <c r="E464" s="4"/>
      <c r="F464" s="4"/>
      <c r="K464" s="5"/>
      <c r="L464" s="5"/>
    </row>
    <row r="465" spans="4:12" x14ac:dyDescent="0.25">
      <c r="D465" s="16"/>
      <c r="E465" s="4"/>
      <c r="F465" s="4"/>
      <c r="K465" s="5"/>
      <c r="L465" s="5"/>
    </row>
    <row r="466" spans="4:12" x14ac:dyDescent="0.25">
      <c r="D466" s="16"/>
      <c r="E466" s="4"/>
      <c r="F466" s="4"/>
      <c r="K466" s="5"/>
      <c r="L466" s="5"/>
    </row>
    <row r="467" spans="4:12" x14ac:dyDescent="0.25">
      <c r="D467" s="16"/>
      <c r="E467" s="4"/>
      <c r="F467" s="4"/>
      <c r="K467" s="5"/>
      <c r="L467" s="5"/>
    </row>
    <row r="468" spans="4:12" x14ac:dyDescent="0.25">
      <c r="D468" s="16"/>
      <c r="E468" s="4"/>
      <c r="F468" s="4"/>
      <c r="K468" s="5"/>
      <c r="L468" s="5"/>
    </row>
    <row r="469" spans="4:12" x14ac:dyDescent="0.25">
      <c r="D469" s="16"/>
      <c r="E469" s="4"/>
      <c r="F469" s="4"/>
      <c r="K469" s="5"/>
      <c r="L469" s="5"/>
    </row>
    <row r="470" spans="4:12" x14ac:dyDescent="0.25">
      <c r="D470" s="16"/>
      <c r="E470" s="4"/>
      <c r="F470" s="4"/>
      <c r="K470" s="5"/>
      <c r="L470" s="5"/>
    </row>
    <row r="471" spans="4:12" x14ac:dyDescent="0.25">
      <c r="D471" s="16"/>
      <c r="E471" s="4"/>
      <c r="F471" s="4"/>
      <c r="K471" s="5"/>
      <c r="L471" s="5"/>
    </row>
    <row r="472" spans="4:12" x14ac:dyDescent="0.25">
      <c r="D472" s="16"/>
      <c r="E472" s="4"/>
      <c r="F472" s="4"/>
      <c r="K472" s="5"/>
      <c r="L472" s="5"/>
    </row>
    <row r="473" spans="4:12" x14ac:dyDescent="0.25">
      <c r="D473" s="16"/>
      <c r="E473" s="4"/>
      <c r="F473" s="4"/>
      <c r="K473" s="5"/>
      <c r="L473" s="5"/>
    </row>
    <row r="474" spans="4:12" x14ac:dyDescent="0.25">
      <c r="D474" s="16"/>
      <c r="E474" s="4"/>
      <c r="F474" s="4"/>
      <c r="K474" s="5"/>
      <c r="L474" s="5"/>
    </row>
    <row r="475" spans="4:12" x14ac:dyDescent="0.25">
      <c r="D475" s="16"/>
      <c r="E475" s="4"/>
      <c r="F475" s="4"/>
      <c r="K475" s="5"/>
      <c r="L475" s="5"/>
    </row>
    <row r="476" spans="4:12" x14ac:dyDescent="0.25">
      <c r="D476" s="16"/>
      <c r="E476" s="4"/>
      <c r="F476" s="4"/>
      <c r="K476" s="5"/>
      <c r="L476" s="5"/>
    </row>
    <row r="477" spans="4:12" x14ac:dyDescent="0.25">
      <c r="D477" s="16"/>
      <c r="E477" s="4"/>
      <c r="F477" s="4"/>
      <c r="K477" s="5"/>
      <c r="L477" s="5"/>
    </row>
    <row r="478" spans="4:12" x14ac:dyDescent="0.25">
      <c r="D478" s="16"/>
      <c r="E478" s="4"/>
      <c r="F478" s="4"/>
      <c r="K478" s="5"/>
      <c r="L478" s="5"/>
    </row>
    <row r="479" spans="4:12" x14ac:dyDescent="0.25">
      <c r="D479" s="16"/>
      <c r="E479" s="4"/>
      <c r="F479" s="4"/>
      <c r="K479" s="5"/>
      <c r="L479" s="5"/>
    </row>
    <row r="480" spans="4:12" x14ac:dyDescent="0.25">
      <c r="D480" s="16"/>
      <c r="E480" s="4"/>
      <c r="F480" s="4"/>
      <c r="K480" s="5"/>
      <c r="L480" s="5"/>
    </row>
    <row r="481" spans="4:12" x14ac:dyDescent="0.25">
      <c r="D481" s="16"/>
      <c r="E481" s="4"/>
      <c r="F481" s="4"/>
      <c r="K481" s="5"/>
      <c r="L481" s="5"/>
    </row>
    <row r="482" spans="4:12" x14ac:dyDescent="0.25">
      <c r="D482" s="16"/>
      <c r="E482" s="4"/>
      <c r="F482" s="4"/>
      <c r="K482" s="5"/>
      <c r="L482" s="5"/>
    </row>
    <row r="483" spans="4:12" x14ac:dyDescent="0.25">
      <c r="D483" s="16"/>
      <c r="E483" s="4"/>
      <c r="F483" s="4"/>
      <c r="K483" s="5"/>
      <c r="L483" s="5"/>
    </row>
    <row r="484" spans="4:12" x14ac:dyDescent="0.25">
      <c r="D484" s="16"/>
      <c r="E484" s="4"/>
      <c r="F484" s="4"/>
      <c r="K484" s="5"/>
      <c r="L484" s="5"/>
    </row>
    <row r="485" spans="4:12" x14ac:dyDescent="0.25">
      <c r="D485" s="16"/>
      <c r="E485" s="4"/>
      <c r="F485" s="4"/>
      <c r="K485" s="5"/>
      <c r="L485" s="5"/>
    </row>
    <row r="486" spans="4:12" x14ac:dyDescent="0.25">
      <c r="D486" s="16"/>
      <c r="E486" s="4"/>
      <c r="F486" s="4"/>
      <c r="K486" s="5"/>
      <c r="L486" s="5"/>
    </row>
    <row r="487" spans="4:12" x14ac:dyDescent="0.25">
      <c r="D487" s="16"/>
      <c r="E487" s="4"/>
      <c r="F487" s="4"/>
      <c r="K487" s="5"/>
      <c r="L487" s="5"/>
    </row>
    <row r="488" spans="4:12" x14ac:dyDescent="0.25">
      <c r="D488" s="16"/>
      <c r="E488" s="4"/>
      <c r="F488" s="4"/>
      <c r="K488" s="5"/>
      <c r="L488" s="5"/>
    </row>
    <row r="489" spans="4:12" x14ac:dyDescent="0.25">
      <c r="D489" s="16"/>
      <c r="E489" s="4"/>
      <c r="F489" s="4"/>
      <c r="K489" s="5"/>
      <c r="L489" s="5"/>
    </row>
    <row r="490" spans="4:12" x14ac:dyDescent="0.25">
      <c r="D490" s="16"/>
      <c r="E490" s="4"/>
      <c r="F490" s="4"/>
      <c r="K490" s="5"/>
      <c r="L490" s="5"/>
    </row>
    <row r="491" spans="4:12" x14ac:dyDescent="0.25">
      <c r="D491" s="16"/>
      <c r="E491" s="4"/>
      <c r="F491" s="4"/>
      <c r="K491" s="5"/>
      <c r="L491" s="5"/>
    </row>
    <row r="492" spans="4:12" x14ac:dyDescent="0.25">
      <c r="D492" s="16"/>
      <c r="E492" s="4"/>
      <c r="F492" s="4"/>
      <c r="K492" s="5"/>
      <c r="L492" s="5"/>
    </row>
    <row r="493" spans="4:12" x14ac:dyDescent="0.25">
      <c r="D493" s="16"/>
      <c r="E493" s="4"/>
      <c r="F493" s="4"/>
      <c r="K493" s="5"/>
      <c r="L493" s="5"/>
    </row>
    <row r="494" spans="4:12" x14ac:dyDescent="0.25">
      <c r="D494" s="16"/>
      <c r="E494" s="4"/>
      <c r="F494" s="4"/>
      <c r="K494" s="5"/>
      <c r="L494" s="5"/>
    </row>
    <row r="495" spans="4:12" x14ac:dyDescent="0.25">
      <c r="D495" s="16"/>
      <c r="E495" s="4"/>
      <c r="F495" s="4"/>
      <c r="K495" s="5"/>
      <c r="L495" s="5"/>
    </row>
    <row r="496" spans="4:12" x14ac:dyDescent="0.25">
      <c r="D496" s="16"/>
      <c r="E496" s="4"/>
      <c r="F496" s="4"/>
      <c r="K496" s="5"/>
      <c r="L496" s="5"/>
    </row>
    <row r="497" spans="4:12" x14ac:dyDescent="0.25">
      <c r="D497" s="16"/>
      <c r="E497" s="4"/>
      <c r="F497" s="4"/>
      <c r="K497" s="5"/>
      <c r="L497" s="5"/>
    </row>
    <row r="498" spans="4:12" x14ac:dyDescent="0.25">
      <c r="D498" s="16"/>
      <c r="E498" s="4"/>
      <c r="F498" s="4"/>
      <c r="K498" s="5"/>
      <c r="L498" s="5"/>
    </row>
    <row r="499" spans="4:12" x14ac:dyDescent="0.25">
      <c r="D499" s="16"/>
      <c r="E499" s="4"/>
      <c r="F499" s="4"/>
      <c r="K499" s="5"/>
      <c r="L499" s="5"/>
    </row>
    <row r="500" spans="4:12" x14ac:dyDescent="0.25">
      <c r="D500" s="16"/>
      <c r="E500" s="4"/>
      <c r="F500" s="4"/>
      <c r="K500" s="5"/>
      <c r="L500" s="5"/>
    </row>
    <row r="501" spans="4:12" x14ac:dyDescent="0.25">
      <c r="D501" s="16"/>
      <c r="E501" s="4"/>
      <c r="F501" s="4"/>
      <c r="K501" s="5"/>
      <c r="L501" s="5"/>
    </row>
    <row r="502" spans="4:12" x14ac:dyDescent="0.25">
      <c r="D502" s="16"/>
      <c r="E502" s="4"/>
      <c r="F502" s="4"/>
      <c r="K502" s="5"/>
      <c r="L502" s="5"/>
    </row>
    <row r="503" spans="4:12" x14ac:dyDescent="0.25">
      <c r="D503" s="16"/>
      <c r="E503" s="4"/>
      <c r="F503" s="4"/>
      <c r="K503" s="5"/>
      <c r="L503" s="5"/>
    </row>
    <row r="504" spans="4:12" x14ac:dyDescent="0.25">
      <c r="D504" s="16"/>
      <c r="E504" s="4"/>
      <c r="F504" s="4"/>
      <c r="K504" s="5"/>
      <c r="L504" s="5"/>
    </row>
    <row r="505" spans="4:12" x14ac:dyDescent="0.25">
      <c r="D505" s="16"/>
      <c r="E505" s="4"/>
      <c r="F505" s="4"/>
      <c r="K505" s="5"/>
      <c r="L505" s="5"/>
    </row>
    <row r="506" spans="4:12" x14ac:dyDescent="0.25">
      <c r="D506" s="16"/>
      <c r="E506" s="4"/>
      <c r="F506" s="4"/>
      <c r="K506" s="5"/>
      <c r="L506" s="5"/>
    </row>
    <row r="507" spans="4:12" x14ac:dyDescent="0.25">
      <c r="D507" s="16"/>
      <c r="E507" s="4"/>
      <c r="F507" s="4"/>
      <c r="K507" s="5"/>
      <c r="L507" s="5"/>
    </row>
    <row r="508" spans="4:12" x14ac:dyDescent="0.25">
      <c r="D508" s="16"/>
      <c r="E508" s="4"/>
      <c r="F508" s="4"/>
      <c r="K508" s="5"/>
      <c r="L508" s="5"/>
    </row>
    <row r="509" spans="4:12" x14ac:dyDescent="0.25">
      <c r="D509" s="16"/>
      <c r="E509" s="4"/>
      <c r="F509" s="4"/>
      <c r="K509" s="5"/>
      <c r="L509" s="5"/>
    </row>
    <row r="510" spans="4:12" x14ac:dyDescent="0.25">
      <c r="D510" s="16"/>
      <c r="E510" s="4"/>
      <c r="F510" s="4"/>
      <c r="K510" s="5"/>
      <c r="L510" s="5"/>
    </row>
    <row r="511" spans="4:12" x14ac:dyDescent="0.25">
      <c r="D511" s="16"/>
      <c r="E511" s="4"/>
      <c r="F511" s="4"/>
      <c r="K511" s="5"/>
      <c r="L511" s="5"/>
    </row>
    <row r="512" spans="4:12" x14ac:dyDescent="0.25">
      <c r="D512" s="16"/>
      <c r="E512" s="4"/>
      <c r="F512" s="4"/>
      <c r="K512" s="5"/>
      <c r="L512" s="5"/>
    </row>
    <row r="513" spans="4:12" x14ac:dyDescent="0.25">
      <c r="D513" s="16"/>
      <c r="E513" s="4"/>
      <c r="F513" s="4"/>
      <c r="K513" s="5"/>
      <c r="L513" s="5"/>
    </row>
    <row r="514" spans="4:12" x14ac:dyDescent="0.25">
      <c r="D514" s="16"/>
      <c r="E514" s="4"/>
      <c r="F514" s="4"/>
      <c r="K514" s="5"/>
      <c r="L514" s="5"/>
    </row>
    <row r="515" spans="4:12" x14ac:dyDescent="0.25">
      <c r="D515" s="16"/>
      <c r="E515" s="4"/>
      <c r="F515" s="4"/>
      <c r="K515" s="5"/>
      <c r="L515" s="5"/>
    </row>
    <row r="516" spans="4:12" x14ac:dyDescent="0.25">
      <c r="D516" s="16"/>
      <c r="E516" s="4"/>
      <c r="F516" s="4"/>
      <c r="K516" s="5"/>
      <c r="L516" s="5"/>
    </row>
    <row r="517" spans="4:12" x14ac:dyDescent="0.25">
      <c r="D517" s="16"/>
      <c r="E517" s="4"/>
      <c r="F517" s="4"/>
      <c r="K517" s="5"/>
      <c r="L517" s="5"/>
    </row>
    <row r="518" spans="4:12" x14ac:dyDescent="0.25">
      <c r="D518" s="16"/>
      <c r="E518" s="4"/>
      <c r="F518" s="4"/>
      <c r="K518" s="5"/>
      <c r="L518" s="5"/>
    </row>
    <row r="519" spans="4:12" x14ac:dyDescent="0.25">
      <c r="D519" s="16"/>
      <c r="E519" s="4"/>
      <c r="F519" s="4"/>
      <c r="K519" s="5"/>
      <c r="L519" s="5"/>
    </row>
    <row r="520" spans="4:12" x14ac:dyDescent="0.25">
      <c r="D520" s="16"/>
      <c r="E520" s="4"/>
      <c r="F520" s="4"/>
      <c r="K520" s="5"/>
      <c r="L520" s="5"/>
    </row>
    <row r="521" spans="4:12" x14ac:dyDescent="0.25">
      <c r="D521" s="16"/>
      <c r="E521" s="4"/>
      <c r="F521" s="4"/>
      <c r="K521" s="5"/>
      <c r="L521" s="5"/>
    </row>
    <row r="522" spans="4:12" x14ac:dyDescent="0.25">
      <c r="D522" s="16"/>
      <c r="E522" s="4"/>
      <c r="F522" s="4"/>
      <c r="K522" s="5"/>
      <c r="L522" s="5"/>
    </row>
    <row r="523" spans="4:12" x14ac:dyDescent="0.25">
      <c r="D523" s="16"/>
      <c r="E523" s="4"/>
      <c r="F523" s="4"/>
      <c r="K523" s="5"/>
      <c r="L523" s="5"/>
    </row>
    <row r="524" spans="4:12" x14ac:dyDescent="0.25">
      <c r="D524" s="16"/>
      <c r="E524" s="4"/>
      <c r="F524" s="4"/>
      <c r="K524" s="5"/>
      <c r="L524" s="5"/>
    </row>
    <row r="525" spans="4:12" x14ac:dyDescent="0.25">
      <c r="D525" s="16"/>
      <c r="E525" s="4"/>
      <c r="F525" s="4"/>
      <c r="K525" s="5"/>
      <c r="L525" s="5"/>
    </row>
    <row r="526" spans="4:12" x14ac:dyDescent="0.25">
      <c r="D526" s="16"/>
      <c r="E526" s="4"/>
      <c r="F526" s="4"/>
      <c r="K526" s="5"/>
      <c r="L526" s="5"/>
    </row>
    <row r="527" spans="4:12" x14ac:dyDescent="0.25">
      <c r="D527" s="16"/>
      <c r="E527" s="4"/>
      <c r="F527" s="4"/>
      <c r="K527" s="5"/>
      <c r="L527" s="5"/>
    </row>
    <row r="528" spans="4:12" x14ac:dyDescent="0.25">
      <c r="D528" s="16"/>
      <c r="E528" s="4"/>
      <c r="F528" s="4"/>
      <c r="K528" s="5"/>
      <c r="L528" s="5"/>
    </row>
    <row r="529" spans="4:12" x14ac:dyDescent="0.25">
      <c r="D529" s="16"/>
      <c r="E529" s="4"/>
      <c r="F529" s="4"/>
      <c r="K529" s="5"/>
      <c r="L529" s="5"/>
    </row>
    <row r="530" spans="4:12" x14ac:dyDescent="0.25">
      <c r="D530" s="16"/>
      <c r="E530" s="4"/>
      <c r="F530" s="4"/>
      <c r="K530" s="5"/>
      <c r="L530" s="5"/>
    </row>
    <row r="531" spans="4:12" x14ac:dyDescent="0.25">
      <c r="D531" s="16"/>
      <c r="E531" s="4"/>
      <c r="F531" s="4"/>
      <c r="K531" s="5"/>
      <c r="L531" s="5"/>
    </row>
    <row r="532" spans="4:12" x14ac:dyDescent="0.25">
      <c r="D532" s="16"/>
      <c r="E532" s="4"/>
      <c r="F532" s="4"/>
      <c r="K532" s="5"/>
      <c r="L532" s="5"/>
    </row>
    <row r="533" spans="4:12" x14ac:dyDescent="0.25">
      <c r="D533" s="16"/>
      <c r="E533" s="4"/>
      <c r="F533" s="4"/>
      <c r="K533" s="5"/>
      <c r="L533" s="5"/>
    </row>
    <row r="534" spans="4:12" x14ac:dyDescent="0.25">
      <c r="D534" s="16"/>
      <c r="E534" s="4"/>
      <c r="F534" s="4"/>
      <c r="K534" s="5"/>
      <c r="L534" s="5"/>
    </row>
    <row r="535" spans="4:12" x14ac:dyDescent="0.25">
      <c r="D535" s="16"/>
      <c r="E535" s="4"/>
      <c r="F535" s="4"/>
      <c r="K535" s="5"/>
      <c r="L535" s="5"/>
    </row>
    <row r="536" spans="4:12" x14ac:dyDescent="0.25">
      <c r="D536" s="16"/>
      <c r="E536" s="4"/>
      <c r="F536" s="4"/>
      <c r="K536" s="5"/>
      <c r="L536" s="5"/>
    </row>
    <row r="537" spans="4:12" x14ac:dyDescent="0.25">
      <c r="D537" s="16"/>
      <c r="E537" s="4"/>
      <c r="F537" s="4"/>
      <c r="K537" s="5"/>
      <c r="L537" s="5"/>
    </row>
    <row r="538" spans="4:12" x14ac:dyDescent="0.25">
      <c r="D538" s="16"/>
      <c r="E538" s="4"/>
      <c r="F538" s="4"/>
      <c r="K538" s="5"/>
      <c r="L538" s="5"/>
    </row>
    <row r="539" spans="4:12" x14ac:dyDescent="0.25">
      <c r="D539" s="16"/>
      <c r="E539" s="4"/>
      <c r="F539" s="4"/>
      <c r="K539" s="5"/>
      <c r="L539" s="5"/>
    </row>
    <row r="540" spans="4:12" x14ac:dyDescent="0.25">
      <c r="D540" s="16"/>
      <c r="E540" s="4"/>
      <c r="F540" s="4"/>
      <c r="K540" s="5"/>
      <c r="L540" s="5"/>
    </row>
    <row r="541" spans="4:12" x14ac:dyDescent="0.25">
      <c r="D541" s="16"/>
      <c r="E541" s="4"/>
      <c r="F541" s="4"/>
      <c r="K541" s="5"/>
      <c r="L541" s="5"/>
    </row>
    <row r="542" spans="4:12" x14ac:dyDescent="0.25">
      <c r="D542" s="16"/>
      <c r="E542" s="4"/>
      <c r="F542" s="4"/>
      <c r="K542" s="5"/>
      <c r="L542" s="5"/>
    </row>
    <row r="543" spans="4:12" x14ac:dyDescent="0.25">
      <c r="D543" s="16"/>
      <c r="E543" s="4"/>
      <c r="F543" s="4"/>
      <c r="K543" s="5"/>
      <c r="L543" s="5"/>
    </row>
    <row r="544" spans="4:12" x14ac:dyDescent="0.25">
      <c r="D544" s="16"/>
      <c r="E544" s="4"/>
      <c r="F544" s="4"/>
      <c r="K544" s="5"/>
      <c r="L544" s="5"/>
    </row>
    <row r="545" spans="4:12" x14ac:dyDescent="0.25">
      <c r="D545" s="16"/>
      <c r="E545" s="4"/>
      <c r="F545" s="4"/>
      <c r="K545" s="5"/>
      <c r="L545" s="5"/>
    </row>
    <row r="546" spans="4:12" x14ac:dyDescent="0.25">
      <c r="D546" s="16"/>
      <c r="E546" s="4"/>
      <c r="F546" s="4"/>
      <c r="K546" s="5"/>
      <c r="L546" s="5"/>
    </row>
    <row r="547" spans="4:12" x14ac:dyDescent="0.25">
      <c r="D547" s="16"/>
      <c r="E547" s="4"/>
      <c r="F547" s="4"/>
      <c r="K547" s="5"/>
      <c r="L547" s="5"/>
    </row>
    <row r="548" spans="4:12" x14ac:dyDescent="0.25">
      <c r="D548" s="16"/>
      <c r="E548" s="4"/>
      <c r="F548" s="4"/>
      <c r="K548" s="5"/>
      <c r="L548" s="5"/>
    </row>
    <row r="549" spans="4:12" x14ac:dyDescent="0.25">
      <c r="D549" s="16"/>
      <c r="E549" s="4"/>
      <c r="F549" s="4"/>
      <c r="K549" s="5"/>
      <c r="L549" s="5"/>
    </row>
    <row r="550" spans="4:12" x14ac:dyDescent="0.25">
      <c r="D550" s="16"/>
      <c r="E550" s="4"/>
      <c r="F550" s="4"/>
      <c r="K550" s="5"/>
      <c r="L550" s="5"/>
    </row>
    <row r="551" spans="4:12" x14ac:dyDescent="0.25">
      <c r="D551" s="16"/>
      <c r="E551" s="4"/>
      <c r="F551" s="4"/>
      <c r="K551" s="5"/>
      <c r="L551" s="5"/>
    </row>
    <row r="552" spans="4:12" x14ac:dyDescent="0.25">
      <c r="D552" s="16"/>
      <c r="E552" s="4"/>
      <c r="F552" s="4"/>
      <c r="K552" s="5"/>
      <c r="L552" s="5"/>
    </row>
    <row r="553" spans="4:12" x14ac:dyDescent="0.25">
      <c r="D553" s="16"/>
      <c r="E553" s="4"/>
      <c r="F553" s="4"/>
      <c r="K553" s="5"/>
      <c r="L553" s="5"/>
    </row>
    <row r="554" spans="4:12" x14ac:dyDescent="0.25">
      <c r="D554" s="16"/>
      <c r="E554" s="4"/>
      <c r="F554" s="4"/>
      <c r="K554" s="5"/>
      <c r="L554" s="5"/>
    </row>
    <row r="555" spans="4:12" x14ac:dyDescent="0.25">
      <c r="D555" s="16"/>
      <c r="E555" s="4"/>
      <c r="F555" s="4"/>
      <c r="K555" s="5"/>
      <c r="L555" s="5"/>
    </row>
    <row r="556" spans="4:12" x14ac:dyDescent="0.25">
      <c r="D556" s="16"/>
      <c r="E556" s="4"/>
      <c r="F556" s="4"/>
      <c r="K556" s="5"/>
      <c r="L556" s="5"/>
    </row>
    <row r="557" spans="4:12" x14ac:dyDescent="0.25">
      <c r="D557" s="16"/>
      <c r="E557" s="4"/>
      <c r="F557" s="4"/>
      <c r="K557" s="5"/>
      <c r="L557" s="5"/>
    </row>
    <row r="558" spans="4:12" x14ac:dyDescent="0.25">
      <c r="D558" s="16"/>
      <c r="E558" s="4"/>
      <c r="F558" s="4"/>
      <c r="K558" s="5"/>
      <c r="L558" s="5"/>
    </row>
    <row r="559" spans="4:12" x14ac:dyDescent="0.25">
      <c r="D559" s="16"/>
      <c r="E559" s="4"/>
      <c r="F559" s="4"/>
      <c r="K559" s="5"/>
      <c r="L559" s="5"/>
    </row>
    <row r="560" spans="4:12" x14ac:dyDescent="0.25">
      <c r="D560" s="16"/>
      <c r="E560" s="4"/>
      <c r="F560" s="4"/>
      <c r="K560" s="5"/>
      <c r="L560" s="5"/>
    </row>
    <row r="561" spans="4:12" x14ac:dyDescent="0.25">
      <c r="D561" s="16"/>
      <c r="E561" s="4"/>
      <c r="F561" s="4"/>
      <c r="K561" s="5"/>
      <c r="L561" s="5"/>
    </row>
    <row r="562" spans="4:12" x14ac:dyDescent="0.25">
      <c r="D562" s="16"/>
      <c r="E562" s="4"/>
      <c r="F562" s="4"/>
      <c r="K562" s="5"/>
      <c r="L562" s="5"/>
    </row>
    <row r="563" spans="4:12" x14ac:dyDescent="0.25">
      <c r="D563" s="16"/>
      <c r="E563" s="4"/>
      <c r="F563" s="4"/>
      <c r="K563" s="5"/>
      <c r="L563" s="5"/>
    </row>
    <row r="564" spans="4:12" x14ac:dyDescent="0.25">
      <c r="D564" s="16"/>
      <c r="E564" s="4"/>
      <c r="F564" s="4"/>
      <c r="K564" s="5"/>
      <c r="L564" s="5"/>
    </row>
    <row r="565" spans="4:12" x14ac:dyDescent="0.25">
      <c r="D565" s="16"/>
      <c r="E565" s="4"/>
      <c r="F565" s="4"/>
      <c r="K565" s="5"/>
      <c r="L565" s="5"/>
    </row>
    <row r="566" spans="4:12" x14ac:dyDescent="0.25">
      <c r="D566" s="16"/>
      <c r="E566" s="4"/>
      <c r="F566" s="4"/>
      <c r="K566" s="5"/>
      <c r="L566" s="5"/>
    </row>
    <row r="567" spans="4:12" x14ac:dyDescent="0.25">
      <c r="D567" s="16"/>
      <c r="E567" s="4"/>
      <c r="F567" s="4"/>
      <c r="K567" s="5"/>
      <c r="L567" s="5"/>
    </row>
    <row r="568" spans="4:12" x14ac:dyDescent="0.25">
      <c r="D568" s="16"/>
      <c r="E568" s="4"/>
      <c r="F568" s="4"/>
      <c r="K568" s="5"/>
      <c r="L568" s="5"/>
    </row>
    <row r="569" spans="4:12" x14ac:dyDescent="0.25">
      <c r="D569" s="16"/>
      <c r="E569" s="4"/>
      <c r="F569" s="4"/>
      <c r="K569" s="5"/>
      <c r="L569" s="5"/>
    </row>
    <row r="570" spans="4:12" x14ac:dyDescent="0.25">
      <c r="D570" s="16"/>
      <c r="E570" s="4"/>
      <c r="F570" s="4"/>
      <c r="K570" s="5"/>
      <c r="L570" s="5"/>
    </row>
    <row r="571" spans="4:12" x14ac:dyDescent="0.25">
      <c r="D571" s="16"/>
      <c r="E571" s="4"/>
      <c r="F571" s="4"/>
      <c r="K571" s="5"/>
      <c r="L571" s="5"/>
    </row>
    <row r="572" spans="4:12" x14ac:dyDescent="0.25">
      <c r="D572" s="16"/>
      <c r="E572" s="4"/>
      <c r="F572" s="4"/>
      <c r="K572" s="5"/>
      <c r="L572" s="5"/>
    </row>
    <row r="573" spans="4:12" x14ac:dyDescent="0.25">
      <c r="D573" s="16"/>
      <c r="E573" s="4"/>
      <c r="F573" s="4"/>
      <c r="K573" s="5"/>
      <c r="L573" s="5"/>
    </row>
    <row r="574" spans="4:12" x14ac:dyDescent="0.25">
      <c r="D574" s="16"/>
      <c r="E574" s="4"/>
      <c r="F574" s="4"/>
      <c r="K574" s="5"/>
      <c r="L574" s="5"/>
    </row>
    <row r="575" spans="4:12" x14ac:dyDescent="0.25">
      <c r="D575" s="16"/>
      <c r="E575" s="4"/>
      <c r="F575" s="4"/>
      <c r="K575" s="5"/>
      <c r="L575" s="5"/>
    </row>
    <row r="576" spans="4:12" x14ac:dyDescent="0.25">
      <c r="D576" s="16"/>
      <c r="E576" s="4"/>
      <c r="F576" s="4"/>
      <c r="K576" s="5"/>
      <c r="L576" s="5"/>
    </row>
    <row r="577" spans="4:12" x14ac:dyDescent="0.25">
      <c r="D577" s="16"/>
      <c r="E577" s="4"/>
      <c r="F577" s="4"/>
      <c r="K577" s="5"/>
      <c r="L577" s="5"/>
    </row>
    <row r="578" spans="4:12" x14ac:dyDescent="0.25">
      <c r="D578" s="16"/>
      <c r="E578" s="4"/>
      <c r="F578" s="4"/>
      <c r="K578" s="5"/>
      <c r="L578" s="5"/>
    </row>
    <row r="579" spans="4:12" x14ac:dyDescent="0.25">
      <c r="D579" s="16"/>
      <c r="E579" s="4"/>
      <c r="F579" s="4"/>
      <c r="K579" s="5"/>
      <c r="L579" s="5"/>
    </row>
    <row r="580" spans="4:12" x14ac:dyDescent="0.25">
      <c r="D580" s="16"/>
      <c r="E580" s="4"/>
      <c r="F580" s="4"/>
      <c r="K580" s="5"/>
      <c r="L580" s="5"/>
    </row>
    <row r="581" spans="4:12" x14ac:dyDescent="0.25">
      <c r="D581" s="16"/>
      <c r="E581" s="4"/>
      <c r="F581" s="4"/>
      <c r="K581" s="5"/>
      <c r="L581" s="5"/>
    </row>
    <row r="582" spans="4:12" x14ac:dyDescent="0.25">
      <c r="D582" s="16"/>
      <c r="E582" s="4"/>
      <c r="F582" s="4"/>
      <c r="K582" s="5"/>
      <c r="L582" s="5"/>
    </row>
    <row r="583" spans="4:12" x14ac:dyDescent="0.25">
      <c r="D583" s="16"/>
      <c r="E583" s="4"/>
      <c r="F583" s="4"/>
      <c r="K583" s="5"/>
      <c r="L583" s="5"/>
    </row>
    <row r="584" spans="4:12" x14ac:dyDescent="0.25">
      <c r="D584" s="16"/>
      <c r="E584" s="4"/>
      <c r="F584" s="4"/>
      <c r="K584" s="5"/>
      <c r="L584" s="5"/>
    </row>
    <row r="585" spans="4:12" x14ac:dyDescent="0.25">
      <c r="D585" s="16"/>
      <c r="E585" s="4"/>
      <c r="F585" s="4"/>
      <c r="K585" s="5"/>
      <c r="L585" s="5"/>
    </row>
    <row r="586" spans="4:12" x14ac:dyDescent="0.25">
      <c r="D586" s="16"/>
      <c r="E586" s="4"/>
      <c r="F586" s="4"/>
      <c r="K586" s="5"/>
      <c r="L586" s="5"/>
    </row>
    <row r="587" spans="4:12" x14ac:dyDescent="0.25">
      <c r="D587" s="16"/>
      <c r="E587" s="4"/>
      <c r="F587" s="4"/>
      <c r="K587" s="5"/>
      <c r="L587" s="5"/>
    </row>
    <row r="588" spans="4:12" x14ac:dyDescent="0.25">
      <c r="D588" s="16"/>
      <c r="E588" s="4"/>
      <c r="F588" s="4"/>
      <c r="K588" s="5"/>
      <c r="L588" s="5"/>
    </row>
    <row r="589" spans="4:12" x14ac:dyDescent="0.25">
      <c r="D589" s="16"/>
      <c r="E589" s="4"/>
      <c r="F589" s="4"/>
      <c r="K589" s="5"/>
      <c r="L589" s="5"/>
    </row>
    <row r="590" spans="4:12" x14ac:dyDescent="0.25">
      <c r="D590" s="16"/>
      <c r="E590" s="4"/>
      <c r="F590" s="4"/>
      <c r="K590" s="5"/>
      <c r="L590" s="5"/>
    </row>
    <row r="591" spans="4:12" x14ac:dyDescent="0.25">
      <c r="D591" s="16"/>
      <c r="E591" s="4"/>
      <c r="F591" s="4"/>
      <c r="K591" s="5"/>
      <c r="L591" s="5"/>
    </row>
    <row r="592" spans="4:12" x14ac:dyDescent="0.25">
      <c r="D592" s="16"/>
      <c r="E592" s="4"/>
      <c r="F592" s="4"/>
      <c r="K592" s="5"/>
      <c r="L592" s="5"/>
    </row>
    <row r="593" spans="4:12" x14ac:dyDescent="0.25">
      <c r="D593" s="16"/>
      <c r="E593" s="4"/>
      <c r="F593" s="4"/>
      <c r="K593" s="5"/>
      <c r="L593" s="5"/>
    </row>
    <row r="594" spans="4:12" x14ac:dyDescent="0.25">
      <c r="D594" s="16"/>
      <c r="E594" s="4"/>
      <c r="F594" s="4"/>
      <c r="K594" s="5"/>
      <c r="L594" s="5"/>
    </row>
    <row r="595" spans="4:12" x14ac:dyDescent="0.25">
      <c r="D595" s="16"/>
      <c r="E595" s="4"/>
      <c r="F595" s="4"/>
      <c r="K595" s="5"/>
      <c r="L595" s="5"/>
    </row>
    <row r="596" spans="4:12" x14ac:dyDescent="0.25">
      <c r="D596" s="16"/>
      <c r="E596" s="4"/>
      <c r="F596" s="4"/>
      <c r="K596" s="5"/>
      <c r="L596" s="5"/>
    </row>
    <row r="597" spans="4:12" x14ac:dyDescent="0.25">
      <c r="D597" s="16"/>
      <c r="E597" s="4"/>
      <c r="F597" s="4"/>
      <c r="K597" s="5"/>
      <c r="L597" s="5"/>
    </row>
    <row r="598" spans="4:12" x14ac:dyDescent="0.25">
      <c r="D598" s="16"/>
      <c r="E598" s="4"/>
      <c r="F598" s="4"/>
      <c r="K598" s="5"/>
      <c r="L598" s="5"/>
    </row>
    <row r="599" spans="4:12" x14ac:dyDescent="0.25">
      <c r="D599" s="16"/>
      <c r="E599" s="4"/>
      <c r="F599" s="4"/>
      <c r="K599" s="5"/>
      <c r="L599" s="5"/>
    </row>
    <row r="600" spans="4:12" x14ac:dyDescent="0.25">
      <c r="D600" s="16"/>
      <c r="E600" s="4"/>
      <c r="F600" s="4"/>
      <c r="K600" s="5"/>
      <c r="L600" s="5"/>
    </row>
    <row r="601" spans="4:12" x14ac:dyDescent="0.25">
      <c r="D601" s="16"/>
      <c r="E601" s="4"/>
      <c r="F601" s="4"/>
      <c r="K601" s="5"/>
      <c r="L601" s="5"/>
    </row>
    <row r="602" spans="4:12" x14ac:dyDescent="0.25">
      <c r="D602" s="16"/>
      <c r="E602" s="4"/>
      <c r="F602" s="4"/>
      <c r="K602" s="5"/>
      <c r="L602" s="5"/>
    </row>
    <row r="603" spans="4:12" x14ac:dyDescent="0.25">
      <c r="D603" s="16"/>
      <c r="E603" s="4"/>
      <c r="F603" s="4"/>
      <c r="K603" s="5"/>
      <c r="L603" s="5"/>
    </row>
    <row r="604" spans="4:12" x14ac:dyDescent="0.25">
      <c r="D604" s="16"/>
      <c r="E604" s="4"/>
      <c r="F604" s="4"/>
      <c r="K604" s="5"/>
      <c r="L604" s="5"/>
    </row>
    <row r="605" spans="4:12" x14ac:dyDescent="0.25">
      <c r="D605" s="16"/>
      <c r="E605" s="4"/>
      <c r="F605" s="4"/>
      <c r="K605" s="5"/>
      <c r="L605" s="5"/>
    </row>
    <row r="606" spans="4:12" x14ac:dyDescent="0.25">
      <c r="D606" s="16"/>
      <c r="E606" s="4"/>
      <c r="F606" s="4"/>
      <c r="K606" s="5"/>
      <c r="L606" s="5"/>
    </row>
    <row r="607" spans="4:12" x14ac:dyDescent="0.25">
      <c r="D607" s="16"/>
      <c r="E607" s="4"/>
      <c r="F607" s="4"/>
      <c r="K607" s="5"/>
      <c r="L607" s="5"/>
    </row>
    <row r="608" spans="4:12" x14ac:dyDescent="0.25">
      <c r="D608" s="16"/>
      <c r="E608" s="4"/>
      <c r="F608" s="4"/>
      <c r="K608" s="5"/>
      <c r="L608" s="5"/>
    </row>
    <row r="609" spans="4:12" x14ac:dyDescent="0.25">
      <c r="D609" s="16"/>
      <c r="E609" s="4"/>
      <c r="F609" s="4"/>
      <c r="K609" s="5"/>
      <c r="L609" s="5"/>
    </row>
    <row r="610" spans="4:12" x14ac:dyDescent="0.25">
      <c r="D610" s="16"/>
      <c r="E610" s="4"/>
      <c r="F610" s="4"/>
      <c r="K610" s="5"/>
      <c r="L610" s="5"/>
    </row>
    <row r="611" spans="4:12" x14ac:dyDescent="0.25">
      <c r="D611" s="16"/>
      <c r="E611" s="4"/>
      <c r="F611" s="4"/>
      <c r="K611" s="5"/>
      <c r="L611" s="5"/>
    </row>
    <row r="612" spans="4:12" x14ac:dyDescent="0.25">
      <c r="D612" s="16"/>
      <c r="E612" s="4"/>
      <c r="F612" s="4"/>
      <c r="K612" s="5"/>
      <c r="L612" s="5"/>
    </row>
    <row r="613" spans="4:12" x14ac:dyDescent="0.25">
      <c r="D613" s="16"/>
      <c r="E613" s="4"/>
      <c r="F613" s="4"/>
      <c r="K613" s="5"/>
      <c r="L613" s="5"/>
    </row>
    <row r="614" spans="4:12" x14ac:dyDescent="0.25">
      <c r="D614" s="16"/>
      <c r="E614" s="4"/>
      <c r="F614" s="4"/>
      <c r="K614" s="5"/>
      <c r="L614" s="5"/>
    </row>
    <row r="615" spans="4:12" x14ac:dyDescent="0.25">
      <c r="D615" s="16"/>
      <c r="E615" s="4"/>
      <c r="F615" s="4"/>
      <c r="K615" s="5"/>
      <c r="L615" s="5"/>
    </row>
    <row r="616" spans="4:12" x14ac:dyDescent="0.25">
      <c r="D616" s="16"/>
      <c r="E616" s="4"/>
      <c r="F616" s="4"/>
      <c r="K616" s="5"/>
      <c r="L616" s="5"/>
    </row>
    <row r="617" spans="4:12" x14ac:dyDescent="0.25">
      <c r="D617" s="16"/>
      <c r="E617" s="4"/>
      <c r="F617" s="4"/>
      <c r="K617" s="5"/>
      <c r="L617" s="5"/>
    </row>
    <row r="618" spans="4:12" x14ac:dyDescent="0.25">
      <c r="D618" s="16"/>
      <c r="E618" s="4"/>
      <c r="F618" s="4"/>
      <c r="K618" s="5"/>
      <c r="L618" s="5"/>
    </row>
    <row r="619" spans="4:12" x14ac:dyDescent="0.25">
      <c r="D619" s="16"/>
      <c r="E619" s="4"/>
      <c r="F619" s="4"/>
      <c r="K619" s="5"/>
      <c r="L619" s="5"/>
    </row>
    <row r="620" spans="4:12" x14ac:dyDescent="0.25">
      <c r="D620" s="16"/>
      <c r="E620" s="4"/>
      <c r="F620" s="4"/>
      <c r="K620" s="5"/>
      <c r="L620" s="5"/>
    </row>
    <row r="621" spans="4:12" x14ac:dyDescent="0.25">
      <c r="D621" s="16"/>
      <c r="E621" s="4"/>
      <c r="F621" s="4"/>
      <c r="K621" s="5"/>
      <c r="L621" s="5"/>
    </row>
    <row r="622" spans="4:12" x14ac:dyDescent="0.25">
      <c r="D622" s="16"/>
      <c r="E622" s="4"/>
      <c r="F622" s="4"/>
      <c r="K622" s="5"/>
      <c r="L622" s="5"/>
    </row>
    <row r="623" spans="4:12" x14ac:dyDescent="0.25">
      <c r="D623" s="16"/>
      <c r="E623" s="4"/>
      <c r="F623" s="4"/>
      <c r="K623" s="5"/>
      <c r="L623" s="5"/>
    </row>
    <row r="624" spans="4:12" x14ac:dyDescent="0.25">
      <c r="D624" s="16"/>
      <c r="E624" s="4"/>
      <c r="F624" s="4"/>
      <c r="K624" s="5"/>
      <c r="L624" s="5"/>
    </row>
    <row r="625" spans="4:12" x14ac:dyDescent="0.25">
      <c r="D625" s="16"/>
      <c r="E625" s="4"/>
      <c r="F625" s="4"/>
      <c r="K625" s="5"/>
      <c r="L625" s="5"/>
    </row>
    <row r="626" spans="4:12" x14ac:dyDescent="0.25">
      <c r="D626" s="16"/>
      <c r="E626" s="4"/>
      <c r="F626" s="4"/>
      <c r="K626" s="5"/>
      <c r="L626" s="5"/>
    </row>
    <row r="627" spans="4:12" x14ac:dyDescent="0.25">
      <c r="D627" s="16"/>
      <c r="E627" s="4"/>
      <c r="F627" s="4"/>
      <c r="K627" s="5"/>
      <c r="L627" s="5"/>
    </row>
    <row r="628" spans="4:12" x14ac:dyDescent="0.25">
      <c r="D628" s="16"/>
      <c r="E628" s="4"/>
      <c r="F628" s="4"/>
      <c r="K628" s="5"/>
      <c r="L628" s="5"/>
    </row>
    <row r="629" spans="4:12" x14ac:dyDescent="0.25">
      <c r="D629" s="16"/>
      <c r="E629" s="4"/>
      <c r="F629" s="4"/>
      <c r="K629" s="5"/>
      <c r="L629" s="5"/>
    </row>
    <row r="630" spans="4:12" x14ac:dyDescent="0.25">
      <c r="D630" s="16"/>
      <c r="E630" s="4"/>
      <c r="F630" s="4"/>
      <c r="K630" s="5"/>
      <c r="L630" s="5"/>
    </row>
    <row r="631" spans="4:12" x14ac:dyDescent="0.25">
      <c r="D631" s="16"/>
      <c r="E631" s="4"/>
      <c r="F631" s="4"/>
      <c r="K631" s="5"/>
      <c r="L631" s="5"/>
    </row>
    <row r="632" spans="4:12" x14ac:dyDescent="0.25">
      <c r="D632" s="16"/>
      <c r="E632" s="4"/>
      <c r="F632" s="4"/>
      <c r="K632" s="5"/>
      <c r="L632" s="5"/>
    </row>
    <row r="633" spans="4:12" x14ac:dyDescent="0.25">
      <c r="D633" s="16"/>
      <c r="E633" s="4"/>
      <c r="F633" s="4"/>
      <c r="K633" s="5"/>
      <c r="L633" s="5"/>
    </row>
    <row r="634" spans="4:12" x14ac:dyDescent="0.25">
      <c r="D634" s="16"/>
      <c r="E634" s="4"/>
      <c r="F634" s="4"/>
      <c r="K634" s="5"/>
      <c r="L634" s="5"/>
    </row>
    <row r="635" spans="4:12" x14ac:dyDescent="0.25">
      <c r="D635" s="16"/>
      <c r="E635" s="4"/>
      <c r="F635" s="4"/>
      <c r="K635" s="5"/>
      <c r="L635" s="5"/>
    </row>
    <row r="636" spans="4:12" x14ac:dyDescent="0.25">
      <c r="D636" s="16"/>
      <c r="E636" s="4"/>
      <c r="F636" s="4"/>
      <c r="K636" s="5"/>
      <c r="L636" s="5"/>
    </row>
    <row r="637" spans="4:12" x14ac:dyDescent="0.25">
      <c r="D637" s="16"/>
      <c r="E637" s="4"/>
      <c r="F637" s="4"/>
      <c r="K637" s="5"/>
      <c r="L637" s="5"/>
    </row>
    <row r="638" spans="4:12" x14ac:dyDescent="0.25">
      <c r="D638" s="16"/>
      <c r="E638" s="4"/>
      <c r="F638" s="4"/>
      <c r="K638" s="5"/>
      <c r="L638" s="5"/>
    </row>
    <row r="639" spans="4:12" x14ac:dyDescent="0.25">
      <c r="D639" s="16"/>
      <c r="E639" s="4"/>
      <c r="F639" s="4"/>
      <c r="K639" s="5"/>
      <c r="L639" s="5"/>
    </row>
    <row r="640" spans="4:12" x14ac:dyDescent="0.25">
      <c r="D640" s="16"/>
      <c r="E640" s="4"/>
      <c r="F640" s="4"/>
      <c r="K640" s="5"/>
      <c r="L640" s="5"/>
    </row>
    <row r="641" spans="4:12" x14ac:dyDescent="0.25">
      <c r="D641" s="16"/>
      <c r="E641" s="4"/>
      <c r="F641" s="4"/>
      <c r="K641" s="5"/>
      <c r="L641" s="5"/>
    </row>
    <row r="642" spans="4:12" x14ac:dyDescent="0.25">
      <c r="D642" s="16"/>
      <c r="E642" s="4"/>
      <c r="F642" s="4"/>
      <c r="K642" s="5"/>
      <c r="L642" s="5"/>
    </row>
    <row r="643" spans="4:12" x14ac:dyDescent="0.25">
      <c r="D643" s="16"/>
      <c r="E643" s="4"/>
      <c r="F643" s="4"/>
      <c r="K643" s="5"/>
      <c r="L643" s="5"/>
    </row>
    <row r="644" spans="4:12" x14ac:dyDescent="0.25">
      <c r="D644" s="16"/>
      <c r="E644" s="4"/>
      <c r="F644" s="4"/>
      <c r="K644" s="5"/>
      <c r="L644" s="5"/>
    </row>
    <row r="645" spans="4:12" x14ac:dyDescent="0.25">
      <c r="D645" s="16"/>
      <c r="E645" s="4"/>
      <c r="F645" s="4"/>
      <c r="K645" s="5"/>
      <c r="L645" s="5"/>
    </row>
    <row r="646" spans="4:12" x14ac:dyDescent="0.25">
      <c r="D646" s="16"/>
      <c r="E646" s="4"/>
      <c r="F646" s="4"/>
      <c r="K646" s="5"/>
      <c r="L646" s="5"/>
    </row>
    <row r="647" spans="4:12" x14ac:dyDescent="0.25">
      <c r="D647" s="16"/>
      <c r="E647" s="4"/>
      <c r="F647" s="4"/>
      <c r="K647" s="5"/>
      <c r="L647" s="5"/>
    </row>
    <row r="648" spans="4:12" x14ac:dyDescent="0.25">
      <c r="D648" s="16"/>
      <c r="E648" s="4"/>
      <c r="F648" s="4"/>
      <c r="K648" s="5"/>
      <c r="L648" s="5"/>
    </row>
    <row r="649" spans="4:12" x14ac:dyDescent="0.25">
      <c r="D649" s="16"/>
      <c r="E649" s="4"/>
      <c r="F649" s="4"/>
      <c r="K649" s="5"/>
      <c r="L649" s="5"/>
    </row>
    <row r="650" spans="4:12" x14ac:dyDescent="0.25">
      <c r="D650" s="16"/>
      <c r="E650" s="4"/>
      <c r="F650" s="4"/>
      <c r="K650" s="5"/>
      <c r="L650" s="5"/>
    </row>
    <row r="651" spans="4:12" x14ac:dyDescent="0.25">
      <c r="D651" s="16"/>
      <c r="E651" s="4"/>
      <c r="F651" s="4"/>
      <c r="K651" s="5"/>
      <c r="L651" s="5"/>
    </row>
    <row r="652" spans="4:12" x14ac:dyDescent="0.25">
      <c r="D652" s="16"/>
      <c r="E652" s="4"/>
      <c r="F652" s="4"/>
      <c r="K652" s="5"/>
      <c r="L652" s="5"/>
    </row>
    <row r="653" spans="4:12" x14ac:dyDescent="0.25">
      <c r="D653" s="16"/>
      <c r="E653" s="4"/>
      <c r="F653" s="4"/>
      <c r="K653" s="5"/>
      <c r="L653" s="5"/>
    </row>
    <row r="654" spans="4:12" x14ac:dyDescent="0.25">
      <c r="D654" s="16"/>
      <c r="E654" s="4"/>
      <c r="F654" s="4"/>
      <c r="K654" s="5"/>
      <c r="L654" s="5"/>
    </row>
    <row r="655" spans="4:12" x14ac:dyDescent="0.25">
      <c r="D655" s="16"/>
      <c r="E655" s="4"/>
      <c r="F655" s="4"/>
      <c r="K655" s="5"/>
      <c r="L655" s="5"/>
    </row>
    <row r="656" spans="4:12" x14ac:dyDescent="0.25">
      <c r="D656" s="16"/>
      <c r="E656" s="4"/>
      <c r="F656" s="4"/>
      <c r="K656" s="5"/>
      <c r="L656" s="5"/>
    </row>
    <row r="657" spans="4:12" x14ac:dyDescent="0.25">
      <c r="D657" s="16"/>
      <c r="E657" s="4"/>
      <c r="F657" s="4"/>
      <c r="K657" s="5"/>
      <c r="L657" s="5"/>
    </row>
    <row r="658" spans="4:12" x14ac:dyDescent="0.25">
      <c r="D658" s="16"/>
      <c r="E658" s="4"/>
      <c r="F658" s="4"/>
      <c r="K658" s="5"/>
      <c r="L658" s="5"/>
    </row>
    <row r="659" spans="4:12" x14ac:dyDescent="0.25">
      <c r="D659" s="16"/>
      <c r="E659" s="4"/>
      <c r="F659" s="4"/>
      <c r="K659" s="5"/>
      <c r="L659" s="5"/>
    </row>
    <row r="660" spans="4:12" x14ac:dyDescent="0.25">
      <c r="D660" s="16"/>
      <c r="E660" s="4"/>
      <c r="F660" s="4"/>
      <c r="K660" s="5"/>
      <c r="L660" s="5"/>
    </row>
    <row r="661" spans="4:12" x14ac:dyDescent="0.25">
      <c r="D661" s="16"/>
      <c r="E661" s="4"/>
      <c r="F661" s="4"/>
      <c r="K661" s="5"/>
      <c r="L661" s="5"/>
    </row>
    <row r="662" spans="4:12" x14ac:dyDescent="0.25">
      <c r="D662" s="16"/>
      <c r="E662" s="4"/>
      <c r="F662" s="4"/>
      <c r="K662" s="5"/>
      <c r="L662" s="5"/>
    </row>
    <row r="663" spans="4:12" x14ac:dyDescent="0.25">
      <c r="D663" s="16"/>
      <c r="E663" s="4"/>
      <c r="F663" s="4"/>
      <c r="K663" s="5"/>
      <c r="L663" s="5"/>
    </row>
    <row r="664" spans="4:12" x14ac:dyDescent="0.25">
      <c r="D664" s="16"/>
      <c r="E664" s="4"/>
      <c r="F664" s="4"/>
      <c r="K664" s="5"/>
      <c r="L664" s="5"/>
    </row>
    <row r="665" spans="4:12" x14ac:dyDescent="0.25">
      <c r="D665" s="16"/>
      <c r="E665" s="4"/>
      <c r="F665" s="4"/>
      <c r="K665" s="5"/>
      <c r="L665" s="5"/>
    </row>
    <row r="666" spans="4:12" x14ac:dyDescent="0.25">
      <c r="D666" s="16"/>
      <c r="E666" s="4"/>
      <c r="F666" s="4"/>
      <c r="K666" s="5"/>
      <c r="L666" s="5"/>
    </row>
    <row r="667" spans="4:12" x14ac:dyDescent="0.25">
      <c r="D667" s="16"/>
      <c r="E667" s="4"/>
      <c r="F667" s="4"/>
      <c r="K667" s="5"/>
      <c r="L667" s="5"/>
    </row>
    <row r="668" spans="4:12" x14ac:dyDescent="0.25">
      <c r="D668" s="16"/>
      <c r="E668" s="4"/>
      <c r="F668" s="4"/>
      <c r="K668" s="5"/>
      <c r="L668" s="5"/>
    </row>
    <row r="669" spans="4:12" x14ac:dyDescent="0.25">
      <c r="D669" s="16"/>
      <c r="E669" s="4"/>
      <c r="F669" s="4"/>
      <c r="K669" s="5"/>
      <c r="L669" s="5"/>
    </row>
    <row r="670" spans="4:12" x14ac:dyDescent="0.25">
      <c r="D670" s="16"/>
      <c r="E670" s="4"/>
      <c r="F670" s="4"/>
      <c r="K670" s="5"/>
      <c r="L670" s="5"/>
    </row>
    <row r="671" spans="4:12" x14ac:dyDescent="0.25">
      <c r="D671" s="16"/>
      <c r="E671" s="4"/>
      <c r="F671" s="4"/>
      <c r="K671" s="5"/>
      <c r="L671" s="5"/>
    </row>
    <row r="672" spans="4:12" x14ac:dyDescent="0.25">
      <c r="D672" s="16"/>
      <c r="E672" s="4"/>
      <c r="F672" s="4"/>
      <c r="K672" s="5"/>
      <c r="L672" s="5"/>
    </row>
    <row r="673" spans="4:12" x14ac:dyDescent="0.25">
      <c r="D673" s="16"/>
      <c r="E673" s="4"/>
      <c r="F673" s="4"/>
      <c r="K673" s="5"/>
      <c r="L673" s="5"/>
    </row>
    <row r="674" spans="4:12" x14ac:dyDescent="0.25">
      <c r="D674" s="16"/>
      <c r="E674" s="4"/>
      <c r="F674" s="4"/>
      <c r="K674" s="5"/>
      <c r="L674" s="5"/>
    </row>
    <row r="675" spans="4:12" x14ac:dyDescent="0.25">
      <c r="D675" s="16"/>
      <c r="E675" s="4"/>
      <c r="F675" s="4"/>
      <c r="K675" s="5"/>
      <c r="L675" s="5"/>
    </row>
    <row r="676" spans="4:12" x14ac:dyDescent="0.25">
      <c r="D676" s="16"/>
      <c r="E676" s="4"/>
      <c r="F676" s="4"/>
      <c r="K676" s="5"/>
      <c r="L676" s="5"/>
    </row>
    <row r="677" spans="4:12" x14ac:dyDescent="0.25">
      <c r="D677" s="16"/>
      <c r="E677" s="4"/>
      <c r="F677" s="4"/>
      <c r="K677" s="5"/>
      <c r="L677" s="5"/>
    </row>
    <row r="678" spans="4:12" x14ac:dyDescent="0.25">
      <c r="D678" s="16"/>
      <c r="E678" s="4"/>
      <c r="F678" s="4"/>
      <c r="K678" s="5"/>
      <c r="L678" s="5"/>
    </row>
    <row r="679" spans="4:12" x14ac:dyDescent="0.25">
      <c r="D679" s="16"/>
      <c r="E679" s="4"/>
      <c r="F679" s="4"/>
      <c r="K679" s="5"/>
      <c r="L679" s="5"/>
    </row>
    <row r="680" spans="4:12" x14ac:dyDescent="0.25">
      <c r="D680" s="16"/>
      <c r="E680" s="4"/>
      <c r="F680" s="4"/>
      <c r="K680" s="5"/>
      <c r="L680" s="5"/>
    </row>
    <row r="681" spans="4:12" x14ac:dyDescent="0.25">
      <c r="D681" s="16"/>
      <c r="E681" s="4"/>
      <c r="F681" s="4"/>
      <c r="K681" s="5"/>
      <c r="L681" s="5"/>
    </row>
    <row r="682" spans="4:12" x14ac:dyDescent="0.25">
      <c r="D682" s="16"/>
      <c r="E682" s="4"/>
      <c r="F682" s="4"/>
      <c r="K682" s="5"/>
      <c r="L682" s="5"/>
    </row>
    <row r="683" spans="4:12" x14ac:dyDescent="0.25">
      <c r="D683" s="16"/>
      <c r="E683" s="4"/>
      <c r="F683" s="4"/>
      <c r="K683" s="5"/>
      <c r="L683" s="5"/>
    </row>
    <row r="684" spans="4:12" x14ac:dyDescent="0.25">
      <c r="D684" s="16"/>
      <c r="E684" s="4"/>
      <c r="F684" s="4"/>
      <c r="K684" s="5"/>
      <c r="L684" s="5"/>
    </row>
    <row r="685" spans="4:12" x14ac:dyDescent="0.25">
      <c r="D685" s="16"/>
      <c r="E685" s="4"/>
      <c r="F685" s="4"/>
      <c r="K685" s="5"/>
      <c r="L685" s="5"/>
    </row>
    <row r="686" spans="4:12" x14ac:dyDescent="0.25">
      <c r="D686" s="16"/>
      <c r="E686" s="4"/>
      <c r="F686" s="4"/>
      <c r="K686" s="5"/>
      <c r="L686" s="5"/>
    </row>
    <row r="687" spans="4:12" x14ac:dyDescent="0.25">
      <c r="D687" s="16"/>
      <c r="E687" s="4"/>
      <c r="F687" s="4"/>
      <c r="K687" s="5"/>
      <c r="L687" s="5"/>
    </row>
    <row r="688" spans="4:12" x14ac:dyDescent="0.25">
      <c r="D688" s="16"/>
      <c r="E688" s="4"/>
      <c r="F688" s="4"/>
      <c r="K688" s="5"/>
      <c r="L688" s="5"/>
    </row>
    <row r="689" spans="4:12" x14ac:dyDescent="0.25">
      <c r="D689" s="16"/>
      <c r="E689" s="4"/>
      <c r="F689" s="4"/>
      <c r="K689" s="5"/>
      <c r="L689" s="5"/>
    </row>
    <row r="690" spans="4:12" x14ac:dyDescent="0.25">
      <c r="D690" s="16"/>
      <c r="E690" s="4"/>
      <c r="F690" s="4"/>
      <c r="K690" s="5"/>
      <c r="L690" s="5"/>
    </row>
    <row r="691" spans="4:12" x14ac:dyDescent="0.25">
      <c r="D691" s="16"/>
      <c r="E691" s="4"/>
      <c r="F691" s="4"/>
      <c r="K691" s="5"/>
      <c r="L691" s="5"/>
    </row>
    <row r="692" spans="4:12" x14ac:dyDescent="0.25">
      <c r="D692" s="16"/>
      <c r="E692" s="4"/>
      <c r="F692" s="4"/>
      <c r="K692" s="5"/>
      <c r="L692" s="5"/>
    </row>
    <row r="693" spans="4:12" x14ac:dyDescent="0.25">
      <c r="D693" s="16"/>
      <c r="E693" s="4"/>
      <c r="F693" s="4"/>
      <c r="K693" s="5"/>
      <c r="L693" s="5"/>
    </row>
    <row r="694" spans="4:12" x14ac:dyDescent="0.25">
      <c r="D694" s="16"/>
      <c r="E694" s="4"/>
      <c r="F694" s="4"/>
      <c r="K694" s="5"/>
      <c r="L694" s="5"/>
    </row>
    <row r="695" spans="4:12" x14ac:dyDescent="0.25">
      <c r="D695" s="16"/>
      <c r="E695" s="4"/>
      <c r="F695" s="4"/>
      <c r="K695" s="5"/>
      <c r="L695" s="5"/>
    </row>
    <row r="696" spans="4:12" x14ac:dyDescent="0.25">
      <c r="D696" s="16"/>
      <c r="E696" s="4"/>
      <c r="F696" s="4"/>
      <c r="K696" s="5"/>
      <c r="L696" s="5"/>
    </row>
    <row r="697" spans="4:12" x14ac:dyDescent="0.25">
      <c r="D697" s="16"/>
      <c r="E697" s="4"/>
      <c r="F697" s="4"/>
      <c r="K697" s="5"/>
      <c r="L697" s="5"/>
    </row>
    <row r="698" spans="4:12" x14ac:dyDescent="0.25">
      <c r="D698" s="16"/>
      <c r="E698" s="4"/>
      <c r="F698" s="4"/>
      <c r="K698" s="5"/>
      <c r="L698" s="5"/>
    </row>
    <row r="699" spans="4:12" x14ac:dyDescent="0.25">
      <c r="D699" s="16"/>
      <c r="E699" s="4"/>
      <c r="F699" s="4"/>
      <c r="K699" s="5"/>
      <c r="L699" s="5"/>
    </row>
    <row r="700" spans="4:12" x14ac:dyDescent="0.25">
      <c r="D700" s="16"/>
      <c r="E700" s="4"/>
      <c r="F700" s="4"/>
      <c r="K700" s="5"/>
      <c r="L700" s="5"/>
    </row>
    <row r="701" spans="4:12" x14ac:dyDescent="0.25">
      <c r="D701" s="16"/>
      <c r="E701" s="4"/>
      <c r="F701" s="4"/>
      <c r="K701" s="5"/>
      <c r="L701" s="5"/>
    </row>
    <row r="702" spans="4:12" x14ac:dyDescent="0.25">
      <c r="D702" s="16"/>
      <c r="E702" s="4"/>
      <c r="F702" s="4"/>
      <c r="K702" s="5"/>
      <c r="L702" s="5"/>
    </row>
    <row r="703" spans="4:12" x14ac:dyDescent="0.25">
      <c r="D703" s="16"/>
      <c r="E703" s="4"/>
      <c r="F703" s="4"/>
      <c r="K703" s="5"/>
      <c r="L703" s="5"/>
    </row>
    <row r="704" spans="4:12" x14ac:dyDescent="0.25">
      <c r="D704" s="16"/>
      <c r="E704" s="4"/>
      <c r="F704" s="4"/>
      <c r="K704" s="5"/>
      <c r="L704" s="5"/>
    </row>
    <row r="705" spans="4:12" x14ac:dyDescent="0.25">
      <c r="D705" s="16"/>
      <c r="E705" s="4"/>
      <c r="F705" s="4"/>
      <c r="K705" s="5"/>
      <c r="L705" s="5"/>
    </row>
    <row r="706" spans="4:12" x14ac:dyDescent="0.25">
      <c r="D706" s="16"/>
      <c r="E706" s="4"/>
      <c r="F706" s="4"/>
      <c r="K706" s="5"/>
      <c r="L706" s="5"/>
    </row>
    <row r="707" spans="4:12" x14ac:dyDescent="0.25">
      <c r="D707" s="16"/>
      <c r="E707" s="4"/>
      <c r="F707" s="4"/>
      <c r="K707" s="5"/>
      <c r="L707" s="5"/>
    </row>
    <row r="708" spans="4:12" x14ac:dyDescent="0.25">
      <c r="D708" s="16"/>
      <c r="E708" s="4"/>
      <c r="F708" s="4"/>
      <c r="K708" s="5"/>
      <c r="L708" s="5"/>
    </row>
    <row r="709" spans="4:12" x14ac:dyDescent="0.25">
      <c r="D709" s="16"/>
      <c r="E709" s="4"/>
      <c r="F709" s="4"/>
      <c r="K709" s="5"/>
      <c r="L709" s="5"/>
    </row>
    <row r="710" spans="4:12" x14ac:dyDescent="0.25">
      <c r="D710" s="16"/>
      <c r="E710" s="4"/>
      <c r="F710" s="4"/>
      <c r="K710" s="5"/>
      <c r="L710" s="5"/>
    </row>
    <row r="711" spans="4:12" x14ac:dyDescent="0.25">
      <c r="D711" s="16"/>
      <c r="E711" s="4"/>
      <c r="F711" s="4"/>
      <c r="K711" s="5"/>
      <c r="L711" s="5"/>
    </row>
    <row r="712" spans="4:12" x14ac:dyDescent="0.25">
      <c r="D712" s="16"/>
      <c r="E712" s="4"/>
      <c r="F712" s="4"/>
      <c r="K712" s="5"/>
      <c r="L712" s="5"/>
    </row>
    <row r="713" spans="4:12" x14ac:dyDescent="0.25">
      <c r="D713" s="16"/>
      <c r="E713" s="4"/>
      <c r="F713" s="4"/>
      <c r="K713" s="5"/>
      <c r="L713" s="5"/>
    </row>
    <row r="714" spans="4:12" x14ac:dyDescent="0.25">
      <c r="D714" s="16"/>
      <c r="E714" s="4"/>
      <c r="F714" s="4"/>
      <c r="K714" s="5"/>
      <c r="L714" s="5"/>
    </row>
    <row r="715" spans="4:12" x14ac:dyDescent="0.25">
      <c r="D715" s="16"/>
      <c r="E715" s="4"/>
      <c r="F715" s="4"/>
      <c r="K715" s="5"/>
      <c r="L715" s="5"/>
    </row>
    <row r="716" spans="4:12" x14ac:dyDescent="0.25">
      <c r="D716" s="16"/>
      <c r="E716" s="4"/>
      <c r="F716" s="4"/>
      <c r="K716" s="5"/>
      <c r="L716" s="5"/>
    </row>
    <row r="717" spans="4:12" x14ac:dyDescent="0.25">
      <c r="D717" s="16"/>
      <c r="E717" s="4"/>
      <c r="F717" s="4"/>
      <c r="K717" s="5"/>
      <c r="L717" s="5"/>
    </row>
    <row r="718" spans="4:12" x14ac:dyDescent="0.25">
      <c r="D718" s="16"/>
      <c r="E718" s="4"/>
      <c r="F718" s="4"/>
      <c r="K718" s="5"/>
      <c r="L718" s="5"/>
    </row>
    <row r="719" spans="4:12" x14ac:dyDescent="0.25">
      <c r="D719" s="16"/>
      <c r="E719" s="4"/>
      <c r="F719" s="4"/>
      <c r="K719" s="5"/>
      <c r="L719" s="5"/>
    </row>
    <row r="720" spans="4:12" x14ac:dyDescent="0.25">
      <c r="D720" s="16"/>
      <c r="E720" s="4"/>
      <c r="F720" s="4"/>
      <c r="K720" s="5"/>
      <c r="L720" s="5"/>
    </row>
    <row r="721" spans="4:12" x14ac:dyDescent="0.25">
      <c r="D721" s="16"/>
      <c r="E721" s="4"/>
      <c r="F721" s="4"/>
      <c r="K721" s="5"/>
      <c r="L721" s="5"/>
    </row>
    <row r="722" spans="4:12" x14ac:dyDescent="0.25">
      <c r="D722" s="16"/>
      <c r="E722" s="4"/>
      <c r="F722" s="4"/>
      <c r="K722" s="5"/>
      <c r="L722" s="5"/>
    </row>
    <row r="723" spans="4:12" x14ac:dyDescent="0.25">
      <c r="D723" s="16"/>
      <c r="E723" s="4"/>
      <c r="F723" s="4"/>
      <c r="K723" s="5"/>
      <c r="L723" s="5"/>
    </row>
    <row r="724" spans="4:12" x14ac:dyDescent="0.25">
      <c r="D724" s="16"/>
      <c r="E724" s="4"/>
      <c r="F724" s="4"/>
      <c r="K724" s="5"/>
      <c r="L724" s="5"/>
    </row>
    <row r="725" spans="4:12" x14ac:dyDescent="0.25">
      <c r="D725" s="16"/>
      <c r="E725" s="4"/>
      <c r="F725" s="4"/>
      <c r="K725" s="5"/>
      <c r="L725" s="5"/>
    </row>
    <row r="726" spans="4:12" x14ac:dyDescent="0.25">
      <c r="D726" s="16"/>
      <c r="E726" s="4"/>
      <c r="F726" s="4"/>
      <c r="K726" s="5"/>
      <c r="L726" s="5"/>
    </row>
    <row r="727" spans="4:12" x14ac:dyDescent="0.25">
      <c r="D727" s="16"/>
      <c r="E727" s="4"/>
      <c r="F727" s="4"/>
      <c r="K727" s="5"/>
      <c r="L727" s="5"/>
    </row>
    <row r="728" spans="4:12" x14ac:dyDescent="0.25">
      <c r="D728" s="16"/>
      <c r="E728" s="4"/>
      <c r="F728" s="4"/>
      <c r="K728" s="5"/>
      <c r="L728" s="5"/>
    </row>
    <row r="729" spans="4:12" x14ac:dyDescent="0.25">
      <c r="D729" s="16"/>
      <c r="E729" s="4"/>
      <c r="F729" s="4"/>
      <c r="K729" s="5"/>
      <c r="L729" s="5"/>
    </row>
    <row r="730" spans="4:12" x14ac:dyDescent="0.25">
      <c r="D730" s="16"/>
      <c r="E730" s="4"/>
      <c r="F730" s="4"/>
      <c r="K730" s="5"/>
      <c r="L730" s="5"/>
    </row>
    <row r="731" spans="4:12" x14ac:dyDescent="0.25">
      <c r="D731" s="16"/>
      <c r="E731" s="4"/>
      <c r="F731" s="4"/>
      <c r="K731" s="5"/>
      <c r="L731" s="5"/>
    </row>
    <row r="732" spans="4:12" x14ac:dyDescent="0.25">
      <c r="D732" s="16"/>
      <c r="E732" s="4"/>
      <c r="F732" s="4"/>
      <c r="K732" s="5"/>
      <c r="L732" s="5"/>
    </row>
    <row r="733" spans="4:12" x14ac:dyDescent="0.25">
      <c r="D733" s="16"/>
      <c r="E733" s="4"/>
      <c r="F733" s="4"/>
      <c r="K733" s="5"/>
      <c r="L733" s="5"/>
    </row>
    <row r="734" spans="4:12" x14ac:dyDescent="0.25">
      <c r="D734" s="16"/>
      <c r="E734" s="4"/>
      <c r="F734" s="4"/>
      <c r="K734" s="5"/>
      <c r="L734" s="5"/>
    </row>
    <row r="735" spans="4:12" x14ac:dyDescent="0.25">
      <c r="D735" s="16"/>
      <c r="E735" s="4"/>
      <c r="F735" s="4"/>
      <c r="K735" s="5"/>
      <c r="L735" s="5"/>
    </row>
    <row r="736" spans="4:12" x14ac:dyDescent="0.25">
      <c r="D736" s="16"/>
      <c r="E736" s="4"/>
      <c r="F736" s="4"/>
      <c r="K736" s="5"/>
      <c r="L736" s="5"/>
    </row>
    <row r="737" spans="4:12" x14ac:dyDescent="0.25">
      <c r="D737" s="16"/>
      <c r="E737" s="4"/>
      <c r="F737" s="4"/>
      <c r="K737" s="5"/>
      <c r="L737" s="5"/>
    </row>
    <row r="738" spans="4:12" x14ac:dyDescent="0.25">
      <c r="D738" s="16"/>
      <c r="E738" s="4"/>
      <c r="F738" s="4"/>
      <c r="K738" s="5"/>
      <c r="L738" s="5"/>
    </row>
    <row r="739" spans="4:12" x14ac:dyDescent="0.25">
      <c r="D739" s="16"/>
      <c r="E739" s="4"/>
      <c r="F739" s="4"/>
      <c r="K739" s="5"/>
      <c r="L739" s="5"/>
    </row>
    <row r="740" spans="4:12" x14ac:dyDescent="0.25">
      <c r="D740" s="16"/>
      <c r="E740" s="4"/>
      <c r="F740" s="4"/>
      <c r="K740" s="5"/>
      <c r="L740" s="5"/>
    </row>
    <row r="741" spans="4:12" x14ac:dyDescent="0.25">
      <c r="D741" s="16"/>
      <c r="E741" s="4"/>
      <c r="F741" s="4"/>
      <c r="K741" s="5"/>
      <c r="L741" s="5"/>
    </row>
    <row r="742" spans="4:12" x14ac:dyDescent="0.25">
      <c r="D742" s="16"/>
      <c r="E742" s="4"/>
      <c r="F742" s="4"/>
      <c r="K742" s="5"/>
      <c r="L742" s="5"/>
    </row>
    <row r="743" spans="4:12" x14ac:dyDescent="0.25">
      <c r="D743" s="16"/>
      <c r="E743" s="4"/>
      <c r="F743" s="4"/>
      <c r="K743" s="5"/>
      <c r="L743" s="5"/>
    </row>
    <row r="744" spans="4:12" x14ac:dyDescent="0.25">
      <c r="D744" s="16"/>
      <c r="E744" s="4"/>
      <c r="F744" s="4"/>
      <c r="K744" s="5"/>
      <c r="L744" s="5"/>
    </row>
    <row r="745" spans="4:12" x14ac:dyDescent="0.25">
      <c r="D745" s="16"/>
      <c r="E745" s="4"/>
      <c r="F745" s="4"/>
      <c r="K745" s="5"/>
      <c r="L745" s="5"/>
    </row>
    <row r="746" spans="4:12" x14ac:dyDescent="0.25">
      <c r="D746" s="16"/>
      <c r="E746" s="4"/>
      <c r="F746" s="4"/>
      <c r="K746" s="5"/>
      <c r="L746" s="5"/>
    </row>
    <row r="747" spans="4:12" x14ac:dyDescent="0.25">
      <c r="D747" s="16"/>
      <c r="E747" s="4"/>
      <c r="F747" s="4"/>
      <c r="K747" s="5"/>
      <c r="L747" s="5"/>
    </row>
    <row r="748" spans="4:12" x14ac:dyDescent="0.25">
      <c r="D748" s="16"/>
      <c r="E748" s="4"/>
      <c r="F748" s="4"/>
      <c r="K748" s="5"/>
      <c r="L748" s="5"/>
    </row>
    <row r="749" spans="4:12" x14ac:dyDescent="0.25">
      <c r="D749" s="16"/>
      <c r="E749" s="4"/>
      <c r="F749" s="4"/>
      <c r="K749" s="5"/>
      <c r="L749" s="5"/>
    </row>
    <row r="750" spans="4:12" x14ac:dyDescent="0.25">
      <c r="D750" s="16"/>
      <c r="E750" s="4"/>
      <c r="F750" s="4"/>
      <c r="K750" s="5"/>
      <c r="L750" s="5"/>
    </row>
    <row r="751" spans="4:12" x14ac:dyDescent="0.25">
      <c r="D751" s="16"/>
      <c r="E751" s="4"/>
      <c r="F751" s="4"/>
      <c r="K751" s="5"/>
      <c r="L751" s="5"/>
    </row>
    <row r="752" spans="4:12" x14ac:dyDescent="0.25">
      <c r="D752" s="16"/>
      <c r="E752" s="4"/>
      <c r="F752" s="4"/>
      <c r="K752" s="5"/>
      <c r="L752" s="5"/>
    </row>
    <row r="753" spans="4:12" x14ac:dyDescent="0.25">
      <c r="D753" s="16"/>
      <c r="E753" s="4"/>
      <c r="F753" s="4"/>
      <c r="K753" s="5"/>
      <c r="L753" s="5"/>
    </row>
    <row r="754" spans="4:12" x14ac:dyDescent="0.25">
      <c r="D754" s="16"/>
      <c r="E754" s="4"/>
      <c r="F754" s="4"/>
      <c r="K754" s="5"/>
      <c r="L754" s="5"/>
    </row>
    <row r="755" spans="4:12" x14ac:dyDescent="0.25">
      <c r="D755" s="16"/>
      <c r="E755" s="4"/>
      <c r="F755" s="4"/>
      <c r="K755" s="5"/>
      <c r="L755" s="5"/>
    </row>
    <row r="756" spans="4:12" x14ac:dyDescent="0.25">
      <c r="D756" s="16"/>
      <c r="E756" s="4"/>
      <c r="F756" s="4"/>
      <c r="K756" s="5"/>
      <c r="L756" s="5"/>
    </row>
    <row r="757" spans="4:12" x14ac:dyDescent="0.25">
      <c r="D757" s="16"/>
      <c r="E757" s="4"/>
      <c r="F757" s="4"/>
      <c r="K757" s="5"/>
      <c r="L757" s="5"/>
    </row>
    <row r="758" spans="4:12" x14ac:dyDescent="0.25">
      <c r="D758" s="16"/>
      <c r="E758" s="4"/>
      <c r="F758" s="4"/>
      <c r="K758" s="5"/>
      <c r="L758" s="5"/>
    </row>
    <row r="759" spans="4:12" x14ac:dyDescent="0.25">
      <c r="D759" s="16"/>
      <c r="E759" s="4"/>
      <c r="F759" s="4"/>
      <c r="K759" s="5"/>
      <c r="L759" s="5"/>
    </row>
    <row r="760" spans="4:12" x14ac:dyDescent="0.25">
      <c r="D760" s="16"/>
      <c r="E760" s="4"/>
      <c r="F760" s="4"/>
      <c r="K760" s="5"/>
      <c r="L760" s="5"/>
    </row>
    <row r="761" spans="4:12" x14ac:dyDescent="0.25">
      <c r="D761" s="16"/>
      <c r="E761" s="4"/>
      <c r="F761" s="4"/>
      <c r="K761" s="5"/>
      <c r="L761" s="5"/>
    </row>
    <row r="762" spans="4:12" x14ac:dyDescent="0.25">
      <c r="D762" s="16"/>
      <c r="E762" s="4"/>
      <c r="F762" s="4"/>
      <c r="K762" s="5"/>
      <c r="L762" s="5"/>
    </row>
    <row r="763" spans="4:12" x14ac:dyDescent="0.25">
      <c r="D763" s="16"/>
      <c r="E763" s="4"/>
      <c r="F763" s="4"/>
      <c r="K763" s="5"/>
      <c r="L763" s="5"/>
    </row>
    <row r="764" spans="4:12" x14ac:dyDescent="0.25">
      <c r="D764" s="16"/>
      <c r="E764" s="4"/>
      <c r="F764" s="4"/>
      <c r="K764" s="5"/>
      <c r="L764" s="5"/>
    </row>
    <row r="765" spans="4:12" x14ac:dyDescent="0.25">
      <c r="D765" s="16"/>
      <c r="E765" s="4"/>
      <c r="F765" s="4"/>
      <c r="K765" s="5"/>
      <c r="L765" s="5"/>
    </row>
    <row r="766" spans="4:12" x14ac:dyDescent="0.25">
      <c r="D766" s="16"/>
      <c r="E766" s="4"/>
      <c r="F766" s="4"/>
      <c r="K766" s="5"/>
      <c r="L766" s="5"/>
    </row>
    <row r="767" spans="4:12" x14ac:dyDescent="0.25">
      <c r="D767" s="16"/>
      <c r="E767" s="4"/>
      <c r="F767" s="4"/>
      <c r="K767" s="5"/>
      <c r="L767" s="5"/>
    </row>
    <row r="768" spans="4:12" x14ac:dyDescent="0.25">
      <c r="D768" s="16"/>
      <c r="E768" s="4"/>
      <c r="F768" s="4"/>
      <c r="K768" s="5"/>
      <c r="L768" s="5"/>
    </row>
    <row r="769" spans="4:12" x14ac:dyDescent="0.25">
      <c r="D769" s="16"/>
      <c r="E769" s="4"/>
      <c r="F769" s="4"/>
      <c r="K769" s="5"/>
      <c r="L769" s="5"/>
    </row>
    <row r="770" spans="4:12" x14ac:dyDescent="0.25">
      <c r="D770" s="16"/>
      <c r="E770" s="4"/>
      <c r="F770" s="4"/>
      <c r="K770" s="5"/>
      <c r="L770" s="5"/>
    </row>
    <row r="771" spans="4:12" x14ac:dyDescent="0.25">
      <c r="D771" s="16"/>
      <c r="E771" s="4"/>
      <c r="F771" s="4"/>
      <c r="K771" s="5"/>
      <c r="L771" s="5"/>
    </row>
    <row r="772" spans="4:12" x14ac:dyDescent="0.25">
      <c r="D772" s="16"/>
      <c r="E772" s="4"/>
      <c r="F772" s="4"/>
      <c r="K772" s="5"/>
      <c r="L772" s="5"/>
    </row>
    <row r="773" spans="4:12" x14ac:dyDescent="0.25">
      <c r="D773" s="16"/>
      <c r="E773" s="4"/>
      <c r="F773" s="4"/>
      <c r="K773" s="5"/>
      <c r="L773" s="5"/>
    </row>
    <row r="774" spans="4:12" x14ac:dyDescent="0.25">
      <c r="D774" s="16"/>
      <c r="E774" s="4"/>
      <c r="F774" s="4"/>
      <c r="K774" s="5"/>
      <c r="L774" s="5"/>
    </row>
    <row r="775" spans="4:12" x14ac:dyDescent="0.25">
      <c r="D775" s="16"/>
      <c r="E775" s="4"/>
      <c r="F775" s="4"/>
      <c r="K775" s="5"/>
      <c r="L775" s="5"/>
    </row>
    <row r="776" spans="4:12" x14ac:dyDescent="0.25">
      <c r="D776" s="16"/>
      <c r="E776" s="4"/>
      <c r="F776" s="4"/>
      <c r="K776" s="5"/>
      <c r="L776" s="5"/>
    </row>
    <row r="777" spans="4:12" x14ac:dyDescent="0.25">
      <c r="D777" s="16"/>
      <c r="E777" s="4"/>
      <c r="F777" s="4"/>
      <c r="K777" s="5"/>
      <c r="L777" s="5"/>
    </row>
    <row r="778" spans="4:12" x14ac:dyDescent="0.25">
      <c r="D778" s="16"/>
      <c r="E778" s="4"/>
      <c r="F778" s="4"/>
      <c r="K778" s="5"/>
      <c r="L778" s="5"/>
    </row>
    <row r="779" spans="4:12" x14ac:dyDescent="0.25">
      <c r="D779" s="16"/>
      <c r="E779" s="4"/>
      <c r="F779" s="4"/>
      <c r="K779" s="5"/>
      <c r="L779" s="5"/>
    </row>
    <row r="780" spans="4:12" x14ac:dyDescent="0.25">
      <c r="D780" s="16"/>
      <c r="E780" s="4"/>
      <c r="F780" s="4"/>
      <c r="K780" s="5"/>
      <c r="L780" s="5"/>
    </row>
    <row r="781" spans="4:12" x14ac:dyDescent="0.25">
      <c r="D781" s="16"/>
      <c r="E781" s="4"/>
      <c r="F781" s="4"/>
      <c r="K781" s="5"/>
      <c r="L781" s="5"/>
    </row>
    <row r="782" spans="4:12" x14ac:dyDescent="0.25">
      <c r="D782" s="16"/>
      <c r="E782" s="4"/>
      <c r="F782" s="4"/>
      <c r="K782" s="5"/>
      <c r="L782" s="5"/>
    </row>
    <row r="783" spans="4:12" x14ac:dyDescent="0.25">
      <c r="D783" s="16"/>
      <c r="E783" s="4"/>
      <c r="F783" s="4"/>
      <c r="K783" s="5"/>
      <c r="L783" s="5"/>
    </row>
    <row r="784" spans="4:12" x14ac:dyDescent="0.25">
      <c r="D784" s="16"/>
      <c r="E784" s="4"/>
      <c r="F784" s="4"/>
      <c r="K784" s="5"/>
      <c r="L784" s="5"/>
    </row>
    <row r="785" spans="4:12" x14ac:dyDescent="0.25">
      <c r="D785" s="16"/>
      <c r="E785" s="4"/>
      <c r="F785" s="4"/>
      <c r="K785" s="5"/>
      <c r="L785" s="5"/>
    </row>
    <row r="786" spans="4:12" x14ac:dyDescent="0.25">
      <c r="D786" s="16"/>
      <c r="E786" s="4"/>
      <c r="F786" s="4"/>
      <c r="K786" s="5"/>
      <c r="L786" s="5"/>
    </row>
    <row r="787" spans="4:12" x14ac:dyDescent="0.25">
      <c r="D787" s="16"/>
      <c r="E787" s="4"/>
      <c r="F787" s="4"/>
      <c r="K787" s="5"/>
      <c r="L787" s="5"/>
    </row>
    <row r="788" spans="4:12" x14ac:dyDescent="0.25">
      <c r="D788" s="16"/>
      <c r="E788" s="4"/>
      <c r="F788" s="4"/>
      <c r="K788" s="5"/>
      <c r="L788" s="5"/>
    </row>
    <row r="789" spans="4:12" x14ac:dyDescent="0.25">
      <c r="D789" s="16"/>
      <c r="E789" s="4"/>
      <c r="F789" s="4"/>
      <c r="K789" s="5"/>
      <c r="L789" s="5"/>
    </row>
    <row r="790" spans="4:12" x14ac:dyDescent="0.25">
      <c r="D790" s="16"/>
      <c r="E790" s="4"/>
      <c r="F790" s="4"/>
      <c r="K790" s="5"/>
      <c r="L790" s="5"/>
    </row>
    <row r="791" spans="4:12" x14ac:dyDescent="0.25">
      <c r="D791" s="16"/>
      <c r="E791" s="4"/>
      <c r="F791" s="4"/>
      <c r="K791" s="5"/>
      <c r="L791" s="5"/>
    </row>
    <row r="792" spans="4:12" x14ac:dyDescent="0.25">
      <c r="D792" s="16"/>
      <c r="E792" s="4"/>
      <c r="F792" s="4"/>
      <c r="K792" s="5"/>
      <c r="L792" s="5"/>
    </row>
    <row r="793" spans="4:12" x14ac:dyDescent="0.25">
      <c r="D793" s="16"/>
      <c r="E793" s="4"/>
      <c r="F793" s="4"/>
      <c r="K793" s="5"/>
      <c r="L793" s="5"/>
    </row>
    <row r="794" spans="4:12" x14ac:dyDescent="0.25">
      <c r="D794" s="16"/>
      <c r="E794" s="4"/>
      <c r="F794" s="4"/>
      <c r="K794" s="5"/>
      <c r="L794" s="5"/>
    </row>
    <row r="795" spans="4:12" x14ac:dyDescent="0.25">
      <c r="D795" s="16"/>
      <c r="E795" s="4"/>
      <c r="F795" s="4"/>
      <c r="K795" s="5"/>
      <c r="L795" s="5"/>
    </row>
    <row r="796" spans="4:12" x14ac:dyDescent="0.25">
      <c r="D796" s="16"/>
      <c r="E796" s="4"/>
      <c r="F796" s="4"/>
      <c r="K796" s="5"/>
      <c r="L796" s="5"/>
    </row>
    <row r="797" spans="4:12" x14ac:dyDescent="0.25">
      <c r="D797" s="16"/>
      <c r="E797" s="4"/>
      <c r="F797" s="4"/>
      <c r="K797" s="5"/>
      <c r="L797" s="5"/>
    </row>
    <row r="798" spans="4:12" x14ac:dyDescent="0.25">
      <c r="D798" s="16"/>
      <c r="E798" s="4"/>
      <c r="F798" s="4"/>
      <c r="K798" s="5"/>
      <c r="L798" s="5"/>
    </row>
    <row r="799" spans="4:12" x14ac:dyDescent="0.25">
      <c r="D799" s="16"/>
      <c r="E799" s="4"/>
      <c r="F799" s="4"/>
      <c r="K799" s="5"/>
      <c r="L799" s="5"/>
    </row>
    <row r="800" spans="4:12" x14ac:dyDescent="0.25">
      <c r="D800" s="16"/>
      <c r="E800" s="4"/>
      <c r="F800" s="4"/>
      <c r="K800" s="5"/>
      <c r="L800" s="5"/>
    </row>
    <row r="801" spans="4:12" x14ac:dyDescent="0.25">
      <c r="D801" s="16"/>
      <c r="E801" s="4"/>
      <c r="F801" s="4"/>
      <c r="K801" s="5"/>
      <c r="L801" s="5"/>
    </row>
    <row r="802" spans="4:12" x14ac:dyDescent="0.25">
      <c r="D802" s="16"/>
      <c r="E802" s="4"/>
      <c r="F802" s="4"/>
      <c r="K802" s="5"/>
      <c r="L802" s="5"/>
    </row>
    <row r="803" spans="4:12" x14ac:dyDescent="0.25">
      <c r="D803" s="16"/>
      <c r="E803" s="4"/>
      <c r="F803" s="4"/>
      <c r="K803" s="5"/>
      <c r="L803" s="5"/>
    </row>
    <row r="804" spans="4:12" x14ac:dyDescent="0.25">
      <c r="D804" s="16"/>
      <c r="E804" s="4"/>
      <c r="F804" s="4"/>
      <c r="K804" s="5"/>
      <c r="L804" s="5"/>
    </row>
    <row r="805" spans="4:12" x14ac:dyDescent="0.25">
      <c r="D805" s="16"/>
      <c r="E805" s="4"/>
      <c r="F805" s="4"/>
      <c r="K805" s="5"/>
      <c r="L805" s="5"/>
    </row>
    <row r="806" spans="4:12" x14ac:dyDescent="0.25">
      <c r="D806" s="16"/>
      <c r="E806" s="4"/>
      <c r="F806" s="4"/>
      <c r="K806" s="5"/>
      <c r="L806" s="5"/>
    </row>
    <row r="807" spans="4:12" x14ac:dyDescent="0.25">
      <c r="D807" s="16"/>
      <c r="E807" s="4"/>
      <c r="F807" s="4"/>
      <c r="K807" s="5"/>
      <c r="L807" s="5"/>
    </row>
    <row r="808" spans="4:12" x14ac:dyDescent="0.25">
      <c r="D808" s="16"/>
      <c r="E808" s="4"/>
      <c r="F808" s="4"/>
      <c r="K808" s="5"/>
      <c r="L808" s="5"/>
    </row>
    <row r="809" spans="4:12" x14ac:dyDescent="0.25">
      <c r="D809" s="16"/>
      <c r="E809" s="4"/>
      <c r="F809" s="4"/>
      <c r="K809" s="5"/>
      <c r="L809" s="5"/>
    </row>
    <row r="810" spans="4:12" x14ac:dyDescent="0.25">
      <c r="D810" s="16"/>
      <c r="E810" s="4"/>
      <c r="F810" s="4"/>
      <c r="K810" s="5"/>
      <c r="L810" s="5"/>
    </row>
    <row r="811" spans="4:12" x14ac:dyDescent="0.25">
      <c r="D811" s="16"/>
      <c r="E811" s="4"/>
      <c r="F811" s="4"/>
      <c r="K811" s="5"/>
      <c r="L811" s="5"/>
    </row>
    <row r="812" spans="4:12" x14ac:dyDescent="0.25">
      <c r="D812" s="16"/>
      <c r="E812" s="4"/>
      <c r="F812" s="4"/>
      <c r="K812" s="5"/>
      <c r="L812" s="5"/>
    </row>
    <row r="813" spans="4:12" x14ac:dyDescent="0.25">
      <c r="D813" s="16"/>
      <c r="E813" s="4"/>
      <c r="F813" s="4"/>
      <c r="K813" s="5"/>
      <c r="L813" s="5"/>
    </row>
    <row r="814" spans="4:12" x14ac:dyDescent="0.25">
      <c r="D814" s="16"/>
      <c r="E814" s="4"/>
      <c r="F814" s="4"/>
      <c r="K814" s="5"/>
      <c r="L814" s="5"/>
    </row>
    <row r="815" spans="4:12" x14ac:dyDescent="0.25">
      <c r="D815" s="16"/>
      <c r="E815" s="4"/>
      <c r="F815" s="4"/>
      <c r="K815" s="5"/>
      <c r="L815" s="5"/>
    </row>
    <row r="816" spans="4:12" x14ac:dyDescent="0.25">
      <c r="D816" s="16"/>
      <c r="E816" s="4"/>
      <c r="F816" s="4"/>
      <c r="K816" s="5"/>
      <c r="L816" s="5"/>
    </row>
    <row r="817" spans="4:12" x14ac:dyDescent="0.25">
      <c r="D817" s="16"/>
      <c r="E817" s="4"/>
      <c r="F817" s="4"/>
      <c r="K817" s="5"/>
      <c r="L817" s="5"/>
    </row>
    <row r="818" spans="4:12" x14ac:dyDescent="0.25">
      <c r="D818" s="16"/>
      <c r="E818" s="4"/>
      <c r="F818" s="4"/>
      <c r="K818" s="5"/>
      <c r="L818" s="5"/>
    </row>
    <row r="819" spans="4:12" x14ac:dyDescent="0.25">
      <c r="D819" s="16"/>
      <c r="E819" s="4"/>
      <c r="F819" s="4"/>
      <c r="K819" s="5"/>
      <c r="L819" s="5"/>
    </row>
    <row r="820" spans="4:12" x14ac:dyDescent="0.25">
      <c r="D820" s="16"/>
      <c r="E820" s="4"/>
      <c r="F820" s="4"/>
      <c r="K820" s="5"/>
      <c r="L820" s="5"/>
    </row>
    <row r="821" spans="4:12" x14ac:dyDescent="0.25">
      <c r="D821" s="16"/>
      <c r="E821" s="4"/>
      <c r="F821" s="4"/>
      <c r="K821" s="5"/>
      <c r="L821" s="5"/>
    </row>
    <row r="822" spans="4:12" x14ac:dyDescent="0.25">
      <c r="D822" s="16"/>
      <c r="E822" s="4"/>
      <c r="F822" s="4"/>
      <c r="K822" s="5"/>
      <c r="L822" s="5"/>
    </row>
    <row r="823" spans="4:12" x14ac:dyDescent="0.25">
      <c r="D823" s="16"/>
      <c r="E823" s="4"/>
      <c r="F823" s="4"/>
      <c r="K823" s="5"/>
      <c r="L823" s="5"/>
    </row>
    <row r="824" spans="4:12" x14ac:dyDescent="0.25">
      <c r="D824" s="16"/>
      <c r="E824" s="4"/>
      <c r="F824" s="4"/>
      <c r="K824" s="5"/>
      <c r="L824" s="5"/>
    </row>
    <row r="825" spans="4:12" x14ac:dyDescent="0.25">
      <c r="D825" s="16"/>
      <c r="E825" s="4"/>
      <c r="F825" s="4"/>
      <c r="K825" s="5"/>
      <c r="L825" s="5"/>
    </row>
    <row r="826" spans="4:12" x14ac:dyDescent="0.25">
      <c r="D826" s="16"/>
      <c r="E826" s="4"/>
      <c r="F826" s="4"/>
      <c r="K826" s="5"/>
      <c r="L826" s="5"/>
    </row>
    <row r="827" spans="4:12" x14ac:dyDescent="0.25">
      <c r="D827" s="16"/>
      <c r="E827" s="4"/>
      <c r="F827" s="4"/>
      <c r="K827" s="5"/>
      <c r="L827" s="5"/>
    </row>
    <row r="828" spans="4:12" x14ac:dyDescent="0.25">
      <c r="D828" s="16"/>
      <c r="E828" s="4"/>
      <c r="F828" s="4"/>
      <c r="K828" s="5"/>
      <c r="L828" s="5"/>
    </row>
    <row r="829" spans="4:12" x14ac:dyDescent="0.25">
      <c r="D829" s="16"/>
      <c r="E829" s="4"/>
      <c r="F829" s="4"/>
      <c r="K829" s="5"/>
      <c r="L829" s="5"/>
    </row>
    <row r="830" spans="4:12" x14ac:dyDescent="0.25">
      <c r="D830" s="16"/>
      <c r="E830" s="4"/>
      <c r="F830" s="4"/>
      <c r="K830" s="5"/>
      <c r="L830" s="5"/>
    </row>
    <row r="831" spans="4:12" x14ac:dyDescent="0.25">
      <c r="D831" s="16"/>
      <c r="E831" s="4"/>
      <c r="F831" s="4"/>
      <c r="K831" s="5"/>
      <c r="L831" s="5"/>
    </row>
    <row r="832" spans="4:12" x14ac:dyDescent="0.25">
      <c r="D832" s="16"/>
      <c r="E832" s="4"/>
      <c r="F832" s="4"/>
      <c r="K832" s="5"/>
      <c r="L832" s="5"/>
    </row>
    <row r="833" spans="4:12" x14ac:dyDescent="0.25">
      <c r="D833" s="16"/>
      <c r="E833" s="4"/>
      <c r="F833" s="4"/>
      <c r="K833" s="5"/>
      <c r="L833" s="5"/>
    </row>
    <row r="834" spans="4:12" x14ac:dyDescent="0.25">
      <c r="D834" s="16"/>
      <c r="E834" s="4"/>
      <c r="F834" s="4"/>
      <c r="K834" s="5"/>
      <c r="L834" s="5"/>
    </row>
    <row r="835" spans="4:12" x14ac:dyDescent="0.25">
      <c r="D835" s="16"/>
      <c r="E835" s="4"/>
      <c r="F835" s="4"/>
      <c r="K835" s="5"/>
      <c r="L835" s="5"/>
    </row>
    <row r="836" spans="4:12" x14ac:dyDescent="0.25">
      <c r="D836" s="16"/>
      <c r="E836" s="4"/>
      <c r="F836" s="4"/>
      <c r="K836" s="5"/>
      <c r="L836" s="5"/>
    </row>
    <row r="837" spans="4:12" x14ac:dyDescent="0.25">
      <c r="D837" s="16"/>
      <c r="E837" s="4"/>
      <c r="F837" s="4"/>
      <c r="K837" s="5"/>
      <c r="L837" s="5"/>
    </row>
    <row r="838" spans="4:12" x14ac:dyDescent="0.25">
      <c r="D838" s="16"/>
      <c r="E838" s="4"/>
      <c r="F838" s="4"/>
      <c r="K838" s="5"/>
      <c r="L838" s="5"/>
    </row>
    <row r="839" spans="4:12" x14ac:dyDescent="0.25">
      <c r="D839" s="16"/>
      <c r="E839" s="4"/>
      <c r="F839" s="4"/>
      <c r="K839" s="5"/>
      <c r="L839" s="5"/>
    </row>
    <row r="840" spans="4:12" x14ac:dyDescent="0.25">
      <c r="D840" s="16"/>
      <c r="E840" s="4"/>
      <c r="F840" s="4"/>
      <c r="K840" s="5"/>
      <c r="L840" s="5"/>
    </row>
    <row r="841" spans="4:12" x14ac:dyDescent="0.25">
      <c r="D841" s="16"/>
      <c r="E841" s="4"/>
      <c r="F841" s="4"/>
      <c r="K841" s="5"/>
      <c r="L841" s="5"/>
    </row>
    <row r="842" spans="4:12" x14ac:dyDescent="0.25">
      <c r="D842" s="16"/>
      <c r="E842" s="4"/>
      <c r="F842" s="4"/>
      <c r="K842" s="5"/>
      <c r="L842" s="5"/>
    </row>
    <row r="843" spans="4:12" x14ac:dyDescent="0.25">
      <c r="D843" s="16"/>
      <c r="E843" s="4"/>
      <c r="F843" s="4"/>
      <c r="K843" s="5"/>
      <c r="L843" s="5"/>
    </row>
    <row r="844" spans="4:12" x14ac:dyDescent="0.25">
      <c r="D844" s="16"/>
      <c r="E844" s="4"/>
      <c r="F844" s="4"/>
      <c r="K844" s="5"/>
      <c r="L844" s="5"/>
    </row>
    <row r="845" spans="4:12" x14ac:dyDescent="0.25">
      <c r="D845" s="16"/>
      <c r="E845" s="4"/>
      <c r="F845" s="4"/>
      <c r="K845" s="5"/>
      <c r="L845" s="5"/>
    </row>
    <row r="846" spans="4:12" x14ac:dyDescent="0.25">
      <c r="D846" s="16"/>
      <c r="E846" s="4"/>
      <c r="F846" s="4"/>
      <c r="K846" s="5"/>
      <c r="L846" s="5"/>
    </row>
    <row r="847" spans="4:12" x14ac:dyDescent="0.25">
      <c r="D847" s="16"/>
      <c r="E847" s="4"/>
      <c r="F847" s="4"/>
      <c r="K847" s="5"/>
      <c r="L847" s="5"/>
    </row>
    <row r="848" spans="4:12" x14ac:dyDescent="0.25">
      <c r="D848" s="16"/>
      <c r="E848" s="4"/>
      <c r="F848" s="4"/>
      <c r="K848" s="5"/>
      <c r="L848" s="5"/>
    </row>
    <row r="849" spans="4:12" x14ac:dyDescent="0.25">
      <c r="D849" s="16"/>
      <c r="E849" s="4"/>
      <c r="F849" s="4"/>
      <c r="K849" s="5"/>
      <c r="L849" s="5"/>
    </row>
    <row r="850" spans="4:12" x14ac:dyDescent="0.25">
      <c r="D850" s="16"/>
      <c r="E850" s="4"/>
      <c r="F850" s="4"/>
      <c r="K850" s="5"/>
      <c r="L850" s="5"/>
    </row>
    <row r="851" spans="4:12" x14ac:dyDescent="0.25">
      <c r="D851" s="16"/>
      <c r="E851" s="4"/>
      <c r="F851" s="4"/>
      <c r="K851" s="5"/>
      <c r="L851" s="5"/>
    </row>
    <row r="852" spans="4:12" x14ac:dyDescent="0.25">
      <c r="D852" s="16"/>
      <c r="E852" s="4"/>
      <c r="F852" s="4"/>
      <c r="K852" s="5"/>
      <c r="L852" s="5"/>
    </row>
    <row r="853" spans="4:12" x14ac:dyDescent="0.25">
      <c r="D853" s="16"/>
      <c r="E853" s="4"/>
      <c r="F853" s="4"/>
      <c r="K853" s="5"/>
      <c r="L853" s="5"/>
    </row>
    <row r="854" spans="4:12" x14ac:dyDescent="0.25">
      <c r="D854" s="16"/>
      <c r="E854" s="4"/>
      <c r="F854" s="4"/>
      <c r="K854" s="5"/>
      <c r="L854" s="5"/>
    </row>
    <row r="855" spans="4:12" x14ac:dyDescent="0.25">
      <c r="D855" s="16"/>
      <c r="E855" s="4"/>
      <c r="F855" s="4"/>
      <c r="K855" s="5"/>
      <c r="L855" s="5"/>
    </row>
    <row r="856" spans="4:12" x14ac:dyDescent="0.25">
      <c r="D856" s="16"/>
      <c r="E856" s="4"/>
      <c r="F856" s="4"/>
      <c r="K856" s="5"/>
      <c r="L856" s="5"/>
    </row>
    <row r="857" spans="4:12" x14ac:dyDescent="0.25">
      <c r="D857" s="16"/>
      <c r="E857" s="4"/>
      <c r="F857" s="4"/>
      <c r="K857" s="5"/>
      <c r="L857" s="5"/>
    </row>
    <row r="858" spans="4:12" x14ac:dyDescent="0.25">
      <c r="D858" s="16"/>
      <c r="E858" s="4"/>
      <c r="F858" s="4"/>
      <c r="K858" s="5"/>
      <c r="L858" s="5"/>
    </row>
    <row r="859" spans="4:12" x14ac:dyDescent="0.25">
      <c r="D859" s="16"/>
      <c r="E859" s="4"/>
      <c r="F859" s="4"/>
      <c r="K859" s="5"/>
      <c r="L859" s="5"/>
    </row>
    <row r="860" spans="4:12" x14ac:dyDescent="0.25">
      <c r="D860" s="16"/>
      <c r="E860" s="4"/>
      <c r="F860" s="4"/>
      <c r="K860" s="5"/>
      <c r="L860" s="5"/>
    </row>
    <row r="861" spans="4:12" x14ac:dyDescent="0.25">
      <c r="D861" s="16"/>
      <c r="E861" s="4"/>
      <c r="F861" s="4"/>
      <c r="K861" s="5"/>
      <c r="L861" s="5"/>
    </row>
    <row r="862" spans="4:12" x14ac:dyDescent="0.25">
      <c r="D862" s="16"/>
      <c r="E862" s="4"/>
      <c r="F862" s="4"/>
      <c r="K862" s="5"/>
      <c r="L862" s="5"/>
    </row>
    <row r="863" spans="4:12" x14ac:dyDescent="0.25">
      <c r="D863" s="16"/>
      <c r="E863" s="4"/>
      <c r="F863" s="4"/>
      <c r="K863" s="5"/>
      <c r="L863" s="5"/>
    </row>
    <row r="864" spans="4:12" x14ac:dyDescent="0.25">
      <c r="D864" s="16"/>
      <c r="E864" s="4"/>
      <c r="F864" s="4"/>
      <c r="K864" s="5"/>
      <c r="L864" s="5"/>
    </row>
    <row r="865" spans="4:12" x14ac:dyDescent="0.25">
      <c r="D865" s="16"/>
      <c r="E865" s="4"/>
      <c r="F865" s="4"/>
      <c r="K865" s="5"/>
      <c r="L865" s="5"/>
    </row>
    <row r="866" spans="4:12" x14ac:dyDescent="0.25">
      <c r="D866" s="16"/>
      <c r="E866" s="4"/>
      <c r="F866" s="4"/>
      <c r="K866" s="5"/>
      <c r="L866" s="5"/>
    </row>
    <row r="867" spans="4:12" x14ac:dyDescent="0.25">
      <c r="D867" s="16"/>
      <c r="E867" s="4"/>
      <c r="F867" s="4"/>
      <c r="K867" s="5"/>
      <c r="L867" s="5"/>
    </row>
    <row r="868" spans="4:12" x14ac:dyDescent="0.25">
      <c r="D868" s="16"/>
      <c r="E868" s="4"/>
      <c r="F868" s="4"/>
      <c r="K868" s="5"/>
      <c r="L868" s="5"/>
    </row>
    <row r="869" spans="4:12" x14ac:dyDescent="0.25">
      <c r="D869" s="16"/>
      <c r="E869" s="4"/>
      <c r="F869" s="4"/>
      <c r="K869" s="5"/>
      <c r="L869" s="5"/>
    </row>
    <row r="870" spans="4:12" x14ac:dyDescent="0.25">
      <c r="D870" s="16"/>
      <c r="E870" s="4"/>
      <c r="F870" s="4"/>
      <c r="K870" s="5"/>
      <c r="L870" s="5"/>
    </row>
    <row r="871" spans="4:12" x14ac:dyDescent="0.25">
      <c r="D871" s="16"/>
      <c r="E871" s="4"/>
      <c r="F871" s="4"/>
      <c r="K871" s="5"/>
      <c r="L871" s="5"/>
    </row>
    <row r="872" spans="4:12" x14ac:dyDescent="0.25">
      <c r="D872" s="16"/>
      <c r="E872" s="4"/>
      <c r="F872" s="4"/>
      <c r="K872" s="5"/>
      <c r="L872" s="5"/>
    </row>
    <row r="873" spans="4:12" x14ac:dyDescent="0.25">
      <c r="D873" s="16"/>
      <c r="E873" s="4"/>
      <c r="F873" s="4"/>
      <c r="K873" s="5"/>
      <c r="L873" s="5"/>
    </row>
    <row r="874" spans="4:12" x14ac:dyDescent="0.25">
      <c r="D874" s="16"/>
      <c r="E874" s="4"/>
      <c r="F874" s="4"/>
      <c r="K874" s="5"/>
      <c r="L874" s="5"/>
    </row>
    <row r="875" spans="4:12" x14ac:dyDescent="0.25">
      <c r="D875" s="16"/>
      <c r="E875" s="4"/>
      <c r="F875" s="4"/>
      <c r="K875" s="5"/>
      <c r="L875" s="5"/>
    </row>
    <row r="876" spans="4:12" x14ac:dyDescent="0.25">
      <c r="D876" s="16"/>
      <c r="E876" s="4"/>
      <c r="F876" s="4"/>
      <c r="K876" s="5"/>
      <c r="L876" s="5"/>
    </row>
    <row r="877" spans="4:12" x14ac:dyDescent="0.25">
      <c r="D877" s="16"/>
      <c r="E877" s="4"/>
      <c r="F877" s="4"/>
      <c r="K877" s="5"/>
      <c r="L877" s="5"/>
    </row>
    <row r="878" spans="4:12" x14ac:dyDescent="0.25">
      <c r="D878" s="16"/>
      <c r="E878" s="4"/>
      <c r="F878" s="4"/>
      <c r="K878" s="5"/>
      <c r="L878" s="5"/>
    </row>
    <row r="879" spans="4:12" x14ac:dyDescent="0.25">
      <c r="D879" s="16"/>
      <c r="E879" s="4"/>
      <c r="F879" s="4"/>
      <c r="K879" s="5"/>
      <c r="L879" s="5"/>
    </row>
    <row r="880" spans="4:12" x14ac:dyDescent="0.25">
      <c r="D880" s="16"/>
      <c r="E880" s="4"/>
      <c r="F880" s="4"/>
      <c r="K880" s="5"/>
      <c r="L880" s="5"/>
    </row>
    <row r="881" spans="4:12" x14ac:dyDescent="0.25">
      <c r="D881" s="16"/>
      <c r="E881" s="4"/>
      <c r="F881" s="4"/>
      <c r="K881" s="5"/>
      <c r="L881" s="5"/>
    </row>
    <row r="882" spans="4:12" x14ac:dyDescent="0.25">
      <c r="D882" s="16"/>
      <c r="E882" s="4"/>
      <c r="F882" s="4"/>
      <c r="K882" s="5"/>
      <c r="L882" s="5"/>
    </row>
    <row r="883" spans="4:12" x14ac:dyDescent="0.25">
      <c r="D883" s="16"/>
      <c r="E883" s="4"/>
      <c r="F883" s="4"/>
      <c r="K883" s="5"/>
      <c r="L883" s="5"/>
    </row>
    <row r="884" spans="4:12" x14ac:dyDescent="0.25">
      <c r="D884" s="16"/>
      <c r="E884" s="4"/>
      <c r="F884" s="4"/>
      <c r="K884" s="5"/>
      <c r="L884" s="5"/>
    </row>
    <row r="885" spans="4:12" x14ac:dyDescent="0.25">
      <c r="D885" s="16"/>
      <c r="E885" s="4"/>
      <c r="F885" s="4"/>
      <c r="K885" s="5"/>
      <c r="L885" s="5"/>
    </row>
    <row r="886" spans="4:12" x14ac:dyDescent="0.25">
      <c r="D886" s="16"/>
      <c r="E886" s="4"/>
      <c r="F886" s="4"/>
      <c r="K886" s="5"/>
      <c r="L886" s="5"/>
    </row>
    <row r="887" spans="4:12" x14ac:dyDescent="0.25">
      <c r="D887" s="16"/>
      <c r="E887" s="4"/>
      <c r="F887" s="4"/>
      <c r="K887" s="5"/>
      <c r="L887" s="5"/>
    </row>
    <row r="888" spans="4:12" x14ac:dyDescent="0.25">
      <c r="D888" s="16"/>
      <c r="E888" s="4"/>
      <c r="F888" s="4"/>
      <c r="K888" s="5"/>
      <c r="L888" s="5"/>
    </row>
    <row r="889" spans="4:12" x14ac:dyDescent="0.25">
      <c r="D889" s="16"/>
      <c r="E889" s="4"/>
      <c r="F889" s="4"/>
      <c r="K889" s="5"/>
      <c r="L889" s="5"/>
    </row>
    <row r="890" spans="4:12" x14ac:dyDescent="0.25">
      <c r="D890" s="16"/>
      <c r="E890" s="4"/>
      <c r="F890" s="4"/>
      <c r="K890" s="5"/>
      <c r="L890" s="5"/>
    </row>
    <row r="891" spans="4:12" x14ac:dyDescent="0.25">
      <c r="D891" s="16"/>
      <c r="E891" s="4"/>
      <c r="F891" s="4"/>
      <c r="K891" s="5"/>
      <c r="L891" s="5"/>
    </row>
    <row r="892" spans="4:12" x14ac:dyDescent="0.25">
      <c r="D892" s="16"/>
      <c r="E892" s="4"/>
      <c r="F892" s="4"/>
      <c r="K892" s="5"/>
      <c r="L892" s="5"/>
    </row>
    <row r="893" spans="4:12" x14ac:dyDescent="0.25">
      <c r="D893" s="16"/>
      <c r="E893" s="4"/>
      <c r="F893" s="4"/>
      <c r="K893" s="5"/>
      <c r="L893" s="5"/>
    </row>
    <row r="894" spans="4:12" x14ac:dyDescent="0.25">
      <c r="D894" s="16"/>
      <c r="E894" s="4"/>
      <c r="F894" s="4"/>
      <c r="K894" s="5"/>
      <c r="L894" s="5"/>
    </row>
    <row r="895" spans="4:12" x14ac:dyDescent="0.25">
      <c r="D895" s="16"/>
      <c r="E895" s="4"/>
      <c r="F895" s="4"/>
      <c r="K895" s="5"/>
      <c r="L895" s="5"/>
    </row>
    <row r="896" spans="4:12" x14ac:dyDescent="0.25">
      <c r="D896" s="16"/>
      <c r="E896" s="4"/>
      <c r="F896" s="4"/>
      <c r="K896" s="5"/>
      <c r="L896" s="5"/>
    </row>
    <row r="897" spans="4:12" x14ac:dyDescent="0.25">
      <c r="D897" s="16"/>
      <c r="E897" s="4"/>
      <c r="F897" s="4"/>
      <c r="K897" s="5"/>
      <c r="L897" s="5"/>
    </row>
    <row r="898" spans="4:12" x14ac:dyDescent="0.25">
      <c r="D898" s="16"/>
      <c r="E898" s="4"/>
      <c r="F898" s="4"/>
      <c r="K898" s="5"/>
      <c r="L898" s="5"/>
    </row>
    <row r="899" spans="4:12" x14ac:dyDescent="0.25">
      <c r="D899" s="16"/>
      <c r="E899" s="4"/>
      <c r="F899" s="4"/>
      <c r="K899" s="5"/>
      <c r="L899" s="5"/>
    </row>
    <row r="900" spans="4:12" x14ac:dyDescent="0.25">
      <c r="D900" s="16"/>
      <c r="E900" s="4"/>
      <c r="F900" s="4"/>
      <c r="K900" s="5"/>
      <c r="L900" s="5"/>
    </row>
    <row r="901" spans="4:12" x14ac:dyDescent="0.25">
      <c r="D901" s="16"/>
      <c r="E901" s="4"/>
      <c r="F901" s="4"/>
      <c r="K901" s="5"/>
      <c r="L901" s="5"/>
    </row>
    <row r="902" spans="4:12" x14ac:dyDescent="0.25">
      <c r="D902" s="16"/>
      <c r="E902" s="4"/>
      <c r="F902" s="4"/>
      <c r="K902" s="5"/>
      <c r="L902" s="5"/>
    </row>
    <row r="903" spans="4:12" x14ac:dyDescent="0.25">
      <c r="D903" s="16"/>
      <c r="E903" s="4"/>
      <c r="F903" s="4"/>
      <c r="K903" s="5"/>
      <c r="L903" s="5"/>
    </row>
    <row r="904" spans="4:12" x14ac:dyDescent="0.25">
      <c r="D904" s="16"/>
      <c r="E904" s="4"/>
      <c r="F904" s="4"/>
      <c r="K904" s="5"/>
      <c r="L904" s="5"/>
    </row>
    <row r="905" spans="4:12" x14ac:dyDescent="0.25">
      <c r="D905" s="16"/>
      <c r="E905" s="4"/>
      <c r="F905" s="4"/>
      <c r="K905" s="5"/>
      <c r="L905" s="5"/>
    </row>
    <row r="906" spans="4:12" x14ac:dyDescent="0.25">
      <c r="D906" s="16"/>
      <c r="E906" s="4"/>
      <c r="F906" s="4"/>
      <c r="K906" s="5"/>
      <c r="L906" s="5"/>
    </row>
    <row r="907" spans="4:12" x14ac:dyDescent="0.25">
      <c r="D907" s="16"/>
      <c r="E907" s="4"/>
      <c r="F907" s="4"/>
      <c r="K907" s="5"/>
      <c r="L907" s="5"/>
    </row>
    <row r="908" spans="4:12" x14ac:dyDescent="0.25">
      <c r="D908" s="16"/>
      <c r="E908" s="4"/>
      <c r="F908" s="4"/>
      <c r="K908" s="5"/>
      <c r="L908" s="5"/>
    </row>
    <row r="909" spans="4:12" x14ac:dyDescent="0.25">
      <c r="D909" s="16"/>
      <c r="E909" s="4"/>
      <c r="F909" s="4"/>
      <c r="K909" s="5"/>
      <c r="L909" s="5"/>
    </row>
    <row r="910" spans="4:12" x14ac:dyDescent="0.25">
      <c r="D910" s="16"/>
      <c r="E910" s="4"/>
      <c r="F910" s="4"/>
      <c r="K910" s="5"/>
      <c r="L910" s="5"/>
    </row>
    <row r="911" spans="4:12" x14ac:dyDescent="0.25">
      <c r="D911" s="16"/>
      <c r="E911" s="4"/>
      <c r="F911" s="4"/>
      <c r="K911" s="5"/>
      <c r="L911" s="5"/>
    </row>
    <row r="912" spans="4:12" x14ac:dyDescent="0.25">
      <c r="D912" s="16"/>
      <c r="E912" s="4"/>
      <c r="F912" s="4"/>
      <c r="K912" s="5"/>
      <c r="L912" s="5"/>
    </row>
    <row r="913" spans="4:12" x14ac:dyDescent="0.25">
      <c r="D913" s="16"/>
      <c r="E913" s="4"/>
      <c r="F913" s="4"/>
      <c r="K913" s="5"/>
      <c r="L913" s="5"/>
    </row>
    <row r="914" spans="4:12" x14ac:dyDescent="0.25">
      <c r="D914" s="16"/>
      <c r="E914" s="4"/>
      <c r="F914" s="4"/>
      <c r="K914" s="5"/>
      <c r="L914" s="5"/>
    </row>
    <row r="915" spans="4:12" x14ac:dyDescent="0.25">
      <c r="D915" s="16"/>
      <c r="E915" s="4"/>
      <c r="F915" s="4"/>
      <c r="K915" s="5"/>
      <c r="L915" s="5"/>
    </row>
    <row r="916" spans="4:12" x14ac:dyDescent="0.25">
      <c r="D916" s="16"/>
      <c r="E916" s="4"/>
      <c r="F916" s="4"/>
      <c r="K916" s="5"/>
      <c r="L916" s="5"/>
    </row>
    <row r="917" spans="4:12" x14ac:dyDescent="0.25">
      <c r="D917" s="16"/>
      <c r="E917" s="4"/>
      <c r="F917" s="4"/>
      <c r="K917" s="5"/>
      <c r="L917" s="5"/>
    </row>
    <row r="918" spans="4:12" x14ac:dyDescent="0.25">
      <c r="D918" s="16"/>
      <c r="E918" s="4"/>
      <c r="F918" s="4"/>
      <c r="K918" s="5"/>
      <c r="L918" s="5"/>
    </row>
    <row r="919" spans="4:12" x14ac:dyDescent="0.25">
      <c r="D919" s="16"/>
      <c r="E919" s="4"/>
      <c r="F919" s="4"/>
      <c r="K919" s="5"/>
      <c r="L919" s="5"/>
    </row>
    <row r="920" spans="4:12" x14ac:dyDescent="0.25">
      <c r="D920" s="16"/>
      <c r="E920" s="4"/>
      <c r="F920" s="4"/>
      <c r="K920" s="5"/>
      <c r="L920" s="5"/>
    </row>
    <row r="921" spans="4:12" x14ac:dyDescent="0.25">
      <c r="D921" s="16"/>
      <c r="E921" s="4"/>
      <c r="F921" s="4"/>
      <c r="K921" s="5"/>
      <c r="L921" s="5"/>
    </row>
    <row r="922" spans="4:12" x14ac:dyDescent="0.25">
      <c r="D922" s="16"/>
      <c r="E922" s="4"/>
      <c r="F922" s="4"/>
      <c r="K922" s="5"/>
      <c r="L922" s="5"/>
    </row>
    <row r="923" spans="4:12" x14ac:dyDescent="0.25">
      <c r="D923" s="16"/>
      <c r="E923" s="4"/>
      <c r="F923" s="4"/>
      <c r="K923" s="5"/>
      <c r="L923" s="5"/>
    </row>
    <row r="924" spans="4:12" x14ac:dyDescent="0.25">
      <c r="D924" s="16"/>
      <c r="E924" s="4"/>
      <c r="F924" s="4"/>
      <c r="K924" s="5"/>
      <c r="L924" s="5"/>
    </row>
    <row r="925" spans="4:12" x14ac:dyDescent="0.25">
      <c r="D925" s="16"/>
      <c r="E925" s="4"/>
      <c r="F925" s="4"/>
      <c r="K925" s="5"/>
      <c r="L925" s="5"/>
    </row>
    <row r="926" spans="4:12" x14ac:dyDescent="0.25">
      <c r="D926" s="16"/>
      <c r="E926" s="4"/>
      <c r="F926" s="4"/>
      <c r="K926" s="5"/>
      <c r="L926" s="5"/>
    </row>
    <row r="927" spans="4:12" x14ac:dyDescent="0.25">
      <c r="D927" s="16"/>
      <c r="E927" s="4"/>
      <c r="F927" s="4"/>
      <c r="K927" s="5"/>
      <c r="L927" s="5"/>
    </row>
    <row r="928" spans="4:12" x14ac:dyDescent="0.25">
      <c r="D928" s="16"/>
      <c r="E928" s="4"/>
      <c r="F928" s="4"/>
      <c r="K928" s="5"/>
      <c r="L928" s="5"/>
    </row>
    <row r="929" spans="4:12" x14ac:dyDescent="0.25">
      <c r="D929" s="16"/>
      <c r="E929" s="4"/>
      <c r="F929" s="4"/>
      <c r="K929" s="5"/>
      <c r="L929" s="5"/>
    </row>
    <row r="930" spans="4:12" x14ac:dyDescent="0.25">
      <c r="D930" s="16"/>
      <c r="E930" s="4"/>
      <c r="F930" s="4"/>
      <c r="K930" s="5"/>
      <c r="L930" s="5"/>
    </row>
    <row r="931" spans="4:12" x14ac:dyDescent="0.25">
      <c r="D931" s="16"/>
      <c r="E931" s="4"/>
      <c r="F931" s="4"/>
      <c r="K931" s="5"/>
      <c r="L931" s="5"/>
    </row>
    <row r="932" spans="4:12" x14ac:dyDescent="0.25">
      <c r="D932" s="16"/>
      <c r="E932" s="4"/>
      <c r="F932" s="4"/>
      <c r="K932" s="5"/>
      <c r="L932" s="5"/>
    </row>
    <row r="933" spans="4:12" x14ac:dyDescent="0.25">
      <c r="D933" s="16"/>
      <c r="E933" s="4"/>
      <c r="F933" s="4"/>
      <c r="K933" s="5"/>
      <c r="L933" s="5"/>
    </row>
    <row r="934" spans="4:12" x14ac:dyDescent="0.25">
      <c r="D934" s="16"/>
      <c r="E934" s="4"/>
      <c r="F934" s="4"/>
      <c r="K934" s="5"/>
      <c r="L934" s="5"/>
    </row>
    <row r="935" spans="4:12" x14ac:dyDescent="0.25">
      <c r="D935" s="16"/>
      <c r="E935" s="4"/>
      <c r="F935" s="4"/>
      <c r="K935" s="5"/>
      <c r="L935" s="5"/>
    </row>
    <row r="936" spans="4:12" x14ac:dyDescent="0.25">
      <c r="D936" s="16"/>
      <c r="E936" s="4"/>
      <c r="F936" s="4"/>
      <c r="K936" s="5"/>
      <c r="L936" s="5"/>
    </row>
    <row r="937" spans="4:12" x14ac:dyDescent="0.25">
      <c r="D937" s="16"/>
      <c r="E937" s="4"/>
      <c r="F937" s="4"/>
      <c r="K937" s="5"/>
      <c r="L937" s="5"/>
    </row>
    <row r="938" spans="4:12" x14ac:dyDescent="0.25">
      <c r="D938" s="16"/>
      <c r="E938" s="4"/>
      <c r="F938" s="4"/>
      <c r="K938" s="5"/>
      <c r="L938" s="5"/>
    </row>
    <row r="939" spans="4:12" x14ac:dyDescent="0.25">
      <c r="D939" s="16"/>
      <c r="E939" s="4"/>
      <c r="F939" s="4"/>
      <c r="K939" s="5"/>
      <c r="L939" s="5"/>
    </row>
    <row r="940" spans="4:12" x14ac:dyDescent="0.25">
      <c r="D940" s="16"/>
      <c r="E940" s="4"/>
      <c r="F940" s="4"/>
      <c r="K940" s="5"/>
      <c r="L940" s="5"/>
    </row>
    <row r="941" spans="4:12" x14ac:dyDescent="0.25">
      <c r="D941" s="16"/>
      <c r="E941" s="4"/>
      <c r="F941" s="4"/>
      <c r="K941" s="5"/>
      <c r="L941" s="5"/>
    </row>
    <row r="942" spans="4:12" x14ac:dyDescent="0.25">
      <c r="D942" s="16"/>
      <c r="E942" s="4"/>
      <c r="F942" s="4"/>
      <c r="K942" s="5"/>
      <c r="L942" s="5"/>
    </row>
    <row r="943" spans="4:12" x14ac:dyDescent="0.25">
      <c r="D943" s="16"/>
      <c r="E943" s="4"/>
      <c r="F943" s="4"/>
      <c r="K943" s="5"/>
      <c r="L943" s="5"/>
    </row>
    <row r="944" spans="4:12" x14ac:dyDescent="0.25">
      <c r="D944" s="16"/>
      <c r="E944" s="4"/>
      <c r="F944" s="4"/>
      <c r="K944" s="5"/>
      <c r="L944" s="5"/>
    </row>
    <row r="945" spans="4:12" x14ac:dyDescent="0.25">
      <c r="D945" s="16"/>
      <c r="E945" s="4"/>
      <c r="F945" s="4"/>
      <c r="K945" s="5"/>
      <c r="L945" s="5"/>
    </row>
    <row r="946" spans="4:12" x14ac:dyDescent="0.25">
      <c r="D946" s="16"/>
      <c r="E946" s="4"/>
      <c r="F946" s="4"/>
      <c r="K946" s="5"/>
      <c r="L946" s="5"/>
    </row>
    <row r="947" spans="4:12" x14ac:dyDescent="0.25">
      <c r="D947" s="16"/>
      <c r="E947" s="4"/>
      <c r="F947" s="4"/>
      <c r="K947" s="5"/>
      <c r="L947" s="5"/>
    </row>
    <row r="948" spans="4:12" x14ac:dyDescent="0.25">
      <c r="D948" s="16"/>
      <c r="E948" s="4"/>
      <c r="F948" s="4"/>
      <c r="K948" s="5"/>
      <c r="L948" s="5"/>
    </row>
    <row r="949" spans="4:12" x14ac:dyDescent="0.25">
      <c r="D949" s="16"/>
      <c r="E949" s="4"/>
      <c r="F949" s="4"/>
      <c r="K949" s="5"/>
      <c r="L949" s="5"/>
    </row>
    <row r="950" spans="4:12" x14ac:dyDescent="0.25">
      <c r="D950" s="16"/>
      <c r="E950" s="4"/>
      <c r="F950" s="4"/>
      <c r="K950" s="5"/>
      <c r="L950" s="5"/>
    </row>
    <row r="951" spans="4:12" x14ac:dyDescent="0.25">
      <c r="D951" s="16"/>
      <c r="E951" s="4"/>
      <c r="F951" s="4"/>
      <c r="K951" s="5"/>
      <c r="L951" s="5"/>
    </row>
    <row r="952" spans="4:12" x14ac:dyDescent="0.25">
      <c r="D952" s="16"/>
      <c r="E952" s="4"/>
      <c r="F952" s="4"/>
      <c r="K952" s="5"/>
      <c r="L952" s="5"/>
    </row>
    <row r="953" spans="4:12" x14ac:dyDescent="0.25">
      <c r="D953" s="16"/>
      <c r="E953" s="4"/>
      <c r="F953" s="4"/>
      <c r="K953" s="5"/>
      <c r="L953" s="5"/>
    </row>
    <row r="954" spans="4:12" x14ac:dyDescent="0.25">
      <c r="D954" s="16"/>
      <c r="E954" s="4"/>
      <c r="F954" s="4"/>
      <c r="K954" s="5"/>
      <c r="L954" s="5"/>
    </row>
    <row r="955" spans="4:12" x14ac:dyDescent="0.25">
      <c r="D955" s="16"/>
      <c r="E955" s="4"/>
      <c r="F955" s="4"/>
      <c r="K955" s="5"/>
      <c r="L955" s="5"/>
    </row>
    <row r="956" spans="4:12" x14ac:dyDescent="0.25">
      <c r="D956" s="16"/>
      <c r="E956" s="4"/>
      <c r="F956" s="4"/>
      <c r="K956" s="5"/>
      <c r="L956" s="5"/>
    </row>
    <row r="957" spans="4:12" x14ac:dyDescent="0.25">
      <c r="D957" s="16"/>
      <c r="E957" s="4"/>
      <c r="F957" s="4"/>
      <c r="K957" s="5"/>
      <c r="L957" s="5"/>
    </row>
    <row r="958" spans="4:12" x14ac:dyDescent="0.25">
      <c r="D958" s="16"/>
      <c r="E958" s="4"/>
      <c r="F958" s="4"/>
      <c r="K958" s="5"/>
      <c r="L958" s="5"/>
    </row>
    <row r="959" spans="4:12" x14ac:dyDescent="0.25">
      <c r="D959" s="16"/>
      <c r="E959" s="4"/>
      <c r="F959" s="4"/>
      <c r="K959" s="5"/>
      <c r="L959" s="5"/>
    </row>
    <row r="960" spans="4:12" x14ac:dyDescent="0.25">
      <c r="D960" s="16"/>
      <c r="E960" s="4"/>
      <c r="F960" s="4"/>
      <c r="K960" s="5"/>
      <c r="L960" s="5"/>
    </row>
    <row r="961" spans="4:12" x14ac:dyDescent="0.25">
      <c r="D961" s="16"/>
      <c r="E961" s="4"/>
      <c r="F961" s="4"/>
      <c r="K961" s="5"/>
      <c r="L961" s="5"/>
    </row>
    <row r="962" spans="4:12" x14ac:dyDescent="0.25">
      <c r="D962" s="16"/>
      <c r="E962" s="4"/>
      <c r="F962" s="4"/>
      <c r="K962" s="5"/>
      <c r="L962" s="5"/>
    </row>
    <row r="963" spans="4:12" x14ac:dyDescent="0.25">
      <c r="D963" s="16"/>
      <c r="E963" s="4"/>
      <c r="F963" s="4"/>
      <c r="K963" s="5"/>
      <c r="L963" s="5"/>
    </row>
    <row r="964" spans="4:12" x14ac:dyDescent="0.25">
      <c r="D964" s="16"/>
      <c r="E964" s="4"/>
      <c r="F964" s="4"/>
      <c r="K964" s="5"/>
      <c r="L964" s="5"/>
    </row>
    <row r="965" spans="4:12" x14ac:dyDescent="0.25">
      <c r="D965" s="16"/>
      <c r="E965" s="4"/>
      <c r="F965" s="4"/>
      <c r="K965" s="5"/>
      <c r="L965" s="5"/>
    </row>
    <row r="966" spans="4:12" x14ac:dyDescent="0.25">
      <c r="D966" s="16"/>
      <c r="E966" s="4"/>
      <c r="F966" s="4"/>
      <c r="K966" s="5"/>
      <c r="L966" s="5"/>
    </row>
    <row r="967" spans="4:12" x14ac:dyDescent="0.25">
      <c r="D967" s="16"/>
      <c r="E967" s="4"/>
      <c r="F967" s="4"/>
      <c r="K967" s="5"/>
      <c r="L967" s="5"/>
    </row>
    <row r="968" spans="4:12" x14ac:dyDescent="0.25">
      <c r="D968" s="16"/>
      <c r="E968" s="4"/>
      <c r="F968" s="4"/>
      <c r="K968" s="5"/>
      <c r="L968" s="5"/>
    </row>
    <row r="969" spans="4:12" x14ac:dyDescent="0.25">
      <c r="D969" s="16"/>
      <c r="E969" s="4"/>
      <c r="F969" s="4"/>
      <c r="K969" s="5"/>
      <c r="L969" s="5"/>
    </row>
    <row r="970" spans="4:12" x14ac:dyDescent="0.25">
      <c r="D970" s="16"/>
      <c r="E970" s="4"/>
      <c r="F970" s="4"/>
      <c r="K970" s="5"/>
      <c r="L970" s="5"/>
    </row>
    <row r="971" spans="4:12" x14ac:dyDescent="0.25">
      <c r="D971" s="16"/>
      <c r="E971" s="4"/>
      <c r="F971" s="4"/>
      <c r="K971" s="5"/>
      <c r="L971" s="5"/>
    </row>
    <row r="972" spans="4:12" x14ac:dyDescent="0.25">
      <c r="D972" s="16"/>
      <c r="E972" s="4"/>
      <c r="F972" s="4"/>
      <c r="K972" s="5"/>
      <c r="L972" s="5"/>
    </row>
    <row r="973" spans="4:12" x14ac:dyDescent="0.25">
      <c r="D973" s="16"/>
      <c r="E973" s="4"/>
      <c r="F973" s="4"/>
      <c r="K973" s="5"/>
      <c r="L973" s="5"/>
    </row>
    <row r="974" spans="4:12" x14ac:dyDescent="0.25">
      <c r="D974" s="16"/>
      <c r="E974" s="4"/>
      <c r="F974" s="4"/>
      <c r="K974" s="5"/>
      <c r="L974" s="5"/>
    </row>
    <row r="975" spans="4:12" x14ac:dyDescent="0.25">
      <c r="D975" s="16"/>
      <c r="E975" s="4"/>
      <c r="F975" s="4"/>
      <c r="K975" s="5"/>
      <c r="L975" s="5"/>
    </row>
    <row r="976" spans="4:12" x14ac:dyDescent="0.25">
      <c r="D976" s="16"/>
      <c r="E976" s="4"/>
      <c r="F976" s="4"/>
      <c r="K976" s="5"/>
      <c r="L976" s="5"/>
    </row>
    <row r="977" spans="4:12" x14ac:dyDescent="0.25">
      <c r="D977" s="16"/>
      <c r="E977" s="4"/>
      <c r="F977" s="4"/>
      <c r="K977" s="5"/>
      <c r="L977" s="5"/>
    </row>
    <row r="978" spans="4:12" x14ac:dyDescent="0.25">
      <c r="D978" s="16"/>
      <c r="E978" s="4"/>
      <c r="F978" s="4"/>
      <c r="K978" s="5"/>
      <c r="L978" s="5"/>
    </row>
    <row r="979" spans="4:12" x14ac:dyDescent="0.25">
      <c r="D979" s="16"/>
      <c r="E979" s="4"/>
      <c r="F979" s="4"/>
      <c r="K979" s="5"/>
      <c r="L979" s="5"/>
    </row>
    <row r="980" spans="4:12" x14ac:dyDescent="0.25">
      <c r="D980" s="16"/>
      <c r="E980" s="4"/>
      <c r="F980" s="4"/>
      <c r="K980" s="5"/>
      <c r="L980" s="5"/>
    </row>
    <row r="981" spans="4:12" x14ac:dyDescent="0.25">
      <c r="D981" s="16"/>
      <c r="E981" s="4"/>
      <c r="F981" s="4"/>
      <c r="K981" s="5"/>
      <c r="L981" s="5"/>
    </row>
    <row r="982" spans="4:12" x14ac:dyDescent="0.25">
      <c r="D982" s="16"/>
      <c r="E982" s="4"/>
      <c r="F982" s="4"/>
      <c r="K982" s="5"/>
      <c r="L982" s="5"/>
    </row>
    <row r="983" spans="4:12" x14ac:dyDescent="0.25">
      <c r="D983" s="16"/>
      <c r="E983" s="4"/>
      <c r="F983" s="4"/>
      <c r="K983" s="5"/>
      <c r="L983" s="5"/>
    </row>
    <row r="984" spans="4:12" x14ac:dyDescent="0.25">
      <c r="D984" s="16"/>
      <c r="E984" s="4"/>
      <c r="F984" s="4"/>
      <c r="K984" s="5"/>
      <c r="L984" s="5"/>
    </row>
    <row r="985" spans="4:12" x14ac:dyDescent="0.25">
      <c r="D985" s="16"/>
      <c r="E985" s="4"/>
      <c r="F985" s="4"/>
      <c r="K985" s="5"/>
      <c r="L985" s="5"/>
    </row>
    <row r="986" spans="4:12" x14ac:dyDescent="0.25">
      <c r="D986" s="16"/>
      <c r="E986" s="4"/>
      <c r="F986" s="4"/>
      <c r="K986" s="5"/>
      <c r="L986" s="5"/>
    </row>
    <row r="987" spans="4:12" x14ac:dyDescent="0.25">
      <c r="D987" s="16"/>
      <c r="E987" s="4"/>
      <c r="F987" s="4"/>
      <c r="K987" s="5"/>
      <c r="L987" s="5"/>
    </row>
    <row r="988" spans="4:12" x14ac:dyDescent="0.25">
      <c r="D988" s="16"/>
      <c r="E988" s="4"/>
      <c r="F988" s="4"/>
      <c r="K988" s="5"/>
      <c r="L988" s="5"/>
    </row>
    <row r="989" spans="4:12" x14ac:dyDescent="0.25">
      <c r="D989" s="16"/>
      <c r="E989" s="4"/>
      <c r="F989" s="4"/>
      <c r="K989" s="5"/>
      <c r="L989" s="5"/>
    </row>
    <row r="990" spans="4:12" x14ac:dyDescent="0.25">
      <c r="D990" s="16"/>
      <c r="E990" s="4"/>
      <c r="F990" s="4"/>
      <c r="K990" s="5"/>
      <c r="L990" s="5"/>
    </row>
    <row r="991" spans="4:12" x14ac:dyDescent="0.25">
      <c r="D991" s="16"/>
      <c r="E991" s="4"/>
      <c r="F991" s="4"/>
      <c r="K991" s="5"/>
      <c r="L991" s="5"/>
    </row>
    <row r="992" spans="4:12" x14ac:dyDescent="0.25">
      <c r="D992" s="16"/>
      <c r="E992" s="4"/>
      <c r="F992" s="4"/>
      <c r="K992" s="5"/>
      <c r="L992" s="5"/>
    </row>
    <row r="993" spans="4:12" x14ac:dyDescent="0.25">
      <c r="D993" s="16"/>
      <c r="E993" s="4"/>
      <c r="F993" s="4"/>
      <c r="K993" s="5"/>
      <c r="L993" s="5"/>
    </row>
    <row r="994" spans="4:12" x14ac:dyDescent="0.25">
      <c r="D994" s="16"/>
      <c r="E994" s="4"/>
      <c r="F994" s="4"/>
      <c r="K994" s="5"/>
      <c r="L994" s="5"/>
    </row>
    <row r="995" spans="4:12" x14ac:dyDescent="0.25">
      <c r="D995" s="16"/>
      <c r="E995" s="4"/>
      <c r="F995" s="4"/>
      <c r="K995" s="5"/>
      <c r="L995" s="5"/>
    </row>
    <row r="996" spans="4:12" x14ac:dyDescent="0.25">
      <c r="D996" s="16"/>
      <c r="E996" s="4"/>
      <c r="F996" s="4"/>
      <c r="K996" s="5"/>
      <c r="L996" s="5"/>
    </row>
    <row r="997" spans="4:12" x14ac:dyDescent="0.25">
      <c r="D997" s="16"/>
      <c r="E997" s="4"/>
      <c r="F997" s="4"/>
      <c r="K997" s="5"/>
      <c r="L997" s="5"/>
    </row>
    <row r="998" spans="4:12" x14ac:dyDescent="0.25">
      <c r="D998" s="16"/>
      <c r="E998" s="4"/>
      <c r="F998" s="4"/>
      <c r="K998" s="5"/>
      <c r="L998" s="5"/>
    </row>
    <row r="999" spans="4:12" x14ac:dyDescent="0.25">
      <c r="D999" s="16"/>
      <c r="E999" s="4"/>
      <c r="F999" s="4"/>
      <c r="K999" s="5"/>
      <c r="L999" s="5"/>
    </row>
    <row r="1000" spans="4:12" x14ac:dyDescent="0.25">
      <c r="D1000" s="16"/>
      <c r="E1000" s="4"/>
      <c r="F1000" s="4"/>
      <c r="K1000" s="5"/>
      <c r="L1000" s="5"/>
    </row>
    <row r="1001" spans="4:12" x14ac:dyDescent="0.25">
      <c r="D1001" s="16"/>
      <c r="E1001" s="4"/>
      <c r="F1001" s="4"/>
      <c r="K1001" s="5"/>
      <c r="L1001" s="5"/>
    </row>
    <row r="1002" spans="4:12" x14ac:dyDescent="0.25">
      <c r="D1002" s="16"/>
      <c r="E1002" s="4"/>
      <c r="F1002" s="4"/>
      <c r="K1002" s="5"/>
      <c r="L1002" s="5"/>
    </row>
    <row r="1003" spans="4:12" x14ac:dyDescent="0.25">
      <c r="D1003" s="16"/>
      <c r="E1003" s="4"/>
      <c r="F1003" s="4"/>
      <c r="K1003" s="5"/>
      <c r="L1003" s="5"/>
    </row>
    <row r="1004" spans="4:12" x14ac:dyDescent="0.25">
      <c r="D1004" s="16"/>
      <c r="E1004" s="4"/>
      <c r="F1004" s="4"/>
      <c r="K1004" s="5"/>
      <c r="L1004" s="5"/>
    </row>
    <row r="1005" spans="4:12" x14ac:dyDescent="0.25">
      <c r="D1005" s="16"/>
      <c r="E1005" s="4"/>
      <c r="F1005" s="4"/>
      <c r="K1005" s="5"/>
      <c r="L1005" s="5"/>
    </row>
    <row r="1006" spans="4:12" x14ac:dyDescent="0.25">
      <c r="D1006" s="16"/>
      <c r="E1006" s="4"/>
      <c r="F1006" s="4"/>
      <c r="K1006" s="5"/>
      <c r="L1006" s="5"/>
    </row>
    <row r="1007" spans="4:12" x14ac:dyDescent="0.25">
      <c r="D1007" s="16"/>
      <c r="E1007" s="4"/>
      <c r="F1007" s="4"/>
      <c r="K1007" s="5"/>
      <c r="L1007" s="5"/>
    </row>
    <row r="1008" spans="4:12" x14ac:dyDescent="0.25">
      <c r="D1008" s="16"/>
      <c r="E1008" s="4"/>
      <c r="F1008" s="4"/>
      <c r="K1008" s="5"/>
      <c r="L1008" s="5"/>
    </row>
    <row r="1009" spans="4:12" x14ac:dyDescent="0.25">
      <c r="D1009" s="16"/>
      <c r="E1009" s="4"/>
      <c r="F1009" s="4"/>
      <c r="K1009" s="5"/>
      <c r="L1009" s="5"/>
    </row>
    <row r="1010" spans="4:12" x14ac:dyDescent="0.25">
      <c r="D1010" s="16"/>
      <c r="E1010" s="4"/>
      <c r="F1010" s="4"/>
      <c r="K1010" s="5"/>
      <c r="L1010" s="5"/>
    </row>
    <row r="1011" spans="4:12" x14ac:dyDescent="0.25">
      <c r="D1011" s="16"/>
      <c r="E1011" s="4"/>
      <c r="F1011" s="4"/>
      <c r="K1011" s="5"/>
      <c r="L1011" s="5"/>
    </row>
    <row r="1012" spans="4:12" x14ac:dyDescent="0.25">
      <c r="D1012" s="16"/>
      <c r="E1012" s="4"/>
      <c r="F1012" s="4"/>
      <c r="K1012" s="5"/>
      <c r="L1012" s="5"/>
    </row>
    <row r="1013" spans="4:12" x14ac:dyDescent="0.25">
      <c r="D1013" s="16"/>
      <c r="E1013" s="4"/>
      <c r="F1013" s="4"/>
      <c r="K1013" s="5"/>
      <c r="L1013" s="5"/>
    </row>
    <row r="1014" spans="4:12" x14ac:dyDescent="0.25">
      <c r="D1014" s="16"/>
      <c r="E1014" s="4"/>
      <c r="F1014" s="4"/>
      <c r="K1014" s="5"/>
      <c r="L1014" s="5"/>
    </row>
    <row r="1015" spans="4:12" x14ac:dyDescent="0.25">
      <c r="D1015" s="16"/>
      <c r="E1015" s="4"/>
      <c r="F1015" s="4"/>
      <c r="K1015" s="5"/>
      <c r="L1015" s="5"/>
    </row>
    <row r="1016" spans="4:12" x14ac:dyDescent="0.25">
      <c r="D1016" s="16"/>
      <c r="E1016" s="4"/>
      <c r="F1016" s="4"/>
      <c r="K1016" s="5"/>
      <c r="L1016" s="5"/>
    </row>
    <row r="1017" spans="4:12" x14ac:dyDescent="0.25">
      <c r="D1017" s="16"/>
      <c r="E1017" s="4"/>
      <c r="F1017" s="4"/>
      <c r="K1017" s="5"/>
      <c r="L1017" s="5"/>
    </row>
    <row r="1018" spans="4:12" x14ac:dyDescent="0.25">
      <c r="D1018" s="16"/>
      <c r="E1018" s="4"/>
      <c r="F1018" s="4"/>
      <c r="K1018" s="5"/>
      <c r="L1018" s="5"/>
    </row>
    <row r="1019" spans="4:12" x14ac:dyDescent="0.25">
      <c r="D1019" s="16"/>
      <c r="E1019" s="4"/>
      <c r="F1019" s="4"/>
      <c r="K1019" s="5"/>
      <c r="L1019" s="5"/>
    </row>
    <row r="1020" spans="4:12" x14ac:dyDescent="0.25">
      <c r="D1020" s="16"/>
      <c r="E1020" s="4"/>
      <c r="F1020" s="4"/>
      <c r="K1020" s="5"/>
      <c r="L1020" s="5"/>
    </row>
    <row r="1021" spans="4:12" x14ac:dyDescent="0.25">
      <c r="D1021" s="16"/>
      <c r="E1021" s="4"/>
      <c r="F1021" s="4"/>
      <c r="K1021" s="5"/>
      <c r="L1021" s="5"/>
    </row>
    <row r="1022" spans="4:12" x14ac:dyDescent="0.25">
      <c r="D1022" s="16"/>
      <c r="E1022" s="4"/>
      <c r="F1022" s="4"/>
      <c r="K1022" s="5"/>
      <c r="L1022" s="5"/>
    </row>
    <row r="1023" spans="4:12" x14ac:dyDescent="0.25">
      <c r="D1023" s="16"/>
      <c r="E1023" s="4"/>
      <c r="F1023" s="4"/>
      <c r="K1023" s="5"/>
      <c r="L1023" s="5"/>
    </row>
    <row r="1024" spans="4:12" x14ac:dyDescent="0.25">
      <c r="D1024" s="16"/>
      <c r="E1024" s="4"/>
      <c r="F1024" s="4"/>
      <c r="K1024" s="5"/>
      <c r="L1024" s="5"/>
    </row>
    <row r="1025" spans="4:12" x14ac:dyDescent="0.25">
      <c r="D1025" s="16"/>
      <c r="E1025" s="4"/>
      <c r="F1025" s="4"/>
      <c r="K1025" s="5"/>
      <c r="L1025" s="5"/>
    </row>
    <row r="1026" spans="4:12" x14ac:dyDescent="0.25">
      <c r="D1026" s="16"/>
      <c r="E1026" s="4"/>
      <c r="F1026" s="4"/>
      <c r="K1026" s="5"/>
      <c r="L1026" s="5"/>
    </row>
    <row r="1027" spans="4:12" x14ac:dyDescent="0.25">
      <c r="D1027" s="16"/>
      <c r="E1027" s="4"/>
      <c r="F1027" s="4"/>
      <c r="K1027" s="5"/>
      <c r="L1027" s="5"/>
    </row>
    <row r="1028" spans="4:12" x14ac:dyDescent="0.25">
      <c r="D1028" s="16"/>
      <c r="E1028" s="4"/>
      <c r="F1028" s="4"/>
      <c r="K1028" s="5"/>
      <c r="L1028" s="5"/>
    </row>
    <row r="1029" spans="4:12" x14ac:dyDescent="0.25">
      <c r="D1029" s="16"/>
      <c r="E1029" s="4"/>
      <c r="F1029" s="4"/>
      <c r="K1029" s="5"/>
      <c r="L1029" s="5"/>
    </row>
    <row r="1030" spans="4:12" x14ac:dyDescent="0.25">
      <c r="D1030" s="16"/>
      <c r="E1030" s="4"/>
      <c r="F1030" s="4"/>
      <c r="K1030" s="5"/>
      <c r="L1030" s="5"/>
    </row>
    <row r="1031" spans="4:12" x14ac:dyDescent="0.25">
      <c r="D1031" s="16"/>
      <c r="E1031" s="4"/>
      <c r="F1031" s="4"/>
      <c r="K1031" s="5"/>
      <c r="L1031" s="5"/>
    </row>
    <row r="1032" spans="4:12" x14ac:dyDescent="0.25">
      <c r="D1032" s="16"/>
      <c r="E1032" s="4"/>
      <c r="F1032" s="4"/>
      <c r="K1032" s="5"/>
      <c r="L1032" s="5"/>
    </row>
    <row r="1033" spans="4:12" x14ac:dyDescent="0.25">
      <c r="D1033" s="16"/>
      <c r="E1033" s="4"/>
      <c r="F1033" s="4"/>
      <c r="K1033" s="5"/>
      <c r="L1033" s="5"/>
    </row>
    <row r="1034" spans="4:12" x14ac:dyDescent="0.25">
      <c r="D1034" s="16"/>
      <c r="E1034" s="4"/>
      <c r="F1034" s="4"/>
      <c r="K1034" s="5"/>
      <c r="L1034" s="5"/>
    </row>
    <row r="1035" spans="4:12" x14ac:dyDescent="0.25">
      <c r="D1035" s="16"/>
      <c r="E1035" s="4"/>
      <c r="F1035" s="4"/>
      <c r="K1035" s="5"/>
      <c r="L1035" s="5"/>
    </row>
    <row r="1036" spans="4:12" x14ac:dyDescent="0.25">
      <c r="D1036" s="16"/>
      <c r="E1036" s="4"/>
      <c r="F1036" s="4"/>
      <c r="K1036" s="5"/>
      <c r="L1036" s="5"/>
    </row>
    <row r="1037" spans="4:12" x14ac:dyDescent="0.25">
      <c r="D1037" s="16"/>
      <c r="E1037" s="4"/>
      <c r="F1037" s="4"/>
      <c r="K1037" s="5"/>
      <c r="L1037" s="5"/>
    </row>
    <row r="1038" spans="4:12" x14ac:dyDescent="0.25">
      <c r="D1038" s="16"/>
      <c r="E1038" s="4"/>
      <c r="F1038" s="4"/>
      <c r="K1038" s="5"/>
      <c r="L1038" s="5"/>
    </row>
    <row r="1039" spans="4:12" x14ac:dyDescent="0.25">
      <c r="D1039" s="16"/>
      <c r="E1039" s="4"/>
      <c r="F1039" s="4"/>
      <c r="K1039" s="5"/>
      <c r="L1039" s="5"/>
    </row>
    <row r="1040" spans="4:12" x14ac:dyDescent="0.25">
      <c r="D1040" s="16"/>
      <c r="E1040" s="4"/>
      <c r="F1040" s="4"/>
      <c r="K1040" s="5"/>
      <c r="L1040" s="5"/>
    </row>
    <row r="1041" spans="4:12" x14ac:dyDescent="0.25">
      <c r="D1041" s="16"/>
      <c r="E1041" s="4"/>
      <c r="F1041" s="4"/>
      <c r="K1041" s="5"/>
      <c r="L1041" s="5"/>
    </row>
    <row r="1042" spans="4:12" x14ac:dyDescent="0.25">
      <c r="D1042" s="16"/>
      <c r="E1042" s="4"/>
      <c r="F1042" s="4"/>
      <c r="K1042" s="5"/>
      <c r="L1042" s="5"/>
    </row>
    <row r="1043" spans="4:12" x14ac:dyDescent="0.25">
      <c r="D1043" s="16"/>
      <c r="E1043" s="4"/>
      <c r="F1043" s="4"/>
      <c r="K1043" s="5"/>
      <c r="L1043" s="5"/>
    </row>
    <row r="1044" spans="4:12" x14ac:dyDescent="0.25">
      <c r="D1044" s="16"/>
      <c r="E1044" s="4"/>
      <c r="F1044" s="4"/>
      <c r="K1044" s="5"/>
      <c r="L1044" s="5"/>
    </row>
    <row r="1045" spans="4:12" x14ac:dyDescent="0.25">
      <c r="D1045" s="16"/>
      <c r="E1045" s="4"/>
      <c r="F1045" s="4"/>
      <c r="K1045" s="5"/>
      <c r="L1045" s="5"/>
    </row>
    <row r="1046" spans="4:12" x14ac:dyDescent="0.25">
      <c r="D1046" s="16"/>
      <c r="E1046" s="4"/>
      <c r="F1046" s="4"/>
      <c r="K1046" s="5"/>
      <c r="L1046" s="5"/>
    </row>
    <row r="1047" spans="4:12" x14ac:dyDescent="0.25">
      <c r="D1047" s="16"/>
      <c r="E1047" s="4"/>
      <c r="F1047" s="4"/>
      <c r="K1047" s="5"/>
      <c r="L1047" s="5"/>
    </row>
    <row r="1048" spans="4:12" x14ac:dyDescent="0.25">
      <c r="D1048" s="16"/>
      <c r="E1048" s="4"/>
      <c r="F1048" s="4"/>
      <c r="K1048" s="5"/>
      <c r="L1048" s="5"/>
    </row>
    <row r="1049" spans="4:12" x14ac:dyDescent="0.25">
      <c r="D1049" s="16"/>
      <c r="E1049" s="4"/>
      <c r="F1049" s="4"/>
      <c r="K1049" s="5"/>
      <c r="L1049" s="5"/>
    </row>
    <row r="1050" spans="4:12" x14ac:dyDescent="0.25">
      <c r="D1050" s="16"/>
      <c r="E1050" s="4"/>
      <c r="F1050" s="4"/>
      <c r="K1050" s="5"/>
      <c r="L1050" s="5"/>
    </row>
    <row r="1051" spans="4:12" x14ac:dyDescent="0.25">
      <c r="D1051" s="16"/>
      <c r="E1051" s="4"/>
      <c r="F1051" s="4"/>
      <c r="K1051" s="5"/>
      <c r="L1051" s="5"/>
    </row>
    <row r="1052" spans="4:12" x14ac:dyDescent="0.25">
      <c r="D1052" s="16"/>
      <c r="E1052" s="4"/>
      <c r="F1052" s="4"/>
      <c r="K1052" s="5"/>
      <c r="L1052" s="5"/>
    </row>
    <row r="1053" spans="4:12" x14ac:dyDescent="0.25">
      <c r="D1053" s="16"/>
      <c r="E1053" s="4"/>
      <c r="F1053" s="4"/>
      <c r="K1053" s="5"/>
      <c r="L1053" s="5"/>
    </row>
    <row r="1054" spans="4:12" x14ac:dyDescent="0.25">
      <c r="D1054" s="16"/>
      <c r="E1054" s="4"/>
      <c r="F1054" s="4"/>
      <c r="K1054" s="5"/>
      <c r="L1054" s="5"/>
    </row>
    <row r="1055" spans="4:12" x14ac:dyDescent="0.25">
      <c r="D1055" s="16"/>
      <c r="E1055" s="4"/>
      <c r="F1055" s="4"/>
      <c r="K1055" s="5"/>
      <c r="L1055" s="5"/>
    </row>
    <row r="1056" spans="4:12" x14ac:dyDescent="0.25">
      <c r="D1056" s="16"/>
      <c r="E1056" s="4"/>
      <c r="F1056" s="4"/>
      <c r="K1056" s="5"/>
      <c r="L1056" s="5"/>
    </row>
    <row r="1057" spans="4:12" x14ac:dyDescent="0.25">
      <c r="D1057" s="16"/>
      <c r="E1057" s="4"/>
      <c r="F1057" s="4"/>
      <c r="K1057" s="5"/>
      <c r="L1057" s="5"/>
    </row>
    <row r="1058" spans="4:12" x14ac:dyDescent="0.25">
      <c r="D1058" s="16"/>
      <c r="E1058" s="4"/>
      <c r="F1058" s="4"/>
      <c r="K1058" s="5"/>
      <c r="L1058" s="5"/>
    </row>
    <row r="1059" spans="4:12" x14ac:dyDescent="0.25">
      <c r="D1059" s="16"/>
      <c r="E1059" s="4"/>
      <c r="F1059" s="4"/>
      <c r="K1059" s="5"/>
      <c r="L1059" s="5"/>
    </row>
    <row r="1060" spans="4:12" x14ac:dyDescent="0.25">
      <c r="D1060" s="16"/>
      <c r="E1060" s="4"/>
      <c r="F1060" s="4"/>
      <c r="K1060" s="5"/>
      <c r="L1060" s="5"/>
    </row>
    <row r="1061" spans="4:12" x14ac:dyDescent="0.25">
      <c r="D1061" s="16"/>
      <c r="E1061" s="4"/>
      <c r="F1061" s="4"/>
      <c r="K1061" s="5"/>
      <c r="L1061" s="5"/>
    </row>
    <row r="1062" spans="4:12" x14ac:dyDescent="0.25">
      <c r="D1062" s="16"/>
      <c r="E1062" s="4"/>
      <c r="F1062" s="4"/>
      <c r="K1062" s="5"/>
      <c r="L1062" s="5"/>
    </row>
    <row r="1063" spans="4:12" x14ac:dyDescent="0.25">
      <c r="D1063" s="16"/>
      <c r="E1063" s="4"/>
      <c r="F1063" s="4"/>
      <c r="K1063" s="5"/>
      <c r="L1063" s="5"/>
    </row>
    <row r="1064" spans="4:12" x14ac:dyDescent="0.25">
      <c r="D1064" s="16"/>
      <c r="E1064" s="4"/>
      <c r="F1064" s="4"/>
      <c r="K1064" s="5"/>
      <c r="L1064" s="5"/>
    </row>
    <row r="1065" spans="4:12" x14ac:dyDescent="0.25">
      <c r="D1065" s="16"/>
      <c r="E1065" s="4"/>
      <c r="F1065" s="4"/>
      <c r="K1065" s="5"/>
      <c r="L1065" s="5"/>
    </row>
    <row r="1066" spans="4:12" x14ac:dyDescent="0.25">
      <c r="D1066" s="16"/>
      <c r="E1066" s="4"/>
      <c r="F1066" s="4"/>
      <c r="K1066" s="5"/>
      <c r="L1066" s="5"/>
    </row>
    <row r="1067" spans="4:12" x14ac:dyDescent="0.25">
      <c r="D1067" s="16"/>
      <c r="E1067" s="4"/>
      <c r="F1067" s="4"/>
      <c r="K1067" s="5"/>
      <c r="L1067" s="5"/>
    </row>
    <row r="1068" spans="4:12" x14ac:dyDescent="0.25">
      <c r="D1068" s="16"/>
      <c r="E1068" s="4"/>
      <c r="F1068" s="4"/>
      <c r="K1068" s="5"/>
      <c r="L1068" s="5"/>
    </row>
    <row r="1069" spans="4:12" x14ac:dyDescent="0.25">
      <c r="D1069" s="16"/>
      <c r="E1069" s="4"/>
      <c r="F1069" s="4"/>
      <c r="K1069" s="5"/>
      <c r="L1069" s="5"/>
    </row>
    <row r="1070" spans="4:12" x14ac:dyDescent="0.25">
      <c r="D1070" s="16"/>
      <c r="E1070" s="4"/>
      <c r="F1070" s="4"/>
      <c r="K1070" s="5"/>
      <c r="L1070" s="5"/>
    </row>
    <row r="1071" spans="4:12" x14ac:dyDescent="0.25">
      <c r="D1071" s="16"/>
      <c r="E1071" s="4"/>
      <c r="F1071" s="4"/>
      <c r="K1071" s="5"/>
      <c r="L1071" s="5"/>
    </row>
    <row r="1072" spans="4:12" x14ac:dyDescent="0.25">
      <c r="D1072" s="16"/>
      <c r="E1072" s="4"/>
      <c r="F1072" s="4"/>
      <c r="K1072" s="5"/>
      <c r="L1072" s="5"/>
    </row>
    <row r="1073" spans="3:13" x14ac:dyDescent="0.25">
      <c r="D1073" s="16"/>
      <c r="E1073" s="4"/>
      <c r="F1073" s="4"/>
      <c r="K1073" s="5"/>
      <c r="L1073" s="5"/>
    </row>
    <row r="1074" spans="3:13" x14ac:dyDescent="0.25">
      <c r="D1074" s="16"/>
      <c r="E1074" s="4"/>
      <c r="F1074" s="4"/>
      <c r="K1074" s="5"/>
      <c r="L1074" s="5"/>
    </row>
    <row r="1075" spans="3:13" x14ac:dyDescent="0.25">
      <c r="D1075" s="16"/>
      <c r="E1075" s="4"/>
      <c r="F1075" s="4"/>
      <c r="K1075" s="5"/>
      <c r="L1075" s="5"/>
    </row>
    <row r="1076" spans="3:13" x14ac:dyDescent="0.25">
      <c r="D1076" s="16"/>
      <c r="E1076" s="4"/>
      <c r="F1076" s="4"/>
      <c r="K1076" s="5"/>
      <c r="L1076" s="5"/>
    </row>
    <row r="1077" spans="3:13" x14ac:dyDescent="0.25">
      <c r="D1077" s="16"/>
      <c r="E1077" s="4"/>
      <c r="F1077" s="4"/>
      <c r="K1077" s="5"/>
      <c r="L1077" s="5"/>
    </row>
    <row r="1078" spans="3:13" s="14" customFormat="1" x14ac:dyDescent="0.25">
      <c r="C1078" s="15"/>
      <c r="D1078" s="15"/>
      <c r="M1078" s="83"/>
    </row>
  </sheetData>
  <autoFilter ref="B5:Q24"/>
  <mergeCells count="2">
    <mergeCell ref="B24:J24"/>
    <mergeCell ref="B4:Q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5:T1079"/>
  <sheetViews>
    <sheetView topLeftCell="F5" zoomScaleNormal="100" workbookViewId="0">
      <pane ySplit="2" topLeftCell="A546" activePane="bottomLeft" state="frozen"/>
      <selection activeCell="E5" sqref="E5"/>
      <selection pane="bottomLeft" activeCell="B7" sqref="B7:Q756"/>
    </sheetView>
  </sheetViews>
  <sheetFormatPr defaultRowHeight="15" x14ac:dyDescent="0.25"/>
  <cols>
    <col min="2" max="3" width="6.85546875" customWidth="1"/>
    <col min="4" max="4" width="14.140625" customWidth="1"/>
    <col min="5" max="5" width="54.5703125" customWidth="1"/>
    <col min="6" max="6" width="14.85546875" bestFit="1" customWidth="1"/>
    <col min="7" max="7" width="14.140625" bestFit="1" customWidth="1"/>
    <col min="8" max="8" width="15" bestFit="1" customWidth="1"/>
    <col min="9" max="9" width="13.140625" bestFit="1" customWidth="1"/>
    <col min="10" max="10" width="14.7109375" bestFit="1" customWidth="1"/>
    <col min="11" max="11" width="16.140625" style="30" bestFit="1" customWidth="1"/>
    <col min="12" max="12" width="14.42578125" style="30" bestFit="1" customWidth="1"/>
    <col min="14" max="14" width="18.42578125" customWidth="1"/>
    <col min="15" max="15" width="15.85546875" bestFit="1" customWidth="1"/>
    <col min="16" max="16" width="17.28515625" bestFit="1" customWidth="1"/>
    <col min="17" max="17" width="14.42578125" bestFit="1" customWidth="1"/>
    <col min="20" max="20" width="13.7109375" bestFit="1" customWidth="1"/>
  </cols>
  <sheetData>
    <row r="5" spans="2:17" ht="15.75" thickBot="1" x14ac:dyDescent="0.3">
      <c r="B5" s="164" t="s">
        <v>6503</v>
      </c>
      <c r="C5" s="164"/>
      <c r="D5" s="164"/>
      <c r="E5" s="164"/>
      <c r="F5" s="164"/>
      <c r="G5" s="164"/>
      <c r="H5" s="164"/>
      <c r="I5" s="164"/>
      <c r="J5" s="164"/>
      <c r="K5" s="164"/>
      <c r="L5" s="164"/>
      <c r="M5" s="164"/>
      <c r="N5" s="164"/>
      <c r="O5" s="164"/>
      <c r="P5" s="164"/>
      <c r="Q5" s="164"/>
    </row>
    <row r="6" spans="2:17" ht="60" customHeight="1" x14ac:dyDescent="0.25">
      <c r="B6" s="85" t="s">
        <v>6449</v>
      </c>
      <c r="C6" s="85" t="s">
        <v>6476</v>
      </c>
      <c r="D6" s="85" t="s">
        <v>6460</v>
      </c>
      <c r="E6" s="85" t="s">
        <v>6450</v>
      </c>
      <c r="F6" s="85" t="s">
        <v>6461</v>
      </c>
      <c r="G6" s="85" t="s">
        <v>6451</v>
      </c>
      <c r="H6" s="85" t="s">
        <v>6501</v>
      </c>
      <c r="I6" s="85" t="s">
        <v>6502</v>
      </c>
      <c r="J6" s="85" t="s">
        <v>6452</v>
      </c>
      <c r="K6" s="85" t="s">
        <v>6453</v>
      </c>
      <c r="L6" s="85" t="s">
        <v>6459</v>
      </c>
      <c r="M6" s="87" t="s">
        <v>6454</v>
      </c>
      <c r="N6" s="86" t="s">
        <v>6455</v>
      </c>
      <c r="O6" s="86" t="s">
        <v>6456</v>
      </c>
      <c r="P6" s="86" t="s">
        <v>6457</v>
      </c>
      <c r="Q6" s="86" t="s">
        <v>6458</v>
      </c>
    </row>
    <row r="7" spans="2:17" x14ac:dyDescent="0.25">
      <c r="B7" s="120">
        <v>1</v>
      </c>
      <c r="C7" s="109" t="s">
        <v>6462</v>
      </c>
      <c r="D7" s="109">
        <v>1200015460</v>
      </c>
      <c r="E7" s="108" t="s">
        <v>1499</v>
      </c>
      <c r="F7" s="109">
        <v>2002</v>
      </c>
      <c r="G7" s="110">
        <v>44389</v>
      </c>
      <c r="H7" s="109">
        <f t="shared" ref="H7:H70" si="0">YEAR(G7)-F7</f>
        <v>19</v>
      </c>
      <c r="I7" s="109">
        <v>15</v>
      </c>
      <c r="J7" s="111">
        <f t="shared" ref="J7:J70" si="1">(95/I7/100)</f>
        <v>6.3333333333333325E-2</v>
      </c>
      <c r="K7" s="112">
        <v>1503369.82</v>
      </c>
      <c r="L7" s="112">
        <v>1</v>
      </c>
      <c r="M7" s="121">
        <v>0</v>
      </c>
      <c r="N7" s="112">
        <f t="shared" ref="N7:N70" si="2">K7*(1+M7)</f>
        <v>1503369.82</v>
      </c>
      <c r="O7" s="112">
        <f t="shared" ref="O7:O70" si="3">H7*J7*N7</f>
        <v>1809055.0167333332</v>
      </c>
      <c r="P7" s="114">
        <f t="shared" ref="P7" si="4">IF(N7-O7&lt;=0,5%*N7,N7-O7)</f>
        <v>75168.491000000009</v>
      </c>
      <c r="Q7" s="115">
        <f t="shared" ref="Q7" si="5">IF(P7=N7*5%,P7,P7*0.9)</f>
        <v>75168.491000000009</v>
      </c>
    </row>
    <row r="8" spans="2:17" x14ac:dyDescent="0.25">
      <c r="B8" s="120">
        <v>2</v>
      </c>
      <c r="C8" s="109" t="s">
        <v>6462</v>
      </c>
      <c r="D8" s="109">
        <v>1200015560</v>
      </c>
      <c r="E8" s="108" t="s">
        <v>1500</v>
      </c>
      <c r="F8" s="109">
        <v>2002</v>
      </c>
      <c r="G8" s="110">
        <v>44389</v>
      </c>
      <c r="H8" s="109">
        <f t="shared" si="0"/>
        <v>19</v>
      </c>
      <c r="I8" s="109">
        <v>3</v>
      </c>
      <c r="J8" s="111">
        <f t="shared" si="1"/>
        <v>0.31666666666666665</v>
      </c>
      <c r="K8" s="112">
        <v>24518.48</v>
      </c>
      <c r="L8" s="112">
        <v>1</v>
      </c>
      <c r="M8" s="121">
        <v>0</v>
      </c>
      <c r="N8" s="112">
        <f t="shared" si="2"/>
        <v>24518.48</v>
      </c>
      <c r="O8" s="112">
        <f t="shared" si="3"/>
        <v>147519.52133333334</v>
      </c>
      <c r="P8" s="114">
        <f t="shared" ref="P8:P71" si="6">IF(N8-O8&lt;=0,5%*N8,N8-O8)</f>
        <v>1225.924</v>
      </c>
      <c r="Q8" s="115">
        <f t="shared" ref="Q8:Q71" si="7">IF(P8=N8*5%,P8,P8*0.9)</f>
        <v>1225.924</v>
      </c>
    </row>
    <row r="9" spans="2:17" x14ac:dyDescent="0.25">
      <c r="B9" s="120">
        <v>3</v>
      </c>
      <c r="C9" s="109" t="s">
        <v>6462</v>
      </c>
      <c r="D9" s="109">
        <v>1200015540</v>
      </c>
      <c r="E9" s="108" t="s">
        <v>1501</v>
      </c>
      <c r="F9" s="109">
        <v>2003</v>
      </c>
      <c r="G9" s="110">
        <v>44389</v>
      </c>
      <c r="H9" s="109">
        <f t="shared" si="0"/>
        <v>18</v>
      </c>
      <c r="I9" s="109">
        <v>5</v>
      </c>
      <c r="J9" s="111">
        <f t="shared" si="1"/>
        <v>0.19</v>
      </c>
      <c r="K9" s="112">
        <v>5893811.4900000002</v>
      </c>
      <c r="L9" s="112">
        <v>1</v>
      </c>
      <c r="M9" s="121">
        <v>0</v>
      </c>
      <c r="N9" s="112">
        <f t="shared" si="2"/>
        <v>5893811.4900000002</v>
      </c>
      <c r="O9" s="112">
        <f t="shared" si="3"/>
        <v>20156835.2958</v>
      </c>
      <c r="P9" s="114">
        <f t="shared" si="6"/>
        <v>294690.57450000005</v>
      </c>
      <c r="Q9" s="115">
        <f t="shared" si="7"/>
        <v>294690.57450000005</v>
      </c>
    </row>
    <row r="10" spans="2:17" x14ac:dyDescent="0.25">
      <c r="B10" s="120">
        <v>4</v>
      </c>
      <c r="C10" s="109" t="s">
        <v>6462</v>
      </c>
      <c r="D10" s="109">
        <v>1200015260</v>
      </c>
      <c r="E10" s="108" t="s">
        <v>1502</v>
      </c>
      <c r="F10" s="109">
        <v>2003</v>
      </c>
      <c r="G10" s="110">
        <v>44389</v>
      </c>
      <c r="H10" s="109">
        <f t="shared" si="0"/>
        <v>18</v>
      </c>
      <c r="I10" s="109">
        <v>15</v>
      </c>
      <c r="J10" s="111">
        <f t="shared" si="1"/>
        <v>6.3333333333333325E-2</v>
      </c>
      <c r="K10" s="112">
        <v>1500228.81</v>
      </c>
      <c r="L10" s="112">
        <v>1</v>
      </c>
      <c r="M10" s="121">
        <v>0</v>
      </c>
      <c r="N10" s="112">
        <f t="shared" si="2"/>
        <v>1500228.81</v>
      </c>
      <c r="O10" s="112">
        <f t="shared" si="3"/>
        <v>1710260.8433999999</v>
      </c>
      <c r="P10" s="114">
        <f t="shared" si="6"/>
        <v>75011.440500000012</v>
      </c>
      <c r="Q10" s="115">
        <f t="shared" si="7"/>
        <v>75011.440500000012</v>
      </c>
    </row>
    <row r="11" spans="2:17" x14ac:dyDescent="0.25">
      <c r="B11" s="120">
        <v>5</v>
      </c>
      <c r="C11" s="109" t="s">
        <v>6462</v>
      </c>
      <c r="D11" s="109">
        <v>1200015220</v>
      </c>
      <c r="E11" s="108" t="s">
        <v>1503</v>
      </c>
      <c r="F11" s="109">
        <v>2003</v>
      </c>
      <c r="G11" s="110">
        <v>44389</v>
      </c>
      <c r="H11" s="109">
        <f t="shared" si="0"/>
        <v>18</v>
      </c>
      <c r="I11" s="109">
        <v>15</v>
      </c>
      <c r="J11" s="111">
        <f t="shared" si="1"/>
        <v>6.3333333333333325E-2</v>
      </c>
      <c r="K11" s="112">
        <v>884084.69</v>
      </c>
      <c r="L11" s="112">
        <v>1</v>
      </c>
      <c r="M11" s="121">
        <v>0</v>
      </c>
      <c r="N11" s="112">
        <f t="shared" si="2"/>
        <v>884084.69</v>
      </c>
      <c r="O11" s="112">
        <f t="shared" si="3"/>
        <v>1007856.5465999999</v>
      </c>
      <c r="P11" s="114">
        <f t="shared" si="6"/>
        <v>44204.234499999999</v>
      </c>
      <c r="Q11" s="115">
        <f t="shared" si="7"/>
        <v>44204.234499999999</v>
      </c>
    </row>
    <row r="12" spans="2:17" x14ac:dyDescent="0.25">
      <c r="B12" s="120">
        <v>6</v>
      </c>
      <c r="C12" s="109" t="s">
        <v>6462</v>
      </c>
      <c r="D12" s="109">
        <v>1200015390</v>
      </c>
      <c r="E12" s="108" t="s">
        <v>1504</v>
      </c>
      <c r="F12" s="109">
        <v>2003</v>
      </c>
      <c r="G12" s="110">
        <v>44389</v>
      </c>
      <c r="H12" s="109">
        <f t="shared" si="0"/>
        <v>18</v>
      </c>
      <c r="I12" s="109">
        <v>5</v>
      </c>
      <c r="J12" s="111">
        <f t="shared" si="1"/>
        <v>0.19</v>
      </c>
      <c r="K12" s="112">
        <v>602522.23</v>
      </c>
      <c r="L12" s="112">
        <v>1</v>
      </c>
      <c r="M12" s="121">
        <v>0</v>
      </c>
      <c r="N12" s="112">
        <f t="shared" si="2"/>
        <v>602522.23</v>
      </c>
      <c r="O12" s="112">
        <f t="shared" si="3"/>
        <v>2060626.0266</v>
      </c>
      <c r="P12" s="114">
        <f t="shared" si="6"/>
        <v>30126.111499999999</v>
      </c>
      <c r="Q12" s="115">
        <f t="shared" si="7"/>
        <v>30126.111499999999</v>
      </c>
    </row>
    <row r="13" spans="2:17" x14ac:dyDescent="0.25">
      <c r="B13" s="120">
        <v>7</v>
      </c>
      <c r="C13" s="109" t="s">
        <v>6462</v>
      </c>
      <c r="D13" s="109">
        <v>1200015320</v>
      </c>
      <c r="E13" s="108" t="s">
        <v>1505</v>
      </c>
      <c r="F13" s="109">
        <v>2003</v>
      </c>
      <c r="G13" s="110">
        <v>44389</v>
      </c>
      <c r="H13" s="109">
        <f t="shared" si="0"/>
        <v>18</v>
      </c>
      <c r="I13" s="109">
        <v>5</v>
      </c>
      <c r="J13" s="111">
        <f t="shared" si="1"/>
        <v>0.19</v>
      </c>
      <c r="K13" s="112">
        <v>84502.2</v>
      </c>
      <c r="L13" s="112">
        <v>1</v>
      </c>
      <c r="M13" s="121">
        <v>0</v>
      </c>
      <c r="N13" s="112">
        <f t="shared" si="2"/>
        <v>84502.2</v>
      </c>
      <c r="O13" s="112">
        <f t="shared" si="3"/>
        <v>288997.52399999998</v>
      </c>
      <c r="P13" s="114">
        <f t="shared" si="6"/>
        <v>4225.1099999999997</v>
      </c>
      <c r="Q13" s="115">
        <f t="shared" si="7"/>
        <v>4225.1099999999997</v>
      </c>
    </row>
    <row r="14" spans="2:17" x14ac:dyDescent="0.25">
      <c r="B14" s="120">
        <v>8</v>
      </c>
      <c r="C14" s="109" t="s">
        <v>6462</v>
      </c>
      <c r="D14" s="109">
        <v>1200015400</v>
      </c>
      <c r="E14" s="108" t="s">
        <v>1506</v>
      </c>
      <c r="F14" s="109">
        <v>2003</v>
      </c>
      <c r="G14" s="110">
        <v>44389</v>
      </c>
      <c r="H14" s="109">
        <f t="shared" si="0"/>
        <v>18</v>
      </c>
      <c r="I14" s="109">
        <v>5</v>
      </c>
      <c r="J14" s="111">
        <f t="shared" si="1"/>
        <v>0.19</v>
      </c>
      <c r="K14" s="112">
        <v>76141.490000000005</v>
      </c>
      <c r="L14" s="112">
        <v>1</v>
      </c>
      <c r="M14" s="121">
        <v>0</v>
      </c>
      <c r="N14" s="112">
        <f t="shared" si="2"/>
        <v>76141.490000000005</v>
      </c>
      <c r="O14" s="112">
        <f t="shared" si="3"/>
        <v>260403.8958</v>
      </c>
      <c r="P14" s="114">
        <f t="shared" si="6"/>
        <v>3807.0745000000006</v>
      </c>
      <c r="Q14" s="115">
        <f t="shared" si="7"/>
        <v>3807.0745000000006</v>
      </c>
    </row>
    <row r="15" spans="2:17" x14ac:dyDescent="0.25">
      <c r="B15" s="120">
        <v>9</v>
      </c>
      <c r="C15" s="109" t="s">
        <v>6462</v>
      </c>
      <c r="D15" s="109">
        <v>1200015360</v>
      </c>
      <c r="E15" s="108" t="s">
        <v>1507</v>
      </c>
      <c r="F15" s="109">
        <v>2003</v>
      </c>
      <c r="G15" s="110">
        <v>44389</v>
      </c>
      <c r="H15" s="109">
        <f t="shared" si="0"/>
        <v>18</v>
      </c>
      <c r="I15" s="109">
        <v>5</v>
      </c>
      <c r="J15" s="111">
        <f t="shared" si="1"/>
        <v>0.19</v>
      </c>
      <c r="K15" s="112">
        <v>69116.3</v>
      </c>
      <c r="L15" s="112">
        <v>1</v>
      </c>
      <c r="M15" s="121">
        <v>0</v>
      </c>
      <c r="N15" s="112">
        <f t="shared" si="2"/>
        <v>69116.3</v>
      </c>
      <c r="O15" s="112">
        <f t="shared" si="3"/>
        <v>236377.74600000001</v>
      </c>
      <c r="P15" s="114">
        <f t="shared" si="6"/>
        <v>3455.8150000000005</v>
      </c>
      <c r="Q15" s="115">
        <f t="shared" si="7"/>
        <v>3455.8150000000005</v>
      </c>
    </row>
    <row r="16" spans="2:17" x14ac:dyDescent="0.25">
      <c r="B16" s="120">
        <v>10</v>
      </c>
      <c r="C16" s="109" t="s">
        <v>6462</v>
      </c>
      <c r="D16" s="109">
        <v>1200015330</v>
      </c>
      <c r="E16" s="108" t="s">
        <v>1505</v>
      </c>
      <c r="F16" s="109">
        <v>2003</v>
      </c>
      <c r="G16" s="110">
        <v>44389</v>
      </c>
      <c r="H16" s="109">
        <f t="shared" si="0"/>
        <v>18</v>
      </c>
      <c r="I16" s="109">
        <v>15</v>
      </c>
      <c r="J16" s="111">
        <f t="shared" si="1"/>
        <v>6.3333333333333325E-2</v>
      </c>
      <c r="K16" s="112">
        <v>37702.85</v>
      </c>
      <c r="L16" s="112">
        <v>1</v>
      </c>
      <c r="M16" s="121">
        <v>0</v>
      </c>
      <c r="N16" s="112">
        <f t="shared" si="2"/>
        <v>37702.85</v>
      </c>
      <c r="O16" s="112">
        <f t="shared" si="3"/>
        <v>42981.248999999996</v>
      </c>
      <c r="P16" s="114">
        <f t="shared" si="6"/>
        <v>1885.1424999999999</v>
      </c>
      <c r="Q16" s="115">
        <f t="shared" si="7"/>
        <v>1885.1424999999999</v>
      </c>
    </row>
    <row r="17" spans="2:17" x14ac:dyDescent="0.25">
      <c r="B17" s="120">
        <v>11</v>
      </c>
      <c r="C17" s="109" t="s">
        <v>6462</v>
      </c>
      <c r="D17" s="109">
        <v>1200015450</v>
      </c>
      <c r="E17" s="108" t="s">
        <v>868</v>
      </c>
      <c r="F17" s="109">
        <v>2003</v>
      </c>
      <c r="G17" s="110">
        <v>44389</v>
      </c>
      <c r="H17" s="109">
        <f t="shared" si="0"/>
        <v>18</v>
      </c>
      <c r="I17" s="109">
        <v>15</v>
      </c>
      <c r="J17" s="111">
        <f t="shared" si="1"/>
        <v>6.3333333333333325E-2</v>
      </c>
      <c r="K17" s="112">
        <v>36773.050000000003</v>
      </c>
      <c r="L17" s="112">
        <v>1</v>
      </c>
      <c r="M17" s="121">
        <v>0</v>
      </c>
      <c r="N17" s="112">
        <f t="shared" si="2"/>
        <v>36773.050000000003</v>
      </c>
      <c r="O17" s="112">
        <f t="shared" si="3"/>
        <v>41921.277000000002</v>
      </c>
      <c r="P17" s="114">
        <f t="shared" si="6"/>
        <v>1838.6525000000001</v>
      </c>
      <c r="Q17" s="115">
        <f t="shared" si="7"/>
        <v>1838.6525000000001</v>
      </c>
    </row>
    <row r="18" spans="2:17" x14ac:dyDescent="0.25">
      <c r="B18" s="120">
        <v>12</v>
      </c>
      <c r="C18" s="109" t="s">
        <v>6462</v>
      </c>
      <c r="D18" s="109">
        <v>1200015350</v>
      </c>
      <c r="E18" s="108" t="s">
        <v>1508</v>
      </c>
      <c r="F18" s="109">
        <v>2003</v>
      </c>
      <c r="G18" s="110">
        <v>44389</v>
      </c>
      <c r="H18" s="109">
        <f t="shared" si="0"/>
        <v>18</v>
      </c>
      <c r="I18" s="109">
        <v>15</v>
      </c>
      <c r="J18" s="111">
        <f t="shared" si="1"/>
        <v>6.3333333333333325E-2</v>
      </c>
      <c r="K18" s="112">
        <v>36735.129999999997</v>
      </c>
      <c r="L18" s="112">
        <v>1</v>
      </c>
      <c r="M18" s="121">
        <v>0</v>
      </c>
      <c r="N18" s="112">
        <f t="shared" si="2"/>
        <v>36735.129999999997</v>
      </c>
      <c r="O18" s="112">
        <f t="shared" si="3"/>
        <v>41878.04819999999</v>
      </c>
      <c r="P18" s="114">
        <f t="shared" si="6"/>
        <v>1836.7565</v>
      </c>
      <c r="Q18" s="115">
        <f t="shared" si="7"/>
        <v>1836.7565</v>
      </c>
    </row>
    <row r="19" spans="2:17" x14ac:dyDescent="0.25">
      <c r="B19" s="120">
        <v>13</v>
      </c>
      <c r="C19" s="109" t="s">
        <v>6462</v>
      </c>
      <c r="D19" s="109">
        <v>1200015180</v>
      </c>
      <c r="E19" s="108" t="s">
        <v>1509</v>
      </c>
      <c r="F19" s="109">
        <v>2003</v>
      </c>
      <c r="G19" s="110">
        <v>44389</v>
      </c>
      <c r="H19" s="109">
        <f t="shared" si="0"/>
        <v>18</v>
      </c>
      <c r="I19" s="109">
        <v>15</v>
      </c>
      <c r="J19" s="111">
        <f t="shared" si="1"/>
        <v>6.3333333333333325E-2</v>
      </c>
      <c r="K19" s="112">
        <v>22324.720000000001</v>
      </c>
      <c r="L19" s="112">
        <v>1</v>
      </c>
      <c r="M19" s="121">
        <v>0</v>
      </c>
      <c r="N19" s="112">
        <f t="shared" si="2"/>
        <v>22324.720000000001</v>
      </c>
      <c r="O19" s="112">
        <f t="shared" si="3"/>
        <v>25450.180799999998</v>
      </c>
      <c r="P19" s="114">
        <f t="shared" si="6"/>
        <v>1116.2360000000001</v>
      </c>
      <c r="Q19" s="115">
        <f t="shared" si="7"/>
        <v>1116.2360000000001</v>
      </c>
    </row>
    <row r="20" spans="2:17" x14ac:dyDescent="0.25">
      <c r="B20" s="120">
        <v>14</v>
      </c>
      <c r="C20" s="109" t="s">
        <v>6462</v>
      </c>
      <c r="D20" s="109">
        <v>1200015550</v>
      </c>
      <c r="E20" s="108" t="s">
        <v>1510</v>
      </c>
      <c r="F20" s="109">
        <v>2003</v>
      </c>
      <c r="G20" s="110">
        <v>44389</v>
      </c>
      <c r="H20" s="109">
        <f t="shared" si="0"/>
        <v>18</v>
      </c>
      <c r="I20" s="109">
        <v>5</v>
      </c>
      <c r="J20" s="111">
        <f t="shared" si="1"/>
        <v>0.19</v>
      </c>
      <c r="K20" s="112">
        <v>9835.3799999999992</v>
      </c>
      <c r="L20" s="112">
        <v>1</v>
      </c>
      <c r="M20" s="121">
        <v>0</v>
      </c>
      <c r="N20" s="112">
        <f t="shared" si="2"/>
        <v>9835.3799999999992</v>
      </c>
      <c r="O20" s="112">
        <f t="shared" si="3"/>
        <v>33636.999599999996</v>
      </c>
      <c r="P20" s="114">
        <f t="shared" si="6"/>
        <v>491.76900000000001</v>
      </c>
      <c r="Q20" s="115">
        <f t="shared" si="7"/>
        <v>491.76900000000001</v>
      </c>
    </row>
    <row r="21" spans="2:17" x14ac:dyDescent="0.25">
      <c r="B21" s="120">
        <v>15</v>
      </c>
      <c r="C21" s="109" t="s">
        <v>6462</v>
      </c>
      <c r="D21" s="109">
        <v>1200015210</v>
      </c>
      <c r="E21" s="108" t="s">
        <v>1511</v>
      </c>
      <c r="F21" s="109">
        <v>2003</v>
      </c>
      <c r="G21" s="110">
        <v>44389</v>
      </c>
      <c r="H21" s="109">
        <f t="shared" si="0"/>
        <v>18</v>
      </c>
      <c r="I21" s="109">
        <v>5</v>
      </c>
      <c r="J21" s="111">
        <f t="shared" si="1"/>
        <v>0.19</v>
      </c>
      <c r="K21" s="112">
        <v>5784.97</v>
      </c>
      <c r="L21" s="112">
        <v>1</v>
      </c>
      <c r="M21" s="121">
        <v>0</v>
      </c>
      <c r="N21" s="112">
        <f t="shared" si="2"/>
        <v>5784.97</v>
      </c>
      <c r="O21" s="112">
        <f t="shared" si="3"/>
        <v>19784.597399999999</v>
      </c>
      <c r="P21" s="114">
        <f t="shared" si="6"/>
        <v>289.24850000000004</v>
      </c>
      <c r="Q21" s="115">
        <f t="shared" si="7"/>
        <v>289.24850000000004</v>
      </c>
    </row>
    <row r="22" spans="2:17" x14ac:dyDescent="0.25">
      <c r="B22" s="120">
        <v>16</v>
      </c>
      <c r="C22" s="109" t="s">
        <v>6462</v>
      </c>
      <c r="D22" s="109">
        <v>1200030610</v>
      </c>
      <c r="E22" s="108" t="s">
        <v>1512</v>
      </c>
      <c r="F22" s="109">
        <v>2003</v>
      </c>
      <c r="G22" s="110">
        <v>44389</v>
      </c>
      <c r="H22" s="109">
        <f t="shared" si="0"/>
        <v>18</v>
      </c>
      <c r="I22" s="109">
        <v>5</v>
      </c>
      <c r="J22" s="111">
        <f t="shared" si="1"/>
        <v>0.19</v>
      </c>
      <c r="K22" s="112">
        <v>3213.15</v>
      </c>
      <c r="L22" s="112">
        <v>1</v>
      </c>
      <c r="M22" s="121">
        <v>0</v>
      </c>
      <c r="N22" s="112">
        <f t="shared" si="2"/>
        <v>3213.15</v>
      </c>
      <c r="O22" s="112">
        <f t="shared" si="3"/>
        <v>10988.973</v>
      </c>
      <c r="P22" s="114">
        <f t="shared" si="6"/>
        <v>160.65750000000003</v>
      </c>
      <c r="Q22" s="115">
        <f t="shared" si="7"/>
        <v>160.65750000000003</v>
      </c>
    </row>
    <row r="23" spans="2:17" x14ac:dyDescent="0.25">
      <c r="B23" s="120">
        <v>17</v>
      </c>
      <c r="C23" s="109" t="s">
        <v>6462</v>
      </c>
      <c r="D23" s="109">
        <v>1200015590</v>
      </c>
      <c r="E23" s="108" t="s">
        <v>1513</v>
      </c>
      <c r="F23" s="109">
        <v>2004</v>
      </c>
      <c r="G23" s="110">
        <v>44389</v>
      </c>
      <c r="H23" s="109">
        <f t="shared" si="0"/>
        <v>17</v>
      </c>
      <c r="I23" s="109">
        <v>15</v>
      </c>
      <c r="J23" s="111">
        <f t="shared" si="1"/>
        <v>6.3333333333333325E-2</v>
      </c>
      <c r="K23" s="112">
        <v>1372356</v>
      </c>
      <c r="L23" s="112">
        <v>1</v>
      </c>
      <c r="M23" s="121">
        <v>0</v>
      </c>
      <c r="N23" s="112">
        <f t="shared" si="2"/>
        <v>1372356</v>
      </c>
      <c r="O23" s="112">
        <f t="shared" si="3"/>
        <v>1477569.9599999997</v>
      </c>
      <c r="P23" s="114">
        <f t="shared" si="6"/>
        <v>68617.8</v>
      </c>
      <c r="Q23" s="115">
        <f t="shared" si="7"/>
        <v>68617.8</v>
      </c>
    </row>
    <row r="24" spans="2:17" x14ac:dyDescent="0.25">
      <c r="B24" s="120">
        <v>18</v>
      </c>
      <c r="C24" s="109" t="s">
        <v>6462</v>
      </c>
      <c r="D24" s="109">
        <v>1200015270</v>
      </c>
      <c r="E24" s="108" t="s">
        <v>1514</v>
      </c>
      <c r="F24" s="109">
        <v>2004</v>
      </c>
      <c r="G24" s="110">
        <v>44389</v>
      </c>
      <c r="H24" s="109">
        <f t="shared" si="0"/>
        <v>17</v>
      </c>
      <c r="I24" s="109">
        <v>8</v>
      </c>
      <c r="J24" s="111">
        <f t="shared" si="1"/>
        <v>0.11874999999999999</v>
      </c>
      <c r="K24" s="112">
        <v>851986.9</v>
      </c>
      <c r="L24" s="112">
        <v>1</v>
      </c>
      <c r="M24" s="121">
        <v>0</v>
      </c>
      <c r="N24" s="112">
        <f t="shared" si="2"/>
        <v>851986.9</v>
      </c>
      <c r="O24" s="112">
        <f t="shared" si="3"/>
        <v>1719948.5543749998</v>
      </c>
      <c r="P24" s="114">
        <f t="shared" si="6"/>
        <v>42599.345000000001</v>
      </c>
      <c r="Q24" s="115">
        <f t="shared" si="7"/>
        <v>42599.345000000001</v>
      </c>
    </row>
    <row r="25" spans="2:17" x14ac:dyDescent="0.25">
      <c r="B25" s="120">
        <v>19</v>
      </c>
      <c r="C25" s="109" t="s">
        <v>6462</v>
      </c>
      <c r="D25" s="109">
        <v>1200015510</v>
      </c>
      <c r="E25" s="108" t="s">
        <v>1515</v>
      </c>
      <c r="F25" s="109">
        <v>2004</v>
      </c>
      <c r="G25" s="110">
        <v>44389</v>
      </c>
      <c r="H25" s="109">
        <f t="shared" si="0"/>
        <v>17</v>
      </c>
      <c r="I25" s="109">
        <v>5</v>
      </c>
      <c r="J25" s="111">
        <f t="shared" si="1"/>
        <v>0.19</v>
      </c>
      <c r="K25" s="112">
        <v>677696</v>
      </c>
      <c r="L25" s="112">
        <v>1</v>
      </c>
      <c r="M25" s="121">
        <v>0</v>
      </c>
      <c r="N25" s="112">
        <f t="shared" si="2"/>
        <v>677696</v>
      </c>
      <c r="O25" s="112">
        <f t="shared" si="3"/>
        <v>2188958.08</v>
      </c>
      <c r="P25" s="114">
        <f t="shared" si="6"/>
        <v>33884.800000000003</v>
      </c>
      <c r="Q25" s="115">
        <f t="shared" si="7"/>
        <v>33884.800000000003</v>
      </c>
    </row>
    <row r="26" spans="2:17" x14ac:dyDescent="0.25">
      <c r="B26" s="120">
        <v>20</v>
      </c>
      <c r="C26" s="109" t="s">
        <v>6462</v>
      </c>
      <c r="D26" s="109">
        <v>1200015580</v>
      </c>
      <c r="E26" s="108" t="s">
        <v>1513</v>
      </c>
      <c r="F26" s="109">
        <v>2004</v>
      </c>
      <c r="G26" s="110">
        <v>44389</v>
      </c>
      <c r="H26" s="109">
        <f t="shared" si="0"/>
        <v>17</v>
      </c>
      <c r="I26" s="109">
        <v>15</v>
      </c>
      <c r="J26" s="111">
        <f t="shared" si="1"/>
        <v>6.3333333333333325E-2</v>
      </c>
      <c r="K26" s="112">
        <v>282117.34999999998</v>
      </c>
      <c r="L26" s="112">
        <v>1</v>
      </c>
      <c r="M26" s="121">
        <v>0</v>
      </c>
      <c r="N26" s="112">
        <f t="shared" si="2"/>
        <v>282117.34999999998</v>
      </c>
      <c r="O26" s="112">
        <f t="shared" si="3"/>
        <v>303746.34683333326</v>
      </c>
      <c r="P26" s="114">
        <f t="shared" si="6"/>
        <v>14105.8675</v>
      </c>
      <c r="Q26" s="115">
        <f t="shared" si="7"/>
        <v>14105.8675</v>
      </c>
    </row>
    <row r="27" spans="2:17" x14ac:dyDescent="0.25">
      <c r="B27" s="120">
        <v>21</v>
      </c>
      <c r="C27" s="109" t="s">
        <v>6462</v>
      </c>
      <c r="D27" s="109">
        <v>1200015500</v>
      </c>
      <c r="E27" s="108" t="s">
        <v>1515</v>
      </c>
      <c r="F27" s="109">
        <v>2004</v>
      </c>
      <c r="G27" s="110">
        <v>44389</v>
      </c>
      <c r="H27" s="109">
        <f t="shared" si="0"/>
        <v>17</v>
      </c>
      <c r="I27" s="109">
        <v>5</v>
      </c>
      <c r="J27" s="111">
        <f t="shared" si="1"/>
        <v>0.19</v>
      </c>
      <c r="K27" s="112">
        <v>149721.44</v>
      </c>
      <c r="L27" s="112">
        <v>1</v>
      </c>
      <c r="M27" s="121">
        <v>0</v>
      </c>
      <c r="N27" s="112">
        <f t="shared" si="2"/>
        <v>149721.44</v>
      </c>
      <c r="O27" s="112">
        <f t="shared" si="3"/>
        <v>483600.2512</v>
      </c>
      <c r="P27" s="114">
        <f t="shared" si="6"/>
        <v>7486.0720000000001</v>
      </c>
      <c r="Q27" s="115">
        <f t="shared" si="7"/>
        <v>7486.0720000000001</v>
      </c>
    </row>
    <row r="28" spans="2:17" x14ac:dyDescent="0.25">
      <c r="B28" s="120">
        <v>22</v>
      </c>
      <c r="C28" s="109" t="s">
        <v>6462</v>
      </c>
      <c r="D28" s="109">
        <v>1200015530</v>
      </c>
      <c r="E28" s="108" t="s">
        <v>1516</v>
      </c>
      <c r="F28" s="109">
        <v>2004</v>
      </c>
      <c r="G28" s="110">
        <v>44389</v>
      </c>
      <c r="H28" s="109">
        <f t="shared" si="0"/>
        <v>17</v>
      </c>
      <c r="I28" s="109">
        <v>15</v>
      </c>
      <c r="J28" s="111">
        <f t="shared" si="1"/>
        <v>6.3333333333333325E-2</v>
      </c>
      <c r="K28" s="112">
        <v>135482</v>
      </c>
      <c r="L28" s="112">
        <v>1</v>
      </c>
      <c r="M28" s="121">
        <v>0</v>
      </c>
      <c r="N28" s="112">
        <f t="shared" si="2"/>
        <v>135482</v>
      </c>
      <c r="O28" s="112">
        <f t="shared" si="3"/>
        <v>145868.95333333331</v>
      </c>
      <c r="P28" s="114">
        <f t="shared" si="6"/>
        <v>6774.1</v>
      </c>
      <c r="Q28" s="115">
        <f t="shared" si="7"/>
        <v>6774.1</v>
      </c>
    </row>
    <row r="29" spans="2:17" x14ac:dyDescent="0.25">
      <c r="B29" s="120">
        <v>23</v>
      </c>
      <c r="C29" s="109" t="s">
        <v>6462</v>
      </c>
      <c r="D29" s="109">
        <v>1200015130</v>
      </c>
      <c r="E29" s="108" t="s">
        <v>1517</v>
      </c>
      <c r="F29" s="109">
        <v>2004</v>
      </c>
      <c r="G29" s="110">
        <v>44389</v>
      </c>
      <c r="H29" s="109">
        <f t="shared" si="0"/>
        <v>17</v>
      </c>
      <c r="I29" s="109">
        <v>5</v>
      </c>
      <c r="J29" s="111">
        <f t="shared" si="1"/>
        <v>0.19</v>
      </c>
      <c r="K29" s="112">
        <v>131629.38</v>
      </c>
      <c r="L29" s="112">
        <v>1</v>
      </c>
      <c r="M29" s="121">
        <v>0</v>
      </c>
      <c r="N29" s="112">
        <f t="shared" si="2"/>
        <v>131629.38</v>
      </c>
      <c r="O29" s="112">
        <f t="shared" si="3"/>
        <v>425162.89740000002</v>
      </c>
      <c r="P29" s="114">
        <f t="shared" si="6"/>
        <v>6581.469000000001</v>
      </c>
      <c r="Q29" s="115">
        <f t="shared" si="7"/>
        <v>6581.469000000001</v>
      </c>
    </row>
    <row r="30" spans="2:17" x14ac:dyDescent="0.25">
      <c r="B30" s="120">
        <v>24</v>
      </c>
      <c r="C30" s="109" t="s">
        <v>6462</v>
      </c>
      <c r="D30" s="109">
        <v>1200015610</v>
      </c>
      <c r="E30" s="108" t="s">
        <v>1518</v>
      </c>
      <c r="F30" s="109">
        <v>2004</v>
      </c>
      <c r="G30" s="110">
        <v>44389</v>
      </c>
      <c r="H30" s="109">
        <f t="shared" si="0"/>
        <v>17</v>
      </c>
      <c r="I30" s="109">
        <v>5</v>
      </c>
      <c r="J30" s="111">
        <f t="shared" si="1"/>
        <v>0.19</v>
      </c>
      <c r="K30" s="112">
        <v>101359.39</v>
      </c>
      <c r="L30" s="112">
        <v>1</v>
      </c>
      <c r="M30" s="121">
        <v>0</v>
      </c>
      <c r="N30" s="112">
        <f t="shared" si="2"/>
        <v>101359.39</v>
      </c>
      <c r="O30" s="112">
        <f t="shared" si="3"/>
        <v>327390.8297</v>
      </c>
      <c r="P30" s="114">
        <f t="shared" si="6"/>
        <v>5067.9695000000002</v>
      </c>
      <c r="Q30" s="115">
        <f t="shared" si="7"/>
        <v>5067.9695000000002</v>
      </c>
    </row>
    <row r="31" spans="2:17" x14ac:dyDescent="0.25">
      <c r="B31" s="120">
        <v>25</v>
      </c>
      <c r="C31" s="109" t="s">
        <v>6462</v>
      </c>
      <c r="D31" s="109">
        <v>1200015280</v>
      </c>
      <c r="E31" s="108" t="s">
        <v>1505</v>
      </c>
      <c r="F31" s="109">
        <v>2004</v>
      </c>
      <c r="G31" s="110">
        <v>44389</v>
      </c>
      <c r="H31" s="109">
        <f t="shared" si="0"/>
        <v>17</v>
      </c>
      <c r="I31" s="109">
        <v>5</v>
      </c>
      <c r="J31" s="111">
        <f t="shared" si="1"/>
        <v>0.19</v>
      </c>
      <c r="K31" s="112">
        <v>96905.95</v>
      </c>
      <c r="L31" s="112">
        <v>1</v>
      </c>
      <c r="M31" s="121">
        <v>0</v>
      </c>
      <c r="N31" s="112">
        <f t="shared" si="2"/>
        <v>96905.95</v>
      </c>
      <c r="O31" s="112">
        <f t="shared" si="3"/>
        <v>313006.21850000002</v>
      </c>
      <c r="P31" s="114">
        <f t="shared" si="6"/>
        <v>4845.2974999999997</v>
      </c>
      <c r="Q31" s="115">
        <f t="shared" si="7"/>
        <v>4845.2974999999997</v>
      </c>
    </row>
    <row r="32" spans="2:17" x14ac:dyDescent="0.25">
      <c r="B32" s="120">
        <v>26</v>
      </c>
      <c r="C32" s="109" t="s">
        <v>6462</v>
      </c>
      <c r="D32" s="109">
        <v>1200015300</v>
      </c>
      <c r="E32" s="108" t="s">
        <v>1505</v>
      </c>
      <c r="F32" s="109">
        <v>2004</v>
      </c>
      <c r="G32" s="110">
        <v>44389</v>
      </c>
      <c r="H32" s="109">
        <f t="shared" si="0"/>
        <v>17</v>
      </c>
      <c r="I32" s="109">
        <v>5</v>
      </c>
      <c r="J32" s="111">
        <f t="shared" si="1"/>
        <v>0.19</v>
      </c>
      <c r="K32" s="112">
        <v>96905.95</v>
      </c>
      <c r="L32" s="112">
        <v>1</v>
      </c>
      <c r="M32" s="121">
        <v>0</v>
      </c>
      <c r="N32" s="112">
        <f t="shared" si="2"/>
        <v>96905.95</v>
      </c>
      <c r="O32" s="112">
        <f t="shared" si="3"/>
        <v>313006.21850000002</v>
      </c>
      <c r="P32" s="114">
        <f t="shared" si="6"/>
        <v>4845.2974999999997</v>
      </c>
      <c r="Q32" s="115">
        <f t="shared" si="7"/>
        <v>4845.2974999999997</v>
      </c>
    </row>
    <row r="33" spans="1:17" x14ac:dyDescent="0.25">
      <c r="B33" s="120">
        <v>27</v>
      </c>
      <c r="C33" s="109" t="s">
        <v>6462</v>
      </c>
      <c r="D33" s="109">
        <v>1200015600</v>
      </c>
      <c r="E33" s="108" t="s">
        <v>1513</v>
      </c>
      <c r="F33" s="109">
        <v>2004</v>
      </c>
      <c r="G33" s="110">
        <v>44389</v>
      </c>
      <c r="H33" s="109">
        <f t="shared" si="0"/>
        <v>17</v>
      </c>
      <c r="I33" s="109">
        <v>15</v>
      </c>
      <c r="J33" s="111">
        <f t="shared" si="1"/>
        <v>6.3333333333333325E-2</v>
      </c>
      <c r="K33" s="112">
        <v>38883</v>
      </c>
      <c r="L33" s="112">
        <v>1</v>
      </c>
      <c r="M33" s="121">
        <v>0</v>
      </c>
      <c r="N33" s="112">
        <f t="shared" si="2"/>
        <v>38883</v>
      </c>
      <c r="O33" s="112">
        <f t="shared" si="3"/>
        <v>41864.029999999992</v>
      </c>
      <c r="P33" s="114">
        <f t="shared" si="6"/>
        <v>1944.15</v>
      </c>
      <c r="Q33" s="115">
        <f t="shared" si="7"/>
        <v>1944.15</v>
      </c>
    </row>
    <row r="34" spans="1:17" x14ac:dyDescent="0.25">
      <c r="B34" s="120">
        <v>28</v>
      </c>
      <c r="C34" s="109" t="s">
        <v>6462</v>
      </c>
      <c r="D34" s="109">
        <v>1200015290</v>
      </c>
      <c r="E34" s="108" t="s">
        <v>1505</v>
      </c>
      <c r="F34" s="109">
        <v>2004</v>
      </c>
      <c r="G34" s="110">
        <v>44389</v>
      </c>
      <c r="H34" s="109">
        <f t="shared" si="0"/>
        <v>17</v>
      </c>
      <c r="I34" s="109">
        <v>15</v>
      </c>
      <c r="J34" s="111">
        <f t="shared" si="1"/>
        <v>6.3333333333333325E-2</v>
      </c>
      <c r="K34" s="112">
        <v>27817.42</v>
      </c>
      <c r="L34" s="112">
        <v>1</v>
      </c>
      <c r="M34" s="121">
        <v>0</v>
      </c>
      <c r="N34" s="112">
        <f t="shared" si="2"/>
        <v>27817.42</v>
      </c>
      <c r="O34" s="112">
        <f t="shared" si="3"/>
        <v>29950.088866666658</v>
      </c>
      <c r="P34" s="114">
        <f t="shared" si="6"/>
        <v>1390.8710000000001</v>
      </c>
      <c r="Q34" s="115">
        <f t="shared" si="7"/>
        <v>1390.8710000000001</v>
      </c>
    </row>
    <row r="35" spans="1:17" x14ac:dyDescent="0.25">
      <c r="B35" s="120">
        <v>29</v>
      </c>
      <c r="C35" s="109" t="s">
        <v>6462</v>
      </c>
      <c r="D35" s="109">
        <v>1200015310</v>
      </c>
      <c r="E35" s="108" t="s">
        <v>1505</v>
      </c>
      <c r="F35" s="109">
        <v>2004</v>
      </c>
      <c r="G35" s="110">
        <v>44389</v>
      </c>
      <c r="H35" s="109">
        <f t="shared" si="0"/>
        <v>17</v>
      </c>
      <c r="I35" s="109">
        <v>15</v>
      </c>
      <c r="J35" s="111">
        <f t="shared" si="1"/>
        <v>6.3333333333333325E-2</v>
      </c>
      <c r="K35" s="112">
        <v>25206.720000000001</v>
      </c>
      <c r="L35" s="112">
        <v>1</v>
      </c>
      <c r="M35" s="121">
        <v>0</v>
      </c>
      <c r="N35" s="112">
        <f t="shared" si="2"/>
        <v>25206.720000000001</v>
      </c>
      <c r="O35" s="112">
        <f t="shared" si="3"/>
        <v>27139.235199999996</v>
      </c>
      <c r="P35" s="114">
        <f t="shared" si="6"/>
        <v>1260.3360000000002</v>
      </c>
      <c r="Q35" s="115">
        <f t="shared" si="7"/>
        <v>1260.3360000000002</v>
      </c>
    </row>
    <row r="36" spans="1:17" x14ac:dyDescent="0.25">
      <c r="B36" s="120">
        <v>30</v>
      </c>
      <c r="C36" s="109" t="s">
        <v>6462</v>
      </c>
      <c r="D36" s="109">
        <v>1200015570</v>
      </c>
      <c r="E36" s="108" t="s">
        <v>1513</v>
      </c>
      <c r="F36" s="109">
        <v>2004</v>
      </c>
      <c r="G36" s="110">
        <v>44389</v>
      </c>
      <c r="H36" s="109">
        <f t="shared" si="0"/>
        <v>17</v>
      </c>
      <c r="I36" s="109">
        <v>15</v>
      </c>
      <c r="J36" s="111">
        <f t="shared" si="1"/>
        <v>6.3333333333333325E-2</v>
      </c>
      <c r="K36" s="112">
        <v>19730.41</v>
      </c>
      <c r="L36" s="112">
        <v>1</v>
      </c>
      <c r="M36" s="121">
        <v>0</v>
      </c>
      <c r="N36" s="112">
        <f t="shared" si="2"/>
        <v>19730.41</v>
      </c>
      <c r="O36" s="112">
        <f t="shared" si="3"/>
        <v>21243.074766666661</v>
      </c>
      <c r="P36" s="114">
        <f t="shared" si="6"/>
        <v>986.52050000000008</v>
      </c>
      <c r="Q36" s="115">
        <f t="shared" si="7"/>
        <v>986.52050000000008</v>
      </c>
    </row>
    <row r="37" spans="1:17" x14ac:dyDescent="0.25">
      <c r="B37" s="120">
        <v>31</v>
      </c>
      <c r="C37" s="109" t="s">
        <v>6462</v>
      </c>
      <c r="D37" s="109">
        <v>1200015230</v>
      </c>
      <c r="E37" s="108" t="s">
        <v>1519</v>
      </c>
      <c r="F37" s="109">
        <v>2004</v>
      </c>
      <c r="G37" s="110">
        <v>44389</v>
      </c>
      <c r="H37" s="109">
        <f t="shared" si="0"/>
        <v>17</v>
      </c>
      <c r="I37" s="109">
        <v>5</v>
      </c>
      <c r="J37" s="111">
        <f t="shared" si="1"/>
        <v>0.19</v>
      </c>
      <c r="K37" s="112">
        <v>10336.39</v>
      </c>
      <c r="L37" s="112">
        <v>1</v>
      </c>
      <c r="M37" s="121">
        <v>0</v>
      </c>
      <c r="N37" s="112">
        <f t="shared" si="2"/>
        <v>10336.39</v>
      </c>
      <c r="O37" s="112">
        <f t="shared" si="3"/>
        <v>33386.539700000001</v>
      </c>
      <c r="P37" s="114">
        <f t="shared" si="6"/>
        <v>516.81949999999995</v>
      </c>
      <c r="Q37" s="115">
        <f t="shared" si="7"/>
        <v>516.81949999999995</v>
      </c>
    </row>
    <row r="38" spans="1:17" x14ac:dyDescent="0.25">
      <c r="B38" s="120">
        <v>32</v>
      </c>
      <c r="C38" s="109" t="s">
        <v>6462</v>
      </c>
      <c r="D38" s="109">
        <v>1200030620</v>
      </c>
      <c r="E38" s="108" t="s">
        <v>1505</v>
      </c>
      <c r="F38" s="109">
        <v>2004</v>
      </c>
      <c r="G38" s="110">
        <v>44389</v>
      </c>
      <c r="H38" s="109">
        <f t="shared" si="0"/>
        <v>17</v>
      </c>
      <c r="I38" s="109">
        <v>5</v>
      </c>
      <c r="J38" s="111">
        <f t="shared" si="1"/>
        <v>0.19</v>
      </c>
      <c r="K38" s="112">
        <v>4501.2</v>
      </c>
      <c r="L38" s="112">
        <v>1</v>
      </c>
      <c r="M38" s="121">
        <v>0</v>
      </c>
      <c r="N38" s="112">
        <f t="shared" si="2"/>
        <v>4501.2</v>
      </c>
      <c r="O38" s="112">
        <f t="shared" si="3"/>
        <v>14538.876</v>
      </c>
      <c r="P38" s="114">
        <f t="shared" si="6"/>
        <v>225.06</v>
      </c>
      <c r="Q38" s="115">
        <f t="shared" si="7"/>
        <v>225.06</v>
      </c>
    </row>
    <row r="39" spans="1:17" x14ac:dyDescent="0.25">
      <c r="B39" s="120">
        <v>33</v>
      </c>
      <c r="C39" s="109" t="s">
        <v>6462</v>
      </c>
      <c r="D39" s="109">
        <v>1200030640</v>
      </c>
      <c r="E39" s="108" t="s">
        <v>1505</v>
      </c>
      <c r="F39" s="109">
        <v>2004</v>
      </c>
      <c r="G39" s="110">
        <v>44389</v>
      </c>
      <c r="H39" s="109">
        <f t="shared" si="0"/>
        <v>17</v>
      </c>
      <c r="I39" s="109">
        <v>5</v>
      </c>
      <c r="J39" s="111">
        <f t="shared" si="1"/>
        <v>0.19</v>
      </c>
      <c r="K39" s="112">
        <v>2774.89</v>
      </c>
      <c r="L39" s="112">
        <v>1</v>
      </c>
      <c r="M39" s="121">
        <v>0</v>
      </c>
      <c r="N39" s="112">
        <f t="shared" si="2"/>
        <v>2774.89</v>
      </c>
      <c r="O39" s="112">
        <f t="shared" si="3"/>
        <v>8962.8946999999989</v>
      </c>
      <c r="P39" s="114">
        <f t="shared" si="6"/>
        <v>138.74449999999999</v>
      </c>
      <c r="Q39" s="115">
        <f t="shared" si="7"/>
        <v>138.74449999999999</v>
      </c>
    </row>
    <row r="40" spans="1:17" x14ac:dyDescent="0.25">
      <c r="B40" s="120">
        <v>34</v>
      </c>
      <c r="C40" s="109" t="s">
        <v>6462</v>
      </c>
      <c r="D40" s="109">
        <v>1200015240</v>
      </c>
      <c r="E40" s="108" t="s">
        <v>1520</v>
      </c>
      <c r="F40" s="109">
        <v>2005</v>
      </c>
      <c r="G40" s="110">
        <v>44389</v>
      </c>
      <c r="H40" s="109">
        <f t="shared" si="0"/>
        <v>16</v>
      </c>
      <c r="I40" s="109">
        <v>15</v>
      </c>
      <c r="J40" s="111">
        <f t="shared" si="1"/>
        <v>6.3333333333333325E-2</v>
      </c>
      <c r="K40" s="112">
        <v>487861</v>
      </c>
      <c r="L40" s="112">
        <v>1</v>
      </c>
      <c r="M40" s="121">
        <v>0</v>
      </c>
      <c r="N40" s="112">
        <f t="shared" si="2"/>
        <v>487861</v>
      </c>
      <c r="O40" s="112">
        <f t="shared" si="3"/>
        <v>494365.8133333333</v>
      </c>
      <c r="P40" s="114">
        <f t="shared" si="6"/>
        <v>24393.050000000003</v>
      </c>
      <c r="Q40" s="115">
        <f t="shared" si="7"/>
        <v>24393.050000000003</v>
      </c>
    </row>
    <row r="41" spans="1:17" x14ac:dyDescent="0.25">
      <c r="B41" s="120">
        <v>35</v>
      </c>
      <c r="C41" s="109" t="s">
        <v>6462</v>
      </c>
      <c r="D41" s="109">
        <v>1200015410</v>
      </c>
      <c r="E41" s="108" t="s">
        <v>1521</v>
      </c>
      <c r="F41" s="109">
        <v>2005</v>
      </c>
      <c r="G41" s="110">
        <v>44389</v>
      </c>
      <c r="H41" s="109">
        <f t="shared" si="0"/>
        <v>16</v>
      </c>
      <c r="I41" s="109">
        <v>15</v>
      </c>
      <c r="J41" s="111">
        <f t="shared" si="1"/>
        <v>6.3333333333333325E-2</v>
      </c>
      <c r="K41" s="112">
        <v>352500</v>
      </c>
      <c r="L41" s="112">
        <v>1</v>
      </c>
      <c r="M41" s="121">
        <v>0</v>
      </c>
      <c r="N41" s="112">
        <f t="shared" si="2"/>
        <v>352500</v>
      </c>
      <c r="O41" s="112">
        <f t="shared" si="3"/>
        <v>357199.99999999994</v>
      </c>
      <c r="P41" s="114">
        <f t="shared" si="6"/>
        <v>17625</v>
      </c>
      <c r="Q41" s="115">
        <f t="shared" si="7"/>
        <v>17625</v>
      </c>
    </row>
    <row r="42" spans="1:17" x14ac:dyDescent="0.25">
      <c r="B42" s="120">
        <v>36</v>
      </c>
      <c r="C42" s="109" t="s">
        <v>6462</v>
      </c>
      <c r="D42" s="109">
        <v>1200015420</v>
      </c>
      <c r="E42" s="108" t="s">
        <v>1522</v>
      </c>
      <c r="F42" s="109">
        <v>2005</v>
      </c>
      <c r="G42" s="110">
        <v>44389</v>
      </c>
      <c r="H42" s="109">
        <f t="shared" si="0"/>
        <v>16</v>
      </c>
      <c r="I42" s="109">
        <v>15</v>
      </c>
      <c r="J42" s="111">
        <f t="shared" si="1"/>
        <v>6.3333333333333325E-2</v>
      </c>
      <c r="K42" s="112">
        <v>267500</v>
      </c>
      <c r="L42" s="112">
        <v>1</v>
      </c>
      <c r="M42" s="121">
        <v>0</v>
      </c>
      <c r="N42" s="112">
        <f t="shared" si="2"/>
        <v>267500</v>
      </c>
      <c r="O42" s="112">
        <f t="shared" si="3"/>
        <v>271066.66666666663</v>
      </c>
      <c r="P42" s="114">
        <f t="shared" si="6"/>
        <v>13375</v>
      </c>
      <c r="Q42" s="115">
        <f t="shared" si="7"/>
        <v>13375</v>
      </c>
    </row>
    <row r="43" spans="1:17" x14ac:dyDescent="0.25">
      <c r="B43" s="120">
        <v>37</v>
      </c>
      <c r="C43" s="109" t="s">
        <v>6462</v>
      </c>
      <c r="D43" s="109">
        <v>1200015470</v>
      </c>
      <c r="E43" s="108" t="s">
        <v>1523</v>
      </c>
      <c r="F43" s="109">
        <v>2005</v>
      </c>
      <c r="G43" s="110">
        <v>44389</v>
      </c>
      <c r="H43" s="109">
        <f t="shared" si="0"/>
        <v>16</v>
      </c>
      <c r="I43" s="109">
        <v>15</v>
      </c>
      <c r="J43" s="111">
        <f t="shared" si="1"/>
        <v>6.3333333333333325E-2</v>
      </c>
      <c r="K43" s="112">
        <v>136712</v>
      </c>
      <c r="L43" s="112">
        <v>1</v>
      </c>
      <c r="M43" s="121">
        <v>0</v>
      </c>
      <c r="N43" s="112">
        <f t="shared" si="2"/>
        <v>136712</v>
      </c>
      <c r="O43" s="112">
        <f t="shared" si="3"/>
        <v>138534.82666666666</v>
      </c>
      <c r="P43" s="114">
        <f t="shared" si="6"/>
        <v>6835.6</v>
      </c>
      <c r="Q43" s="115">
        <f t="shared" si="7"/>
        <v>6835.6</v>
      </c>
    </row>
    <row r="44" spans="1:17" x14ac:dyDescent="0.25">
      <c r="B44" s="120">
        <v>38</v>
      </c>
      <c r="C44" s="109" t="s">
        <v>6462</v>
      </c>
      <c r="D44" s="109">
        <v>1200030630</v>
      </c>
      <c r="E44" s="108" t="s">
        <v>1505</v>
      </c>
      <c r="F44" s="109">
        <v>2005</v>
      </c>
      <c r="G44" s="110">
        <v>44389</v>
      </c>
      <c r="H44" s="109">
        <f t="shared" si="0"/>
        <v>16</v>
      </c>
      <c r="I44" s="109">
        <v>15</v>
      </c>
      <c r="J44" s="111">
        <f t="shared" si="1"/>
        <v>6.3333333333333325E-2</v>
      </c>
      <c r="K44" s="112">
        <v>12320</v>
      </c>
      <c r="L44" s="112">
        <v>1</v>
      </c>
      <c r="M44" s="121">
        <v>0</v>
      </c>
      <c r="N44" s="112">
        <f t="shared" si="2"/>
        <v>12320</v>
      </c>
      <c r="O44" s="112">
        <f t="shared" si="3"/>
        <v>12484.266666666665</v>
      </c>
      <c r="P44" s="114">
        <f t="shared" si="6"/>
        <v>616</v>
      </c>
      <c r="Q44" s="115">
        <f t="shared" si="7"/>
        <v>616</v>
      </c>
    </row>
    <row r="45" spans="1:17" x14ac:dyDescent="0.25">
      <c r="B45" s="120">
        <v>39</v>
      </c>
      <c r="C45" s="109" t="s">
        <v>6462</v>
      </c>
      <c r="D45" s="109">
        <v>1200015190</v>
      </c>
      <c r="E45" s="108" t="s">
        <v>1524</v>
      </c>
      <c r="F45" s="109">
        <v>2005</v>
      </c>
      <c r="G45" s="110">
        <v>44389</v>
      </c>
      <c r="H45" s="109">
        <f t="shared" si="0"/>
        <v>16</v>
      </c>
      <c r="I45" s="109">
        <v>5</v>
      </c>
      <c r="J45" s="111">
        <f t="shared" si="1"/>
        <v>0.19</v>
      </c>
      <c r="K45" s="112">
        <v>7691</v>
      </c>
      <c r="L45" s="112">
        <v>1</v>
      </c>
      <c r="M45" s="121">
        <v>0</v>
      </c>
      <c r="N45" s="112">
        <f t="shared" si="2"/>
        <v>7691</v>
      </c>
      <c r="O45" s="112">
        <f t="shared" si="3"/>
        <v>23380.639999999999</v>
      </c>
      <c r="P45" s="114">
        <f t="shared" si="6"/>
        <v>384.55</v>
      </c>
      <c r="Q45" s="115">
        <f t="shared" si="7"/>
        <v>384.55</v>
      </c>
    </row>
    <row r="46" spans="1:17" x14ac:dyDescent="0.25">
      <c r="B46" s="120">
        <v>40</v>
      </c>
      <c r="C46" s="109" t="s">
        <v>6462</v>
      </c>
      <c r="D46" s="109">
        <v>1200030660</v>
      </c>
      <c r="E46" s="108" t="s">
        <v>1525</v>
      </c>
      <c r="F46" s="109">
        <v>2005</v>
      </c>
      <c r="G46" s="110">
        <v>44389</v>
      </c>
      <c r="H46" s="109">
        <f t="shared" si="0"/>
        <v>16</v>
      </c>
      <c r="I46" s="109">
        <v>5</v>
      </c>
      <c r="J46" s="111">
        <f t="shared" si="1"/>
        <v>0.19</v>
      </c>
      <c r="K46" s="112">
        <v>2284.09</v>
      </c>
      <c r="L46" s="112">
        <v>1</v>
      </c>
      <c r="M46" s="121">
        <v>0</v>
      </c>
      <c r="N46" s="112">
        <f t="shared" si="2"/>
        <v>2284.09</v>
      </c>
      <c r="O46" s="112">
        <f t="shared" si="3"/>
        <v>6943.6336000000001</v>
      </c>
      <c r="P46" s="114">
        <f t="shared" si="6"/>
        <v>114.20450000000001</v>
      </c>
      <c r="Q46" s="115">
        <f t="shared" si="7"/>
        <v>114.20450000000001</v>
      </c>
    </row>
    <row r="47" spans="1:17" x14ac:dyDescent="0.25">
      <c r="A47" s="15"/>
      <c r="B47" s="120">
        <v>41</v>
      </c>
      <c r="C47" s="109" t="s">
        <v>6462</v>
      </c>
      <c r="D47" s="109">
        <v>1200015520</v>
      </c>
      <c r="E47" s="108" t="s">
        <v>1526</v>
      </c>
      <c r="F47" s="109">
        <v>2006</v>
      </c>
      <c r="G47" s="110">
        <v>44389</v>
      </c>
      <c r="H47" s="109">
        <f t="shared" si="0"/>
        <v>15</v>
      </c>
      <c r="I47" s="109">
        <v>5</v>
      </c>
      <c r="J47" s="111">
        <f t="shared" si="1"/>
        <v>0.19</v>
      </c>
      <c r="K47" s="112">
        <v>24500</v>
      </c>
      <c r="L47" s="112">
        <v>1</v>
      </c>
      <c r="M47" s="121">
        <v>0</v>
      </c>
      <c r="N47" s="112">
        <f t="shared" si="2"/>
        <v>24500</v>
      </c>
      <c r="O47" s="112">
        <f t="shared" si="3"/>
        <v>69825</v>
      </c>
      <c r="P47" s="114">
        <f t="shared" si="6"/>
        <v>1225</v>
      </c>
      <c r="Q47" s="115">
        <f t="shared" si="7"/>
        <v>1225</v>
      </c>
    </row>
    <row r="48" spans="1:17" x14ac:dyDescent="0.25">
      <c r="B48" s="120">
        <v>42</v>
      </c>
      <c r="C48" s="109" t="s">
        <v>6462</v>
      </c>
      <c r="D48" s="109">
        <v>1200015620</v>
      </c>
      <c r="E48" s="108" t="s">
        <v>1527</v>
      </c>
      <c r="F48" s="109">
        <v>2007</v>
      </c>
      <c r="G48" s="110">
        <v>44389</v>
      </c>
      <c r="H48" s="109">
        <f t="shared" si="0"/>
        <v>14</v>
      </c>
      <c r="I48" s="109">
        <v>15</v>
      </c>
      <c r="J48" s="111">
        <f t="shared" si="1"/>
        <v>6.3333333333333325E-2</v>
      </c>
      <c r="K48" s="112">
        <v>850000</v>
      </c>
      <c r="L48" s="112">
        <v>1</v>
      </c>
      <c r="M48" s="121">
        <v>0</v>
      </c>
      <c r="N48" s="112">
        <f t="shared" si="2"/>
        <v>850000</v>
      </c>
      <c r="O48" s="112">
        <f t="shared" si="3"/>
        <v>753666.66666666651</v>
      </c>
      <c r="P48" s="114">
        <f t="shared" si="6"/>
        <v>96333.333333333489</v>
      </c>
      <c r="Q48" s="115">
        <f t="shared" si="7"/>
        <v>86700.000000000146</v>
      </c>
    </row>
    <row r="49" spans="2:17" x14ac:dyDescent="0.25">
      <c r="B49" s="120">
        <v>43</v>
      </c>
      <c r="C49" s="109" t="s">
        <v>6462</v>
      </c>
      <c r="D49" s="109">
        <v>1200015430</v>
      </c>
      <c r="E49" s="108" t="s">
        <v>1528</v>
      </c>
      <c r="F49" s="109">
        <v>2007</v>
      </c>
      <c r="G49" s="110">
        <v>44389</v>
      </c>
      <c r="H49" s="109">
        <f t="shared" si="0"/>
        <v>14</v>
      </c>
      <c r="I49" s="109">
        <v>3</v>
      </c>
      <c r="J49" s="111">
        <f t="shared" si="1"/>
        <v>0.31666666666666665</v>
      </c>
      <c r="K49" s="112">
        <v>208768</v>
      </c>
      <c r="L49" s="112">
        <v>1</v>
      </c>
      <c r="M49" s="121">
        <v>0</v>
      </c>
      <c r="N49" s="112">
        <f t="shared" si="2"/>
        <v>208768</v>
      </c>
      <c r="O49" s="112">
        <f t="shared" si="3"/>
        <v>925538.13333333342</v>
      </c>
      <c r="P49" s="114">
        <f t="shared" si="6"/>
        <v>10438.400000000001</v>
      </c>
      <c r="Q49" s="115">
        <f t="shared" si="7"/>
        <v>10438.400000000001</v>
      </c>
    </row>
    <row r="50" spans="2:17" x14ac:dyDescent="0.25">
      <c r="B50" s="120">
        <v>44</v>
      </c>
      <c r="C50" s="109" t="s">
        <v>6462</v>
      </c>
      <c r="D50" s="109">
        <v>1200030650</v>
      </c>
      <c r="E50" s="108" t="s">
        <v>1529</v>
      </c>
      <c r="F50" s="109">
        <v>2007</v>
      </c>
      <c r="G50" s="110">
        <v>44389</v>
      </c>
      <c r="H50" s="109">
        <f t="shared" si="0"/>
        <v>14</v>
      </c>
      <c r="I50" s="109">
        <v>15</v>
      </c>
      <c r="J50" s="111">
        <f t="shared" si="1"/>
        <v>6.3333333333333325E-2</v>
      </c>
      <c r="K50" s="112">
        <v>148381.82</v>
      </c>
      <c r="L50" s="112">
        <v>1</v>
      </c>
      <c r="M50" s="121">
        <v>0</v>
      </c>
      <c r="N50" s="112">
        <f t="shared" si="2"/>
        <v>148381.82</v>
      </c>
      <c r="O50" s="112">
        <f t="shared" si="3"/>
        <v>131565.21373333331</v>
      </c>
      <c r="P50" s="114">
        <f t="shared" si="6"/>
        <v>16816.606266666699</v>
      </c>
      <c r="Q50" s="115">
        <f t="shared" si="7"/>
        <v>15134.945640000029</v>
      </c>
    </row>
    <row r="51" spans="2:17" x14ac:dyDescent="0.25">
      <c r="B51" s="120">
        <v>45</v>
      </c>
      <c r="C51" s="109" t="s">
        <v>6462</v>
      </c>
      <c r="D51" s="109">
        <v>1200015150</v>
      </c>
      <c r="E51" s="108" t="s">
        <v>1530</v>
      </c>
      <c r="F51" s="109">
        <v>2007</v>
      </c>
      <c r="G51" s="110">
        <v>44389</v>
      </c>
      <c r="H51" s="109">
        <f t="shared" si="0"/>
        <v>14</v>
      </c>
      <c r="I51" s="109">
        <v>3</v>
      </c>
      <c r="J51" s="111">
        <f t="shared" si="1"/>
        <v>0.31666666666666665</v>
      </c>
      <c r="K51" s="112">
        <v>65000</v>
      </c>
      <c r="L51" s="112">
        <v>1</v>
      </c>
      <c r="M51" s="121">
        <v>0</v>
      </c>
      <c r="N51" s="112">
        <f t="shared" si="2"/>
        <v>65000</v>
      </c>
      <c r="O51" s="112">
        <f t="shared" si="3"/>
        <v>288166.66666666669</v>
      </c>
      <c r="P51" s="114">
        <f t="shared" si="6"/>
        <v>3250</v>
      </c>
      <c r="Q51" s="115">
        <f t="shared" si="7"/>
        <v>3250</v>
      </c>
    </row>
    <row r="52" spans="2:17" x14ac:dyDescent="0.25">
      <c r="B52" s="120">
        <v>46</v>
      </c>
      <c r="C52" s="109" t="s">
        <v>6462</v>
      </c>
      <c r="D52" s="109">
        <v>1200003150</v>
      </c>
      <c r="E52" s="108" t="s">
        <v>1531</v>
      </c>
      <c r="F52" s="109">
        <v>2008</v>
      </c>
      <c r="G52" s="110">
        <v>44389</v>
      </c>
      <c r="H52" s="109">
        <f t="shared" si="0"/>
        <v>13</v>
      </c>
      <c r="I52" s="109">
        <v>8</v>
      </c>
      <c r="J52" s="111">
        <f t="shared" si="1"/>
        <v>0.11874999999999999</v>
      </c>
      <c r="K52" s="112">
        <v>1451058.14</v>
      </c>
      <c r="L52" s="112">
        <v>1</v>
      </c>
      <c r="M52" s="121">
        <v>0</v>
      </c>
      <c r="N52" s="112">
        <f t="shared" si="2"/>
        <v>1451058.14</v>
      </c>
      <c r="O52" s="112">
        <f t="shared" si="3"/>
        <v>2240071.0036249999</v>
      </c>
      <c r="P52" s="114">
        <f t="shared" si="6"/>
        <v>72552.906999999992</v>
      </c>
      <c r="Q52" s="115">
        <f t="shared" si="7"/>
        <v>72552.906999999992</v>
      </c>
    </row>
    <row r="53" spans="2:17" x14ac:dyDescent="0.25">
      <c r="B53" s="120">
        <v>47</v>
      </c>
      <c r="C53" s="109" t="s">
        <v>6462</v>
      </c>
      <c r="D53" s="109">
        <v>1200034700</v>
      </c>
      <c r="E53" s="108" t="s">
        <v>1532</v>
      </c>
      <c r="F53" s="109">
        <v>2008</v>
      </c>
      <c r="G53" s="110">
        <v>44389</v>
      </c>
      <c r="H53" s="109">
        <f t="shared" si="0"/>
        <v>13</v>
      </c>
      <c r="I53" s="109">
        <v>15</v>
      </c>
      <c r="J53" s="111">
        <f t="shared" si="1"/>
        <v>6.3333333333333325E-2</v>
      </c>
      <c r="K53" s="112">
        <v>1253981</v>
      </c>
      <c r="L53" s="112">
        <v>1</v>
      </c>
      <c r="M53" s="121">
        <v>0</v>
      </c>
      <c r="N53" s="112">
        <f t="shared" si="2"/>
        <v>1253981</v>
      </c>
      <c r="O53" s="112">
        <f t="shared" si="3"/>
        <v>1032444.3566666666</v>
      </c>
      <c r="P53" s="114">
        <f t="shared" si="6"/>
        <v>221536.64333333343</v>
      </c>
      <c r="Q53" s="115">
        <f t="shared" si="7"/>
        <v>199382.97900000008</v>
      </c>
    </row>
    <row r="54" spans="2:17" x14ac:dyDescent="0.25">
      <c r="B54" s="120">
        <v>48</v>
      </c>
      <c r="C54" s="109" t="s">
        <v>6462</v>
      </c>
      <c r="D54" s="109">
        <v>1200033850</v>
      </c>
      <c r="E54" s="108" t="s">
        <v>1533</v>
      </c>
      <c r="F54" s="109">
        <v>2008</v>
      </c>
      <c r="G54" s="110">
        <v>44389</v>
      </c>
      <c r="H54" s="109">
        <f t="shared" si="0"/>
        <v>13</v>
      </c>
      <c r="I54" s="109">
        <v>5</v>
      </c>
      <c r="J54" s="111">
        <f t="shared" si="1"/>
        <v>0.19</v>
      </c>
      <c r="K54" s="112">
        <v>832150</v>
      </c>
      <c r="L54" s="112">
        <v>1</v>
      </c>
      <c r="M54" s="121">
        <v>0</v>
      </c>
      <c r="N54" s="112">
        <f t="shared" si="2"/>
        <v>832150</v>
      </c>
      <c r="O54" s="112">
        <f t="shared" si="3"/>
        <v>2055410.5000000002</v>
      </c>
      <c r="P54" s="114">
        <f t="shared" si="6"/>
        <v>41607.5</v>
      </c>
      <c r="Q54" s="115">
        <f t="shared" si="7"/>
        <v>41607.5</v>
      </c>
    </row>
    <row r="55" spans="2:17" x14ac:dyDescent="0.25">
      <c r="B55" s="120">
        <v>49</v>
      </c>
      <c r="C55" s="109" t="s">
        <v>6462</v>
      </c>
      <c r="D55" s="109">
        <v>1200029720</v>
      </c>
      <c r="E55" s="108" t="s">
        <v>935</v>
      </c>
      <c r="F55" s="109">
        <v>2008</v>
      </c>
      <c r="G55" s="110">
        <v>44389</v>
      </c>
      <c r="H55" s="109">
        <f t="shared" si="0"/>
        <v>13</v>
      </c>
      <c r="I55" s="109">
        <v>5</v>
      </c>
      <c r="J55" s="111">
        <f t="shared" si="1"/>
        <v>0.19</v>
      </c>
      <c r="K55" s="112">
        <v>603802.24</v>
      </c>
      <c r="L55" s="112">
        <v>1</v>
      </c>
      <c r="M55" s="121">
        <v>0</v>
      </c>
      <c r="N55" s="112">
        <f t="shared" si="2"/>
        <v>603802.24</v>
      </c>
      <c r="O55" s="112">
        <f t="shared" si="3"/>
        <v>1491391.5328000002</v>
      </c>
      <c r="P55" s="114">
        <f t="shared" si="6"/>
        <v>30190.112000000001</v>
      </c>
      <c r="Q55" s="115">
        <f t="shared" si="7"/>
        <v>30190.112000000001</v>
      </c>
    </row>
    <row r="56" spans="2:17" x14ac:dyDescent="0.25">
      <c r="B56" s="120">
        <v>50</v>
      </c>
      <c r="C56" s="109" t="s">
        <v>6462</v>
      </c>
      <c r="D56" s="109">
        <v>1200003160</v>
      </c>
      <c r="E56" s="108" t="s">
        <v>1534</v>
      </c>
      <c r="F56" s="109">
        <v>2008</v>
      </c>
      <c r="G56" s="110">
        <v>44389</v>
      </c>
      <c r="H56" s="109">
        <f t="shared" si="0"/>
        <v>13</v>
      </c>
      <c r="I56" s="109">
        <v>15</v>
      </c>
      <c r="J56" s="111">
        <f t="shared" si="1"/>
        <v>6.3333333333333325E-2</v>
      </c>
      <c r="K56" s="112">
        <v>575041.18999999994</v>
      </c>
      <c r="L56" s="112">
        <v>1</v>
      </c>
      <c r="M56" s="121">
        <v>0</v>
      </c>
      <c r="N56" s="112">
        <f t="shared" si="2"/>
        <v>575041.18999999994</v>
      </c>
      <c r="O56" s="112">
        <f t="shared" si="3"/>
        <v>473450.57976666657</v>
      </c>
      <c r="P56" s="114">
        <f t="shared" si="6"/>
        <v>101590.61023333337</v>
      </c>
      <c r="Q56" s="115">
        <f t="shared" si="7"/>
        <v>91431.549210000041</v>
      </c>
    </row>
    <row r="57" spans="2:17" x14ac:dyDescent="0.25">
      <c r="B57" s="120">
        <v>51</v>
      </c>
      <c r="C57" s="109" t="s">
        <v>6462</v>
      </c>
      <c r="D57" s="109">
        <v>1200033810</v>
      </c>
      <c r="E57" s="108" t="s">
        <v>1535</v>
      </c>
      <c r="F57" s="109">
        <v>2008</v>
      </c>
      <c r="G57" s="110">
        <v>44389</v>
      </c>
      <c r="H57" s="109">
        <f t="shared" si="0"/>
        <v>13</v>
      </c>
      <c r="I57" s="109">
        <v>3</v>
      </c>
      <c r="J57" s="111">
        <f t="shared" si="1"/>
        <v>0.31666666666666665</v>
      </c>
      <c r="K57" s="112">
        <v>450000</v>
      </c>
      <c r="L57" s="112">
        <v>1</v>
      </c>
      <c r="M57" s="121">
        <v>0</v>
      </c>
      <c r="N57" s="112">
        <f t="shared" si="2"/>
        <v>450000</v>
      </c>
      <c r="O57" s="112">
        <f t="shared" si="3"/>
        <v>1852499.9999999998</v>
      </c>
      <c r="P57" s="114">
        <f t="shared" si="6"/>
        <v>22500</v>
      </c>
      <c r="Q57" s="115">
        <f t="shared" si="7"/>
        <v>22500</v>
      </c>
    </row>
    <row r="58" spans="2:17" x14ac:dyDescent="0.25">
      <c r="B58" s="120">
        <v>52</v>
      </c>
      <c r="C58" s="109" t="s">
        <v>6462</v>
      </c>
      <c r="D58" s="109">
        <v>1200033430</v>
      </c>
      <c r="E58" s="108" t="s">
        <v>1536</v>
      </c>
      <c r="F58" s="109">
        <v>2008</v>
      </c>
      <c r="G58" s="110">
        <v>44389</v>
      </c>
      <c r="H58" s="109">
        <f t="shared" si="0"/>
        <v>13</v>
      </c>
      <c r="I58" s="109">
        <v>15</v>
      </c>
      <c r="J58" s="111">
        <f t="shared" si="1"/>
        <v>6.3333333333333325E-2</v>
      </c>
      <c r="K58" s="112">
        <v>428910</v>
      </c>
      <c r="L58" s="112">
        <v>1</v>
      </c>
      <c r="M58" s="121">
        <v>0</v>
      </c>
      <c r="N58" s="112">
        <f t="shared" si="2"/>
        <v>428910</v>
      </c>
      <c r="O58" s="112">
        <f t="shared" si="3"/>
        <v>353135.89999999997</v>
      </c>
      <c r="P58" s="114">
        <f t="shared" si="6"/>
        <v>75774.100000000035</v>
      </c>
      <c r="Q58" s="115">
        <f t="shared" si="7"/>
        <v>68196.690000000031</v>
      </c>
    </row>
    <row r="59" spans="2:17" x14ac:dyDescent="0.25">
      <c r="B59" s="120">
        <v>53</v>
      </c>
      <c r="C59" s="109" t="s">
        <v>6462</v>
      </c>
      <c r="D59" s="109">
        <v>1200032310</v>
      </c>
      <c r="E59" s="108" t="s">
        <v>1537</v>
      </c>
      <c r="F59" s="109">
        <v>2008</v>
      </c>
      <c r="G59" s="110">
        <v>44389</v>
      </c>
      <c r="H59" s="109">
        <f t="shared" si="0"/>
        <v>13</v>
      </c>
      <c r="I59" s="109">
        <v>15</v>
      </c>
      <c r="J59" s="111">
        <f t="shared" si="1"/>
        <v>6.3333333333333325E-2</v>
      </c>
      <c r="K59" s="112">
        <v>303900</v>
      </c>
      <c r="L59" s="112">
        <v>1</v>
      </c>
      <c r="M59" s="121">
        <v>0</v>
      </c>
      <c r="N59" s="112">
        <f t="shared" si="2"/>
        <v>303900</v>
      </c>
      <c r="O59" s="112">
        <f t="shared" si="3"/>
        <v>250210.99999999997</v>
      </c>
      <c r="P59" s="114">
        <f t="shared" si="6"/>
        <v>53689.000000000029</v>
      </c>
      <c r="Q59" s="115">
        <f t="shared" si="7"/>
        <v>48320.100000000028</v>
      </c>
    </row>
    <row r="60" spans="2:17" x14ac:dyDescent="0.25">
      <c r="B60" s="120">
        <v>54</v>
      </c>
      <c r="C60" s="109" t="s">
        <v>6462</v>
      </c>
      <c r="D60" s="109">
        <v>1200003180</v>
      </c>
      <c r="E60" s="108" t="s">
        <v>1538</v>
      </c>
      <c r="F60" s="109">
        <v>2008</v>
      </c>
      <c r="G60" s="110">
        <v>44389</v>
      </c>
      <c r="H60" s="109">
        <f t="shared" si="0"/>
        <v>13</v>
      </c>
      <c r="I60" s="109">
        <v>15</v>
      </c>
      <c r="J60" s="111">
        <f t="shared" si="1"/>
        <v>6.3333333333333325E-2</v>
      </c>
      <c r="K60" s="112">
        <v>278539.8</v>
      </c>
      <c r="L60" s="112">
        <v>1</v>
      </c>
      <c r="M60" s="121">
        <v>0</v>
      </c>
      <c r="N60" s="112">
        <f t="shared" si="2"/>
        <v>278539.8</v>
      </c>
      <c r="O60" s="112">
        <f t="shared" si="3"/>
        <v>229331.10199999996</v>
      </c>
      <c r="P60" s="114">
        <f t="shared" si="6"/>
        <v>49208.698000000033</v>
      </c>
      <c r="Q60" s="115">
        <f t="shared" si="7"/>
        <v>44287.828200000033</v>
      </c>
    </row>
    <row r="61" spans="2:17" x14ac:dyDescent="0.25">
      <c r="B61" s="120">
        <v>55</v>
      </c>
      <c r="C61" s="109" t="s">
        <v>6462</v>
      </c>
      <c r="D61" s="109">
        <v>1200029710</v>
      </c>
      <c r="E61" s="108" t="s">
        <v>1539</v>
      </c>
      <c r="F61" s="109">
        <v>2008</v>
      </c>
      <c r="G61" s="110">
        <v>44389</v>
      </c>
      <c r="H61" s="109">
        <f t="shared" si="0"/>
        <v>13</v>
      </c>
      <c r="I61" s="109">
        <v>15</v>
      </c>
      <c r="J61" s="111">
        <f t="shared" si="1"/>
        <v>6.3333333333333325E-2</v>
      </c>
      <c r="K61" s="112">
        <v>201304.07</v>
      </c>
      <c r="L61" s="112">
        <v>1</v>
      </c>
      <c r="M61" s="121">
        <v>0</v>
      </c>
      <c r="N61" s="112">
        <f t="shared" si="2"/>
        <v>201304.07</v>
      </c>
      <c r="O61" s="112">
        <f t="shared" si="3"/>
        <v>165740.35096666665</v>
      </c>
      <c r="P61" s="114">
        <f t="shared" si="6"/>
        <v>35563.719033333356</v>
      </c>
      <c r="Q61" s="115">
        <f t="shared" si="7"/>
        <v>32007.34713000002</v>
      </c>
    </row>
    <row r="62" spans="2:17" x14ac:dyDescent="0.25">
      <c r="B62" s="120">
        <v>56</v>
      </c>
      <c r="C62" s="109" t="s">
        <v>6462</v>
      </c>
      <c r="D62" s="109">
        <v>1200032320</v>
      </c>
      <c r="E62" s="108" t="s">
        <v>1540</v>
      </c>
      <c r="F62" s="109">
        <v>2008</v>
      </c>
      <c r="G62" s="110">
        <v>44389</v>
      </c>
      <c r="H62" s="109">
        <f t="shared" si="0"/>
        <v>13</v>
      </c>
      <c r="I62" s="109">
        <v>15</v>
      </c>
      <c r="J62" s="111">
        <f t="shared" si="1"/>
        <v>6.3333333333333325E-2</v>
      </c>
      <c r="K62" s="112">
        <v>175000</v>
      </c>
      <c r="L62" s="112">
        <v>1</v>
      </c>
      <c r="M62" s="121">
        <v>0</v>
      </c>
      <c r="N62" s="112">
        <f t="shared" si="2"/>
        <v>175000</v>
      </c>
      <c r="O62" s="112">
        <f t="shared" si="3"/>
        <v>144083.33333333331</v>
      </c>
      <c r="P62" s="114">
        <f t="shared" si="6"/>
        <v>30916.666666666686</v>
      </c>
      <c r="Q62" s="115">
        <f t="shared" si="7"/>
        <v>27825.000000000018</v>
      </c>
    </row>
    <row r="63" spans="2:17" x14ac:dyDescent="0.25">
      <c r="B63" s="120">
        <v>57</v>
      </c>
      <c r="C63" s="109" t="s">
        <v>6462</v>
      </c>
      <c r="D63" s="109">
        <v>1200015490</v>
      </c>
      <c r="E63" s="108" t="s">
        <v>1541</v>
      </c>
      <c r="F63" s="109">
        <v>2008</v>
      </c>
      <c r="G63" s="110">
        <v>44389</v>
      </c>
      <c r="H63" s="109">
        <f t="shared" si="0"/>
        <v>13</v>
      </c>
      <c r="I63" s="109">
        <v>15</v>
      </c>
      <c r="J63" s="111">
        <f t="shared" si="1"/>
        <v>6.3333333333333325E-2</v>
      </c>
      <c r="K63" s="112">
        <v>155524.82999999999</v>
      </c>
      <c r="L63" s="112">
        <v>1</v>
      </c>
      <c r="M63" s="121">
        <v>0</v>
      </c>
      <c r="N63" s="112">
        <f t="shared" si="2"/>
        <v>155524.82999999999</v>
      </c>
      <c r="O63" s="112">
        <f t="shared" si="3"/>
        <v>128048.77669999997</v>
      </c>
      <c r="P63" s="114">
        <f t="shared" si="6"/>
        <v>27476.053300000014</v>
      </c>
      <c r="Q63" s="115">
        <f t="shared" si="7"/>
        <v>24728.447970000012</v>
      </c>
    </row>
    <row r="64" spans="2:17" x14ac:dyDescent="0.25">
      <c r="B64" s="120">
        <v>58</v>
      </c>
      <c r="C64" s="109" t="s">
        <v>6462</v>
      </c>
      <c r="D64" s="109">
        <v>1200015140</v>
      </c>
      <c r="E64" s="108" t="s">
        <v>1542</v>
      </c>
      <c r="F64" s="109">
        <v>2008</v>
      </c>
      <c r="G64" s="110">
        <v>44389</v>
      </c>
      <c r="H64" s="109">
        <f t="shared" si="0"/>
        <v>13</v>
      </c>
      <c r="I64" s="109">
        <v>15</v>
      </c>
      <c r="J64" s="111">
        <f t="shared" si="1"/>
        <v>6.3333333333333325E-2</v>
      </c>
      <c r="K64" s="112">
        <v>134625</v>
      </c>
      <c r="L64" s="112">
        <v>1</v>
      </c>
      <c r="M64" s="121">
        <v>0</v>
      </c>
      <c r="N64" s="112">
        <f t="shared" si="2"/>
        <v>134625</v>
      </c>
      <c r="O64" s="112">
        <f t="shared" si="3"/>
        <v>110841.24999999999</v>
      </c>
      <c r="P64" s="114">
        <f t="shared" si="6"/>
        <v>23783.750000000015</v>
      </c>
      <c r="Q64" s="115">
        <f t="shared" si="7"/>
        <v>21405.375000000015</v>
      </c>
    </row>
    <row r="65" spans="2:17" x14ac:dyDescent="0.25">
      <c r="B65" s="120">
        <v>59</v>
      </c>
      <c r="C65" s="109" t="s">
        <v>6462</v>
      </c>
      <c r="D65" s="109">
        <v>1200003190</v>
      </c>
      <c r="E65" s="108" t="s">
        <v>1543</v>
      </c>
      <c r="F65" s="109">
        <v>2008</v>
      </c>
      <c r="G65" s="110">
        <v>44389</v>
      </c>
      <c r="H65" s="109">
        <f t="shared" si="0"/>
        <v>13</v>
      </c>
      <c r="I65" s="109">
        <v>5</v>
      </c>
      <c r="J65" s="111">
        <f t="shared" si="1"/>
        <v>0.19</v>
      </c>
      <c r="K65" s="112">
        <v>123966.53</v>
      </c>
      <c r="L65" s="112">
        <v>1</v>
      </c>
      <c r="M65" s="121">
        <v>0</v>
      </c>
      <c r="N65" s="112">
        <f t="shared" si="2"/>
        <v>123966.53</v>
      </c>
      <c r="O65" s="112">
        <f t="shared" si="3"/>
        <v>306197.32910000003</v>
      </c>
      <c r="P65" s="114">
        <f t="shared" si="6"/>
        <v>6198.3265000000001</v>
      </c>
      <c r="Q65" s="115">
        <f t="shared" si="7"/>
        <v>6198.3265000000001</v>
      </c>
    </row>
    <row r="66" spans="2:17" x14ac:dyDescent="0.25">
      <c r="B66" s="120">
        <v>60</v>
      </c>
      <c r="C66" s="109" t="s">
        <v>6462</v>
      </c>
      <c r="D66" s="109">
        <v>1200003170</v>
      </c>
      <c r="E66" s="108" t="s">
        <v>1544</v>
      </c>
      <c r="F66" s="109">
        <v>2008</v>
      </c>
      <c r="G66" s="110">
        <v>44389</v>
      </c>
      <c r="H66" s="109">
        <f t="shared" si="0"/>
        <v>13</v>
      </c>
      <c r="I66" s="109">
        <v>3</v>
      </c>
      <c r="J66" s="111">
        <f t="shared" si="1"/>
        <v>0.31666666666666665</v>
      </c>
      <c r="K66" s="112">
        <v>30474.06</v>
      </c>
      <c r="L66" s="112">
        <v>1</v>
      </c>
      <c r="M66" s="121">
        <v>0</v>
      </c>
      <c r="N66" s="112">
        <f t="shared" si="2"/>
        <v>30474.06</v>
      </c>
      <c r="O66" s="112">
        <f t="shared" si="3"/>
        <v>125451.54699999999</v>
      </c>
      <c r="P66" s="114">
        <f t="shared" si="6"/>
        <v>1523.7030000000002</v>
      </c>
      <c r="Q66" s="115">
        <f t="shared" si="7"/>
        <v>1523.7030000000002</v>
      </c>
    </row>
    <row r="67" spans="2:17" x14ac:dyDescent="0.25">
      <c r="B67" s="120">
        <v>61</v>
      </c>
      <c r="C67" s="109" t="s">
        <v>6462</v>
      </c>
      <c r="D67" s="109">
        <v>1200034050</v>
      </c>
      <c r="E67" s="108" t="s">
        <v>1545</v>
      </c>
      <c r="F67" s="109">
        <v>2008</v>
      </c>
      <c r="G67" s="110">
        <v>44389</v>
      </c>
      <c r="H67" s="109">
        <f t="shared" si="0"/>
        <v>13</v>
      </c>
      <c r="I67" s="109">
        <v>8</v>
      </c>
      <c r="J67" s="111">
        <f t="shared" si="1"/>
        <v>0.11874999999999999</v>
      </c>
      <c r="K67" s="112">
        <v>14500</v>
      </c>
      <c r="L67" s="112">
        <v>1</v>
      </c>
      <c r="M67" s="121">
        <v>0</v>
      </c>
      <c r="N67" s="112">
        <f t="shared" si="2"/>
        <v>14500</v>
      </c>
      <c r="O67" s="112">
        <f t="shared" si="3"/>
        <v>22384.375</v>
      </c>
      <c r="P67" s="114">
        <f t="shared" si="6"/>
        <v>725</v>
      </c>
      <c r="Q67" s="115">
        <f t="shared" si="7"/>
        <v>725</v>
      </c>
    </row>
    <row r="68" spans="2:17" x14ac:dyDescent="0.25">
      <c r="B68" s="120">
        <v>62</v>
      </c>
      <c r="C68" s="109" t="s">
        <v>6462</v>
      </c>
      <c r="D68" s="109">
        <v>1200034040</v>
      </c>
      <c r="E68" s="108" t="s">
        <v>1546</v>
      </c>
      <c r="F68" s="109">
        <v>2008</v>
      </c>
      <c r="G68" s="110">
        <v>44389</v>
      </c>
      <c r="H68" s="109">
        <f t="shared" si="0"/>
        <v>13</v>
      </c>
      <c r="I68" s="109">
        <v>5</v>
      </c>
      <c r="J68" s="111">
        <f t="shared" si="1"/>
        <v>0.19</v>
      </c>
      <c r="K68" s="112">
        <v>8705</v>
      </c>
      <c r="L68" s="112">
        <v>1</v>
      </c>
      <c r="M68" s="121">
        <v>0</v>
      </c>
      <c r="N68" s="112">
        <f t="shared" si="2"/>
        <v>8705</v>
      </c>
      <c r="O68" s="112">
        <f t="shared" si="3"/>
        <v>21501.350000000002</v>
      </c>
      <c r="P68" s="114">
        <f t="shared" si="6"/>
        <v>435.25</v>
      </c>
      <c r="Q68" s="115">
        <f t="shared" si="7"/>
        <v>435.25</v>
      </c>
    </row>
    <row r="69" spans="2:17" x14ac:dyDescent="0.25">
      <c r="B69" s="120">
        <v>63</v>
      </c>
      <c r="C69" s="109" t="s">
        <v>6462</v>
      </c>
      <c r="D69" s="109">
        <v>1200035250</v>
      </c>
      <c r="E69" s="108" t="s">
        <v>1547</v>
      </c>
      <c r="F69" s="109">
        <v>2009</v>
      </c>
      <c r="G69" s="110">
        <v>44389</v>
      </c>
      <c r="H69" s="109">
        <f t="shared" si="0"/>
        <v>12</v>
      </c>
      <c r="I69" s="109">
        <v>5</v>
      </c>
      <c r="J69" s="111">
        <f t="shared" si="1"/>
        <v>0.19</v>
      </c>
      <c r="K69" s="112">
        <v>3359588.88</v>
      </c>
      <c r="L69" s="112">
        <v>1</v>
      </c>
      <c r="M69" s="121">
        <v>0</v>
      </c>
      <c r="N69" s="112">
        <f t="shared" si="2"/>
        <v>3359588.88</v>
      </c>
      <c r="O69" s="112">
        <f t="shared" si="3"/>
        <v>7659862.6464000009</v>
      </c>
      <c r="P69" s="114">
        <f t="shared" si="6"/>
        <v>167979.44400000002</v>
      </c>
      <c r="Q69" s="115">
        <f t="shared" si="7"/>
        <v>167979.44400000002</v>
      </c>
    </row>
    <row r="70" spans="2:17" hidden="1" x14ac:dyDescent="0.25">
      <c r="B70" s="45">
        <v>64</v>
      </c>
      <c r="C70" s="22" t="s">
        <v>6462</v>
      </c>
      <c r="D70" s="22">
        <v>1200035220</v>
      </c>
      <c r="E70" s="23" t="s">
        <v>1548</v>
      </c>
      <c r="F70" s="22">
        <v>2009</v>
      </c>
      <c r="G70" s="38">
        <v>44389</v>
      </c>
      <c r="H70" s="22">
        <f t="shared" si="0"/>
        <v>12</v>
      </c>
      <c r="I70" s="22">
        <v>15</v>
      </c>
      <c r="J70" s="39">
        <f t="shared" si="1"/>
        <v>6.3333333333333325E-2</v>
      </c>
      <c r="K70" s="35">
        <v>2698175</v>
      </c>
      <c r="L70" s="35">
        <v>487701.07</v>
      </c>
      <c r="M70" s="36">
        <v>0.49</v>
      </c>
      <c r="N70" s="35">
        <f t="shared" si="2"/>
        <v>4020280.75</v>
      </c>
      <c r="O70" s="35">
        <f t="shared" si="3"/>
        <v>3055413.3699999996</v>
      </c>
      <c r="P70" s="57">
        <f t="shared" si="6"/>
        <v>964867.38000000035</v>
      </c>
      <c r="Q70" s="53">
        <f t="shared" si="7"/>
        <v>868380.64200000034</v>
      </c>
    </row>
    <row r="71" spans="2:17" x14ac:dyDescent="0.25">
      <c r="B71" s="120">
        <v>65</v>
      </c>
      <c r="C71" s="109" t="s">
        <v>6462</v>
      </c>
      <c r="D71" s="109">
        <v>1200037160</v>
      </c>
      <c r="E71" s="108" t="s">
        <v>1549</v>
      </c>
      <c r="F71" s="109">
        <v>2009</v>
      </c>
      <c r="G71" s="110">
        <v>44389</v>
      </c>
      <c r="H71" s="109">
        <f t="shared" ref="H71:H134" si="8">YEAR(G71)-F71</f>
        <v>12</v>
      </c>
      <c r="I71" s="109">
        <v>15</v>
      </c>
      <c r="J71" s="111">
        <f t="shared" ref="J71:J134" si="9">(95/I71/100)</f>
        <v>6.3333333333333325E-2</v>
      </c>
      <c r="K71" s="112">
        <v>1856077.3</v>
      </c>
      <c r="L71" s="112">
        <v>1</v>
      </c>
      <c r="M71" s="121">
        <v>0</v>
      </c>
      <c r="N71" s="112">
        <f t="shared" ref="N71:N134" si="10">K71*(1+M71)</f>
        <v>1856077.3</v>
      </c>
      <c r="O71" s="112">
        <f t="shared" ref="O71:O134" si="11">H71*J71*N71</f>
        <v>1410618.7479999999</v>
      </c>
      <c r="P71" s="114">
        <f t="shared" si="6"/>
        <v>445458.55200000014</v>
      </c>
      <c r="Q71" s="115">
        <f t="shared" si="7"/>
        <v>400912.69680000015</v>
      </c>
    </row>
    <row r="72" spans="2:17" x14ac:dyDescent="0.25">
      <c r="B72" s="120">
        <v>66</v>
      </c>
      <c r="C72" s="109" t="s">
        <v>6462</v>
      </c>
      <c r="D72" s="109">
        <v>1200037220</v>
      </c>
      <c r="E72" s="108" t="s">
        <v>1550</v>
      </c>
      <c r="F72" s="109">
        <v>2009</v>
      </c>
      <c r="G72" s="110">
        <v>44389</v>
      </c>
      <c r="H72" s="109">
        <f t="shared" si="8"/>
        <v>12</v>
      </c>
      <c r="I72" s="109">
        <v>5</v>
      </c>
      <c r="J72" s="111">
        <f t="shared" si="9"/>
        <v>0.19</v>
      </c>
      <c r="K72" s="112">
        <v>1325134.6299999999</v>
      </c>
      <c r="L72" s="112">
        <v>1</v>
      </c>
      <c r="M72" s="121">
        <v>0</v>
      </c>
      <c r="N72" s="112">
        <f t="shared" si="10"/>
        <v>1325134.6299999999</v>
      </c>
      <c r="O72" s="112">
        <f t="shared" si="11"/>
        <v>3021306.9564</v>
      </c>
      <c r="P72" s="114">
        <f t="shared" ref="P72:P135" si="12">IF(N72-O72&lt;=0,5%*N72,N72-O72)</f>
        <v>66256.731499999994</v>
      </c>
      <c r="Q72" s="115">
        <f t="shared" ref="Q72:Q135" si="13">IF(P72=N72*5%,P72,P72*0.9)</f>
        <v>66256.731499999994</v>
      </c>
    </row>
    <row r="73" spans="2:17" x14ac:dyDescent="0.25">
      <c r="B73" s="120">
        <v>67</v>
      </c>
      <c r="C73" s="109" t="s">
        <v>6462</v>
      </c>
      <c r="D73" s="109">
        <v>1200039370</v>
      </c>
      <c r="E73" s="108" t="s">
        <v>1551</v>
      </c>
      <c r="F73" s="109">
        <v>2009</v>
      </c>
      <c r="G73" s="110">
        <v>44389</v>
      </c>
      <c r="H73" s="109">
        <f t="shared" si="8"/>
        <v>12</v>
      </c>
      <c r="I73" s="109">
        <v>5</v>
      </c>
      <c r="J73" s="111">
        <f t="shared" si="9"/>
        <v>0.19</v>
      </c>
      <c r="K73" s="112">
        <v>1190000</v>
      </c>
      <c r="L73" s="112">
        <v>1</v>
      </c>
      <c r="M73" s="121">
        <v>0</v>
      </c>
      <c r="N73" s="112">
        <f t="shared" si="10"/>
        <v>1190000</v>
      </c>
      <c r="O73" s="112">
        <f t="shared" si="11"/>
        <v>2713200.0000000005</v>
      </c>
      <c r="P73" s="114">
        <f t="shared" si="12"/>
        <v>59500</v>
      </c>
      <c r="Q73" s="115">
        <f t="shared" si="13"/>
        <v>59500</v>
      </c>
    </row>
    <row r="74" spans="2:17" hidden="1" x14ac:dyDescent="0.25">
      <c r="B74" s="45">
        <v>68</v>
      </c>
      <c r="C74" s="22" t="s">
        <v>6462</v>
      </c>
      <c r="D74" s="22">
        <v>1200035230</v>
      </c>
      <c r="E74" s="23" t="s">
        <v>1552</v>
      </c>
      <c r="F74" s="22">
        <v>2009</v>
      </c>
      <c r="G74" s="38">
        <v>44389</v>
      </c>
      <c r="H74" s="22">
        <f t="shared" si="8"/>
        <v>12</v>
      </c>
      <c r="I74" s="22">
        <v>8</v>
      </c>
      <c r="J74" s="39">
        <f t="shared" si="9"/>
        <v>0.11874999999999999</v>
      </c>
      <c r="K74" s="35">
        <v>1072561.19</v>
      </c>
      <c r="L74" s="35">
        <v>193867.76</v>
      </c>
      <c r="M74" s="36">
        <v>0.49</v>
      </c>
      <c r="N74" s="35">
        <f t="shared" si="10"/>
        <v>1598116.1731</v>
      </c>
      <c r="O74" s="35">
        <f t="shared" si="11"/>
        <v>2277315.5466674999</v>
      </c>
      <c r="P74" s="57">
        <f t="shared" si="12"/>
        <v>79905.808655000001</v>
      </c>
      <c r="Q74" s="53">
        <f t="shared" si="13"/>
        <v>79905.808655000001</v>
      </c>
    </row>
    <row r="75" spans="2:17" x14ac:dyDescent="0.25">
      <c r="B75" s="120">
        <v>69</v>
      </c>
      <c r="C75" s="109" t="s">
        <v>6462</v>
      </c>
      <c r="D75" s="109">
        <v>1200037180</v>
      </c>
      <c r="E75" s="108" t="s">
        <v>1553</v>
      </c>
      <c r="F75" s="109">
        <v>2009</v>
      </c>
      <c r="G75" s="110">
        <v>44389</v>
      </c>
      <c r="H75" s="109">
        <f t="shared" si="8"/>
        <v>12</v>
      </c>
      <c r="I75" s="109">
        <v>5</v>
      </c>
      <c r="J75" s="111">
        <f t="shared" si="9"/>
        <v>0.19</v>
      </c>
      <c r="K75" s="112">
        <v>726492.51</v>
      </c>
      <c r="L75" s="112">
        <v>1</v>
      </c>
      <c r="M75" s="121">
        <v>0</v>
      </c>
      <c r="N75" s="112">
        <f t="shared" si="10"/>
        <v>726492.51</v>
      </c>
      <c r="O75" s="112">
        <f t="shared" si="11"/>
        <v>1656402.9228000003</v>
      </c>
      <c r="P75" s="114">
        <f t="shared" si="12"/>
        <v>36324.625500000002</v>
      </c>
      <c r="Q75" s="115">
        <f t="shared" si="13"/>
        <v>36324.625500000002</v>
      </c>
    </row>
    <row r="76" spans="2:17" x14ac:dyDescent="0.25">
      <c r="B76" s="120">
        <v>70</v>
      </c>
      <c r="C76" s="109" t="s">
        <v>6462</v>
      </c>
      <c r="D76" s="109">
        <v>1200034000</v>
      </c>
      <c r="E76" s="108" t="s">
        <v>1554</v>
      </c>
      <c r="F76" s="109">
        <v>2009</v>
      </c>
      <c r="G76" s="110">
        <v>44389</v>
      </c>
      <c r="H76" s="109">
        <f t="shared" si="8"/>
        <v>12</v>
      </c>
      <c r="I76" s="109">
        <v>15</v>
      </c>
      <c r="J76" s="111">
        <f t="shared" si="9"/>
        <v>6.3333333333333325E-2</v>
      </c>
      <c r="K76" s="112">
        <v>555380</v>
      </c>
      <c r="L76" s="112">
        <v>1</v>
      </c>
      <c r="M76" s="121">
        <v>0</v>
      </c>
      <c r="N76" s="112">
        <f t="shared" si="10"/>
        <v>555380</v>
      </c>
      <c r="O76" s="112">
        <f t="shared" si="11"/>
        <v>422088.79999999993</v>
      </c>
      <c r="P76" s="114">
        <f t="shared" si="12"/>
        <v>133291.20000000007</v>
      </c>
      <c r="Q76" s="115">
        <f t="shared" si="13"/>
        <v>119962.08000000006</v>
      </c>
    </row>
    <row r="77" spans="2:17" x14ac:dyDescent="0.25">
      <c r="B77" s="120">
        <v>71</v>
      </c>
      <c r="C77" s="109" t="s">
        <v>6462</v>
      </c>
      <c r="D77" s="109">
        <v>1200039220</v>
      </c>
      <c r="E77" s="108" t="s">
        <v>1555</v>
      </c>
      <c r="F77" s="109">
        <v>2009</v>
      </c>
      <c r="G77" s="110">
        <v>44389</v>
      </c>
      <c r="H77" s="109">
        <f t="shared" si="8"/>
        <v>12</v>
      </c>
      <c r="I77" s="109">
        <v>15</v>
      </c>
      <c r="J77" s="111">
        <f t="shared" si="9"/>
        <v>6.3333333333333325E-2</v>
      </c>
      <c r="K77" s="112">
        <v>553500</v>
      </c>
      <c r="L77" s="112">
        <v>1</v>
      </c>
      <c r="M77" s="121">
        <v>0</v>
      </c>
      <c r="N77" s="112">
        <f t="shared" si="10"/>
        <v>553500</v>
      </c>
      <c r="O77" s="112">
        <f t="shared" si="11"/>
        <v>420659.99999999994</v>
      </c>
      <c r="P77" s="114">
        <f t="shared" si="12"/>
        <v>132840.00000000006</v>
      </c>
      <c r="Q77" s="115">
        <f t="shared" si="13"/>
        <v>119556.00000000006</v>
      </c>
    </row>
    <row r="78" spans="2:17" x14ac:dyDescent="0.25">
      <c r="B78" s="120">
        <v>72</v>
      </c>
      <c r="C78" s="109" t="s">
        <v>6462</v>
      </c>
      <c r="D78" s="109">
        <v>1200041700</v>
      </c>
      <c r="E78" s="108" t="s">
        <v>1556</v>
      </c>
      <c r="F78" s="109">
        <v>2009</v>
      </c>
      <c r="G78" s="110">
        <v>44389</v>
      </c>
      <c r="H78" s="109">
        <f t="shared" si="8"/>
        <v>12</v>
      </c>
      <c r="I78" s="109">
        <v>15</v>
      </c>
      <c r="J78" s="111">
        <f t="shared" si="9"/>
        <v>6.3333333333333325E-2</v>
      </c>
      <c r="K78" s="112">
        <v>503672</v>
      </c>
      <c r="L78" s="112">
        <v>1</v>
      </c>
      <c r="M78" s="121">
        <v>0</v>
      </c>
      <c r="N78" s="112">
        <f t="shared" si="10"/>
        <v>503672</v>
      </c>
      <c r="O78" s="112">
        <f t="shared" si="11"/>
        <v>382790.72</v>
      </c>
      <c r="P78" s="114">
        <f t="shared" si="12"/>
        <v>120881.28000000003</v>
      </c>
      <c r="Q78" s="115">
        <f t="shared" si="13"/>
        <v>108793.15200000003</v>
      </c>
    </row>
    <row r="79" spans="2:17" x14ac:dyDescent="0.25">
      <c r="B79" s="120">
        <v>73</v>
      </c>
      <c r="C79" s="109" t="s">
        <v>6462</v>
      </c>
      <c r="D79" s="109">
        <v>1200039210</v>
      </c>
      <c r="E79" s="108" t="s">
        <v>1557</v>
      </c>
      <c r="F79" s="109">
        <v>2009</v>
      </c>
      <c r="G79" s="110">
        <v>44389</v>
      </c>
      <c r="H79" s="109">
        <f t="shared" si="8"/>
        <v>12</v>
      </c>
      <c r="I79" s="109">
        <v>5</v>
      </c>
      <c r="J79" s="111">
        <f t="shared" si="9"/>
        <v>0.19</v>
      </c>
      <c r="K79" s="112">
        <v>393750</v>
      </c>
      <c r="L79" s="112">
        <v>1</v>
      </c>
      <c r="M79" s="121">
        <v>0</v>
      </c>
      <c r="N79" s="112">
        <f t="shared" si="10"/>
        <v>393750</v>
      </c>
      <c r="O79" s="112">
        <f t="shared" si="11"/>
        <v>897750.00000000012</v>
      </c>
      <c r="P79" s="114">
        <f t="shared" si="12"/>
        <v>19687.5</v>
      </c>
      <c r="Q79" s="115">
        <f t="shared" si="13"/>
        <v>19687.5</v>
      </c>
    </row>
    <row r="80" spans="2:17" x14ac:dyDescent="0.25">
      <c r="B80" s="120">
        <v>74</v>
      </c>
      <c r="C80" s="109" t="s">
        <v>6462</v>
      </c>
      <c r="D80" s="109">
        <v>1200041960</v>
      </c>
      <c r="E80" s="108" t="s">
        <v>1558</v>
      </c>
      <c r="F80" s="109">
        <v>2009</v>
      </c>
      <c r="G80" s="110">
        <v>44389</v>
      </c>
      <c r="H80" s="109">
        <f t="shared" si="8"/>
        <v>12</v>
      </c>
      <c r="I80" s="109">
        <v>15</v>
      </c>
      <c r="J80" s="111">
        <f t="shared" si="9"/>
        <v>6.3333333333333325E-2</v>
      </c>
      <c r="K80" s="112">
        <v>355000</v>
      </c>
      <c r="L80" s="112">
        <v>1</v>
      </c>
      <c r="M80" s="121">
        <v>0</v>
      </c>
      <c r="N80" s="112">
        <f t="shared" si="10"/>
        <v>355000</v>
      </c>
      <c r="O80" s="112">
        <f t="shared" si="11"/>
        <v>269799.99999999994</v>
      </c>
      <c r="P80" s="114">
        <f t="shared" si="12"/>
        <v>85200.000000000058</v>
      </c>
      <c r="Q80" s="115">
        <f t="shared" si="13"/>
        <v>76680.000000000058</v>
      </c>
    </row>
    <row r="81" spans="2:17" hidden="1" x14ac:dyDescent="0.25">
      <c r="B81" s="45">
        <v>75</v>
      </c>
      <c r="C81" s="22" t="s">
        <v>6462</v>
      </c>
      <c r="D81" s="22">
        <v>1200035290</v>
      </c>
      <c r="E81" s="23" t="s">
        <v>1559</v>
      </c>
      <c r="F81" s="22">
        <v>2009</v>
      </c>
      <c r="G81" s="38">
        <v>44389</v>
      </c>
      <c r="H81" s="22">
        <f t="shared" si="8"/>
        <v>12</v>
      </c>
      <c r="I81" s="22">
        <v>15</v>
      </c>
      <c r="J81" s="39">
        <f t="shared" si="9"/>
        <v>6.3333333333333325E-2</v>
      </c>
      <c r="K81" s="35">
        <v>315700.31</v>
      </c>
      <c r="L81" s="35">
        <v>57063.53</v>
      </c>
      <c r="M81" s="36">
        <v>0.49</v>
      </c>
      <c r="N81" s="35">
        <f t="shared" si="10"/>
        <v>470393.46189999999</v>
      </c>
      <c r="O81" s="35">
        <f t="shared" si="11"/>
        <v>357499.03104399994</v>
      </c>
      <c r="P81" s="57">
        <f t="shared" si="12"/>
        <v>112894.43085600005</v>
      </c>
      <c r="Q81" s="53">
        <f t="shared" si="13"/>
        <v>101604.98777040005</v>
      </c>
    </row>
    <row r="82" spans="2:17" x14ac:dyDescent="0.25">
      <c r="B82" s="120">
        <v>76</v>
      </c>
      <c r="C82" s="109" t="s">
        <v>6462</v>
      </c>
      <c r="D82" s="109">
        <v>1200034530</v>
      </c>
      <c r="E82" s="108" t="s">
        <v>1559</v>
      </c>
      <c r="F82" s="109">
        <v>2009</v>
      </c>
      <c r="G82" s="110">
        <v>44389</v>
      </c>
      <c r="H82" s="109">
        <f t="shared" si="8"/>
        <v>12</v>
      </c>
      <c r="I82" s="109">
        <v>15</v>
      </c>
      <c r="J82" s="111">
        <f t="shared" si="9"/>
        <v>6.3333333333333325E-2</v>
      </c>
      <c r="K82" s="112">
        <v>254544.14</v>
      </c>
      <c r="L82" s="112">
        <v>1</v>
      </c>
      <c r="M82" s="121">
        <v>0</v>
      </c>
      <c r="N82" s="112">
        <f t="shared" si="10"/>
        <v>254544.14</v>
      </c>
      <c r="O82" s="112">
        <f t="shared" si="11"/>
        <v>193453.54639999999</v>
      </c>
      <c r="P82" s="114">
        <f t="shared" si="12"/>
        <v>61090.593600000022</v>
      </c>
      <c r="Q82" s="115">
        <f t="shared" si="13"/>
        <v>54981.534240000023</v>
      </c>
    </row>
    <row r="83" spans="2:17" hidden="1" x14ac:dyDescent="0.25">
      <c r="B83" s="45">
        <v>77</v>
      </c>
      <c r="C83" s="22" t="s">
        <v>6462</v>
      </c>
      <c r="D83" s="22">
        <v>1200038120</v>
      </c>
      <c r="E83" s="23" t="s">
        <v>1560</v>
      </c>
      <c r="F83" s="22">
        <v>2009</v>
      </c>
      <c r="G83" s="38">
        <v>44389</v>
      </c>
      <c r="H83" s="22">
        <f t="shared" si="8"/>
        <v>12</v>
      </c>
      <c r="I83" s="22">
        <v>8</v>
      </c>
      <c r="J83" s="39">
        <f t="shared" si="9"/>
        <v>0.11874999999999999</v>
      </c>
      <c r="K83" s="35">
        <v>232000</v>
      </c>
      <c r="L83" s="35">
        <v>26381.79</v>
      </c>
      <c r="M83" s="36">
        <v>0.49</v>
      </c>
      <c r="N83" s="35">
        <f t="shared" si="10"/>
        <v>345680</v>
      </c>
      <c r="O83" s="35">
        <f t="shared" si="11"/>
        <v>492593.99999999994</v>
      </c>
      <c r="P83" s="57">
        <f t="shared" si="12"/>
        <v>17284</v>
      </c>
      <c r="Q83" s="53">
        <f t="shared" si="13"/>
        <v>17284</v>
      </c>
    </row>
    <row r="84" spans="2:17" x14ac:dyDescent="0.25">
      <c r="B84" s="120">
        <v>78</v>
      </c>
      <c r="C84" s="109" t="s">
        <v>6462</v>
      </c>
      <c r="D84" s="109">
        <v>1200037200</v>
      </c>
      <c r="E84" s="108" t="s">
        <v>1561</v>
      </c>
      <c r="F84" s="109">
        <v>2009</v>
      </c>
      <c r="G84" s="110">
        <v>44389</v>
      </c>
      <c r="H84" s="109">
        <f t="shared" si="8"/>
        <v>12</v>
      </c>
      <c r="I84" s="109">
        <v>3</v>
      </c>
      <c r="J84" s="111">
        <f t="shared" si="9"/>
        <v>0.31666666666666665</v>
      </c>
      <c r="K84" s="112">
        <v>189555.16</v>
      </c>
      <c r="L84" s="112">
        <v>1</v>
      </c>
      <c r="M84" s="121">
        <v>0</v>
      </c>
      <c r="N84" s="112">
        <f t="shared" si="10"/>
        <v>189555.16</v>
      </c>
      <c r="O84" s="112">
        <f t="shared" si="11"/>
        <v>720309.60800000001</v>
      </c>
      <c r="P84" s="114">
        <f t="shared" si="12"/>
        <v>9477.7579999999998</v>
      </c>
      <c r="Q84" s="115">
        <f t="shared" si="13"/>
        <v>9477.7579999999998</v>
      </c>
    </row>
    <row r="85" spans="2:17" x14ac:dyDescent="0.25">
      <c r="B85" s="120">
        <v>79</v>
      </c>
      <c r="C85" s="109" t="s">
        <v>6462</v>
      </c>
      <c r="D85" s="109">
        <v>1200037190</v>
      </c>
      <c r="E85" s="108" t="s">
        <v>1562</v>
      </c>
      <c r="F85" s="109">
        <v>2009</v>
      </c>
      <c r="G85" s="110">
        <v>44389</v>
      </c>
      <c r="H85" s="109">
        <f t="shared" si="8"/>
        <v>12</v>
      </c>
      <c r="I85" s="109">
        <v>3</v>
      </c>
      <c r="J85" s="111">
        <f t="shared" si="9"/>
        <v>0.31666666666666665</v>
      </c>
      <c r="K85" s="112">
        <v>132853.31</v>
      </c>
      <c r="L85" s="112">
        <v>1</v>
      </c>
      <c r="M85" s="121">
        <v>0</v>
      </c>
      <c r="N85" s="112">
        <f t="shared" si="10"/>
        <v>132853.31</v>
      </c>
      <c r="O85" s="112">
        <f t="shared" si="11"/>
        <v>504842.57799999998</v>
      </c>
      <c r="P85" s="114">
        <f t="shared" si="12"/>
        <v>6642.6655000000001</v>
      </c>
      <c r="Q85" s="115">
        <f t="shared" si="13"/>
        <v>6642.6655000000001</v>
      </c>
    </row>
    <row r="86" spans="2:17" x14ac:dyDescent="0.25">
      <c r="B86" s="120">
        <v>80</v>
      </c>
      <c r="C86" s="109" t="s">
        <v>6462</v>
      </c>
      <c r="D86" s="109">
        <v>1200037170</v>
      </c>
      <c r="E86" s="108" t="s">
        <v>1563</v>
      </c>
      <c r="F86" s="109">
        <v>2009</v>
      </c>
      <c r="G86" s="110">
        <v>44389</v>
      </c>
      <c r="H86" s="109">
        <f t="shared" si="8"/>
        <v>12</v>
      </c>
      <c r="I86" s="109">
        <v>3</v>
      </c>
      <c r="J86" s="111">
        <f t="shared" si="9"/>
        <v>0.31666666666666665</v>
      </c>
      <c r="K86" s="112">
        <v>68387.3</v>
      </c>
      <c r="L86" s="112">
        <v>1</v>
      </c>
      <c r="M86" s="121">
        <v>0</v>
      </c>
      <c r="N86" s="112">
        <f t="shared" si="10"/>
        <v>68387.3</v>
      </c>
      <c r="O86" s="112">
        <f t="shared" si="11"/>
        <v>259871.74</v>
      </c>
      <c r="P86" s="114">
        <f t="shared" si="12"/>
        <v>3419.3650000000002</v>
      </c>
      <c r="Q86" s="115">
        <f t="shared" si="13"/>
        <v>3419.3650000000002</v>
      </c>
    </row>
    <row r="87" spans="2:17" x14ac:dyDescent="0.25">
      <c r="B87" s="120">
        <v>81</v>
      </c>
      <c r="C87" s="109" t="s">
        <v>6462</v>
      </c>
      <c r="D87" s="109">
        <v>1200038400</v>
      </c>
      <c r="E87" s="108" t="s">
        <v>1564</v>
      </c>
      <c r="F87" s="109">
        <v>2009</v>
      </c>
      <c r="G87" s="110">
        <v>44389</v>
      </c>
      <c r="H87" s="109">
        <f t="shared" si="8"/>
        <v>12</v>
      </c>
      <c r="I87" s="109">
        <v>15</v>
      </c>
      <c r="J87" s="111">
        <f t="shared" si="9"/>
        <v>6.3333333333333325E-2</v>
      </c>
      <c r="K87" s="112">
        <v>52745</v>
      </c>
      <c r="L87" s="112">
        <v>1</v>
      </c>
      <c r="M87" s="121">
        <v>0</v>
      </c>
      <c r="N87" s="112">
        <f t="shared" si="10"/>
        <v>52745</v>
      </c>
      <c r="O87" s="112">
        <f t="shared" si="11"/>
        <v>40086.199999999997</v>
      </c>
      <c r="P87" s="114">
        <f t="shared" si="12"/>
        <v>12658.800000000003</v>
      </c>
      <c r="Q87" s="115">
        <f t="shared" si="13"/>
        <v>11392.920000000004</v>
      </c>
    </row>
    <row r="88" spans="2:17" x14ac:dyDescent="0.25">
      <c r="B88" s="120">
        <v>82</v>
      </c>
      <c r="C88" s="109" t="s">
        <v>6462</v>
      </c>
      <c r="D88" s="109">
        <v>1200038410</v>
      </c>
      <c r="E88" s="108" t="s">
        <v>1564</v>
      </c>
      <c r="F88" s="109">
        <v>2009</v>
      </c>
      <c r="G88" s="110">
        <v>44389</v>
      </c>
      <c r="H88" s="109">
        <f t="shared" si="8"/>
        <v>12</v>
      </c>
      <c r="I88" s="109">
        <v>15</v>
      </c>
      <c r="J88" s="111">
        <f t="shared" si="9"/>
        <v>6.3333333333333325E-2</v>
      </c>
      <c r="K88" s="112">
        <v>52745</v>
      </c>
      <c r="L88" s="112">
        <v>1</v>
      </c>
      <c r="M88" s="121">
        <v>0</v>
      </c>
      <c r="N88" s="112">
        <f t="shared" si="10"/>
        <v>52745</v>
      </c>
      <c r="O88" s="112">
        <f t="shared" si="11"/>
        <v>40086.199999999997</v>
      </c>
      <c r="P88" s="114">
        <f t="shared" si="12"/>
        <v>12658.800000000003</v>
      </c>
      <c r="Q88" s="115">
        <f t="shared" si="13"/>
        <v>11392.920000000004</v>
      </c>
    </row>
    <row r="89" spans="2:17" x14ac:dyDescent="0.25">
      <c r="B89" s="120">
        <v>83</v>
      </c>
      <c r="C89" s="109" t="s">
        <v>6462</v>
      </c>
      <c r="D89" s="109">
        <v>1200038380</v>
      </c>
      <c r="E89" s="108" t="s">
        <v>1564</v>
      </c>
      <c r="F89" s="109">
        <v>2009</v>
      </c>
      <c r="G89" s="110">
        <v>44389</v>
      </c>
      <c r="H89" s="109">
        <f t="shared" si="8"/>
        <v>12</v>
      </c>
      <c r="I89" s="109">
        <v>15</v>
      </c>
      <c r="J89" s="111">
        <f t="shared" si="9"/>
        <v>6.3333333333333325E-2</v>
      </c>
      <c r="K89" s="112">
        <v>52745</v>
      </c>
      <c r="L89" s="112">
        <v>1</v>
      </c>
      <c r="M89" s="121">
        <v>0</v>
      </c>
      <c r="N89" s="112">
        <f t="shared" si="10"/>
        <v>52745</v>
      </c>
      <c r="O89" s="112">
        <f t="shared" si="11"/>
        <v>40086.199999999997</v>
      </c>
      <c r="P89" s="114">
        <f t="shared" si="12"/>
        <v>12658.800000000003</v>
      </c>
      <c r="Q89" s="115">
        <f t="shared" si="13"/>
        <v>11392.920000000004</v>
      </c>
    </row>
    <row r="90" spans="2:17" x14ac:dyDescent="0.25">
      <c r="B90" s="120">
        <v>84</v>
      </c>
      <c r="C90" s="109" t="s">
        <v>6462</v>
      </c>
      <c r="D90" s="109">
        <v>1200038390</v>
      </c>
      <c r="E90" s="108" t="s">
        <v>1564</v>
      </c>
      <c r="F90" s="109">
        <v>2009</v>
      </c>
      <c r="G90" s="110">
        <v>44389</v>
      </c>
      <c r="H90" s="109">
        <f t="shared" si="8"/>
        <v>12</v>
      </c>
      <c r="I90" s="109">
        <v>15</v>
      </c>
      <c r="J90" s="111">
        <f t="shared" si="9"/>
        <v>6.3333333333333325E-2</v>
      </c>
      <c r="K90" s="112">
        <v>52745</v>
      </c>
      <c r="L90" s="112">
        <v>1</v>
      </c>
      <c r="M90" s="121">
        <v>0</v>
      </c>
      <c r="N90" s="112">
        <f t="shared" si="10"/>
        <v>52745</v>
      </c>
      <c r="O90" s="112">
        <f t="shared" si="11"/>
        <v>40086.199999999997</v>
      </c>
      <c r="P90" s="114">
        <f t="shared" si="12"/>
        <v>12658.800000000003</v>
      </c>
      <c r="Q90" s="115">
        <f t="shared" si="13"/>
        <v>11392.920000000004</v>
      </c>
    </row>
    <row r="91" spans="2:17" x14ac:dyDescent="0.25">
      <c r="B91" s="120">
        <v>85</v>
      </c>
      <c r="C91" s="109" t="s">
        <v>6462</v>
      </c>
      <c r="D91" s="109">
        <v>1200039820</v>
      </c>
      <c r="E91" s="108" t="s">
        <v>1565</v>
      </c>
      <c r="F91" s="109">
        <v>2009</v>
      </c>
      <c r="G91" s="110">
        <v>44389</v>
      </c>
      <c r="H91" s="109">
        <f t="shared" si="8"/>
        <v>12</v>
      </c>
      <c r="I91" s="109">
        <v>8</v>
      </c>
      <c r="J91" s="111">
        <f t="shared" si="9"/>
        <v>0.11874999999999999</v>
      </c>
      <c r="K91" s="112">
        <v>49000</v>
      </c>
      <c r="L91" s="112">
        <v>1</v>
      </c>
      <c r="M91" s="121">
        <v>0</v>
      </c>
      <c r="N91" s="112">
        <f t="shared" si="10"/>
        <v>49000</v>
      </c>
      <c r="O91" s="112">
        <f t="shared" si="11"/>
        <v>69824.999999999985</v>
      </c>
      <c r="P91" s="114">
        <f t="shared" si="12"/>
        <v>2450</v>
      </c>
      <c r="Q91" s="115">
        <f t="shared" si="13"/>
        <v>2450</v>
      </c>
    </row>
    <row r="92" spans="2:17" hidden="1" x14ac:dyDescent="0.25">
      <c r="B92" s="45">
        <v>86</v>
      </c>
      <c r="C92" s="22" t="s">
        <v>6462</v>
      </c>
      <c r="D92" s="22">
        <v>1200035260</v>
      </c>
      <c r="E92" s="23" t="s">
        <v>1566</v>
      </c>
      <c r="F92" s="22">
        <v>2009</v>
      </c>
      <c r="G92" s="38">
        <v>44389</v>
      </c>
      <c r="H92" s="22">
        <f t="shared" si="8"/>
        <v>12</v>
      </c>
      <c r="I92" s="22">
        <v>15</v>
      </c>
      <c r="J92" s="39">
        <f t="shared" si="9"/>
        <v>6.3333333333333325E-2</v>
      </c>
      <c r="K92" s="35">
        <v>47900</v>
      </c>
      <c r="L92" s="35">
        <v>8658.0300000000007</v>
      </c>
      <c r="M92" s="36">
        <v>0.49</v>
      </c>
      <c r="N92" s="35">
        <f t="shared" si="10"/>
        <v>71371</v>
      </c>
      <c r="O92" s="35">
        <f t="shared" si="11"/>
        <v>54241.959999999992</v>
      </c>
      <c r="P92" s="57">
        <f t="shared" si="12"/>
        <v>17129.040000000008</v>
      </c>
      <c r="Q92" s="53">
        <f t="shared" si="13"/>
        <v>15416.136000000008</v>
      </c>
    </row>
    <row r="93" spans="2:17" x14ac:dyDescent="0.25">
      <c r="B93" s="120">
        <v>87</v>
      </c>
      <c r="C93" s="109" t="s">
        <v>6462</v>
      </c>
      <c r="D93" s="109">
        <v>1200039580</v>
      </c>
      <c r="E93" s="108" t="s">
        <v>987</v>
      </c>
      <c r="F93" s="109">
        <v>2009</v>
      </c>
      <c r="G93" s="110">
        <v>44389</v>
      </c>
      <c r="H93" s="109">
        <f t="shared" si="8"/>
        <v>12</v>
      </c>
      <c r="I93" s="109">
        <v>15</v>
      </c>
      <c r="J93" s="111">
        <f t="shared" si="9"/>
        <v>6.3333333333333325E-2</v>
      </c>
      <c r="K93" s="112">
        <v>46584</v>
      </c>
      <c r="L93" s="112">
        <v>1</v>
      </c>
      <c r="M93" s="121">
        <v>0</v>
      </c>
      <c r="N93" s="112">
        <f t="shared" si="10"/>
        <v>46584</v>
      </c>
      <c r="O93" s="112">
        <f t="shared" si="11"/>
        <v>35403.839999999997</v>
      </c>
      <c r="P93" s="114">
        <f t="shared" si="12"/>
        <v>11180.160000000003</v>
      </c>
      <c r="Q93" s="115">
        <f t="shared" si="13"/>
        <v>10062.144000000004</v>
      </c>
    </row>
    <row r="94" spans="2:17" x14ac:dyDescent="0.25">
      <c r="B94" s="120">
        <v>88</v>
      </c>
      <c r="C94" s="109" t="s">
        <v>6462</v>
      </c>
      <c r="D94" s="109">
        <v>1200038970</v>
      </c>
      <c r="E94" s="108" t="s">
        <v>1567</v>
      </c>
      <c r="F94" s="109">
        <v>2009</v>
      </c>
      <c r="G94" s="110">
        <v>44389</v>
      </c>
      <c r="H94" s="109">
        <f t="shared" si="8"/>
        <v>12</v>
      </c>
      <c r="I94" s="109">
        <v>15</v>
      </c>
      <c r="J94" s="111">
        <f t="shared" si="9"/>
        <v>6.3333333333333325E-2</v>
      </c>
      <c r="K94" s="112">
        <v>46524</v>
      </c>
      <c r="L94" s="112">
        <v>1</v>
      </c>
      <c r="M94" s="121">
        <v>0</v>
      </c>
      <c r="N94" s="112">
        <f t="shared" si="10"/>
        <v>46524</v>
      </c>
      <c r="O94" s="112">
        <f t="shared" si="11"/>
        <v>35358.239999999998</v>
      </c>
      <c r="P94" s="114">
        <f t="shared" si="12"/>
        <v>11165.760000000002</v>
      </c>
      <c r="Q94" s="115">
        <f t="shared" si="13"/>
        <v>10049.184000000003</v>
      </c>
    </row>
    <row r="95" spans="2:17" x14ac:dyDescent="0.25">
      <c r="B95" s="120">
        <v>89</v>
      </c>
      <c r="C95" s="109" t="s">
        <v>6462</v>
      </c>
      <c r="D95" s="109">
        <v>1200043390</v>
      </c>
      <c r="E95" s="108" t="s">
        <v>1568</v>
      </c>
      <c r="F95" s="109">
        <v>2009</v>
      </c>
      <c r="G95" s="110">
        <v>44389</v>
      </c>
      <c r="H95" s="109">
        <f t="shared" si="8"/>
        <v>12</v>
      </c>
      <c r="I95" s="109">
        <v>15</v>
      </c>
      <c r="J95" s="111">
        <f t="shared" si="9"/>
        <v>6.3333333333333325E-2</v>
      </c>
      <c r="K95" s="112">
        <v>43012.5</v>
      </c>
      <c r="L95" s="112">
        <v>1</v>
      </c>
      <c r="M95" s="121">
        <v>0</v>
      </c>
      <c r="N95" s="112">
        <f t="shared" si="10"/>
        <v>43012.5</v>
      </c>
      <c r="O95" s="112">
        <f t="shared" si="11"/>
        <v>32689.499999999996</v>
      </c>
      <c r="P95" s="114">
        <f t="shared" si="12"/>
        <v>10323.000000000004</v>
      </c>
      <c r="Q95" s="115">
        <f t="shared" si="13"/>
        <v>9290.7000000000044</v>
      </c>
    </row>
    <row r="96" spans="2:17" x14ac:dyDescent="0.25">
      <c r="B96" s="120">
        <v>90</v>
      </c>
      <c r="C96" s="109" t="s">
        <v>6462</v>
      </c>
      <c r="D96" s="109">
        <v>1200043940</v>
      </c>
      <c r="E96" s="108" t="s">
        <v>1021</v>
      </c>
      <c r="F96" s="109">
        <v>2009</v>
      </c>
      <c r="G96" s="110">
        <v>44389</v>
      </c>
      <c r="H96" s="109">
        <f t="shared" si="8"/>
        <v>12</v>
      </c>
      <c r="I96" s="109">
        <v>15</v>
      </c>
      <c r="J96" s="111">
        <f t="shared" si="9"/>
        <v>6.3333333333333325E-2</v>
      </c>
      <c r="K96" s="112">
        <v>41556</v>
      </c>
      <c r="L96" s="112">
        <v>1</v>
      </c>
      <c r="M96" s="121">
        <v>0</v>
      </c>
      <c r="N96" s="112">
        <f t="shared" si="10"/>
        <v>41556</v>
      </c>
      <c r="O96" s="112">
        <f t="shared" si="11"/>
        <v>31582.559999999994</v>
      </c>
      <c r="P96" s="114">
        <f t="shared" si="12"/>
        <v>9973.440000000006</v>
      </c>
      <c r="Q96" s="115">
        <f t="shared" si="13"/>
        <v>8976.096000000005</v>
      </c>
    </row>
    <row r="97" spans="2:17" x14ac:dyDescent="0.25">
      <c r="B97" s="120">
        <v>91</v>
      </c>
      <c r="C97" s="109" t="s">
        <v>6462</v>
      </c>
      <c r="D97" s="109">
        <v>1200039780</v>
      </c>
      <c r="E97" s="108" t="s">
        <v>1569</v>
      </c>
      <c r="F97" s="109">
        <v>2009</v>
      </c>
      <c r="G97" s="110">
        <v>44389</v>
      </c>
      <c r="H97" s="109">
        <f t="shared" si="8"/>
        <v>12</v>
      </c>
      <c r="I97" s="109">
        <v>3</v>
      </c>
      <c r="J97" s="111">
        <f t="shared" si="9"/>
        <v>0.31666666666666665</v>
      </c>
      <c r="K97" s="112">
        <v>41000</v>
      </c>
      <c r="L97" s="112">
        <v>1</v>
      </c>
      <c r="M97" s="121">
        <v>0</v>
      </c>
      <c r="N97" s="112">
        <f t="shared" si="10"/>
        <v>41000</v>
      </c>
      <c r="O97" s="112">
        <f t="shared" si="11"/>
        <v>155800</v>
      </c>
      <c r="P97" s="114">
        <f t="shared" si="12"/>
        <v>2050</v>
      </c>
      <c r="Q97" s="115">
        <f t="shared" si="13"/>
        <v>2050</v>
      </c>
    </row>
    <row r="98" spans="2:17" hidden="1" x14ac:dyDescent="0.25">
      <c r="B98" s="45">
        <v>92</v>
      </c>
      <c r="C98" s="22" t="s">
        <v>6462</v>
      </c>
      <c r="D98" s="22">
        <v>1200035240</v>
      </c>
      <c r="E98" s="23" t="s">
        <v>1570</v>
      </c>
      <c r="F98" s="22">
        <v>2009</v>
      </c>
      <c r="G98" s="38">
        <v>44389</v>
      </c>
      <c r="H98" s="22">
        <f t="shared" si="8"/>
        <v>12</v>
      </c>
      <c r="I98" s="22">
        <v>8</v>
      </c>
      <c r="J98" s="39">
        <f t="shared" si="9"/>
        <v>0.11874999999999999</v>
      </c>
      <c r="K98" s="35">
        <v>40047</v>
      </c>
      <c r="L98" s="35">
        <v>7238.61</v>
      </c>
      <c r="M98" s="77">
        <v>0.49</v>
      </c>
      <c r="N98" s="35">
        <f t="shared" si="10"/>
        <v>59670.03</v>
      </c>
      <c r="O98" s="35">
        <f t="shared" si="11"/>
        <v>85029.792749999993</v>
      </c>
      <c r="P98" s="57">
        <f t="shared" si="12"/>
        <v>2983.5015000000003</v>
      </c>
      <c r="Q98" s="53">
        <f t="shared" si="13"/>
        <v>2983.5015000000003</v>
      </c>
    </row>
    <row r="99" spans="2:17" x14ac:dyDescent="0.25">
      <c r="B99" s="120">
        <v>93</v>
      </c>
      <c r="C99" s="109" t="s">
        <v>6462</v>
      </c>
      <c r="D99" s="109">
        <v>1200035270</v>
      </c>
      <c r="E99" s="108" t="s">
        <v>1571</v>
      </c>
      <c r="F99" s="109">
        <v>2009</v>
      </c>
      <c r="G99" s="110">
        <v>44389</v>
      </c>
      <c r="H99" s="109">
        <f t="shared" si="8"/>
        <v>12</v>
      </c>
      <c r="I99" s="109">
        <v>3</v>
      </c>
      <c r="J99" s="111">
        <f t="shared" si="9"/>
        <v>0.31666666666666665</v>
      </c>
      <c r="K99" s="112">
        <v>38743.51</v>
      </c>
      <c r="L99" s="112">
        <v>1</v>
      </c>
      <c r="M99" s="121">
        <v>0</v>
      </c>
      <c r="N99" s="112">
        <f t="shared" si="10"/>
        <v>38743.51</v>
      </c>
      <c r="O99" s="112">
        <f t="shared" si="11"/>
        <v>147225.33799999999</v>
      </c>
      <c r="P99" s="114">
        <f t="shared" si="12"/>
        <v>1937.1755000000003</v>
      </c>
      <c r="Q99" s="115">
        <f t="shared" si="13"/>
        <v>1937.1755000000003</v>
      </c>
    </row>
    <row r="100" spans="2:17" x14ac:dyDescent="0.25">
      <c r="B100" s="120">
        <v>94</v>
      </c>
      <c r="C100" s="109" t="s">
        <v>6462</v>
      </c>
      <c r="D100" s="109">
        <v>1200035050</v>
      </c>
      <c r="E100" s="108" t="s">
        <v>1572</v>
      </c>
      <c r="F100" s="109">
        <v>2009</v>
      </c>
      <c r="G100" s="110">
        <v>44389</v>
      </c>
      <c r="H100" s="109">
        <f t="shared" si="8"/>
        <v>12</v>
      </c>
      <c r="I100" s="109">
        <v>8</v>
      </c>
      <c r="J100" s="111">
        <f t="shared" si="9"/>
        <v>0.11874999999999999</v>
      </c>
      <c r="K100" s="112">
        <v>36250</v>
      </c>
      <c r="L100" s="112">
        <v>1</v>
      </c>
      <c r="M100" s="121">
        <v>0</v>
      </c>
      <c r="N100" s="112">
        <f t="shared" si="10"/>
        <v>36250</v>
      </c>
      <c r="O100" s="112">
        <f t="shared" si="11"/>
        <v>51656.249999999993</v>
      </c>
      <c r="P100" s="114">
        <f t="shared" si="12"/>
        <v>1812.5</v>
      </c>
      <c r="Q100" s="115">
        <f t="shared" si="13"/>
        <v>1812.5</v>
      </c>
    </row>
    <row r="101" spans="2:17" x14ac:dyDescent="0.25">
      <c r="B101" s="120">
        <v>95</v>
      </c>
      <c r="C101" s="109" t="s">
        <v>6462</v>
      </c>
      <c r="D101" s="109">
        <v>1200042440</v>
      </c>
      <c r="E101" s="108" t="s">
        <v>1573</v>
      </c>
      <c r="F101" s="109">
        <v>2009</v>
      </c>
      <c r="G101" s="110">
        <v>44389</v>
      </c>
      <c r="H101" s="109">
        <f t="shared" si="8"/>
        <v>12</v>
      </c>
      <c r="I101" s="109">
        <v>8</v>
      </c>
      <c r="J101" s="111">
        <f t="shared" si="9"/>
        <v>0.11874999999999999</v>
      </c>
      <c r="K101" s="112">
        <v>28025</v>
      </c>
      <c r="L101" s="112">
        <v>1</v>
      </c>
      <c r="M101" s="121">
        <v>0</v>
      </c>
      <c r="N101" s="112">
        <f t="shared" si="10"/>
        <v>28025</v>
      </c>
      <c r="O101" s="112">
        <f t="shared" si="11"/>
        <v>39935.624999999993</v>
      </c>
      <c r="P101" s="114">
        <f t="shared" si="12"/>
        <v>1401.25</v>
      </c>
      <c r="Q101" s="115">
        <f t="shared" si="13"/>
        <v>1401.25</v>
      </c>
    </row>
    <row r="102" spans="2:17" hidden="1" x14ac:dyDescent="0.25">
      <c r="B102" s="45">
        <v>96</v>
      </c>
      <c r="C102" s="22" t="s">
        <v>6462</v>
      </c>
      <c r="D102" s="22">
        <v>1200035280</v>
      </c>
      <c r="E102" s="23" t="s">
        <v>1574</v>
      </c>
      <c r="F102" s="22">
        <v>2009</v>
      </c>
      <c r="G102" s="38">
        <v>44389</v>
      </c>
      <c r="H102" s="22">
        <f t="shared" si="8"/>
        <v>12</v>
      </c>
      <c r="I102" s="22">
        <v>5</v>
      </c>
      <c r="J102" s="39">
        <f t="shared" si="9"/>
        <v>0.19</v>
      </c>
      <c r="K102" s="35">
        <v>19200</v>
      </c>
      <c r="L102" s="35">
        <v>3470.46</v>
      </c>
      <c r="M102" s="36">
        <v>0.49</v>
      </c>
      <c r="N102" s="35">
        <f t="shared" si="10"/>
        <v>28608</v>
      </c>
      <c r="O102" s="35">
        <f t="shared" si="11"/>
        <v>65226.240000000005</v>
      </c>
      <c r="P102" s="57">
        <f t="shared" si="12"/>
        <v>1430.4</v>
      </c>
      <c r="Q102" s="53">
        <f t="shared" si="13"/>
        <v>1430.4</v>
      </c>
    </row>
    <row r="103" spans="2:17" x14ac:dyDescent="0.25">
      <c r="B103" s="120">
        <v>97</v>
      </c>
      <c r="C103" s="109" t="s">
        <v>6462</v>
      </c>
      <c r="D103" s="109">
        <v>1200038980</v>
      </c>
      <c r="E103" s="108" t="s">
        <v>1575</v>
      </c>
      <c r="F103" s="109">
        <v>2009</v>
      </c>
      <c r="G103" s="110">
        <v>44389</v>
      </c>
      <c r="H103" s="109">
        <f t="shared" si="8"/>
        <v>12</v>
      </c>
      <c r="I103" s="109">
        <v>5</v>
      </c>
      <c r="J103" s="111">
        <f t="shared" si="9"/>
        <v>0.19</v>
      </c>
      <c r="K103" s="112">
        <v>16650</v>
      </c>
      <c r="L103" s="112">
        <v>1</v>
      </c>
      <c r="M103" s="121">
        <v>0</v>
      </c>
      <c r="N103" s="112">
        <f t="shared" si="10"/>
        <v>16650</v>
      </c>
      <c r="O103" s="112">
        <f t="shared" si="11"/>
        <v>37962.000000000007</v>
      </c>
      <c r="P103" s="114">
        <f t="shared" si="12"/>
        <v>832.5</v>
      </c>
      <c r="Q103" s="115">
        <f t="shared" si="13"/>
        <v>832.5</v>
      </c>
    </row>
    <row r="104" spans="2:17" x14ac:dyDescent="0.25">
      <c r="B104" s="120">
        <v>98</v>
      </c>
      <c r="C104" s="109" t="s">
        <v>6462</v>
      </c>
      <c r="D104" s="109">
        <v>1200042030</v>
      </c>
      <c r="E104" s="108" t="s">
        <v>1545</v>
      </c>
      <c r="F104" s="109">
        <v>2009</v>
      </c>
      <c r="G104" s="110">
        <v>44389</v>
      </c>
      <c r="H104" s="109">
        <f t="shared" si="8"/>
        <v>12</v>
      </c>
      <c r="I104" s="109">
        <v>8</v>
      </c>
      <c r="J104" s="111">
        <f t="shared" si="9"/>
        <v>0.11874999999999999</v>
      </c>
      <c r="K104" s="112">
        <v>14500</v>
      </c>
      <c r="L104" s="112">
        <v>1</v>
      </c>
      <c r="M104" s="121">
        <v>0</v>
      </c>
      <c r="N104" s="112">
        <f t="shared" si="10"/>
        <v>14500</v>
      </c>
      <c r="O104" s="112">
        <f t="shared" si="11"/>
        <v>20662.499999999996</v>
      </c>
      <c r="P104" s="114">
        <f t="shared" si="12"/>
        <v>725</v>
      </c>
      <c r="Q104" s="115">
        <f t="shared" si="13"/>
        <v>725</v>
      </c>
    </row>
    <row r="105" spans="2:17" x14ac:dyDescent="0.25">
      <c r="B105" s="120">
        <v>99</v>
      </c>
      <c r="C105" s="109" t="s">
        <v>6462</v>
      </c>
      <c r="D105" s="109">
        <v>1200041910</v>
      </c>
      <c r="E105" s="108" t="s">
        <v>1545</v>
      </c>
      <c r="F105" s="109">
        <v>2009</v>
      </c>
      <c r="G105" s="110">
        <v>44389</v>
      </c>
      <c r="H105" s="109">
        <f t="shared" si="8"/>
        <v>12</v>
      </c>
      <c r="I105" s="109">
        <v>8</v>
      </c>
      <c r="J105" s="111">
        <f t="shared" si="9"/>
        <v>0.11874999999999999</v>
      </c>
      <c r="K105" s="112">
        <v>14500</v>
      </c>
      <c r="L105" s="112">
        <v>1</v>
      </c>
      <c r="M105" s="121">
        <v>0</v>
      </c>
      <c r="N105" s="112">
        <f t="shared" si="10"/>
        <v>14500</v>
      </c>
      <c r="O105" s="112">
        <f t="shared" si="11"/>
        <v>20662.499999999996</v>
      </c>
      <c r="P105" s="114">
        <f t="shared" si="12"/>
        <v>725</v>
      </c>
      <c r="Q105" s="115">
        <f t="shared" si="13"/>
        <v>725</v>
      </c>
    </row>
    <row r="106" spans="2:17" x14ac:dyDescent="0.25">
      <c r="B106" s="120">
        <v>100</v>
      </c>
      <c r="C106" s="109" t="s">
        <v>6462</v>
      </c>
      <c r="D106" s="109">
        <v>1200041920</v>
      </c>
      <c r="E106" s="108" t="s">
        <v>1545</v>
      </c>
      <c r="F106" s="109">
        <v>2009</v>
      </c>
      <c r="G106" s="110">
        <v>44389</v>
      </c>
      <c r="H106" s="109">
        <f t="shared" si="8"/>
        <v>12</v>
      </c>
      <c r="I106" s="109">
        <v>8</v>
      </c>
      <c r="J106" s="111">
        <f t="shared" si="9"/>
        <v>0.11874999999999999</v>
      </c>
      <c r="K106" s="112">
        <v>14500</v>
      </c>
      <c r="L106" s="112">
        <v>1</v>
      </c>
      <c r="M106" s="121">
        <v>0</v>
      </c>
      <c r="N106" s="112">
        <f t="shared" si="10"/>
        <v>14500</v>
      </c>
      <c r="O106" s="112">
        <f t="shared" si="11"/>
        <v>20662.499999999996</v>
      </c>
      <c r="P106" s="114">
        <f t="shared" si="12"/>
        <v>725</v>
      </c>
      <c r="Q106" s="115">
        <f t="shared" si="13"/>
        <v>725</v>
      </c>
    </row>
    <row r="107" spans="2:17" x14ac:dyDescent="0.25">
      <c r="B107" s="120">
        <v>101</v>
      </c>
      <c r="C107" s="109" t="s">
        <v>6462</v>
      </c>
      <c r="D107" s="109">
        <v>1200038860</v>
      </c>
      <c r="E107" s="108" t="s">
        <v>1545</v>
      </c>
      <c r="F107" s="109">
        <v>2009</v>
      </c>
      <c r="G107" s="110">
        <v>44389</v>
      </c>
      <c r="H107" s="109">
        <f t="shared" si="8"/>
        <v>12</v>
      </c>
      <c r="I107" s="109">
        <v>8</v>
      </c>
      <c r="J107" s="111">
        <f t="shared" si="9"/>
        <v>0.11874999999999999</v>
      </c>
      <c r="K107" s="112">
        <v>14500</v>
      </c>
      <c r="L107" s="112">
        <v>1</v>
      </c>
      <c r="M107" s="121">
        <v>0</v>
      </c>
      <c r="N107" s="112">
        <f t="shared" si="10"/>
        <v>14500</v>
      </c>
      <c r="O107" s="112">
        <f t="shared" si="11"/>
        <v>20662.499999999996</v>
      </c>
      <c r="P107" s="114">
        <f t="shared" si="12"/>
        <v>725</v>
      </c>
      <c r="Q107" s="115">
        <f t="shared" si="13"/>
        <v>725</v>
      </c>
    </row>
    <row r="108" spans="2:17" x14ac:dyDescent="0.25">
      <c r="B108" s="120">
        <v>102</v>
      </c>
      <c r="C108" s="109" t="s">
        <v>6462</v>
      </c>
      <c r="D108" s="109">
        <v>1200041930</v>
      </c>
      <c r="E108" s="108" t="s">
        <v>1545</v>
      </c>
      <c r="F108" s="109">
        <v>2009</v>
      </c>
      <c r="G108" s="110">
        <v>44389</v>
      </c>
      <c r="H108" s="109">
        <f t="shared" si="8"/>
        <v>12</v>
      </c>
      <c r="I108" s="109">
        <v>8</v>
      </c>
      <c r="J108" s="111">
        <f t="shared" si="9"/>
        <v>0.11874999999999999</v>
      </c>
      <c r="K108" s="112">
        <v>14500</v>
      </c>
      <c r="L108" s="112">
        <v>1</v>
      </c>
      <c r="M108" s="121">
        <v>0</v>
      </c>
      <c r="N108" s="112">
        <f t="shared" si="10"/>
        <v>14500</v>
      </c>
      <c r="O108" s="112">
        <f t="shared" si="11"/>
        <v>20662.499999999996</v>
      </c>
      <c r="P108" s="114">
        <f t="shared" si="12"/>
        <v>725</v>
      </c>
      <c r="Q108" s="115">
        <f t="shared" si="13"/>
        <v>725</v>
      </c>
    </row>
    <row r="109" spans="2:17" x14ac:dyDescent="0.25">
      <c r="B109" s="120">
        <v>103</v>
      </c>
      <c r="C109" s="109" t="s">
        <v>6462</v>
      </c>
      <c r="D109" s="109">
        <v>1200046450</v>
      </c>
      <c r="E109" s="108" t="s">
        <v>1576</v>
      </c>
      <c r="F109" s="109">
        <v>2010</v>
      </c>
      <c r="G109" s="110">
        <v>44389</v>
      </c>
      <c r="H109" s="109">
        <f t="shared" si="8"/>
        <v>11</v>
      </c>
      <c r="I109" s="109">
        <v>5</v>
      </c>
      <c r="J109" s="111">
        <f t="shared" si="9"/>
        <v>0.19</v>
      </c>
      <c r="K109" s="112">
        <v>3337750</v>
      </c>
      <c r="L109" s="112">
        <v>1</v>
      </c>
      <c r="M109" s="121">
        <v>0</v>
      </c>
      <c r="N109" s="112">
        <f t="shared" si="10"/>
        <v>3337750</v>
      </c>
      <c r="O109" s="112">
        <f t="shared" si="11"/>
        <v>6975897.4999999991</v>
      </c>
      <c r="P109" s="114">
        <f t="shared" si="12"/>
        <v>166887.5</v>
      </c>
      <c r="Q109" s="115">
        <f t="shared" si="13"/>
        <v>166887.5</v>
      </c>
    </row>
    <row r="110" spans="2:17" x14ac:dyDescent="0.25">
      <c r="B110" s="120">
        <v>104</v>
      </c>
      <c r="C110" s="109" t="s">
        <v>6462</v>
      </c>
      <c r="D110" s="109">
        <v>1200047800</v>
      </c>
      <c r="E110" s="108" t="s">
        <v>1577</v>
      </c>
      <c r="F110" s="109">
        <v>2010</v>
      </c>
      <c r="G110" s="110">
        <v>44389</v>
      </c>
      <c r="H110" s="109">
        <f t="shared" si="8"/>
        <v>11</v>
      </c>
      <c r="I110" s="109">
        <v>15</v>
      </c>
      <c r="J110" s="111">
        <f t="shared" si="9"/>
        <v>6.3333333333333325E-2</v>
      </c>
      <c r="K110" s="112">
        <v>675000</v>
      </c>
      <c r="L110" s="112">
        <v>1</v>
      </c>
      <c r="M110" s="121">
        <v>0</v>
      </c>
      <c r="N110" s="112">
        <f t="shared" si="10"/>
        <v>675000</v>
      </c>
      <c r="O110" s="112">
        <f t="shared" si="11"/>
        <v>470249.99999999994</v>
      </c>
      <c r="P110" s="114">
        <f t="shared" si="12"/>
        <v>204750.00000000006</v>
      </c>
      <c r="Q110" s="115">
        <f t="shared" si="13"/>
        <v>184275.00000000006</v>
      </c>
    </row>
    <row r="111" spans="2:17" x14ac:dyDescent="0.25">
      <c r="B111" s="120">
        <v>105</v>
      </c>
      <c r="C111" s="109" t="s">
        <v>6462</v>
      </c>
      <c r="D111" s="109">
        <v>1200048020</v>
      </c>
      <c r="E111" s="108" t="s">
        <v>1578</v>
      </c>
      <c r="F111" s="109">
        <v>2010</v>
      </c>
      <c r="G111" s="110">
        <v>44389</v>
      </c>
      <c r="H111" s="109">
        <f t="shared" si="8"/>
        <v>11</v>
      </c>
      <c r="I111" s="109">
        <v>15</v>
      </c>
      <c r="J111" s="111">
        <f t="shared" si="9"/>
        <v>6.3333333333333325E-2</v>
      </c>
      <c r="K111" s="112">
        <v>573730</v>
      </c>
      <c r="L111" s="112">
        <v>1</v>
      </c>
      <c r="M111" s="121">
        <v>0</v>
      </c>
      <c r="N111" s="112">
        <f t="shared" si="10"/>
        <v>573730</v>
      </c>
      <c r="O111" s="112">
        <f t="shared" si="11"/>
        <v>399698.56666666659</v>
      </c>
      <c r="P111" s="114">
        <f t="shared" si="12"/>
        <v>174031.43333333341</v>
      </c>
      <c r="Q111" s="115">
        <f t="shared" si="13"/>
        <v>156628.29000000007</v>
      </c>
    </row>
    <row r="112" spans="2:17" hidden="1" x14ac:dyDescent="0.25">
      <c r="B112" s="45">
        <v>106</v>
      </c>
      <c r="C112" s="22" t="s">
        <v>6462</v>
      </c>
      <c r="D112" s="22">
        <v>1200052750</v>
      </c>
      <c r="E112" s="23" t="s">
        <v>1579</v>
      </c>
      <c r="F112" s="22">
        <v>2010</v>
      </c>
      <c r="G112" s="38">
        <v>44389</v>
      </c>
      <c r="H112" s="22">
        <f t="shared" si="8"/>
        <v>11</v>
      </c>
      <c r="I112" s="22">
        <v>15</v>
      </c>
      <c r="J112" s="39">
        <f t="shared" si="9"/>
        <v>6.3333333333333325E-2</v>
      </c>
      <c r="K112" s="35">
        <v>488111</v>
      </c>
      <c r="L112" s="35">
        <v>15057.1</v>
      </c>
      <c r="M112" s="36">
        <v>0.24</v>
      </c>
      <c r="N112" s="35">
        <f t="shared" si="10"/>
        <v>605257.64</v>
      </c>
      <c r="O112" s="35">
        <f t="shared" si="11"/>
        <v>421662.82253333327</v>
      </c>
      <c r="P112" s="57">
        <f t="shared" si="12"/>
        <v>183594.81746666675</v>
      </c>
      <c r="Q112" s="53">
        <f t="shared" si="13"/>
        <v>165235.33572000009</v>
      </c>
    </row>
    <row r="113" spans="2:17" x14ac:dyDescent="0.25">
      <c r="B113" s="120">
        <v>107</v>
      </c>
      <c r="C113" s="109" t="s">
        <v>6462</v>
      </c>
      <c r="D113" s="109">
        <v>1200043340</v>
      </c>
      <c r="E113" s="108" t="s">
        <v>1580</v>
      </c>
      <c r="F113" s="109">
        <v>2010</v>
      </c>
      <c r="G113" s="110">
        <v>44389</v>
      </c>
      <c r="H113" s="109">
        <f t="shared" si="8"/>
        <v>11</v>
      </c>
      <c r="I113" s="109">
        <v>5</v>
      </c>
      <c r="J113" s="111">
        <f t="shared" si="9"/>
        <v>0.19</v>
      </c>
      <c r="K113" s="112">
        <v>473000</v>
      </c>
      <c r="L113" s="112">
        <v>1</v>
      </c>
      <c r="M113" s="121">
        <v>0</v>
      </c>
      <c r="N113" s="112">
        <f t="shared" si="10"/>
        <v>473000</v>
      </c>
      <c r="O113" s="112">
        <f t="shared" si="11"/>
        <v>988569.99999999988</v>
      </c>
      <c r="P113" s="114">
        <f t="shared" si="12"/>
        <v>23650</v>
      </c>
      <c r="Q113" s="115">
        <f t="shared" si="13"/>
        <v>23650</v>
      </c>
    </row>
    <row r="114" spans="2:17" x14ac:dyDescent="0.25">
      <c r="B114" s="120">
        <v>108</v>
      </c>
      <c r="C114" s="109" t="s">
        <v>6462</v>
      </c>
      <c r="D114" s="109">
        <v>1200045060</v>
      </c>
      <c r="E114" s="108" t="s">
        <v>1556</v>
      </c>
      <c r="F114" s="109">
        <v>2010</v>
      </c>
      <c r="G114" s="110">
        <v>44389</v>
      </c>
      <c r="H114" s="109">
        <f t="shared" si="8"/>
        <v>11</v>
      </c>
      <c r="I114" s="109">
        <v>15</v>
      </c>
      <c r="J114" s="111">
        <f t="shared" si="9"/>
        <v>6.3333333333333325E-2</v>
      </c>
      <c r="K114" s="112">
        <v>350743.73</v>
      </c>
      <c r="L114" s="112">
        <v>1</v>
      </c>
      <c r="M114" s="121">
        <v>0</v>
      </c>
      <c r="N114" s="112">
        <f t="shared" si="10"/>
        <v>350743.73</v>
      </c>
      <c r="O114" s="112">
        <f t="shared" si="11"/>
        <v>244351.46523333326</v>
      </c>
      <c r="P114" s="114">
        <f t="shared" si="12"/>
        <v>106392.26476666672</v>
      </c>
      <c r="Q114" s="115">
        <f t="shared" si="13"/>
        <v>95753.038290000055</v>
      </c>
    </row>
    <row r="115" spans="2:17" x14ac:dyDescent="0.25">
      <c r="B115" s="120">
        <v>109</v>
      </c>
      <c r="C115" s="109" t="s">
        <v>6462</v>
      </c>
      <c r="D115" s="109">
        <v>1200045050</v>
      </c>
      <c r="E115" s="108" t="s">
        <v>1581</v>
      </c>
      <c r="F115" s="109">
        <v>2010</v>
      </c>
      <c r="G115" s="110">
        <v>44389</v>
      </c>
      <c r="H115" s="109">
        <f t="shared" si="8"/>
        <v>11</v>
      </c>
      <c r="I115" s="109">
        <v>15</v>
      </c>
      <c r="J115" s="111">
        <f t="shared" si="9"/>
        <v>6.3333333333333325E-2</v>
      </c>
      <c r="K115" s="112">
        <v>276922.08</v>
      </c>
      <c r="L115" s="112">
        <v>1</v>
      </c>
      <c r="M115" s="121">
        <v>0</v>
      </c>
      <c r="N115" s="112">
        <f t="shared" si="10"/>
        <v>276922.08</v>
      </c>
      <c r="O115" s="112">
        <f t="shared" si="11"/>
        <v>192922.38239999997</v>
      </c>
      <c r="P115" s="114">
        <f t="shared" si="12"/>
        <v>83999.697600000043</v>
      </c>
      <c r="Q115" s="115">
        <f t="shared" si="13"/>
        <v>75599.727840000036</v>
      </c>
    </row>
    <row r="116" spans="2:17" hidden="1" x14ac:dyDescent="0.25">
      <c r="B116" s="45">
        <v>110</v>
      </c>
      <c r="C116" s="22" t="s">
        <v>6462</v>
      </c>
      <c r="D116" s="22">
        <v>1200048300</v>
      </c>
      <c r="E116" s="23" t="s">
        <v>1582</v>
      </c>
      <c r="F116" s="22">
        <v>2010</v>
      </c>
      <c r="G116" s="38">
        <v>44389</v>
      </c>
      <c r="H116" s="22">
        <f t="shared" si="8"/>
        <v>11</v>
      </c>
      <c r="I116" s="22">
        <v>3</v>
      </c>
      <c r="J116" s="39">
        <f t="shared" si="9"/>
        <v>0.31666666666666665</v>
      </c>
      <c r="K116" s="35">
        <v>218839</v>
      </c>
      <c r="L116" s="35">
        <v>5064.95</v>
      </c>
      <c r="M116" s="36">
        <v>0.24</v>
      </c>
      <c r="N116" s="35">
        <f t="shared" si="10"/>
        <v>271360.36</v>
      </c>
      <c r="O116" s="35">
        <f t="shared" si="11"/>
        <v>945238.58733333333</v>
      </c>
      <c r="P116" s="57">
        <f t="shared" si="12"/>
        <v>13568.018</v>
      </c>
      <c r="Q116" s="53">
        <f t="shared" si="13"/>
        <v>13568.018</v>
      </c>
    </row>
    <row r="117" spans="2:17" x14ac:dyDescent="0.25">
      <c r="B117" s="120">
        <v>111</v>
      </c>
      <c r="C117" s="109" t="s">
        <v>6462</v>
      </c>
      <c r="D117" s="109">
        <v>1200047830</v>
      </c>
      <c r="E117" s="108" t="s">
        <v>1583</v>
      </c>
      <c r="F117" s="109">
        <v>2010</v>
      </c>
      <c r="G117" s="110">
        <v>44389</v>
      </c>
      <c r="H117" s="109">
        <f t="shared" si="8"/>
        <v>11</v>
      </c>
      <c r="I117" s="109">
        <v>15</v>
      </c>
      <c r="J117" s="111">
        <f t="shared" si="9"/>
        <v>6.3333333333333325E-2</v>
      </c>
      <c r="K117" s="112">
        <v>158600</v>
      </c>
      <c r="L117" s="112">
        <v>1</v>
      </c>
      <c r="M117" s="121">
        <v>0</v>
      </c>
      <c r="N117" s="112">
        <f t="shared" si="10"/>
        <v>158600</v>
      </c>
      <c r="O117" s="112">
        <f t="shared" si="11"/>
        <v>110491.33333333331</v>
      </c>
      <c r="P117" s="114">
        <f t="shared" si="12"/>
        <v>48108.666666666686</v>
      </c>
      <c r="Q117" s="115">
        <f t="shared" si="13"/>
        <v>43297.800000000017</v>
      </c>
    </row>
    <row r="118" spans="2:17" x14ac:dyDescent="0.25">
      <c r="B118" s="120">
        <v>112</v>
      </c>
      <c r="C118" s="109" t="s">
        <v>6462</v>
      </c>
      <c r="D118" s="109">
        <v>1200046270</v>
      </c>
      <c r="E118" s="108" t="s">
        <v>1584</v>
      </c>
      <c r="F118" s="109">
        <v>2010</v>
      </c>
      <c r="G118" s="110">
        <v>44389</v>
      </c>
      <c r="H118" s="109">
        <f t="shared" si="8"/>
        <v>11</v>
      </c>
      <c r="I118" s="109">
        <v>3</v>
      </c>
      <c r="J118" s="111">
        <f t="shared" si="9"/>
        <v>0.31666666666666665</v>
      </c>
      <c r="K118" s="112">
        <v>152881.5</v>
      </c>
      <c r="L118" s="112">
        <v>1</v>
      </c>
      <c r="M118" s="121">
        <v>0</v>
      </c>
      <c r="N118" s="112">
        <f t="shared" si="10"/>
        <v>152881.5</v>
      </c>
      <c r="O118" s="112">
        <f t="shared" si="11"/>
        <v>532537.22499999998</v>
      </c>
      <c r="P118" s="114">
        <f t="shared" si="12"/>
        <v>7644.0750000000007</v>
      </c>
      <c r="Q118" s="115">
        <f t="shared" si="13"/>
        <v>7644.0750000000007</v>
      </c>
    </row>
    <row r="119" spans="2:17" x14ac:dyDescent="0.25">
      <c r="B119" s="120">
        <v>113</v>
      </c>
      <c r="C119" s="109" t="s">
        <v>6462</v>
      </c>
      <c r="D119" s="109">
        <v>1200045190</v>
      </c>
      <c r="E119" s="108" t="s">
        <v>1585</v>
      </c>
      <c r="F119" s="109">
        <v>2010</v>
      </c>
      <c r="G119" s="110">
        <v>44389</v>
      </c>
      <c r="H119" s="109">
        <f t="shared" si="8"/>
        <v>11</v>
      </c>
      <c r="I119" s="109">
        <v>5</v>
      </c>
      <c r="J119" s="111">
        <f t="shared" si="9"/>
        <v>0.19</v>
      </c>
      <c r="K119" s="112">
        <v>118052</v>
      </c>
      <c r="L119" s="112">
        <v>1</v>
      </c>
      <c r="M119" s="121">
        <v>0</v>
      </c>
      <c r="N119" s="112">
        <f t="shared" si="10"/>
        <v>118052</v>
      </c>
      <c r="O119" s="112">
        <f t="shared" si="11"/>
        <v>246728.68</v>
      </c>
      <c r="P119" s="114">
        <f t="shared" si="12"/>
        <v>5902.6</v>
      </c>
      <c r="Q119" s="115">
        <f t="shared" si="13"/>
        <v>5902.6</v>
      </c>
    </row>
    <row r="120" spans="2:17" x14ac:dyDescent="0.25">
      <c r="B120" s="120">
        <v>114</v>
      </c>
      <c r="C120" s="109" t="s">
        <v>6462</v>
      </c>
      <c r="D120" s="109">
        <v>1200055430</v>
      </c>
      <c r="E120" s="108" t="s">
        <v>1586</v>
      </c>
      <c r="F120" s="109">
        <v>2010</v>
      </c>
      <c r="G120" s="110">
        <v>44389</v>
      </c>
      <c r="H120" s="109">
        <f t="shared" si="8"/>
        <v>11</v>
      </c>
      <c r="I120" s="109">
        <v>3</v>
      </c>
      <c r="J120" s="111">
        <f t="shared" si="9"/>
        <v>0.31666666666666665</v>
      </c>
      <c r="K120" s="112">
        <v>88500</v>
      </c>
      <c r="L120" s="112">
        <v>1</v>
      </c>
      <c r="M120" s="121">
        <v>0</v>
      </c>
      <c r="N120" s="112">
        <f t="shared" si="10"/>
        <v>88500</v>
      </c>
      <c r="O120" s="112">
        <f t="shared" si="11"/>
        <v>308275</v>
      </c>
      <c r="P120" s="114">
        <f t="shared" si="12"/>
        <v>4425</v>
      </c>
      <c r="Q120" s="115">
        <f t="shared" si="13"/>
        <v>4425</v>
      </c>
    </row>
    <row r="121" spans="2:17" hidden="1" x14ac:dyDescent="0.25">
      <c r="B121" s="45">
        <v>115</v>
      </c>
      <c r="C121" s="22" t="s">
        <v>6462</v>
      </c>
      <c r="D121" s="22">
        <v>1200047470</v>
      </c>
      <c r="E121" s="23" t="s">
        <v>1556</v>
      </c>
      <c r="F121" s="22">
        <v>2010</v>
      </c>
      <c r="G121" s="38">
        <v>44389</v>
      </c>
      <c r="H121" s="22">
        <f t="shared" si="8"/>
        <v>11</v>
      </c>
      <c r="I121" s="22">
        <v>5</v>
      </c>
      <c r="J121" s="39">
        <f t="shared" si="9"/>
        <v>0.19</v>
      </c>
      <c r="K121" s="35">
        <v>74330</v>
      </c>
      <c r="L121" s="35">
        <v>1139.8699999999999</v>
      </c>
      <c r="M121" s="36">
        <v>0.24</v>
      </c>
      <c r="N121" s="35">
        <f t="shared" si="10"/>
        <v>92169.2</v>
      </c>
      <c r="O121" s="35">
        <f t="shared" si="11"/>
        <v>192633.62799999997</v>
      </c>
      <c r="P121" s="57">
        <f t="shared" si="12"/>
        <v>4608.46</v>
      </c>
      <c r="Q121" s="53">
        <f t="shared" si="13"/>
        <v>4608.46</v>
      </c>
    </row>
    <row r="122" spans="2:17" x14ac:dyDescent="0.25">
      <c r="B122" s="120">
        <v>116</v>
      </c>
      <c r="C122" s="109" t="s">
        <v>6462</v>
      </c>
      <c r="D122" s="109">
        <v>1200045670</v>
      </c>
      <c r="E122" s="108" t="s">
        <v>1587</v>
      </c>
      <c r="F122" s="109">
        <v>2010</v>
      </c>
      <c r="G122" s="110">
        <v>44389</v>
      </c>
      <c r="H122" s="109">
        <f t="shared" si="8"/>
        <v>11</v>
      </c>
      <c r="I122" s="109">
        <v>3</v>
      </c>
      <c r="J122" s="111">
        <f t="shared" si="9"/>
        <v>0.31666666666666665</v>
      </c>
      <c r="K122" s="112">
        <v>56052</v>
      </c>
      <c r="L122" s="112">
        <v>1</v>
      </c>
      <c r="M122" s="121">
        <v>0</v>
      </c>
      <c r="N122" s="112">
        <f t="shared" si="10"/>
        <v>56052</v>
      </c>
      <c r="O122" s="112">
        <f t="shared" si="11"/>
        <v>195247.80000000002</v>
      </c>
      <c r="P122" s="114">
        <f t="shared" si="12"/>
        <v>2802.6000000000004</v>
      </c>
      <c r="Q122" s="115">
        <f t="shared" si="13"/>
        <v>2802.6000000000004</v>
      </c>
    </row>
    <row r="123" spans="2:17" hidden="1" x14ac:dyDescent="0.25">
      <c r="B123" s="45">
        <v>117</v>
      </c>
      <c r="C123" s="22" t="s">
        <v>6462</v>
      </c>
      <c r="D123" s="22">
        <v>1200047580</v>
      </c>
      <c r="E123" s="23" t="s">
        <v>1545</v>
      </c>
      <c r="F123" s="22">
        <v>2010</v>
      </c>
      <c r="G123" s="38">
        <v>44389</v>
      </c>
      <c r="H123" s="22">
        <f t="shared" si="8"/>
        <v>11</v>
      </c>
      <c r="I123" s="22">
        <v>8</v>
      </c>
      <c r="J123" s="39">
        <f t="shared" si="9"/>
        <v>0.11874999999999999</v>
      </c>
      <c r="K123" s="35">
        <v>49000</v>
      </c>
      <c r="L123" s="35">
        <v>955.5</v>
      </c>
      <c r="M123" s="36">
        <v>0.24</v>
      </c>
      <c r="N123" s="35">
        <f t="shared" si="10"/>
        <v>60760</v>
      </c>
      <c r="O123" s="35">
        <f t="shared" si="11"/>
        <v>79367.75</v>
      </c>
      <c r="P123" s="57">
        <f t="shared" si="12"/>
        <v>3038</v>
      </c>
      <c r="Q123" s="53">
        <f t="shared" si="13"/>
        <v>3038</v>
      </c>
    </row>
    <row r="124" spans="2:17" x14ac:dyDescent="0.25">
      <c r="B124" s="120">
        <v>118</v>
      </c>
      <c r="C124" s="109" t="s">
        <v>6462</v>
      </c>
      <c r="D124" s="109">
        <v>1200047570</v>
      </c>
      <c r="E124" s="108" t="s">
        <v>1545</v>
      </c>
      <c r="F124" s="109">
        <v>2010</v>
      </c>
      <c r="G124" s="110">
        <v>44389</v>
      </c>
      <c r="H124" s="109">
        <f t="shared" si="8"/>
        <v>11</v>
      </c>
      <c r="I124" s="109">
        <v>8</v>
      </c>
      <c r="J124" s="111">
        <f t="shared" si="9"/>
        <v>0.11874999999999999</v>
      </c>
      <c r="K124" s="112">
        <v>49000</v>
      </c>
      <c r="L124" s="112">
        <v>1</v>
      </c>
      <c r="M124" s="121">
        <v>0</v>
      </c>
      <c r="N124" s="112">
        <f t="shared" si="10"/>
        <v>49000</v>
      </c>
      <c r="O124" s="112">
        <f t="shared" si="11"/>
        <v>64006.249999999993</v>
      </c>
      <c r="P124" s="114">
        <f t="shared" si="12"/>
        <v>2450</v>
      </c>
      <c r="Q124" s="115">
        <f t="shared" si="13"/>
        <v>2450</v>
      </c>
    </row>
    <row r="125" spans="2:17" x14ac:dyDescent="0.25">
      <c r="B125" s="120">
        <v>119</v>
      </c>
      <c r="C125" s="109" t="s">
        <v>6462</v>
      </c>
      <c r="D125" s="109">
        <v>1200044500</v>
      </c>
      <c r="E125" s="108" t="s">
        <v>1585</v>
      </c>
      <c r="F125" s="109">
        <v>2010</v>
      </c>
      <c r="G125" s="110">
        <v>44389</v>
      </c>
      <c r="H125" s="109">
        <f t="shared" si="8"/>
        <v>11</v>
      </c>
      <c r="I125" s="109">
        <v>15</v>
      </c>
      <c r="J125" s="111">
        <f t="shared" si="9"/>
        <v>6.3333333333333325E-2</v>
      </c>
      <c r="K125" s="112">
        <v>48000</v>
      </c>
      <c r="L125" s="112">
        <v>1</v>
      </c>
      <c r="M125" s="121">
        <v>0</v>
      </c>
      <c r="N125" s="112">
        <f t="shared" si="10"/>
        <v>48000</v>
      </c>
      <c r="O125" s="112">
        <f t="shared" si="11"/>
        <v>33439.999999999993</v>
      </c>
      <c r="P125" s="114">
        <f t="shared" si="12"/>
        <v>14560.000000000007</v>
      </c>
      <c r="Q125" s="115">
        <f t="shared" si="13"/>
        <v>13104.000000000007</v>
      </c>
    </row>
    <row r="126" spans="2:17" x14ac:dyDescent="0.25">
      <c r="B126" s="120">
        <v>120</v>
      </c>
      <c r="C126" s="109" t="s">
        <v>6462</v>
      </c>
      <c r="D126" s="109">
        <v>1200046370</v>
      </c>
      <c r="E126" s="108" t="s">
        <v>1588</v>
      </c>
      <c r="F126" s="109">
        <v>2010</v>
      </c>
      <c r="G126" s="110">
        <v>44389</v>
      </c>
      <c r="H126" s="109">
        <f t="shared" si="8"/>
        <v>11</v>
      </c>
      <c r="I126" s="109">
        <v>15</v>
      </c>
      <c r="J126" s="111">
        <f t="shared" si="9"/>
        <v>6.3333333333333325E-2</v>
      </c>
      <c r="K126" s="112">
        <v>47637.5</v>
      </c>
      <c r="L126" s="112">
        <v>1</v>
      </c>
      <c r="M126" s="121">
        <v>0</v>
      </c>
      <c r="N126" s="112">
        <f t="shared" si="10"/>
        <v>47637.5</v>
      </c>
      <c r="O126" s="112">
        <f t="shared" si="11"/>
        <v>33187.458333333328</v>
      </c>
      <c r="P126" s="114">
        <f t="shared" si="12"/>
        <v>14450.041666666672</v>
      </c>
      <c r="Q126" s="115">
        <f t="shared" si="13"/>
        <v>13005.037500000004</v>
      </c>
    </row>
    <row r="127" spans="2:17" x14ac:dyDescent="0.25">
      <c r="B127" s="120">
        <v>121</v>
      </c>
      <c r="C127" s="109" t="s">
        <v>6462</v>
      </c>
      <c r="D127" s="109">
        <v>1200045810</v>
      </c>
      <c r="E127" s="108" t="s">
        <v>1589</v>
      </c>
      <c r="F127" s="109">
        <v>2010</v>
      </c>
      <c r="G127" s="110">
        <v>44389</v>
      </c>
      <c r="H127" s="109">
        <f t="shared" si="8"/>
        <v>11</v>
      </c>
      <c r="I127" s="109">
        <v>15</v>
      </c>
      <c r="J127" s="111">
        <f t="shared" si="9"/>
        <v>6.3333333333333325E-2</v>
      </c>
      <c r="K127" s="112">
        <v>41782</v>
      </c>
      <c r="L127" s="112">
        <v>1</v>
      </c>
      <c r="M127" s="121">
        <v>0</v>
      </c>
      <c r="N127" s="112">
        <f t="shared" si="10"/>
        <v>41782</v>
      </c>
      <c r="O127" s="112">
        <f t="shared" si="11"/>
        <v>29108.126666666663</v>
      </c>
      <c r="P127" s="114">
        <f t="shared" si="12"/>
        <v>12673.873333333337</v>
      </c>
      <c r="Q127" s="115">
        <f t="shared" si="13"/>
        <v>11406.486000000003</v>
      </c>
    </row>
    <row r="128" spans="2:17" x14ac:dyDescent="0.25">
      <c r="B128" s="120">
        <v>122</v>
      </c>
      <c r="C128" s="109" t="s">
        <v>6462</v>
      </c>
      <c r="D128" s="109">
        <v>1200044300</v>
      </c>
      <c r="E128" s="108" t="s">
        <v>1569</v>
      </c>
      <c r="F128" s="109">
        <v>2010</v>
      </c>
      <c r="G128" s="110">
        <v>44389</v>
      </c>
      <c r="H128" s="109">
        <f t="shared" si="8"/>
        <v>11</v>
      </c>
      <c r="I128" s="109">
        <v>3</v>
      </c>
      <c r="J128" s="111">
        <f t="shared" si="9"/>
        <v>0.31666666666666665</v>
      </c>
      <c r="K128" s="112">
        <v>41000</v>
      </c>
      <c r="L128" s="112">
        <v>1</v>
      </c>
      <c r="M128" s="121">
        <v>0</v>
      </c>
      <c r="N128" s="112">
        <f t="shared" si="10"/>
        <v>41000</v>
      </c>
      <c r="O128" s="112">
        <f t="shared" si="11"/>
        <v>142816.66666666666</v>
      </c>
      <c r="P128" s="114">
        <f t="shared" si="12"/>
        <v>2050</v>
      </c>
      <c r="Q128" s="115">
        <f t="shared" si="13"/>
        <v>2050</v>
      </c>
    </row>
    <row r="129" spans="2:17" hidden="1" x14ac:dyDescent="0.25">
      <c r="B129" s="45">
        <v>123</v>
      </c>
      <c r="C129" s="22" t="s">
        <v>6462</v>
      </c>
      <c r="D129" s="22">
        <v>1200044250</v>
      </c>
      <c r="E129" s="23" t="s">
        <v>1569</v>
      </c>
      <c r="F129" s="22">
        <v>2010</v>
      </c>
      <c r="G129" s="38">
        <v>44389</v>
      </c>
      <c r="H129" s="22">
        <f t="shared" si="8"/>
        <v>11</v>
      </c>
      <c r="I129" s="22">
        <v>3</v>
      </c>
      <c r="J129" s="39">
        <f t="shared" si="9"/>
        <v>0.31666666666666665</v>
      </c>
      <c r="K129" s="35">
        <v>41000</v>
      </c>
      <c r="L129" s="35">
        <v>5517.39</v>
      </c>
      <c r="M129" s="36">
        <v>0.24</v>
      </c>
      <c r="N129" s="35">
        <f t="shared" si="10"/>
        <v>50840</v>
      </c>
      <c r="O129" s="35">
        <f t="shared" si="11"/>
        <v>177092.66666666666</v>
      </c>
      <c r="P129" s="57">
        <f t="shared" si="12"/>
        <v>2542</v>
      </c>
      <c r="Q129" s="53">
        <f t="shared" si="13"/>
        <v>2542</v>
      </c>
    </row>
    <row r="130" spans="2:17" x14ac:dyDescent="0.25">
      <c r="B130" s="120">
        <v>124</v>
      </c>
      <c r="C130" s="109" t="s">
        <v>6462</v>
      </c>
      <c r="D130" s="109">
        <v>1200044290</v>
      </c>
      <c r="E130" s="108" t="s">
        <v>1569</v>
      </c>
      <c r="F130" s="109">
        <v>2010</v>
      </c>
      <c r="G130" s="110">
        <v>44389</v>
      </c>
      <c r="H130" s="109">
        <f t="shared" si="8"/>
        <v>11</v>
      </c>
      <c r="I130" s="109">
        <v>3</v>
      </c>
      <c r="J130" s="111">
        <f t="shared" si="9"/>
        <v>0.31666666666666665</v>
      </c>
      <c r="K130" s="112">
        <v>41000</v>
      </c>
      <c r="L130" s="112">
        <v>1</v>
      </c>
      <c r="M130" s="121">
        <v>0</v>
      </c>
      <c r="N130" s="112">
        <f t="shared" si="10"/>
        <v>41000</v>
      </c>
      <c r="O130" s="112">
        <f t="shared" si="11"/>
        <v>142816.66666666666</v>
      </c>
      <c r="P130" s="114">
        <f t="shared" si="12"/>
        <v>2050</v>
      </c>
      <c r="Q130" s="115">
        <f t="shared" si="13"/>
        <v>2050</v>
      </c>
    </row>
    <row r="131" spans="2:17" hidden="1" x14ac:dyDescent="0.25">
      <c r="B131" s="45">
        <v>125</v>
      </c>
      <c r="C131" s="22" t="s">
        <v>6462</v>
      </c>
      <c r="D131" s="22">
        <v>1200044260</v>
      </c>
      <c r="E131" s="23" t="s">
        <v>1569</v>
      </c>
      <c r="F131" s="22">
        <v>2010</v>
      </c>
      <c r="G131" s="38">
        <v>44389</v>
      </c>
      <c r="H131" s="22">
        <f t="shared" si="8"/>
        <v>11</v>
      </c>
      <c r="I131" s="22">
        <v>3</v>
      </c>
      <c r="J131" s="39">
        <f t="shared" si="9"/>
        <v>0.31666666666666665</v>
      </c>
      <c r="K131" s="35">
        <v>41000</v>
      </c>
      <c r="L131" s="35">
        <v>5517.39</v>
      </c>
      <c r="M131" s="36">
        <v>0.24</v>
      </c>
      <c r="N131" s="35">
        <f t="shared" si="10"/>
        <v>50840</v>
      </c>
      <c r="O131" s="35">
        <f t="shared" si="11"/>
        <v>177092.66666666666</v>
      </c>
      <c r="P131" s="57">
        <f t="shared" si="12"/>
        <v>2542</v>
      </c>
      <c r="Q131" s="53">
        <f t="shared" si="13"/>
        <v>2542</v>
      </c>
    </row>
    <row r="132" spans="2:17" x14ac:dyDescent="0.25">
      <c r="B132" s="120">
        <v>126</v>
      </c>
      <c r="C132" s="109" t="s">
        <v>6462</v>
      </c>
      <c r="D132" s="109">
        <v>1200044270</v>
      </c>
      <c r="E132" s="108" t="s">
        <v>1569</v>
      </c>
      <c r="F132" s="109">
        <v>2010</v>
      </c>
      <c r="G132" s="110">
        <v>44389</v>
      </c>
      <c r="H132" s="109">
        <f t="shared" si="8"/>
        <v>11</v>
      </c>
      <c r="I132" s="109">
        <v>3</v>
      </c>
      <c r="J132" s="111">
        <f t="shared" si="9"/>
        <v>0.31666666666666665</v>
      </c>
      <c r="K132" s="112">
        <v>41000</v>
      </c>
      <c r="L132" s="112">
        <v>1</v>
      </c>
      <c r="M132" s="121">
        <v>0</v>
      </c>
      <c r="N132" s="112">
        <f t="shared" si="10"/>
        <v>41000</v>
      </c>
      <c r="O132" s="112">
        <f t="shared" si="11"/>
        <v>142816.66666666666</v>
      </c>
      <c r="P132" s="114">
        <f t="shared" si="12"/>
        <v>2050</v>
      </c>
      <c r="Q132" s="115">
        <f t="shared" si="13"/>
        <v>2050</v>
      </c>
    </row>
    <row r="133" spans="2:17" x14ac:dyDescent="0.25">
      <c r="B133" s="120">
        <v>127</v>
      </c>
      <c r="C133" s="109" t="s">
        <v>6462</v>
      </c>
      <c r="D133" s="109">
        <v>1200044280</v>
      </c>
      <c r="E133" s="108" t="s">
        <v>1569</v>
      </c>
      <c r="F133" s="109">
        <v>2010</v>
      </c>
      <c r="G133" s="110">
        <v>44389</v>
      </c>
      <c r="H133" s="109">
        <f t="shared" si="8"/>
        <v>11</v>
      </c>
      <c r="I133" s="109">
        <v>3</v>
      </c>
      <c r="J133" s="111">
        <f t="shared" si="9"/>
        <v>0.31666666666666665</v>
      </c>
      <c r="K133" s="112">
        <v>41000</v>
      </c>
      <c r="L133" s="112">
        <v>1</v>
      </c>
      <c r="M133" s="121">
        <v>0</v>
      </c>
      <c r="N133" s="112">
        <f t="shared" si="10"/>
        <v>41000</v>
      </c>
      <c r="O133" s="112">
        <f t="shared" si="11"/>
        <v>142816.66666666666</v>
      </c>
      <c r="P133" s="114">
        <f t="shared" si="12"/>
        <v>2050</v>
      </c>
      <c r="Q133" s="115">
        <f t="shared" si="13"/>
        <v>2050</v>
      </c>
    </row>
    <row r="134" spans="2:17" x14ac:dyDescent="0.25">
      <c r="B134" s="120">
        <v>128</v>
      </c>
      <c r="C134" s="109" t="s">
        <v>6462</v>
      </c>
      <c r="D134" s="109">
        <v>1200048870</v>
      </c>
      <c r="E134" s="108" t="s">
        <v>1590</v>
      </c>
      <c r="F134" s="109">
        <v>2010</v>
      </c>
      <c r="G134" s="110">
        <v>44389</v>
      </c>
      <c r="H134" s="109">
        <f t="shared" si="8"/>
        <v>11</v>
      </c>
      <c r="I134" s="109">
        <v>15</v>
      </c>
      <c r="J134" s="111">
        <f t="shared" si="9"/>
        <v>6.3333333333333325E-2</v>
      </c>
      <c r="K134" s="112">
        <v>33020</v>
      </c>
      <c r="L134" s="112">
        <v>1</v>
      </c>
      <c r="M134" s="121">
        <v>0</v>
      </c>
      <c r="N134" s="112">
        <f t="shared" si="10"/>
        <v>33020</v>
      </c>
      <c r="O134" s="112">
        <f t="shared" si="11"/>
        <v>23003.933333333331</v>
      </c>
      <c r="P134" s="114">
        <f t="shared" si="12"/>
        <v>10016.066666666669</v>
      </c>
      <c r="Q134" s="115">
        <f t="shared" si="13"/>
        <v>9014.4600000000028</v>
      </c>
    </row>
    <row r="135" spans="2:17" x14ac:dyDescent="0.25">
      <c r="B135" s="120">
        <v>129</v>
      </c>
      <c r="C135" s="109" t="s">
        <v>6462</v>
      </c>
      <c r="D135" s="109">
        <v>1200048110</v>
      </c>
      <c r="E135" s="108" t="s">
        <v>1591</v>
      </c>
      <c r="F135" s="109">
        <v>2010</v>
      </c>
      <c r="G135" s="110">
        <v>44389</v>
      </c>
      <c r="H135" s="109">
        <f t="shared" ref="H135:H198" si="14">YEAR(G135)-F135</f>
        <v>11</v>
      </c>
      <c r="I135" s="109">
        <v>15</v>
      </c>
      <c r="J135" s="111">
        <f t="shared" ref="J135:J198" si="15">(95/I135/100)</f>
        <v>6.3333333333333325E-2</v>
      </c>
      <c r="K135" s="112">
        <v>33000</v>
      </c>
      <c r="L135" s="112">
        <v>1</v>
      </c>
      <c r="M135" s="121">
        <v>0</v>
      </c>
      <c r="N135" s="112">
        <f t="shared" ref="N135:N198" si="16">K135*(1+M135)</f>
        <v>33000</v>
      </c>
      <c r="O135" s="112">
        <f t="shared" ref="O135:O198" si="17">H135*J135*N135</f>
        <v>22989.999999999996</v>
      </c>
      <c r="P135" s="114">
        <f t="shared" si="12"/>
        <v>10010.000000000004</v>
      </c>
      <c r="Q135" s="115">
        <f t="shared" si="13"/>
        <v>9009.0000000000036</v>
      </c>
    </row>
    <row r="136" spans="2:17" x14ac:dyDescent="0.25">
      <c r="B136" s="120">
        <v>130</v>
      </c>
      <c r="C136" s="109" t="s">
        <v>6462</v>
      </c>
      <c r="D136" s="109">
        <v>1200044480</v>
      </c>
      <c r="E136" s="108" t="s">
        <v>1592</v>
      </c>
      <c r="F136" s="109">
        <v>2010</v>
      </c>
      <c r="G136" s="110">
        <v>44389</v>
      </c>
      <c r="H136" s="109">
        <f t="shared" si="14"/>
        <v>11</v>
      </c>
      <c r="I136" s="109">
        <v>5</v>
      </c>
      <c r="J136" s="111">
        <f t="shared" si="15"/>
        <v>0.19</v>
      </c>
      <c r="K136" s="112">
        <v>31820</v>
      </c>
      <c r="L136" s="112">
        <v>1</v>
      </c>
      <c r="M136" s="121">
        <v>0</v>
      </c>
      <c r="N136" s="112">
        <f t="shared" si="16"/>
        <v>31820</v>
      </c>
      <c r="O136" s="112">
        <f t="shared" si="17"/>
        <v>66503.799999999988</v>
      </c>
      <c r="P136" s="114">
        <f t="shared" ref="P136:P199" si="18">IF(N136-O136&lt;=0,5%*N136,N136-O136)</f>
        <v>1591</v>
      </c>
      <c r="Q136" s="115">
        <f t="shared" ref="Q136:Q199" si="19">IF(P136=N136*5%,P136,P136*0.9)</f>
        <v>1591</v>
      </c>
    </row>
    <row r="137" spans="2:17" x14ac:dyDescent="0.25">
      <c r="B137" s="120">
        <v>131</v>
      </c>
      <c r="C137" s="109" t="s">
        <v>6462</v>
      </c>
      <c r="D137" s="109">
        <v>1200045990</v>
      </c>
      <c r="E137" s="108" t="s">
        <v>1593</v>
      </c>
      <c r="F137" s="109">
        <v>2010</v>
      </c>
      <c r="G137" s="110">
        <v>44389</v>
      </c>
      <c r="H137" s="109">
        <f t="shared" si="14"/>
        <v>11</v>
      </c>
      <c r="I137" s="109">
        <v>15</v>
      </c>
      <c r="J137" s="111">
        <f t="shared" si="15"/>
        <v>6.3333333333333325E-2</v>
      </c>
      <c r="K137" s="112">
        <v>30920</v>
      </c>
      <c r="L137" s="112">
        <v>1</v>
      </c>
      <c r="M137" s="121">
        <v>0</v>
      </c>
      <c r="N137" s="112">
        <f t="shared" si="16"/>
        <v>30920</v>
      </c>
      <c r="O137" s="112">
        <f t="shared" si="17"/>
        <v>21540.933333333331</v>
      </c>
      <c r="P137" s="114">
        <f t="shared" si="18"/>
        <v>9379.0666666666693</v>
      </c>
      <c r="Q137" s="115">
        <f t="shared" si="19"/>
        <v>8441.1600000000035</v>
      </c>
    </row>
    <row r="138" spans="2:17" x14ac:dyDescent="0.25">
      <c r="B138" s="120">
        <v>132</v>
      </c>
      <c r="C138" s="109" t="s">
        <v>6462</v>
      </c>
      <c r="D138" s="109">
        <v>1200048130</v>
      </c>
      <c r="E138" s="108" t="s">
        <v>1594</v>
      </c>
      <c r="F138" s="109">
        <v>2010</v>
      </c>
      <c r="G138" s="110">
        <v>44389</v>
      </c>
      <c r="H138" s="109">
        <f t="shared" si="14"/>
        <v>11</v>
      </c>
      <c r="I138" s="109">
        <v>3</v>
      </c>
      <c r="J138" s="111">
        <f t="shared" si="15"/>
        <v>0.31666666666666665</v>
      </c>
      <c r="K138" s="112">
        <v>29000</v>
      </c>
      <c r="L138" s="112">
        <v>1</v>
      </c>
      <c r="M138" s="121">
        <v>0</v>
      </c>
      <c r="N138" s="112">
        <f t="shared" si="16"/>
        <v>29000</v>
      </c>
      <c r="O138" s="112">
        <f t="shared" si="17"/>
        <v>101016.66666666667</v>
      </c>
      <c r="P138" s="114">
        <f t="shared" si="18"/>
        <v>1450</v>
      </c>
      <c r="Q138" s="115">
        <f t="shared" si="19"/>
        <v>1450</v>
      </c>
    </row>
    <row r="139" spans="2:17" hidden="1" x14ac:dyDescent="0.25">
      <c r="B139" s="45">
        <v>133</v>
      </c>
      <c r="C139" s="22" t="s">
        <v>6462</v>
      </c>
      <c r="D139" s="22">
        <v>1200052470</v>
      </c>
      <c r="E139" s="23" t="s">
        <v>1595</v>
      </c>
      <c r="F139" s="22">
        <v>2010</v>
      </c>
      <c r="G139" s="38">
        <v>44389</v>
      </c>
      <c r="H139" s="22">
        <f t="shared" si="14"/>
        <v>11</v>
      </c>
      <c r="I139" s="22">
        <v>15</v>
      </c>
      <c r="J139" s="39">
        <f t="shared" si="15"/>
        <v>6.3333333333333325E-2</v>
      </c>
      <c r="K139" s="35">
        <v>28428</v>
      </c>
      <c r="L139" s="35">
        <v>631.98</v>
      </c>
      <c r="M139" s="36">
        <v>0.24</v>
      </c>
      <c r="N139" s="35">
        <f t="shared" si="16"/>
        <v>35250.720000000001</v>
      </c>
      <c r="O139" s="35">
        <f t="shared" si="17"/>
        <v>24558.001599999996</v>
      </c>
      <c r="P139" s="57">
        <f t="shared" si="18"/>
        <v>10692.718400000005</v>
      </c>
      <c r="Q139" s="53">
        <f t="shared" si="19"/>
        <v>9623.4465600000058</v>
      </c>
    </row>
    <row r="140" spans="2:17" x14ac:dyDescent="0.25">
      <c r="B140" s="120">
        <v>134</v>
      </c>
      <c r="C140" s="109" t="s">
        <v>6462</v>
      </c>
      <c r="D140" s="109">
        <v>1200052460</v>
      </c>
      <c r="E140" s="108" t="s">
        <v>1595</v>
      </c>
      <c r="F140" s="109">
        <v>2010</v>
      </c>
      <c r="G140" s="110">
        <v>44389</v>
      </c>
      <c r="H140" s="109">
        <f t="shared" si="14"/>
        <v>11</v>
      </c>
      <c r="I140" s="109">
        <v>15</v>
      </c>
      <c r="J140" s="111">
        <f t="shared" si="15"/>
        <v>6.3333333333333325E-2</v>
      </c>
      <c r="K140" s="112">
        <v>28428</v>
      </c>
      <c r="L140" s="112">
        <v>1</v>
      </c>
      <c r="M140" s="121">
        <v>0</v>
      </c>
      <c r="N140" s="112">
        <f t="shared" si="16"/>
        <v>28428</v>
      </c>
      <c r="O140" s="112">
        <f t="shared" si="17"/>
        <v>19804.839999999997</v>
      </c>
      <c r="P140" s="114">
        <f t="shared" si="18"/>
        <v>8623.1600000000035</v>
      </c>
      <c r="Q140" s="115">
        <f t="shared" si="19"/>
        <v>7760.8440000000037</v>
      </c>
    </row>
    <row r="141" spans="2:17" x14ac:dyDescent="0.25">
      <c r="B141" s="120">
        <v>135</v>
      </c>
      <c r="C141" s="109" t="s">
        <v>6462</v>
      </c>
      <c r="D141" s="109">
        <v>1200048900</v>
      </c>
      <c r="E141" s="108" t="s">
        <v>1596</v>
      </c>
      <c r="F141" s="109">
        <v>2010</v>
      </c>
      <c r="G141" s="110">
        <v>44389</v>
      </c>
      <c r="H141" s="109">
        <f t="shared" si="14"/>
        <v>11</v>
      </c>
      <c r="I141" s="109">
        <v>15</v>
      </c>
      <c r="J141" s="111">
        <f t="shared" si="15"/>
        <v>6.3333333333333325E-2</v>
      </c>
      <c r="K141" s="112">
        <v>26856.22</v>
      </c>
      <c r="L141" s="112">
        <v>1</v>
      </c>
      <c r="M141" s="121">
        <v>0</v>
      </c>
      <c r="N141" s="112">
        <f t="shared" si="16"/>
        <v>26856.22</v>
      </c>
      <c r="O141" s="112">
        <f t="shared" si="17"/>
        <v>18709.833266666665</v>
      </c>
      <c r="P141" s="114">
        <f t="shared" si="18"/>
        <v>8146.3867333333365</v>
      </c>
      <c r="Q141" s="115">
        <f t="shared" si="19"/>
        <v>7331.7480600000026</v>
      </c>
    </row>
    <row r="142" spans="2:17" x14ac:dyDescent="0.25">
      <c r="B142" s="120">
        <v>136</v>
      </c>
      <c r="C142" s="109" t="s">
        <v>6462</v>
      </c>
      <c r="D142" s="109">
        <v>1200047680</v>
      </c>
      <c r="E142" s="108" t="s">
        <v>1597</v>
      </c>
      <c r="F142" s="109">
        <v>2010</v>
      </c>
      <c r="G142" s="110">
        <v>44389</v>
      </c>
      <c r="H142" s="109">
        <f t="shared" si="14"/>
        <v>11</v>
      </c>
      <c r="I142" s="109">
        <v>5</v>
      </c>
      <c r="J142" s="111">
        <f t="shared" si="15"/>
        <v>0.19</v>
      </c>
      <c r="K142" s="112">
        <v>20055</v>
      </c>
      <c r="L142" s="112">
        <v>1</v>
      </c>
      <c r="M142" s="121">
        <v>0</v>
      </c>
      <c r="N142" s="112">
        <f t="shared" si="16"/>
        <v>20055</v>
      </c>
      <c r="O142" s="112">
        <f t="shared" si="17"/>
        <v>41914.949999999997</v>
      </c>
      <c r="P142" s="114">
        <f t="shared" si="18"/>
        <v>1002.75</v>
      </c>
      <c r="Q142" s="115">
        <f t="shared" si="19"/>
        <v>1002.75</v>
      </c>
    </row>
    <row r="143" spans="2:17" x14ac:dyDescent="0.25">
      <c r="B143" s="120">
        <v>137</v>
      </c>
      <c r="C143" s="109" t="s">
        <v>6462</v>
      </c>
      <c r="D143" s="109">
        <v>1200044350</v>
      </c>
      <c r="E143" s="108" t="s">
        <v>1598</v>
      </c>
      <c r="F143" s="109">
        <v>2010</v>
      </c>
      <c r="G143" s="110">
        <v>44389</v>
      </c>
      <c r="H143" s="109">
        <f t="shared" si="14"/>
        <v>11</v>
      </c>
      <c r="I143" s="109">
        <v>3</v>
      </c>
      <c r="J143" s="111">
        <f t="shared" si="15"/>
        <v>0.31666666666666665</v>
      </c>
      <c r="K143" s="112">
        <v>19115</v>
      </c>
      <c r="L143" s="112">
        <v>1</v>
      </c>
      <c r="M143" s="121">
        <v>0</v>
      </c>
      <c r="N143" s="112">
        <f t="shared" si="16"/>
        <v>19115</v>
      </c>
      <c r="O143" s="112">
        <f t="shared" si="17"/>
        <v>66583.916666666672</v>
      </c>
      <c r="P143" s="114">
        <f t="shared" si="18"/>
        <v>955.75</v>
      </c>
      <c r="Q143" s="115">
        <f t="shared" si="19"/>
        <v>955.75</v>
      </c>
    </row>
    <row r="144" spans="2:17" x14ac:dyDescent="0.25">
      <c r="B144" s="120">
        <v>138</v>
      </c>
      <c r="C144" s="109" t="s">
        <v>6462</v>
      </c>
      <c r="D144" s="109">
        <v>1200047500</v>
      </c>
      <c r="E144" s="108" t="s">
        <v>1599</v>
      </c>
      <c r="F144" s="109">
        <v>2010</v>
      </c>
      <c r="G144" s="110">
        <v>44389</v>
      </c>
      <c r="H144" s="109">
        <f t="shared" si="14"/>
        <v>11</v>
      </c>
      <c r="I144" s="109">
        <v>15</v>
      </c>
      <c r="J144" s="111">
        <f t="shared" si="15"/>
        <v>6.3333333333333325E-2</v>
      </c>
      <c r="K144" s="112">
        <v>17000</v>
      </c>
      <c r="L144" s="112">
        <v>1</v>
      </c>
      <c r="M144" s="121">
        <v>0</v>
      </c>
      <c r="N144" s="112">
        <f t="shared" si="16"/>
        <v>17000</v>
      </c>
      <c r="O144" s="112">
        <f t="shared" si="17"/>
        <v>11843.333333333332</v>
      </c>
      <c r="P144" s="114">
        <f t="shared" si="18"/>
        <v>5156.6666666666679</v>
      </c>
      <c r="Q144" s="115">
        <f t="shared" si="19"/>
        <v>4641.0000000000009</v>
      </c>
    </row>
    <row r="145" spans="2:17" hidden="1" x14ac:dyDescent="0.25">
      <c r="B145" s="45">
        <v>139</v>
      </c>
      <c r="C145" s="22" t="s">
        <v>6462</v>
      </c>
      <c r="D145" s="22">
        <v>1200062100</v>
      </c>
      <c r="E145" s="23" t="s">
        <v>1600</v>
      </c>
      <c r="F145" s="22">
        <v>2011</v>
      </c>
      <c r="G145" s="38">
        <v>44389</v>
      </c>
      <c r="H145" s="22">
        <f t="shared" si="14"/>
        <v>10</v>
      </c>
      <c r="I145" s="22">
        <v>15</v>
      </c>
      <c r="J145" s="39">
        <f t="shared" si="15"/>
        <v>6.3333333333333325E-2</v>
      </c>
      <c r="K145" s="35">
        <v>4005644.21</v>
      </c>
      <c r="L145" s="35">
        <v>967563.87</v>
      </c>
      <c r="M145" s="36">
        <v>0.11</v>
      </c>
      <c r="N145" s="35">
        <f t="shared" si="16"/>
        <v>4446265.0731000006</v>
      </c>
      <c r="O145" s="35">
        <f t="shared" si="17"/>
        <v>2815967.8796300003</v>
      </c>
      <c r="P145" s="57">
        <f t="shared" si="18"/>
        <v>1630297.1934700003</v>
      </c>
      <c r="Q145" s="53">
        <f t="shared" si="19"/>
        <v>1467267.4741230004</v>
      </c>
    </row>
    <row r="146" spans="2:17" hidden="1" x14ac:dyDescent="0.25">
      <c r="B146" s="45">
        <v>140</v>
      </c>
      <c r="C146" s="22" t="s">
        <v>6462</v>
      </c>
      <c r="D146" s="22">
        <v>1200061930</v>
      </c>
      <c r="E146" s="23" t="s">
        <v>1601</v>
      </c>
      <c r="F146" s="22">
        <v>2011</v>
      </c>
      <c r="G146" s="38">
        <v>44389</v>
      </c>
      <c r="H146" s="22">
        <f t="shared" si="14"/>
        <v>10</v>
      </c>
      <c r="I146" s="22">
        <v>15</v>
      </c>
      <c r="J146" s="39">
        <f t="shared" si="15"/>
        <v>6.3333333333333325E-2</v>
      </c>
      <c r="K146" s="35">
        <v>2759464</v>
      </c>
      <c r="L146" s="35">
        <v>717039.6</v>
      </c>
      <c r="M146" s="36">
        <v>0.11</v>
      </c>
      <c r="N146" s="35">
        <f t="shared" si="16"/>
        <v>3063005.04</v>
      </c>
      <c r="O146" s="35">
        <f t="shared" si="17"/>
        <v>1939903.192</v>
      </c>
      <c r="P146" s="57">
        <f t="shared" si="18"/>
        <v>1123101.848</v>
      </c>
      <c r="Q146" s="53">
        <f t="shared" si="19"/>
        <v>1010791.6632000001</v>
      </c>
    </row>
    <row r="147" spans="2:17" hidden="1" x14ac:dyDescent="0.25">
      <c r="B147" s="45">
        <v>141</v>
      </c>
      <c r="C147" s="22" t="s">
        <v>6462</v>
      </c>
      <c r="D147" s="22">
        <v>1200061940</v>
      </c>
      <c r="E147" s="23" t="s">
        <v>1601</v>
      </c>
      <c r="F147" s="22">
        <v>2011</v>
      </c>
      <c r="G147" s="38">
        <v>44389</v>
      </c>
      <c r="H147" s="22">
        <f t="shared" si="14"/>
        <v>10</v>
      </c>
      <c r="I147" s="22">
        <v>15</v>
      </c>
      <c r="J147" s="39">
        <f t="shared" si="15"/>
        <v>6.3333333333333325E-2</v>
      </c>
      <c r="K147" s="35">
        <v>2432547</v>
      </c>
      <c r="L147" s="35">
        <v>569678.99</v>
      </c>
      <c r="M147" s="36">
        <v>0.11</v>
      </c>
      <c r="N147" s="35">
        <f t="shared" si="16"/>
        <v>2700127.1700000004</v>
      </c>
      <c r="O147" s="35">
        <f t="shared" si="17"/>
        <v>1710080.5410000002</v>
      </c>
      <c r="P147" s="57">
        <f t="shared" si="18"/>
        <v>990046.62900000019</v>
      </c>
      <c r="Q147" s="53">
        <f t="shared" si="19"/>
        <v>891041.96610000019</v>
      </c>
    </row>
    <row r="148" spans="2:17" hidden="1" x14ac:dyDescent="0.25">
      <c r="B148" s="45">
        <v>142</v>
      </c>
      <c r="C148" s="22" t="s">
        <v>6462</v>
      </c>
      <c r="D148" s="22">
        <v>1200061920</v>
      </c>
      <c r="E148" s="23" t="s">
        <v>1532</v>
      </c>
      <c r="F148" s="22">
        <v>2011</v>
      </c>
      <c r="G148" s="38">
        <v>44389</v>
      </c>
      <c r="H148" s="22">
        <f t="shared" si="14"/>
        <v>10</v>
      </c>
      <c r="I148" s="22">
        <v>15</v>
      </c>
      <c r="J148" s="39">
        <f t="shared" si="15"/>
        <v>6.3333333333333325E-2</v>
      </c>
      <c r="K148" s="35">
        <v>2137875.46</v>
      </c>
      <c r="L148" s="35">
        <v>516403.59</v>
      </c>
      <c r="M148" s="36">
        <v>0.11</v>
      </c>
      <c r="N148" s="35">
        <f t="shared" si="16"/>
        <v>2373041.7606000002</v>
      </c>
      <c r="O148" s="35">
        <f t="shared" si="17"/>
        <v>1502926.44838</v>
      </c>
      <c r="P148" s="57">
        <f t="shared" si="18"/>
        <v>870115.3122200002</v>
      </c>
      <c r="Q148" s="53">
        <f t="shared" si="19"/>
        <v>783103.78099800018</v>
      </c>
    </row>
    <row r="149" spans="2:17" hidden="1" x14ac:dyDescent="0.25">
      <c r="B149" s="45">
        <v>143</v>
      </c>
      <c r="C149" s="22" t="s">
        <v>6462</v>
      </c>
      <c r="D149" s="22">
        <v>1200059950</v>
      </c>
      <c r="E149" s="23" t="s">
        <v>1602</v>
      </c>
      <c r="F149" s="22">
        <v>2011</v>
      </c>
      <c r="G149" s="38">
        <v>44389</v>
      </c>
      <c r="H149" s="22">
        <f t="shared" si="14"/>
        <v>10</v>
      </c>
      <c r="I149" s="22">
        <v>15</v>
      </c>
      <c r="J149" s="39">
        <f t="shared" si="15"/>
        <v>6.3333333333333325E-2</v>
      </c>
      <c r="K149" s="35">
        <v>2029000</v>
      </c>
      <c r="L149" s="35">
        <v>666734.55000000005</v>
      </c>
      <c r="M149" s="36">
        <v>0.11</v>
      </c>
      <c r="N149" s="35">
        <f t="shared" si="16"/>
        <v>2252190</v>
      </c>
      <c r="O149" s="35">
        <f t="shared" si="17"/>
        <v>1426387</v>
      </c>
      <c r="P149" s="57">
        <f t="shared" si="18"/>
        <v>825803</v>
      </c>
      <c r="Q149" s="53">
        <f t="shared" si="19"/>
        <v>743222.70000000007</v>
      </c>
    </row>
    <row r="150" spans="2:17" hidden="1" x14ac:dyDescent="0.25">
      <c r="B150" s="45">
        <v>144</v>
      </c>
      <c r="C150" s="22" t="s">
        <v>6462</v>
      </c>
      <c r="D150" s="22">
        <v>1200062710</v>
      </c>
      <c r="E150" s="23" t="s">
        <v>1603</v>
      </c>
      <c r="F150" s="22">
        <v>2011</v>
      </c>
      <c r="G150" s="38">
        <v>44389</v>
      </c>
      <c r="H150" s="22">
        <f t="shared" si="14"/>
        <v>10</v>
      </c>
      <c r="I150" s="22">
        <v>15</v>
      </c>
      <c r="J150" s="39">
        <f t="shared" si="15"/>
        <v>6.3333333333333325E-2</v>
      </c>
      <c r="K150" s="35">
        <v>1815314</v>
      </c>
      <c r="L150" s="35">
        <v>438488.89</v>
      </c>
      <c r="M150" s="36">
        <v>0.11</v>
      </c>
      <c r="N150" s="35">
        <f t="shared" si="16"/>
        <v>2014998.5400000003</v>
      </c>
      <c r="O150" s="35">
        <f t="shared" si="17"/>
        <v>1276165.7420000001</v>
      </c>
      <c r="P150" s="57">
        <f t="shared" si="18"/>
        <v>738832.79800000018</v>
      </c>
      <c r="Q150" s="53">
        <f t="shared" si="19"/>
        <v>664949.51820000017</v>
      </c>
    </row>
    <row r="151" spans="2:17" hidden="1" x14ac:dyDescent="0.25">
      <c r="B151" s="45">
        <v>145</v>
      </c>
      <c r="C151" s="22" t="s">
        <v>6462</v>
      </c>
      <c r="D151" s="22">
        <v>1200062090</v>
      </c>
      <c r="E151" s="23" t="s">
        <v>1604</v>
      </c>
      <c r="F151" s="22">
        <v>2011</v>
      </c>
      <c r="G151" s="38">
        <v>44389</v>
      </c>
      <c r="H151" s="22">
        <f t="shared" si="14"/>
        <v>10</v>
      </c>
      <c r="I151" s="22">
        <v>8</v>
      </c>
      <c r="J151" s="39">
        <f t="shared" si="15"/>
        <v>0.11874999999999999</v>
      </c>
      <c r="K151" s="35">
        <v>1473663</v>
      </c>
      <c r="L151" s="35">
        <v>355963.89</v>
      </c>
      <c r="M151" s="36">
        <v>0.11</v>
      </c>
      <c r="N151" s="35">
        <f t="shared" si="16"/>
        <v>1635765.9300000002</v>
      </c>
      <c r="O151" s="35">
        <f t="shared" si="17"/>
        <v>1942472.0418750001</v>
      </c>
      <c r="P151" s="57">
        <f t="shared" si="18"/>
        <v>81788.296500000011</v>
      </c>
      <c r="Q151" s="53">
        <f t="shared" si="19"/>
        <v>81788.296500000011</v>
      </c>
    </row>
    <row r="152" spans="2:17" hidden="1" x14ac:dyDescent="0.25">
      <c r="B152" s="45">
        <v>146</v>
      </c>
      <c r="C152" s="22" t="s">
        <v>6462</v>
      </c>
      <c r="D152" s="22">
        <v>1200062180</v>
      </c>
      <c r="E152" s="23" t="s">
        <v>1605</v>
      </c>
      <c r="F152" s="22">
        <v>2011</v>
      </c>
      <c r="G152" s="38">
        <v>44389</v>
      </c>
      <c r="H152" s="22">
        <f t="shared" si="14"/>
        <v>10</v>
      </c>
      <c r="I152" s="22">
        <v>15</v>
      </c>
      <c r="J152" s="39">
        <f t="shared" si="15"/>
        <v>6.3333333333333325E-2</v>
      </c>
      <c r="K152" s="35">
        <v>1196906</v>
      </c>
      <c r="L152" s="35">
        <v>289112.96000000002</v>
      </c>
      <c r="M152" s="36">
        <v>0.11</v>
      </c>
      <c r="N152" s="35">
        <f t="shared" si="16"/>
        <v>1328565.6600000001</v>
      </c>
      <c r="O152" s="35">
        <f t="shared" si="17"/>
        <v>841424.91800000006</v>
      </c>
      <c r="P152" s="57">
        <f t="shared" si="18"/>
        <v>487140.74200000009</v>
      </c>
      <c r="Q152" s="53">
        <f t="shared" si="19"/>
        <v>438426.66780000011</v>
      </c>
    </row>
    <row r="153" spans="2:17" x14ac:dyDescent="0.25">
      <c r="B153" s="120">
        <v>147</v>
      </c>
      <c r="C153" s="109" t="s">
        <v>6462</v>
      </c>
      <c r="D153" s="109">
        <v>1200062330</v>
      </c>
      <c r="E153" s="108" t="s">
        <v>1606</v>
      </c>
      <c r="F153" s="109">
        <v>2011</v>
      </c>
      <c r="G153" s="110">
        <v>44389</v>
      </c>
      <c r="H153" s="109">
        <f t="shared" si="14"/>
        <v>10</v>
      </c>
      <c r="I153" s="109">
        <v>5</v>
      </c>
      <c r="J153" s="111">
        <f t="shared" si="15"/>
        <v>0.19</v>
      </c>
      <c r="K153" s="112">
        <v>1186089</v>
      </c>
      <c r="L153" s="112">
        <v>1</v>
      </c>
      <c r="M153" s="121">
        <v>0</v>
      </c>
      <c r="N153" s="112">
        <f t="shared" si="16"/>
        <v>1186089</v>
      </c>
      <c r="O153" s="112">
        <f t="shared" si="17"/>
        <v>2253569.1</v>
      </c>
      <c r="P153" s="114">
        <f t="shared" si="18"/>
        <v>59304.450000000004</v>
      </c>
      <c r="Q153" s="115">
        <f t="shared" si="19"/>
        <v>59304.450000000004</v>
      </c>
    </row>
    <row r="154" spans="2:17" x14ac:dyDescent="0.25">
      <c r="B154" s="120">
        <v>148</v>
      </c>
      <c r="C154" s="109" t="s">
        <v>6462</v>
      </c>
      <c r="D154" s="109">
        <v>1200059970</v>
      </c>
      <c r="E154" s="108" t="s">
        <v>1576</v>
      </c>
      <c r="F154" s="109">
        <v>2011</v>
      </c>
      <c r="G154" s="110">
        <v>44389</v>
      </c>
      <c r="H154" s="109">
        <f t="shared" si="14"/>
        <v>10</v>
      </c>
      <c r="I154" s="109">
        <v>5</v>
      </c>
      <c r="J154" s="111">
        <f t="shared" si="15"/>
        <v>0.19</v>
      </c>
      <c r="K154" s="112">
        <v>1055317.31</v>
      </c>
      <c r="L154" s="112">
        <v>1</v>
      </c>
      <c r="M154" s="121">
        <v>0</v>
      </c>
      <c r="N154" s="112">
        <f t="shared" si="16"/>
        <v>1055317.31</v>
      </c>
      <c r="O154" s="112">
        <f t="shared" si="17"/>
        <v>2005102.889</v>
      </c>
      <c r="P154" s="114">
        <f t="shared" si="18"/>
        <v>52765.865500000007</v>
      </c>
      <c r="Q154" s="115">
        <f t="shared" si="19"/>
        <v>52765.865500000007</v>
      </c>
    </row>
    <row r="155" spans="2:17" hidden="1" x14ac:dyDescent="0.25">
      <c r="B155" s="45">
        <v>149</v>
      </c>
      <c r="C155" s="22" t="s">
        <v>6462</v>
      </c>
      <c r="D155" s="22">
        <v>1200062700</v>
      </c>
      <c r="E155" s="23" t="s">
        <v>1607</v>
      </c>
      <c r="F155" s="22">
        <v>2011</v>
      </c>
      <c r="G155" s="38">
        <v>44389</v>
      </c>
      <c r="H155" s="22">
        <f t="shared" si="14"/>
        <v>10</v>
      </c>
      <c r="I155" s="22">
        <v>15</v>
      </c>
      <c r="J155" s="39">
        <f t="shared" si="15"/>
        <v>6.3333333333333325E-2</v>
      </c>
      <c r="K155" s="35">
        <v>1040882</v>
      </c>
      <c r="L155" s="35">
        <v>251425.13</v>
      </c>
      <c r="M155" s="36">
        <v>0.11</v>
      </c>
      <c r="N155" s="35">
        <f t="shared" si="16"/>
        <v>1155379.02</v>
      </c>
      <c r="O155" s="35">
        <f t="shared" si="17"/>
        <v>731740.04599999997</v>
      </c>
      <c r="P155" s="57">
        <f t="shared" si="18"/>
        <v>423638.97400000005</v>
      </c>
      <c r="Q155" s="53">
        <f t="shared" si="19"/>
        <v>381275.07660000003</v>
      </c>
    </row>
    <row r="156" spans="2:17" hidden="1" x14ac:dyDescent="0.25">
      <c r="B156" s="45">
        <v>150</v>
      </c>
      <c r="C156" s="22" t="s">
        <v>6462</v>
      </c>
      <c r="D156" s="22">
        <v>1200061950</v>
      </c>
      <c r="E156" s="23" t="s">
        <v>1608</v>
      </c>
      <c r="F156" s="22">
        <v>2011</v>
      </c>
      <c r="G156" s="38">
        <v>44389</v>
      </c>
      <c r="H156" s="22">
        <f t="shared" si="14"/>
        <v>10</v>
      </c>
      <c r="I156" s="22">
        <v>15</v>
      </c>
      <c r="J156" s="39">
        <f t="shared" si="15"/>
        <v>6.3333333333333325E-2</v>
      </c>
      <c r="K156" s="35">
        <v>872222</v>
      </c>
      <c r="L156" s="35">
        <v>210685.63</v>
      </c>
      <c r="M156" s="36">
        <v>0.11</v>
      </c>
      <c r="N156" s="35">
        <f t="shared" si="16"/>
        <v>968166.42</v>
      </c>
      <c r="O156" s="35">
        <f t="shared" si="17"/>
        <v>613172.06599999999</v>
      </c>
      <c r="P156" s="57">
        <f t="shared" si="18"/>
        <v>354994.35400000005</v>
      </c>
      <c r="Q156" s="53">
        <f t="shared" si="19"/>
        <v>319494.91860000003</v>
      </c>
    </row>
    <row r="157" spans="2:17" hidden="1" x14ac:dyDescent="0.25">
      <c r="B157" s="45">
        <v>151</v>
      </c>
      <c r="C157" s="22" t="s">
        <v>6462</v>
      </c>
      <c r="D157" s="22">
        <v>1200062340</v>
      </c>
      <c r="E157" s="23" t="s">
        <v>1609</v>
      </c>
      <c r="F157" s="22">
        <v>2011</v>
      </c>
      <c r="G157" s="38">
        <v>44389</v>
      </c>
      <c r="H157" s="22">
        <f t="shared" si="14"/>
        <v>10</v>
      </c>
      <c r="I157" s="22">
        <v>15</v>
      </c>
      <c r="J157" s="39">
        <f t="shared" si="15"/>
        <v>6.3333333333333325E-2</v>
      </c>
      <c r="K157" s="35">
        <v>680861.15</v>
      </c>
      <c r="L157" s="35">
        <v>164461.92000000001</v>
      </c>
      <c r="M157" s="36">
        <v>0.11</v>
      </c>
      <c r="N157" s="35">
        <f t="shared" si="16"/>
        <v>755755.87650000013</v>
      </c>
      <c r="O157" s="35">
        <f t="shared" si="17"/>
        <v>478645.38845000009</v>
      </c>
      <c r="P157" s="57">
        <f t="shared" si="18"/>
        <v>277110.48805000004</v>
      </c>
      <c r="Q157" s="53">
        <f t="shared" si="19"/>
        <v>249399.43924500005</v>
      </c>
    </row>
    <row r="158" spans="2:17" hidden="1" x14ac:dyDescent="0.25">
      <c r="B158" s="45">
        <v>152</v>
      </c>
      <c r="C158" s="22" t="s">
        <v>6462</v>
      </c>
      <c r="D158" s="22">
        <v>1200062140</v>
      </c>
      <c r="E158" s="23" t="s">
        <v>1610</v>
      </c>
      <c r="F158" s="22">
        <v>2011</v>
      </c>
      <c r="G158" s="38">
        <v>44389</v>
      </c>
      <c r="H158" s="22">
        <f t="shared" si="14"/>
        <v>10</v>
      </c>
      <c r="I158" s="22">
        <v>5</v>
      </c>
      <c r="J158" s="39">
        <f t="shared" si="15"/>
        <v>0.19</v>
      </c>
      <c r="K158" s="35">
        <v>665472</v>
      </c>
      <c r="L158" s="35">
        <v>160744.53</v>
      </c>
      <c r="M158" s="36">
        <v>0.11</v>
      </c>
      <c r="N158" s="35">
        <f t="shared" si="16"/>
        <v>738673.92</v>
      </c>
      <c r="O158" s="35">
        <f t="shared" si="17"/>
        <v>1403480.4480000001</v>
      </c>
      <c r="P158" s="57">
        <f t="shared" si="18"/>
        <v>36933.696000000004</v>
      </c>
      <c r="Q158" s="53">
        <f t="shared" si="19"/>
        <v>36933.696000000004</v>
      </c>
    </row>
    <row r="159" spans="2:17" hidden="1" x14ac:dyDescent="0.25">
      <c r="B159" s="45">
        <v>153</v>
      </c>
      <c r="C159" s="22" t="s">
        <v>6462</v>
      </c>
      <c r="D159" s="22">
        <v>1200062070</v>
      </c>
      <c r="E159" s="23" t="s">
        <v>1611</v>
      </c>
      <c r="F159" s="22">
        <v>2011</v>
      </c>
      <c r="G159" s="38">
        <v>44389</v>
      </c>
      <c r="H159" s="22">
        <f t="shared" si="14"/>
        <v>10</v>
      </c>
      <c r="I159" s="22">
        <v>15</v>
      </c>
      <c r="J159" s="39">
        <f t="shared" si="15"/>
        <v>6.3333333333333325E-2</v>
      </c>
      <c r="K159" s="35">
        <v>608466</v>
      </c>
      <c r="L159" s="35">
        <v>146974.73000000001</v>
      </c>
      <c r="M159" s="36">
        <v>0.11</v>
      </c>
      <c r="N159" s="35">
        <f t="shared" si="16"/>
        <v>675397.26</v>
      </c>
      <c r="O159" s="35">
        <f t="shared" si="17"/>
        <v>427751.598</v>
      </c>
      <c r="P159" s="57">
        <f t="shared" si="18"/>
        <v>247645.66200000001</v>
      </c>
      <c r="Q159" s="53">
        <f t="shared" si="19"/>
        <v>222881.09580000001</v>
      </c>
    </row>
    <row r="160" spans="2:17" hidden="1" x14ac:dyDescent="0.25">
      <c r="B160" s="45">
        <v>154</v>
      </c>
      <c r="C160" s="22" t="s">
        <v>6462</v>
      </c>
      <c r="D160" s="22">
        <v>1200061960</v>
      </c>
      <c r="E160" s="23" t="s">
        <v>1612</v>
      </c>
      <c r="F160" s="22">
        <v>2011</v>
      </c>
      <c r="G160" s="38">
        <v>44389</v>
      </c>
      <c r="H160" s="22">
        <f t="shared" si="14"/>
        <v>10</v>
      </c>
      <c r="I160" s="22">
        <v>15</v>
      </c>
      <c r="J160" s="39">
        <f t="shared" si="15"/>
        <v>6.3333333333333325E-2</v>
      </c>
      <c r="K160" s="35">
        <v>585930.78</v>
      </c>
      <c r="L160" s="35">
        <v>141531.67000000001</v>
      </c>
      <c r="M160" s="36">
        <v>0.11</v>
      </c>
      <c r="N160" s="35">
        <f t="shared" si="16"/>
        <v>650383.16580000008</v>
      </c>
      <c r="O160" s="35">
        <f t="shared" si="17"/>
        <v>411909.33834000002</v>
      </c>
      <c r="P160" s="57">
        <f t="shared" si="18"/>
        <v>238473.82746000006</v>
      </c>
      <c r="Q160" s="53">
        <f t="shared" si="19"/>
        <v>214626.44471400007</v>
      </c>
    </row>
    <row r="161" spans="2:17" hidden="1" x14ac:dyDescent="0.25">
      <c r="B161" s="45">
        <v>155</v>
      </c>
      <c r="C161" s="22" t="s">
        <v>6462</v>
      </c>
      <c r="D161" s="22">
        <v>1200061980</v>
      </c>
      <c r="E161" s="23" t="s">
        <v>1613</v>
      </c>
      <c r="F161" s="22">
        <v>2011</v>
      </c>
      <c r="G161" s="38">
        <v>44389</v>
      </c>
      <c r="H161" s="22">
        <f t="shared" si="14"/>
        <v>10</v>
      </c>
      <c r="I161" s="22">
        <v>15</v>
      </c>
      <c r="J161" s="39">
        <f t="shared" si="15"/>
        <v>6.3333333333333325E-2</v>
      </c>
      <c r="K161" s="35">
        <v>505000</v>
      </c>
      <c r="L161" s="35">
        <v>121982.63</v>
      </c>
      <c r="M161" s="36">
        <v>0.11</v>
      </c>
      <c r="N161" s="35">
        <f t="shared" si="16"/>
        <v>560550</v>
      </c>
      <c r="O161" s="35">
        <f t="shared" si="17"/>
        <v>355015</v>
      </c>
      <c r="P161" s="57">
        <f t="shared" si="18"/>
        <v>205535</v>
      </c>
      <c r="Q161" s="53">
        <f t="shared" si="19"/>
        <v>184981.5</v>
      </c>
    </row>
    <row r="162" spans="2:17" hidden="1" x14ac:dyDescent="0.25">
      <c r="B162" s="45">
        <v>156</v>
      </c>
      <c r="C162" s="22" t="s">
        <v>6462</v>
      </c>
      <c r="D162" s="22">
        <v>1200061970</v>
      </c>
      <c r="E162" s="23" t="s">
        <v>1613</v>
      </c>
      <c r="F162" s="22">
        <v>2011</v>
      </c>
      <c r="G162" s="38">
        <v>44389</v>
      </c>
      <c r="H162" s="22">
        <f t="shared" si="14"/>
        <v>10</v>
      </c>
      <c r="I162" s="22">
        <v>15</v>
      </c>
      <c r="J162" s="39">
        <f t="shared" si="15"/>
        <v>6.3333333333333325E-2</v>
      </c>
      <c r="K162" s="35">
        <v>470000</v>
      </c>
      <c r="L162" s="35">
        <v>113528.89</v>
      </c>
      <c r="M162" s="36">
        <v>0.11</v>
      </c>
      <c r="N162" s="35">
        <f t="shared" si="16"/>
        <v>521700.00000000006</v>
      </c>
      <c r="O162" s="35">
        <f t="shared" si="17"/>
        <v>330410</v>
      </c>
      <c r="P162" s="57">
        <f t="shared" si="18"/>
        <v>191290.00000000006</v>
      </c>
      <c r="Q162" s="53">
        <f t="shared" si="19"/>
        <v>172161.00000000006</v>
      </c>
    </row>
    <row r="163" spans="2:17" hidden="1" x14ac:dyDescent="0.25">
      <c r="B163" s="45">
        <v>157</v>
      </c>
      <c r="C163" s="22" t="s">
        <v>6462</v>
      </c>
      <c r="D163" s="22">
        <v>1200066940</v>
      </c>
      <c r="E163" s="23" t="s">
        <v>1614</v>
      </c>
      <c r="F163" s="22">
        <v>2011</v>
      </c>
      <c r="G163" s="38">
        <v>44389</v>
      </c>
      <c r="H163" s="22">
        <f t="shared" si="14"/>
        <v>10</v>
      </c>
      <c r="I163" s="22">
        <v>15</v>
      </c>
      <c r="J163" s="39">
        <f t="shared" si="15"/>
        <v>6.3333333333333325E-2</v>
      </c>
      <c r="K163" s="35">
        <v>422336.12</v>
      </c>
      <c r="L163" s="35">
        <v>2506.8000000000002</v>
      </c>
      <c r="M163" s="36">
        <v>0.11</v>
      </c>
      <c r="N163" s="35">
        <f t="shared" si="16"/>
        <v>468793.09320000006</v>
      </c>
      <c r="O163" s="35">
        <f t="shared" si="17"/>
        <v>296902.29236000002</v>
      </c>
      <c r="P163" s="57">
        <f t="shared" si="18"/>
        <v>171890.80084000004</v>
      </c>
      <c r="Q163" s="53">
        <f t="shared" si="19"/>
        <v>154701.72075600005</v>
      </c>
    </row>
    <row r="164" spans="2:17" hidden="1" x14ac:dyDescent="0.25">
      <c r="B164" s="45">
        <v>158</v>
      </c>
      <c r="C164" s="22" t="s">
        <v>6462</v>
      </c>
      <c r="D164" s="22">
        <v>1200066950</v>
      </c>
      <c r="E164" s="23" t="s">
        <v>1614</v>
      </c>
      <c r="F164" s="22">
        <v>2011</v>
      </c>
      <c r="G164" s="38">
        <v>44389</v>
      </c>
      <c r="H164" s="22">
        <f t="shared" si="14"/>
        <v>10</v>
      </c>
      <c r="I164" s="22">
        <v>15</v>
      </c>
      <c r="J164" s="39">
        <f t="shared" si="15"/>
        <v>6.3333333333333325E-2</v>
      </c>
      <c r="K164" s="35">
        <v>422336.12</v>
      </c>
      <c r="L164" s="35">
        <v>2506.81</v>
      </c>
      <c r="M164" s="36">
        <v>0.11</v>
      </c>
      <c r="N164" s="35">
        <f t="shared" si="16"/>
        <v>468793.09320000006</v>
      </c>
      <c r="O164" s="35">
        <f t="shared" si="17"/>
        <v>296902.29236000002</v>
      </c>
      <c r="P164" s="57">
        <f t="shared" si="18"/>
        <v>171890.80084000004</v>
      </c>
      <c r="Q164" s="53">
        <f t="shared" si="19"/>
        <v>154701.72075600005</v>
      </c>
    </row>
    <row r="165" spans="2:17" hidden="1" x14ac:dyDescent="0.25">
      <c r="B165" s="45">
        <v>159</v>
      </c>
      <c r="C165" s="22" t="s">
        <v>6462</v>
      </c>
      <c r="D165" s="22">
        <v>1200066960</v>
      </c>
      <c r="E165" s="23" t="s">
        <v>1614</v>
      </c>
      <c r="F165" s="22">
        <v>2011</v>
      </c>
      <c r="G165" s="38">
        <v>44389</v>
      </c>
      <c r="H165" s="22">
        <f t="shared" si="14"/>
        <v>10</v>
      </c>
      <c r="I165" s="22">
        <v>15</v>
      </c>
      <c r="J165" s="39">
        <f t="shared" si="15"/>
        <v>6.3333333333333325E-2</v>
      </c>
      <c r="K165" s="35">
        <v>422336.12</v>
      </c>
      <c r="L165" s="35">
        <v>2506.81</v>
      </c>
      <c r="M165" s="36">
        <v>0.11</v>
      </c>
      <c r="N165" s="35">
        <f t="shared" si="16"/>
        <v>468793.09320000006</v>
      </c>
      <c r="O165" s="35">
        <f t="shared" si="17"/>
        <v>296902.29236000002</v>
      </c>
      <c r="P165" s="57">
        <f t="shared" si="18"/>
        <v>171890.80084000004</v>
      </c>
      <c r="Q165" s="53">
        <f t="shared" si="19"/>
        <v>154701.72075600005</v>
      </c>
    </row>
    <row r="166" spans="2:17" hidden="1" x14ac:dyDescent="0.25">
      <c r="B166" s="45">
        <v>160</v>
      </c>
      <c r="C166" s="22" t="s">
        <v>6462</v>
      </c>
      <c r="D166" s="22">
        <v>1200046800</v>
      </c>
      <c r="E166" s="23" t="s">
        <v>1615</v>
      </c>
      <c r="F166" s="22">
        <v>2011</v>
      </c>
      <c r="G166" s="38">
        <v>44389</v>
      </c>
      <c r="H166" s="22">
        <f t="shared" si="14"/>
        <v>10</v>
      </c>
      <c r="I166" s="22">
        <v>15</v>
      </c>
      <c r="J166" s="39">
        <f t="shared" si="15"/>
        <v>6.3333333333333325E-2</v>
      </c>
      <c r="K166" s="35">
        <v>413437</v>
      </c>
      <c r="L166" s="35">
        <v>1124.72</v>
      </c>
      <c r="M166" s="36">
        <v>0.11</v>
      </c>
      <c r="N166" s="35">
        <f t="shared" si="16"/>
        <v>458915.07000000007</v>
      </c>
      <c r="O166" s="35">
        <f t="shared" si="17"/>
        <v>290646.21100000001</v>
      </c>
      <c r="P166" s="57">
        <f t="shared" si="18"/>
        <v>168268.85900000005</v>
      </c>
      <c r="Q166" s="53">
        <f t="shared" si="19"/>
        <v>151441.97310000006</v>
      </c>
    </row>
    <row r="167" spans="2:17" hidden="1" x14ac:dyDescent="0.25">
      <c r="B167" s="45">
        <v>161</v>
      </c>
      <c r="C167" s="22" t="s">
        <v>6462</v>
      </c>
      <c r="D167" s="22">
        <v>1200069290</v>
      </c>
      <c r="E167" s="23" t="s">
        <v>132</v>
      </c>
      <c r="F167" s="22">
        <v>2011</v>
      </c>
      <c r="G167" s="38">
        <v>44389</v>
      </c>
      <c r="H167" s="22">
        <f t="shared" si="14"/>
        <v>10</v>
      </c>
      <c r="I167" s="22">
        <v>15</v>
      </c>
      <c r="J167" s="39">
        <f t="shared" si="15"/>
        <v>6.3333333333333325E-2</v>
      </c>
      <c r="K167" s="35">
        <v>361937</v>
      </c>
      <c r="L167" s="35">
        <v>22383.62</v>
      </c>
      <c r="M167" s="36">
        <v>0.11</v>
      </c>
      <c r="N167" s="35">
        <f t="shared" si="16"/>
        <v>401750.07</v>
      </c>
      <c r="O167" s="35">
        <f t="shared" si="17"/>
        <v>254441.71099999998</v>
      </c>
      <c r="P167" s="57">
        <f t="shared" si="18"/>
        <v>147308.35900000003</v>
      </c>
      <c r="Q167" s="53">
        <f t="shared" si="19"/>
        <v>132577.52310000002</v>
      </c>
    </row>
    <row r="168" spans="2:17" hidden="1" x14ac:dyDescent="0.25">
      <c r="B168" s="45">
        <v>162</v>
      </c>
      <c r="C168" s="22" t="s">
        <v>6462</v>
      </c>
      <c r="D168" s="22">
        <v>1200062220</v>
      </c>
      <c r="E168" s="23" t="s">
        <v>1616</v>
      </c>
      <c r="F168" s="22">
        <v>2011</v>
      </c>
      <c r="G168" s="38">
        <v>44389</v>
      </c>
      <c r="H168" s="22">
        <f t="shared" si="14"/>
        <v>10</v>
      </c>
      <c r="I168" s="22">
        <v>15</v>
      </c>
      <c r="J168" s="39">
        <f t="shared" si="15"/>
        <v>6.3333333333333325E-2</v>
      </c>
      <c r="K168" s="35">
        <v>342827</v>
      </c>
      <c r="L168" s="35">
        <v>82810.03</v>
      </c>
      <c r="M168" s="36">
        <v>0.11</v>
      </c>
      <c r="N168" s="35">
        <f t="shared" si="16"/>
        <v>380537.97000000003</v>
      </c>
      <c r="O168" s="35">
        <f t="shared" si="17"/>
        <v>241007.38099999999</v>
      </c>
      <c r="P168" s="57">
        <f t="shared" si="18"/>
        <v>139530.58900000004</v>
      </c>
      <c r="Q168" s="53">
        <f t="shared" si="19"/>
        <v>125577.53010000003</v>
      </c>
    </row>
    <row r="169" spans="2:17" x14ac:dyDescent="0.25">
      <c r="B169" s="120">
        <v>163</v>
      </c>
      <c r="C169" s="109" t="s">
        <v>6462</v>
      </c>
      <c r="D169" s="109">
        <v>1200055030</v>
      </c>
      <c r="E169" s="108" t="s">
        <v>1617</v>
      </c>
      <c r="F169" s="109">
        <v>2011</v>
      </c>
      <c r="G169" s="110">
        <v>44389</v>
      </c>
      <c r="H169" s="109">
        <f t="shared" si="14"/>
        <v>10</v>
      </c>
      <c r="I169" s="109">
        <v>5</v>
      </c>
      <c r="J169" s="111">
        <f t="shared" si="15"/>
        <v>0.19</v>
      </c>
      <c r="K169" s="112">
        <v>237900</v>
      </c>
      <c r="L169" s="112">
        <v>1</v>
      </c>
      <c r="M169" s="121">
        <v>0</v>
      </c>
      <c r="N169" s="112">
        <f t="shared" si="16"/>
        <v>237900</v>
      </c>
      <c r="O169" s="112">
        <f t="shared" si="17"/>
        <v>452010</v>
      </c>
      <c r="P169" s="114">
        <f t="shared" si="18"/>
        <v>11895</v>
      </c>
      <c r="Q169" s="115">
        <f t="shared" si="19"/>
        <v>11895</v>
      </c>
    </row>
    <row r="170" spans="2:17" hidden="1" x14ac:dyDescent="0.25">
      <c r="B170" s="45">
        <v>164</v>
      </c>
      <c r="C170" s="22" t="s">
        <v>6462</v>
      </c>
      <c r="D170" s="22">
        <v>1200066660</v>
      </c>
      <c r="E170" s="23" t="s">
        <v>1618</v>
      </c>
      <c r="F170" s="22">
        <v>2011</v>
      </c>
      <c r="G170" s="38">
        <v>44389</v>
      </c>
      <c r="H170" s="22">
        <f t="shared" si="14"/>
        <v>10</v>
      </c>
      <c r="I170" s="22">
        <v>3</v>
      </c>
      <c r="J170" s="39">
        <f t="shared" si="15"/>
        <v>0.31666666666666665</v>
      </c>
      <c r="K170" s="35">
        <v>227059.17</v>
      </c>
      <c r="L170" s="35">
        <v>1300.23</v>
      </c>
      <c r="M170" s="36">
        <v>0.11</v>
      </c>
      <c r="N170" s="35">
        <f t="shared" si="16"/>
        <v>252035.67870000005</v>
      </c>
      <c r="O170" s="35">
        <f t="shared" si="17"/>
        <v>798112.98255000007</v>
      </c>
      <c r="P170" s="57">
        <f t="shared" si="18"/>
        <v>12601.783935000003</v>
      </c>
      <c r="Q170" s="53">
        <f t="shared" si="19"/>
        <v>12601.783935000003</v>
      </c>
    </row>
    <row r="171" spans="2:17" hidden="1" x14ac:dyDescent="0.25">
      <c r="B171" s="45">
        <v>165</v>
      </c>
      <c r="C171" s="22" t="s">
        <v>6462</v>
      </c>
      <c r="D171" s="22">
        <v>1200066670</v>
      </c>
      <c r="E171" s="23" t="s">
        <v>1618</v>
      </c>
      <c r="F171" s="22">
        <v>2011</v>
      </c>
      <c r="G171" s="38">
        <v>44389</v>
      </c>
      <c r="H171" s="22">
        <f t="shared" si="14"/>
        <v>10</v>
      </c>
      <c r="I171" s="22">
        <v>3</v>
      </c>
      <c r="J171" s="39">
        <f t="shared" si="15"/>
        <v>0.31666666666666665</v>
      </c>
      <c r="K171" s="35">
        <v>227059.17</v>
      </c>
      <c r="L171" s="35">
        <v>1300.23</v>
      </c>
      <c r="M171" s="36">
        <v>0.11</v>
      </c>
      <c r="N171" s="35">
        <f t="shared" si="16"/>
        <v>252035.67870000005</v>
      </c>
      <c r="O171" s="35">
        <f t="shared" si="17"/>
        <v>798112.98255000007</v>
      </c>
      <c r="P171" s="57">
        <f t="shared" si="18"/>
        <v>12601.783935000003</v>
      </c>
      <c r="Q171" s="53">
        <f t="shared" si="19"/>
        <v>12601.783935000003</v>
      </c>
    </row>
    <row r="172" spans="2:17" hidden="1" x14ac:dyDescent="0.25">
      <c r="B172" s="45">
        <v>166</v>
      </c>
      <c r="C172" s="22" t="s">
        <v>6462</v>
      </c>
      <c r="D172" s="22">
        <v>1200062230</v>
      </c>
      <c r="E172" s="23" t="s">
        <v>1619</v>
      </c>
      <c r="F172" s="22">
        <v>2011</v>
      </c>
      <c r="G172" s="38">
        <v>44389</v>
      </c>
      <c r="H172" s="22">
        <f t="shared" si="14"/>
        <v>10</v>
      </c>
      <c r="I172" s="22">
        <v>15</v>
      </c>
      <c r="J172" s="39">
        <f t="shared" si="15"/>
        <v>6.3333333333333325E-2</v>
      </c>
      <c r="K172" s="35">
        <v>186782</v>
      </c>
      <c r="L172" s="35">
        <v>45116.9</v>
      </c>
      <c r="M172" s="36">
        <v>0.11</v>
      </c>
      <c r="N172" s="35">
        <f t="shared" si="16"/>
        <v>207328.02000000002</v>
      </c>
      <c r="O172" s="35">
        <f t="shared" si="17"/>
        <v>131307.74600000001</v>
      </c>
      <c r="P172" s="57">
        <f t="shared" si="18"/>
        <v>76020.274000000005</v>
      </c>
      <c r="Q172" s="53">
        <f t="shared" si="19"/>
        <v>68418.246600000013</v>
      </c>
    </row>
    <row r="173" spans="2:17" hidden="1" x14ac:dyDescent="0.25">
      <c r="B173" s="45">
        <v>167</v>
      </c>
      <c r="C173" s="22" t="s">
        <v>6462</v>
      </c>
      <c r="D173" s="22">
        <v>1200061420</v>
      </c>
      <c r="E173" s="23" t="s">
        <v>1620</v>
      </c>
      <c r="F173" s="22">
        <v>2011</v>
      </c>
      <c r="G173" s="38">
        <v>44389</v>
      </c>
      <c r="H173" s="22">
        <f t="shared" si="14"/>
        <v>10</v>
      </c>
      <c r="I173" s="22">
        <v>3</v>
      </c>
      <c r="J173" s="39">
        <f t="shared" si="15"/>
        <v>0.31666666666666665</v>
      </c>
      <c r="K173" s="35">
        <v>178752</v>
      </c>
      <c r="L173" s="35">
        <v>28775.77</v>
      </c>
      <c r="M173" s="36">
        <v>0.11</v>
      </c>
      <c r="N173" s="35">
        <f t="shared" si="16"/>
        <v>198414.72000000003</v>
      </c>
      <c r="O173" s="35">
        <f t="shared" si="17"/>
        <v>628313.28</v>
      </c>
      <c r="P173" s="57">
        <f t="shared" si="18"/>
        <v>9920.7360000000026</v>
      </c>
      <c r="Q173" s="53">
        <f t="shared" si="19"/>
        <v>9920.7360000000026</v>
      </c>
    </row>
    <row r="174" spans="2:17" hidden="1" x14ac:dyDescent="0.25">
      <c r="B174" s="45">
        <v>168</v>
      </c>
      <c r="C174" s="22" t="s">
        <v>6462</v>
      </c>
      <c r="D174" s="22">
        <v>1200061440</v>
      </c>
      <c r="E174" s="23" t="s">
        <v>1620</v>
      </c>
      <c r="F174" s="22">
        <v>2011</v>
      </c>
      <c r="G174" s="38">
        <v>44389</v>
      </c>
      <c r="H174" s="22">
        <f t="shared" si="14"/>
        <v>10</v>
      </c>
      <c r="I174" s="22">
        <v>3</v>
      </c>
      <c r="J174" s="39">
        <f t="shared" si="15"/>
        <v>0.31666666666666665</v>
      </c>
      <c r="K174" s="35">
        <v>178752</v>
      </c>
      <c r="L174" s="35">
        <v>2852.62</v>
      </c>
      <c r="M174" s="36">
        <v>0.11</v>
      </c>
      <c r="N174" s="35">
        <f t="shared" si="16"/>
        <v>198414.72000000003</v>
      </c>
      <c r="O174" s="35">
        <f t="shared" si="17"/>
        <v>628313.28</v>
      </c>
      <c r="P174" s="57">
        <f t="shared" si="18"/>
        <v>9920.7360000000026</v>
      </c>
      <c r="Q174" s="53">
        <f t="shared" si="19"/>
        <v>9920.7360000000026</v>
      </c>
    </row>
    <row r="175" spans="2:17" hidden="1" x14ac:dyDescent="0.25">
      <c r="B175" s="45">
        <v>169</v>
      </c>
      <c r="C175" s="22" t="s">
        <v>6462</v>
      </c>
      <c r="D175" s="22">
        <v>1200061430</v>
      </c>
      <c r="E175" s="23" t="s">
        <v>1620</v>
      </c>
      <c r="F175" s="22">
        <v>2011</v>
      </c>
      <c r="G175" s="38">
        <v>44389</v>
      </c>
      <c r="H175" s="22">
        <f t="shared" si="14"/>
        <v>10</v>
      </c>
      <c r="I175" s="22">
        <v>3</v>
      </c>
      <c r="J175" s="39">
        <f t="shared" si="15"/>
        <v>0.31666666666666665</v>
      </c>
      <c r="K175" s="35">
        <v>178752</v>
      </c>
      <c r="L175" s="35">
        <v>2852.6</v>
      </c>
      <c r="M175" s="36">
        <v>0.11</v>
      </c>
      <c r="N175" s="35">
        <f t="shared" si="16"/>
        <v>198414.72000000003</v>
      </c>
      <c r="O175" s="35">
        <f t="shared" si="17"/>
        <v>628313.28</v>
      </c>
      <c r="P175" s="57">
        <f t="shared" si="18"/>
        <v>9920.7360000000026</v>
      </c>
      <c r="Q175" s="53">
        <f t="shared" si="19"/>
        <v>9920.7360000000026</v>
      </c>
    </row>
    <row r="176" spans="2:17" x14ac:dyDescent="0.25">
      <c r="B176" s="120">
        <v>170</v>
      </c>
      <c r="C176" s="109" t="s">
        <v>6462</v>
      </c>
      <c r="D176" s="109">
        <v>1200057940</v>
      </c>
      <c r="E176" s="108" t="s">
        <v>1621</v>
      </c>
      <c r="F176" s="109">
        <v>2011</v>
      </c>
      <c r="G176" s="110">
        <v>44389</v>
      </c>
      <c r="H176" s="109">
        <f t="shared" si="14"/>
        <v>10</v>
      </c>
      <c r="I176" s="109">
        <v>15</v>
      </c>
      <c r="J176" s="111">
        <f t="shared" si="15"/>
        <v>6.3333333333333325E-2</v>
      </c>
      <c r="K176" s="112">
        <v>171635.75</v>
      </c>
      <c r="L176" s="112">
        <v>1</v>
      </c>
      <c r="M176" s="121">
        <v>0</v>
      </c>
      <c r="N176" s="112">
        <f t="shared" si="16"/>
        <v>171635.75</v>
      </c>
      <c r="O176" s="112">
        <f t="shared" si="17"/>
        <v>108702.64166666666</v>
      </c>
      <c r="P176" s="114">
        <f t="shared" si="18"/>
        <v>62933.108333333337</v>
      </c>
      <c r="Q176" s="115">
        <f t="shared" si="19"/>
        <v>56639.797500000008</v>
      </c>
    </row>
    <row r="177" spans="2:17" hidden="1" x14ac:dyDescent="0.25">
      <c r="B177" s="45">
        <v>171</v>
      </c>
      <c r="C177" s="22" t="s">
        <v>6462</v>
      </c>
      <c r="D177" s="22">
        <v>1200064820</v>
      </c>
      <c r="E177" s="23" t="s">
        <v>1622</v>
      </c>
      <c r="F177" s="22">
        <v>2011</v>
      </c>
      <c r="G177" s="38">
        <v>44389</v>
      </c>
      <c r="H177" s="22">
        <f t="shared" si="14"/>
        <v>10</v>
      </c>
      <c r="I177" s="22">
        <v>3</v>
      </c>
      <c r="J177" s="39">
        <f t="shared" si="15"/>
        <v>0.31666666666666665</v>
      </c>
      <c r="K177" s="35">
        <v>152881.5</v>
      </c>
      <c r="L177" s="35">
        <v>2099.91</v>
      </c>
      <c r="M177" s="36">
        <v>0.11</v>
      </c>
      <c r="N177" s="35">
        <f t="shared" si="16"/>
        <v>169698.46500000003</v>
      </c>
      <c r="O177" s="35">
        <f t="shared" si="17"/>
        <v>537378.47250000003</v>
      </c>
      <c r="P177" s="57">
        <f t="shared" si="18"/>
        <v>8484.9232500000016</v>
      </c>
      <c r="Q177" s="53">
        <f t="shared" si="19"/>
        <v>8484.9232500000016</v>
      </c>
    </row>
    <row r="178" spans="2:17" hidden="1" x14ac:dyDescent="0.25">
      <c r="B178" s="45">
        <v>172</v>
      </c>
      <c r="C178" s="22" t="s">
        <v>6462</v>
      </c>
      <c r="D178" s="22">
        <v>1200062170</v>
      </c>
      <c r="E178" s="23" t="s">
        <v>1623</v>
      </c>
      <c r="F178" s="22">
        <v>2011</v>
      </c>
      <c r="G178" s="38">
        <v>44389</v>
      </c>
      <c r="H178" s="22">
        <f t="shared" si="14"/>
        <v>10</v>
      </c>
      <c r="I178" s="22">
        <v>15</v>
      </c>
      <c r="J178" s="39">
        <f t="shared" si="15"/>
        <v>6.3333333333333325E-2</v>
      </c>
      <c r="K178" s="35">
        <v>145801</v>
      </c>
      <c r="L178" s="35">
        <v>35218.300000000003</v>
      </c>
      <c r="M178" s="36">
        <v>0.11</v>
      </c>
      <c r="N178" s="35">
        <f t="shared" si="16"/>
        <v>161839.11000000002</v>
      </c>
      <c r="O178" s="35">
        <f t="shared" si="17"/>
        <v>102498.103</v>
      </c>
      <c r="P178" s="57">
        <f t="shared" si="18"/>
        <v>59341.007000000012</v>
      </c>
      <c r="Q178" s="53">
        <f t="shared" si="19"/>
        <v>53406.90630000001</v>
      </c>
    </row>
    <row r="179" spans="2:17" x14ac:dyDescent="0.25">
      <c r="B179" s="120">
        <v>173</v>
      </c>
      <c r="C179" s="109" t="s">
        <v>6462</v>
      </c>
      <c r="D179" s="109">
        <v>1200055040</v>
      </c>
      <c r="E179" s="108" t="s">
        <v>1617</v>
      </c>
      <c r="F179" s="109">
        <v>2011</v>
      </c>
      <c r="G179" s="110">
        <v>44389</v>
      </c>
      <c r="H179" s="109">
        <f t="shared" si="14"/>
        <v>10</v>
      </c>
      <c r="I179" s="109">
        <v>5</v>
      </c>
      <c r="J179" s="111">
        <f t="shared" si="15"/>
        <v>0.19</v>
      </c>
      <c r="K179" s="112">
        <v>139300</v>
      </c>
      <c r="L179" s="112">
        <v>1</v>
      </c>
      <c r="M179" s="121">
        <v>0</v>
      </c>
      <c r="N179" s="112">
        <f t="shared" si="16"/>
        <v>139300</v>
      </c>
      <c r="O179" s="112">
        <f t="shared" si="17"/>
        <v>264670</v>
      </c>
      <c r="P179" s="114">
        <f t="shared" si="18"/>
        <v>6965</v>
      </c>
      <c r="Q179" s="115">
        <f t="shared" si="19"/>
        <v>6965</v>
      </c>
    </row>
    <row r="180" spans="2:17" hidden="1" x14ac:dyDescent="0.25">
      <c r="B180" s="45">
        <v>174</v>
      </c>
      <c r="C180" s="22" t="s">
        <v>6462</v>
      </c>
      <c r="D180" s="22">
        <v>1200066700</v>
      </c>
      <c r="E180" s="23" t="s">
        <v>1618</v>
      </c>
      <c r="F180" s="22">
        <v>2011</v>
      </c>
      <c r="G180" s="38">
        <v>44389</v>
      </c>
      <c r="H180" s="22">
        <f t="shared" si="14"/>
        <v>10</v>
      </c>
      <c r="I180" s="22">
        <v>3</v>
      </c>
      <c r="J180" s="39">
        <f t="shared" si="15"/>
        <v>0.31666666666666665</v>
      </c>
      <c r="K180" s="35">
        <v>123443.05</v>
      </c>
      <c r="L180" s="35">
        <v>706.62</v>
      </c>
      <c r="M180" s="36">
        <v>0.11</v>
      </c>
      <c r="N180" s="35">
        <f t="shared" si="16"/>
        <v>137021.78550000003</v>
      </c>
      <c r="O180" s="35">
        <f t="shared" si="17"/>
        <v>433902.32075000007</v>
      </c>
      <c r="P180" s="57">
        <f t="shared" si="18"/>
        <v>6851.0892750000021</v>
      </c>
      <c r="Q180" s="53">
        <f t="shared" si="19"/>
        <v>6851.0892750000021</v>
      </c>
    </row>
    <row r="181" spans="2:17" hidden="1" x14ac:dyDescent="0.25">
      <c r="B181" s="45">
        <v>175</v>
      </c>
      <c r="C181" s="22" t="s">
        <v>6462</v>
      </c>
      <c r="D181" s="22">
        <v>1200066710</v>
      </c>
      <c r="E181" s="23" t="s">
        <v>1618</v>
      </c>
      <c r="F181" s="22">
        <v>2011</v>
      </c>
      <c r="G181" s="38">
        <v>44389</v>
      </c>
      <c r="H181" s="22">
        <f t="shared" si="14"/>
        <v>10</v>
      </c>
      <c r="I181" s="22">
        <v>3</v>
      </c>
      <c r="J181" s="39">
        <f t="shared" si="15"/>
        <v>0.31666666666666665</v>
      </c>
      <c r="K181" s="35">
        <v>123443.05</v>
      </c>
      <c r="L181" s="35">
        <v>706.62</v>
      </c>
      <c r="M181" s="36">
        <v>0.11</v>
      </c>
      <c r="N181" s="35">
        <f t="shared" si="16"/>
        <v>137021.78550000003</v>
      </c>
      <c r="O181" s="35">
        <f t="shared" si="17"/>
        <v>433902.32075000007</v>
      </c>
      <c r="P181" s="57">
        <f t="shared" si="18"/>
        <v>6851.0892750000021</v>
      </c>
      <c r="Q181" s="53">
        <f t="shared" si="19"/>
        <v>6851.0892750000021</v>
      </c>
    </row>
    <row r="182" spans="2:17" hidden="1" x14ac:dyDescent="0.25">
      <c r="B182" s="45">
        <v>176</v>
      </c>
      <c r="C182" s="22" t="s">
        <v>6462</v>
      </c>
      <c r="D182" s="22">
        <v>1200066720</v>
      </c>
      <c r="E182" s="23" t="s">
        <v>1618</v>
      </c>
      <c r="F182" s="22">
        <v>2011</v>
      </c>
      <c r="G182" s="38">
        <v>44389</v>
      </c>
      <c r="H182" s="22">
        <f t="shared" si="14"/>
        <v>10</v>
      </c>
      <c r="I182" s="22">
        <v>3</v>
      </c>
      <c r="J182" s="39">
        <f t="shared" si="15"/>
        <v>0.31666666666666665</v>
      </c>
      <c r="K182" s="35">
        <v>123443.05</v>
      </c>
      <c r="L182" s="35">
        <v>706.63</v>
      </c>
      <c r="M182" s="36">
        <v>0.11</v>
      </c>
      <c r="N182" s="35">
        <f t="shared" si="16"/>
        <v>137021.78550000003</v>
      </c>
      <c r="O182" s="35">
        <f t="shared" si="17"/>
        <v>433902.32075000007</v>
      </c>
      <c r="P182" s="57">
        <f t="shared" si="18"/>
        <v>6851.0892750000021</v>
      </c>
      <c r="Q182" s="53">
        <f t="shared" si="19"/>
        <v>6851.0892750000021</v>
      </c>
    </row>
    <row r="183" spans="2:17" hidden="1" x14ac:dyDescent="0.25">
      <c r="B183" s="45">
        <v>177</v>
      </c>
      <c r="C183" s="22" t="s">
        <v>6462</v>
      </c>
      <c r="D183" s="22">
        <v>1200066690</v>
      </c>
      <c r="E183" s="23" t="s">
        <v>1618</v>
      </c>
      <c r="F183" s="22">
        <v>2011</v>
      </c>
      <c r="G183" s="38">
        <v>44389</v>
      </c>
      <c r="H183" s="22">
        <f t="shared" si="14"/>
        <v>10</v>
      </c>
      <c r="I183" s="22">
        <v>3</v>
      </c>
      <c r="J183" s="39">
        <f t="shared" si="15"/>
        <v>0.31666666666666665</v>
      </c>
      <c r="K183" s="35">
        <v>123443.05</v>
      </c>
      <c r="L183" s="35">
        <v>706.62</v>
      </c>
      <c r="M183" s="36">
        <v>0.11</v>
      </c>
      <c r="N183" s="35">
        <f t="shared" si="16"/>
        <v>137021.78550000003</v>
      </c>
      <c r="O183" s="35">
        <f t="shared" si="17"/>
        <v>433902.32075000007</v>
      </c>
      <c r="P183" s="57">
        <f t="shared" si="18"/>
        <v>6851.0892750000021</v>
      </c>
      <c r="Q183" s="53">
        <f t="shared" si="19"/>
        <v>6851.0892750000021</v>
      </c>
    </row>
    <row r="184" spans="2:17" hidden="1" x14ac:dyDescent="0.25">
      <c r="B184" s="45">
        <v>178</v>
      </c>
      <c r="C184" s="22" t="s">
        <v>6462</v>
      </c>
      <c r="D184" s="22">
        <v>1200066680</v>
      </c>
      <c r="E184" s="23" t="s">
        <v>1618</v>
      </c>
      <c r="F184" s="22">
        <v>2011</v>
      </c>
      <c r="G184" s="38">
        <v>44389</v>
      </c>
      <c r="H184" s="22">
        <f t="shared" si="14"/>
        <v>10</v>
      </c>
      <c r="I184" s="22">
        <v>3</v>
      </c>
      <c r="J184" s="39">
        <f t="shared" si="15"/>
        <v>0.31666666666666665</v>
      </c>
      <c r="K184" s="35">
        <v>123443.05</v>
      </c>
      <c r="L184" s="35">
        <v>706.62</v>
      </c>
      <c r="M184" s="36">
        <v>0.11</v>
      </c>
      <c r="N184" s="35">
        <f t="shared" si="16"/>
        <v>137021.78550000003</v>
      </c>
      <c r="O184" s="35">
        <f t="shared" si="17"/>
        <v>433902.32075000007</v>
      </c>
      <c r="P184" s="57">
        <f t="shared" si="18"/>
        <v>6851.0892750000021</v>
      </c>
      <c r="Q184" s="53">
        <f t="shared" si="19"/>
        <v>6851.0892750000021</v>
      </c>
    </row>
    <row r="185" spans="2:17" hidden="1" x14ac:dyDescent="0.25">
      <c r="B185" s="45">
        <v>179</v>
      </c>
      <c r="C185" s="22" t="s">
        <v>6462</v>
      </c>
      <c r="D185" s="22">
        <v>1200057820</v>
      </c>
      <c r="E185" s="23" t="s">
        <v>1624</v>
      </c>
      <c r="F185" s="22">
        <v>2011</v>
      </c>
      <c r="G185" s="38">
        <v>44389</v>
      </c>
      <c r="H185" s="22">
        <f t="shared" si="14"/>
        <v>10</v>
      </c>
      <c r="I185" s="22">
        <v>3</v>
      </c>
      <c r="J185" s="39">
        <f t="shared" si="15"/>
        <v>0.31666666666666665</v>
      </c>
      <c r="K185" s="35">
        <v>88985</v>
      </c>
      <c r="L185" s="35">
        <v>2749.5</v>
      </c>
      <c r="M185" s="36">
        <v>0.11</v>
      </c>
      <c r="N185" s="35">
        <f t="shared" si="16"/>
        <v>98773.35</v>
      </c>
      <c r="O185" s="35">
        <f t="shared" si="17"/>
        <v>312782.27500000002</v>
      </c>
      <c r="P185" s="57">
        <f t="shared" si="18"/>
        <v>4938.6675000000005</v>
      </c>
      <c r="Q185" s="53">
        <f t="shared" si="19"/>
        <v>4938.6675000000005</v>
      </c>
    </row>
    <row r="186" spans="2:17" x14ac:dyDescent="0.25">
      <c r="B186" s="120">
        <v>180</v>
      </c>
      <c r="C186" s="109" t="s">
        <v>6462</v>
      </c>
      <c r="D186" s="109">
        <v>1200052920</v>
      </c>
      <c r="E186" s="108" t="s">
        <v>1625</v>
      </c>
      <c r="F186" s="109">
        <v>2011</v>
      </c>
      <c r="G186" s="110">
        <v>44389</v>
      </c>
      <c r="H186" s="109">
        <f t="shared" si="14"/>
        <v>10</v>
      </c>
      <c r="I186" s="109">
        <v>3</v>
      </c>
      <c r="J186" s="111">
        <f t="shared" si="15"/>
        <v>0.31666666666666665</v>
      </c>
      <c r="K186" s="112">
        <v>88985</v>
      </c>
      <c r="L186" s="112">
        <v>1</v>
      </c>
      <c r="M186" s="121">
        <v>0</v>
      </c>
      <c r="N186" s="112">
        <f t="shared" si="16"/>
        <v>88985</v>
      </c>
      <c r="O186" s="112">
        <f t="shared" si="17"/>
        <v>281785.83333333331</v>
      </c>
      <c r="P186" s="114">
        <f t="shared" si="18"/>
        <v>4449.25</v>
      </c>
      <c r="Q186" s="115">
        <f t="shared" si="19"/>
        <v>4449.25</v>
      </c>
    </row>
    <row r="187" spans="2:17" hidden="1" x14ac:dyDescent="0.25">
      <c r="B187" s="45">
        <v>181</v>
      </c>
      <c r="C187" s="22" t="s">
        <v>6462</v>
      </c>
      <c r="D187" s="22">
        <v>1200061170</v>
      </c>
      <c r="E187" s="23" t="s">
        <v>1626</v>
      </c>
      <c r="F187" s="22">
        <v>2011</v>
      </c>
      <c r="G187" s="38">
        <v>44389</v>
      </c>
      <c r="H187" s="22">
        <f t="shared" si="14"/>
        <v>10</v>
      </c>
      <c r="I187" s="22">
        <v>6</v>
      </c>
      <c r="J187" s="39">
        <f t="shared" si="15"/>
        <v>0.15833333333333333</v>
      </c>
      <c r="K187" s="35">
        <v>88200</v>
      </c>
      <c r="L187" s="35">
        <v>3844.61</v>
      </c>
      <c r="M187" s="36">
        <v>0.11</v>
      </c>
      <c r="N187" s="35">
        <f t="shared" si="16"/>
        <v>97902.000000000015</v>
      </c>
      <c r="O187" s="35">
        <f t="shared" si="17"/>
        <v>155011.50000000003</v>
      </c>
      <c r="P187" s="57">
        <f t="shared" si="18"/>
        <v>4895.1000000000013</v>
      </c>
      <c r="Q187" s="53">
        <f t="shared" si="19"/>
        <v>4895.1000000000013</v>
      </c>
    </row>
    <row r="188" spans="2:17" hidden="1" x14ac:dyDescent="0.25">
      <c r="B188" s="45">
        <v>182</v>
      </c>
      <c r="C188" s="22" t="s">
        <v>6462</v>
      </c>
      <c r="D188" s="22">
        <v>1200062060</v>
      </c>
      <c r="E188" s="23" t="s">
        <v>1627</v>
      </c>
      <c r="F188" s="22">
        <v>2011</v>
      </c>
      <c r="G188" s="38">
        <v>44389</v>
      </c>
      <c r="H188" s="22">
        <f t="shared" si="14"/>
        <v>10</v>
      </c>
      <c r="I188" s="22">
        <v>8</v>
      </c>
      <c r="J188" s="39">
        <f t="shared" si="15"/>
        <v>0.11874999999999999</v>
      </c>
      <c r="K188" s="35">
        <v>88000</v>
      </c>
      <c r="L188" s="35">
        <v>21256.76</v>
      </c>
      <c r="M188" s="36">
        <v>0.11</v>
      </c>
      <c r="N188" s="35">
        <f t="shared" si="16"/>
        <v>97680.000000000015</v>
      </c>
      <c r="O188" s="35">
        <f t="shared" si="17"/>
        <v>115995.00000000001</v>
      </c>
      <c r="P188" s="57">
        <f t="shared" si="18"/>
        <v>4884.0000000000009</v>
      </c>
      <c r="Q188" s="53">
        <f t="shared" si="19"/>
        <v>4884.0000000000009</v>
      </c>
    </row>
    <row r="189" spans="2:17" hidden="1" x14ac:dyDescent="0.25">
      <c r="B189" s="45">
        <v>183</v>
      </c>
      <c r="C189" s="22" t="s">
        <v>6462</v>
      </c>
      <c r="D189" s="22">
        <v>1200061470</v>
      </c>
      <c r="E189" s="23" t="s">
        <v>1628</v>
      </c>
      <c r="F189" s="22">
        <v>2011</v>
      </c>
      <c r="G189" s="38">
        <v>44389</v>
      </c>
      <c r="H189" s="22">
        <f t="shared" si="14"/>
        <v>10</v>
      </c>
      <c r="I189" s="22">
        <v>3</v>
      </c>
      <c r="J189" s="39">
        <f t="shared" si="15"/>
        <v>0.31666666666666665</v>
      </c>
      <c r="K189" s="35">
        <v>85081</v>
      </c>
      <c r="L189" s="35">
        <v>13696.97</v>
      </c>
      <c r="M189" s="36">
        <v>0.11</v>
      </c>
      <c r="N189" s="35">
        <f t="shared" si="16"/>
        <v>94439.91</v>
      </c>
      <c r="O189" s="35">
        <f t="shared" si="17"/>
        <v>299059.71500000003</v>
      </c>
      <c r="P189" s="57">
        <f t="shared" si="18"/>
        <v>4721.9955</v>
      </c>
      <c r="Q189" s="53">
        <f t="shared" si="19"/>
        <v>4721.9955</v>
      </c>
    </row>
    <row r="190" spans="2:17" hidden="1" x14ac:dyDescent="0.25">
      <c r="B190" s="45">
        <v>184</v>
      </c>
      <c r="C190" s="22" t="s">
        <v>6462</v>
      </c>
      <c r="D190" s="22">
        <v>1200061490</v>
      </c>
      <c r="E190" s="23" t="s">
        <v>1628</v>
      </c>
      <c r="F190" s="22">
        <v>2011</v>
      </c>
      <c r="G190" s="38">
        <v>44389</v>
      </c>
      <c r="H190" s="22">
        <f t="shared" si="14"/>
        <v>10</v>
      </c>
      <c r="I190" s="22">
        <v>3</v>
      </c>
      <c r="J190" s="39">
        <f t="shared" si="15"/>
        <v>0.31666666666666665</v>
      </c>
      <c r="K190" s="35">
        <v>85081</v>
      </c>
      <c r="L190" s="35">
        <v>1357.26</v>
      </c>
      <c r="M190" s="36">
        <v>0.11</v>
      </c>
      <c r="N190" s="35">
        <f t="shared" si="16"/>
        <v>94439.91</v>
      </c>
      <c r="O190" s="35">
        <f t="shared" si="17"/>
        <v>299059.71500000003</v>
      </c>
      <c r="P190" s="57">
        <f t="shared" si="18"/>
        <v>4721.9955</v>
      </c>
      <c r="Q190" s="53">
        <f t="shared" si="19"/>
        <v>4721.9955</v>
      </c>
    </row>
    <row r="191" spans="2:17" hidden="1" x14ac:dyDescent="0.25">
      <c r="B191" s="45">
        <v>185</v>
      </c>
      <c r="C191" s="22" t="s">
        <v>6462</v>
      </c>
      <c r="D191" s="22">
        <v>1200061480</v>
      </c>
      <c r="E191" s="23" t="s">
        <v>1628</v>
      </c>
      <c r="F191" s="22">
        <v>2011</v>
      </c>
      <c r="G191" s="38">
        <v>44389</v>
      </c>
      <c r="H191" s="22">
        <f t="shared" si="14"/>
        <v>10</v>
      </c>
      <c r="I191" s="22">
        <v>3</v>
      </c>
      <c r="J191" s="39">
        <f t="shared" si="15"/>
        <v>0.31666666666666665</v>
      </c>
      <c r="K191" s="35">
        <v>85081</v>
      </c>
      <c r="L191" s="35">
        <v>13696.96</v>
      </c>
      <c r="M191" s="36">
        <v>0.11</v>
      </c>
      <c r="N191" s="35">
        <f t="shared" si="16"/>
        <v>94439.91</v>
      </c>
      <c r="O191" s="35">
        <f t="shared" si="17"/>
        <v>299059.71500000003</v>
      </c>
      <c r="P191" s="57">
        <f t="shared" si="18"/>
        <v>4721.9955</v>
      </c>
      <c r="Q191" s="53">
        <f t="shared" si="19"/>
        <v>4721.9955</v>
      </c>
    </row>
    <row r="192" spans="2:17" hidden="1" x14ac:dyDescent="0.25">
      <c r="B192" s="45">
        <v>186</v>
      </c>
      <c r="C192" s="22" t="s">
        <v>6462</v>
      </c>
      <c r="D192" s="22">
        <v>1200067650</v>
      </c>
      <c r="E192" s="23" t="s">
        <v>1629</v>
      </c>
      <c r="F192" s="22">
        <v>2011</v>
      </c>
      <c r="G192" s="38">
        <v>44389</v>
      </c>
      <c r="H192" s="22">
        <f t="shared" si="14"/>
        <v>10</v>
      </c>
      <c r="I192" s="22">
        <v>3</v>
      </c>
      <c r="J192" s="39">
        <f t="shared" si="15"/>
        <v>0.31666666666666665</v>
      </c>
      <c r="K192" s="35">
        <v>74044.83</v>
      </c>
      <c r="L192" s="35">
        <v>481.57</v>
      </c>
      <c r="M192" s="36">
        <v>0.11</v>
      </c>
      <c r="N192" s="35">
        <f t="shared" si="16"/>
        <v>82189.761300000013</v>
      </c>
      <c r="O192" s="35">
        <f t="shared" si="17"/>
        <v>260267.57745000004</v>
      </c>
      <c r="P192" s="57">
        <f t="shared" si="18"/>
        <v>4109.4880650000005</v>
      </c>
      <c r="Q192" s="53">
        <f t="shared" si="19"/>
        <v>4109.4880650000005</v>
      </c>
    </row>
    <row r="193" spans="2:17" x14ac:dyDescent="0.25">
      <c r="B193" s="120">
        <v>187</v>
      </c>
      <c r="C193" s="109" t="s">
        <v>6462</v>
      </c>
      <c r="D193" s="109">
        <v>1200062280</v>
      </c>
      <c r="E193" s="108" t="s">
        <v>1630</v>
      </c>
      <c r="F193" s="109">
        <v>2011</v>
      </c>
      <c r="G193" s="110">
        <v>44389</v>
      </c>
      <c r="H193" s="109">
        <f t="shared" si="14"/>
        <v>10</v>
      </c>
      <c r="I193" s="109">
        <v>5</v>
      </c>
      <c r="J193" s="111">
        <f t="shared" si="15"/>
        <v>0.19</v>
      </c>
      <c r="K193" s="112">
        <v>63378.8</v>
      </c>
      <c r="L193" s="112">
        <v>1</v>
      </c>
      <c r="M193" s="121">
        <v>0</v>
      </c>
      <c r="N193" s="112">
        <f t="shared" si="16"/>
        <v>63378.8</v>
      </c>
      <c r="O193" s="112">
        <f t="shared" si="17"/>
        <v>120419.72</v>
      </c>
      <c r="P193" s="114">
        <f t="shared" si="18"/>
        <v>3168.9400000000005</v>
      </c>
      <c r="Q193" s="115">
        <f t="shared" si="19"/>
        <v>3168.9400000000005</v>
      </c>
    </row>
    <row r="194" spans="2:17" hidden="1" x14ac:dyDescent="0.25">
      <c r="B194" s="45">
        <v>188</v>
      </c>
      <c r="C194" s="22" t="s">
        <v>6462</v>
      </c>
      <c r="D194" s="22">
        <v>1200062360</v>
      </c>
      <c r="E194" s="23" t="s">
        <v>1631</v>
      </c>
      <c r="F194" s="22">
        <v>2011</v>
      </c>
      <c r="G194" s="38">
        <v>44389</v>
      </c>
      <c r="H194" s="22">
        <f t="shared" si="14"/>
        <v>10</v>
      </c>
      <c r="I194" s="22">
        <v>3</v>
      </c>
      <c r="J194" s="39">
        <f t="shared" si="15"/>
        <v>0.31666666666666665</v>
      </c>
      <c r="K194" s="35">
        <v>59790</v>
      </c>
      <c r="L194" s="35">
        <v>14441.78</v>
      </c>
      <c r="M194" s="36">
        <v>0.11</v>
      </c>
      <c r="N194" s="35">
        <f t="shared" si="16"/>
        <v>66366.900000000009</v>
      </c>
      <c r="O194" s="35">
        <f t="shared" si="17"/>
        <v>210161.85</v>
      </c>
      <c r="P194" s="57">
        <f t="shared" si="18"/>
        <v>3318.3450000000007</v>
      </c>
      <c r="Q194" s="53">
        <f t="shared" si="19"/>
        <v>3318.3450000000007</v>
      </c>
    </row>
    <row r="195" spans="2:17" hidden="1" x14ac:dyDescent="0.25">
      <c r="B195" s="45">
        <v>189</v>
      </c>
      <c r="C195" s="22" t="s">
        <v>6462</v>
      </c>
      <c r="D195" s="22">
        <v>1200066760</v>
      </c>
      <c r="E195" s="23" t="s">
        <v>1632</v>
      </c>
      <c r="F195" s="22">
        <v>2011</v>
      </c>
      <c r="G195" s="38">
        <v>44389</v>
      </c>
      <c r="H195" s="22">
        <f t="shared" si="14"/>
        <v>10</v>
      </c>
      <c r="I195" s="22">
        <v>3</v>
      </c>
      <c r="J195" s="39">
        <f t="shared" si="15"/>
        <v>0.31666666666666665</v>
      </c>
      <c r="K195" s="35">
        <v>57500</v>
      </c>
      <c r="L195" s="35">
        <v>329.12</v>
      </c>
      <c r="M195" s="36">
        <v>0.11</v>
      </c>
      <c r="N195" s="35">
        <f t="shared" si="16"/>
        <v>63825.000000000007</v>
      </c>
      <c r="O195" s="35">
        <f t="shared" si="17"/>
        <v>202112.5</v>
      </c>
      <c r="P195" s="57">
        <f t="shared" si="18"/>
        <v>3191.2500000000005</v>
      </c>
      <c r="Q195" s="53">
        <f t="shared" si="19"/>
        <v>3191.2500000000005</v>
      </c>
    </row>
    <row r="196" spans="2:17" hidden="1" x14ac:dyDescent="0.25">
      <c r="B196" s="45">
        <v>190</v>
      </c>
      <c r="C196" s="22" t="s">
        <v>6462</v>
      </c>
      <c r="D196" s="22">
        <v>1200066750</v>
      </c>
      <c r="E196" s="23" t="s">
        <v>1632</v>
      </c>
      <c r="F196" s="22">
        <v>2011</v>
      </c>
      <c r="G196" s="38">
        <v>44389</v>
      </c>
      <c r="H196" s="22">
        <f t="shared" si="14"/>
        <v>10</v>
      </c>
      <c r="I196" s="22">
        <v>3</v>
      </c>
      <c r="J196" s="39">
        <f t="shared" si="15"/>
        <v>0.31666666666666665</v>
      </c>
      <c r="K196" s="35">
        <v>57500</v>
      </c>
      <c r="L196" s="35">
        <v>261.12</v>
      </c>
      <c r="M196" s="36">
        <v>0.11</v>
      </c>
      <c r="N196" s="35">
        <f t="shared" si="16"/>
        <v>63825.000000000007</v>
      </c>
      <c r="O196" s="35">
        <f t="shared" si="17"/>
        <v>202112.5</v>
      </c>
      <c r="P196" s="57">
        <f t="shared" si="18"/>
        <v>3191.2500000000005</v>
      </c>
      <c r="Q196" s="53">
        <f t="shared" si="19"/>
        <v>3191.2500000000005</v>
      </c>
    </row>
    <row r="197" spans="2:17" hidden="1" x14ac:dyDescent="0.25">
      <c r="B197" s="45">
        <v>191</v>
      </c>
      <c r="C197" s="22" t="s">
        <v>6462</v>
      </c>
      <c r="D197" s="22">
        <v>1200066740</v>
      </c>
      <c r="E197" s="23" t="s">
        <v>1632</v>
      </c>
      <c r="F197" s="22">
        <v>2011</v>
      </c>
      <c r="G197" s="38">
        <v>44389</v>
      </c>
      <c r="H197" s="22">
        <f t="shared" si="14"/>
        <v>10</v>
      </c>
      <c r="I197" s="22">
        <v>3</v>
      </c>
      <c r="J197" s="39">
        <f t="shared" si="15"/>
        <v>0.31666666666666665</v>
      </c>
      <c r="K197" s="35">
        <v>57500</v>
      </c>
      <c r="L197" s="35">
        <v>329.12</v>
      </c>
      <c r="M197" s="36">
        <v>0.11</v>
      </c>
      <c r="N197" s="35">
        <f t="shared" si="16"/>
        <v>63825.000000000007</v>
      </c>
      <c r="O197" s="35">
        <f t="shared" si="17"/>
        <v>202112.5</v>
      </c>
      <c r="P197" s="57">
        <f t="shared" si="18"/>
        <v>3191.2500000000005</v>
      </c>
      <c r="Q197" s="53">
        <f t="shared" si="19"/>
        <v>3191.2500000000005</v>
      </c>
    </row>
    <row r="198" spans="2:17" hidden="1" x14ac:dyDescent="0.25">
      <c r="B198" s="45">
        <v>192</v>
      </c>
      <c r="C198" s="22" t="s">
        <v>6462</v>
      </c>
      <c r="D198" s="22">
        <v>1200066730</v>
      </c>
      <c r="E198" s="23" t="s">
        <v>1633</v>
      </c>
      <c r="F198" s="22">
        <v>2011</v>
      </c>
      <c r="G198" s="38">
        <v>44389</v>
      </c>
      <c r="H198" s="22">
        <f t="shared" si="14"/>
        <v>10</v>
      </c>
      <c r="I198" s="22">
        <v>3</v>
      </c>
      <c r="J198" s="39">
        <f t="shared" si="15"/>
        <v>0.31666666666666665</v>
      </c>
      <c r="K198" s="35">
        <v>57500</v>
      </c>
      <c r="L198" s="35">
        <v>329.12</v>
      </c>
      <c r="M198" s="36">
        <v>0.11</v>
      </c>
      <c r="N198" s="35">
        <f t="shared" si="16"/>
        <v>63825.000000000007</v>
      </c>
      <c r="O198" s="35">
        <f t="shared" si="17"/>
        <v>202112.5</v>
      </c>
      <c r="P198" s="57">
        <f t="shared" si="18"/>
        <v>3191.2500000000005</v>
      </c>
      <c r="Q198" s="53">
        <f t="shared" si="19"/>
        <v>3191.2500000000005</v>
      </c>
    </row>
    <row r="199" spans="2:17" hidden="1" x14ac:dyDescent="0.25">
      <c r="B199" s="45">
        <v>193</v>
      </c>
      <c r="C199" s="22" t="s">
        <v>6462</v>
      </c>
      <c r="D199" s="22">
        <v>1200062260</v>
      </c>
      <c r="E199" s="23" t="s">
        <v>1634</v>
      </c>
      <c r="F199" s="22">
        <v>2011</v>
      </c>
      <c r="G199" s="38">
        <v>44389</v>
      </c>
      <c r="H199" s="22">
        <f t="shared" ref="H199:H262" si="20">YEAR(G199)-F199</f>
        <v>10</v>
      </c>
      <c r="I199" s="22">
        <v>3</v>
      </c>
      <c r="J199" s="39">
        <f t="shared" ref="J199:J262" si="21">(95/I199/100)</f>
        <v>0.31666666666666665</v>
      </c>
      <c r="K199" s="35">
        <v>56052</v>
      </c>
      <c r="L199" s="35">
        <v>13539.6</v>
      </c>
      <c r="M199" s="36">
        <v>0.11</v>
      </c>
      <c r="N199" s="35">
        <f t="shared" ref="N199:N262" si="22">K199*(1+M199)</f>
        <v>62217.720000000008</v>
      </c>
      <c r="O199" s="35">
        <f t="shared" ref="O199:O262" si="23">H199*J199*N199</f>
        <v>197022.78000000003</v>
      </c>
      <c r="P199" s="57">
        <f t="shared" si="18"/>
        <v>3110.8860000000004</v>
      </c>
      <c r="Q199" s="53">
        <f t="shared" si="19"/>
        <v>3110.8860000000004</v>
      </c>
    </row>
    <row r="200" spans="2:17" hidden="1" x14ac:dyDescent="0.25">
      <c r="B200" s="45">
        <v>194</v>
      </c>
      <c r="C200" s="22" t="s">
        <v>6462</v>
      </c>
      <c r="D200" s="22">
        <v>1200057700</v>
      </c>
      <c r="E200" s="23" t="s">
        <v>1635</v>
      </c>
      <c r="F200" s="22">
        <v>2011</v>
      </c>
      <c r="G200" s="38">
        <v>44389</v>
      </c>
      <c r="H200" s="22">
        <f t="shared" si="20"/>
        <v>10</v>
      </c>
      <c r="I200" s="22">
        <v>15</v>
      </c>
      <c r="J200" s="39">
        <f t="shared" si="21"/>
        <v>6.3333333333333325E-2</v>
      </c>
      <c r="K200" s="35">
        <v>56052</v>
      </c>
      <c r="L200" s="35">
        <v>997.65</v>
      </c>
      <c r="M200" s="36">
        <v>0.11</v>
      </c>
      <c r="N200" s="35">
        <f t="shared" si="22"/>
        <v>62217.720000000008</v>
      </c>
      <c r="O200" s="35">
        <f t="shared" si="23"/>
        <v>39404.556000000004</v>
      </c>
      <c r="P200" s="57">
        <f t="shared" ref="P200:P263" si="24">IF(N200-O200&lt;=0,5%*N200,N200-O200)</f>
        <v>22813.164000000004</v>
      </c>
      <c r="Q200" s="53">
        <f t="shared" ref="Q200:Q263" si="25">IF(P200=N200*5%,P200,P200*0.9)</f>
        <v>20531.847600000005</v>
      </c>
    </row>
    <row r="201" spans="2:17" hidden="1" x14ac:dyDescent="0.25">
      <c r="B201" s="45">
        <v>195</v>
      </c>
      <c r="C201" s="22" t="s">
        <v>6462</v>
      </c>
      <c r="D201" s="22">
        <v>1200057710</v>
      </c>
      <c r="E201" s="23" t="s">
        <v>1635</v>
      </c>
      <c r="F201" s="22">
        <v>2011</v>
      </c>
      <c r="G201" s="38">
        <v>44389</v>
      </c>
      <c r="H201" s="22">
        <f t="shared" si="20"/>
        <v>10</v>
      </c>
      <c r="I201" s="22">
        <v>15</v>
      </c>
      <c r="J201" s="39">
        <f t="shared" si="21"/>
        <v>6.3333333333333325E-2</v>
      </c>
      <c r="K201" s="35">
        <v>56052</v>
      </c>
      <c r="L201" s="35">
        <v>997.65</v>
      </c>
      <c r="M201" s="36">
        <v>0.11</v>
      </c>
      <c r="N201" s="35">
        <f t="shared" si="22"/>
        <v>62217.720000000008</v>
      </c>
      <c r="O201" s="35">
        <f t="shared" si="23"/>
        <v>39404.556000000004</v>
      </c>
      <c r="P201" s="57">
        <f t="shared" si="24"/>
        <v>22813.164000000004</v>
      </c>
      <c r="Q201" s="53">
        <f t="shared" si="25"/>
        <v>20531.847600000005</v>
      </c>
    </row>
    <row r="202" spans="2:17" hidden="1" x14ac:dyDescent="0.25">
      <c r="B202" s="45">
        <v>196</v>
      </c>
      <c r="C202" s="22" t="s">
        <v>6462</v>
      </c>
      <c r="D202" s="22">
        <v>1200062250</v>
      </c>
      <c r="E202" s="23" t="s">
        <v>1634</v>
      </c>
      <c r="F202" s="22">
        <v>2011</v>
      </c>
      <c r="G202" s="38">
        <v>44389</v>
      </c>
      <c r="H202" s="22">
        <f t="shared" si="20"/>
        <v>10</v>
      </c>
      <c r="I202" s="22">
        <v>3</v>
      </c>
      <c r="J202" s="39">
        <f t="shared" si="21"/>
        <v>0.31666666666666665</v>
      </c>
      <c r="K202" s="35">
        <v>56052</v>
      </c>
      <c r="L202" s="35">
        <v>13539.6</v>
      </c>
      <c r="M202" s="36">
        <v>0.11</v>
      </c>
      <c r="N202" s="35">
        <f t="shared" si="22"/>
        <v>62217.720000000008</v>
      </c>
      <c r="O202" s="35">
        <f t="shared" si="23"/>
        <v>197022.78000000003</v>
      </c>
      <c r="P202" s="57">
        <f t="shared" si="24"/>
        <v>3110.8860000000004</v>
      </c>
      <c r="Q202" s="53">
        <f t="shared" si="25"/>
        <v>3110.8860000000004</v>
      </c>
    </row>
    <row r="203" spans="2:17" x14ac:dyDescent="0.25">
      <c r="B203" s="120">
        <v>197</v>
      </c>
      <c r="C203" s="109" t="s">
        <v>6462</v>
      </c>
      <c r="D203" s="109">
        <v>1200062110</v>
      </c>
      <c r="E203" s="108" t="s">
        <v>1636</v>
      </c>
      <c r="F203" s="109">
        <v>2011</v>
      </c>
      <c r="G203" s="110">
        <v>44389</v>
      </c>
      <c r="H203" s="109">
        <f t="shared" si="20"/>
        <v>10</v>
      </c>
      <c r="I203" s="109">
        <v>15</v>
      </c>
      <c r="J203" s="111">
        <f t="shared" si="21"/>
        <v>6.3333333333333325E-2</v>
      </c>
      <c r="K203" s="112">
        <v>55361</v>
      </c>
      <c r="L203" s="112">
        <v>1</v>
      </c>
      <c r="M203" s="121">
        <v>0</v>
      </c>
      <c r="N203" s="112">
        <f t="shared" si="22"/>
        <v>55361</v>
      </c>
      <c r="O203" s="112">
        <f t="shared" si="23"/>
        <v>35061.966666666667</v>
      </c>
      <c r="P203" s="114">
        <f t="shared" si="24"/>
        <v>20299.033333333333</v>
      </c>
      <c r="Q203" s="115">
        <f t="shared" si="25"/>
        <v>18269.13</v>
      </c>
    </row>
    <row r="204" spans="2:17" x14ac:dyDescent="0.25">
      <c r="B204" s="120">
        <v>198</v>
      </c>
      <c r="C204" s="109" t="s">
        <v>6462</v>
      </c>
      <c r="D204" s="109">
        <v>1200062300</v>
      </c>
      <c r="E204" s="108" t="s">
        <v>1581</v>
      </c>
      <c r="F204" s="109">
        <v>2011</v>
      </c>
      <c r="G204" s="110">
        <v>44389</v>
      </c>
      <c r="H204" s="109">
        <f t="shared" si="20"/>
        <v>10</v>
      </c>
      <c r="I204" s="109">
        <v>15</v>
      </c>
      <c r="J204" s="111">
        <f t="shared" si="21"/>
        <v>6.3333333333333325E-2</v>
      </c>
      <c r="K204" s="112">
        <v>54222</v>
      </c>
      <c r="L204" s="112">
        <v>1</v>
      </c>
      <c r="M204" s="121">
        <v>0</v>
      </c>
      <c r="N204" s="112">
        <f t="shared" si="22"/>
        <v>54222</v>
      </c>
      <c r="O204" s="112">
        <f t="shared" si="23"/>
        <v>34340.6</v>
      </c>
      <c r="P204" s="114">
        <f t="shared" si="24"/>
        <v>19881.400000000001</v>
      </c>
      <c r="Q204" s="115">
        <f t="shared" si="25"/>
        <v>17893.260000000002</v>
      </c>
    </row>
    <row r="205" spans="2:17" hidden="1" x14ac:dyDescent="0.25">
      <c r="B205" s="45">
        <v>199</v>
      </c>
      <c r="C205" s="22" t="s">
        <v>6462</v>
      </c>
      <c r="D205" s="22">
        <v>1200066930</v>
      </c>
      <c r="E205" s="23" t="s">
        <v>1637</v>
      </c>
      <c r="F205" s="22">
        <v>2011</v>
      </c>
      <c r="G205" s="38">
        <v>44389</v>
      </c>
      <c r="H205" s="22">
        <f t="shared" si="20"/>
        <v>10</v>
      </c>
      <c r="I205" s="22">
        <v>15</v>
      </c>
      <c r="J205" s="39">
        <f t="shared" si="21"/>
        <v>6.3333333333333325E-2</v>
      </c>
      <c r="K205" s="35">
        <v>53134</v>
      </c>
      <c r="L205" s="35">
        <v>315.60000000000002</v>
      </c>
      <c r="M205" s="36">
        <v>0.11</v>
      </c>
      <c r="N205" s="35">
        <f t="shared" si="22"/>
        <v>58978.740000000005</v>
      </c>
      <c r="O205" s="35">
        <f t="shared" si="23"/>
        <v>37353.202000000005</v>
      </c>
      <c r="P205" s="57">
        <f t="shared" si="24"/>
        <v>21625.538</v>
      </c>
      <c r="Q205" s="53">
        <f t="shared" si="25"/>
        <v>19462.984200000003</v>
      </c>
    </row>
    <row r="206" spans="2:17" hidden="1" x14ac:dyDescent="0.25">
      <c r="B206" s="45">
        <v>200</v>
      </c>
      <c r="C206" s="22" t="s">
        <v>6462</v>
      </c>
      <c r="D206" s="22">
        <v>1200062150</v>
      </c>
      <c r="E206" s="23" t="s">
        <v>1638</v>
      </c>
      <c r="F206" s="22">
        <v>2011</v>
      </c>
      <c r="G206" s="38">
        <v>44389</v>
      </c>
      <c r="H206" s="22">
        <f t="shared" si="20"/>
        <v>10</v>
      </c>
      <c r="I206" s="22">
        <v>15</v>
      </c>
      <c r="J206" s="39">
        <f t="shared" si="21"/>
        <v>6.3333333333333325E-2</v>
      </c>
      <c r="K206" s="35">
        <v>53049</v>
      </c>
      <c r="L206" s="35">
        <v>12813.49</v>
      </c>
      <c r="M206" s="36">
        <v>0.11</v>
      </c>
      <c r="N206" s="35">
        <f t="shared" si="22"/>
        <v>58884.390000000007</v>
      </c>
      <c r="O206" s="35">
        <f t="shared" si="23"/>
        <v>37293.447</v>
      </c>
      <c r="P206" s="57">
        <f t="shared" si="24"/>
        <v>21590.943000000007</v>
      </c>
      <c r="Q206" s="53">
        <f t="shared" si="25"/>
        <v>19431.848700000006</v>
      </c>
    </row>
    <row r="207" spans="2:17" hidden="1" x14ac:dyDescent="0.25">
      <c r="B207" s="45">
        <v>201</v>
      </c>
      <c r="C207" s="22" t="s">
        <v>6462</v>
      </c>
      <c r="D207" s="22">
        <v>1200065180</v>
      </c>
      <c r="E207" s="23" t="s">
        <v>1639</v>
      </c>
      <c r="F207" s="22">
        <v>2011</v>
      </c>
      <c r="G207" s="38">
        <v>44389</v>
      </c>
      <c r="H207" s="22">
        <f t="shared" si="20"/>
        <v>10</v>
      </c>
      <c r="I207" s="22">
        <v>8</v>
      </c>
      <c r="J207" s="39">
        <f t="shared" si="21"/>
        <v>0.11874999999999999</v>
      </c>
      <c r="K207" s="35">
        <v>49000</v>
      </c>
      <c r="L207" s="35">
        <v>1697.95</v>
      </c>
      <c r="M207" s="36">
        <v>0.11</v>
      </c>
      <c r="N207" s="35">
        <f t="shared" si="22"/>
        <v>54390.000000000007</v>
      </c>
      <c r="O207" s="35">
        <f t="shared" si="23"/>
        <v>64588.125000000007</v>
      </c>
      <c r="P207" s="57">
        <f t="shared" si="24"/>
        <v>2719.5000000000005</v>
      </c>
      <c r="Q207" s="53">
        <f t="shared" si="25"/>
        <v>2719.5000000000005</v>
      </c>
    </row>
    <row r="208" spans="2:17" hidden="1" x14ac:dyDescent="0.25">
      <c r="B208" s="45">
        <v>202</v>
      </c>
      <c r="C208" s="22" t="s">
        <v>6462</v>
      </c>
      <c r="D208" s="22">
        <v>1200062370</v>
      </c>
      <c r="E208" s="23" t="s">
        <v>1640</v>
      </c>
      <c r="F208" s="22">
        <v>2011</v>
      </c>
      <c r="G208" s="38">
        <v>44389</v>
      </c>
      <c r="H208" s="22">
        <f t="shared" si="20"/>
        <v>10</v>
      </c>
      <c r="I208" s="22">
        <v>3</v>
      </c>
      <c r="J208" s="39">
        <f t="shared" si="21"/>
        <v>0.31666666666666665</v>
      </c>
      <c r="K208" s="35">
        <v>48825</v>
      </c>
      <c r="L208" s="35">
        <v>11794.1</v>
      </c>
      <c r="M208" s="36">
        <v>0.11</v>
      </c>
      <c r="N208" s="35">
        <f t="shared" si="22"/>
        <v>54195.750000000007</v>
      </c>
      <c r="O208" s="35">
        <f t="shared" si="23"/>
        <v>171619.87500000003</v>
      </c>
      <c r="P208" s="57">
        <f t="shared" si="24"/>
        <v>2709.7875000000004</v>
      </c>
      <c r="Q208" s="53">
        <f t="shared" si="25"/>
        <v>2709.7875000000004</v>
      </c>
    </row>
    <row r="209" spans="2:17" hidden="1" x14ac:dyDescent="0.25">
      <c r="B209" s="45">
        <v>203</v>
      </c>
      <c r="C209" s="22" t="s">
        <v>6462</v>
      </c>
      <c r="D209" s="22">
        <v>1200067950</v>
      </c>
      <c r="E209" s="23" t="s">
        <v>1641</v>
      </c>
      <c r="F209" s="22">
        <v>2011</v>
      </c>
      <c r="G209" s="38">
        <v>44389</v>
      </c>
      <c r="H209" s="22">
        <f t="shared" si="20"/>
        <v>10</v>
      </c>
      <c r="I209" s="22">
        <v>3</v>
      </c>
      <c r="J209" s="39">
        <f t="shared" si="21"/>
        <v>0.31666666666666665</v>
      </c>
      <c r="K209" s="35">
        <v>48365.34</v>
      </c>
      <c r="L209" s="35">
        <v>329.22</v>
      </c>
      <c r="M209" s="36">
        <v>0.11</v>
      </c>
      <c r="N209" s="35">
        <f t="shared" si="22"/>
        <v>53685.527399999999</v>
      </c>
      <c r="O209" s="35">
        <f t="shared" si="23"/>
        <v>170004.17009999999</v>
      </c>
      <c r="P209" s="57">
        <f t="shared" si="24"/>
        <v>2684.27637</v>
      </c>
      <c r="Q209" s="53">
        <f t="shared" si="25"/>
        <v>2684.27637</v>
      </c>
    </row>
    <row r="210" spans="2:17" hidden="1" x14ac:dyDescent="0.25">
      <c r="B210" s="45">
        <v>204</v>
      </c>
      <c r="C210" s="22" t="s">
        <v>6462</v>
      </c>
      <c r="D210" s="22">
        <v>1200067630</v>
      </c>
      <c r="E210" s="23" t="s">
        <v>1642</v>
      </c>
      <c r="F210" s="22">
        <v>2011</v>
      </c>
      <c r="G210" s="38">
        <v>44389</v>
      </c>
      <c r="H210" s="22">
        <f t="shared" si="20"/>
        <v>10</v>
      </c>
      <c r="I210" s="22">
        <v>15</v>
      </c>
      <c r="J210" s="39">
        <f t="shared" si="21"/>
        <v>6.3333333333333325E-2</v>
      </c>
      <c r="K210" s="35">
        <v>48365.34</v>
      </c>
      <c r="L210" s="35">
        <v>314.5</v>
      </c>
      <c r="M210" s="36">
        <v>0.11</v>
      </c>
      <c r="N210" s="35">
        <f t="shared" si="22"/>
        <v>53685.527399999999</v>
      </c>
      <c r="O210" s="35">
        <f t="shared" si="23"/>
        <v>34000.834019999995</v>
      </c>
      <c r="P210" s="57">
        <f t="shared" si="24"/>
        <v>19684.693380000004</v>
      </c>
      <c r="Q210" s="53">
        <f t="shared" si="25"/>
        <v>17716.224042000005</v>
      </c>
    </row>
    <row r="211" spans="2:17" hidden="1" x14ac:dyDescent="0.25">
      <c r="B211" s="45">
        <v>205</v>
      </c>
      <c r="C211" s="22" t="s">
        <v>6462</v>
      </c>
      <c r="D211" s="22">
        <v>1200067640</v>
      </c>
      <c r="E211" s="23" t="s">
        <v>1642</v>
      </c>
      <c r="F211" s="22">
        <v>2011</v>
      </c>
      <c r="G211" s="38">
        <v>44389</v>
      </c>
      <c r="H211" s="22">
        <f t="shared" si="20"/>
        <v>10</v>
      </c>
      <c r="I211" s="22">
        <v>15</v>
      </c>
      <c r="J211" s="39">
        <f t="shared" si="21"/>
        <v>6.3333333333333325E-2</v>
      </c>
      <c r="K211" s="35">
        <v>48365.34</v>
      </c>
      <c r="L211" s="35">
        <v>314.5</v>
      </c>
      <c r="M211" s="36">
        <v>0.11</v>
      </c>
      <c r="N211" s="35">
        <f t="shared" si="22"/>
        <v>53685.527399999999</v>
      </c>
      <c r="O211" s="35">
        <f t="shared" si="23"/>
        <v>34000.834019999995</v>
      </c>
      <c r="P211" s="57">
        <f t="shared" si="24"/>
        <v>19684.693380000004</v>
      </c>
      <c r="Q211" s="53">
        <f t="shared" si="25"/>
        <v>17716.224042000005</v>
      </c>
    </row>
    <row r="212" spans="2:17" hidden="1" x14ac:dyDescent="0.25">
      <c r="B212" s="45">
        <v>206</v>
      </c>
      <c r="C212" s="22" t="s">
        <v>6462</v>
      </c>
      <c r="D212" s="22">
        <v>1200060750</v>
      </c>
      <c r="E212" s="23" t="s">
        <v>1627</v>
      </c>
      <c r="F212" s="22">
        <v>2011</v>
      </c>
      <c r="G212" s="38">
        <v>44389</v>
      </c>
      <c r="H212" s="22">
        <f t="shared" si="20"/>
        <v>10</v>
      </c>
      <c r="I212" s="22">
        <v>8</v>
      </c>
      <c r="J212" s="39">
        <f t="shared" si="21"/>
        <v>0.11874999999999999</v>
      </c>
      <c r="K212" s="35">
        <v>44000</v>
      </c>
      <c r="L212" s="35">
        <v>227.76</v>
      </c>
      <c r="M212" s="36">
        <v>0.11</v>
      </c>
      <c r="N212" s="35">
        <f t="shared" si="22"/>
        <v>48840.000000000007</v>
      </c>
      <c r="O212" s="35">
        <f t="shared" si="23"/>
        <v>57997.500000000007</v>
      </c>
      <c r="P212" s="57">
        <f t="shared" si="24"/>
        <v>2442.0000000000005</v>
      </c>
      <c r="Q212" s="53">
        <f t="shared" si="25"/>
        <v>2442.0000000000005</v>
      </c>
    </row>
    <row r="213" spans="2:17" hidden="1" x14ac:dyDescent="0.25">
      <c r="B213" s="45">
        <v>207</v>
      </c>
      <c r="C213" s="22" t="s">
        <v>6462</v>
      </c>
      <c r="D213" s="22">
        <v>1200060740</v>
      </c>
      <c r="E213" s="23" t="s">
        <v>1627</v>
      </c>
      <c r="F213" s="22">
        <v>2011</v>
      </c>
      <c r="G213" s="38">
        <v>44389</v>
      </c>
      <c r="H213" s="22">
        <f t="shared" si="20"/>
        <v>10</v>
      </c>
      <c r="I213" s="22">
        <v>8</v>
      </c>
      <c r="J213" s="39">
        <f t="shared" si="21"/>
        <v>0.11874999999999999</v>
      </c>
      <c r="K213" s="35">
        <v>44000</v>
      </c>
      <c r="L213" s="35">
        <v>227.76</v>
      </c>
      <c r="M213" s="36">
        <v>0.11</v>
      </c>
      <c r="N213" s="35">
        <f t="shared" si="22"/>
        <v>48840.000000000007</v>
      </c>
      <c r="O213" s="35">
        <f t="shared" si="23"/>
        <v>57997.500000000007</v>
      </c>
      <c r="P213" s="57">
        <f t="shared" si="24"/>
        <v>2442.0000000000005</v>
      </c>
      <c r="Q213" s="53">
        <f t="shared" si="25"/>
        <v>2442.0000000000005</v>
      </c>
    </row>
    <row r="214" spans="2:17" hidden="1" x14ac:dyDescent="0.25">
      <c r="B214" s="45">
        <v>208</v>
      </c>
      <c r="C214" s="22" t="s">
        <v>6462</v>
      </c>
      <c r="D214" s="22">
        <v>1200067620</v>
      </c>
      <c r="E214" s="23" t="s">
        <v>1642</v>
      </c>
      <c r="F214" s="22">
        <v>2011</v>
      </c>
      <c r="G214" s="38">
        <v>44389</v>
      </c>
      <c r="H214" s="22">
        <f t="shared" si="20"/>
        <v>10</v>
      </c>
      <c r="I214" s="22">
        <v>15</v>
      </c>
      <c r="J214" s="39">
        <f t="shared" si="21"/>
        <v>6.3333333333333325E-2</v>
      </c>
      <c r="K214" s="35">
        <v>42394.95</v>
      </c>
      <c r="L214" s="35">
        <v>437.76</v>
      </c>
      <c r="M214" s="36">
        <v>0.11</v>
      </c>
      <c r="N214" s="35">
        <f t="shared" si="22"/>
        <v>47058.394500000002</v>
      </c>
      <c r="O214" s="35">
        <f t="shared" si="23"/>
        <v>29803.649850000002</v>
      </c>
      <c r="P214" s="57">
        <f t="shared" si="24"/>
        <v>17254.744650000001</v>
      </c>
      <c r="Q214" s="53">
        <f t="shared" si="25"/>
        <v>15529.270185000001</v>
      </c>
    </row>
    <row r="215" spans="2:17" hidden="1" x14ac:dyDescent="0.25">
      <c r="B215" s="45">
        <v>209</v>
      </c>
      <c r="C215" s="22" t="s">
        <v>6462</v>
      </c>
      <c r="D215" s="22">
        <v>1200067610</v>
      </c>
      <c r="E215" s="23" t="s">
        <v>1642</v>
      </c>
      <c r="F215" s="22">
        <v>2011</v>
      </c>
      <c r="G215" s="38">
        <v>44389</v>
      </c>
      <c r="H215" s="22">
        <f t="shared" si="20"/>
        <v>10</v>
      </c>
      <c r="I215" s="22">
        <v>15</v>
      </c>
      <c r="J215" s="39">
        <f t="shared" si="21"/>
        <v>6.3333333333333325E-2</v>
      </c>
      <c r="K215" s="35">
        <v>42394.95</v>
      </c>
      <c r="L215" s="35">
        <v>437.76</v>
      </c>
      <c r="M215" s="36">
        <v>0.11</v>
      </c>
      <c r="N215" s="35">
        <f t="shared" si="22"/>
        <v>47058.394500000002</v>
      </c>
      <c r="O215" s="35">
        <f t="shared" si="23"/>
        <v>29803.649850000002</v>
      </c>
      <c r="P215" s="57">
        <f t="shared" si="24"/>
        <v>17254.744650000001</v>
      </c>
      <c r="Q215" s="53">
        <f t="shared" si="25"/>
        <v>15529.270185000001</v>
      </c>
    </row>
    <row r="216" spans="2:17" x14ac:dyDescent="0.25">
      <c r="B216" s="120">
        <v>210</v>
      </c>
      <c r="C216" s="109" t="s">
        <v>6462</v>
      </c>
      <c r="D216" s="109">
        <v>1200055420</v>
      </c>
      <c r="E216" s="108" t="s">
        <v>1643</v>
      </c>
      <c r="F216" s="109">
        <v>2011</v>
      </c>
      <c r="G216" s="110">
        <v>44389</v>
      </c>
      <c r="H216" s="109">
        <f t="shared" si="20"/>
        <v>10</v>
      </c>
      <c r="I216" s="109">
        <v>3</v>
      </c>
      <c r="J216" s="111">
        <f t="shared" si="21"/>
        <v>0.31666666666666665</v>
      </c>
      <c r="K216" s="112">
        <v>41000</v>
      </c>
      <c r="L216" s="112">
        <v>1</v>
      </c>
      <c r="M216" s="121">
        <v>0</v>
      </c>
      <c r="N216" s="112">
        <f t="shared" si="22"/>
        <v>41000</v>
      </c>
      <c r="O216" s="112">
        <f t="shared" si="23"/>
        <v>129833.33333333333</v>
      </c>
      <c r="P216" s="114">
        <f t="shared" si="24"/>
        <v>2050</v>
      </c>
      <c r="Q216" s="115">
        <f t="shared" si="25"/>
        <v>2050</v>
      </c>
    </row>
    <row r="217" spans="2:17" hidden="1" x14ac:dyDescent="0.25">
      <c r="B217" s="45">
        <v>211</v>
      </c>
      <c r="C217" s="22" t="s">
        <v>6462</v>
      </c>
      <c r="D217" s="22">
        <v>1200067660</v>
      </c>
      <c r="E217" s="23" t="s">
        <v>1644</v>
      </c>
      <c r="F217" s="22">
        <v>2011</v>
      </c>
      <c r="G217" s="38">
        <v>44389</v>
      </c>
      <c r="H217" s="22">
        <f t="shared" si="20"/>
        <v>10</v>
      </c>
      <c r="I217" s="22">
        <v>3</v>
      </c>
      <c r="J217" s="39">
        <f t="shared" si="21"/>
        <v>0.31666666666666665</v>
      </c>
      <c r="K217" s="35">
        <v>40516.400000000001</v>
      </c>
      <c r="L217" s="35">
        <v>417.87</v>
      </c>
      <c r="M217" s="36">
        <v>0.11</v>
      </c>
      <c r="N217" s="35">
        <f t="shared" si="22"/>
        <v>44973.204000000005</v>
      </c>
      <c r="O217" s="35">
        <f t="shared" si="23"/>
        <v>142415.14600000001</v>
      </c>
      <c r="P217" s="57">
        <f t="shared" si="24"/>
        <v>2248.6602000000003</v>
      </c>
      <c r="Q217" s="53">
        <f t="shared" si="25"/>
        <v>2248.6602000000003</v>
      </c>
    </row>
    <row r="218" spans="2:17" hidden="1" x14ac:dyDescent="0.25">
      <c r="B218" s="45">
        <v>212</v>
      </c>
      <c r="C218" s="22" t="s">
        <v>6462</v>
      </c>
      <c r="D218" s="22">
        <v>1200059980</v>
      </c>
      <c r="E218" s="23" t="s">
        <v>1625</v>
      </c>
      <c r="F218" s="22">
        <v>2011</v>
      </c>
      <c r="G218" s="38">
        <v>44389</v>
      </c>
      <c r="H218" s="22">
        <f t="shared" si="20"/>
        <v>10</v>
      </c>
      <c r="I218" s="22">
        <v>3</v>
      </c>
      <c r="J218" s="39">
        <f t="shared" si="21"/>
        <v>0.31666666666666665</v>
      </c>
      <c r="K218" s="35">
        <v>35296</v>
      </c>
      <c r="L218" s="35">
        <v>11598.38</v>
      </c>
      <c r="M218" s="36">
        <v>0.11</v>
      </c>
      <c r="N218" s="35">
        <f t="shared" si="22"/>
        <v>39178.560000000005</v>
      </c>
      <c r="O218" s="35">
        <f t="shared" si="23"/>
        <v>124065.44000000002</v>
      </c>
      <c r="P218" s="57">
        <f t="shared" si="24"/>
        <v>1958.9280000000003</v>
      </c>
      <c r="Q218" s="53">
        <f t="shared" si="25"/>
        <v>1958.9280000000003</v>
      </c>
    </row>
    <row r="219" spans="2:17" hidden="1" x14ac:dyDescent="0.25">
      <c r="B219" s="45">
        <v>213</v>
      </c>
      <c r="C219" s="22" t="s">
        <v>6462</v>
      </c>
      <c r="D219" s="22">
        <v>1200067690</v>
      </c>
      <c r="E219" s="23" t="s">
        <v>1645</v>
      </c>
      <c r="F219" s="22">
        <v>2011</v>
      </c>
      <c r="G219" s="38">
        <v>44389</v>
      </c>
      <c r="H219" s="22">
        <f t="shared" si="20"/>
        <v>10</v>
      </c>
      <c r="I219" s="22">
        <v>3</v>
      </c>
      <c r="J219" s="39">
        <f t="shared" si="21"/>
        <v>0.31666666666666665</v>
      </c>
      <c r="K219" s="35">
        <v>34323.75</v>
      </c>
      <c r="L219" s="35">
        <v>354.38</v>
      </c>
      <c r="M219" s="36">
        <v>0.11</v>
      </c>
      <c r="N219" s="35">
        <f t="shared" si="22"/>
        <v>38099.362500000003</v>
      </c>
      <c r="O219" s="35">
        <f t="shared" si="23"/>
        <v>120647.98125</v>
      </c>
      <c r="P219" s="57">
        <f t="shared" si="24"/>
        <v>1904.9681250000003</v>
      </c>
      <c r="Q219" s="53">
        <f t="shared" si="25"/>
        <v>1904.9681250000003</v>
      </c>
    </row>
    <row r="220" spans="2:17" hidden="1" x14ac:dyDescent="0.25">
      <c r="B220" s="45">
        <v>214</v>
      </c>
      <c r="C220" s="22" t="s">
        <v>6462</v>
      </c>
      <c r="D220" s="22">
        <v>1200061580</v>
      </c>
      <c r="E220" s="23" t="s">
        <v>1646</v>
      </c>
      <c r="F220" s="22">
        <v>2011</v>
      </c>
      <c r="G220" s="38">
        <v>44389</v>
      </c>
      <c r="H220" s="22">
        <f t="shared" si="20"/>
        <v>10</v>
      </c>
      <c r="I220" s="22">
        <v>3</v>
      </c>
      <c r="J220" s="39">
        <f t="shared" si="21"/>
        <v>0.31666666666666665</v>
      </c>
      <c r="K220" s="35">
        <v>34313</v>
      </c>
      <c r="L220" s="35">
        <v>547.27</v>
      </c>
      <c r="M220" s="36">
        <v>0.11</v>
      </c>
      <c r="N220" s="35">
        <f t="shared" si="22"/>
        <v>38087.43</v>
      </c>
      <c r="O220" s="35">
        <f t="shared" si="23"/>
        <v>120610.19499999999</v>
      </c>
      <c r="P220" s="57">
        <f t="shared" si="24"/>
        <v>1904.3715000000002</v>
      </c>
      <c r="Q220" s="53">
        <f t="shared" si="25"/>
        <v>1904.3715000000002</v>
      </c>
    </row>
    <row r="221" spans="2:17" hidden="1" x14ac:dyDescent="0.25">
      <c r="B221" s="45">
        <v>215</v>
      </c>
      <c r="C221" s="22" t="s">
        <v>6462</v>
      </c>
      <c r="D221" s="22">
        <v>1200061590</v>
      </c>
      <c r="E221" s="23" t="s">
        <v>1646</v>
      </c>
      <c r="F221" s="22">
        <v>2011</v>
      </c>
      <c r="G221" s="38">
        <v>44389</v>
      </c>
      <c r="H221" s="22">
        <f t="shared" si="20"/>
        <v>10</v>
      </c>
      <c r="I221" s="22">
        <v>3</v>
      </c>
      <c r="J221" s="39">
        <f t="shared" si="21"/>
        <v>0.31666666666666665</v>
      </c>
      <c r="K221" s="35">
        <v>34313</v>
      </c>
      <c r="L221" s="35">
        <v>547.28</v>
      </c>
      <c r="M221" s="36">
        <v>0.11</v>
      </c>
      <c r="N221" s="35">
        <f t="shared" si="22"/>
        <v>38087.43</v>
      </c>
      <c r="O221" s="35">
        <f t="shared" si="23"/>
        <v>120610.19499999999</v>
      </c>
      <c r="P221" s="57">
        <f t="shared" si="24"/>
        <v>1904.3715000000002</v>
      </c>
      <c r="Q221" s="53">
        <f t="shared" si="25"/>
        <v>1904.3715000000002</v>
      </c>
    </row>
    <row r="222" spans="2:17" hidden="1" x14ac:dyDescent="0.25">
      <c r="B222" s="45">
        <v>216</v>
      </c>
      <c r="C222" s="22" t="s">
        <v>6462</v>
      </c>
      <c r="D222" s="22">
        <v>1200061560</v>
      </c>
      <c r="E222" s="23" t="s">
        <v>1647</v>
      </c>
      <c r="F222" s="22">
        <v>2011</v>
      </c>
      <c r="G222" s="38">
        <v>44389</v>
      </c>
      <c r="H222" s="22">
        <f t="shared" si="20"/>
        <v>10</v>
      </c>
      <c r="I222" s="22">
        <v>3</v>
      </c>
      <c r="J222" s="39">
        <f t="shared" si="21"/>
        <v>0.31666666666666665</v>
      </c>
      <c r="K222" s="35">
        <v>33407</v>
      </c>
      <c r="L222" s="35">
        <v>533.01</v>
      </c>
      <c r="M222" s="36">
        <v>0.11</v>
      </c>
      <c r="N222" s="35">
        <f t="shared" si="22"/>
        <v>37081.770000000004</v>
      </c>
      <c r="O222" s="35">
        <f t="shared" si="23"/>
        <v>117425.60500000001</v>
      </c>
      <c r="P222" s="57">
        <f t="shared" si="24"/>
        <v>1854.0885000000003</v>
      </c>
      <c r="Q222" s="53">
        <f t="shared" si="25"/>
        <v>1854.0885000000003</v>
      </c>
    </row>
    <row r="223" spans="2:17" hidden="1" x14ac:dyDescent="0.25">
      <c r="B223" s="45">
        <v>217</v>
      </c>
      <c r="C223" s="22" t="s">
        <v>6462</v>
      </c>
      <c r="D223" s="22">
        <v>1200061550</v>
      </c>
      <c r="E223" s="23" t="s">
        <v>1647</v>
      </c>
      <c r="F223" s="22">
        <v>2011</v>
      </c>
      <c r="G223" s="38">
        <v>44389</v>
      </c>
      <c r="H223" s="22">
        <f t="shared" si="20"/>
        <v>10</v>
      </c>
      <c r="I223" s="22">
        <v>3</v>
      </c>
      <c r="J223" s="39">
        <f t="shared" si="21"/>
        <v>0.31666666666666665</v>
      </c>
      <c r="K223" s="35">
        <v>33407</v>
      </c>
      <c r="L223" s="35">
        <v>5378.05</v>
      </c>
      <c r="M223" s="36">
        <v>0.11</v>
      </c>
      <c r="N223" s="35">
        <f t="shared" si="22"/>
        <v>37081.770000000004</v>
      </c>
      <c r="O223" s="35">
        <f t="shared" si="23"/>
        <v>117425.60500000001</v>
      </c>
      <c r="P223" s="57">
        <f t="shared" si="24"/>
        <v>1854.0885000000003</v>
      </c>
      <c r="Q223" s="53">
        <f t="shared" si="25"/>
        <v>1854.0885000000003</v>
      </c>
    </row>
    <row r="224" spans="2:17" hidden="1" x14ac:dyDescent="0.25">
      <c r="B224" s="45">
        <v>218</v>
      </c>
      <c r="C224" s="22" t="s">
        <v>6462</v>
      </c>
      <c r="D224" s="22">
        <v>1200061530</v>
      </c>
      <c r="E224" s="23" t="s">
        <v>1647</v>
      </c>
      <c r="F224" s="22">
        <v>2011</v>
      </c>
      <c r="G224" s="38">
        <v>44389</v>
      </c>
      <c r="H224" s="22">
        <f t="shared" si="20"/>
        <v>10</v>
      </c>
      <c r="I224" s="22">
        <v>3</v>
      </c>
      <c r="J224" s="39">
        <f t="shared" si="21"/>
        <v>0.31666666666666665</v>
      </c>
      <c r="K224" s="35">
        <v>33407</v>
      </c>
      <c r="L224" s="35">
        <v>5378.05</v>
      </c>
      <c r="M224" s="36">
        <v>0.11</v>
      </c>
      <c r="N224" s="35">
        <f t="shared" si="22"/>
        <v>37081.770000000004</v>
      </c>
      <c r="O224" s="35">
        <f t="shared" si="23"/>
        <v>117425.60500000001</v>
      </c>
      <c r="P224" s="57">
        <f t="shared" si="24"/>
        <v>1854.0885000000003</v>
      </c>
      <c r="Q224" s="53">
        <f t="shared" si="25"/>
        <v>1854.0885000000003</v>
      </c>
    </row>
    <row r="225" spans="2:17" hidden="1" x14ac:dyDescent="0.25">
      <c r="B225" s="45">
        <v>219</v>
      </c>
      <c r="C225" s="22" t="s">
        <v>6462</v>
      </c>
      <c r="D225" s="22">
        <v>1200061570</v>
      </c>
      <c r="E225" s="23" t="s">
        <v>1647</v>
      </c>
      <c r="F225" s="22">
        <v>2011</v>
      </c>
      <c r="G225" s="38">
        <v>44389</v>
      </c>
      <c r="H225" s="22">
        <f t="shared" si="20"/>
        <v>10</v>
      </c>
      <c r="I225" s="22">
        <v>3</v>
      </c>
      <c r="J225" s="39">
        <f t="shared" si="21"/>
        <v>0.31666666666666665</v>
      </c>
      <c r="K225" s="35">
        <v>33407</v>
      </c>
      <c r="L225" s="35">
        <v>533.01</v>
      </c>
      <c r="M225" s="36">
        <v>0.11</v>
      </c>
      <c r="N225" s="35">
        <f t="shared" si="22"/>
        <v>37081.770000000004</v>
      </c>
      <c r="O225" s="35">
        <f t="shared" si="23"/>
        <v>117425.60500000001</v>
      </c>
      <c r="P225" s="57">
        <f t="shared" si="24"/>
        <v>1854.0885000000003</v>
      </c>
      <c r="Q225" s="53">
        <f t="shared" si="25"/>
        <v>1854.0885000000003</v>
      </c>
    </row>
    <row r="226" spans="2:17" hidden="1" x14ac:dyDescent="0.25">
      <c r="B226" s="45">
        <v>220</v>
      </c>
      <c r="C226" s="22" t="s">
        <v>6462</v>
      </c>
      <c r="D226" s="22">
        <v>1200061540</v>
      </c>
      <c r="E226" s="23" t="s">
        <v>1647</v>
      </c>
      <c r="F226" s="22">
        <v>2011</v>
      </c>
      <c r="G226" s="38">
        <v>44389</v>
      </c>
      <c r="H226" s="22">
        <f t="shared" si="20"/>
        <v>10</v>
      </c>
      <c r="I226" s="22">
        <v>3</v>
      </c>
      <c r="J226" s="39">
        <f t="shared" si="21"/>
        <v>0.31666666666666665</v>
      </c>
      <c r="K226" s="35">
        <v>33407</v>
      </c>
      <c r="L226" s="35">
        <v>5378.05</v>
      </c>
      <c r="M226" s="36">
        <v>0.11</v>
      </c>
      <c r="N226" s="35">
        <f t="shared" si="22"/>
        <v>37081.770000000004</v>
      </c>
      <c r="O226" s="35">
        <f t="shared" si="23"/>
        <v>117425.60500000001</v>
      </c>
      <c r="P226" s="57">
        <f t="shared" si="24"/>
        <v>1854.0885000000003</v>
      </c>
      <c r="Q226" s="53">
        <f t="shared" si="25"/>
        <v>1854.0885000000003</v>
      </c>
    </row>
    <row r="227" spans="2:17" hidden="1" x14ac:dyDescent="0.25">
      <c r="B227" s="45">
        <v>221</v>
      </c>
      <c r="C227" s="22" t="s">
        <v>6462</v>
      </c>
      <c r="D227" s="22">
        <v>1200057690</v>
      </c>
      <c r="E227" s="23" t="s">
        <v>1648</v>
      </c>
      <c r="F227" s="22">
        <v>2011</v>
      </c>
      <c r="G227" s="38">
        <v>44389</v>
      </c>
      <c r="H227" s="22">
        <f t="shared" si="20"/>
        <v>10</v>
      </c>
      <c r="I227" s="22">
        <v>3</v>
      </c>
      <c r="J227" s="39">
        <f t="shared" si="21"/>
        <v>0.31666666666666665</v>
      </c>
      <c r="K227" s="35">
        <v>32574</v>
      </c>
      <c r="L227" s="35">
        <v>676.56</v>
      </c>
      <c r="M227" s="36">
        <v>0.11</v>
      </c>
      <c r="N227" s="35">
        <f t="shared" si="22"/>
        <v>36157.140000000007</v>
      </c>
      <c r="O227" s="35">
        <f t="shared" si="23"/>
        <v>114497.61000000002</v>
      </c>
      <c r="P227" s="57">
        <f t="shared" si="24"/>
        <v>1807.8570000000004</v>
      </c>
      <c r="Q227" s="53">
        <f t="shared" si="25"/>
        <v>1807.8570000000004</v>
      </c>
    </row>
    <row r="228" spans="2:17" hidden="1" x14ac:dyDescent="0.25">
      <c r="B228" s="45">
        <v>222</v>
      </c>
      <c r="C228" s="22" t="s">
        <v>6462</v>
      </c>
      <c r="D228" s="22">
        <v>1200057680</v>
      </c>
      <c r="E228" s="23" t="s">
        <v>1648</v>
      </c>
      <c r="F228" s="22">
        <v>2011</v>
      </c>
      <c r="G228" s="38">
        <v>44389</v>
      </c>
      <c r="H228" s="22">
        <f t="shared" si="20"/>
        <v>10</v>
      </c>
      <c r="I228" s="22">
        <v>3</v>
      </c>
      <c r="J228" s="39">
        <f t="shared" si="21"/>
        <v>0.31666666666666665</v>
      </c>
      <c r="K228" s="35">
        <v>32574</v>
      </c>
      <c r="L228" s="35">
        <v>676.56</v>
      </c>
      <c r="M228" s="36">
        <v>0.11</v>
      </c>
      <c r="N228" s="35">
        <f t="shared" si="22"/>
        <v>36157.140000000007</v>
      </c>
      <c r="O228" s="35">
        <f t="shared" si="23"/>
        <v>114497.61000000002</v>
      </c>
      <c r="P228" s="57">
        <f t="shared" si="24"/>
        <v>1807.8570000000004</v>
      </c>
      <c r="Q228" s="53">
        <f t="shared" si="25"/>
        <v>1807.8570000000004</v>
      </c>
    </row>
    <row r="229" spans="2:17" hidden="1" x14ac:dyDescent="0.25">
      <c r="B229" s="45">
        <v>223</v>
      </c>
      <c r="C229" s="22" t="s">
        <v>6462</v>
      </c>
      <c r="D229" s="22">
        <v>1200067870</v>
      </c>
      <c r="E229" s="23" t="s">
        <v>1649</v>
      </c>
      <c r="F229" s="22">
        <v>2011</v>
      </c>
      <c r="G229" s="38">
        <v>44389</v>
      </c>
      <c r="H229" s="22">
        <f t="shared" si="20"/>
        <v>10</v>
      </c>
      <c r="I229" s="22">
        <v>15</v>
      </c>
      <c r="J229" s="39">
        <f t="shared" si="21"/>
        <v>6.3333333333333325E-2</v>
      </c>
      <c r="K229" s="35">
        <v>31864.47</v>
      </c>
      <c r="L229" s="35">
        <v>333.51</v>
      </c>
      <c r="M229" s="36">
        <v>0.11</v>
      </c>
      <c r="N229" s="35">
        <f t="shared" si="22"/>
        <v>35369.561700000006</v>
      </c>
      <c r="O229" s="35">
        <f t="shared" si="23"/>
        <v>22400.722410000002</v>
      </c>
      <c r="P229" s="57">
        <f t="shared" si="24"/>
        <v>12968.839290000004</v>
      </c>
      <c r="Q229" s="53">
        <f t="shared" si="25"/>
        <v>11671.955361000004</v>
      </c>
    </row>
    <row r="230" spans="2:17" hidden="1" x14ac:dyDescent="0.25">
      <c r="B230" s="45">
        <v>224</v>
      </c>
      <c r="C230" s="22" t="s">
        <v>6462</v>
      </c>
      <c r="D230" s="22">
        <v>1200067830</v>
      </c>
      <c r="E230" s="23" t="s">
        <v>1649</v>
      </c>
      <c r="F230" s="22">
        <v>2011</v>
      </c>
      <c r="G230" s="38">
        <v>44389</v>
      </c>
      <c r="H230" s="22">
        <f t="shared" si="20"/>
        <v>10</v>
      </c>
      <c r="I230" s="22">
        <v>15</v>
      </c>
      <c r="J230" s="39">
        <f t="shared" si="21"/>
        <v>6.3333333333333325E-2</v>
      </c>
      <c r="K230" s="35">
        <v>31864.47</v>
      </c>
      <c r="L230" s="35">
        <v>333.52</v>
      </c>
      <c r="M230" s="36">
        <v>0.11</v>
      </c>
      <c r="N230" s="35">
        <f t="shared" si="22"/>
        <v>35369.561700000006</v>
      </c>
      <c r="O230" s="35">
        <f t="shared" si="23"/>
        <v>22400.722410000002</v>
      </c>
      <c r="P230" s="57">
        <f t="shared" si="24"/>
        <v>12968.839290000004</v>
      </c>
      <c r="Q230" s="53">
        <f t="shared" si="25"/>
        <v>11671.955361000004</v>
      </c>
    </row>
    <row r="231" spans="2:17" hidden="1" x14ac:dyDescent="0.25">
      <c r="B231" s="45">
        <v>225</v>
      </c>
      <c r="C231" s="22" t="s">
        <v>6462</v>
      </c>
      <c r="D231" s="22">
        <v>1200067880</v>
      </c>
      <c r="E231" s="23" t="s">
        <v>1649</v>
      </c>
      <c r="F231" s="22">
        <v>2011</v>
      </c>
      <c r="G231" s="38">
        <v>44389</v>
      </c>
      <c r="H231" s="22">
        <f t="shared" si="20"/>
        <v>10</v>
      </c>
      <c r="I231" s="22">
        <v>15</v>
      </c>
      <c r="J231" s="39">
        <f t="shared" si="21"/>
        <v>6.3333333333333325E-2</v>
      </c>
      <c r="K231" s="35">
        <v>31864.47</v>
      </c>
      <c r="L231" s="35">
        <v>333.53</v>
      </c>
      <c r="M231" s="36">
        <v>0.11</v>
      </c>
      <c r="N231" s="35">
        <f t="shared" si="22"/>
        <v>35369.561700000006</v>
      </c>
      <c r="O231" s="35">
        <f t="shared" si="23"/>
        <v>22400.722410000002</v>
      </c>
      <c r="P231" s="57">
        <f t="shared" si="24"/>
        <v>12968.839290000004</v>
      </c>
      <c r="Q231" s="53">
        <f t="shared" si="25"/>
        <v>11671.955361000004</v>
      </c>
    </row>
    <row r="232" spans="2:17" hidden="1" x14ac:dyDescent="0.25">
      <c r="B232" s="45">
        <v>226</v>
      </c>
      <c r="C232" s="22" t="s">
        <v>6462</v>
      </c>
      <c r="D232" s="22">
        <v>1200067820</v>
      </c>
      <c r="E232" s="23" t="s">
        <v>1649</v>
      </c>
      <c r="F232" s="22">
        <v>2011</v>
      </c>
      <c r="G232" s="38">
        <v>44389</v>
      </c>
      <c r="H232" s="22">
        <f t="shared" si="20"/>
        <v>10</v>
      </c>
      <c r="I232" s="22">
        <v>15</v>
      </c>
      <c r="J232" s="39">
        <f t="shared" si="21"/>
        <v>6.3333333333333325E-2</v>
      </c>
      <c r="K232" s="35">
        <v>31864.47</v>
      </c>
      <c r="L232" s="35">
        <v>333.52</v>
      </c>
      <c r="M232" s="36">
        <v>0.11</v>
      </c>
      <c r="N232" s="35">
        <f t="shared" si="22"/>
        <v>35369.561700000006</v>
      </c>
      <c r="O232" s="35">
        <f t="shared" si="23"/>
        <v>22400.722410000002</v>
      </c>
      <c r="P232" s="57">
        <f t="shared" si="24"/>
        <v>12968.839290000004</v>
      </c>
      <c r="Q232" s="53">
        <f t="shared" si="25"/>
        <v>11671.955361000004</v>
      </c>
    </row>
    <row r="233" spans="2:17" hidden="1" x14ac:dyDescent="0.25">
      <c r="B233" s="45">
        <v>227</v>
      </c>
      <c r="C233" s="22" t="s">
        <v>6462</v>
      </c>
      <c r="D233" s="22">
        <v>1200062120</v>
      </c>
      <c r="E233" s="23" t="s">
        <v>1650</v>
      </c>
      <c r="F233" s="22">
        <v>2011</v>
      </c>
      <c r="G233" s="38">
        <v>44389</v>
      </c>
      <c r="H233" s="22">
        <f t="shared" si="20"/>
        <v>10</v>
      </c>
      <c r="I233" s="22">
        <v>5</v>
      </c>
      <c r="J233" s="39">
        <f t="shared" si="21"/>
        <v>0.19</v>
      </c>
      <c r="K233" s="35">
        <v>31820</v>
      </c>
      <c r="L233" s="35">
        <v>7686.04</v>
      </c>
      <c r="M233" s="36">
        <v>0.11</v>
      </c>
      <c r="N233" s="35">
        <f t="shared" si="22"/>
        <v>35320.200000000004</v>
      </c>
      <c r="O233" s="35">
        <f t="shared" si="23"/>
        <v>67108.38</v>
      </c>
      <c r="P233" s="57">
        <f t="shared" si="24"/>
        <v>1766.0100000000002</v>
      </c>
      <c r="Q233" s="53">
        <f t="shared" si="25"/>
        <v>1766.0100000000002</v>
      </c>
    </row>
    <row r="234" spans="2:17" hidden="1" x14ac:dyDescent="0.25">
      <c r="B234" s="45">
        <v>228</v>
      </c>
      <c r="C234" s="22" t="s">
        <v>6462</v>
      </c>
      <c r="D234" s="22">
        <v>1200066920</v>
      </c>
      <c r="E234" s="23" t="s">
        <v>1651</v>
      </c>
      <c r="F234" s="22">
        <v>2011</v>
      </c>
      <c r="G234" s="38">
        <v>44389</v>
      </c>
      <c r="H234" s="22">
        <f t="shared" si="20"/>
        <v>10</v>
      </c>
      <c r="I234" s="22">
        <v>3</v>
      </c>
      <c r="J234" s="39">
        <f t="shared" si="21"/>
        <v>0.31666666666666665</v>
      </c>
      <c r="K234" s="35">
        <v>31337</v>
      </c>
      <c r="L234" s="35">
        <v>294.75</v>
      </c>
      <c r="M234" s="36">
        <v>0.11</v>
      </c>
      <c r="N234" s="35">
        <f t="shared" si="22"/>
        <v>34784.07</v>
      </c>
      <c r="O234" s="35">
        <f t="shared" si="23"/>
        <v>110149.55499999999</v>
      </c>
      <c r="P234" s="57">
        <f t="shared" si="24"/>
        <v>1739.2035000000001</v>
      </c>
      <c r="Q234" s="53">
        <f t="shared" si="25"/>
        <v>1739.2035000000001</v>
      </c>
    </row>
    <row r="235" spans="2:17" hidden="1" x14ac:dyDescent="0.25">
      <c r="B235" s="45">
        <v>229</v>
      </c>
      <c r="C235" s="22" t="s">
        <v>6462</v>
      </c>
      <c r="D235" s="22">
        <v>1200066910</v>
      </c>
      <c r="E235" s="23" t="s">
        <v>1652</v>
      </c>
      <c r="F235" s="22">
        <v>2011</v>
      </c>
      <c r="G235" s="38">
        <v>44389</v>
      </c>
      <c r="H235" s="22">
        <f t="shared" si="20"/>
        <v>10</v>
      </c>
      <c r="I235" s="22">
        <v>3</v>
      </c>
      <c r="J235" s="39">
        <f t="shared" si="21"/>
        <v>0.31666666666666665</v>
      </c>
      <c r="K235" s="35">
        <v>31107.15</v>
      </c>
      <c r="L235" s="35">
        <v>292.20999999999998</v>
      </c>
      <c r="M235" s="36">
        <v>0.11</v>
      </c>
      <c r="N235" s="35">
        <f t="shared" si="22"/>
        <v>34528.936500000003</v>
      </c>
      <c r="O235" s="35">
        <f t="shared" si="23"/>
        <v>109341.63225000001</v>
      </c>
      <c r="P235" s="57">
        <f t="shared" si="24"/>
        <v>1726.4468250000002</v>
      </c>
      <c r="Q235" s="53">
        <f t="shared" si="25"/>
        <v>1726.4468250000002</v>
      </c>
    </row>
    <row r="236" spans="2:17" hidden="1" x14ac:dyDescent="0.25">
      <c r="B236" s="45">
        <v>230</v>
      </c>
      <c r="C236" s="22" t="s">
        <v>6462</v>
      </c>
      <c r="D236" s="22">
        <v>1200061410</v>
      </c>
      <c r="E236" s="23" t="s">
        <v>1653</v>
      </c>
      <c r="F236" s="22">
        <v>2011</v>
      </c>
      <c r="G236" s="38">
        <v>44389</v>
      </c>
      <c r="H236" s="22">
        <f t="shared" si="20"/>
        <v>10</v>
      </c>
      <c r="I236" s="22">
        <v>3</v>
      </c>
      <c r="J236" s="39">
        <f t="shared" si="21"/>
        <v>0.31666666666666665</v>
      </c>
      <c r="K236" s="35">
        <v>30113</v>
      </c>
      <c r="L236" s="35">
        <v>480.06</v>
      </c>
      <c r="M236" s="36">
        <v>0.11</v>
      </c>
      <c r="N236" s="35">
        <f t="shared" si="22"/>
        <v>33425.43</v>
      </c>
      <c r="O236" s="35">
        <f t="shared" si="23"/>
        <v>105847.19499999999</v>
      </c>
      <c r="P236" s="57">
        <f t="shared" si="24"/>
        <v>1671.2715000000001</v>
      </c>
      <c r="Q236" s="53">
        <f t="shared" si="25"/>
        <v>1671.2715000000001</v>
      </c>
    </row>
    <row r="237" spans="2:17" hidden="1" x14ac:dyDescent="0.25">
      <c r="B237" s="45">
        <v>231</v>
      </c>
      <c r="C237" s="22" t="s">
        <v>6462</v>
      </c>
      <c r="D237" s="22">
        <v>1200067890</v>
      </c>
      <c r="E237" s="23" t="s">
        <v>1649</v>
      </c>
      <c r="F237" s="22">
        <v>2011</v>
      </c>
      <c r="G237" s="38">
        <v>44389</v>
      </c>
      <c r="H237" s="22">
        <f t="shared" si="20"/>
        <v>10</v>
      </c>
      <c r="I237" s="22">
        <v>15</v>
      </c>
      <c r="J237" s="39">
        <f t="shared" si="21"/>
        <v>6.3333333333333325E-2</v>
      </c>
      <c r="K237" s="35">
        <v>29740.18</v>
      </c>
      <c r="L237" s="35">
        <v>311.32</v>
      </c>
      <c r="M237" s="36">
        <v>0.11</v>
      </c>
      <c r="N237" s="35">
        <f t="shared" si="22"/>
        <v>33011.599800000004</v>
      </c>
      <c r="O237" s="35">
        <f t="shared" si="23"/>
        <v>20907.346540000002</v>
      </c>
      <c r="P237" s="57">
        <f t="shared" si="24"/>
        <v>12104.253260000001</v>
      </c>
      <c r="Q237" s="53">
        <f t="shared" si="25"/>
        <v>10893.827934000001</v>
      </c>
    </row>
    <row r="238" spans="2:17" hidden="1" x14ac:dyDescent="0.25">
      <c r="B238" s="45">
        <v>232</v>
      </c>
      <c r="C238" s="22" t="s">
        <v>6462</v>
      </c>
      <c r="D238" s="22">
        <v>1200067910</v>
      </c>
      <c r="E238" s="23" t="s">
        <v>1649</v>
      </c>
      <c r="F238" s="22">
        <v>2011</v>
      </c>
      <c r="G238" s="38">
        <v>44389</v>
      </c>
      <c r="H238" s="22">
        <f t="shared" si="20"/>
        <v>10</v>
      </c>
      <c r="I238" s="22">
        <v>15</v>
      </c>
      <c r="J238" s="39">
        <f t="shared" si="21"/>
        <v>6.3333333333333325E-2</v>
      </c>
      <c r="K238" s="35">
        <v>29740.18</v>
      </c>
      <c r="L238" s="35">
        <v>311.32</v>
      </c>
      <c r="M238" s="36">
        <v>0.11</v>
      </c>
      <c r="N238" s="35">
        <f t="shared" si="22"/>
        <v>33011.599800000004</v>
      </c>
      <c r="O238" s="35">
        <f t="shared" si="23"/>
        <v>20907.346540000002</v>
      </c>
      <c r="P238" s="57">
        <f t="shared" si="24"/>
        <v>12104.253260000001</v>
      </c>
      <c r="Q238" s="53">
        <f t="shared" si="25"/>
        <v>10893.827934000001</v>
      </c>
    </row>
    <row r="239" spans="2:17" hidden="1" x14ac:dyDescent="0.25">
      <c r="B239" s="45">
        <v>233</v>
      </c>
      <c r="C239" s="22" t="s">
        <v>6462</v>
      </c>
      <c r="D239" s="22">
        <v>1200067900</v>
      </c>
      <c r="E239" s="23" t="s">
        <v>1649</v>
      </c>
      <c r="F239" s="22">
        <v>2011</v>
      </c>
      <c r="G239" s="38">
        <v>44389</v>
      </c>
      <c r="H239" s="22">
        <f t="shared" si="20"/>
        <v>10</v>
      </c>
      <c r="I239" s="22">
        <v>15</v>
      </c>
      <c r="J239" s="39">
        <f t="shared" si="21"/>
        <v>6.3333333333333325E-2</v>
      </c>
      <c r="K239" s="35">
        <v>29740.18</v>
      </c>
      <c r="L239" s="35">
        <v>311.32</v>
      </c>
      <c r="M239" s="36">
        <v>0.11</v>
      </c>
      <c r="N239" s="35">
        <f t="shared" si="22"/>
        <v>33011.599800000004</v>
      </c>
      <c r="O239" s="35">
        <f t="shared" si="23"/>
        <v>20907.346540000002</v>
      </c>
      <c r="P239" s="57">
        <f t="shared" si="24"/>
        <v>12104.253260000001</v>
      </c>
      <c r="Q239" s="53">
        <f t="shared" si="25"/>
        <v>10893.827934000001</v>
      </c>
    </row>
    <row r="240" spans="2:17" hidden="1" x14ac:dyDescent="0.25">
      <c r="B240" s="45">
        <v>234</v>
      </c>
      <c r="C240" s="22" t="s">
        <v>6462</v>
      </c>
      <c r="D240" s="22">
        <v>1200060360</v>
      </c>
      <c r="E240" s="23" t="s">
        <v>1654</v>
      </c>
      <c r="F240" s="22">
        <v>2011</v>
      </c>
      <c r="G240" s="38">
        <v>44389</v>
      </c>
      <c r="H240" s="22">
        <f t="shared" si="20"/>
        <v>10</v>
      </c>
      <c r="I240" s="22">
        <v>5</v>
      </c>
      <c r="J240" s="39">
        <f t="shared" si="21"/>
        <v>0.19</v>
      </c>
      <c r="K240" s="35">
        <v>25940</v>
      </c>
      <c r="L240" s="35">
        <v>9186.06</v>
      </c>
      <c r="M240" s="36">
        <v>0.11</v>
      </c>
      <c r="N240" s="35">
        <f t="shared" si="22"/>
        <v>28793.4</v>
      </c>
      <c r="O240" s="35">
        <f t="shared" si="23"/>
        <v>54707.46</v>
      </c>
      <c r="P240" s="57">
        <f t="shared" si="24"/>
        <v>1439.67</v>
      </c>
      <c r="Q240" s="53">
        <f t="shared" si="25"/>
        <v>1439.67</v>
      </c>
    </row>
    <row r="241" spans="2:17" hidden="1" x14ac:dyDescent="0.25">
      <c r="B241" s="45">
        <v>235</v>
      </c>
      <c r="C241" s="22" t="s">
        <v>6462</v>
      </c>
      <c r="D241" s="22">
        <v>1200062050</v>
      </c>
      <c r="E241" s="23" t="s">
        <v>1545</v>
      </c>
      <c r="F241" s="22">
        <v>2011</v>
      </c>
      <c r="G241" s="38">
        <v>44389</v>
      </c>
      <c r="H241" s="22">
        <f t="shared" si="20"/>
        <v>10</v>
      </c>
      <c r="I241" s="22">
        <v>8</v>
      </c>
      <c r="J241" s="39">
        <f t="shared" si="21"/>
        <v>0.11874999999999999</v>
      </c>
      <c r="K241" s="35">
        <v>25908</v>
      </c>
      <c r="L241" s="35">
        <v>6257.8</v>
      </c>
      <c r="M241" s="36">
        <v>0.11</v>
      </c>
      <c r="N241" s="35">
        <f t="shared" si="22"/>
        <v>28757.88</v>
      </c>
      <c r="O241" s="35">
        <f t="shared" si="23"/>
        <v>34149.982499999998</v>
      </c>
      <c r="P241" s="57">
        <f t="shared" si="24"/>
        <v>1437.8940000000002</v>
      </c>
      <c r="Q241" s="53">
        <f t="shared" si="25"/>
        <v>1437.8940000000002</v>
      </c>
    </row>
    <row r="242" spans="2:17" hidden="1" x14ac:dyDescent="0.25">
      <c r="B242" s="45">
        <v>236</v>
      </c>
      <c r="C242" s="22" t="s">
        <v>6462</v>
      </c>
      <c r="D242" s="22">
        <v>1200062130</v>
      </c>
      <c r="E242" s="23" t="s">
        <v>1655</v>
      </c>
      <c r="F242" s="22">
        <v>2011</v>
      </c>
      <c r="G242" s="38">
        <v>44389</v>
      </c>
      <c r="H242" s="22">
        <f t="shared" si="20"/>
        <v>10</v>
      </c>
      <c r="I242" s="22">
        <v>5</v>
      </c>
      <c r="J242" s="39">
        <f t="shared" si="21"/>
        <v>0.19</v>
      </c>
      <c r="K242" s="35">
        <v>24431</v>
      </c>
      <c r="L242" s="35">
        <v>5901.49</v>
      </c>
      <c r="M242" s="36">
        <v>0.11</v>
      </c>
      <c r="N242" s="35">
        <f t="shared" si="22"/>
        <v>27118.410000000003</v>
      </c>
      <c r="O242" s="35">
        <f t="shared" si="23"/>
        <v>51524.979000000007</v>
      </c>
      <c r="P242" s="57">
        <f t="shared" si="24"/>
        <v>1355.9205000000002</v>
      </c>
      <c r="Q242" s="53">
        <f t="shared" si="25"/>
        <v>1355.9205000000002</v>
      </c>
    </row>
    <row r="243" spans="2:17" hidden="1" x14ac:dyDescent="0.25">
      <c r="B243" s="45">
        <v>237</v>
      </c>
      <c r="C243" s="22" t="s">
        <v>6462</v>
      </c>
      <c r="D243" s="22">
        <v>1200062040</v>
      </c>
      <c r="E243" s="23" t="s">
        <v>1545</v>
      </c>
      <c r="F243" s="22">
        <v>2011</v>
      </c>
      <c r="G243" s="38">
        <v>44389</v>
      </c>
      <c r="H243" s="22">
        <f t="shared" si="20"/>
        <v>10</v>
      </c>
      <c r="I243" s="22">
        <v>8</v>
      </c>
      <c r="J243" s="39">
        <f t="shared" si="21"/>
        <v>0.11874999999999999</v>
      </c>
      <c r="K243" s="35">
        <v>24000</v>
      </c>
      <c r="L243" s="35">
        <v>5797.53</v>
      </c>
      <c r="M243" s="36">
        <v>0.11</v>
      </c>
      <c r="N243" s="35">
        <f t="shared" si="22"/>
        <v>26640.000000000004</v>
      </c>
      <c r="O243" s="35">
        <f t="shared" si="23"/>
        <v>31635.000000000004</v>
      </c>
      <c r="P243" s="57">
        <f t="shared" si="24"/>
        <v>1332.0000000000002</v>
      </c>
      <c r="Q243" s="53">
        <f t="shared" si="25"/>
        <v>1332.0000000000002</v>
      </c>
    </row>
    <row r="244" spans="2:17" hidden="1" x14ac:dyDescent="0.25">
      <c r="B244" s="45">
        <v>238</v>
      </c>
      <c r="C244" s="22" t="s">
        <v>6462</v>
      </c>
      <c r="D244" s="22">
        <v>1200062270</v>
      </c>
      <c r="E244" s="23" t="s">
        <v>1656</v>
      </c>
      <c r="F244" s="22">
        <v>2011</v>
      </c>
      <c r="G244" s="38">
        <v>44389</v>
      </c>
      <c r="H244" s="22">
        <f t="shared" si="20"/>
        <v>10</v>
      </c>
      <c r="I244" s="22">
        <v>5</v>
      </c>
      <c r="J244" s="39">
        <f t="shared" si="21"/>
        <v>0.19</v>
      </c>
      <c r="K244" s="35">
        <v>21755.55</v>
      </c>
      <c r="L244" s="35">
        <v>5254.52</v>
      </c>
      <c r="M244" s="36">
        <v>0.11</v>
      </c>
      <c r="N244" s="35">
        <f t="shared" si="22"/>
        <v>24148.660500000002</v>
      </c>
      <c r="O244" s="35">
        <f t="shared" si="23"/>
        <v>45882.454949999999</v>
      </c>
      <c r="P244" s="57">
        <f t="shared" si="24"/>
        <v>1207.433025</v>
      </c>
      <c r="Q244" s="53">
        <f t="shared" si="25"/>
        <v>1207.433025</v>
      </c>
    </row>
    <row r="245" spans="2:17" x14ac:dyDescent="0.25">
      <c r="B245" s="120">
        <v>239</v>
      </c>
      <c r="C245" s="109" t="s">
        <v>6462</v>
      </c>
      <c r="D245" s="109">
        <v>1200067920</v>
      </c>
      <c r="E245" s="108" t="s">
        <v>1657</v>
      </c>
      <c r="F245" s="109">
        <v>2011</v>
      </c>
      <c r="G245" s="110">
        <v>44389</v>
      </c>
      <c r="H245" s="109">
        <f t="shared" si="20"/>
        <v>10</v>
      </c>
      <c r="I245" s="109">
        <v>3</v>
      </c>
      <c r="J245" s="111">
        <f t="shared" si="21"/>
        <v>0.31666666666666665</v>
      </c>
      <c r="K245" s="112">
        <v>19331.14</v>
      </c>
      <c r="L245" s="112">
        <v>1</v>
      </c>
      <c r="M245" s="121">
        <v>0</v>
      </c>
      <c r="N245" s="112">
        <f t="shared" si="22"/>
        <v>19331.14</v>
      </c>
      <c r="O245" s="112">
        <f t="shared" si="23"/>
        <v>61215.276666666665</v>
      </c>
      <c r="P245" s="114">
        <f t="shared" si="24"/>
        <v>966.55700000000002</v>
      </c>
      <c r="Q245" s="115">
        <f t="shared" si="25"/>
        <v>966.55700000000002</v>
      </c>
    </row>
    <row r="246" spans="2:17" x14ac:dyDescent="0.25">
      <c r="B246" s="120">
        <v>240</v>
      </c>
      <c r="C246" s="109" t="s">
        <v>6462</v>
      </c>
      <c r="D246" s="109">
        <v>1200067930</v>
      </c>
      <c r="E246" s="108" t="s">
        <v>1657</v>
      </c>
      <c r="F246" s="109">
        <v>2011</v>
      </c>
      <c r="G246" s="110">
        <v>44389</v>
      </c>
      <c r="H246" s="109">
        <f t="shared" si="20"/>
        <v>10</v>
      </c>
      <c r="I246" s="109">
        <v>3</v>
      </c>
      <c r="J246" s="111">
        <f t="shared" si="21"/>
        <v>0.31666666666666665</v>
      </c>
      <c r="K246" s="112">
        <v>19331.14</v>
      </c>
      <c r="L246" s="112">
        <v>1</v>
      </c>
      <c r="M246" s="121">
        <v>0</v>
      </c>
      <c r="N246" s="112">
        <f t="shared" si="22"/>
        <v>19331.14</v>
      </c>
      <c r="O246" s="112">
        <f t="shared" si="23"/>
        <v>61215.276666666665</v>
      </c>
      <c r="P246" s="114">
        <f t="shared" si="24"/>
        <v>966.55700000000002</v>
      </c>
      <c r="Q246" s="115">
        <f t="shared" si="25"/>
        <v>966.55700000000002</v>
      </c>
    </row>
    <row r="247" spans="2:17" hidden="1" x14ac:dyDescent="0.25">
      <c r="B247" s="45">
        <v>241</v>
      </c>
      <c r="C247" s="22" t="s">
        <v>6462</v>
      </c>
      <c r="D247" s="22">
        <v>1200062210</v>
      </c>
      <c r="E247" s="23" t="s">
        <v>1658</v>
      </c>
      <c r="F247" s="22">
        <v>2011</v>
      </c>
      <c r="G247" s="38">
        <v>44389</v>
      </c>
      <c r="H247" s="22">
        <f t="shared" si="20"/>
        <v>10</v>
      </c>
      <c r="I247" s="22">
        <v>15</v>
      </c>
      <c r="J247" s="39">
        <f t="shared" si="21"/>
        <v>6.3333333333333325E-2</v>
      </c>
      <c r="K247" s="35">
        <v>18619</v>
      </c>
      <c r="L247" s="35">
        <v>4496.87</v>
      </c>
      <c r="M247" s="36">
        <v>0.11</v>
      </c>
      <c r="N247" s="35">
        <f t="shared" si="22"/>
        <v>20667.09</v>
      </c>
      <c r="O247" s="35">
        <f t="shared" si="23"/>
        <v>13089.156999999999</v>
      </c>
      <c r="P247" s="57">
        <f t="shared" si="24"/>
        <v>7577.9330000000009</v>
      </c>
      <c r="Q247" s="53">
        <f t="shared" si="25"/>
        <v>6820.1397000000006</v>
      </c>
    </row>
    <row r="248" spans="2:17" hidden="1" x14ac:dyDescent="0.25">
      <c r="B248" s="45">
        <v>242</v>
      </c>
      <c r="C248" s="22" t="s">
        <v>6462</v>
      </c>
      <c r="D248" s="22">
        <v>1200062240</v>
      </c>
      <c r="E248" s="23" t="s">
        <v>1659</v>
      </c>
      <c r="F248" s="22">
        <v>2011</v>
      </c>
      <c r="G248" s="38">
        <v>44389</v>
      </c>
      <c r="H248" s="22">
        <f t="shared" si="20"/>
        <v>10</v>
      </c>
      <c r="I248" s="22">
        <v>15</v>
      </c>
      <c r="J248" s="39">
        <f t="shared" si="21"/>
        <v>6.3333333333333325E-2</v>
      </c>
      <c r="K248" s="35">
        <v>17500</v>
      </c>
      <c r="L248" s="35">
        <v>4226.88</v>
      </c>
      <c r="M248" s="36">
        <v>0.11</v>
      </c>
      <c r="N248" s="35">
        <f t="shared" si="22"/>
        <v>19425</v>
      </c>
      <c r="O248" s="35">
        <f t="shared" si="23"/>
        <v>12302.5</v>
      </c>
      <c r="P248" s="57">
        <f t="shared" si="24"/>
        <v>7122.5</v>
      </c>
      <c r="Q248" s="53">
        <f t="shared" si="25"/>
        <v>6410.25</v>
      </c>
    </row>
    <row r="249" spans="2:17" hidden="1" x14ac:dyDescent="0.25">
      <c r="B249" s="45">
        <v>243</v>
      </c>
      <c r="C249" s="22" t="s">
        <v>6462</v>
      </c>
      <c r="D249" s="22">
        <v>1200062350</v>
      </c>
      <c r="E249" s="23" t="s">
        <v>1660</v>
      </c>
      <c r="F249" s="22">
        <v>2011</v>
      </c>
      <c r="G249" s="38">
        <v>44389</v>
      </c>
      <c r="H249" s="22">
        <f t="shared" si="20"/>
        <v>10</v>
      </c>
      <c r="I249" s="22">
        <v>3</v>
      </c>
      <c r="J249" s="39">
        <f t="shared" si="21"/>
        <v>0.31666666666666665</v>
      </c>
      <c r="K249" s="35">
        <v>17400</v>
      </c>
      <c r="L249" s="35">
        <v>3243.19</v>
      </c>
      <c r="M249" s="36">
        <v>0.11</v>
      </c>
      <c r="N249" s="35">
        <f t="shared" si="22"/>
        <v>19314</v>
      </c>
      <c r="O249" s="35">
        <f t="shared" si="23"/>
        <v>61161</v>
      </c>
      <c r="P249" s="57">
        <f t="shared" si="24"/>
        <v>965.7</v>
      </c>
      <c r="Q249" s="53">
        <f t="shared" si="25"/>
        <v>965.7</v>
      </c>
    </row>
    <row r="250" spans="2:17" hidden="1" x14ac:dyDescent="0.25">
      <c r="B250" s="45">
        <v>244</v>
      </c>
      <c r="C250" s="22" t="s">
        <v>6462</v>
      </c>
      <c r="D250" s="22">
        <v>1200062160</v>
      </c>
      <c r="E250" s="23" t="s">
        <v>1661</v>
      </c>
      <c r="F250" s="22">
        <v>2011</v>
      </c>
      <c r="G250" s="38">
        <v>44389</v>
      </c>
      <c r="H250" s="22">
        <f t="shared" si="20"/>
        <v>10</v>
      </c>
      <c r="I250" s="22">
        <v>15</v>
      </c>
      <c r="J250" s="39">
        <f t="shared" si="21"/>
        <v>6.3333333333333325E-2</v>
      </c>
      <c r="K250" s="35">
        <v>17338</v>
      </c>
      <c r="L250" s="35">
        <v>4187.72</v>
      </c>
      <c r="M250" s="36">
        <v>0.11</v>
      </c>
      <c r="N250" s="35">
        <f t="shared" si="22"/>
        <v>19245.18</v>
      </c>
      <c r="O250" s="35">
        <f t="shared" si="23"/>
        <v>12188.614</v>
      </c>
      <c r="P250" s="57">
        <f t="shared" si="24"/>
        <v>7056.5660000000007</v>
      </c>
      <c r="Q250" s="53">
        <f t="shared" si="25"/>
        <v>6350.9094000000005</v>
      </c>
    </row>
    <row r="251" spans="2:17" x14ac:dyDescent="0.25">
      <c r="B251" s="120">
        <v>245</v>
      </c>
      <c r="C251" s="109" t="s">
        <v>6462</v>
      </c>
      <c r="D251" s="109">
        <v>1200057640</v>
      </c>
      <c r="E251" s="108" t="s">
        <v>1662</v>
      </c>
      <c r="F251" s="109">
        <v>2011</v>
      </c>
      <c r="G251" s="110">
        <v>44389</v>
      </c>
      <c r="H251" s="109">
        <f t="shared" si="20"/>
        <v>10</v>
      </c>
      <c r="I251" s="109">
        <v>5</v>
      </c>
      <c r="J251" s="111">
        <f t="shared" si="21"/>
        <v>0.19</v>
      </c>
      <c r="K251" s="112">
        <v>17100</v>
      </c>
      <c r="L251" s="112">
        <v>1</v>
      </c>
      <c r="M251" s="121">
        <v>0</v>
      </c>
      <c r="N251" s="112">
        <f t="shared" si="22"/>
        <v>17100</v>
      </c>
      <c r="O251" s="112">
        <f t="shared" si="23"/>
        <v>32490</v>
      </c>
      <c r="P251" s="114">
        <f t="shared" si="24"/>
        <v>855</v>
      </c>
      <c r="Q251" s="115">
        <f t="shared" si="25"/>
        <v>855</v>
      </c>
    </row>
    <row r="252" spans="2:17" x14ac:dyDescent="0.25">
      <c r="B252" s="120">
        <v>246</v>
      </c>
      <c r="C252" s="109" t="s">
        <v>6462</v>
      </c>
      <c r="D252" s="109">
        <v>1200057650</v>
      </c>
      <c r="E252" s="108" t="s">
        <v>1663</v>
      </c>
      <c r="F252" s="109">
        <v>2011</v>
      </c>
      <c r="G252" s="110">
        <v>44389</v>
      </c>
      <c r="H252" s="109">
        <f t="shared" si="20"/>
        <v>10</v>
      </c>
      <c r="I252" s="109">
        <v>15</v>
      </c>
      <c r="J252" s="111">
        <f t="shared" si="21"/>
        <v>6.3333333333333325E-2</v>
      </c>
      <c r="K252" s="112">
        <v>16920</v>
      </c>
      <c r="L252" s="112">
        <v>1</v>
      </c>
      <c r="M252" s="121">
        <v>0</v>
      </c>
      <c r="N252" s="112">
        <f t="shared" si="22"/>
        <v>16920</v>
      </c>
      <c r="O252" s="112">
        <f t="shared" si="23"/>
        <v>10716</v>
      </c>
      <c r="P252" s="114">
        <f t="shared" si="24"/>
        <v>6204</v>
      </c>
      <c r="Q252" s="115">
        <f t="shared" si="25"/>
        <v>5583.6</v>
      </c>
    </row>
    <row r="253" spans="2:17" x14ac:dyDescent="0.25">
      <c r="B253" s="120">
        <v>247</v>
      </c>
      <c r="C253" s="109" t="s">
        <v>6462</v>
      </c>
      <c r="D253" s="109">
        <v>1200067850</v>
      </c>
      <c r="E253" s="108" t="s">
        <v>1649</v>
      </c>
      <c r="F253" s="109">
        <v>2011</v>
      </c>
      <c r="G253" s="110">
        <v>44389</v>
      </c>
      <c r="H253" s="109">
        <f t="shared" si="20"/>
        <v>10</v>
      </c>
      <c r="I253" s="109">
        <v>15</v>
      </c>
      <c r="J253" s="111">
        <f t="shared" si="21"/>
        <v>6.3333333333333325E-2</v>
      </c>
      <c r="K253" s="112">
        <v>15082.5</v>
      </c>
      <c r="L253" s="112">
        <v>1</v>
      </c>
      <c r="M253" s="121">
        <v>0</v>
      </c>
      <c r="N253" s="112">
        <f t="shared" si="22"/>
        <v>15082.5</v>
      </c>
      <c r="O253" s="112">
        <f t="shared" si="23"/>
        <v>9552.25</v>
      </c>
      <c r="P253" s="114">
        <f t="shared" si="24"/>
        <v>5530.25</v>
      </c>
      <c r="Q253" s="115">
        <f t="shared" si="25"/>
        <v>4977.2250000000004</v>
      </c>
    </row>
    <row r="254" spans="2:17" x14ac:dyDescent="0.25">
      <c r="B254" s="120">
        <v>248</v>
      </c>
      <c r="C254" s="109" t="s">
        <v>6462</v>
      </c>
      <c r="D254" s="109">
        <v>1200067860</v>
      </c>
      <c r="E254" s="108" t="s">
        <v>1649</v>
      </c>
      <c r="F254" s="109">
        <v>2011</v>
      </c>
      <c r="G254" s="110">
        <v>44389</v>
      </c>
      <c r="H254" s="109">
        <f t="shared" si="20"/>
        <v>10</v>
      </c>
      <c r="I254" s="109">
        <v>15</v>
      </c>
      <c r="J254" s="111">
        <f t="shared" si="21"/>
        <v>6.3333333333333325E-2</v>
      </c>
      <c r="K254" s="112">
        <v>15082.5</v>
      </c>
      <c r="L254" s="112">
        <v>1</v>
      </c>
      <c r="M254" s="121">
        <v>0</v>
      </c>
      <c r="N254" s="112">
        <f t="shared" si="22"/>
        <v>15082.5</v>
      </c>
      <c r="O254" s="112">
        <f t="shared" si="23"/>
        <v>9552.25</v>
      </c>
      <c r="P254" s="114">
        <f t="shared" si="24"/>
        <v>5530.25</v>
      </c>
      <c r="Q254" s="115">
        <f t="shared" si="25"/>
        <v>4977.2250000000004</v>
      </c>
    </row>
    <row r="255" spans="2:17" x14ac:dyDescent="0.25">
      <c r="B255" s="120">
        <v>249</v>
      </c>
      <c r="C255" s="109" t="s">
        <v>6462</v>
      </c>
      <c r="D255" s="109">
        <v>1200067840</v>
      </c>
      <c r="E255" s="108" t="s">
        <v>1649</v>
      </c>
      <c r="F255" s="109">
        <v>2011</v>
      </c>
      <c r="G255" s="110">
        <v>44389</v>
      </c>
      <c r="H255" s="109">
        <f t="shared" si="20"/>
        <v>10</v>
      </c>
      <c r="I255" s="109">
        <v>15</v>
      </c>
      <c r="J255" s="111">
        <f t="shared" si="21"/>
        <v>6.3333333333333325E-2</v>
      </c>
      <c r="K255" s="112">
        <v>15082.5</v>
      </c>
      <c r="L255" s="112">
        <v>1</v>
      </c>
      <c r="M255" s="121">
        <v>0</v>
      </c>
      <c r="N255" s="112">
        <f t="shared" si="22"/>
        <v>15082.5</v>
      </c>
      <c r="O255" s="112">
        <f t="shared" si="23"/>
        <v>9552.25</v>
      </c>
      <c r="P255" s="114">
        <f t="shared" si="24"/>
        <v>5530.25</v>
      </c>
      <c r="Q255" s="115">
        <f t="shared" si="25"/>
        <v>4977.2250000000004</v>
      </c>
    </row>
    <row r="256" spans="2:17" x14ac:dyDescent="0.25">
      <c r="B256" s="120">
        <v>250</v>
      </c>
      <c r="C256" s="109" t="s">
        <v>6462</v>
      </c>
      <c r="D256" s="109">
        <v>1200056950</v>
      </c>
      <c r="E256" s="108" t="s">
        <v>1545</v>
      </c>
      <c r="F256" s="109">
        <v>2011</v>
      </c>
      <c r="G256" s="110">
        <v>44389</v>
      </c>
      <c r="H256" s="109">
        <f t="shared" si="20"/>
        <v>10</v>
      </c>
      <c r="I256" s="109">
        <v>8</v>
      </c>
      <c r="J256" s="111">
        <f t="shared" si="21"/>
        <v>0.11874999999999999</v>
      </c>
      <c r="K256" s="112">
        <v>14500</v>
      </c>
      <c r="L256" s="112">
        <v>1</v>
      </c>
      <c r="M256" s="121">
        <v>0</v>
      </c>
      <c r="N256" s="112">
        <f t="shared" si="22"/>
        <v>14500</v>
      </c>
      <c r="O256" s="112">
        <f t="shared" si="23"/>
        <v>17218.75</v>
      </c>
      <c r="P256" s="114">
        <f t="shared" si="24"/>
        <v>725</v>
      </c>
      <c r="Q256" s="115">
        <f t="shared" si="25"/>
        <v>725</v>
      </c>
    </row>
    <row r="257" spans="2:17" hidden="1" x14ac:dyDescent="0.25">
      <c r="B257" s="45">
        <v>251</v>
      </c>
      <c r="C257" s="22" t="s">
        <v>6462</v>
      </c>
      <c r="D257" s="22">
        <v>1200065350</v>
      </c>
      <c r="E257" s="23" t="s">
        <v>1664</v>
      </c>
      <c r="F257" s="22">
        <v>2011</v>
      </c>
      <c r="G257" s="38">
        <v>44389</v>
      </c>
      <c r="H257" s="22">
        <f t="shared" si="20"/>
        <v>10</v>
      </c>
      <c r="I257" s="22">
        <v>8</v>
      </c>
      <c r="J257" s="39">
        <f t="shared" si="21"/>
        <v>0.11874999999999999</v>
      </c>
      <c r="K257" s="35">
        <v>14500</v>
      </c>
      <c r="L257" s="35">
        <v>283.08999999999997</v>
      </c>
      <c r="M257" s="36">
        <v>0.11</v>
      </c>
      <c r="N257" s="35">
        <f t="shared" si="22"/>
        <v>16095.000000000002</v>
      </c>
      <c r="O257" s="35">
        <f t="shared" si="23"/>
        <v>19112.812500000004</v>
      </c>
      <c r="P257" s="57">
        <f t="shared" si="24"/>
        <v>804.75000000000011</v>
      </c>
      <c r="Q257" s="53">
        <f t="shared" si="25"/>
        <v>804.75000000000011</v>
      </c>
    </row>
    <row r="258" spans="2:17" x14ac:dyDescent="0.25">
      <c r="B258" s="120">
        <v>252</v>
      </c>
      <c r="C258" s="109" t="s">
        <v>6462</v>
      </c>
      <c r="D258" s="109">
        <v>1200066980</v>
      </c>
      <c r="E258" s="108" t="s">
        <v>1665</v>
      </c>
      <c r="F258" s="109">
        <v>2011</v>
      </c>
      <c r="G258" s="110">
        <v>44389</v>
      </c>
      <c r="H258" s="109">
        <f t="shared" si="20"/>
        <v>10</v>
      </c>
      <c r="I258" s="109">
        <v>15</v>
      </c>
      <c r="J258" s="111">
        <f t="shared" si="21"/>
        <v>6.3333333333333325E-2</v>
      </c>
      <c r="K258" s="112">
        <v>14000</v>
      </c>
      <c r="L258" s="112">
        <v>1</v>
      </c>
      <c r="M258" s="121">
        <v>0</v>
      </c>
      <c r="N258" s="112">
        <f t="shared" si="22"/>
        <v>14000</v>
      </c>
      <c r="O258" s="112">
        <f t="shared" si="23"/>
        <v>8866.6666666666661</v>
      </c>
      <c r="P258" s="114">
        <f t="shared" si="24"/>
        <v>5133.3333333333339</v>
      </c>
      <c r="Q258" s="115">
        <f t="shared" si="25"/>
        <v>4620.0000000000009</v>
      </c>
    </row>
    <row r="259" spans="2:17" hidden="1" x14ac:dyDescent="0.25">
      <c r="B259" s="45">
        <v>253</v>
      </c>
      <c r="C259" s="22" t="s">
        <v>6462</v>
      </c>
      <c r="D259" s="22">
        <v>1200061500</v>
      </c>
      <c r="E259" s="23" t="s">
        <v>1666</v>
      </c>
      <c r="F259" s="22">
        <v>2011</v>
      </c>
      <c r="G259" s="38">
        <v>44389</v>
      </c>
      <c r="H259" s="22">
        <f t="shared" si="20"/>
        <v>10</v>
      </c>
      <c r="I259" s="22">
        <v>3</v>
      </c>
      <c r="J259" s="39">
        <f t="shared" si="21"/>
        <v>0.31666666666666665</v>
      </c>
      <c r="K259" s="35">
        <v>13834</v>
      </c>
      <c r="L259" s="35">
        <v>220.22</v>
      </c>
      <c r="M259" s="36">
        <v>0.11</v>
      </c>
      <c r="N259" s="35">
        <f t="shared" si="22"/>
        <v>15355.740000000002</v>
      </c>
      <c r="O259" s="35">
        <f t="shared" si="23"/>
        <v>48626.51</v>
      </c>
      <c r="P259" s="57">
        <f t="shared" si="24"/>
        <v>767.78700000000015</v>
      </c>
      <c r="Q259" s="53">
        <f t="shared" si="25"/>
        <v>767.78700000000015</v>
      </c>
    </row>
    <row r="260" spans="2:17" hidden="1" x14ac:dyDescent="0.25">
      <c r="B260" s="45">
        <v>254</v>
      </c>
      <c r="C260" s="22" t="s">
        <v>6462</v>
      </c>
      <c r="D260" s="22">
        <v>1200062030</v>
      </c>
      <c r="E260" s="23" t="s">
        <v>1545</v>
      </c>
      <c r="F260" s="22">
        <v>2011</v>
      </c>
      <c r="G260" s="38">
        <v>44389</v>
      </c>
      <c r="H260" s="22">
        <f t="shared" si="20"/>
        <v>10</v>
      </c>
      <c r="I260" s="22">
        <v>8</v>
      </c>
      <c r="J260" s="39">
        <f t="shared" si="21"/>
        <v>0.11874999999999999</v>
      </c>
      <c r="K260" s="35">
        <v>12000</v>
      </c>
      <c r="L260" s="35">
        <v>2898.8</v>
      </c>
      <c r="M260" s="36">
        <v>0.11</v>
      </c>
      <c r="N260" s="35">
        <f t="shared" si="22"/>
        <v>13320.000000000002</v>
      </c>
      <c r="O260" s="35">
        <f t="shared" si="23"/>
        <v>15817.500000000002</v>
      </c>
      <c r="P260" s="57">
        <f t="shared" si="24"/>
        <v>666.00000000000011</v>
      </c>
      <c r="Q260" s="53">
        <f t="shared" si="25"/>
        <v>666.00000000000011</v>
      </c>
    </row>
    <row r="261" spans="2:17" hidden="1" x14ac:dyDescent="0.25">
      <c r="B261" s="45">
        <v>255</v>
      </c>
      <c r="C261" s="22" t="s">
        <v>6462</v>
      </c>
      <c r="D261" s="22">
        <v>1200062010</v>
      </c>
      <c r="E261" s="23" t="s">
        <v>1545</v>
      </c>
      <c r="F261" s="22">
        <v>2011</v>
      </c>
      <c r="G261" s="38">
        <v>44389</v>
      </c>
      <c r="H261" s="22">
        <f t="shared" si="20"/>
        <v>10</v>
      </c>
      <c r="I261" s="22">
        <v>8</v>
      </c>
      <c r="J261" s="39">
        <f t="shared" si="21"/>
        <v>0.11874999999999999</v>
      </c>
      <c r="K261" s="35">
        <v>12000</v>
      </c>
      <c r="L261" s="35">
        <v>2898.8</v>
      </c>
      <c r="M261" s="36">
        <v>0.11</v>
      </c>
      <c r="N261" s="35">
        <f t="shared" si="22"/>
        <v>13320.000000000002</v>
      </c>
      <c r="O261" s="35">
        <f t="shared" si="23"/>
        <v>15817.500000000002</v>
      </c>
      <c r="P261" s="57">
        <f t="shared" si="24"/>
        <v>666.00000000000011</v>
      </c>
      <c r="Q261" s="53">
        <f t="shared" si="25"/>
        <v>666.00000000000011</v>
      </c>
    </row>
    <row r="262" spans="2:17" hidden="1" x14ac:dyDescent="0.25">
      <c r="B262" s="45">
        <v>256</v>
      </c>
      <c r="C262" s="22" t="s">
        <v>6462</v>
      </c>
      <c r="D262" s="22">
        <v>1200062310</v>
      </c>
      <c r="E262" s="23" t="s">
        <v>1667</v>
      </c>
      <c r="F262" s="22">
        <v>2011</v>
      </c>
      <c r="G262" s="38">
        <v>44389</v>
      </c>
      <c r="H262" s="22">
        <f t="shared" si="20"/>
        <v>10</v>
      </c>
      <c r="I262" s="22">
        <v>5</v>
      </c>
      <c r="J262" s="39">
        <f t="shared" si="21"/>
        <v>0.19</v>
      </c>
      <c r="K262" s="35">
        <v>12000</v>
      </c>
      <c r="L262" s="35">
        <v>2898.8</v>
      </c>
      <c r="M262" s="36">
        <v>0.11</v>
      </c>
      <c r="N262" s="35">
        <f t="shared" si="22"/>
        <v>13320.000000000002</v>
      </c>
      <c r="O262" s="35">
        <f t="shared" si="23"/>
        <v>25308.000000000004</v>
      </c>
      <c r="P262" s="57">
        <f t="shared" si="24"/>
        <v>666.00000000000011</v>
      </c>
      <c r="Q262" s="53">
        <f t="shared" si="25"/>
        <v>666.00000000000011</v>
      </c>
    </row>
    <row r="263" spans="2:17" x14ac:dyDescent="0.25">
      <c r="B263" s="120">
        <v>257</v>
      </c>
      <c r="C263" s="109" t="s">
        <v>6462</v>
      </c>
      <c r="D263" s="109">
        <v>1200067680</v>
      </c>
      <c r="E263" s="108" t="s">
        <v>1668</v>
      </c>
      <c r="F263" s="109">
        <v>2011</v>
      </c>
      <c r="G263" s="110">
        <v>44389</v>
      </c>
      <c r="H263" s="109">
        <f t="shared" ref="H263:H326" si="26">YEAR(G263)-F263</f>
        <v>10</v>
      </c>
      <c r="I263" s="109">
        <v>3</v>
      </c>
      <c r="J263" s="111">
        <f t="shared" ref="J263:J326" si="27">(95/I263/100)</f>
        <v>0.31666666666666665</v>
      </c>
      <c r="K263" s="112">
        <v>12000</v>
      </c>
      <c r="L263" s="112">
        <v>1</v>
      </c>
      <c r="M263" s="121">
        <v>0</v>
      </c>
      <c r="N263" s="112">
        <f t="shared" ref="N263:N326" si="28">K263*(1+M263)</f>
        <v>12000</v>
      </c>
      <c r="O263" s="112">
        <f t="shared" ref="O263:O326" si="29">H263*J263*N263</f>
        <v>38000</v>
      </c>
      <c r="P263" s="114">
        <f t="shared" si="24"/>
        <v>600</v>
      </c>
      <c r="Q263" s="115">
        <f t="shared" si="25"/>
        <v>600</v>
      </c>
    </row>
    <row r="264" spans="2:17" hidden="1" x14ac:dyDescent="0.25">
      <c r="B264" s="45">
        <v>258</v>
      </c>
      <c r="C264" s="22" t="s">
        <v>6462</v>
      </c>
      <c r="D264" s="22">
        <v>1200061990</v>
      </c>
      <c r="E264" s="23" t="s">
        <v>1545</v>
      </c>
      <c r="F264" s="22">
        <v>2011</v>
      </c>
      <c r="G264" s="38">
        <v>44389</v>
      </c>
      <c r="H264" s="22">
        <f t="shared" si="26"/>
        <v>10</v>
      </c>
      <c r="I264" s="22">
        <v>8</v>
      </c>
      <c r="J264" s="39">
        <f t="shared" si="27"/>
        <v>0.11874999999999999</v>
      </c>
      <c r="K264" s="35">
        <v>12000</v>
      </c>
      <c r="L264" s="35">
        <v>2898.8</v>
      </c>
      <c r="M264" s="36">
        <v>0.11</v>
      </c>
      <c r="N264" s="35">
        <f t="shared" si="28"/>
        <v>13320.000000000002</v>
      </c>
      <c r="O264" s="35">
        <f t="shared" si="29"/>
        <v>15817.500000000002</v>
      </c>
      <c r="P264" s="57">
        <f t="shared" ref="P264:P327" si="30">IF(N264-O264&lt;=0,5%*N264,N264-O264)</f>
        <v>666.00000000000011</v>
      </c>
      <c r="Q264" s="53">
        <f t="shared" ref="Q264:Q327" si="31">IF(P264=N264*5%,P264,P264*0.9)</f>
        <v>666.00000000000011</v>
      </c>
    </row>
    <row r="265" spans="2:17" hidden="1" x14ac:dyDescent="0.25">
      <c r="B265" s="45">
        <v>259</v>
      </c>
      <c r="C265" s="22" t="s">
        <v>6462</v>
      </c>
      <c r="D265" s="22">
        <v>1200062000</v>
      </c>
      <c r="E265" s="23" t="s">
        <v>1545</v>
      </c>
      <c r="F265" s="22">
        <v>2011</v>
      </c>
      <c r="G265" s="38">
        <v>44389</v>
      </c>
      <c r="H265" s="22">
        <f t="shared" si="26"/>
        <v>10</v>
      </c>
      <c r="I265" s="22">
        <v>8</v>
      </c>
      <c r="J265" s="39">
        <f t="shared" si="27"/>
        <v>0.11874999999999999</v>
      </c>
      <c r="K265" s="35">
        <v>12000</v>
      </c>
      <c r="L265" s="35">
        <v>2898.8</v>
      </c>
      <c r="M265" s="36">
        <v>0.11</v>
      </c>
      <c r="N265" s="35">
        <f t="shared" si="28"/>
        <v>13320.000000000002</v>
      </c>
      <c r="O265" s="35">
        <f t="shared" si="29"/>
        <v>15817.500000000002</v>
      </c>
      <c r="P265" s="57">
        <f t="shared" si="30"/>
        <v>666.00000000000011</v>
      </c>
      <c r="Q265" s="53">
        <f t="shared" si="31"/>
        <v>666.00000000000011</v>
      </c>
    </row>
    <row r="266" spans="2:17" hidden="1" x14ac:dyDescent="0.25">
      <c r="B266" s="45">
        <v>260</v>
      </c>
      <c r="C266" s="22" t="s">
        <v>6462</v>
      </c>
      <c r="D266" s="22">
        <v>1200062020</v>
      </c>
      <c r="E266" s="23" t="s">
        <v>1545</v>
      </c>
      <c r="F266" s="22">
        <v>2011</v>
      </c>
      <c r="G266" s="38">
        <v>44389</v>
      </c>
      <c r="H266" s="22">
        <f t="shared" si="26"/>
        <v>10</v>
      </c>
      <c r="I266" s="22">
        <v>8</v>
      </c>
      <c r="J266" s="39">
        <f t="shared" si="27"/>
        <v>0.11874999999999999</v>
      </c>
      <c r="K266" s="35">
        <v>12000</v>
      </c>
      <c r="L266" s="35">
        <v>2898.8</v>
      </c>
      <c r="M266" s="36">
        <v>0.11</v>
      </c>
      <c r="N266" s="35">
        <f t="shared" si="28"/>
        <v>13320.000000000002</v>
      </c>
      <c r="O266" s="35">
        <f t="shared" si="29"/>
        <v>15817.500000000002</v>
      </c>
      <c r="P266" s="57">
        <f t="shared" si="30"/>
        <v>666.00000000000011</v>
      </c>
      <c r="Q266" s="53">
        <f t="shared" si="31"/>
        <v>666.00000000000011</v>
      </c>
    </row>
    <row r="267" spans="2:17" hidden="1" x14ac:dyDescent="0.25">
      <c r="B267" s="45">
        <v>261</v>
      </c>
      <c r="C267" s="22" t="s">
        <v>6462</v>
      </c>
      <c r="D267" s="22">
        <v>1200062320</v>
      </c>
      <c r="E267" s="23" t="s">
        <v>1667</v>
      </c>
      <c r="F267" s="22">
        <v>2011</v>
      </c>
      <c r="G267" s="38">
        <v>44389</v>
      </c>
      <c r="H267" s="22">
        <f t="shared" si="26"/>
        <v>10</v>
      </c>
      <c r="I267" s="22">
        <v>5</v>
      </c>
      <c r="J267" s="39">
        <f t="shared" si="27"/>
        <v>0.19</v>
      </c>
      <c r="K267" s="35">
        <v>12000</v>
      </c>
      <c r="L267" s="35">
        <v>2898.8</v>
      </c>
      <c r="M267" s="36">
        <v>0.11</v>
      </c>
      <c r="N267" s="35">
        <f t="shared" si="28"/>
        <v>13320.000000000002</v>
      </c>
      <c r="O267" s="35">
        <f t="shared" si="29"/>
        <v>25308.000000000004</v>
      </c>
      <c r="P267" s="57">
        <f t="shared" si="30"/>
        <v>666.00000000000011</v>
      </c>
      <c r="Q267" s="53">
        <f t="shared" si="31"/>
        <v>666.00000000000011</v>
      </c>
    </row>
    <row r="268" spans="2:17" x14ac:dyDescent="0.25">
      <c r="B268" s="120">
        <v>262</v>
      </c>
      <c r="C268" s="109" t="s">
        <v>6462</v>
      </c>
      <c r="D268" s="109">
        <v>1200057180</v>
      </c>
      <c r="E268" s="108" t="s">
        <v>1669</v>
      </c>
      <c r="F268" s="109">
        <v>2011</v>
      </c>
      <c r="G268" s="110">
        <v>44389</v>
      </c>
      <c r="H268" s="109">
        <f t="shared" si="26"/>
        <v>10</v>
      </c>
      <c r="I268" s="109">
        <v>5</v>
      </c>
      <c r="J268" s="111">
        <f t="shared" si="27"/>
        <v>0.19</v>
      </c>
      <c r="K268" s="112">
        <v>11155</v>
      </c>
      <c r="L268" s="112">
        <v>1</v>
      </c>
      <c r="M268" s="121">
        <v>0</v>
      </c>
      <c r="N268" s="112">
        <f t="shared" si="28"/>
        <v>11155</v>
      </c>
      <c r="O268" s="112">
        <f t="shared" si="29"/>
        <v>21194.5</v>
      </c>
      <c r="P268" s="114">
        <f t="shared" si="30"/>
        <v>557.75</v>
      </c>
      <c r="Q268" s="115">
        <f t="shared" si="31"/>
        <v>557.75</v>
      </c>
    </row>
    <row r="269" spans="2:17" hidden="1" x14ac:dyDescent="0.25">
      <c r="B269" s="45">
        <v>263</v>
      </c>
      <c r="C269" s="22" t="s">
        <v>6462</v>
      </c>
      <c r="D269" s="22">
        <v>1200065110</v>
      </c>
      <c r="E269" s="23" t="s">
        <v>1670</v>
      </c>
      <c r="F269" s="22">
        <v>2011</v>
      </c>
      <c r="G269" s="38">
        <v>44389</v>
      </c>
      <c r="H269" s="22">
        <f t="shared" si="26"/>
        <v>10</v>
      </c>
      <c r="I269" s="22">
        <v>5</v>
      </c>
      <c r="J269" s="39">
        <f t="shared" si="27"/>
        <v>0.19</v>
      </c>
      <c r="K269" s="35">
        <v>9300</v>
      </c>
      <c r="L269" s="35">
        <v>222.64</v>
      </c>
      <c r="M269" s="36">
        <v>0.11</v>
      </c>
      <c r="N269" s="35">
        <f t="shared" si="28"/>
        <v>10323</v>
      </c>
      <c r="O269" s="35">
        <f t="shared" si="29"/>
        <v>19613.7</v>
      </c>
      <c r="P269" s="57">
        <f t="shared" si="30"/>
        <v>516.15</v>
      </c>
      <c r="Q269" s="53">
        <f t="shared" si="31"/>
        <v>516.15</v>
      </c>
    </row>
    <row r="270" spans="2:17" hidden="1" x14ac:dyDescent="0.25">
      <c r="B270" s="45">
        <v>264</v>
      </c>
      <c r="C270" s="22" t="s">
        <v>6462</v>
      </c>
      <c r="D270" s="22">
        <v>1200062200</v>
      </c>
      <c r="E270" s="23" t="s">
        <v>1671</v>
      </c>
      <c r="F270" s="22">
        <v>2011</v>
      </c>
      <c r="G270" s="38">
        <v>44389</v>
      </c>
      <c r="H270" s="22">
        <f t="shared" si="26"/>
        <v>10</v>
      </c>
      <c r="I270" s="22">
        <v>5</v>
      </c>
      <c r="J270" s="39">
        <f t="shared" si="27"/>
        <v>0.19</v>
      </c>
      <c r="K270" s="35">
        <v>8866</v>
      </c>
      <c r="L270" s="35">
        <v>2141.73</v>
      </c>
      <c r="M270" s="36">
        <v>0.11</v>
      </c>
      <c r="N270" s="35">
        <f t="shared" si="28"/>
        <v>9841.26</v>
      </c>
      <c r="O270" s="35">
        <f t="shared" si="29"/>
        <v>18698.394</v>
      </c>
      <c r="P270" s="57">
        <f t="shared" si="30"/>
        <v>492.06300000000005</v>
      </c>
      <c r="Q270" s="53">
        <f t="shared" si="31"/>
        <v>492.06300000000005</v>
      </c>
    </row>
    <row r="271" spans="2:17" hidden="1" x14ac:dyDescent="0.25">
      <c r="B271" s="45">
        <v>265</v>
      </c>
      <c r="C271" s="22" t="s">
        <v>6462</v>
      </c>
      <c r="D271" s="22">
        <v>1200067710</v>
      </c>
      <c r="E271" s="23" t="s">
        <v>1672</v>
      </c>
      <c r="F271" s="22">
        <v>2011</v>
      </c>
      <c r="G271" s="38">
        <v>44389</v>
      </c>
      <c r="H271" s="22">
        <f t="shared" si="26"/>
        <v>10</v>
      </c>
      <c r="I271" s="22">
        <v>3</v>
      </c>
      <c r="J271" s="39">
        <f t="shared" si="27"/>
        <v>0.31666666666666665</v>
      </c>
      <c r="K271" s="35">
        <v>7125</v>
      </c>
      <c r="L271" s="35">
        <v>90.34</v>
      </c>
      <c r="M271" s="36">
        <v>0.11</v>
      </c>
      <c r="N271" s="35">
        <f t="shared" si="28"/>
        <v>7908.7500000000009</v>
      </c>
      <c r="O271" s="35">
        <f t="shared" si="29"/>
        <v>25044.375</v>
      </c>
      <c r="P271" s="57">
        <f t="shared" si="30"/>
        <v>395.43750000000006</v>
      </c>
      <c r="Q271" s="53">
        <f t="shared" si="31"/>
        <v>395.43750000000006</v>
      </c>
    </row>
    <row r="272" spans="2:17" hidden="1" x14ac:dyDescent="0.25">
      <c r="B272" s="45">
        <v>266</v>
      </c>
      <c r="C272" s="22" t="s">
        <v>6462</v>
      </c>
      <c r="D272" s="22">
        <v>1200069300</v>
      </c>
      <c r="E272" s="23" t="s">
        <v>1673</v>
      </c>
      <c r="F272" s="22">
        <v>2011</v>
      </c>
      <c r="G272" s="38">
        <v>44389</v>
      </c>
      <c r="H272" s="22">
        <f t="shared" si="26"/>
        <v>10</v>
      </c>
      <c r="I272" s="22">
        <v>3</v>
      </c>
      <c r="J272" s="39">
        <f t="shared" si="27"/>
        <v>0.31666666666666665</v>
      </c>
      <c r="K272" s="35">
        <v>7000</v>
      </c>
      <c r="L272" s="35">
        <v>1916.32</v>
      </c>
      <c r="M272" s="36">
        <v>0.11</v>
      </c>
      <c r="N272" s="35">
        <f t="shared" si="28"/>
        <v>7770.0000000000009</v>
      </c>
      <c r="O272" s="35">
        <f t="shared" si="29"/>
        <v>24605</v>
      </c>
      <c r="P272" s="57">
        <f t="shared" si="30"/>
        <v>388.50000000000006</v>
      </c>
      <c r="Q272" s="53">
        <f t="shared" si="31"/>
        <v>388.50000000000006</v>
      </c>
    </row>
    <row r="273" spans="2:17" x14ac:dyDescent="0.25">
      <c r="B273" s="120">
        <v>267</v>
      </c>
      <c r="C273" s="109" t="s">
        <v>6462</v>
      </c>
      <c r="D273" s="109">
        <v>1200059990</v>
      </c>
      <c r="E273" s="108" t="s">
        <v>1674</v>
      </c>
      <c r="F273" s="109">
        <v>2011</v>
      </c>
      <c r="G273" s="110">
        <v>44389</v>
      </c>
      <c r="H273" s="109">
        <f t="shared" si="26"/>
        <v>10</v>
      </c>
      <c r="I273" s="109">
        <v>5</v>
      </c>
      <c r="J273" s="111">
        <f t="shared" si="27"/>
        <v>0.19</v>
      </c>
      <c r="K273" s="112">
        <v>6770</v>
      </c>
      <c r="L273" s="112">
        <v>1</v>
      </c>
      <c r="M273" s="121">
        <v>0</v>
      </c>
      <c r="N273" s="112">
        <f t="shared" si="28"/>
        <v>6770</v>
      </c>
      <c r="O273" s="112">
        <f t="shared" si="29"/>
        <v>12863</v>
      </c>
      <c r="P273" s="114">
        <f t="shared" si="30"/>
        <v>338.5</v>
      </c>
      <c r="Q273" s="115">
        <f t="shared" si="31"/>
        <v>338.5</v>
      </c>
    </row>
    <row r="274" spans="2:17" hidden="1" x14ac:dyDescent="0.25">
      <c r="B274" s="45">
        <v>268</v>
      </c>
      <c r="C274" s="22" t="s">
        <v>6462</v>
      </c>
      <c r="D274" s="22">
        <v>1200067960</v>
      </c>
      <c r="E274" s="23" t="s">
        <v>1675</v>
      </c>
      <c r="F274" s="22">
        <v>2011</v>
      </c>
      <c r="G274" s="38">
        <v>44389</v>
      </c>
      <c r="H274" s="22">
        <f t="shared" si="26"/>
        <v>10</v>
      </c>
      <c r="I274" s="22">
        <v>5</v>
      </c>
      <c r="J274" s="39">
        <f t="shared" si="27"/>
        <v>0.19</v>
      </c>
      <c r="K274" s="35">
        <v>5250</v>
      </c>
      <c r="L274" s="35">
        <v>145.27000000000001</v>
      </c>
      <c r="M274" s="36">
        <v>0.11</v>
      </c>
      <c r="N274" s="35">
        <f t="shared" si="28"/>
        <v>5827.5000000000009</v>
      </c>
      <c r="O274" s="35">
        <f t="shared" si="29"/>
        <v>11072.250000000002</v>
      </c>
      <c r="P274" s="57">
        <f t="shared" si="30"/>
        <v>291.37500000000006</v>
      </c>
      <c r="Q274" s="53">
        <f t="shared" si="31"/>
        <v>291.37500000000006</v>
      </c>
    </row>
    <row r="275" spans="2:17" x14ac:dyDescent="0.25">
      <c r="B275" s="120">
        <v>269</v>
      </c>
      <c r="C275" s="109" t="s">
        <v>6462</v>
      </c>
      <c r="D275" s="109">
        <v>1200062190</v>
      </c>
      <c r="E275" s="108" t="s">
        <v>1676</v>
      </c>
      <c r="F275" s="109">
        <v>2011</v>
      </c>
      <c r="G275" s="110">
        <v>44389</v>
      </c>
      <c r="H275" s="109">
        <f t="shared" si="26"/>
        <v>10</v>
      </c>
      <c r="I275" s="109">
        <v>5</v>
      </c>
      <c r="J275" s="111">
        <f t="shared" si="27"/>
        <v>0.19</v>
      </c>
      <c r="K275" s="112">
        <v>5123</v>
      </c>
      <c r="L275" s="112">
        <v>1</v>
      </c>
      <c r="M275" s="121">
        <v>0</v>
      </c>
      <c r="N275" s="112">
        <f t="shared" si="28"/>
        <v>5123</v>
      </c>
      <c r="O275" s="112">
        <f t="shared" si="29"/>
        <v>9733.6999999999989</v>
      </c>
      <c r="P275" s="114">
        <f t="shared" si="30"/>
        <v>256.15000000000003</v>
      </c>
      <c r="Q275" s="115">
        <f t="shared" si="31"/>
        <v>256.15000000000003</v>
      </c>
    </row>
    <row r="276" spans="2:17" x14ac:dyDescent="0.25">
      <c r="B276" s="120">
        <v>270</v>
      </c>
      <c r="C276" s="109" t="s">
        <v>6462</v>
      </c>
      <c r="D276" s="109">
        <v>1200062290</v>
      </c>
      <c r="E276" s="108" t="s">
        <v>1677</v>
      </c>
      <c r="F276" s="109">
        <v>2011</v>
      </c>
      <c r="G276" s="110">
        <v>44389</v>
      </c>
      <c r="H276" s="109">
        <f t="shared" si="26"/>
        <v>10</v>
      </c>
      <c r="I276" s="109">
        <v>5</v>
      </c>
      <c r="J276" s="111">
        <f t="shared" si="27"/>
        <v>0.19</v>
      </c>
      <c r="K276" s="112">
        <v>1686</v>
      </c>
      <c r="L276" s="112">
        <v>1</v>
      </c>
      <c r="M276" s="121">
        <v>0</v>
      </c>
      <c r="N276" s="112">
        <f t="shared" si="28"/>
        <v>1686</v>
      </c>
      <c r="O276" s="112">
        <f t="shared" si="29"/>
        <v>3203.3999999999996</v>
      </c>
      <c r="P276" s="114">
        <f t="shared" si="30"/>
        <v>84.300000000000011</v>
      </c>
      <c r="Q276" s="115">
        <f t="shared" si="31"/>
        <v>84.300000000000011</v>
      </c>
    </row>
    <row r="277" spans="2:17" x14ac:dyDescent="0.25">
      <c r="B277" s="120">
        <v>271</v>
      </c>
      <c r="C277" s="109" t="s">
        <v>6462</v>
      </c>
      <c r="D277" s="109">
        <v>1200069350</v>
      </c>
      <c r="E277" s="108" t="s">
        <v>1547</v>
      </c>
      <c r="F277" s="109">
        <v>2012</v>
      </c>
      <c r="G277" s="110">
        <v>44389</v>
      </c>
      <c r="H277" s="109">
        <f t="shared" si="26"/>
        <v>9</v>
      </c>
      <c r="I277" s="109">
        <v>5</v>
      </c>
      <c r="J277" s="111">
        <f t="shared" si="27"/>
        <v>0.19</v>
      </c>
      <c r="K277" s="112">
        <v>688000</v>
      </c>
      <c r="L277" s="112">
        <v>1</v>
      </c>
      <c r="M277" s="121">
        <v>0</v>
      </c>
      <c r="N277" s="112">
        <f t="shared" si="28"/>
        <v>688000</v>
      </c>
      <c r="O277" s="112">
        <f t="shared" si="29"/>
        <v>1176480</v>
      </c>
      <c r="P277" s="114">
        <f t="shared" si="30"/>
        <v>34400</v>
      </c>
      <c r="Q277" s="115">
        <f t="shared" si="31"/>
        <v>34400</v>
      </c>
    </row>
    <row r="278" spans="2:17" x14ac:dyDescent="0.25">
      <c r="B278" s="120">
        <v>272</v>
      </c>
      <c r="C278" s="109" t="s">
        <v>6462</v>
      </c>
      <c r="D278" s="109">
        <v>1200069690</v>
      </c>
      <c r="E278" s="108" t="s">
        <v>1678</v>
      </c>
      <c r="F278" s="109">
        <v>2012</v>
      </c>
      <c r="G278" s="110">
        <v>44389</v>
      </c>
      <c r="H278" s="109">
        <f t="shared" si="26"/>
        <v>9</v>
      </c>
      <c r="I278" s="109">
        <v>15</v>
      </c>
      <c r="J278" s="111">
        <f t="shared" si="27"/>
        <v>6.3333333333333325E-2</v>
      </c>
      <c r="K278" s="112">
        <v>411941</v>
      </c>
      <c r="L278" s="112">
        <v>1</v>
      </c>
      <c r="M278" s="121">
        <v>0</v>
      </c>
      <c r="N278" s="112">
        <f t="shared" si="28"/>
        <v>411941</v>
      </c>
      <c r="O278" s="112">
        <f t="shared" si="29"/>
        <v>234806.36999999997</v>
      </c>
      <c r="P278" s="114">
        <f t="shared" si="30"/>
        <v>177134.63000000003</v>
      </c>
      <c r="Q278" s="115">
        <f t="shared" si="31"/>
        <v>159421.16700000004</v>
      </c>
    </row>
    <row r="279" spans="2:17" hidden="1" x14ac:dyDescent="0.25">
      <c r="B279" s="45">
        <v>273</v>
      </c>
      <c r="C279" s="22" t="s">
        <v>6462</v>
      </c>
      <c r="D279" s="22">
        <v>1200074360</v>
      </c>
      <c r="E279" s="23" t="s">
        <v>1679</v>
      </c>
      <c r="F279" s="22">
        <v>2012</v>
      </c>
      <c r="G279" s="38">
        <v>44389</v>
      </c>
      <c r="H279" s="22">
        <f t="shared" si="26"/>
        <v>9</v>
      </c>
      <c r="I279" s="22">
        <v>15</v>
      </c>
      <c r="J279" s="39">
        <f t="shared" si="27"/>
        <v>6.3333333333333325E-2</v>
      </c>
      <c r="K279" s="35">
        <v>239860</v>
      </c>
      <c r="L279" s="35">
        <v>6305.06</v>
      </c>
      <c r="M279" s="36">
        <v>7.0000000000000007E-2</v>
      </c>
      <c r="N279" s="35">
        <f t="shared" si="28"/>
        <v>256650.2</v>
      </c>
      <c r="O279" s="35">
        <f t="shared" si="29"/>
        <v>146290.614</v>
      </c>
      <c r="P279" s="57">
        <f t="shared" si="30"/>
        <v>110359.58600000001</v>
      </c>
      <c r="Q279" s="53">
        <f t="shared" si="31"/>
        <v>99323.627400000012</v>
      </c>
    </row>
    <row r="280" spans="2:17" hidden="1" x14ac:dyDescent="0.25">
      <c r="B280" s="45">
        <v>274</v>
      </c>
      <c r="C280" s="22" t="s">
        <v>6462</v>
      </c>
      <c r="D280" s="22">
        <v>1200074350</v>
      </c>
      <c r="E280" s="23" t="s">
        <v>1679</v>
      </c>
      <c r="F280" s="22">
        <v>2012</v>
      </c>
      <c r="G280" s="38">
        <v>44389</v>
      </c>
      <c r="H280" s="22">
        <f t="shared" si="26"/>
        <v>9</v>
      </c>
      <c r="I280" s="22">
        <v>15</v>
      </c>
      <c r="J280" s="39">
        <f t="shared" si="27"/>
        <v>6.3333333333333325E-2</v>
      </c>
      <c r="K280" s="35">
        <v>239860</v>
      </c>
      <c r="L280" s="35">
        <v>6305.06</v>
      </c>
      <c r="M280" s="36">
        <v>7.0000000000000007E-2</v>
      </c>
      <c r="N280" s="35">
        <f t="shared" si="28"/>
        <v>256650.2</v>
      </c>
      <c r="O280" s="35">
        <f t="shared" si="29"/>
        <v>146290.614</v>
      </c>
      <c r="P280" s="57">
        <f t="shared" si="30"/>
        <v>110359.58600000001</v>
      </c>
      <c r="Q280" s="53">
        <f t="shared" si="31"/>
        <v>99323.627400000012</v>
      </c>
    </row>
    <row r="281" spans="2:17" hidden="1" x14ac:dyDescent="0.25">
      <c r="B281" s="45">
        <v>275</v>
      </c>
      <c r="C281" s="22" t="s">
        <v>6462</v>
      </c>
      <c r="D281" s="22">
        <v>1200074370</v>
      </c>
      <c r="E281" s="23" t="s">
        <v>1679</v>
      </c>
      <c r="F281" s="22">
        <v>2012</v>
      </c>
      <c r="G281" s="38">
        <v>44389</v>
      </c>
      <c r="H281" s="22">
        <f t="shared" si="26"/>
        <v>9</v>
      </c>
      <c r="I281" s="22">
        <v>15</v>
      </c>
      <c r="J281" s="39">
        <f t="shared" si="27"/>
        <v>6.3333333333333325E-2</v>
      </c>
      <c r="K281" s="35">
        <v>239860</v>
      </c>
      <c r="L281" s="35">
        <v>6305.06</v>
      </c>
      <c r="M281" s="36">
        <v>7.0000000000000007E-2</v>
      </c>
      <c r="N281" s="35">
        <f t="shared" si="28"/>
        <v>256650.2</v>
      </c>
      <c r="O281" s="35">
        <f t="shared" si="29"/>
        <v>146290.614</v>
      </c>
      <c r="P281" s="57">
        <f t="shared" si="30"/>
        <v>110359.58600000001</v>
      </c>
      <c r="Q281" s="53">
        <f t="shared" si="31"/>
        <v>99323.627400000012</v>
      </c>
    </row>
    <row r="282" spans="2:17" hidden="1" x14ac:dyDescent="0.25">
      <c r="B282" s="45">
        <v>276</v>
      </c>
      <c r="C282" s="22" t="s">
        <v>6462</v>
      </c>
      <c r="D282" s="22">
        <v>1200074380</v>
      </c>
      <c r="E282" s="23" t="s">
        <v>1679</v>
      </c>
      <c r="F282" s="22">
        <v>2012</v>
      </c>
      <c r="G282" s="38">
        <v>44389</v>
      </c>
      <c r="H282" s="22">
        <f t="shared" si="26"/>
        <v>9</v>
      </c>
      <c r="I282" s="22">
        <v>15</v>
      </c>
      <c r="J282" s="39">
        <f t="shared" si="27"/>
        <v>6.3333333333333325E-2</v>
      </c>
      <c r="K282" s="35">
        <v>239860</v>
      </c>
      <c r="L282" s="35">
        <v>6305.06</v>
      </c>
      <c r="M282" s="36">
        <v>7.0000000000000007E-2</v>
      </c>
      <c r="N282" s="35">
        <f t="shared" si="28"/>
        <v>256650.2</v>
      </c>
      <c r="O282" s="35">
        <f t="shared" si="29"/>
        <v>146290.614</v>
      </c>
      <c r="P282" s="57">
        <f t="shared" si="30"/>
        <v>110359.58600000001</v>
      </c>
      <c r="Q282" s="53">
        <f t="shared" si="31"/>
        <v>99323.627400000012</v>
      </c>
    </row>
    <row r="283" spans="2:17" hidden="1" x14ac:dyDescent="0.25">
      <c r="B283" s="45">
        <v>277</v>
      </c>
      <c r="C283" s="22" t="s">
        <v>6462</v>
      </c>
      <c r="D283" s="22">
        <v>1200070980</v>
      </c>
      <c r="E283" s="23" t="s">
        <v>1680</v>
      </c>
      <c r="F283" s="22">
        <v>2012</v>
      </c>
      <c r="G283" s="38">
        <v>44389</v>
      </c>
      <c r="H283" s="22">
        <f t="shared" si="26"/>
        <v>9</v>
      </c>
      <c r="I283" s="22">
        <v>3</v>
      </c>
      <c r="J283" s="39">
        <f t="shared" si="27"/>
        <v>0.31666666666666665</v>
      </c>
      <c r="K283" s="35">
        <v>221131.5</v>
      </c>
      <c r="L283" s="35">
        <v>19839.009999999998</v>
      </c>
      <c r="M283" s="36">
        <v>7.0000000000000007E-2</v>
      </c>
      <c r="N283" s="35">
        <f t="shared" si="28"/>
        <v>236610.70500000002</v>
      </c>
      <c r="O283" s="35">
        <f t="shared" si="29"/>
        <v>674340.50925</v>
      </c>
      <c r="P283" s="57">
        <f t="shared" si="30"/>
        <v>11830.535250000001</v>
      </c>
      <c r="Q283" s="53">
        <f t="shared" si="31"/>
        <v>11830.535250000001</v>
      </c>
    </row>
    <row r="284" spans="2:17" x14ac:dyDescent="0.25">
      <c r="B284" s="120">
        <v>278</v>
      </c>
      <c r="C284" s="109" t="s">
        <v>6462</v>
      </c>
      <c r="D284" s="109">
        <v>1200071330</v>
      </c>
      <c r="E284" s="108" t="s">
        <v>1681</v>
      </c>
      <c r="F284" s="109">
        <v>2012</v>
      </c>
      <c r="G284" s="110">
        <v>44389</v>
      </c>
      <c r="H284" s="109">
        <f t="shared" si="26"/>
        <v>9</v>
      </c>
      <c r="I284" s="109">
        <v>15</v>
      </c>
      <c r="J284" s="111">
        <f t="shared" si="27"/>
        <v>6.3333333333333325E-2</v>
      </c>
      <c r="K284" s="112">
        <v>196677.58</v>
      </c>
      <c r="L284" s="112">
        <v>1</v>
      </c>
      <c r="M284" s="121">
        <v>0</v>
      </c>
      <c r="N284" s="112">
        <f t="shared" si="28"/>
        <v>196677.58</v>
      </c>
      <c r="O284" s="112">
        <f t="shared" si="29"/>
        <v>112106.22059999999</v>
      </c>
      <c r="P284" s="114">
        <f t="shared" si="30"/>
        <v>84571.359400000001</v>
      </c>
      <c r="Q284" s="115">
        <f t="shared" si="31"/>
        <v>76114.223460000008</v>
      </c>
    </row>
    <row r="285" spans="2:17" x14ac:dyDescent="0.25">
      <c r="B285" s="120">
        <v>279</v>
      </c>
      <c r="C285" s="109" t="s">
        <v>6462</v>
      </c>
      <c r="D285" s="109">
        <v>1200069680</v>
      </c>
      <c r="E285" s="108" t="s">
        <v>1555</v>
      </c>
      <c r="F285" s="109">
        <v>2012</v>
      </c>
      <c r="G285" s="110">
        <v>44389</v>
      </c>
      <c r="H285" s="109">
        <f t="shared" si="26"/>
        <v>9</v>
      </c>
      <c r="I285" s="109">
        <v>15</v>
      </c>
      <c r="J285" s="111">
        <f t="shared" si="27"/>
        <v>6.3333333333333325E-2</v>
      </c>
      <c r="K285" s="112">
        <v>139000</v>
      </c>
      <c r="L285" s="112">
        <v>1</v>
      </c>
      <c r="M285" s="121">
        <v>0</v>
      </c>
      <c r="N285" s="112">
        <f t="shared" si="28"/>
        <v>139000</v>
      </c>
      <c r="O285" s="112">
        <f t="shared" si="29"/>
        <v>79230</v>
      </c>
      <c r="P285" s="114">
        <f t="shared" si="30"/>
        <v>59770</v>
      </c>
      <c r="Q285" s="115">
        <f t="shared" si="31"/>
        <v>53793</v>
      </c>
    </row>
    <row r="286" spans="2:17" x14ac:dyDescent="0.25">
      <c r="B286" s="120">
        <v>280</v>
      </c>
      <c r="C286" s="109" t="s">
        <v>6462</v>
      </c>
      <c r="D286" s="109">
        <v>1200070280</v>
      </c>
      <c r="E286" s="108" t="s">
        <v>1682</v>
      </c>
      <c r="F286" s="109">
        <v>2012</v>
      </c>
      <c r="G286" s="110">
        <v>44389</v>
      </c>
      <c r="H286" s="109">
        <f t="shared" si="26"/>
        <v>9</v>
      </c>
      <c r="I286" s="109">
        <v>3</v>
      </c>
      <c r="J286" s="111">
        <f t="shared" si="27"/>
        <v>0.31666666666666665</v>
      </c>
      <c r="K286" s="112">
        <v>132000</v>
      </c>
      <c r="L286" s="112">
        <v>1</v>
      </c>
      <c r="M286" s="121">
        <v>0</v>
      </c>
      <c r="N286" s="112">
        <f t="shared" si="28"/>
        <v>132000</v>
      </c>
      <c r="O286" s="112">
        <f t="shared" si="29"/>
        <v>376199.99999999994</v>
      </c>
      <c r="P286" s="114">
        <f t="shared" si="30"/>
        <v>6600</v>
      </c>
      <c r="Q286" s="115">
        <f t="shared" si="31"/>
        <v>6600</v>
      </c>
    </row>
    <row r="287" spans="2:17" hidden="1" x14ac:dyDescent="0.25">
      <c r="B287" s="45">
        <v>281</v>
      </c>
      <c r="C287" s="22" t="s">
        <v>6462</v>
      </c>
      <c r="D287" s="22">
        <v>1200075010</v>
      </c>
      <c r="E287" s="23" t="s">
        <v>1683</v>
      </c>
      <c r="F287" s="22">
        <v>2012</v>
      </c>
      <c r="G287" s="38">
        <v>44389</v>
      </c>
      <c r="H287" s="22">
        <f t="shared" si="26"/>
        <v>9</v>
      </c>
      <c r="I287" s="22">
        <v>3</v>
      </c>
      <c r="J287" s="39">
        <f t="shared" si="27"/>
        <v>0.31666666666666665</v>
      </c>
      <c r="K287" s="35">
        <v>56000</v>
      </c>
      <c r="L287" s="35">
        <v>1698.67</v>
      </c>
      <c r="M287" s="36">
        <v>7.0000000000000007E-2</v>
      </c>
      <c r="N287" s="35">
        <f t="shared" si="28"/>
        <v>59920</v>
      </c>
      <c r="O287" s="35">
        <f t="shared" si="29"/>
        <v>170771.99999999997</v>
      </c>
      <c r="P287" s="57">
        <f t="shared" si="30"/>
        <v>2996</v>
      </c>
      <c r="Q287" s="53">
        <f t="shared" si="31"/>
        <v>2996</v>
      </c>
    </row>
    <row r="288" spans="2:17" hidden="1" x14ac:dyDescent="0.25">
      <c r="B288" s="45">
        <v>282</v>
      </c>
      <c r="C288" s="22" t="s">
        <v>6462</v>
      </c>
      <c r="D288" s="22">
        <v>1200073170</v>
      </c>
      <c r="E288" s="23" t="s">
        <v>1684</v>
      </c>
      <c r="F288" s="22">
        <v>2012</v>
      </c>
      <c r="G288" s="38">
        <v>44389</v>
      </c>
      <c r="H288" s="22">
        <f t="shared" si="26"/>
        <v>9</v>
      </c>
      <c r="I288" s="22">
        <v>5</v>
      </c>
      <c r="J288" s="39">
        <f t="shared" si="27"/>
        <v>0.19</v>
      </c>
      <c r="K288" s="35">
        <v>43500</v>
      </c>
      <c r="L288" s="35">
        <v>4213.75</v>
      </c>
      <c r="M288" s="36">
        <v>7.0000000000000007E-2</v>
      </c>
      <c r="N288" s="35">
        <f t="shared" si="28"/>
        <v>46545</v>
      </c>
      <c r="O288" s="35">
        <f t="shared" si="29"/>
        <v>79591.95</v>
      </c>
      <c r="P288" s="57">
        <f t="shared" si="30"/>
        <v>2327.25</v>
      </c>
      <c r="Q288" s="53">
        <f t="shared" si="31"/>
        <v>2327.25</v>
      </c>
    </row>
    <row r="289" spans="2:17" x14ac:dyDescent="0.25">
      <c r="B289" s="120">
        <v>283</v>
      </c>
      <c r="C289" s="109" t="s">
        <v>6462</v>
      </c>
      <c r="D289" s="109">
        <v>1200068800</v>
      </c>
      <c r="E289" s="108" t="s">
        <v>1550</v>
      </c>
      <c r="F289" s="109">
        <v>2012</v>
      </c>
      <c r="G289" s="110">
        <v>44389</v>
      </c>
      <c r="H289" s="109">
        <f t="shared" si="26"/>
        <v>9</v>
      </c>
      <c r="I289" s="109">
        <v>5</v>
      </c>
      <c r="J289" s="111">
        <f t="shared" si="27"/>
        <v>0.19</v>
      </c>
      <c r="K289" s="112">
        <v>42195.95</v>
      </c>
      <c r="L289" s="112">
        <v>1</v>
      </c>
      <c r="M289" s="121">
        <v>0</v>
      </c>
      <c r="N289" s="112">
        <f t="shared" si="28"/>
        <v>42195.95</v>
      </c>
      <c r="O289" s="112">
        <f t="shared" si="29"/>
        <v>72155.074499999988</v>
      </c>
      <c r="P289" s="114">
        <f t="shared" si="30"/>
        <v>2109.7975000000001</v>
      </c>
      <c r="Q289" s="115">
        <f t="shared" si="31"/>
        <v>2109.7975000000001</v>
      </c>
    </row>
    <row r="290" spans="2:17" hidden="1" x14ac:dyDescent="0.25">
      <c r="B290" s="45">
        <v>284</v>
      </c>
      <c r="C290" s="22" t="s">
        <v>6462</v>
      </c>
      <c r="D290" s="22">
        <v>1200074390</v>
      </c>
      <c r="E290" s="23" t="s">
        <v>1685</v>
      </c>
      <c r="F290" s="22">
        <v>2012</v>
      </c>
      <c r="G290" s="38">
        <v>44389</v>
      </c>
      <c r="H290" s="22">
        <f t="shared" si="26"/>
        <v>9</v>
      </c>
      <c r="I290" s="22">
        <v>3</v>
      </c>
      <c r="J290" s="39">
        <f t="shared" si="27"/>
        <v>0.31666666666666665</v>
      </c>
      <c r="K290" s="35">
        <v>36632</v>
      </c>
      <c r="L290" s="35">
        <v>962.98</v>
      </c>
      <c r="M290" s="36">
        <v>7.0000000000000007E-2</v>
      </c>
      <c r="N290" s="35">
        <f t="shared" si="28"/>
        <v>39196.240000000005</v>
      </c>
      <c r="O290" s="35">
        <f t="shared" si="29"/>
        <v>111709.284</v>
      </c>
      <c r="P290" s="57">
        <f t="shared" si="30"/>
        <v>1959.8120000000004</v>
      </c>
      <c r="Q290" s="53">
        <f t="shared" si="31"/>
        <v>1959.8120000000004</v>
      </c>
    </row>
    <row r="291" spans="2:17" hidden="1" x14ac:dyDescent="0.25">
      <c r="B291" s="45">
        <v>285</v>
      </c>
      <c r="C291" s="22" t="s">
        <v>6462</v>
      </c>
      <c r="D291" s="22">
        <v>1200070100</v>
      </c>
      <c r="E291" s="23" t="s">
        <v>1686</v>
      </c>
      <c r="F291" s="22">
        <v>2012</v>
      </c>
      <c r="G291" s="38">
        <v>44389</v>
      </c>
      <c r="H291" s="22">
        <f t="shared" si="26"/>
        <v>9</v>
      </c>
      <c r="I291" s="22">
        <v>5</v>
      </c>
      <c r="J291" s="39">
        <f t="shared" si="27"/>
        <v>0.19</v>
      </c>
      <c r="K291" s="35">
        <v>32000</v>
      </c>
      <c r="L291" s="35">
        <v>2356.2600000000002</v>
      </c>
      <c r="M291" s="36">
        <v>7.0000000000000007E-2</v>
      </c>
      <c r="N291" s="35">
        <f t="shared" si="28"/>
        <v>34240</v>
      </c>
      <c r="O291" s="35">
        <f t="shared" si="29"/>
        <v>58550.400000000001</v>
      </c>
      <c r="P291" s="57">
        <f t="shared" si="30"/>
        <v>1712</v>
      </c>
      <c r="Q291" s="53">
        <f t="shared" si="31"/>
        <v>1712</v>
      </c>
    </row>
    <row r="292" spans="2:17" hidden="1" x14ac:dyDescent="0.25">
      <c r="B292" s="45">
        <v>286</v>
      </c>
      <c r="C292" s="22" t="s">
        <v>6462</v>
      </c>
      <c r="D292" s="22">
        <v>1200070170</v>
      </c>
      <c r="E292" s="23" t="s">
        <v>1687</v>
      </c>
      <c r="F292" s="22">
        <v>2012</v>
      </c>
      <c r="G292" s="38">
        <v>44389</v>
      </c>
      <c r="H292" s="22">
        <f t="shared" si="26"/>
        <v>9</v>
      </c>
      <c r="I292" s="22">
        <v>5</v>
      </c>
      <c r="J292" s="39">
        <f t="shared" si="27"/>
        <v>0.19</v>
      </c>
      <c r="K292" s="35">
        <v>29900</v>
      </c>
      <c r="L292" s="35">
        <v>713.55</v>
      </c>
      <c r="M292" s="36">
        <v>7.0000000000000007E-2</v>
      </c>
      <c r="N292" s="35">
        <f t="shared" si="28"/>
        <v>31993.000000000004</v>
      </c>
      <c r="O292" s="35">
        <f t="shared" si="29"/>
        <v>54708.030000000006</v>
      </c>
      <c r="P292" s="57">
        <f t="shared" si="30"/>
        <v>1599.6500000000003</v>
      </c>
      <c r="Q292" s="53">
        <f t="shared" si="31"/>
        <v>1599.6500000000003</v>
      </c>
    </row>
    <row r="293" spans="2:17" hidden="1" x14ac:dyDescent="0.25">
      <c r="B293" s="45">
        <v>287</v>
      </c>
      <c r="C293" s="22" t="s">
        <v>6462</v>
      </c>
      <c r="D293" s="22">
        <v>1200070650</v>
      </c>
      <c r="E293" s="23" t="s">
        <v>1688</v>
      </c>
      <c r="F293" s="22">
        <v>2012</v>
      </c>
      <c r="G293" s="38">
        <v>44389</v>
      </c>
      <c r="H293" s="22">
        <f t="shared" si="26"/>
        <v>9</v>
      </c>
      <c r="I293" s="22">
        <v>3</v>
      </c>
      <c r="J293" s="39">
        <f t="shared" si="27"/>
        <v>0.31666666666666665</v>
      </c>
      <c r="K293" s="35">
        <v>28500</v>
      </c>
      <c r="L293" s="35">
        <v>136.16</v>
      </c>
      <c r="M293" s="36">
        <v>7.0000000000000007E-2</v>
      </c>
      <c r="N293" s="35">
        <f t="shared" si="28"/>
        <v>30495</v>
      </c>
      <c r="O293" s="35">
        <f t="shared" si="29"/>
        <v>86910.749999999985</v>
      </c>
      <c r="P293" s="57">
        <f t="shared" si="30"/>
        <v>1524.75</v>
      </c>
      <c r="Q293" s="53">
        <f t="shared" si="31"/>
        <v>1524.75</v>
      </c>
    </row>
    <row r="294" spans="2:17" hidden="1" x14ac:dyDescent="0.25">
      <c r="B294" s="45">
        <v>288</v>
      </c>
      <c r="C294" s="22" t="s">
        <v>6462</v>
      </c>
      <c r="D294" s="22">
        <v>1200073560</v>
      </c>
      <c r="E294" s="23" t="s">
        <v>1689</v>
      </c>
      <c r="F294" s="22">
        <v>2012</v>
      </c>
      <c r="G294" s="38">
        <v>44389</v>
      </c>
      <c r="H294" s="22">
        <f t="shared" si="26"/>
        <v>9</v>
      </c>
      <c r="I294" s="22">
        <v>5</v>
      </c>
      <c r="J294" s="39">
        <f t="shared" si="27"/>
        <v>0.19</v>
      </c>
      <c r="K294" s="35">
        <v>12150</v>
      </c>
      <c r="L294" s="35">
        <v>340.87</v>
      </c>
      <c r="M294" s="36">
        <v>7.0000000000000007E-2</v>
      </c>
      <c r="N294" s="35">
        <f t="shared" si="28"/>
        <v>13000.5</v>
      </c>
      <c r="O294" s="35">
        <f t="shared" si="29"/>
        <v>22230.855</v>
      </c>
      <c r="P294" s="57">
        <f t="shared" si="30"/>
        <v>650.02500000000009</v>
      </c>
      <c r="Q294" s="53">
        <f t="shared" si="31"/>
        <v>650.02500000000009</v>
      </c>
    </row>
    <row r="295" spans="2:17" hidden="1" x14ac:dyDescent="0.25">
      <c r="B295" s="45">
        <v>289</v>
      </c>
      <c r="C295" s="22" t="s">
        <v>6462</v>
      </c>
      <c r="D295" s="22">
        <v>1200070060</v>
      </c>
      <c r="E295" s="23" t="s">
        <v>1690</v>
      </c>
      <c r="F295" s="22">
        <v>2012</v>
      </c>
      <c r="G295" s="38">
        <v>44389</v>
      </c>
      <c r="H295" s="22">
        <f t="shared" si="26"/>
        <v>9</v>
      </c>
      <c r="I295" s="22">
        <v>8</v>
      </c>
      <c r="J295" s="39">
        <f t="shared" si="27"/>
        <v>0.11874999999999999</v>
      </c>
      <c r="K295" s="35">
        <v>12000</v>
      </c>
      <c r="L295" s="35">
        <v>22.94</v>
      </c>
      <c r="M295" s="36">
        <v>7.0000000000000007E-2</v>
      </c>
      <c r="N295" s="35">
        <f t="shared" si="28"/>
        <v>12840</v>
      </c>
      <c r="O295" s="35">
        <f t="shared" si="29"/>
        <v>13722.749999999998</v>
      </c>
      <c r="P295" s="57">
        <f t="shared" si="30"/>
        <v>642</v>
      </c>
      <c r="Q295" s="53">
        <f t="shared" si="31"/>
        <v>642</v>
      </c>
    </row>
    <row r="296" spans="2:17" hidden="1" x14ac:dyDescent="0.25">
      <c r="B296" s="45">
        <v>290</v>
      </c>
      <c r="C296" s="22" t="s">
        <v>6462</v>
      </c>
      <c r="D296" s="22">
        <v>1200070050</v>
      </c>
      <c r="E296" s="23" t="s">
        <v>1691</v>
      </c>
      <c r="F296" s="22">
        <v>2012</v>
      </c>
      <c r="G296" s="38">
        <v>44389</v>
      </c>
      <c r="H296" s="22">
        <f t="shared" si="26"/>
        <v>9</v>
      </c>
      <c r="I296" s="22">
        <v>8</v>
      </c>
      <c r="J296" s="39">
        <f t="shared" si="27"/>
        <v>0.11874999999999999</v>
      </c>
      <c r="K296" s="35">
        <v>12000</v>
      </c>
      <c r="L296" s="35">
        <v>129.76</v>
      </c>
      <c r="M296" s="36">
        <v>7.0000000000000007E-2</v>
      </c>
      <c r="N296" s="35">
        <f t="shared" si="28"/>
        <v>12840</v>
      </c>
      <c r="O296" s="35">
        <f t="shared" si="29"/>
        <v>13722.749999999998</v>
      </c>
      <c r="P296" s="57">
        <f t="shared" si="30"/>
        <v>642</v>
      </c>
      <c r="Q296" s="53">
        <f t="shared" si="31"/>
        <v>642</v>
      </c>
    </row>
    <row r="297" spans="2:17" x14ac:dyDescent="0.25">
      <c r="B297" s="120">
        <v>291</v>
      </c>
      <c r="C297" s="109" t="s">
        <v>6462</v>
      </c>
      <c r="D297" s="109">
        <v>1200070870</v>
      </c>
      <c r="E297" s="108" t="s">
        <v>1692</v>
      </c>
      <c r="F297" s="109">
        <v>2012</v>
      </c>
      <c r="G297" s="110">
        <v>44389</v>
      </c>
      <c r="H297" s="109">
        <f t="shared" si="26"/>
        <v>9</v>
      </c>
      <c r="I297" s="109">
        <v>5</v>
      </c>
      <c r="J297" s="111">
        <f t="shared" si="27"/>
        <v>0.19</v>
      </c>
      <c r="K297" s="112">
        <v>4930</v>
      </c>
      <c r="L297" s="112">
        <v>1</v>
      </c>
      <c r="M297" s="121">
        <v>0</v>
      </c>
      <c r="N297" s="112">
        <f t="shared" si="28"/>
        <v>4930</v>
      </c>
      <c r="O297" s="112">
        <f t="shared" si="29"/>
        <v>8430.2999999999993</v>
      </c>
      <c r="P297" s="114">
        <f t="shared" si="30"/>
        <v>246.5</v>
      </c>
      <c r="Q297" s="115">
        <f t="shared" si="31"/>
        <v>246.5</v>
      </c>
    </row>
    <row r="298" spans="2:17" hidden="1" x14ac:dyDescent="0.25">
      <c r="B298" s="45">
        <v>292</v>
      </c>
      <c r="C298" s="22" t="s">
        <v>6462</v>
      </c>
      <c r="D298" s="22">
        <v>1200075880</v>
      </c>
      <c r="E298" s="23" t="s">
        <v>1693</v>
      </c>
      <c r="F298" s="22">
        <v>2013</v>
      </c>
      <c r="G298" s="38">
        <v>44389</v>
      </c>
      <c r="H298" s="22">
        <f t="shared" si="26"/>
        <v>8</v>
      </c>
      <c r="I298" s="22">
        <v>5</v>
      </c>
      <c r="J298" s="39">
        <f t="shared" si="27"/>
        <v>0.19</v>
      </c>
      <c r="K298" s="35">
        <v>376525.39</v>
      </c>
      <c r="L298" s="35">
        <v>171077.36</v>
      </c>
      <c r="M298" s="36">
        <v>0.08</v>
      </c>
      <c r="N298" s="35">
        <f t="shared" si="28"/>
        <v>406647.42120000004</v>
      </c>
      <c r="O298" s="35">
        <f t="shared" si="29"/>
        <v>618104.08022400003</v>
      </c>
      <c r="P298" s="57">
        <f t="shared" si="30"/>
        <v>20332.371060000005</v>
      </c>
      <c r="Q298" s="53">
        <f t="shared" si="31"/>
        <v>20332.371060000005</v>
      </c>
    </row>
    <row r="299" spans="2:17" hidden="1" x14ac:dyDescent="0.25">
      <c r="B299" s="45">
        <v>293</v>
      </c>
      <c r="C299" s="22" t="s">
        <v>6462</v>
      </c>
      <c r="D299" s="22">
        <v>1200075960</v>
      </c>
      <c r="E299" s="23" t="s">
        <v>1694</v>
      </c>
      <c r="F299" s="22">
        <v>2013</v>
      </c>
      <c r="G299" s="38">
        <v>44389</v>
      </c>
      <c r="H299" s="22">
        <f t="shared" si="26"/>
        <v>8</v>
      </c>
      <c r="I299" s="22">
        <v>5</v>
      </c>
      <c r="J299" s="39">
        <f t="shared" si="27"/>
        <v>0.19</v>
      </c>
      <c r="K299" s="35">
        <v>128325</v>
      </c>
      <c r="L299" s="35">
        <v>5900.38</v>
      </c>
      <c r="M299" s="36">
        <v>0.08</v>
      </c>
      <c r="N299" s="35">
        <f t="shared" si="28"/>
        <v>138591</v>
      </c>
      <c r="O299" s="35">
        <f t="shared" si="29"/>
        <v>210658.32</v>
      </c>
      <c r="P299" s="57">
        <f t="shared" si="30"/>
        <v>6929.55</v>
      </c>
      <c r="Q299" s="53">
        <f t="shared" si="31"/>
        <v>6929.55</v>
      </c>
    </row>
    <row r="300" spans="2:17" hidden="1" x14ac:dyDescent="0.25">
      <c r="B300" s="45">
        <v>294</v>
      </c>
      <c r="C300" s="22" t="s">
        <v>6462</v>
      </c>
      <c r="D300" s="22">
        <v>1200079770</v>
      </c>
      <c r="E300" s="23" t="s">
        <v>1695</v>
      </c>
      <c r="F300" s="22">
        <v>2013</v>
      </c>
      <c r="G300" s="38">
        <v>44389</v>
      </c>
      <c r="H300" s="22">
        <f t="shared" si="26"/>
        <v>8</v>
      </c>
      <c r="I300" s="22">
        <v>15</v>
      </c>
      <c r="J300" s="39">
        <f t="shared" si="27"/>
        <v>6.3333333333333325E-2</v>
      </c>
      <c r="K300" s="35">
        <v>27450</v>
      </c>
      <c r="L300" s="35">
        <v>2062.0300000000002</v>
      </c>
      <c r="M300" s="36">
        <v>0.08</v>
      </c>
      <c r="N300" s="35">
        <f t="shared" si="28"/>
        <v>29646.000000000004</v>
      </c>
      <c r="O300" s="35">
        <f t="shared" si="29"/>
        <v>15020.64</v>
      </c>
      <c r="P300" s="57">
        <f t="shared" si="30"/>
        <v>14625.360000000004</v>
      </c>
      <c r="Q300" s="53">
        <f t="shared" si="31"/>
        <v>13162.824000000004</v>
      </c>
    </row>
    <row r="301" spans="2:17" hidden="1" x14ac:dyDescent="0.25">
      <c r="B301" s="45">
        <v>295</v>
      </c>
      <c r="C301" s="22" t="s">
        <v>6462</v>
      </c>
      <c r="D301" s="22">
        <v>1200080850</v>
      </c>
      <c r="E301" s="23" t="s">
        <v>1597</v>
      </c>
      <c r="F301" s="22">
        <v>2013</v>
      </c>
      <c r="G301" s="38">
        <v>44389</v>
      </c>
      <c r="H301" s="22">
        <f t="shared" si="26"/>
        <v>8</v>
      </c>
      <c r="I301" s="22">
        <v>5</v>
      </c>
      <c r="J301" s="39">
        <f t="shared" si="27"/>
        <v>0.19</v>
      </c>
      <c r="K301" s="35">
        <v>17500</v>
      </c>
      <c r="L301" s="35">
        <v>1514.78</v>
      </c>
      <c r="M301" s="36">
        <v>0.08</v>
      </c>
      <c r="N301" s="35">
        <f t="shared" si="28"/>
        <v>18900</v>
      </c>
      <c r="O301" s="35">
        <f t="shared" si="29"/>
        <v>28728</v>
      </c>
      <c r="P301" s="57">
        <f t="shared" si="30"/>
        <v>945</v>
      </c>
      <c r="Q301" s="53">
        <f t="shared" si="31"/>
        <v>945</v>
      </c>
    </row>
    <row r="302" spans="2:17" hidden="1" x14ac:dyDescent="0.25">
      <c r="B302" s="45">
        <v>296</v>
      </c>
      <c r="C302" s="22" t="s">
        <v>6462</v>
      </c>
      <c r="D302" s="22">
        <v>1200095200</v>
      </c>
      <c r="E302" s="23" t="s">
        <v>1696</v>
      </c>
      <c r="F302" s="22">
        <v>2014</v>
      </c>
      <c r="G302" s="38">
        <v>44389</v>
      </c>
      <c r="H302" s="22">
        <f t="shared" si="26"/>
        <v>7</v>
      </c>
      <c r="I302" s="22">
        <v>15</v>
      </c>
      <c r="J302" s="39">
        <f t="shared" si="27"/>
        <v>6.3333333333333325E-2</v>
      </c>
      <c r="K302" s="35">
        <v>2645613.9</v>
      </c>
      <c r="L302" s="35">
        <v>709583.38</v>
      </c>
      <c r="M302" s="36">
        <v>0.02</v>
      </c>
      <c r="N302" s="35">
        <f t="shared" si="28"/>
        <v>2698526.1779999998</v>
      </c>
      <c r="O302" s="35">
        <f t="shared" si="29"/>
        <v>1196346.6055799997</v>
      </c>
      <c r="P302" s="57">
        <f t="shared" si="30"/>
        <v>1502179.5724200001</v>
      </c>
      <c r="Q302" s="53">
        <f t="shared" si="31"/>
        <v>1351961.6151780002</v>
      </c>
    </row>
    <row r="303" spans="2:17" hidden="1" x14ac:dyDescent="0.25">
      <c r="B303" s="45">
        <v>297</v>
      </c>
      <c r="C303" s="22" t="s">
        <v>6462</v>
      </c>
      <c r="D303" s="22">
        <v>1200094790</v>
      </c>
      <c r="E303" s="23" t="s">
        <v>1697</v>
      </c>
      <c r="F303" s="22">
        <v>2014</v>
      </c>
      <c r="G303" s="38">
        <v>44389</v>
      </c>
      <c r="H303" s="22">
        <f t="shared" si="26"/>
        <v>7</v>
      </c>
      <c r="I303" s="22">
        <v>15</v>
      </c>
      <c r="J303" s="39">
        <f t="shared" si="27"/>
        <v>6.3333333333333325E-2</v>
      </c>
      <c r="K303" s="35">
        <v>668228.1</v>
      </c>
      <c r="L303" s="35">
        <v>166350.34</v>
      </c>
      <c r="M303" s="36">
        <v>0.02</v>
      </c>
      <c r="N303" s="35">
        <f t="shared" si="28"/>
        <v>681592.66200000001</v>
      </c>
      <c r="O303" s="35">
        <f t="shared" si="29"/>
        <v>302172.74681999994</v>
      </c>
      <c r="P303" s="57">
        <f t="shared" si="30"/>
        <v>379419.91518000007</v>
      </c>
      <c r="Q303" s="53">
        <f t="shared" si="31"/>
        <v>341477.92366200004</v>
      </c>
    </row>
    <row r="304" spans="2:17" hidden="1" x14ac:dyDescent="0.25">
      <c r="B304" s="45">
        <v>298</v>
      </c>
      <c r="C304" s="22" t="s">
        <v>6462</v>
      </c>
      <c r="D304" s="22">
        <v>1200090850</v>
      </c>
      <c r="E304" s="23" t="s">
        <v>1698</v>
      </c>
      <c r="F304" s="22">
        <v>2014</v>
      </c>
      <c r="G304" s="38">
        <v>44389</v>
      </c>
      <c r="H304" s="22">
        <f t="shared" si="26"/>
        <v>7</v>
      </c>
      <c r="I304" s="22">
        <v>15</v>
      </c>
      <c r="J304" s="39">
        <f t="shared" si="27"/>
        <v>6.3333333333333325E-2</v>
      </c>
      <c r="K304" s="35">
        <v>600000</v>
      </c>
      <c r="L304" s="35">
        <v>147831.29999999999</v>
      </c>
      <c r="M304" s="36">
        <v>0.02</v>
      </c>
      <c r="N304" s="35">
        <f t="shared" si="28"/>
        <v>612000</v>
      </c>
      <c r="O304" s="35">
        <f t="shared" si="29"/>
        <v>271319.99999999994</v>
      </c>
      <c r="P304" s="57">
        <f t="shared" si="30"/>
        <v>340680.00000000006</v>
      </c>
      <c r="Q304" s="53">
        <f t="shared" si="31"/>
        <v>306612.00000000006</v>
      </c>
    </row>
    <row r="305" spans="2:17" hidden="1" x14ac:dyDescent="0.25">
      <c r="B305" s="45">
        <v>299</v>
      </c>
      <c r="C305" s="22" t="s">
        <v>6462</v>
      </c>
      <c r="D305" s="22">
        <v>1200093130</v>
      </c>
      <c r="E305" s="23" t="s">
        <v>1699</v>
      </c>
      <c r="F305" s="22">
        <v>2014</v>
      </c>
      <c r="G305" s="38">
        <v>44389</v>
      </c>
      <c r="H305" s="22">
        <f t="shared" si="26"/>
        <v>7</v>
      </c>
      <c r="I305" s="22">
        <v>15</v>
      </c>
      <c r="J305" s="39">
        <f t="shared" si="27"/>
        <v>6.3333333333333325E-2</v>
      </c>
      <c r="K305" s="35">
        <v>553449.5</v>
      </c>
      <c r="L305" s="35">
        <v>141315.34</v>
      </c>
      <c r="M305" s="36">
        <v>0.02</v>
      </c>
      <c r="N305" s="35">
        <f t="shared" si="28"/>
        <v>564518.49</v>
      </c>
      <c r="O305" s="35">
        <f t="shared" si="29"/>
        <v>250269.86389999994</v>
      </c>
      <c r="P305" s="57">
        <f t="shared" si="30"/>
        <v>314248.62610000005</v>
      </c>
      <c r="Q305" s="53">
        <f t="shared" si="31"/>
        <v>282823.76349000004</v>
      </c>
    </row>
    <row r="306" spans="2:17" hidden="1" x14ac:dyDescent="0.25">
      <c r="B306" s="45">
        <v>300</v>
      </c>
      <c r="C306" s="22" t="s">
        <v>6462</v>
      </c>
      <c r="D306" s="22">
        <v>1200090630</v>
      </c>
      <c r="E306" s="23" t="s">
        <v>1700</v>
      </c>
      <c r="F306" s="22">
        <v>2014</v>
      </c>
      <c r="G306" s="38">
        <v>44389</v>
      </c>
      <c r="H306" s="22">
        <f t="shared" si="26"/>
        <v>7</v>
      </c>
      <c r="I306" s="22">
        <v>15</v>
      </c>
      <c r="J306" s="39">
        <f t="shared" si="27"/>
        <v>6.3333333333333325E-2</v>
      </c>
      <c r="K306" s="35">
        <v>429516</v>
      </c>
      <c r="L306" s="35">
        <v>96961.49</v>
      </c>
      <c r="M306" s="36">
        <v>0.02</v>
      </c>
      <c r="N306" s="35">
        <f t="shared" si="28"/>
        <v>438106.32</v>
      </c>
      <c r="O306" s="35">
        <f t="shared" si="29"/>
        <v>194227.13519999996</v>
      </c>
      <c r="P306" s="57">
        <f t="shared" si="30"/>
        <v>243879.18480000005</v>
      </c>
      <c r="Q306" s="53">
        <f t="shared" si="31"/>
        <v>219491.26632000005</v>
      </c>
    </row>
    <row r="307" spans="2:17" hidden="1" x14ac:dyDescent="0.25">
      <c r="B307" s="45">
        <v>301</v>
      </c>
      <c r="C307" s="22" t="s">
        <v>6462</v>
      </c>
      <c r="D307" s="22">
        <v>1200091360</v>
      </c>
      <c r="E307" s="23" t="s">
        <v>1701</v>
      </c>
      <c r="F307" s="22">
        <v>2014</v>
      </c>
      <c r="G307" s="38">
        <v>44389</v>
      </c>
      <c r="H307" s="22">
        <f t="shared" si="26"/>
        <v>7</v>
      </c>
      <c r="I307" s="22">
        <v>15</v>
      </c>
      <c r="J307" s="39">
        <f t="shared" si="27"/>
        <v>6.3333333333333325E-2</v>
      </c>
      <c r="K307" s="35">
        <v>323000</v>
      </c>
      <c r="L307" s="35">
        <v>81588.759999999995</v>
      </c>
      <c r="M307" s="36">
        <v>0.02</v>
      </c>
      <c r="N307" s="35">
        <f t="shared" si="28"/>
        <v>329460</v>
      </c>
      <c r="O307" s="35">
        <f t="shared" si="29"/>
        <v>146060.59999999998</v>
      </c>
      <c r="P307" s="57">
        <f t="shared" si="30"/>
        <v>183399.40000000002</v>
      </c>
      <c r="Q307" s="53">
        <f t="shared" si="31"/>
        <v>165059.46000000002</v>
      </c>
    </row>
    <row r="308" spans="2:17" hidden="1" x14ac:dyDescent="0.25">
      <c r="B308" s="45">
        <v>302</v>
      </c>
      <c r="C308" s="22" t="s">
        <v>6462</v>
      </c>
      <c r="D308" s="22">
        <v>1200083370</v>
      </c>
      <c r="E308" s="23" t="s">
        <v>1702</v>
      </c>
      <c r="F308" s="22">
        <v>2014</v>
      </c>
      <c r="G308" s="38">
        <v>44389</v>
      </c>
      <c r="H308" s="22">
        <f t="shared" si="26"/>
        <v>7</v>
      </c>
      <c r="I308" s="22">
        <v>15</v>
      </c>
      <c r="J308" s="39">
        <f t="shared" si="27"/>
        <v>6.3333333333333325E-2</v>
      </c>
      <c r="K308" s="35">
        <v>312709.86</v>
      </c>
      <c r="L308" s="35">
        <v>33340.44</v>
      </c>
      <c r="M308" s="36">
        <v>0.02</v>
      </c>
      <c r="N308" s="35">
        <f t="shared" si="28"/>
        <v>318964.05719999998</v>
      </c>
      <c r="O308" s="35">
        <f t="shared" si="29"/>
        <v>141407.39869199996</v>
      </c>
      <c r="P308" s="57">
        <f t="shared" si="30"/>
        <v>177556.65850800002</v>
      </c>
      <c r="Q308" s="53">
        <f t="shared" si="31"/>
        <v>159800.99265720003</v>
      </c>
    </row>
    <row r="309" spans="2:17" hidden="1" x14ac:dyDescent="0.25">
      <c r="B309" s="45">
        <v>303</v>
      </c>
      <c r="C309" s="22" t="s">
        <v>6462</v>
      </c>
      <c r="D309" s="22">
        <v>1200086240</v>
      </c>
      <c r="E309" s="23" t="s">
        <v>1703</v>
      </c>
      <c r="F309" s="22">
        <v>2014</v>
      </c>
      <c r="G309" s="38">
        <v>44389</v>
      </c>
      <c r="H309" s="22">
        <f t="shared" si="26"/>
        <v>7</v>
      </c>
      <c r="I309" s="22">
        <v>15</v>
      </c>
      <c r="J309" s="39">
        <f t="shared" si="27"/>
        <v>6.3333333333333325E-2</v>
      </c>
      <c r="K309" s="35">
        <v>287555.7</v>
      </c>
      <c r="L309" s="35">
        <v>59609.58</v>
      </c>
      <c r="M309" s="36">
        <v>0.02</v>
      </c>
      <c r="N309" s="35">
        <f t="shared" si="28"/>
        <v>293306.81400000001</v>
      </c>
      <c r="O309" s="35">
        <f t="shared" si="29"/>
        <v>130032.68753999998</v>
      </c>
      <c r="P309" s="57">
        <f t="shared" si="30"/>
        <v>163274.12646000003</v>
      </c>
      <c r="Q309" s="53">
        <f t="shared" si="31"/>
        <v>146946.71381400002</v>
      </c>
    </row>
    <row r="310" spans="2:17" hidden="1" x14ac:dyDescent="0.25">
      <c r="B310" s="45">
        <v>304</v>
      </c>
      <c r="C310" s="22" t="s">
        <v>6462</v>
      </c>
      <c r="D310" s="22">
        <v>1200093470</v>
      </c>
      <c r="E310" s="23" t="s">
        <v>1704</v>
      </c>
      <c r="F310" s="22">
        <v>2014</v>
      </c>
      <c r="G310" s="38">
        <v>44389</v>
      </c>
      <c r="H310" s="22">
        <f t="shared" si="26"/>
        <v>7</v>
      </c>
      <c r="I310" s="22">
        <v>3</v>
      </c>
      <c r="J310" s="39">
        <f t="shared" si="27"/>
        <v>0.31666666666666665</v>
      </c>
      <c r="K310" s="35">
        <v>281837.7</v>
      </c>
      <c r="L310" s="35">
        <v>68359.94</v>
      </c>
      <c r="M310" s="36">
        <v>0.02</v>
      </c>
      <c r="N310" s="35">
        <f t="shared" si="28"/>
        <v>287474.45400000003</v>
      </c>
      <c r="O310" s="35">
        <f t="shared" si="29"/>
        <v>637235.03970000008</v>
      </c>
      <c r="P310" s="57">
        <f t="shared" si="30"/>
        <v>14373.722700000002</v>
      </c>
      <c r="Q310" s="53">
        <f t="shared" si="31"/>
        <v>14373.722700000002</v>
      </c>
    </row>
    <row r="311" spans="2:17" hidden="1" x14ac:dyDescent="0.25">
      <c r="B311" s="45">
        <v>305</v>
      </c>
      <c r="C311" s="22" t="s">
        <v>6462</v>
      </c>
      <c r="D311" s="22">
        <v>1200093760</v>
      </c>
      <c r="E311" s="23" t="s">
        <v>1328</v>
      </c>
      <c r="F311" s="22">
        <v>2014</v>
      </c>
      <c r="G311" s="38">
        <v>44389</v>
      </c>
      <c r="H311" s="22">
        <f t="shared" si="26"/>
        <v>7</v>
      </c>
      <c r="I311" s="22">
        <v>15</v>
      </c>
      <c r="J311" s="39">
        <f t="shared" si="27"/>
        <v>6.3333333333333325E-2</v>
      </c>
      <c r="K311" s="35">
        <v>170640</v>
      </c>
      <c r="L311" s="35">
        <v>43569.75</v>
      </c>
      <c r="M311" s="36">
        <v>0.02</v>
      </c>
      <c r="N311" s="35">
        <f t="shared" si="28"/>
        <v>174052.80000000002</v>
      </c>
      <c r="O311" s="35">
        <f t="shared" si="29"/>
        <v>77163.407999999996</v>
      </c>
      <c r="P311" s="57">
        <f t="shared" si="30"/>
        <v>96889.392000000022</v>
      </c>
      <c r="Q311" s="53">
        <f t="shared" si="31"/>
        <v>87200.452800000028</v>
      </c>
    </row>
    <row r="312" spans="2:17" hidden="1" x14ac:dyDescent="0.25">
      <c r="B312" s="45">
        <v>306</v>
      </c>
      <c r="C312" s="22" t="s">
        <v>6462</v>
      </c>
      <c r="D312" s="22">
        <v>1200086890</v>
      </c>
      <c r="E312" s="23" t="s">
        <v>1705</v>
      </c>
      <c r="F312" s="22">
        <v>2014</v>
      </c>
      <c r="G312" s="38">
        <v>44389</v>
      </c>
      <c r="H312" s="22">
        <f t="shared" si="26"/>
        <v>7</v>
      </c>
      <c r="I312" s="22">
        <v>15</v>
      </c>
      <c r="J312" s="39">
        <f t="shared" si="27"/>
        <v>6.3333333333333325E-2</v>
      </c>
      <c r="K312" s="35">
        <v>134270</v>
      </c>
      <c r="L312" s="35">
        <v>27834.25</v>
      </c>
      <c r="M312" s="36">
        <v>0.02</v>
      </c>
      <c r="N312" s="35">
        <f t="shared" si="28"/>
        <v>136955.4</v>
      </c>
      <c r="O312" s="35">
        <f t="shared" si="29"/>
        <v>60716.893999999986</v>
      </c>
      <c r="P312" s="57">
        <f t="shared" si="30"/>
        <v>76238.506000000008</v>
      </c>
      <c r="Q312" s="53">
        <f t="shared" si="31"/>
        <v>68614.655400000003</v>
      </c>
    </row>
    <row r="313" spans="2:17" hidden="1" x14ac:dyDescent="0.25">
      <c r="B313" s="45">
        <v>307</v>
      </c>
      <c r="C313" s="22" t="s">
        <v>6462</v>
      </c>
      <c r="D313" s="22">
        <v>1200093480</v>
      </c>
      <c r="E313" s="23" t="s">
        <v>1706</v>
      </c>
      <c r="F313" s="22">
        <v>2014</v>
      </c>
      <c r="G313" s="38">
        <v>44389</v>
      </c>
      <c r="H313" s="22">
        <f t="shared" si="26"/>
        <v>7</v>
      </c>
      <c r="I313" s="22">
        <v>3</v>
      </c>
      <c r="J313" s="39">
        <f t="shared" si="27"/>
        <v>0.31666666666666665</v>
      </c>
      <c r="K313" s="35">
        <v>126084</v>
      </c>
      <c r="L313" s="35">
        <v>30582.11</v>
      </c>
      <c r="M313" s="36">
        <v>0.02</v>
      </c>
      <c r="N313" s="35">
        <f t="shared" si="28"/>
        <v>128605.68000000001</v>
      </c>
      <c r="O313" s="35">
        <f t="shared" si="29"/>
        <v>285075.92400000006</v>
      </c>
      <c r="P313" s="57">
        <f t="shared" si="30"/>
        <v>6430.2840000000006</v>
      </c>
      <c r="Q313" s="53">
        <f t="shared" si="31"/>
        <v>6430.2840000000006</v>
      </c>
    </row>
    <row r="314" spans="2:17" hidden="1" x14ac:dyDescent="0.25">
      <c r="B314" s="45">
        <v>308</v>
      </c>
      <c r="C314" s="22" t="s">
        <v>6462</v>
      </c>
      <c r="D314" s="22">
        <v>1200093460</v>
      </c>
      <c r="E314" s="23" t="s">
        <v>1706</v>
      </c>
      <c r="F314" s="22">
        <v>2014</v>
      </c>
      <c r="G314" s="38">
        <v>44389</v>
      </c>
      <c r="H314" s="22">
        <f t="shared" si="26"/>
        <v>7</v>
      </c>
      <c r="I314" s="22">
        <v>3</v>
      </c>
      <c r="J314" s="39">
        <f t="shared" si="27"/>
        <v>0.31666666666666665</v>
      </c>
      <c r="K314" s="35">
        <v>109317</v>
      </c>
      <c r="L314" s="35">
        <v>26513.48</v>
      </c>
      <c r="M314" s="36">
        <v>0.02</v>
      </c>
      <c r="N314" s="35">
        <f t="shared" si="28"/>
        <v>111503.34</v>
      </c>
      <c r="O314" s="35">
        <f t="shared" si="29"/>
        <v>247165.73699999999</v>
      </c>
      <c r="P314" s="57">
        <f t="shared" si="30"/>
        <v>5575.1670000000004</v>
      </c>
      <c r="Q314" s="53">
        <f t="shared" si="31"/>
        <v>5575.1670000000004</v>
      </c>
    </row>
    <row r="315" spans="2:17" hidden="1" x14ac:dyDescent="0.25">
      <c r="B315" s="45">
        <v>309</v>
      </c>
      <c r="C315" s="22" t="s">
        <v>6462</v>
      </c>
      <c r="D315" s="22">
        <v>1200093770</v>
      </c>
      <c r="E315" s="23" t="s">
        <v>1707</v>
      </c>
      <c r="F315" s="22">
        <v>2014</v>
      </c>
      <c r="G315" s="38">
        <v>44389</v>
      </c>
      <c r="H315" s="22">
        <f t="shared" si="26"/>
        <v>7</v>
      </c>
      <c r="I315" s="22">
        <v>5</v>
      </c>
      <c r="J315" s="39">
        <f t="shared" si="27"/>
        <v>0.19</v>
      </c>
      <c r="K315" s="35">
        <v>108000</v>
      </c>
      <c r="L315" s="35">
        <v>25859.93</v>
      </c>
      <c r="M315" s="36">
        <v>0.02</v>
      </c>
      <c r="N315" s="35">
        <f t="shared" si="28"/>
        <v>110160</v>
      </c>
      <c r="O315" s="35">
        <f t="shared" si="29"/>
        <v>146512.80000000002</v>
      </c>
      <c r="P315" s="57">
        <f t="shared" si="30"/>
        <v>5508</v>
      </c>
      <c r="Q315" s="53">
        <f t="shared" si="31"/>
        <v>5508</v>
      </c>
    </row>
    <row r="316" spans="2:17" hidden="1" x14ac:dyDescent="0.25">
      <c r="B316" s="45">
        <v>310</v>
      </c>
      <c r="C316" s="22" t="s">
        <v>6462</v>
      </c>
      <c r="D316" s="22">
        <v>1200093780</v>
      </c>
      <c r="E316" s="23" t="s">
        <v>1707</v>
      </c>
      <c r="F316" s="22">
        <v>2014</v>
      </c>
      <c r="G316" s="38">
        <v>44389</v>
      </c>
      <c r="H316" s="22">
        <f t="shared" si="26"/>
        <v>7</v>
      </c>
      <c r="I316" s="22">
        <v>5</v>
      </c>
      <c r="J316" s="39">
        <f t="shared" si="27"/>
        <v>0.19</v>
      </c>
      <c r="K316" s="35">
        <v>95700</v>
      </c>
      <c r="L316" s="35">
        <v>22915.65</v>
      </c>
      <c r="M316" s="36">
        <v>0.02</v>
      </c>
      <c r="N316" s="35">
        <f t="shared" si="28"/>
        <v>97614</v>
      </c>
      <c r="O316" s="35">
        <f t="shared" si="29"/>
        <v>129826.62000000001</v>
      </c>
      <c r="P316" s="57">
        <f t="shared" si="30"/>
        <v>4880.7</v>
      </c>
      <c r="Q316" s="53">
        <f t="shared" si="31"/>
        <v>4880.7</v>
      </c>
    </row>
    <row r="317" spans="2:17" hidden="1" x14ac:dyDescent="0.25">
      <c r="B317" s="45">
        <v>311</v>
      </c>
      <c r="C317" s="22" t="s">
        <v>6462</v>
      </c>
      <c r="D317" s="22">
        <v>1200082230</v>
      </c>
      <c r="E317" s="23" t="s">
        <v>1708</v>
      </c>
      <c r="F317" s="22">
        <v>2014</v>
      </c>
      <c r="G317" s="38">
        <v>44389</v>
      </c>
      <c r="H317" s="22">
        <f t="shared" si="26"/>
        <v>7</v>
      </c>
      <c r="I317" s="22">
        <v>5</v>
      </c>
      <c r="J317" s="39">
        <f t="shared" si="27"/>
        <v>0.19</v>
      </c>
      <c r="K317" s="35">
        <v>93500</v>
      </c>
      <c r="L317" s="35">
        <v>9529.14</v>
      </c>
      <c r="M317" s="36">
        <v>0.02</v>
      </c>
      <c r="N317" s="35">
        <f t="shared" si="28"/>
        <v>95370</v>
      </c>
      <c r="O317" s="35">
        <f t="shared" si="29"/>
        <v>126842.1</v>
      </c>
      <c r="P317" s="57">
        <f t="shared" si="30"/>
        <v>4768.5</v>
      </c>
      <c r="Q317" s="53">
        <f t="shared" si="31"/>
        <v>4768.5</v>
      </c>
    </row>
    <row r="318" spans="2:17" hidden="1" x14ac:dyDescent="0.25">
      <c r="B318" s="45">
        <v>312</v>
      </c>
      <c r="C318" s="22" t="s">
        <v>6462</v>
      </c>
      <c r="D318" s="22">
        <v>1200092920</v>
      </c>
      <c r="E318" s="23" t="s">
        <v>1709</v>
      </c>
      <c r="F318" s="22">
        <v>2014</v>
      </c>
      <c r="G318" s="38">
        <v>44389</v>
      </c>
      <c r="H318" s="22">
        <f t="shared" si="26"/>
        <v>7</v>
      </c>
      <c r="I318" s="22">
        <v>3</v>
      </c>
      <c r="J318" s="39">
        <f t="shared" si="27"/>
        <v>0.31666666666666665</v>
      </c>
      <c r="K318" s="35">
        <v>79350</v>
      </c>
      <c r="L318" s="35">
        <v>37117.019999999997</v>
      </c>
      <c r="M318" s="36">
        <v>0.02</v>
      </c>
      <c r="N318" s="35">
        <f t="shared" si="28"/>
        <v>80937</v>
      </c>
      <c r="O318" s="35">
        <f t="shared" si="29"/>
        <v>179410.35</v>
      </c>
      <c r="P318" s="57">
        <f t="shared" si="30"/>
        <v>4046.8500000000004</v>
      </c>
      <c r="Q318" s="53">
        <f t="shared" si="31"/>
        <v>4046.8500000000004</v>
      </c>
    </row>
    <row r="319" spans="2:17" hidden="1" x14ac:dyDescent="0.25">
      <c r="B319" s="45">
        <v>313</v>
      </c>
      <c r="C319" s="22" t="s">
        <v>6462</v>
      </c>
      <c r="D319" s="22">
        <v>1200092310</v>
      </c>
      <c r="E319" s="23" t="s">
        <v>1710</v>
      </c>
      <c r="F319" s="22">
        <v>2014</v>
      </c>
      <c r="G319" s="38">
        <v>44389</v>
      </c>
      <c r="H319" s="22">
        <f t="shared" si="26"/>
        <v>7</v>
      </c>
      <c r="I319" s="22">
        <v>3</v>
      </c>
      <c r="J319" s="39">
        <f t="shared" si="27"/>
        <v>0.31666666666666665</v>
      </c>
      <c r="K319" s="35">
        <v>68600</v>
      </c>
      <c r="L319" s="35">
        <v>17203.79</v>
      </c>
      <c r="M319" s="36">
        <v>0.02</v>
      </c>
      <c r="N319" s="35">
        <f t="shared" si="28"/>
        <v>69972</v>
      </c>
      <c r="O319" s="35">
        <f t="shared" si="29"/>
        <v>155104.6</v>
      </c>
      <c r="P319" s="57">
        <f t="shared" si="30"/>
        <v>3498.6000000000004</v>
      </c>
      <c r="Q319" s="53">
        <f t="shared" si="31"/>
        <v>3498.6000000000004</v>
      </c>
    </row>
    <row r="320" spans="2:17" hidden="1" x14ac:dyDescent="0.25">
      <c r="B320" s="45">
        <v>314</v>
      </c>
      <c r="C320" s="22" t="s">
        <v>6462</v>
      </c>
      <c r="D320" s="22">
        <v>1200092320</v>
      </c>
      <c r="E320" s="23" t="s">
        <v>1710</v>
      </c>
      <c r="F320" s="22">
        <v>2014</v>
      </c>
      <c r="G320" s="38">
        <v>44389</v>
      </c>
      <c r="H320" s="22">
        <f t="shared" si="26"/>
        <v>7</v>
      </c>
      <c r="I320" s="22">
        <v>3</v>
      </c>
      <c r="J320" s="39">
        <f t="shared" si="27"/>
        <v>0.31666666666666665</v>
      </c>
      <c r="K320" s="35">
        <v>68600</v>
      </c>
      <c r="L320" s="35">
        <v>17203.79</v>
      </c>
      <c r="M320" s="36">
        <v>0.02</v>
      </c>
      <c r="N320" s="35">
        <f t="shared" si="28"/>
        <v>69972</v>
      </c>
      <c r="O320" s="35">
        <f t="shared" si="29"/>
        <v>155104.6</v>
      </c>
      <c r="P320" s="57">
        <f t="shared" si="30"/>
        <v>3498.6000000000004</v>
      </c>
      <c r="Q320" s="53">
        <f t="shared" si="31"/>
        <v>3498.6000000000004</v>
      </c>
    </row>
    <row r="321" spans="2:17" hidden="1" x14ac:dyDescent="0.25">
      <c r="B321" s="45">
        <v>315</v>
      </c>
      <c r="C321" s="22" t="s">
        <v>6462</v>
      </c>
      <c r="D321" s="22">
        <v>1200092360</v>
      </c>
      <c r="E321" s="23" t="s">
        <v>1711</v>
      </c>
      <c r="F321" s="22">
        <v>2014</v>
      </c>
      <c r="G321" s="38">
        <v>44389</v>
      </c>
      <c r="H321" s="22">
        <f t="shared" si="26"/>
        <v>7</v>
      </c>
      <c r="I321" s="22">
        <v>15</v>
      </c>
      <c r="J321" s="39">
        <f t="shared" si="27"/>
        <v>6.3333333333333325E-2</v>
      </c>
      <c r="K321" s="35">
        <v>57300</v>
      </c>
      <c r="L321" s="35">
        <v>13898.54</v>
      </c>
      <c r="M321" s="36">
        <v>0.02</v>
      </c>
      <c r="N321" s="35">
        <f t="shared" si="28"/>
        <v>58446</v>
      </c>
      <c r="O321" s="35">
        <f t="shared" si="29"/>
        <v>25911.059999999994</v>
      </c>
      <c r="P321" s="57">
        <f t="shared" si="30"/>
        <v>32534.940000000006</v>
      </c>
      <c r="Q321" s="53">
        <f t="shared" si="31"/>
        <v>29281.446000000007</v>
      </c>
    </row>
    <row r="322" spans="2:17" hidden="1" x14ac:dyDescent="0.25">
      <c r="B322" s="45">
        <v>316</v>
      </c>
      <c r="C322" s="22" t="s">
        <v>6462</v>
      </c>
      <c r="D322" s="22">
        <v>1200090890</v>
      </c>
      <c r="E322" s="23" t="s">
        <v>1712</v>
      </c>
      <c r="F322" s="22">
        <v>2014</v>
      </c>
      <c r="G322" s="38">
        <v>44389</v>
      </c>
      <c r="H322" s="22">
        <f t="shared" si="26"/>
        <v>7</v>
      </c>
      <c r="I322" s="22">
        <v>15</v>
      </c>
      <c r="J322" s="39">
        <f t="shared" si="27"/>
        <v>6.3333333333333325E-2</v>
      </c>
      <c r="K322" s="35">
        <v>46500</v>
      </c>
      <c r="L322" s="35">
        <v>10683.8</v>
      </c>
      <c r="M322" s="36">
        <v>0.02</v>
      </c>
      <c r="N322" s="35">
        <f t="shared" si="28"/>
        <v>47430</v>
      </c>
      <c r="O322" s="35">
        <f t="shared" si="29"/>
        <v>21027.299999999996</v>
      </c>
      <c r="P322" s="57">
        <f t="shared" si="30"/>
        <v>26402.700000000004</v>
      </c>
      <c r="Q322" s="53">
        <f t="shared" si="31"/>
        <v>23762.430000000004</v>
      </c>
    </row>
    <row r="323" spans="2:17" hidden="1" x14ac:dyDescent="0.25">
      <c r="B323" s="45">
        <v>317</v>
      </c>
      <c r="C323" s="22" t="s">
        <v>6462</v>
      </c>
      <c r="D323" s="22">
        <v>1200092840</v>
      </c>
      <c r="E323" s="23" t="s">
        <v>1713</v>
      </c>
      <c r="F323" s="22">
        <v>2014</v>
      </c>
      <c r="G323" s="38">
        <v>44389</v>
      </c>
      <c r="H323" s="22">
        <f t="shared" si="26"/>
        <v>7</v>
      </c>
      <c r="I323" s="22">
        <v>5</v>
      </c>
      <c r="J323" s="39">
        <f t="shared" si="27"/>
        <v>0.19</v>
      </c>
      <c r="K323" s="35">
        <v>37000</v>
      </c>
      <c r="L323" s="35">
        <v>16712.150000000001</v>
      </c>
      <c r="M323" s="36">
        <v>0.02</v>
      </c>
      <c r="N323" s="35">
        <f t="shared" si="28"/>
        <v>37740</v>
      </c>
      <c r="O323" s="35">
        <f t="shared" si="29"/>
        <v>50194.200000000004</v>
      </c>
      <c r="P323" s="57">
        <f t="shared" si="30"/>
        <v>1887</v>
      </c>
      <c r="Q323" s="53">
        <f t="shared" si="31"/>
        <v>1887</v>
      </c>
    </row>
    <row r="324" spans="2:17" hidden="1" x14ac:dyDescent="0.25">
      <c r="B324" s="45">
        <v>318</v>
      </c>
      <c r="C324" s="22" t="s">
        <v>6462</v>
      </c>
      <c r="D324" s="22">
        <v>1200090690</v>
      </c>
      <c r="E324" s="23" t="s">
        <v>1714</v>
      </c>
      <c r="F324" s="22">
        <v>2014</v>
      </c>
      <c r="G324" s="38">
        <v>44389</v>
      </c>
      <c r="H324" s="22">
        <f t="shared" si="26"/>
        <v>7</v>
      </c>
      <c r="I324" s="22">
        <v>5</v>
      </c>
      <c r="J324" s="39">
        <f t="shared" si="27"/>
        <v>0.19</v>
      </c>
      <c r="K324" s="35">
        <v>16629</v>
      </c>
      <c r="L324" s="35">
        <v>3617.79</v>
      </c>
      <c r="M324" s="36">
        <v>0.02</v>
      </c>
      <c r="N324" s="35">
        <f t="shared" si="28"/>
        <v>16961.580000000002</v>
      </c>
      <c r="O324" s="35">
        <f t="shared" si="29"/>
        <v>22558.901400000002</v>
      </c>
      <c r="P324" s="57">
        <f t="shared" si="30"/>
        <v>848.07900000000018</v>
      </c>
      <c r="Q324" s="53">
        <f t="shared" si="31"/>
        <v>848.07900000000018</v>
      </c>
    </row>
    <row r="325" spans="2:17" hidden="1" x14ac:dyDescent="0.25">
      <c r="B325" s="45">
        <v>319</v>
      </c>
      <c r="C325" s="22" t="s">
        <v>6462</v>
      </c>
      <c r="D325" s="22">
        <v>1200093610</v>
      </c>
      <c r="E325" s="23" t="s">
        <v>1715</v>
      </c>
      <c r="F325" s="22">
        <v>2014</v>
      </c>
      <c r="G325" s="38">
        <v>44389</v>
      </c>
      <c r="H325" s="22">
        <f t="shared" si="26"/>
        <v>7</v>
      </c>
      <c r="I325" s="22">
        <v>5</v>
      </c>
      <c r="J325" s="39">
        <f t="shared" si="27"/>
        <v>0.19</v>
      </c>
      <c r="K325" s="35">
        <v>6768</v>
      </c>
      <c r="L325" s="35">
        <v>1728.06</v>
      </c>
      <c r="M325" s="36">
        <v>0.02</v>
      </c>
      <c r="N325" s="35">
        <f t="shared" si="28"/>
        <v>6903.36</v>
      </c>
      <c r="O325" s="35">
        <f t="shared" si="29"/>
        <v>9181.4688000000006</v>
      </c>
      <c r="P325" s="57">
        <f t="shared" si="30"/>
        <v>345.16800000000001</v>
      </c>
      <c r="Q325" s="53">
        <f t="shared" si="31"/>
        <v>345.16800000000001</v>
      </c>
    </row>
    <row r="326" spans="2:17" hidden="1" x14ac:dyDescent="0.25">
      <c r="B326" s="45">
        <v>320</v>
      </c>
      <c r="C326" s="22" t="s">
        <v>6462</v>
      </c>
      <c r="D326" s="22">
        <v>1200083890</v>
      </c>
      <c r="E326" s="23" t="s">
        <v>1677</v>
      </c>
      <c r="F326" s="22">
        <v>2014</v>
      </c>
      <c r="G326" s="38">
        <v>44389</v>
      </c>
      <c r="H326" s="22">
        <f t="shared" si="26"/>
        <v>7</v>
      </c>
      <c r="I326" s="22">
        <v>5</v>
      </c>
      <c r="J326" s="39">
        <f t="shared" si="27"/>
        <v>0.19</v>
      </c>
      <c r="K326" s="35">
        <v>6768</v>
      </c>
      <c r="L326" s="35">
        <v>835.53</v>
      </c>
      <c r="M326" s="36">
        <v>0.02</v>
      </c>
      <c r="N326" s="35">
        <f t="shared" si="28"/>
        <v>6903.36</v>
      </c>
      <c r="O326" s="35">
        <f t="shared" si="29"/>
        <v>9181.4688000000006</v>
      </c>
      <c r="P326" s="57">
        <f t="shared" si="30"/>
        <v>345.16800000000001</v>
      </c>
      <c r="Q326" s="53">
        <f t="shared" si="31"/>
        <v>345.16800000000001</v>
      </c>
    </row>
    <row r="327" spans="2:17" hidden="1" x14ac:dyDescent="0.25">
      <c r="B327" s="45">
        <v>321</v>
      </c>
      <c r="C327" s="22" t="s">
        <v>6462</v>
      </c>
      <c r="D327" s="22">
        <v>1200102170</v>
      </c>
      <c r="E327" s="23" t="s">
        <v>1716</v>
      </c>
      <c r="F327" s="22">
        <v>2015</v>
      </c>
      <c r="G327" s="38">
        <v>44389</v>
      </c>
      <c r="H327" s="22">
        <f t="shared" ref="H327:H390" si="32">YEAR(G327)-F327</f>
        <v>6</v>
      </c>
      <c r="I327" s="22">
        <v>8</v>
      </c>
      <c r="J327" s="39">
        <f t="shared" ref="J327:J390" si="33">(95/I327/100)</f>
        <v>0.11874999999999999</v>
      </c>
      <c r="K327" s="35">
        <v>1570733</v>
      </c>
      <c r="L327" s="35">
        <v>581952.14</v>
      </c>
      <c r="M327" s="36">
        <v>0.06</v>
      </c>
      <c r="N327" s="35">
        <f t="shared" ref="N327:N390" si="34">K327*(1+M327)</f>
        <v>1664976.98</v>
      </c>
      <c r="O327" s="35">
        <f t="shared" ref="O327:O390" si="35">H327*J327*N327</f>
        <v>1186296.0982499998</v>
      </c>
      <c r="P327" s="57">
        <f t="shared" si="30"/>
        <v>478680.88175000018</v>
      </c>
      <c r="Q327" s="53">
        <f t="shared" si="31"/>
        <v>430812.79357500019</v>
      </c>
    </row>
    <row r="328" spans="2:17" hidden="1" x14ac:dyDescent="0.25">
      <c r="B328" s="45">
        <v>322</v>
      </c>
      <c r="C328" s="22" t="s">
        <v>6462</v>
      </c>
      <c r="D328" s="22">
        <v>1200104380</v>
      </c>
      <c r="E328" s="23" t="s">
        <v>1717</v>
      </c>
      <c r="F328" s="22">
        <v>2015</v>
      </c>
      <c r="G328" s="38">
        <v>44389</v>
      </c>
      <c r="H328" s="22">
        <f t="shared" si="32"/>
        <v>6</v>
      </c>
      <c r="I328" s="22">
        <v>15</v>
      </c>
      <c r="J328" s="39">
        <f t="shared" si="33"/>
        <v>6.3333333333333325E-2</v>
      </c>
      <c r="K328" s="35">
        <v>1187225</v>
      </c>
      <c r="L328" s="35">
        <v>725274.01</v>
      </c>
      <c r="M328" s="36">
        <v>0.06</v>
      </c>
      <c r="N328" s="35">
        <f t="shared" si="34"/>
        <v>1258458.5</v>
      </c>
      <c r="O328" s="35">
        <f t="shared" si="35"/>
        <v>478214.22999999992</v>
      </c>
      <c r="P328" s="57">
        <f t="shared" ref="P328:P391" si="36">IF(N328-O328&lt;=0,5%*N328,N328-O328)</f>
        <v>780244.27</v>
      </c>
      <c r="Q328" s="53">
        <f t="shared" ref="Q328:Q391" si="37">IF(P328=N328*5%,P328,P328*0.9)</f>
        <v>702219.84299999999</v>
      </c>
    </row>
    <row r="329" spans="2:17" hidden="1" x14ac:dyDescent="0.25">
      <c r="B329" s="45">
        <v>323</v>
      </c>
      <c r="C329" s="22" t="s">
        <v>6462</v>
      </c>
      <c r="D329" s="22">
        <v>1200095210</v>
      </c>
      <c r="E329" s="23" t="s">
        <v>1718</v>
      </c>
      <c r="F329" s="22">
        <v>2015</v>
      </c>
      <c r="G329" s="38">
        <v>44389</v>
      </c>
      <c r="H329" s="22">
        <f t="shared" si="32"/>
        <v>6</v>
      </c>
      <c r="I329" s="22">
        <v>15</v>
      </c>
      <c r="J329" s="39">
        <f t="shared" si="33"/>
        <v>6.3333333333333325E-2</v>
      </c>
      <c r="K329" s="35">
        <v>924514.2</v>
      </c>
      <c r="L329" s="35">
        <v>297835.38</v>
      </c>
      <c r="M329" s="36">
        <v>0.06</v>
      </c>
      <c r="N329" s="35">
        <f t="shared" si="34"/>
        <v>979985.05200000003</v>
      </c>
      <c r="O329" s="35">
        <f t="shared" si="35"/>
        <v>372394.31975999998</v>
      </c>
      <c r="P329" s="57">
        <f t="shared" si="36"/>
        <v>607590.73224000004</v>
      </c>
      <c r="Q329" s="53">
        <f t="shared" si="37"/>
        <v>546831.65901600011</v>
      </c>
    </row>
    <row r="330" spans="2:17" hidden="1" x14ac:dyDescent="0.25">
      <c r="B330" s="45">
        <v>324</v>
      </c>
      <c r="C330" s="22" t="s">
        <v>6462</v>
      </c>
      <c r="D330" s="22">
        <v>1200101890</v>
      </c>
      <c r="E330" s="23" t="s">
        <v>1719</v>
      </c>
      <c r="F330" s="22">
        <v>2015</v>
      </c>
      <c r="G330" s="38">
        <v>44389</v>
      </c>
      <c r="H330" s="22">
        <f t="shared" si="32"/>
        <v>6</v>
      </c>
      <c r="I330" s="22">
        <v>3</v>
      </c>
      <c r="J330" s="39">
        <f t="shared" si="33"/>
        <v>0.31666666666666665</v>
      </c>
      <c r="K330" s="35">
        <v>759702.9</v>
      </c>
      <c r="L330" s="35">
        <v>304649.38</v>
      </c>
      <c r="M330" s="36">
        <v>0.06</v>
      </c>
      <c r="N330" s="35">
        <f t="shared" si="34"/>
        <v>805285.07400000002</v>
      </c>
      <c r="O330" s="35">
        <f t="shared" si="35"/>
        <v>1530041.6406</v>
      </c>
      <c r="P330" s="57">
        <f t="shared" si="36"/>
        <v>40264.253700000001</v>
      </c>
      <c r="Q330" s="53">
        <f t="shared" si="37"/>
        <v>40264.253700000001</v>
      </c>
    </row>
    <row r="331" spans="2:17" hidden="1" x14ac:dyDescent="0.25">
      <c r="B331" s="45">
        <v>325</v>
      </c>
      <c r="C331" s="22" t="s">
        <v>6462</v>
      </c>
      <c r="D331" s="22">
        <v>1200095400</v>
      </c>
      <c r="E331" s="23" t="s">
        <v>1720</v>
      </c>
      <c r="F331" s="22">
        <v>2015</v>
      </c>
      <c r="G331" s="38">
        <v>44389</v>
      </c>
      <c r="H331" s="22">
        <f t="shared" si="32"/>
        <v>6</v>
      </c>
      <c r="I331" s="22">
        <v>15</v>
      </c>
      <c r="J331" s="39">
        <f t="shared" si="33"/>
        <v>6.3333333333333325E-2</v>
      </c>
      <c r="K331" s="35">
        <v>650000</v>
      </c>
      <c r="L331" s="35">
        <v>172141.15</v>
      </c>
      <c r="M331" s="36">
        <v>0.06</v>
      </c>
      <c r="N331" s="35">
        <f t="shared" si="34"/>
        <v>689000</v>
      </c>
      <c r="O331" s="35">
        <f t="shared" si="35"/>
        <v>261819.99999999997</v>
      </c>
      <c r="P331" s="57">
        <f t="shared" si="36"/>
        <v>427180</v>
      </c>
      <c r="Q331" s="53">
        <f t="shared" si="37"/>
        <v>384462</v>
      </c>
    </row>
    <row r="332" spans="2:17" hidden="1" x14ac:dyDescent="0.25">
      <c r="B332" s="45">
        <v>326</v>
      </c>
      <c r="C332" s="22" t="s">
        <v>6462</v>
      </c>
      <c r="D332" s="22">
        <v>1200100920</v>
      </c>
      <c r="E332" s="23" t="s">
        <v>1721</v>
      </c>
      <c r="F332" s="22">
        <v>2015</v>
      </c>
      <c r="G332" s="38">
        <v>44389</v>
      </c>
      <c r="H332" s="22">
        <f t="shared" si="32"/>
        <v>6</v>
      </c>
      <c r="I332" s="22">
        <v>15</v>
      </c>
      <c r="J332" s="39">
        <f t="shared" si="33"/>
        <v>6.3333333333333325E-2</v>
      </c>
      <c r="K332" s="35">
        <v>633690</v>
      </c>
      <c r="L332" s="35">
        <v>220583.47</v>
      </c>
      <c r="M332" s="36">
        <v>0.06</v>
      </c>
      <c r="N332" s="35">
        <f t="shared" si="34"/>
        <v>671711.4</v>
      </c>
      <c r="O332" s="35">
        <f t="shared" si="35"/>
        <v>255250.33199999997</v>
      </c>
      <c r="P332" s="57">
        <f t="shared" si="36"/>
        <v>416461.06800000009</v>
      </c>
      <c r="Q332" s="53">
        <f t="shared" si="37"/>
        <v>374814.96120000008</v>
      </c>
    </row>
    <row r="333" spans="2:17" hidden="1" x14ac:dyDescent="0.25">
      <c r="B333" s="45">
        <v>327</v>
      </c>
      <c r="C333" s="22" t="s">
        <v>6462</v>
      </c>
      <c r="D333" s="22">
        <v>1200101070</v>
      </c>
      <c r="E333" s="23" t="s">
        <v>613</v>
      </c>
      <c r="F333" s="22">
        <v>2015</v>
      </c>
      <c r="G333" s="38">
        <v>44389</v>
      </c>
      <c r="H333" s="22">
        <f t="shared" si="32"/>
        <v>6</v>
      </c>
      <c r="I333" s="22">
        <v>3</v>
      </c>
      <c r="J333" s="39">
        <f t="shared" si="33"/>
        <v>0.31666666666666665</v>
      </c>
      <c r="K333" s="35">
        <v>581405.5</v>
      </c>
      <c r="L333" s="35">
        <v>204818.1</v>
      </c>
      <c r="M333" s="36">
        <v>0.06</v>
      </c>
      <c r="N333" s="35">
        <f t="shared" si="34"/>
        <v>616289.83000000007</v>
      </c>
      <c r="O333" s="35">
        <f t="shared" si="35"/>
        <v>1170950.6770000001</v>
      </c>
      <c r="P333" s="57">
        <f t="shared" si="36"/>
        <v>30814.491500000004</v>
      </c>
      <c r="Q333" s="53">
        <f t="shared" si="37"/>
        <v>30814.491500000004</v>
      </c>
    </row>
    <row r="334" spans="2:17" hidden="1" x14ac:dyDescent="0.25">
      <c r="B334" s="45">
        <v>328</v>
      </c>
      <c r="C334" s="22" t="s">
        <v>6462</v>
      </c>
      <c r="D334" s="22">
        <v>1200102160</v>
      </c>
      <c r="E334" s="23" t="s">
        <v>1722</v>
      </c>
      <c r="F334" s="22">
        <v>2015</v>
      </c>
      <c r="G334" s="38">
        <v>44389</v>
      </c>
      <c r="H334" s="22">
        <f t="shared" si="32"/>
        <v>6</v>
      </c>
      <c r="I334" s="22">
        <v>15</v>
      </c>
      <c r="J334" s="39">
        <f t="shared" si="33"/>
        <v>6.3333333333333325E-2</v>
      </c>
      <c r="K334" s="35">
        <v>456197</v>
      </c>
      <c r="L334" s="35">
        <v>166078.10999999999</v>
      </c>
      <c r="M334" s="36">
        <v>0.06</v>
      </c>
      <c r="N334" s="35">
        <f t="shared" si="34"/>
        <v>483568.82</v>
      </c>
      <c r="O334" s="35">
        <f t="shared" si="35"/>
        <v>183756.15159999998</v>
      </c>
      <c r="P334" s="57">
        <f t="shared" si="36"/>
        <v>299812.66840000002</v>
      </c>
      <c r="Q334" s="53">
        <f t="shared" si="37"/>
        <v>269831.40156000003</v>
      </c>
    </row>
    <row r="335" spans="2:17" hidden="1" x14ac:dyDescent="0.25">
      <c r="B335" s="45">
        <v>329</v>
      </c>
      <c r="C335" s="22" t="s">
        <v>6462</v>
      </c>
      <c r="D335" s="22">
        <v>1200096100</v>
      </c>
      <c r="E335" s="23" t="s">
        <v>1723</v>
      </c>
      <c r="F335" s="22">
        <v>2015</v>
      </c>
      <c r="G335" s="38">
        <v>44389</v>
      </c>
      <c r="H335" s="22">
        <f t="shared" si="32"/>
        <v>6</v>
      </c>
      <c r="I335" s="22">
        <v>15</v>
      </c>
      <c r="J335" s="39">
        <f t="shared" si="33"/>
        <v>6.3333333333333325E-2</v>
      </c>
      <c r="K335" s="35">
        <v>450000</v>
      </c>
      <c r="L335" s="35">
        <v>118433.86</v>
      </c>
      <c r="M335" s="36">
        <v>0.06</v>
      </c>
      <c r="N335" s="35">
        <f t="shared" si="34"/>
        <v>477000</v>
      </c>
      <c r="O335" s="35">
        <f t="shared" si="35"/>
        <v>181259.99999999997</v>
      </c>
      <c r="P335" s="57">
        <f t="shared" si="36"/>
        <v>295740</v>
      </c>
      <c r="Q335" s="53">
        <f t="shared" si="37"/>
        <v>266166</v>
      </c>
    </row>
    <row r="336" spans="2:17" hidden="1" x14ac:dyDescent="0.25">
      <c r="B336" s="45">
        <v>330</v>
      </c>
      <c r="C336" s="22" t="s">
        <v>6462</v>
      </c>
      <c r="D336" s="22">
        <v>1200096110</v>
      </c>
      <c r="E336" s="23" t="s">
        <v>1724</v>
      </c>
      <c r="F336" s="22">
        <v>2015</v>
      </c>
      <c r="G336" s="38">
        <v>44389</v>
      </c>
      <c r="H336" s="22">
        <f t="shared" si="32"/>
        <v>6</v>
      </c>
      <c r="I336" s="22">
        <v>15</v>
      </c>
      <c r="J336" s="39">
        <f t="shared" si="33"/>
        <v>6.3333333333333325E-2</v>
      </c>
      <c r="K336" s="35">
        <v>450000</v>
      </c>
      <c r="L336" s="35">
        <v>118433.86</v>
      </c>
      <c r="M336" s="36">
        <v>0.06</v>
      </c>
      <c r="N336" s="35">
        <f t="shared" si="34"/>
        <v>477000</v>
      </c>
      <c r="O336" s="35">
        <f t="shared" si="35"/>
        <v>181259.99999999997</v>
      </c>
      <c r="P336" s="57">
        <f t="shared" si="36"/>
        <v>295740</v>
      </c>
      <c r="Q336" s="53">
        <f t="shared" si="37"/>
        <v>266166</v>
      </c>
    </row>
    <row r="337" spans="2:17" hidden="1" x14ac:dyDescent="0.25">
      <c r="B337" s="45">
        <v>331</v>
      </c>
      <c r="C337" s="22" t="s">
        <v>6462</v>
      </c>
      <c r="D337" s="22">
        <v>1200102150</v>
      </c>
      <c r="E337" s="23" t="s">
        <v>1725</v>
      </c>
      <c r="F337" s="22">
        <v>2015</v>
      </c>
      <c r="G337" s="38">
        <v>44389</v>
      </c>
      <c r="H337" s="22">
        <f t="shared" si="32"/>
        <v>6</v>
      </c>
      <c r="I337" s="22">
        <v>15</v>
      </c>
      <c r="J337" s="39">
        <f t="shared" si="33"/>
        <v>6.3333333333333325E-2</v>
      </c>
      <c r="K337" s="35">
        <v>423104</v>
      </c>
      <c r="L337" s="35">
        <v>149282.64000000001</v>
      </c>
      <c r="M337" s="36">
        <v>0.06</v>
      </c>
      <c r="N337" s="35">
        <f t="shared" si="34"/>
        <v>448490.24000000005</v>
      </c>
      <c r="O337" s="35">
        <f t="shared" si="35"/>
        <v>170426.29120000001</v>
      </c>
      <c r="P337" s="57">
        <f t="shared" si="36"/>
        <v>278063.94880000001</v>
      </c>
      <c r="Q337" s="53">
        <f t="shared" si="37"/>
        <v>250257.55392000001</v>
      </c>
    </row>
    <row r="338" spans="2:17" hidden="1" x14ac:dyDescent="0.25">
      <c r="B338" s="45">
        <v>332</v>
      </c>
      <c r="C338" s="22" t="s">
        <v>6462</v>
      </c>
      <c r="D338" s="22">
        <v>1200102570</v>
      </c>
      <c r="E338" s="23" t="s">
        <v>1726</v>
      </c>
      <c r="F338" s="22">
        <v>2015</v>
      </c>
      <c r="G338" s="38">
        <v>44389</v>
      </c>
      <c r="H338" s="22">
        <f t="shared" si="32"/>
        <v>6</v>
      </c>
      <c r="I338" s="22">
        <v>3</v>
      </c>
      <c r="J338" s="39">
        <f t="shared" si="33"/>
        <v>0.31666666666666665</v>
      </c>
      <c r="K338" s="35">
        <v>305343</v>
      </c>
      <c r="L338" s="35">
        <v>108512.05</v>
      </c>
      <c r="M338" s="36">
        <v>0.06</v>
      </c>
      <c r="N338" s="35">
        <f t="shared" si="34"/>
        <v>323663.58</v>
      </c>
      <c r="O338" s="35">
        <f t="shared" si="35"/>
        <v>614960.80200000003</v>
      </c>
      <c r="P338" s="57">
        <f t="shared" si="36"/>
        <v>16183.179000000002</v>
      </c>
      <c r="Q338" s="53">
        <f t="shared" si="37"/>
        <v>16183.179000000002</v>
      </c>
    </row>
    <row r="339" spans="2:17" hidden="1" x14ac:dyDescent="0.25">
      <c r="B339" s="45">
        <v>333</v>
      </c>
      <c r="C339" s="22" t="s">
        <v>6462</v>
      </c>
      <c r="D339" s="22">
        <v>1200102560</v>
      </c>
      <c r="E339" s="23" t="s">
        <v>1726</v>
      </c>
      <c r="F339" s="22">
        <v>2015</v>
      </c>
      <c r="G339" s="38">
        <v>44389</v>
      </c>
      <c r="H339" s="22">
        <f t="shared" si="32"/>
        <v>6</v>
      </c>
      <c r="I339" s="22">
        <v>3</v>
      </c>
      <c r="J339" s="39">
        <f t="shared" si="33"/>
        <v>0.31666666666666665</v>
      </c>
      <c r="K339" s="35">
        <v>273975.5</v>
      </c>
      <c r="L339" s="35">
        <v>97364.23</v>
      </c>
      <c r="M339" s="36">
        <v>0.06</v>
      </c>
      <c r="N339" s="35">
        <f t="shared" si="34"/>
        <v>290414.03000000003</v>
      </c>
      <c r="O339" s="35">
        <f t="shared" si="35"/>
        <v>551786.65700000001</v>
      </c>
      <c r="P339" s="57">
        <f t="shared" si="36"/>
        <v>14520.701500000003</v>
      </c>
      <c r="Q339" s="53">
        <f t="shared" si="37"/>
        <v>14520.701500000003</v>
      </c>
    </row>
    <row r="340" spans="2:17" hidden="1" x14ac:dyDescent="0.25">
      <c r="B340" s="45">
        <v>334</v>
      </c>
      <c r="C340" s="22" t="s">
        <v>6462</v>
      </c>
      <c r="D340" s="22">
        <v>1200102050</v>
      </c>
      <c r="E340" s="23" t="s">
        <v>1727</v>
      </c>
      <c r="F340" s="22">
        <v>2015</v>
      </c>
      <c r="G340" s="38">
        <v>44389</v>
      </c>
      <c r="H340" s="22">
        <f t="shared" si="32"/>
        <v>6</v>
      </c>
      <c r="I340" s="22">
        <v>15</v>
      </c>
      <c r="J340" s="39">
        <f t="shared" si="33"/>
        <v>6.3333333333333325E-2</v>
      </c>
      <c r="K340" s="35">
        <v>245700</v>
      </c>
      <c r="L340" s="35">
        <v>85660.79</v>
      </c>
      <c r="M340" s="36">
        <v>0.06</v>
      </c>
      <c r="N340" s="35">
        <f t="shared" si="34"/>
        <v>260442</v>
      </c>
      <c r="O340" s="35">
        <f t="shared" si="35"/>
        <v>98967.959999999992</v>
      </c>
      <c r="P340" s="57">
        <f t="shared" si="36"/>
        <v>161474.04</v>
      </c>
      <c r="Q340" s="53">
        <f t="shared" si="37"/>
        <v>145326.636</v>
      </c>
    </row>
    <row r="341" spans="2:17" hidden="1" x14ac:dyDescent="0.25">
      <c r="B341" s="45">
        <v>335</v>
      </c>
      <c r="C341" s="22" t="s">
        <v>6462</v>
      </c>
      <c r="D341" s="22">
        <v>1200104340</v>
      </c>
      <c r="E341" s="23" t="s">
        <v>1728</v>
      </c>
      <c r="F341" s="22">
        <v>2015</v>
      </c>
      <c r="G341" s="38">
        <v>44389</v>
      </c>
      <c r="H341" s="22">
        <f t="shared" si="32"/>
        <v>6</v>
      </c>
      <c r="I341" s="22">
        <v>15</v>
      </c>
      <c r="J341" s="39">
        <f t="shared" si="33"/>
        <v>6.3333333333333325E-2</v>
      </c>
      <c r="K341" s="35">
        <v>210750</v>
      </c>
      <c r="L341" s="35">
        <v>128746.87</v>
      </c>
      <c r="M341" s="36">
        <v>0.06</v>
      </c>
      <c r="N341" s="35">
        <f t="shared" si="34"/>
        <v>223395</v>
      </c>
      <c r="O341" s="35">
        <f t="shared" si="35"/>
        <v>84890.099999999991</v>
      </c>
      <c r="P341" s="57">
        <f t="shared" si="36"/>
        <v>138504.90000000002</v>
      </c>
      <c r="Q341" s="53">
        <f t="shared" si="37"/>
        <v>124654.41000000002</v>
      </c>
    </row>
    <row r="342" spans="2:17" hidden="1" x14ac:dyDescent="0.25">
      <c r="B342" s="45">
        <v>336</v>
      </c>
      <c r="C342" s="22" t="s">
        <v>6462</v>
      </c>
      <c r="D342" s="22">
        <v>1200099290</v>
      </c>
      <c r="E342" s="23" t="s">
        <v>1729</v>
      </c>
      <c r="F342" s="22">
        <v>2015</v>
      </c>
      <c r="G342" s="38">
        <v>44389</v>
      </c>
      <c r="H342" s="22">
        <f t="shared" si="32"/>
        <v>6</v>
      </c>
      <c r="I342" s="22">
        <v>5</v>
      </c>
      <c r="J342" s="39">
        <f t="shared" si="33"/>
        <v>0.19</v>
      </c>
      <c r="K342" s="35">
        <v>199578</v>
      </c>
      <c r="L342" s="35">
        <v>73832.94</v>
      </c>
      <c r="M342" s="36">
        <v>0.06</v>
      </c>
      <c r="N342" s="35">
        <f t="shared" si="34"/>
        <v>211552.68000000002</v>
      </c>
      <c r="O342" s="35">
        <f t="shared" si="35"/>
        <v>241170.05520000006</v>
      </c>
      <c r="P342" s="57">
        <f t="shared" si="36"/>
        <v>10577.634000000002</v>
      </c>
      <c r="Q342" s="53">
        <f t="shared" si="37"/>
        <v>10577.634000000002</v>
      </c>
    </row>
    <row r="343" spans="2:17" hidden="1" x14ac:dyDescent="0.25">
      <c r="B343" s="45">
        <v>337</v>
      </c>
      <c r="C343" s="22" t="s">
        <v>6462</v>
      </c>
      <c r="D343" s="22">
        <v>1200093850</v>
      </c>
      <c r="E343" s="23" t="s">
        <v>1730</v>
      </c>
      <c r="F343" s="22">
        <v>2015</v>
      </c>
      <c r="G343" s="38">
        <v>44389</v>
      </c>
      <c r="H343" s="22">
        <f t="shared" si="32"/>
        <v>6</v>
      </c>
      <c r="I343" s="22">
        <v>3</v>
      </c>
      <c r="J343" s="39">
        <f t="shared" si="33"/>
        <v>0.31666666666666665</v>
      </c>
      <c r="K343" s="35">
        <v>158950</v>
      </c>
      <c r="L343" s="35">
        <v>42007.51</v>
      </c>
      <c r="M343" s="36">
        <v>0.06</v>
      </c>
      <c r="N343" s="35">
        <f t="shared" si="34"/>
        <v>168487</v>
      </c>
      <c r="O343" s="35">
        <f t="shared" si="35"/>
        <v>320125.3</v>
      </c>
      <c r="P343" s="57">
        <f t="shared" si="36"/>
        <v>8424.35</v>
      </c>
      <c r="Q343" s="53">
        <f t="shared" si="37"/>
        <v>8424.35</v>
      </c>
    </row>
    <row r="344" spans="2:17" hidden="1" x14ac:dyDescent="0.25">
      <c r="B344" s="45">
        <v>338</v>
      </c>
      <c r="C344" s="22" t="s">
        <v>6462</v>
      </c>
      <c r="D344" s="22">
        <v>1200098960</v>
      </c>
      <c r="E344" s="23" t="s">
        <v>1731</v>
      </c>
      <c r="F344" s="22">
        <v>2015</v>
      </c>
      <c r="G344" s="38">
        <v>44389</v>
      </c>
      <c r="H344" s="22">
        <f t="shared" si="32"/>
        <v>6</v>
      </c>
      <c r="I344" s="22">
        <v>5</v>
      </c>
      <c r="J344" s="39">
        <f t="shared" si="33"/>
        <v>0.19</v>
      </c>
      <c r="K344" s="35">
        <v>106715</v>
      </c>
      <c r="L344" s="35">
        <v>36350.18</v>
      </c>
      <c r="M344" s="36">
        <v>0.06</v>
      </c>
      <c r="N344" s="35">
        <f t="shared" si="34"/>
        <v>113117.90000000001</v>
      </c>
      <c r="O344" s="35">
        <f t="shared" si="35"/>
        <v>128954.40600000002</v>
      </c>
      <c r="P344" s="57">
        <f t="shared" si="36"/>
        <v>5655.8950000000004</v>
      </c>
      <c r="Q344" s="53">
        <f t="shared" si="37"/>
        <v>5655.8950000000004</v>
      </c>
    </row>
    <row r="345" spans="2:17" hidden="1" x14ac:dyDescent="0.25">
      <c r="B345" s="45">
        <v>339</v>
      </c>
      <c r="C345" s="22" t="s">
        <v>6462</v>
      </c>
      <c r="D345" s="22">
        <v>1200095980</v>
      </c>
      <c r="E345" s="23" t="s">
        <v>1732</v>
      </c>
      <c r="F345" s="22">
        <v>2015</v>
      </c>
      <c r="G345" s="38">
        <v>44389</v>
      </c>
      <c r="H345" s="22">
        <f t="shared" si="32"/>
        <v>6</v>
      </c>
      <c r="I345" s="22">
        <v>15</v>
      </c>
      <c r="J345" s="39">
        <f t="shared" si="33"/>
        <v>6.3333333333333325E-2</v>
      </c>
      <c r="K345" s="35">
        <v>103172</v>
      </c>
      <c r="L345" s="35">
        <v>33358.22</v>
      </c>
      <c r="M345" s="36">
        <v>0.06</v>
      </c>
      <c r="N345" s="35">
        <f t="shared" si="34"/>
        <v>109362.32</v>
      </c>
      <c r="O345" s="35">
        <f t="shared" si="35"/>
        <v>41557.681599999996</v>
      </c>
      <c r="P345" s="57">
        <f t="shared" si="36"/>
        <v>67804.638400000011</v>
      </c>
      <c r="Q345" s="53">
        <f t="shared" si="37"/>
        <v>61024.174560000014</v>
      </c>
    </row>
    <row r="346" spans="2:17" hidden="1" x14ac:dyDescent="0.25">
      <c r="B346" s="45">
        <v>340</v>
      </c>
      <c r="C346" s="22" t="s">
        <v>6462</v>
      </c>
      <c r="D346" s="22">
        <v>1200092290</v>
      </c>
      <c r="E346" s="23" t="s">
        <v>1733</v>
      </c>
      <c r="F346" s="22">
        <v>2015</v>
      </c>
      <c r="G346" s="38">
        <v>44389</v>
      </c>
      <c r="H346" s="22">
        <f t="shared" si="32"/>
        <v>6</v>
      </c>
      <c r="I346" s="22">
        <v>3</v>
      </c>
      <c r="J346" s="39">
        <f t="shared" si="33"/>
        <v>0.31666666666666665</v>
      </c>
      <c r="K346" s="35">
        <v>98600</v>
      </c>
      <c r="L346" s="35">
        <v>33997.629999999997</v>
      </c>
      <c r="M346" s="36">
        <v>0.06</v>
      </c>
      <c r="N346" s="35">
        <f t="shared" si="34"/>
        <v>104516</v>
      </c>
      <c r="O346" s="35">
        <f t="shared" si="35"/>
        <v>198580.4</v>
      </c>
      <c r="P346" s="57">
        <f t="shared" si="36"/>
        <v>5225.8</v>
      </c>
      <c r="Q346" s="53">
        <f t="shared" si="37"/>
        <v>5225.8</v>
      </c>
    </row>
    <row r="347" spans="2:17" hidden="1" x14ac:dyDescent="0.25">
      <c r="B347" s="45">
        <v>341</v>
      </c>
      <c r="C347" s="22" t="s">
        <v>6462</v>
      </c>
      <c r="D347" s="22">
        <v>1200092300</v>
      </c>
      <c r="E347" s="23" t="s">
        <v>1733</v>
      </c>
      <c r="F347" s="22">
        <v>2015</v>
      </c>
      <c r="G347" s="38">
        <v>44389</v>
      </c>
      <c r="H347" s="22">
        <f t="shared" si="32"/>
        <v>6</v>
      </c>
      <c r="I347" s="22">
        <v>3</v>
      </c>
      <c r="J347" s="39">
        <f t="shared" si="33"/>
        <v>0.31666666666666665</v>
      </c>
      <c r="K347" s="35">
        <v>98600</v>
      </c>
      <c r="L347" s="35">
        <v>33997.629999999997</v>
      </c>
      <c r="M347" s="36">
        <v>0.06</v>
      </c>
      <c r="N347" s="35">
        <f t="shared" si="34"/>
        <v>104516</v>
      </c>
      <c r="O347" s="35">
        <f t="shared" si="35"/>
        <v>198580.4</v>
      </c>
      <c r="P347" s="57">
        <f t="shared" si="36"/>
        <v>5225.8</v>
      </c>
      <c r="Q347" s="53">
        <f t="shared" si="37"/>
        <v>5225.8</v>
      </c>
    </row>
    <row r="348" spans="2:17" hidden="1" x14ac:dyDescent="0.25">
      <c r="B348" s="45">
        <v>342</v>
      </c>
      <c r="C348" s="22" t="s">
        <v>6462</v>
      </c>
      <c r="D348" s="22">
        <v>1200092680</v>
      </c>
      <c r="E348" s="23" t="s">
        <v>1734</v>
      </c>
      <c r="F348" s="22">
        <v>2015</v>
      </c>
      <c r="G348" s="38">
        <v>44389</v>
      </c>
      <c r="H348" s="22">
        <f t="shared" si="32"/>
        <v>6</v>
      </c>
      <c r="I348" s="22">
        <v>3</v>
      </c>
      <c r="J348" s="39">
        <f t="shared" si="33"/>
        <v>0.31666666666666665</v>
      </c>
      <c r="K348" s="35">
        <v>98600</v>
      </c>
      <c r="L348" s="35">
        <v>33997.629999999997</v>
      </c>
      <c r="M348" s="36">
        <v>0.06</v>
      </c>
      <c r="N348" s="35">
        <f t="shared" si="34"/>
        <v>104516</v>
      </c>
      <c r="O348" s="35">
        <f t="shared" si="35"/>
        <v>198580.4</v>
      </c>
      <c r="P348" s="57">
        <f t="shared" si="36"/>
        <v>5225.8</v>
      </c>
      <c r="Q348" s="53">
        <f t="shared" si="37"/>
        <v>5225.8</v>
      </c>
    </row>
    <row r="349" spans="2:17" hidden="1" x14ac:dyDescent="0.25">
      <c r="B349" s="45">
        <v>343</v>
      </c>
      <c r="C349" s="22" t="s">
        <v>6462</v>
      </c>
      <c r="D349" s="22">
        <v>1200105970</v>
      </c>
      <c r="E349" s="23" t="s">
        <v>1735</v>
      </c>
      <c r="F349" s="22">
        <v>2015</v>
      </c>
      <c r="G349" s="38">
        <v>44389</v>
      </c>
      <c r="H349" s="22">
        <f t="shared" si="32"/>
        <v>6</v>
      </c>
      <c r="I349" s="22">
        <v>5</v>
      </c>
      <c r="J349" s="39">
        <f t="shared" si="33"/>
        <v>0.19</v>
      </c>
      <c r="K349" s="35">
        <v>90545</v>
      </c>
      <c r="L349" s="35">
        <v>32210.86</v>
      </c>
      <c r="M349" s="36">
        <v>0.06</v>
      </c>
      <c r="N349" s="35">
        <f t="shared" si="34"/>
        <v>95977.700000000012</v>
      </c>
      <c r="O349" s="35">
        <f t="shared" si="35"/>
        <v>109414.57800000002</v>
      </c>
      <c r="P349" s="57">
        <f t="shared" si="36"/>
        <v>4798.8850000000011</v>
      </c>
      <c r="Q349" s="53">
        <f t="shared" si="37"/>
        <v>4798.8850000000011</v>
      </c>
    </row>
    <row r="350" spans="2:17" hidden="1" x14ac:dyDescent="0.25">
      <c r="B350" s="45">
        <v>344</v>
      </c>
      <c r="C350" s="22" t="s">
        <v>6462</v>
      </c>
      <c r="D350" s="22">
        <v>1200102790</v>
      </c>
      <c r="E350" s="23" t="s">
        <v>1736</v>
      </c>
      <c r="F350" s="22">
        <v>2015</v>
      </c>
      <c r="G350" s="38">
        <v>44389</v>
      </c>
      <c r="H350" s="22">
        <f t="shared" si="32"/>
        <v>6</v>
      </c>
      <c r="I350" s="22">
        <v>5</v>
      </c>
      <c r="J350" s="39">
        <f t="shared" si="33"/>
        <v>0.19</v>
      </c>
      <c r="K350" s="35">
        <v>88200</v>
      </c>
      <c r="L350" s="35">
        <v>30975</v>
      </c>
      <c r="M350" s="36">
        <v>0.06</v>
      </c>
      <c r="N350" s="35">
        <f t="shared" si="34"/>
        <v>93492</v>
      </c>
      <c r="O350" s="35">
        <f t="shared" si="35"/>
        <v>106580.88</v>
      </c>
      <c r="P350" s="57">
        <f t="shared" si="36"/>
        <v>4674.6000000000004</v>
      </c>
      <c r="Q350" s="53">
        <f t="shared" si="37"/>
        <v>4674.6000000000004</v>
      </c>
    </row>
    <row r="351" spans="2:17" hidden="1" x14ac:dyDescent="0.25">
      <c r="B351" s="45">
        <v>345</v>
      </c>
      <c r="C351" s="22" t="s">
        <v>6462</v>
      </c>
      <c r="D351" s="22">
        <v>1200099300</v>
      </c>
      <c r="E351" s="23" t="s">
        <v>1737</v>
      </c>
      <c r="F351" s="22">
        <v>2015</v>
      </c>
      <c r="G351" s="38">
        <v>44389</v>
      </c>
      <c r="H351" s="22">
        <f t="shared" si="32"/>
        <v>6</v>
      </c>
      <c r="I351" s="22">
        <v>5</v>
      </c>
      <c r="J351" s="39">
        <f t="shared" si="33"/>
        <v>0.19</v>
      </c>
      <c r="K351" s="35">
        <v>76500</v>
      </c>
      <c r="L351" s="35">
        <v>26155.99</v>
      </c>
      <c r="M351" s="36">
        <v>0.06</v>
      </c>
      <c r="N351" s="35">
        <f t="shared" si="34"/>
        <v>81090</v>
      </c>
      <c r="O351" s="35">
        <f t="shared" si="35"/>
        <v>92442.6</v>
      </c>
      <c r="P351" s="57">
        <f t="shared" si="36"/>
        <v>4054.5</v>
      </c>
      <c r="Q351" s="53">
        <f t="shared" si="37"/>
        <v>4054.5</v>
      </c>
    </row>
    <row r="352" spans="2:17" hidden="1" x14ac:dyDescent="0.25">
      <c r="B352" s="45">
        <v>346</v>
      </c>
      <c r="C352" s="22" t="s">
        <v>6462</v>
      </c>
      <c r="D352" s="22">
        <v>1200092930</v>
      </c>
      <c r="E352" s="23" t="s">
        <v>1738</v>
      </c>
      <c r="F352" s="22">
        <v>2015</v>
      </c>
      <c r="G352" s="38">
        <v>44389</v>
      </c>
      <c r="H352" s="22">
        <f t="shared" si="32"/>
        <v>6</v>
      </c>
      <c r="I352" s="22">
        <v>3</v>
      </c>
      <c r="J352" s="39">
        <f t="shared" si="33"/>
        <v>0.31666666666666665</v>
      </c>
      <c r="K352" s="35">
        <v>69000</v>
      </c>
      <c r="L352" s="35">
        <v>33472.78</v>
      </c>
      <c r="M352" s="36">
        <v>0.06</v>
      </c>
      <c r="N352" s="35">
        <f t="shared" si="34"/>
        <v>73140</v>
      </c>
      <c r="O352" s="35">
        <f t="shared" si="35"/>
        <v>138966</v>
      </c>
      <c r="P352" s="57">
        <f t="shared" si="36"/>
        <v>3657</v>
      </c>
      <c r="Q352" s="53">
        <f t="shared" si="37"/>
        <v>3657</v>
      </c>
    </row>
    <row r="353" spans="2:17" hidden="1" x14ac:dyDescent="0.25">
      <c r="B353" s="45">
        <v>347</v>
      </c>
      <c r="C353" s="22" t="s">
        <v>6462</v>
      </c>
      <c r="D353" s="22">
        <v>1200096620</v>
      </c>
      <c r="E353" s="23" t="s">
        <v>1739</v>
      </c>
      <c r="F353" s="22">
        <v>2015</v>
      </c>
      <c r="G353" s="38">
        <v>44389</v>
      </c>
      <c r="H353" s="22">
        <f t="shared" si="32"/>
        <v>6</v>
      </c>
      <c r="I353" s="22">
        <v>15</v>
      </c>
      <c r="J353" s="39">
        <f t="shared" si="33"/>
        <v>6.3333333333333325E-2</v>
      </c>
      <c r="K353" s="35">
        <v>36261</v>
      </c>
      <c r="L353" s="35">
        <v>9815.57</v>
      </c>
      <c r="M353" s="36">
        <v>0.06</v>
      </c>
      <c r="N353" s="35">
        <f t="shared" si="34"/>
        <v>38436.660000000003</v>
      </c>
      <c r="O353" s="35">
        <f t="shared" si="35"/>
        <v>14605.9308</v>
      </c>
      <c r="P353" s="57">
        <f t="shared" si="36"/>
        <v>23830.729200000002</v>
      </c>
      <c r="Q353" s="53">
        <f t="shared" si="37"/>
        <v>21447.656280000003</v>
      </c>
    </row>
    <row r="354" spans="2:17" hidden="1" x14ac:dyDescent="0.25">
      <c r="B354" s="45">
        <v>348</v>
      </c>
      <c r="C354" s="22" t="s">
        <v>6462</v>
      </c>
      <c r="D354" s="22">
        <v>1200099310</v>
      </c>
      <c r="E354" s="23" t="s">
        <v>1740</v>
      </c>
      <c r="F354" s="22">
        <v>2015</v>
      </c>
      <c r="G354" s="38">
        <v>44389</v>
      </c>
      <c r="H354" s="22">
        <f t="shared" si="32"/>
        <v>6</v>
      </c>
      <c r="I354" s="22">
        <v>15</v>
      </c>
      <c r="J354" s="39">
        <f t="shared" si="33"/>
        <v>6.3333333333333325E-2</v>
      </c>
      <c r="K354" s="35">
        <v>36180</v>
      </c>
      <c r="L354" s="35">
        <v>12369.66</v>
      </c>
      <c r="M354" s="36">
        <v>0.06</v>
      </c>
      <c r="N354" s="35">
        <f t="shared" si="34"/>
        <v>38350.800000000003</v>
      </c>
      <c r="O354" s="35">
        <f t="shared" si="35"/>
        <v>14573.303999999998</v>
      </c>
      <c r="P354" s="57">
        <f t="shared" si="36"/>
        <v>23777.496000000006</v>
      </c>
      <c r="Q354" s="53">
        <f t="shared" si="37"/>
        <v>21399.746400000007</v>
      </c>
    </row>
    <row r="355" spans="2:17" hidden="1" x14ac:dyDescent="0.25">
      <c r="B355" s="45">
        <v>349</v>
      </c>
      <c r="C355" s="22" t="s">
        <v>6462</v>
      </c>
      <c r="D355" s="22">
        <v>1200100740</v>
      </c>
      <c r="E355" s="23" t="s">
        <v>1741</v>
      </c>
      <c r="F355" s="22">
        <v>2015</v>
      </c>
      <c r="G355" s="38">
        <v>44389</v>
      </c>
      <c r="H355" s="22">
        <f t="shared" si="32"/>
        <v>6</v>
      </c>
      <c r="I355" s="22">
        <v>15</v>
      </c>
      <c r="J355" s="39">
        <f t="shared" si="33"/>
        <v>6.3333333333333325E-2</v>
      </c>
      <c r="K355" s="35">
        <v>21000</v>
      </c>
      <c r="L355" s="35">
        <v>11483.26</v>
      </c>
      <c r="M355" s="36">
        <v>0.06</v>
      </c>
      <c r="N355" s="35">
        <f t="shared" si="34"/>
        <v>22260</v>
      </c>
      <c r="O355" s="35">
        <f t="shared" si="35"/>
        <v>8458.7999999999993</v>
      </c>
      <c r="P355" s="57">
        <f t="shared" si="36"/>
        <v>13801.2</v>
      </c>
      <c r="Q355" s="53">
        <f t="shared" si="37"/>
        <v>12421.080000000002</v>
      </c>
    </row>
    <row r="356" spans="2:17" hidden="1" x14ac:dyDescent="0.25">
      <c r="B356" s="45">
        <v>350</v>
      </c>
      <c r="C356" s="22" t="s">
        <v>6462</v>
      </c>
      <c r="D356" s="22">
        <v>1200098500</v>
      </c>
      <c r="E356" s="23" t="s">
        <v>1742</v>
      </c>
      <c r="F356" s="22">
        <v>2015</v>
      </c>
      <c r="G356" s="38">
        <v>44389</v>
      </c>
      <c r="H356" s="22">
        <f t="shared" si="32"/>
        <v>6</v>
      </c>
      <c r="I356" s="22">
        <v>15</v>
      </c>
      <c r="J356" s="39">
        <f t="shared" si="33"/>
        <v>6.3333333333333325E-2</v>
      </c>
      <c r="K356" s="35">
        <v>20900</v>
      </c>
      <c r="L356" s="35">
        <v>6796.1</v>
      </c>
      <c r="M356" s="36">
        <v>0.06</v>
      </c>
      <c r="N356" s="35">
        <f t="shared" si="34"/>
        <v>22154</v>
      </c>
      <c r="O356" s="35">
        <f t="shared" si="35"/>
        <v>8418.5199999999986</v>
      </c>
      <c r="P356" s="57">
        <f t="shared" si="36"/>
        <v>13735.480000000001</v>
      </c>
      <c r="Q356" s="53">
        <f t="shared" si="37"/>
        <v>12361.932000000001</v>
      </c>
    </row>
    <row r="357" spans="2:17" hidden="1" x14ac:dyDescent="0.25">
      <c r="B357" s="45">
        <v>351</v>
      </c>
      <c r="C357" s="22" t="s">
        <v>6462</v>
      </c>
      <c r="D357" s="22">
        <v>1200102200</v>
      </c>
      <c r="E357" s="23" t="s">
        <v>1743</v>
      </c>
      <c r="F357" s="22">
        <v>2015</v>
      </c>
      <c r="G357" s="38">
        <v>44389</v>
      </c>
      <c r="H357" s="22">
        <f t="shared" si="32"/>
        <v>6</v>
      </c>
      <c r="I357" s="22">
        <v>15</v>
      </c>
      <c r="J357" s="39">
        <f t="shared" si="33"/>
        <v>6.3333333333333325E-2</v>
      </c>
      <c r="K357" s="35">
        <v>20165</v>
      </c>
      <c r="L357" s="35">
        <v>7045.71</v>
      </c>
      <c r="M357" s="36">
        <v>0.06</v>
      </c>
      <c r="N357" s="35">
        <f t="shared" si="34"/>
        <v>21374.9</v>
      </c>
      <c r="O357" s="35">
        <f t="shared" si="35"/>
        <v>8122.4619999999995</v>
      </c>
      <c r="P357" s="57">
        <f t="shared" si="36"/>
        <v>13252.438000000002</v>
      </c>
      <c r="Q357" s="53">
        <f t="shared" si="37"/>
        <v>11927.194200000002</v>
      </c>
    </row>
    <row r="358" spans="2:17" hidden="1" x14ac:dyDescent="0.25">
      <c r="B358" s="45">
        <v>352</v>
      </c>
      <c r="C358" s="22" t="s">
        <v>6462</v>
      </c>
      <c r="D358" s="22">
        <v>1200098460</v>
      </c>
      <c r="E358" s="23" t="s">
        <v>1744</v>
      </c>
      <c r="F358" s="22">
        <v>2015</v>
      </c>
      <c r="G358" s="38">
        <v>44389</v>
      </c>
      <c r="H358" s="22">
        <f t="shared" si="32"/>
        <v>6</v>
      </c>
      <c r="I358" s="22">
        <v>5</v>
      </c>
      <c r="J358" s="39">
        <f t="shared" si="33"/>
        <v>0.19</v>
      </c>
      <c r="K358" s="35">
        <v>13000</v>
      </c>
      <c r="L358" s="35">
        <v>3548.57</v>
      </c>
      <c r="M358" s="36">
        <v>0.06</v>
      </c>
      <c r="N358" s="35">
        <f t="shared" si="34"/>
        <v>13780</v>
      </c>
      <c r="O358" s="35">
        <f t="shared" si="35"/>
        <v>15709.200000000003</v>
      </c>
      <c r="P358" s="57">
        <f t="shared" si="36"/>
        <v>689</v>
      </c>
      <c r="Q358" s="53">
        <f t="shared" si="37"/>
        <v>689</v>
      </c>
    </row>
    <row r="359" spans="2:17" hidden="1" x14ac:dyDescent="0.25">
      <c r="B359" s="45">
        <v>353</v>
      </c>
      <c r="C359" s="22" t="s">
        <v>6462</v>
      </c>
      <c r="D359" s="22">
        <v>1200096380</v>
      </c>
      <c r="E359" s="23" t="s">
        <v>1745</v>
      </c>
      <c r="F359" s="22">
        <v>2015</v>
      </c>
      <c r="G359" s="38">
        <v>44389</v>
      </c>
      <c r="H359" s="22">
        <f t="shared" si="32"/>
        <v>6</v>
      </c>
      <c r="I359" s="22">
        <v>5</v>
      </c>
      <c r="J359" s="39">
        <f t="shared" si="33"/>
        <v>0.19</v>
      </c>
      <c r="K359" s="35">
        <v>8640</v>
      </c>
      <c r="L359" s="35">
        <v>2821.54</v>
      </c>
      <c r="M359" s="36">
        <v>0.06</v>
      </c>
      <c r="N359" s="35">
        <f t="shared" si="34"/>
        <v>9158.4</v>
      </c>
      <c r="O359" s="35">
        <f t="shared" si="35"/>
        <v>10440.576000000001</v>
      </c>
      <c r="P359" s="57">
        <f t="shared" si="36"/>
        <v>457.92</v>
      </c>
      <c r="Q359" s="53">
        <f t="shared" si="37"/>
        <v>457.92</v>
      </c>
    </row>
    <row r="360" spans="2:17" hidden="1" x14ac:dyDescent="0.25">
      <c r="B360" s="45">
        <v>354</v>
      </c>
      <c r="C360" s="22" t="s">
        <v>6462</v>
      </c>
      <c r="D360" s="22">
        <v>1200095230</v>
      </c>
      <c r="E360" s="23" t="s">
        <v>1746</v>
      </c>
      <c r="F360" s="22">
        <v>2015</v>
      </c>
      <c r="G360" s="38">
        <v>44389</v>
      </c>
      <c r="H360" s="22">
        <f t="shared" si="32"/>
        <v>6</v>
      </c>
      <c r="I360" s="22">
        <v>5</v>
      </c>
      <c r="J360" s="39">
        <f t="shared" si="33"/>
        <v>0.19</v>
      </c>
      <c r="K360" s="35">
        <v>6768</v>
      </c>
      <c r="L360" s="35">
        <v>1775.03</v>
      </c>
      <c r="M360" s="36">
        <v>0.06</v>
      </c>
      <c r="N360" s="35">
        <f t="shared" si="34"/>
        <v>7174.08</v>
      </c>
      <c r="O360" s="35">
        <f t="shared" si="35"/>
        <v>8178.4512000000004</v>
      </c>
      <c r="P360" s="57">
        <f t="shared" si="36"/>
        <v>358.70400000000001</v>
      </c>
      <c r="Q360" s="53">
        <f t="shared" si="37"/>
        <v>358.70400000000001</v>
      </c>
    </row>
    <row r="361" spans="2:17" hidden="1" x14ac:dyDescent="0.25">
      <c r="B361" s="45">
        <v>355</v>
      </c>
      <c r="C361" s="22" t="s">
        <v>6462</v>
      </c>
      <c r="D361" s="22">
        <v>1200098660</v>
      </c>
      <c r="E361" s="23" t="s">
        <v>1747</v>
      </c>
      <c r="F361" s="22">
        <v>2015</v>
      </c>
      <c r="G361" s="38">
        <v>44389</v>
      </c>
      <c r="H361" s="22">
        <f t="shared" si="32"/>
        <v>6</v>
      </c>
      <c r="I361" s="22">
        <v>5</v>
      </c>
      <c r="J361" s="39">
        <f t="shared" si="33"/>
        <v>0.19</v>
      </c>
      <c r="K361" s="35">
        <v>6268.5</v>
      </c>
      <c r="L361" s="35">
        <v>2046.45</v>
      </c>
      <c r="M361" s="36">
        <v>0.06</v>
      </c>
      <c r="N361" s="35">
        <f t="shared" si="34"/>
        <v>6644.6100000000006</v>
      </c>
      <c r="O361" s="35">
        <f t="shared" si="35"/>
        <v>7574.8554000000013</v>
      </c>
      <c r="P361" s="57">
        <f t="shared" si="36"/>
        <v>332.23050000000006</v>
      </c>
      <c r="Q361" s="53">
        <f t="shared" si="37"/>
        <v>332.23050000000006</v>
      </c>
    </row>
    <row r="362" spans="2:17" hidden="1" x14ac:dyDescent="0.25">
      <c r="B362" s="45">
        <v>356</v>
      </c>
      <c r="C362" s="22" t="s">
        <v>6462</v>
      </c>
      <c r="D362" s="22">
        <v>1200124340</v>
      </c>
      <c r="E362" s="23" t="s">
        <v>1748</v>
      </c>
      <c r="F362" s="22">
        <v>2016</v>
      </c>
      <c r="G362" s="38">
        <v>44389</v>
      </c>
      <c r="H362" s="22">
        <f t="shared" si="32"/>
        <v>5</v>
      </c>
      <c r="I362" s="22">
        <v>15</v>
      </c>
      <c r="J362" s="39">
        <f t="shared" si="33"/>
        <v>6.3333333333333325E-2</v>
      </c>
      <c r="K362" s="35">
        <v>1801800</v>
      </c>
      <c r="L362" s="35">
        <v>870514</v>
      </c>
      <c r="M362" s="36">
        <v>0.06</v>
      </c>
      <c r="N362" s="35">
        <f t="shared" si="34"/>
        <v>1909908</v>
      </c>
      <c r="O362" s="35">
        <f t="shared" si="35"/>
        <v>604804.19999999995</v>
      </c>
      <c r="P362" s="57">
        <f t="shared" si="36"/>
        <v>1305103.8</v>
      </c>
      <c r="Q362" s="53">
        <f t="shared" si="37"/>
        <v>1174593.4200000002</v>
      </c>
    </row>
    <row r="363" spans="2:17" hidden="1" x14ac:dyDescent="0.25">
      <c r="B363" s="45">
        <v>357</v>
      </c>
      <c r="C363" s="22" t="s">
        <v>6462</v>
      </c>
      <c r="D363" s="22">
        <v>1200110890</v>
      </c>
      <c r="E363" s="23" t="s">
        <v>1749</v>
      </c>
      <c r="F363" s="22">
        <v>2016</v>
      </c>
      <c r="G363" s="38">
        <v>44389</v>
      </c>
      <c r="H363" s="22">
        <f t="shared" si="32"/>
        <v>5</v>
      </c>
      <c r="I363" s="22">
        <v>15</v>
      </c>
      <c r="J363" s="39">
        <f t="shared" si="33"/>
        <v>6.3333333333333325E-2</v>
      </c>
      <c r="K363" s="35">
        <v>1745689</v>
      </c>
      <c r="L363" s="35">
        <v>1100462.25</v>
      </c>
      <c r="M363" s="36">
        <v>0.06</v>
      </c>
      <c r="N363" s="35">
        <f t="shared" si="34"/>
        <v>1850430.34</v>
      </c>
      <c r="O363" s="35">
        <f t="shared" si="35"/>
        <v>585969.60766666662</v>
      </c>
      <c r="P363" s="57">
        <f t="shared" si="36"/>
        <v>1264460.7323333335</v>
      </c>
      <c r="Q363" s="53">
        <f t="shared" si="37"/>
        <v>1138014.6591</v>
      </c>
    </row>
    <row r="364" spans="2:17" hidden="1" x14ac:dyDescent="0.25">
      <c r="B364" s="45">
        <v>358</v>
      </c>
      <c r="C364" s="22" t="s">
        <v>6462</v>
      </c>
      <c r="D364" s="22">
        <v>1200110910</v>
      </c>
      <c r="E364" s="23" t="s">
        <v>1750</v>
      </c>
      <c r="F364" s="22">
        <v>2016</v>
      </c>
      <c r="G364" s="38">
        <v>44389</v>
      </c>
      <c r="H364" s="22">
        <f t="shared" si="32"/>
        <v>5</v>
      </c>
      <c r="I364" s="22">
        <v>15</v>
      </c>
      <c r="J364" s="39">
        <f t="shared" si="33"/>
        <v>6.3333333333333325E-2</v>
      </c>
      <c r="K364" s="35">
        <v>1418891</v>
      </c>
      <c r="L364" s="35">
        <v>894452.59</v>
      </c>
      <c r="M364" s="36">
        <v>0.06</v>
      </c>
      <c r="N364" s="35">
        <f t="shared" si="34"/>
        <v>1504024.46</v>
      </c>
      <c r="O364" s="35">
        <f t="shared" si="35"/>
        <v>476274.41233333328</v>
      </c>
      <c r="P364" s="57">
        <f t="shared" si="36"/>
        <v>1027750.0476666667</v>
      </c>
      <c r="Q364" s="53">
        <f t="shared" si="37"/>
        <v>924975.0429</v>
      </c>
    </row>
    <row r="365" spans="2:17" hidden="1" x14ac:dyDescent="0.25">
      <c r="B365" s="45">
        <v>359</v>
      </c>
      <c r="C365" s="22" t="s">
        <v>6462</v>
      </c>
      <c r="D365" s="22">
        <v>1200110900</v>
      </c>
      <c r="E365" s="23" t="s">
        <v>1751</v>
      </c>
      <c r="F365" s="22">
        <v>2016</v>
      </c>
      <c r="G365" s="38">
        <v>44389</v>
      </c>
      <c r="H365" s="22">
        <f t="shared" si="32"/>
        <v>5</v>
      </c>
      <c r="I365" s="22">
        <v>15</v>
      </c>
      <c r="J365" s="39">
        <f t="shared" si="33"/>
        <v>6.3333333333333325E-2</v>
      </c>
      <c r="K365" s="35">
        <v>1405240</v>
      </c>
      <c r="L365" s="35">
        <v>885847.12</v>
      </c>
      <c r="M365" s="36">
        <v>0.06</v>
      </c>
      <c r="N365" s="35">
        <f t="shared" si="34"/>
        <v>1489554.4000000001</v>
      </c>
      <c r="O365" s="35">
        <f t="shared" si="35"/>
        <v>471692.22666666668</v>
      </c>
      <c r="P365" s="57">
        <f t="shared" si="36"/>
        <v>1017862.1733333335</v>
      </c>
      <c r="Q365" s="53">
        <f t="shared" si="37"/>
        <v>916075.95600000012</v>
      </c>
    </row>
    <row r="366" spans="2:17" hidden="1" x14ac:dyDescent="0.25">
      <c r="B366" s="45">
        <v>360</v>
      </c>
      <c r="C366" s="22" t="s">
        <v>6462</v>
      </c>
      <c r="D366" s="22">
        <v>1200110930</v>
      </c>
      <c r="E366" s="23" t="s">
        <v>1752</v>
      </c>
      <c r="F366" s="22">
        <v>2016</v>
      </c>
      <c r="G366" s="38">
        <v>44389</v>
      </c>
      <c r="H366" s="22">
        <f t="shared" si="32"/>
        <v>5</v>
      </c>
      <c r="I366" s="22">
        <v>15</v>
      </c>
      <c r="J366" s="39">
        <f t="shared" si="33"/>
        <v>6.3333333333333325E-2</v>
      </c>
      <c r="K366" s="35">
        <v>230383.8</v>
      </c>
      <c r="L366" s="35">
        <v>145231.29999999999</v>
      </c>
      <c r="M366" s="36">
        <v>0.06</v>
      </c>
      <c r="N366" s="35">
        <f t="shared" si="34"/>
        <v>244206.82800000001</v>
      </c>
      <c r="O366" s="35">
        <f t="shared" si="35"/>
        <v>77332.162200000006</v>
      </c>
      <c r="P366" s="57">
        <f t="shared" si="36"/>
        <v>166874.66580000002</v>
      </c>
      <c r="Q366" s="53">
        <f t="shared" si="37"/>
        <v>150187.19922000001</v>
      </c>
    </row>
    <row r="367" spans="2:17" hidden="1" x14ac:dyDescent="0.25">
      <c r="B367" s="45">
        <v>361</v>
      </c>
      <c r="C367" s="22" t="s">
        <v>6462</v>
      </c>
      <c r="D367" s="22">
        <v>1200102760</v>
      </c>
      <c r="E367" s="23" t="s">
        <v>1753</v>
      </c>
      <c r="F367" s="22">
        <v>2016</v>
      </c>
      <c r="G367" s="38">
        <v>44389</v>
      </c>
      <c r="H367" s="22">
        <f t="shared" si="32"/>
        <v>5</v>
      </c>
      <c r="I367" s="22">
        <v>5</v>
      </c>
      <c r="J367" s="39">
        <f t="shared" si="33"/>
        <v>0.19</v>
      </c>
      <c r="K367" s="35">
        <v>81200</v>
      </c>
      <c r="L367" s="35">
        <v>30454.42</v>
      </c>
      <c r="M367" s="36">
        <v>0.06</v>
      </c>
      <c r="N367" s="35">
        <f t="shared" si="34"/>
        <v>86072</v>
      </c>
      <c r="O367" s="35">
        <f t="shared" si="35"/>
        <v>81768.399999999994</v>
      </c>
      <c r="P367" s="57">
        <f t="shared" si="36"/>
        <v>4303.6000000000058</v>
      </c>
      <c r="Q367" s="53">
        <f t="shared" si="37"/>
        <v>3873.2400000000052</v>
      </c>
    </row>
    <row r="368" spans="2:17" hidden="1" x14ac:dyDescent="0.25">
      <c r="B368" s="45">
        <v>362</v>
      </c>
      <c r="C368" s="22" t="s">
        <v>6462</v>
      </c>
      <c r="D368" s="22">
        <v>1200121510</v>
      </c>
      <c r="E368" s="23" t="s">
        <v>1754</v>
      </c>
      <c r="F368" s="22">
        <v>2016</v>
      </c>
      <c r="G368" s="38">
        <v>44389</v>
      </c>
      <c r="H368" s="22">
        <f t="shared" si="32"/>
        <v>5</v>
      </c>
      <c r="I368" s="22">
        <v>15</v>
      </c>
      <c r="J368" s="39">
        <f t="shared" si="33"/>
        <v>6.3333333333333325E-2</v>
      </c>
      <c r="K368" s="35">
        <v>35600</v>
      </c>
      <c r="L368" s="35">
        <v>16783.650000000001</v>
      </c>
      <c r="M368" s="36">
        <v>0.06</v>
      </c>
      <c r="N368" s="35">
        <f t="shared" si="34"/>
        <v>37736</v>
      </c>
      <c r="O368" s="35">
        <f t="shared" si="35"/>
        <v>11949.733333333334</v>
      </c>
      <c r="P368" s="57">
        <f t="shared" si="36"/>
        <v>25786.266666666666</v>
      </c>
      <c r="Q368" s="53">
        <f t="shared" si="37"/>
        <v>23207.64</v>
      </c>
    </row>
    <row r="369" spans="2:17" hidden="1" x14ac:dyDescent="0.25">
      <c r="B369" s="45">
        <v>363</v>
      </c>
      <c r="C369" s="22" t="s">
        <v>6462</v>
      </c>
      <c r="D369" s="22">
        <v>1200123010</v>
      </c>
      <c r="E369" s="23" t="s">
        <v>1755</v>
      </c>
      <c r="F369" s="22">
        <v>2016</v>
      </c>
      <c r="G369" s="38">
        <v>44389</v>
      </c>
      <c r="H369" s="22">
        <f t="shared" si="32"/>
        <v>5</v>
      </c>
      <c r="I369" s="22">
        <v>15</v>
      </c>
      <c r="J369" s="39">
        <f t="shared" si="33"/>
        <v>6.3333333333333325E-2</v>
      </c>
      <c r="K369" s="35">
        <v>18000</v>
      </c>
      <c r="L369" s="35">
        <v>12161.09</v>
      </c>
      <c r="M369" s="36">
        <v>0.06</v>
      </c>
      <c r="N369" s="35">
        <f t="shared" si="34"/>
        <v>19080</v>
      </c>
      <c r="O369" s="35">
        <f t="shared" si="35"/>
        <v>6042</v>
      </c>
      <c r="P369" s="57">
        <f t="shared" si="36"/>
        <v>13038</v>
      </c>
      <c r="Q369" s="53">
        <f t="shared" si="37"/>
        <v>11734.2</v>
      </c>
    </row>
    <row r="370" spans="2:17" hidden="1" x14ac:dyDescent="0.25">
      <c r="B370" s="45">
        <v>364</v>
      </c>
      <c r="C370" s="22" t="s">
        <v>6462</v>
      </c>
      <c r="D370" s="22">
        <v>1200122990</v>
      </c>
      <c r="E370" s="23" t="s">
        <v>1756</v>
      </c>
      <c r="F370" s="22">
        <v>2016</v>
      </c>
      <c r="G370" s="38">
        <v>44389</v>
      </c>
      <c r="H370" s="22">
        <f t="shared" si="32"/>
        <v>5</v>
      </c>
      <c r="I370" s="22">
        <v>15</v>
      </c>
      <c r="J370" s="39">
        <f t="shared" si="33"/>
        <v>6.3333333333333325E-2</v>
      </c>
      <c r="K370" s="35">
        <v>17400</v>
      </c>
      <c r="L370" s="35">
        <v>8048.18</v>
      </c>
      <c r="M370" s="36">
        <v>0.06</v>
      </c>
      <c r="N370" s="35">
        <f t="shared" si="34"/>
        <v>18444</v>
      </c>
      <c r="O370" s="35">
        <f t="shared" si="35"/>
        <v>5840.5999999999995</v>
      </c>
      <c r="P370" s="57">
        <f t="shared" si="36"/>
        <v>12603.400000000001</v>
      </c>
      <c r="Q370" s="53">
        <f t="shared" si="37"/>
        <v>11343.060000000001</v>
      </c>
    </row>
    <row r="371" spans="2:17" hidden="1" x14ac:dyDescent="0.25">
      <c r="B371" s="45">
        <v>365</v>
      </c>
      <c r="C371" s="22" t="s">
        <v>6462</v>
      </c>
      <c r="D371" s="22">
        <v>1200123000</v>
      </c>
      <c r="E371" s="23" t="s">
        <v>1757</v>
      </c>
      <c r="F371" s="22">
        <v>2016</v>
      </c>
      <c r="G371" s="38">
        <v>44389</v>
      </c>
      <c r="H371" s="22">
        <f t="shared" si="32"/>
        <v>5</v>
      </c>
      <c r="I371" s="22">
        <v>15</v>
      </c>
      <c r="J371" s="39">
        <f t="shared" si="33"/>
        <v>6.3333333333333325E-2</v>
      </c>
      <c r="K371" s="35">
        <v>16800</v>
      </c>
      <c r="L371" s="35">
        <v>7769.88</v>
      </c>
      <c r="M371" s="36">
        <v>0.06</v>
      </c>
      <c r="N371" s="35">
        <f t="shared" si="34"/>
        <v>17808</v>
      </c>
      <c r="O371" s="35">
        <f t="shared" si="35"/>
        <v>5639.2</v>
      </c>
      <c r="P371" s="57">
        <f t="shared" si="36"/>
        <v>12168.8</v>
      </c>
      <c r="Q371" s="53">
        <f t="shared" si="37"/>
        <v>10951.92</v>
      </c>
    </row>
    <row r="372" spans="2:17" x14ac:dyDescent="0.25">
      <c r="B372" s="120">
        <v>366</v>
      </c>
      <c r="C372" s="109" t="s">
        <v>6462</v>
      </c>
      <c r="D372" s="109">
        <v>1200116210</v>
      </c>
      <c r="E372" s="108" t="s">
        <v>1758</v>
      </c>
      <c r="F372" s="109">
        <v>2016</v>
      </c>
      <c r="G372" s="110">
        <v>44389</v>
      </c>
      <c r="H372" s="109">
        <f t="shared" si="32"/>
        <v>5</v>
      </c>
      <c r="I372" s="109">
        <v>3</v>
      </c>
      <c r="J372" s="111">
        <f t="shared" si="33"/>
        <v>0.31666666666666665</v>
      </c>
      <c r="K372" s="112">
        <v>15570</v>
      </c>
      <c r="L372" s="112">
        <v>1</v>
      </c>
      <c r="M372" s="121">
        <v>0</v>
      </c>
      <c r="N372" s="112">
        <f t="shared" si="34"/>
        <v>15570</v>
      </c>
      <c r="O372" s="112">
        <f t="shared" si="35"/>
        <v>24652.5</v>
      </c>
      <c r="P372" s="114">
        <f t="shared" si="36"/>
        <v>778.5</v>
      </c>
      <c r="Q372" s="115">
        <f t="shared" si="37"/>
        <v>778.5</v>
      </c>
    </row>
    <row r="373" spans="2:17" hidden="1" x14ac:dyDescent="0.25">
      <c r="B373" s="45">
        <v>367</v>
      </c>
      <c r="C373" s="22" t="s">
        <v>6462</v>
      </c>
      <c r="D373" s="22">
        <v>1200123020</v>
      </c>
      <c r="E373" s="23" t="s">
        <v>1759</v>
      </c>
      <c r="F373" s="22">
        <v>2016</v>
      </c>
      <c r="G373" s="38">
        <v>44389</v>
      </c>
      <c r="H373" s="22">
        <f t="shared" si="32"/>
        <v>5</v>
      </c>
      <c r="I373" s="22">
        <v>15</v>
      </c>
      <c r="J373" s="39">
        <f t="shared" si="33"/>
        <v>6.3333333333333325E-2</v>
      </c>
      <c r="K373" s="35">
        <v>14400</v>
      </c>
      <c r="L373" s="35">
        <v>9728.8799999999992</v>
      </c>
      <c r="M373" s="36">
        <v>0.06</v>
      </c>
      <c r="N373" s="35">
        <f t="shared" si="34"/>
        <v>15264</v>
      </c>
      <c r="O373" s="35">
        <f t="shared" si="35"/>
        <v>4833.5999999999995</v>
      </c>
      <c r="P373" s="57">
        <f t="shared" si="36"/>
        <v>10430.400000000001</v>
      </c>
      <c r="Q373" s="53">
        <f t="shared" si="37"/>
        <v>9387.3600000000024</v>
      </c>
    </row>
    <row r="374" spans="2:17" hidden="1" x14ac:dyDescent="0.25">
      <c r="B374" s="45">
        <v>368</v>
      </c>
      <c r="C374" s="22" t="s">
        <v>6462</v>
      </c>
      <c r="D374" s="22">
        <v>1200123030</v>
      </c>
      <c r="E374" s="23" t="s">
        <v>1760</v>
      </c>
      <c r="F374" s="22">
        <v>2016</v>
      </c>
      <c r="G374" s="38">
        <v>44389</v>
      </c>
      <c r="H374" s="22">
        <f t="shared" si="32"/>
        <v>5</v>
      </c>
      <c r="I374" s="22">
        <v>5</v>
      </c>
      <c r="J374" s="39">
        <f t="shared" si="33"/>
        <v>0.19</v>
      </c>
      <c r="K374" s="35">
        <v>9900</v>
      </c>
      <c r="L374" s="35">
        <v>6688.6</v>
      </c>
      <c r="M374" s="36">
        <v>0.06</v>
      </c>
      <c r="N374" s="35">
        <f t="shared" si="34"/>
        <v>10494</v>
      </c>
      <c r="O374" s="35">
        <f t="shared" si="35"/>
        <v>9969.2999999999993</v>
      </c>
      <c r="P374" s="57">
        <f t="shared" si="36"/>
        <v>524.70000000000073</v>
      </c>
      <c r="Q374" s="53">
        <f t="shared" si="37"/>
        <v>472.23000000000064</v>
      </c>
    </row>
    <row r="375" spans="2:17" hidden="1" x14ac:dyDescent="0.25">
      <c r="B375" s="45">
        <v>369</v>
      </c>
      <c r="C375" s="22" t="s">
        <v>6462</v>
      </c>
      <c r="D375" s="22">
        <v>1200123040</v>
      </c>
      <c r="E375" s="23" t="s">
        <v>1761</v>
      </c>
      <c r="F375" s="22">
        <v>2016</v>
      </c>
      <c r="G375" s="38">
        <v>44389</v>
      </c>
      <c r="H375" s="22">
        <f t="shared" si="32"/>
        <v>5</v>
      </c>
      <c r="I375" s="22">
        <v>5</v>
      </c>
      <c r="J375" s="39">
        <f t="shared" si="33"/>
        <v>0.19</v>
      </c>
      <c r="K375" s="35">
        <v>7200</v>
      </c>
      <c r="L375" s="35">
        <v>3329.75</v>
      </c>
      <c r="M375" s="36">
        <v>0.06</v>
      </c>
      <c r="N375" s="35">
        <f t="shared" si="34"/>
        <v>7632</v>
      </c>
      <c r="O375" s="35">
        <f t="shared" si="35"/>
        <v>7250.4</v>
      </c>
      <c r="P375" s="57">
        <f t="shared" si="36"/>
        <v>381.60000000000036</v>
      </c>
      <c r="Q375" s="53">
        <f t="shared" si="37"/>
        <v>381.60000000000036</v>
      </c>
    </row>
    <row r="376" spans="2:17" hidden="1" x14ac:dyDescent="0.25">
      <c r="B376" s="45">
        <v>370</v>
      </c>
      <c r="C376" s="22" t="s">
        <v>6462</v>
      </c>
      <c r="D376" s="22">
        <v>1200132390</v>
      </c>
      <c r="E376" s="23" t="s">
        <v>1762</v>
      </c>
      <c r="F376" s="22">
        <v>2017</v>
      </c>
      <c r="G376" s="38">
        <v>44389</v>
      </c>
      <c r="H376" s="22">
        <f t="shared" si="32"/>
        <v>4</v>
      </c>
      <c r="I376" s="22">
        <v>15</v>
      </c>
      <c r="J376" s="39">
        <f t="shared" si="33"/>
        <v>6.3333333333333325E-2</v>
      </c>
      <c r="K376" s="35">
        <v>52116.12</v>
      </c>
      <c r="L376" s="35">
        <v>31031.98</v>
      </c>
      <c r="M376" s="36">
        <v>0.05</v>
      </c>
      <c r="N376" s="35">
        <f t="shared" si="34"/>
        <v>54721.926000000007</v>
      </c>
      <c r="O376" s="35">
        <f t="shared" si="35"/>
        <v>13862.887919999999</v>
      </c>
      <c r="P376" s="57">
        <f t="shared" si="36"/>
        <v>40859.038080000006</v>
      </c>
      <c r="Q376" s="53">
        <f t="shared" si="37"/>
        <v>36773.134272000003</v>
      </c>
    </row>
    <row r="377" spans="2:17" hidden="1" x14ac:dyDescent="0.25">
      <c r="B377" s="45">
        <v>371</v>
      </c>
      <c r="C377" s="22" t="s">
        <v>6462</v>
      </c>
      <c r="D377" s="22">
        <v>1200130680</v>
      </c>
      <c r="E377" s="23" t="s">
        <v>1763</v>
      </c>
      <c r="F377" s="22">
        <v>2017</v>
      </c>
      <c r="G377" s="38">
        <v>44389</v>
      </c>
      <c r="H377" s="22">
        <f t="shared" si="32"/>
        <v>4</v>
      </c>
      <c r="I377" s="22">
        <v>5</v>
      </c>
      <c r="J377" s="39">
        <f t="shared" si="33"/>
        <v>0.19</v>
      </c>
      <c r="K377" s="35">
        <v>37824</v>
      </c>
      <c r="L377" s="35">
        <v>19827.95</v>
      </c>
      <c r="M377" s="36">
        <v>0.05</v>
      </c>
      <c r="N377" s="35">
        <f t="shared" si="34"/>
        <v>39715.200000000004</v>
      </c>
      <c r="O377" s="35">
        <f t="shared" si="35"/>
        <v>30183.552000000003</v>
      </c>
      <c r="P377" s="57">
        <f t="shared" si="36"/>
        <v>9531.648000000001</v>
      </c>
      <c r="Q377" s="53">
        <f t="shared" si="37"/>
        <v>8578.4832000000006</v>
      </c>
    </row>
    <row r="378" spans="2:17" hidden="1" x14ac:dyDescent="0.25">
      <c r="B378" s="45">
        <v>372</v>
      </c>
      <c r="C378" s="22" t="s">
        <v>6462</v>
      </c>
      <c r="D378" s="22">
        <v>1200129090</v>
      </c>
      <c r="E378" s="23" t="s">
        <v>1764</v>
      </c>
      <c r="F378" s="22">
        <v>2017</v>
      </c>
      <c r="G378" s="38">
        <v>44389</v>
      </c>
      <c r="H378" s="22">
        <f t="shared" si="32"/>
        <v>4</v>
      </c>
      <c r="I378" s="22">
        <v>5</v>
      </c>
      <c r="J378" s="39">
        <f t="shared" si="33"/>
        <v>0.19</v>
      </c>
      <c r="K378" s="35">
        <v>19935</v>
      </c>
      <c r="L378" s="35">
        <v>10302.59</v>
      </c>
      <c r="M378" s="36">
        <v>0.05</v>
      </c>
      <c r="N378" s="35">
        <f t="shared" si="34"/>
        <v>20931.75</v>
      </c>
      <c r="O378" s="35">
        <f t="shared" si="35"/>
        <v>15908.130000000001</v>
      </c>
      <c r="P378" s="57">
        <f t="shared" si="36"/>
        <v>5023.619999999999</v>
      </c>
      <c r="Q378" s="53">
        <f t="shared" si="37"/>
        <v>4521.2579999999989</v>
      </c>
    </row>
    <row r="379" spans="2:17" hidden="1" x14ac:dyDescent="0.25">
      <c r="B379" s="45">
        <v>373</v>
      </c>
      <c r="C379" s="22" t="s">
        <v>6462</v>
      </c>
      <c r="D379" s="22">
        <v>1200128310</v>
      </c>
      <c r="E379" s="23" t="s">
        <v>1765</v>
      </c>
      <c r="F379" s="22">
        <v>2017</v>
      </c>
      <c r="G379" s="38">
        <v>44389</v>
      </c>
      <c r="H379" s="22">
        <f t="shared" si="32"/>
        <v>4</v>
      </c>
      <c r="I379" s="22">
        <v>5</v>
      </c>
      <c r="J379" s="39">
        <f t="shared" si="33"/>
        <v>0.19</v>
      </c>
      <c r="K379" s="35">
        <v>13000</v>
      </c>
      <c r="L379" s="35">
        <v>6780.3</v>
      </c>
      <c r="M379" s="36">
        <v>0.05</v>
      </c>
      <c r="N379" s="35">
        <f t="shared" si="34"/>
        <v>13650</v>
      </c>
      <c r="O379" s="35">
        <f t="shared" si="35"/>
        <v>10374</v>
      </c>
      <c r="P379" s="57">
        <f t="shared" si="36"/>
        <v>3276</v>
      </c>
      <c r="Q379" s="53">
        <f t="shared" si="37"/>
        <v>2948.4</v>
      </c>
    </row>
    <row r="380" spans="2:17" hidden="1" x14ac:dyDescent="0.25">
      <c r="B380" s="45">
        <v>374</v>
      </c>
      <c r="C380" s="22" t="s">
        <v>6462</v>
      </c>
      <c r="D380" s="22">
        <v>1200141550</v>
      </c>
      <c r="E380" s="23" t="s">
        <v>1766</v>
      </c>
      <c r="F380" s="22">
        <v>2018</v>
      </c>
      <c r="G380" s="38">
        <v>44389</v>
      </c>
      <c r="H380" s="22">
        <f t="shared" si="32"/>
        <v>3</v>
      </c>
      <c r="I380" s="22">
        <v>15</v>
      </c>
      <c r="J380" s="39">
        <f t="shared" si="33"/>
        <v>6.3333333333333325E-2</v>
      </c>
      <c r="K380" s="35">
        <v>2774251</v>
      </c>
      <c r="L380" s="35">
        <v>1837936.2</v>
      </c>
      <c r="M380" s="36">
        <v>0.03</v>
      </c>
      <c r="N380" s="35">
        <f t="shared" si="34"/>
        <v>2857478.5300000003</v>
      </c>
      <c r="O380" s="35">
        <f t="shared" si="35"/>
        <v>542920.92070000002</v>
      </c>
      <c r="P380" s="57">
        <f t="shared" si="36"/>
        <v>2314557.6093000001</v>
      </c>
      <c r="Q380" s="53">
        <f t="shared" si="37"/>
        <v>2083101.8483700003</v>
      </c>
    </row>
    <row r="381" spans="2:17" hidden="1" x14ac:dyDescent="0.25">
      <c r="B381" s="45">
        <v>375</v>
      </c>
      <c r="C381" s="22" t="s">
        <v>6462</v>
      </c>
      <c r="D381" s="22">
        <v>1200135500</v>
      </c>
      <c r="E381" s="23" t="s">
        <v>1767</v>
      </c>
      <c r="F381" s="22">
        <v>2018</v>
      </c>
      <c r="G381" s="38">
        <v>44389</v>
      </c>
      <c r="H381" s="22">
        <f t="shared" si="32"/>
        <v>3</v>
      </c>
      <c r="I381" s="22">
        <v>15</v>
      </c>
      <c r="J381" s="39">
        <f t="shared" si="33"/>
        <v>6.3333333333333325E-2</v>
      </c>
      <c r="K381" s="35">
        <v>1158712</v>
      </c>
      <c r="L381" s="35">
        <v>782259.73</v>
      </c>
      <c r="M381" s="36">
        <v>0.03</v>
      </c>
      <c r="N381" s="35">
        <f t="shared" si="34"/>
        <v>1193473.3600000001</v>
      </c>
      <c r="O381" s="35">
        <f t="shared" si="35"/>
        <v>226759.93839999998</v>
      </c>
      <c r="P381" s="57">
        <f t="shared" si="36"/>
        <v>966713.42160000012</v>
      </c>
      <c r="Q381" s="53">
        <f t="shared" si="37"/>
        <v>870042.07944000012</v>
      </c>
    </row>
    <row r="382" spans="2:17" hidden="1" x14ac:dyDescent="0.25">
      <c r="B382" s="45">
        <v>376</v>
      </c>
      <c r="C382" s="22" t="s">
        <v>6462</v>
      </c>
      <c r="D382" s="22">
        <v>1200138410</v>
      </c>
      <c r="E382" s="23" t="s">
        <v>1768</v>
      </c>
      <c r="F382" s="22">
        <v>2018</v>
      </c>
      <c r="G382" s="38">
        <v>44389</v>
      </c>
      <c r="H382" s="22">
        <f t="shared" si="32"/>
        <v>3</v>
      </c>
      <c r="I382" s="22">
        <v>15</v>
      </c>
      <c r="J382" s="39">
        <f t="shared" si="33"/>
        <v>6.3333333333333325E-2</v>
      </c>
      <c r="K382" s="35">
        <v>971068.28</v>
      </c>
      <c r="L382" s="35">
        <v>758054.02</v>
      </c>
      <c r="M382" s="36">
        <v>0.03</v>
      </c>
      <c r="N382" s="35">
        <f t="shared" si="34"/>
        <v>1000200.3284</v>
      </c>
      <c r="O382" s="35">
        <f t="shared" si="35"/>
        <v>190038.06239599996</v>
      </c>
      <c r="P382" s="57">
        <f t="shared" si="36"/>
        <v>810162.26600400009</v>
      </c>
      <c r="Q382" s="53">
        <f t="shared" si="37"/>
        <v>729146.03940360015</v>
      </c>
    </row>
    <row r="383" spans="2:17" hidden="1" x14ac:dyDescent="0.25">
      <c r="B383" s="45">
        <v>377</v>
      </c>
      <c r="C383" s="22" t="s">
        <v>6462</v>
      </c>
      <c r="D383" s="22">
        <v>1200137480</v>
      </c>
      <c r="E383" s="23" t="s">
        <v>1769</v>
      </c>
      <c r="F383" s="22">
        <v>2018</v>
      </c>
      <c r="G383" s="38">
        <v>44389</v>
      </c>
      <c r="H383" s="22">
        <f t="shared" si="32"/>
        <v>3</v>
      </c>
      <c r="I383" s="22">
        <v>15</v>
      </c>
      <c r="J383" s="39">
        <f t="shared" si="33"/>
        <v>6.3333333333333325E-2</v>
      </c>
      <c r="K383" s="35">
        <v>255115</v>
      </c>
      <c r="L383" s="35">
        <v>159551.18</v>
      </c>
      <c r="M383" s="36">
        <v>0.03</v>
      </c>
      <c r="N383" s="35">
        <f t="shared" si="34"/>
        <v>262768.45</v>
      </c>
      <c r="O383" s="35">
        <f t="shared" si="35"/>
        <v>49926.005499999992</v>
      </c>
      <c r="P383" s="57">
        <f t="shared" si="36"/>
        <v>212842.44450000001</v>
      </c>
      <c r="Q383" s="53">
        <f t="shared" si="37"/>
        <v>191558.20005000001</v>
      </c>
    </row>
    <row r="384" spans="2:17" hidden="1" x14ac:dyDescent="0.25">
      <c r="B384" s="45">
        <v>378</v>
      </c>
      <c r="C384" s="22" t="s">
        <v>6462</v>
      </c>
      <c r="D384" s="22">
        <v>1200141780</v>
      </c>
      <c r="E384" s="23" t="s">
        <v>1770</v>
      </c>
      <c r="F384" s="22">
        <v>2018</v>
      </c>
      <c r="G384" s="38">
        <v>44389</v>
      </c>
      <c r="H384" s="22">
        <f t="shared" si="32"/>
        <v>3</v>
      </c>
      <c r="I384" s="22">
        <v>15</v>
      </c>
      <c r="J384" s="39">
        <f t="shared" si="33"/>
        <v>6.3333333333333325E-2</v>
      </c>
      <c r="K384" s="35">
        <v>238116</v>
      </c>
      <c r="L384" s="35">
        <v>149939.03</v>
      </c>
      <c r="M384" s="36">
        <v>0.03</v>
      </c>
      <c r="N384" s="35">
        <f t="shared" si="34"/>
        <v>245259.48</v>
      </c>
      <c r="O384" s="35">
        <f t="shared" si="35"/>
        <v>46599.301199999994</v>
      </c>
      <c r="P384" s="57">
        <f t="shared" si="36"/>
        <v>198660.17880000002</v>
      </c>
      <c r="Q384" s="53">
        <f t="shared" si="37"/>
        <v>178794.16092000002</v>
      </c>
    </row>
    <row r="385" spans="2:17" hidden="1" x14ac:dyDescent="0.25">
      <c r="B385" s="45">
        <v>379</v>
      </c>
      <c r="C385" s="22" t="s">
        <v>6462</v>
      </c>
      <c r="D385" s="22">
        <v>1200134770</v>
      </c>
      <c r="E385" s="23" t="s">
        <v>1771</v>
      </c>
      <c r="F385" s="22">
        <v>2018</v>
      </c>
      <c r="G385" s="38">
        <v>44389</v>
      </c>
      <c r="H385" s="22">
        <f t="shared" si="32"/>
        <v>3</v>
      </c>
      <c r="I385" s="22">
        <v>3</v>
      </c>
      <c r="J385" s="39">
        <f t="shared" si="33"/>
        <v>0.31666666666666665</v>
      </c>
      <c r="K385" s="35">
        <v>190204</v>
      </c>
      <c r="L385" s="35">
        <v>125584.33</v>
      </c>
      <c r="M385" s="36">
        <v>0.03</v>
      </c>
      <c r="N385" s="35">
        <f t="shared" si="34"/>
        <v>195910.12</v>
      </c>
      <c r="O385" s="35">
        <f t="shared" si="35"/>
        <v>186114.614</v>
      </c>
      <c r="P385" s="57">
        <f t="shared" si="36"/>
        <v>9795.5059999999939</v>
      </c>
      <c r="Q385" s="53">
        <f t="shared" si="37"/>
        <v>8815.9553999999953</v>
      </c>
    </row>
    <row r="386" spans="2:17" hidden="1" x14ac:dyDescent="0.25">
      <c r="B386" s="45">
        <v>380</v>
      </c>
      <c r="C386" s="22" t="s">
        <v>6462</v>
      </c>
      <c r="D386" s="22">
        <v>1200140160</v>
      </c>
      <c r="E386" s="23" t="s">
        <v>1772</v>
      </c>
      <c r="F386" s="22">
        <v>2018</v>
      </c>
      <c r="G386" s="38">
        <v>44389</v>
      </c>
      <c r="H386" s="22">
        <f t="shared" si="32"/>
        <v>3</v>
      </c>
      <c r="I386" s="22">
        <v>15</v>
      </c>
      <c r="J386" s="39">
        <f t="shared" si="33"/>
        <v>6.3333333333333325E-2</v>
      </c>
      <c r="K386" s="35">
        <v>166000</v>
      </c>
      <c r="L386" s="35">
        <v>109080.02</v>
      </c>
      <c r="M386" s="36">
        <v>0.03</v>
      </c>
      <c r="N386" s="35">
        <f t="shared" si="34"/>
        <v>170980</v>
      </c>
      <c r="O386" s="35">
        <f t="shared" si="35"/>
        <v>32486.199999999997</v>
      </c>
      <c r="P386" s="57">
        <f t="shared" si="36"/>
        <v>138493.79999999999</v>
      </c>
      <c r="Q386" s="53">
        <f t="shared" si="37"/>
        <v>124644.42</v>
      </c>
    </row>
    <row r="387" spans="2:17" hidden="1" x14ac:dyDescent="0.25">
      <c r="B387" s="45">
        <v>381</v>
      </c>
      <c r="C387" s="22" t="s">
        <v>6462</v>
      </c>
      <c r="D387" s="22">
        <v>1200138680</v>
      </c>
      <c r="E387" s="23" t="s">
        <v>1773</v>
      </c>
      <c r="F387" s="22">
        <v>2018</v>
      </c>
      <c r="G387" s="38">
        <v>44389</v>
      </c>
      <c r="H387" s="22">
        <f t="shared" si="32"/>
        <v>3</v>
      </c>
      <c r="I387" s="22">
        <v>5</v>
      </c>
      <c r="J387" s="39">
        <f t="shared" si="33"/>
        <v>0.19</v>
      </c>
      <c r="K387" s="35">
        <v>125000</v>
      </c>
      <c r="L387" s="35">
        <v>82485.009999999995</v>
      </c>
      <c r="M387" s="36">
        <v>0.03</v>
      </c>
      <c r="N387" s="35">
        <f t="shared" si="34"/>
        <v>128750</v>
      </c>
      <c r="O387" s="35">
        <f t="shared" si="35"/>
        <v>73387.500000000015</v>
      </c>
      <c r="P387" s="57">
        <f t="shared" si="36"/>
        <v>55362.499999999985</v>
      </c>
      <c r="Q387" s="53">
        <f t="shared" si="37"/>
        <v>49826.249999999985</v>
      </c>
    </row>
    <row r="388" spans="2:17" hidden="1" x14ac:dyDescent="0.25">
      <c r="B388" s="45">
        <v>382</v>
      </c>
      <c r="C388" s="22" t="s">
        <v>6462</v>
      </c>
      <c r="D388" s="22">
        <v>1200137920</v>
      </c>
      <c r="E388" s="23" t="s">
        <v>993</v>
      </c>
      <c r="F388" s="22">
        <v>2018</v>
      </c>
      <c r="G388" s="38">
        <v>44389</v>
      </c>
      <c r="H388" s="22">
        <f t="shared" si="32"/>
        <v>3</v>
      </c>
      <c r="I388" s="22">
        <v>5</v>
      </c>
      <c r="J388" s="39">
        <f t="shared" si="33"/>
        <v>0.19</v>
      </c>
      <c r="K388" s="35">
        <v>87412</v>
      </c>
      <c r="L388" s="35">
        <v>57241.97</v>
      </c>
      <c r="M388" s="36">
        <v>0.03</v>
      </c>
      <c r="N388" s="35">
        <f t="shared" si="34"/>
        <v>90034.36</v>
      </c>
      <c r="O388" s="35">
        <f t="shared" si="35"/>
        <v>51319.585200000009</v>
      </c>
      <c r="P388" s="57">
        <f t="shared" si="36"/>
        <v>38714.774799999992</v>
      </c>
      <c r="Q388" s="53">
        <f t="shared" si="37"/>
        <v>34843.297319999991</v>
      </c>
    </row>
    <row r="389" spans="2:17" hidden="1" x14ac:dyDescent="0.25">
      <c r="B389" s="45">
        <v>383</v>
      </c>
      <c r="C389" s="22" t="s">
        <v>6462</v>
      </c>
      <c r="D389" s="22">
        <v>1200136360</v>
      </c>
      <c r="E389" s="23" t="s">
        <v>1774</v>
      </c>
      <c r="F389" s="22">
        <v>2018</v>
      </c>
      <c r="G389" s="38">
        <v>44389</v>
      </c>
      <c r="H389" s="22">
        <f t="shared" si="32"/>
        <v>3</v>
      </c>
      <c r="I389" s="22">
        <v>5</v>
      </c>
      <c r="J389" s="39">
        <f t="shared" si="33"/>
        <v>0.19</v>
      </c>
      <c r="K389" s="35">
        <v>80275</v>
      </c>
      <c r="L389" s="35">
        <v>63105.67</v>
      </c>
      <c r="M389" s="36">
        <v>0.03</v>
      </c>
      <c r="N389" s="35">
        <f t="shared" si="34"/>
        <v>82683.25</v>
      </c>
      <c r="O389" s="35">
        <f t="shared" si="35"/>
        <v>47129.452500000007</v>
      </c>
      <c r="P389" s="57">
        <f t="shared" si="36"/>
        <v>35553.797499999993</v>
      </c>
      <c r="Q389" s="53">
        <f t="shared" si="37"/>
        <v>31998.417749999993</v>
      </c>
    </row>
    <row r="390" spans="2:17" hidden="1" x14ac:dyDescent="0.25">
      <c r="B390" s="45">
        <v>384</v>
      </c>
      <c r="C390" s="22" t="s">
        <v>6462</v>
      </c>
      <c r="D390" s="22">
        <v>1200134780</v>
      </c>
      <c r="E390" s="23" t="s">
        <v>1775</v>
      </c>
      <c r="F390" s="22">
        <v>2018</v>
      </c>
      <c r="G390" s="38">
        <v>44389</v>
      </c>
      <c r="H390" s="22">
        <f t="shared" si="32"/>
        <v>3</v>
      </c>
      <c r="I390" s="22">
        <v>3</v>
      </c>
      <c r="J390" s="39">
        <f t="shared" si="33"/>
        <v>0.31666666666666665</v>
      </c>
      <c r="K390" s="35">
        <v>70406</v>
      </c>
      <c r="L390" s="35">
        <v>46486.45</v>
      </c>
      <c r="M390" s="36">
        <v>0.03</v>
      </c>
      <c r="N390" s="35">
        <f t="shared" si="34"/>
        <v>72518.180000000008</v>
      </c>
      <c r="O390" s="35">
        <f t="shared" si="35"/>
        <v>68892.271000000008</v>
      </c>
      <c r="P390" s="57">
        <f t="shared" si="36"/>
        <v>3625.9089999999997</v>
      </c>
      <c r="Q390" s="53">
        <f t="shared" si="37"/>
        <v>3625.9089999999997</v>
      </c>
    </row>
    <row r="391" spans="2:17" hidden="1" x14ac:dyDescent="0.25">
      <c r="B391" s="45">
        <v>385</v>
      </c>
      <c r="C391" s="22" t="s">
        <v>6462</v>
      </c>
      <c r="D391" s="22">
        <v>1200146120</v>
      </c>
      <c r="E391" s="23" t="s">
        <v>1776</v>
      </c>
      <c r="F391" s="22">
        <v>2018</v>
      </c>
      <c r="G391" s="38">
        <v>44389</v>
      </c>
      <c r="H391" s="22">
        <f t="shared" ref="H391:H454" si="38">YEAR(G391)-F391</f>
        <v>3</v>
      </c>
      <c r="I391" s="22">
        <v>5</v>
      </c>
      <c r="J391" s="39">
        <f t="shared" ref="J391:J454" si="39">(95/I391/100)</f>
        <v>0.19</v>
      </c>
      <c r="K391" s="35">
        <v>70000</v>
      </c>
      <c r="L391" s="35">
        <v>49698.57</v>
      </c>
      <c r="M391" s="36">
        <v>0.03</v>
      </c>
      <c r="N391" s="35">
        <f t="shared" ref="N391:N454" si="40">K391*(1+M391)</f>
        <v>72100</v>
      </c>
      <c r="O391" s="35">
        <f t="shared" ref="O391:O454" si="41">H391*J391*N391</f>
        <v>41097.000000000007</v>
      </c>
      <c r="P391" s="57">
        <f t="shared" si="36"/>
        <v>31002.999999999993</v>
      </c>
      <c r="Q391" s="53">
        <f t="shared" si="37"/>
        <v>27902.699999999993</v>
      </c>
    </row>
    <row r="392" spans="2:17" hidden="1" x14ac:dyDescent="0.25">
      <c r="B392" s="45">
        <v>386</v>
      </c>
      <c r="C392" s="22" t="s">
        <v>6462</v>
      </c>
      <c r="D392" s="22">
        <v>1200143130</v>
      </c>
      <c r="E392" s="23" t="s">
        <v>1777</v>
      </c>
      <c r="F392" s="22">
        <v>2018</v>
      </c>
      <c r="G392" s="38">
        <v>44389</v>
      </c>
      <c r="H392" s="22">
        <f t="shared" si="38"/>
        <v>3</v>
      </c>
      <c r="I392" s="22">
        <v>5</v>
      </c>
      <c r="J392" s="39">
        <f t="shared" si="39"/>
        <v>0.19</v>
      </c>
      <c r="K392" s="35">
        <v>34475</v>
      </c>
      <c r="L392" s="35">
        <v>23965.35</v>
      </c>
      <c r="M392" s="36">
        <v>0.03</v>
      </c>
      <c r="N392" s="35">
        <f t="shared" si="40"/>
        <v>35509.25</v>
      </c>
      <c r="O392" s="35">
        <f t="shared" si="41"/>
        <v>20240.272500000003</v>
      </c>
      <c r="P392" s="57">
        <f t="shared" ref="P392:P455" si="42">IF(N392-O392&lt;=0,5%*N392,N392-O392)</f>
        <v>15268.977499999997</v>
      </c>
      <c r="Q392" s="53">
        <f t="shared" ref="Q392:Q455" si="43">IF(P392=N392*5%,P392,P392*0.9)</f>
        <v>13742.079749999997</v>
      </c>
    </row>
    <row r="393" spans="2:17" hidden="1" x14ac:dyDescent="0.25">
      <c r="B393" s="45">
        <v>387</v>
      </c>
      <c r="C393" s="22" t="s">
        <v>6462</v>
      </c>
      <c r="D393" s="22">
        <v>1200143140</v>
      </c>
      <c r="E393" s="23" t="s">
        <v>1778</v>
      </c>
      <c r="F393" s="22">
        <v>2018</v>
      </c>
      <c r="G393" s="38">
        <v>44389</v>
      </c>
      <c r="H393" s="22">
        <f t="shared" si="38"/>
        <v>3</v>
      </c>
      <c r="I393" s="22">
        <v>5</v>
      </c>
      <c r="J393" s="39">
        <f t="shared" si="39"/>
        <v>0.19</v>
      </c>
      <c r="K393" s="35">
        <v>25991</v>
      </c>
      <c r="L393" s="35">
        <v>18067.52</v>
      </c>
      <c r="M393" s="36">
        <v>0.03</v>
      </c>
      <c r="N393" s="35">
        <f t="shared" si="40"/>
        <v>26770.73</v>
      </c>
      <c r="O393" s="35">
        <f t="shared" si="41"/>
        <v>15259.316100000002</v>
      </c>
      <c r="P393" s="57">
        <f t="shared" si="42"/>
        <v>11511.413899999998</v>
      </c>
      <c r="Q393" s="53">
        <f t="shared" si="43"/>
        <v>10360.272509999999</v>
      </c>
    </row>
    <row r="394" spans="2:17" hidden="1" x14ac:dyDescent="0.25">
      <c r="B394" s="45">
        <v>388</v>
      </c>
      <c r="C394" s="22" t="s">
        <v>6462</v>
      </c>
      <c r="D394" s="22">
        <v>1200145170</v>
      </c>
      <c r="E394" s="23" t="s">
        <v>1779</v>
      </c>
      <c r="F394" s="22">
        <v>2018</v>
      </c>
      <c r="G394" s="38">
        <v>44389</v>
      </c>
      <c r="H394" s="22">
        <f t="shared" si="38"/>
        <v>3</v>
      </c>
      <c r="I394" s="22">
        <v>15</v>
      </c>
      <c r="J394" s="39">
        <f t="shared" si="39"/>
        <v>6.3333333333333325E-2</v>
      </c>
      <c r="K394" s="35">
        <v>20400</v>
      </c>
      <c r="L394" s="35">
        <v>14273.44</v>
      </c>
      <c r="M394" s="36">
        <v>0.03</v>
      </c>
      <c r="N394" s="35">
        <f t="shared" si="40"/>
        <v>21012</v>
      </c>
      <c r="O394" s="35">
        <f t="shared" si="41"/>
        <v>3992.2799999999993</v>
      </c>
      <c r="P394" s="57">
        <f t="shared" si="42"/>
        <v>17019.72</v>
      </c>
      <c r="Q394" s="53">
        <f t="shared" si="43"/>
        <v>15317.748000000001</v>
      </c>
    </row>
    <row r="395" spans="2:17" hidden="1" x14ac:dyDescent="0.25">
      <c r="B395" s="45">
        <v>389</v>
      </c>
      <c r="C395" s="22" t="s">
        <v>6462</v>
      </c>
      <c r="D395" s="22">
        <v>1200138660</v>
      </c>
      <c r="E395" s="23" t="s">
        <v>1780</v>
      </c>
      <c r="F395" s="22">
        <v>2018</v>
      </c>
      <c r="G395" s="38">
        <v>44389</v>
      </c>
      <c r="H395" s="22">
        <f t="shared" si="38"/>
        <v>3</v>
      </c>
      <c r="I395" s="22">
        <v>15</v>
      </c>
      <c r="J395" s="39">
        <f t="shared" si="39"/>
        <v>6.3333333333333325E-2</v>
      </c>
      <c r="K395" s="35">
        <v>17192</v>
      </c>
      <c r="L395" s="35">
        <v>14136.7</v>
      </c>
      <c r="M395" s="36">
        <v>0.03</v>
      </c>
      <c r="N395" s="35">
        <f t="shared" si="40"/>
        <v>17707.760000000002</v>
      </c>
      <c r="O395" s="35">
        <f t="shared" si="41"/>
        <v>3364.4744000000001</v>
      </c>
      <c r="P395" s="57">
        <f t="shared" si="42"/>
        <v>14343.285600000003</v>
      </c>
      <c r="Q395" s="53">
        <f t="shared" si="43"/>
        <v>12908.957040000003</v>
      </c>
    </row>
    <row r="396" spans="2:17" hidden="1" x14ac:dyDescent="0.25">
      <c r="B396" s="45">
        <v>390</v>
      </c>
      <c r="C396" s="22" t="s">
        <v>6462</v>
      </c>
      <c r="D396" s="22">
        <v>1200133490</v>
      </c>
      <c r="E396" s="23" t="s">
        <v>1741</v>
      </c>
      <c r="F396" s="22">
        <v>2018</v>
      </c>
      <c r="G396" s="38">
        <v>44389</v>
      </c>
      <c r="H396" s="22">
        <f t="shared" si="38"/>
        <v>3</v>
      </c>
      <c r="I396" s="22">
        <v>15</v>
      </c>
      <c r="J396" s="39">
        <f t="shared" si="39"/>
        <v>6.3333333333333325E-2</v>
      </c>
      <c r="K396" s="35">
        <v>17000</v>
      </c>
      <c r="L396" s="35">
        <v>10242.75</v>
      </c>
      <c r="M396" s="36">
        <v>0.03</v>
      </c>
      <c r="N396" s="35">
        <f t="shared" si="40"/>
        <v>17510</v>
      </c>
      <c r="O396" s="35">
        <f t="shared" si="41"/>
        <v>3326.8999999999996</v>
      </c>
      <c r="P396" s="57">
        <f t="shared" si="42"/>
        <v>14183.1</v>
      </c>
      <c r="Q396" s="53">
        <f t="shared" si="43"/>
        <v>12764.79</v>
      </c>
    </row>
    <row r="397" spans="2:17" hidden="1" x14ac:dyDescent="0.25">
      <c r="B397" s="45">
        <v>391</v>
      </c>
      <c r="C397" s="22" t="s">
        <v>6462</v>
      </c>
      <c r="D397" s="22">
        <v>1200145480</v>
      </c>
      <c r="E397" s="23" t="s">
        <v>1781</v>
      </c>
      <c r="F397" s="22">
        <v>2019</v>
      </c>
      <c r="G397" s="38">
        <v>44389</v>
      </c>
      <c r="H397" s="22">
        <f t="shared" si="38"/>
        <v>2</v>
      </c>
      <c r="I397" s="22">
        <v>5</v>
      </c>
      <c r="J397" s="39">
        <f t="shared" si="39"/>
        <v>0.19</v>
      </c>
      <c r="K397" s="35">
        <v>83940</v>
      </c>
      <c r="L397" s="35">
        <v>61355.69</v>
      </c>
      <c r="M397" s="77">
        <v>0</v>
      </c>
      <c r="N397" s="35">
        <f t="shared" si="40"/>
        <v>83940</v>
      </c>
      <c r="O397" s="35">
        <f t="shared" si="41"/>
        <v>31897.200000000001</v>
      </c>
      <c r="P397" s="57">
        <f t="shared" si="42"/>
        <v>52042.8</v>
      </c>
      <c r="Q397" s="53">
        <f t="shared" si="43"/>
        <v>46838.520000000004</v>
      </c>
    </row>
    <row r="398" spans="2:17" x14ac:dyDescent="0.25">
      <c r="B398" s="120">
        <v>392</v>
      </c>
      <c r="C398" s="109" t="s">
        <v>6462</v>
      </c>
      <c r="D398" s="109">
        <v>1200149200</v>
      </c>
      <c r="E398" s="108" t="s">
        <v>1782</v>
      </c>
      <c r="F398" s="109">
        <v>2019</v>
      </c>
      <c r="G398" s="110">
        <v>44389</v>
      </c>
      <c r="H398" s="109">
        <f t="shared" si="38"/>
        <v>2</v>
      </c>
      <c r="I398" s="109">
        <v>10</v>
      </c>
      <c r="J398" s="111">
        <f t="shared" si="39"/>
        <v>9.5000000000000001E-2</v>
      </c>
      <c r="K398" s="112">
        <v>78240.75</v>
      </c>
      <c r="L398" s="112">
        <v>1</v>
      </c>
      <c r="M398" s="121">
        <v>0</v>
      </c>
      <c r="N398" s="112">
        <f t="shared" si="40"/>
        <v>78240.75</v>
      </c>
      <c r="O398" s="112">
        <f t="shared" si="41"/>
        <v>14865.7425</v>
      </c>
      <c r="P398" s="114">
        <f t="shared" si="42"/>
        <v>63375.0075</v>
      </c>
      <c r="Q398" s="115">
        <f t="shared" si="43"/>
        <v>57037.50675</v>
      </c>
    </row>
    <row r="399" spans="2:17" hidden="1" x14ac:dyDescent="0.25">
      <c r="B399" s="45">
        <v>393</v>
      </c>
      <c r="C399" s="22" t="s">
        <v>6462</v>
      </c>
      <c r="D399" s="22">
        <v>1200148690</v>
      </c>
      <c r="E399" s="23" t="s">
        <v>1545</v>
      </c>
      <c r="F399" s="22">
        <v>2019</v>
      </c>
      <c r="G399" s="38">
        <v>44389</v>
      </c>
      <c r="H399" s="22">
        <f t="shared" si="38"/>
        <v>2</v>
      </c>
      <c r="I399" s="22">
        <v>8</v>
      </c>
      <c r="J399" s="39">
        <f t="shared" si="39"/>
        <v>0.11874999999999999</v>
      </c>
      <c r="K399" s="35">
        <v>25875</v>
      </c>
      <c r="L399" s="35">
        <v>18946.310000000001</v>
      </c>
      <c r="M399" s="77">
        <v>0</v>
      </c>
      <c r="N399" s="35">
        <f t="shared" si="40"/>
        <v>25875</v>
      </c>
      <c r="O399" s="35">
        <f t="shared" si="41"/>
        <v>6145.3125</v>
      </c>
      <c r="P399" s="57">
        <f t="shared" si="42"/>
        <v>19729.6875</v>
      </c>
      <c r="Q399" s="53">
        <f t="shared" si="43"/>
        <v>17756.71875</v>
      </c>
    </row>
    <row r="400" spans="2:17" hidden="1" x14ac:dyDescent="0.25">
      <c r="B400" s="45">
        <v>394</v>
      </c>
      <c r="C400" s="22" t="s">
        <v>6462</v>
      </c>
      <c r="D400" s="22">
        <v>1200172770</v>
      </c>
      <c r="E400" s="23" t="s">
        <v>1783</v>
      </c>
      <c r="F400" s="22">
        <v>2021</v>
      </c>
      <c r="G400" s="38">
        <v>44389</v>
      </c>
      <c r="H400" s="22">
        <f t="shared" si="38"/>
        <v>0</v>
      </c>
      <c r="I400" s="22">
        <v>15</v>
      </c>
      <c r="J400" s="39">
        <f t="shared" si="39"/>
        <v>6.3333333333333325E-2</v>
      </c>
      <c r="K400" s="35">
        <v>206172</v>
      </c>
      <c r="L400" s="35">
        <v>188356.99</v>
      </c>
      <c r="M400" s="77">
        <v>0</v>
      </c>
      <c r="N400" s="35">
        <f t="shared" si="40"/>
        <v>206172</v>
      </c>
      <c r="O400" s="35">
        <f t="shared" si="41"/>
        <v>0</v>
      </c>
      <c r="P400" s="57">
        <f t="shared" si="42"/>
        <v>206172</v>
      </c>
      <c r="Q400" s="53">
        <f t="shared" si="43"/>
        <v>185554.80000000002</v>
      </c>
    </row>
    <row r="401" spans="2:17" hidden="1" x14ac:dyDescent="0.25">
      <c r="B401" s="45">
        <v>395</v>
      </c>
      <c r="C401" s="22" t="s">
        <v>6462</v>
      </c>
      <c r="D401" s="22">
        <v>1200166790</v>
      </c>
      <c r="E401" s="23" t="s">
        <v>1784</v>
      </c>
      <c r="F401" s="22">
        <v>2021</v>
      </c>
      <c r="G401" s="38">
        <v>44389</v>
      </c>
      <c r="H401" s="22">
        <f t="shared" si="38"/>
        <v>0</v>
      </c>
      <c r="I401" s="22">
        <v>8</v>
      </c>
      <c r="J401" s="39">
        <f t="shared" si="39"/>
        <v>0.11874999999999999</v>
      </c>
      <c r="K401" s="35">
        <v>144000</v>
      </c>
      <c r="L401" s="35">
        <v>137532.73000000001</v>
      </c>
      <c r="M401" s="77">
        <v>0</v>
      </c>
      <c r="N401" s="35">
        <f t="shared" si="40"/>
        <v>144000</v>
      </c>
      <c r="O401" s="35">
        <f t="shared" si="41"/>
        <v>0</v>
      </c>
      <c r="P401" s="57">
        <f t="shared" si="42"/>
        <v>144000</v>
      </c>
      <c r="Q401" s="53">
        <f t="shared" si="43"/>
        <v>129600</v>
      </c>
    </row>
    <row r="402" spans="2:17" hidden="1" x14ac:dyDescent="0.25">
      <c r="B402" s="45">
        <v>396</v>
      </c>
      <c r="C402" s="22" t="s">
        <v>6462</v>
      </c>
      <c r="D402" s="22">
        <v>1200169640</v>
      </c>
      <c r="E402" s="23" t="s">
        <v>1785</v>
      </c>
      <c r="F402" s="22">
        <v>2021</v>
      </c>
      <c r="G402" s="38">
        <v>44389</v>
      </c>
      <c r="H402" s="22">
        <f t="shared" si="38"/>
        <v>0</v>
      </c>
      <c r="I402" s="22">
        <v>8</v>
      </c>
      <c r="J402" s="39">
        <f t="shared" si="39"/>
        <v>0.11874999999999999</v>
      </c>
      <c r="K402" s="35">
        <v>17000</v>
      </c>
      <c r="L402" s="35">
        <v>16439.259999999998</v>
      </c>
      <c r="M402" s="77">
        <v>0</v>
      </c>
      <c r="N402" s="35">
        <f t="shared" si="40"/>
        <v>17000</v>
      </c>
      <c r="O402" s="35">
        <f t="shared" si="41"/>
        <v>0</v>
      </c>
      <c r="P402" s="57">
        <f t="shared" si="42"/>
        <v>17000</v>
      </c>
      <c r="Q402" s="53">
        <f t="shared" si="43"/>
        <v>15300</v>
      </c>
    </row>
    <row r="403" spans="2:17" hidden="1" x14ac:dyDescent="0.25">
      <c r="B403" s="45">
        <v>397</v>
      </c>
      <c r="C403" s="22" t="s">
        <v>6462</v>
      </c>
      <c r="D403" s="22">
        <v>1200169630</v>
      </c>
      <c r="E403" s="23" t="s">
        <v>1785</v>
      </c>
      <c r="F403" s="22">
        <v>2021</v>
      </c>
      <c r="G403" s="38">
        <v>44389</v>
      </c>
      <c r="H403" s="22">
        <f t="shared" si="38"/>
        <v>0</v>
      </c>
      <c r="I403" s="22">
        <v>8</v>
      </c>
      <c r="J403" s="39">
        <f t="shared" si="39"/>
        <v>0.11874999999999999</v>
      </c>
      <c r="K403" s="35">
        <v>17000</v>
      </c>
      <c r="L403" s="35">
        <v>16439.259999999998</v>
      </c>
      <c r="M403" s="77">
        <v>0</v>
      </c>
      <c r="N403" s="35">
        <f t="shared" si="40"/>
        <v>17000</v>
      </c>
      <c r="O403" s="35">
        <f t="shared" si="41"/>
        <v>0</v>
      </c>
      <c r="P403" s="57">
        <f t="shared" si="42"/>
        <v>17000</v>
      </c>
      <c r="Q403" s="53">
        <f t="shared" si="43"/>
        <v>15300</v>
      </c>
    </row>
    <row r="404" spans="2:17" s="14" customFormat="1" hidden="1" x14ac:dyDescent="0.25">
      <c r="B404" s="45">
        <v>398</v>
      </c>
      <c r="C404" s="22" t="s">
        <v>6465</v>
      </c>
      <c r="D404" s="22">
        <v>1200039670</v>
      </c>
      <c r="E404" s="23" t="s">
        <v>3222</v>
      </c>
      <c r="F404" s="22">
        <v>2009</v>
      </c>
      <c r="G404" s="38">
        <v>44389</v>
      </c>
      <c r="H404" s="22">
        <f t="shared" si="38"/>
        <v>12</v>
      </c>
      <c r="I404" s="22">
        <v>3</v>
      </c>
      <c r="J404" s="39">
        <f t="shared" si="39"/>
        <v>0.31666666666666665</v>
      </c>
      <c r="K404" s="35">
        <v>55650</v>
      </c>
      <c r="L404" s="35">
        <v>14107.43</v>
      </c>
      <c r="M404" s="36">
        <v>0.49</v>
      </c>
      <c r="N404" s="35">
        <f t="shared" si="40"/>
        <v>82918.5</v>
      </c>
      <c r="O404" s="35">
        <f t="shared" si="41"/>
        <v>315090.3</v>
      </c>
      <c r="P404" s="57">
        <f t="shared" si="42"/>
        <v>4145.9250000000002</v>
      </c>
      <c r="Q404" s="53">
        <f t="shared" si="43"/>
        <v>4145.9250000000002</v>
      </c>
    </row>
    <row r="405" spans="2:17" hidden="1" x14ac:dyDescent="0.25">
      <c r="B405" s="45">
        <v>399</v>
      </c>
      <c r="C405" s="22" t="s">
        <v>6465</v>
      </c>
      <c r="D405" s="22">
        <v>1200039680</v>
      </c>
      <c r="E405" s="23" t="s">
        <v>3222</v>
      </c>
      <c r="F405" s="22">
        <v>2009</v>
      </c>
      <c r="G405" s="38">
        <v>44389</v>
      </c>
      <c r="H405" s="22">
        <f t="shared" si="38"/>
        <v>12</v>
      </c>
      <c r="I405" s="22">
        <v>3</v>
      </c>
      <c r="J405" s="39">
        <f t="shared" si="39"/>
        <v>0.31666666666666665</v>
      </c>
      <c r="K405" s="35">
        <v>55650</v>
      </c>
      <c r="L405" s="35">
        <v>14107.43</v>
      </c>
      <c r="M405" s="36">
        <v>0.49</v>
      </c>
      <c r="N405" s="35">
        <f t="shared" si="40"/>
        <v>82918.5</v>
      </c>
      <c r="O405" s="35">
        <f t="shared" si="41"/>
        <v>315090.3</v>
      </c>
      <c r="P405" s="57">
        <f t="shared" si="42"/>
        <v>4145.9250000000002</v>
      </c>
      <c r="Q405" s="53">
        <f t="shared" si="43"/>
        <v>4145.9250000000002</v>
      </c>
    </row>
    <row r="406" spans="2:17" hidden="1" x14ac:dyDescent="0.25">
      <c r="B406" s="45">
        <v>400</v>
      </c>
      <c r="C406" s="22" t="s">
        <v>6465</v>
      </c>
      <c r="D406" s="22">
        <v>1200043580</v>
      </c>
      <c r="E406" s="23" t="s">
        <v>1588</v>
      </c>
      <c r="F406" s="22">
        <v>2009</v>
      </c>
      <c r="G406" s="38">
        <v>44389</v>
      </c>
      <c r="H406" s="22">
        <f t="shared" si="38"/>
        <v>12</v>
      </c>
      <c r="I406" s="22">
        <v>15</v>
      </c>
      <c r="J406" s="39">
        <f t="shared" si="39"/>
        <v>6.3333333333333325E-2</v>
      </c>
      <c r="K406" s="35">
        <v>18720</v>
      </c>
      <c r="L406" s="35">
        <v>4604.05</v>
      </c>
      <c r="M406" s="36">
        <v>0.49</v>
      </c>
      <c r="N406" s="35">
        <f t="shared" si="40"/>
        <v>27892.799999999999</v>
      </c>
      <c r="O406" s="35">
        <f t="shared" si="41"/>
        <v>21198.527999999995</v>
      </c>
      <c r="P406" s="57">
        <f t="shared" si="42"/>
        <v>6694.2720000000045</v>
      </c>
      <c r="Q406" s="53">
        <f t="shared" si="43"/>
        <v>6024.8448000000044</v>
      </c>
    </row>
    <row r="407" spans="2:17" hidden="1" x14ac:dyDescent="0.25">
      <c r="B407" s="45">
        <v>401</v>
      </c>
      <c r="C407" s="22" t="s">
        <v>6465</v>
      </c>
      <c r="D407" s="22">
        <v>1200050170</v>
      </c>
      <c r="E407" s="23" t="s">
        <v>3223</v>
      </c>
      <c r="F407" s="22">
        <v>2010</v>
      </c>
      <c r="G407" s="38">
        <v>44389</v>
      </c>
      <c r="H407" s="22">
        <f t="shared" si="38"/>
        <v>11</v>
      </c>
      <c r="I407" s="22">
        <v>8</v>
      </c>
      <c r="J407" s="39">
        <f t="shared" si="39"/>
        <v>0.11874999999999999</v>
      </c>
      <c r="K407" s="35">
        <v>2699831.72</v>
      </c>
      <c r="L407" s="35">
        <v>896237.47</v>
      </c>
      <c r="M407" s="36">
        <v>0.24</v>
      </c>
      <c r="N407" s="35">
        <f t="shared" si="40"/>
        <v>3347791.3328000004</v>
      </c>
      <c r="O407" s="35">
        <f t="shared" si="41"/>
        <v>4373052.4284700006</v>
      </c>
      <c r="P407" s="57">
        <f t="shared" si="42"/>
        <v>167389.56664000003</v>
      </c>
      <c r="Q407" s="53">
        <f t="shared" si="43"/>
        <v>167389.56664000003</v>
      </c>
    </row>
    <row r="408" spans="2:17" hidden="1" x14ac:dyDescent="0.25">
      <c r="B408" s="45">
        <v>402</v>
      </c>
      <c r="C408" s="22" t="s">
        <v>6465</v>
      </c>
      <c r="D408" s="22">
        <v>1200050140</v>
      </c>
      <c r="E408" s="23" t="s">
        <v>1520</v>
      </c>
      <c r="F408" s="22">
        <v>2010</v>
      </c>
      <c r="G408" s="38">
        <v>44389</v>
      </c>
      <c r="H408" s="22">
        <f t="shared" si="38"/>
        <v>11</v>
      </c>
      <c r="I408" s="22">
        <v>15</v>
      </c>
      <c r="J408" s="39">
        <f t="shared" si="39"/>
        <v>6.3333333333333325E-2</v>
      </c>
      <c r="K408" s="35">
        <v>2088988.89</v>
      </c>
      <c r="L408" s="35">
        <v>600824</v>
      </c>
      <c r="M408" s="36">
        <v>0.24</v>
      </c>
      <c r="N408" s="35">
        <f t="shared" si="40"/>
        <v>2590346.2235999997</v>
      </c>
      <c r="O408" s="35">
        <f t="shared" si="41"/>
        <v>1804607.8691079994</v>
      </c>
      <c r="P408" s="57">
        <f t="shared" si="42"/>
        <v>785738.3544920003</v>
      </c>
      <c r="Q408" s="53">
        <f t="shared" si="43"/>
        <v>707164.5190428003</v>
      </c>
    </row>
    <row r="409" spans="2:17" hidden="1" x14ac:dyDescent="0.25">
      <c r="B409" s="45">
        <v>403</v>
      </c>
      <c r="C409" s="22" t="s">
        <v>6465</v>
      </c>
      <c r="D409" s="22">
        <v>1200050210</v>
      </c>
      <c r="E409" s="23" t="s">
        <v>3224</v>
      </c>
      <c r="F409" s="22">
        <v>2010</v>
      </c>
      <c r="G409" s="38">
        <v>44389</v>
      </c>
      <c r="H409" s="22">
        <f t="shared" si="38"/>
        <v>11</v>
      </c>
      <c r="I409" s="22">
        <v>15</v>
      </c>
      <c r="J409" s="39">
        <f t="shared" si="39"/>
        <v>6.3333333333333325E-2</v>
      </c>
      <c r="K409" s="35">
        <v>1360143.66</v>
      </c>
      <c r="L409" s="35">
        <v>391197.38</v>
      </c>
      <c r="M409" s="36">
        <v>0.24</v>
      </c>
      <c r="N409" s="35">
        <f t="shared" si="40"/>
        <v>1686578.1383999998</v>
      </c>
      <c r="O409" s="35">
        <f t="shared" si="41"/>
        <v>1174982.7697519998</v>
      </c>
      <c r="P409" s="57">
        <f t="shared" si="42"/>
        <v>511595.36864800006</v>
      </c>
      <c r="Q409" s="53">
        <f t="shared" si="43"/>
        <v>460435.83178320009</v>
      </c>
    </row>
    <row r="410" spans="2:17" hidden="1" x14ac:dyDescent="0.25">
      <c r="B410" s="45">
        <v>404</v>
      </c>
      <c r="C410" s="22" t="s">
        <v>6465</v>
      </c>
      <c r="D410" s="22">
        <v>1200050250</v>
      </c>
      <c r="E410" s="23" t="s">
        <v>1532</v>
      </c>
      <c r="F410" s="22">
        <v>2010</v>
      </c>
      <c r="G410" s="38">
        <v>44389</v>
      </c>
      <c r="H410" s="22">
        <f t="shared" si="38"/>
        <v>11</v>
      </c>
      <c r="I410" s="22">
        <v>15</v>
      </c>
      <c r="J410" s="39">
        <f t="shared" si="39"/>
        <v>6.3333333333333325E-2</v>
      </c>
      <c r="K410" s="35">
        <v>1083289.96</v>
      </c>
      <c r="L410" s="35">
        <v>311570.17</v>
      </c>
      <c r="M410" s="36">
        <v>0.24</v>
      </c>
      <c r="N410" s="35">
        <f t="shared" si="40"/>
        <v>1343279.5503999998</v>
      </c>
      <c r="O410" s="35">
        <f t="shared" si="41"/>
        <v>935818.08677866636</v>
      </c>
      <c r="P410" s="57">
        <f t="shared" si="42"/>
        <v>407461.46362133347</v>
      </c>
      <c r="Q410" s="53">
        <f t="shared" si="43"/>
        <v>366715.31725920015</v>
      </c>
    </row>
    <row r="411" spans="2:17" hidden="1" x14ac:dyDescent="0.25">
      <c r="B411" s="45">
        <v>405</v>
      </c>
      <c r="C411" s="22" t="s">
        <v>6465</v>
      </c>
      <c r="D411" s="22">
        <v>1200050220</v>
      </c>
      <c r="E411" s="23" t="s">
        <v>1630</v>
      </c>
      <c r="F411" s="22">
        <v>2010</v>
      </c>
      <c r="G411" s="38">
        <v>44389</v>
      </c>
      <c r="H411" s="22">
        <f t="shared" si="38"/>
        <v>11</v>
      </c>
      <c r="I411" s="22">
        <v>15</v>
      </c>
      <c r="J411" s="39">
        <f t="shared" si="39"/>
        <v>6.3333333333333325E-2</v>
      </c>
      <c r="K411" s="35">
        <v>613446.51</v>
      </c>
      <c r="L411" s="35">
        <v>176436.26</v>
      </c>
      <c r="M411" s="36">
        <v>0.24</v>
      </c>
      <c r="N411" s="35">
        <f t="shared" si="40"/>
        <v>760673.67240000004</v>
      </c>
      <c r="O411" s="35">
        <f t="shared" si="41"/>
        <v>529935.99177199998</v>
      </c>
      <c r="P411" s="57">
        <f t="shared" si="42"/>
        <v>230737.68062800006</v>
      </c>
      <c r="Q411" s="53">
        <f t="shared" si="43"/>
        <v>207663.91256520007</v>
      </c>
    </row>
    <row r="412" spans="2:17" hidden="1" x14ac:dyDescent="0.25">
      <c r="B412" s="45">
        <v>406</v>
      </c>
      <c r="C412" s="22" t="s">
        <v>6465</v>
      </c>
      <c r="D412" s="22">
        <v>1200050200</v>
      </c>
      <c r="E412" s="23" t="s">
        <v>3225</v>
      </c>
      <c r="F412" s="22">
        <v>2010</v>
      </c>
      <c r="G412" s="38">
        <v>44389</v>
      </c>
      <c r="H412" s="22">
        <f t="shared" si="38"/>
        <v>11</v>
      </c>
      <c r="I412" s="22">
        <v>15</v>
      </c>
      <c r="J412" s="39">
        <f t="shared" si="39"/>
        <v>6.3333333333333325E-2</v>
      </c>
      <c r="K412" s="35">
        <v>555820.26</v>
      </c>
      <c r="L412" s="35">
        <v>159862.14000000001</v>
      </c>
      <c r="M412" s="36">
        <v>0.24</v>
      </c>
      <c r="N412" s="35">
        <f t="shared" si="40"/>
        <v>689217.12239999999</v>
      </c>
      <c r="O412" s="35">
        <f t="shared" si="41"/>
        <v>480154.59527199989</v>
      </c>
      <c r="P412" s="57">
        <f t="shared" si="42"/>
        <v>209062.5271280001</v>
      </c>
      <c r="Q412" s="53">
        <f t="shared" si="43"/>
        <v>188156.27441520011</v>
      </c>
    </row>
    <row r="413" spans="2:17" hidden="1" x14ac:dyDescent="0.25">
      <c r="B413" s="45">
        <v>407</v>
      </c>
      <c r="C413" s="22" t="s">
        <v>6465</v>
      </c>
      <c r="D413" s="22">
        <v>1200050180</v>
      </c>
      <c r="E413" s="23" t="s">
        <v>3226</v>
      </c>
      <c r="F413" s="22">
        <v>2010</v>
      </c>
      <c r="G413" s="38">
        <v>44389</v>
      </c>
      <c r="H413" s="22">
        <f t="shared" si="38"/>
        <v>11</v>
      </c>
      <c r="I413" s="22">
        <v>15</v>
      </c>
      <c r="J413" s="39">
        <f t="shared" si="39"/>
        <v>6.3333333333333325E-2</v>
      </c>
      <c r="K413" s="35">
        <v>503561.21</v>
      </c>
      <c r="L413" s="35">
        <v>144831.60999999999</v>
      </c>
      <c r="M413" s="36">
        <v>0.24</v>
      </c>
      <c r="N413" s="35">
        <f t="shared" si="40"/>
        <v>624415.90040000004</v>
      </c>
      <c r="O413" s="35">
        <f t="shared" si="41"/>
        <v>435009.74394533329</v>
      </c>
      <c r="P413" s="57">
        <f t="shared" si="42"/>
        <v>189406.15645466675</v>
      </c>
      <c r="Q413" s="53">
        <f t="shared" si="43"/>
        <v>170465.54080920009</v>
      </c>
    </row>
    <row r="414" spans="2:17" x14ac:dyDescent="0.25">
      <c r="B414" s="120">
        <v>408</v>
      </c>
      <c r="C414" s="109" t="s">
        <v>6465</v>
      </c>
      <c r="D414" s="109">
        <v>1200050230</v>
      </c>
      <c r="E414" s="108" t="s">
        <v>1550</v>
      </c>
      <c r="F414" s="109">
        <v>2010</v>
      </c>
      <c r="G414" s="110">
        <v>44389</v>
      </c>
      <c r="H414" s="109">
        <f t="shared" si="38"/>
        <v>11</v>
      </c>
      <c r="I414" s="109">
        <v>5</v>
      </c>
      <c r="J414" s="111">
        <f t="shared" si="39"/>
        <v>0.19</v>
      </c>
      <c r="K414" s="112">
        <v>445915.57</v>
      </c>
      <c r="L414" s="112">
        <v>1</v>
      </c>
      <c r="M414" s="121">
        <v>0</v>
      </c>
      <c r="N414" s="112">
        <f t="shared" si="40"/>
        <v>445915.57</v>
      </c>
      <c r="O414" s="112">
        <f t="shared" si="41"/>
        <v>931963.54129999992</v>
      </c>
      <c r="P414" s="114">
        <f t="shared" si="42"/>
        <v>22295.7785</v>
      </c>
      <c r="Q414" s="115">
        <f t="shared" si="43"/>
        <v>22295.7785</v>
      </c>
    </row>
    <row r="415" spans="2:17" hidden="1" x14ac:dyDescent="0.25">
      <c r="B415" s="45">
        <v>409</v>
      </c>
      <c r="C415" s="22" t="s">
        <v>6465</v>
      </c>
      <c r="D415" s="22">
        <v>1200050150</v>
      </c>
      <c r="E415" s="23" t="s">
        <v>1586</v>
      </c>
      <c r="F415" s="22">
        <v>2010</v>
      </c>
      <c r="G415" s="38">
        <v>44389</v>
      </c>
      <c r="H415" s="22">
        <f t="shared" si="38"/>
        <v>11</v>
      </c>
      <c r="I415" s="22">
        <v>3</v>
      </c>
      <c r="J415" s="39">
        <f t="shared" si="39"/>
        <v>0.31666666666666665</v>
      </c>
      <c r="K415" s="35">
        <v>440115.64</v>
      </c>
      <c r="L415" s="35">
        <v>126583.76</v>
      </c>
      <c r="M415" s="36">
        <v>0.24</v>
      </c>
      <c r="N415" s="35">
        <f t="shared" si="40"/>
        <v>545743.39360000007</v>
      </c>
      <c r="O415" s="35">
        <f t="shared" si="41"/>
        <v>1901006.1543733336</v>
      </c>
      <c r="P415" s="57">
        <f t="shared" si="42"/>
        <v>27287.169680000006</v>
      </c>
      <c r="Q415" s="53">
        <f t="shared" si="43"/>
        <v>27287.169680000006</v>
      </c>
    </row>
    <row r="416" spans="2:17" x14ac:dyDescent="0.25">
      <c r="B416" s="120">
        <v>410</v>
      </c>
      <c r="C416" s="109" t="s">
        <v>6465</v>
      </c>
      <c r="D416" s="109">
        <v>1200050260</v>
      </c>
      <c r="E416" s="108" t="s">
        <v>1550</v>
      </c>
      <c r="F416" s="109">
        <v>2010</v>
      </c>
      <c r="G416" s="110">
        <v>44389</v>
      </c>
      <c r="H416" s="109">
        <f t="shared" si="38"/>
        <v>11</v>
      </c>
      <c r="I416" s="109">
        <v>5</v>
      </c>
      <c r="J416" s="111">
        <f t="shared" si="39"/>
        <v>0.19</v>
      </c>
      <c r="K416" s="112">
        <v>355128.11</v>
      </c>
      <c r="L416" s="112">
        <v>1</v>
      </c>
      <c r="M416" s="121">
        <v>0</v>
      </c>
      <c r="N416" s="112">
        <f t="shared" si="40"/>
        <v>355128.11</v>
      </c>
      <c r="O416" s="112">
        <f t="shared" si="41"/>
        <v>742217.74989999994</v>
      </c>
      <c r="P416" s="114">
        <f t="shared" si="42"/>
        <v>17756.405500000001</v>
      </c>
      <c r="Q416" s="115">
        <f t="shared" si="43"/>
        <v>17756.405500000001</v>
      </c>
    </row>
    <row r="417" spans="2:17" hidden="1" x14ac:dyDescent="0.25">
      <c r="B417" s="45">
        <v>411</v>
      </c>
      <c r="C417" s="22" t="s">
        <v>6465</v>
      </c>
      <c r="D417" s="22">
        <v>1200050240</v>
      </c>
      <c r="E417" s="23" t="s">
        <v>3227</v>
      </c>
      <c r="F417" s="22">
        <v>2010</v>
      </c>
      <c r="G417" s="38">
        <v>44389</v>
      </c>
      <c r="H417" s="22">
        <f t="shared" si="38"/>
        <v>11</v>
      </c>
      <c r="I417" s="22">
        <v>8</v>
      </c>
      <c r="J417" s="39">
        <f t="shared" si="39"/>
        <v>0.11874999999999999</v>
      </c>
      <c r="K417" s="35">
        <v>292458.44</v>
      </c>
      <c r="L417" s="35">
        <v>84115.35</v>
      </c>
      <c r="M417" s="36">
        <v>0.24</v>
      </c>
      <c r="N417" s="35">
        <f t="shared" si="40"/>
        <v>362648.4656</v>
      </c>
      <c r="O417" s="35">
        <f t="shared" si="41"/>
        <v>473709.55818999995</v>
      </c>
      <c r="P417" s="57">
        <f t="shared" si="42"/>
        <v>18132.423279999999</v>
      </c>
      <c r="Q417" s="53">
        <f t="shared" si="43"/>
        <v>18132.423279999999</v>
      </c>
    </row>
    <row r="418" spans="2:17" hidden="1" x14ac:dyDescent="0.25">
      <c r="B418" s="45">
        <v>412</v>
      </c>
      <c r="C418" s="22" t="s">
        <v>6465</v>
      </c>
      <c r="D418" s="22">
        <v>1200048680</v>
      </c>
      <c r="E418" s="23" t="s">
        <v>3228</v>
      </c>
      <c r="F418" s="22">
        <v>2010</v>
      </c>
      <c r="G418" s="38">
        <v>44389</v>
      </c>
      <c r="H418" s="22">
        <f t="shared" si="38"/>
        <v>11</v>
      </c>
      <c r="I418" s="22">
        <v>5</v>
      </c>
      <c r="J418" s="39">
        <f t="shared" si="39"/>
        <v>0.19</v>
      </c>
      <c r="K418" s="35">
        <v>235900</v>
      </c>
      <c r="L418" s="35">
        <v>74696.320000000007</v>
      </c>
      <c r="M418" s="36">
        <v>0.24</v>
      </c>
      <c r="N418" s="35">
        <f t="shared" si="40"/>
        <v>292516</v>
      </c>
      <c r="O418" s="35">
        <f t="shared" si="41"/>
        <v>611358.43999999994</v>
      </c>
      <c r="P418" s="57">
        <f t="shared" si="42"/>
        <v>14625.800000000001</v>
      </c>
      <c r="Q418" s="53">
        <f t="shared" si="43"/>
        <v>14625.800000000001</v>
      </c>
    </row>
    <row r="419" spans="2:17" hidden="1" x14ac:dyDescent="0.25">
      <c r="B419" s="45">
        <v>413</v>
      </c>
      <c r="C419" s="22" t="s">
        <v>6465</v>
      </c>
      <c r="D419" s="22">
        <v>1200043710</v>
      </c>
      <c r="E419" s="23" t="s">
        <v>3229</v>
      </c>
      <c r="F419" s="22">
        <v>2010</v>
      </c>
      <c r="G419" s="38">
        <v>44389</v>
      </c>
      <c r="H419" s="22">
        <f t="shared" si="38"/>
        <v>11</v>
      </c>
      <c r="I419" s="22">
        <v>5</v>
      </c>
      <c r="J419" s="39">
        <f t="shared" si="39"/>
        <v>0.19</v>
      </c>
      <c r="K419" s="35">
        <v>121500</v>
      </c>
      <c r="L419" s="35">
        <v>30625.62</v>
      </c>
      <c r="M419" s="36">
        <v>0.24</v>
      </c>
      <c r="N419" s="35">
        <f t="shared" si="40"/>
        <v>150660</v>
      </c>
      <c r="O419" s="35">
        <f t="shared" si="41"/>
        <v>314879.39999999997</v>
      </c>
      <c r="P419" s="57">
        <f t="shared" si="42"/>
        <v>7533</v>
      </c>
      <c r="Q419" s="53">
        <f t="shared" si="43"/>
        <v>7533</v>
      </c>
    </row>
    <row r="420" spans="2:17" hidden="1" x14ac:dyDescent="0.25">
      <c r="B420" s="45">
        <v>414</v>
      </c>
      <c r="C420" s="22" t="s">
        <v>6465</v>
      </c>
      <c r="D420" s="22">
        <v>1200052580</v>
      </c>
      <c r="E420" s="23" t="s">
        <v>1575</v>
      </c>
      <c r="F420" s="22">
        <v>2010</v>
      </c>
      <c r="G420" s="38">
        <v>44389</v>
      </c>
      <c r="H420" s="22">
        <f t="shared" si="38"/>
        <v>11</v>
      </c>
      <c r="I420" s="22">
        <v>5</v>
      </c>
      <c r="J420" s="39">
        <f t="shared" si="39"/>
        <v>0.19</v>
      </c>
      <c r="K420" s="35">
        <v>100366</v>
      </c>
      <c r="L420" s="35">
        <v>31597.45</v>
      </c>
      <c r="M420" s="36">
        <v>0.24</v>
      </c>
      <c r="N420" s="35">
        <f t="shared" si="40"/>
        <v>124453.84</v>
      </c>
      <c r="O420" s="35">
        <f t="shared" si="41"/>
        <v>260108.52559999996</v>
      </c>
      <c r="P420" s="57">
        <f t="shared" si="42"/>
        <v>6222.692</v>
      </c>
      <c r="Q420" s="53">
        <f t="shared" si="43"/>
        <v>6222.692</v>
      </c>
    </row>
    <row r="421" spans="2:17" hidden="1" x14ac:dyDescent="0.25">
      <c r="B421" s="45">
        <v>415</v>
      </c>
      <c r="C421" s="22" t="s">
        <v>6465</v>
      </c>
      <c r="D421" s="22">
        <v>1200050190</v>
      </c>
      <c r="E421" s="23" t="s">
        <v>3230</v>
      </c>
      <c r="F421" s="22">
        <v>2010</v>
      </c>
      <c r="G421" s="38">
        <v>44389</v>
      </c>
      <c r="H421" s="22">
        <f t="shared" si="38"/>
        <v>11</v>
      </c>
      <c r="I421" s="22">
        <v>5</v>
      </c>
      <c r="J421" s="39">
        <f t="shared" si="39"/>
        <v>0.19</v>
      </c>
      <c r="K421" s="35">
        <v>92325.85</v>
      </c>
      <c r="L421" s="35">
        <v>26554.26</v>
      </c>
      <c r="M421" s="36">
        <v>0.24</v>
      </c>
      <c r="N421" s="35">
        <f t="shared" si="40"/>
        <v>114484.054</v>
      </c>
      <c r="O421" s="35">
        <f t="shared" si="41"/>
        <v>239271.67285999999</v>
      </c>
      <c r="P421" s="57">
        <f t="shared" si="42"/>
        <v>5724.2027000000007</v>
      </c>
      <c r="Q421" s="53">
        <f t="shared" si="43"/>
        <v>5724.2027000000007</v>
      </c>
    </row>
    <row r="422" spans="2:17" hidden="1" x14ac:dyDescent="0.25">
      <c r="B422" s="45">
        <v>416</v>
      </c>
      <c r="C422" s="22" t="s">
        <v>6465</v>
      </c>
      <c r="D422" s="22">
        <v>1200050270</v>
      </c>
      <c r="E422" s="23" t="s">
        <v>3231</v>
      </c>
      <c r="F422" s="22">
        <v>2010</v>
      </c>
      <c r="G422" s="38">
        <v>44389</v>
      </c>
      <c r="H422" s="22">
        <f t="shared" si="38"/>
        <v>11</v>
      </c>
      <c r="I422" s="22">
        <v>6</v>
      </c>
      <c r="J422" s="39">
        <f t="shared" si="39"/>
        <v>0.15833333333333333</v>
      </c>
      <c r="K422" s="35">
        <v>83268.58</v>
      </c>
      <c r="L422" s="35">
        <v>23949.24</v>
      </c>
      <c r="M422" s="36">
        <v>0.24</v>
      </c>
      <c r="N422" s="35">
        <f t="shared" si="40"/>
        <v>103253.0392</v>
      </c>
      <c r="O422" s="35">
        <f t="shared" si="41"/>
        <v>179832.37660666666</v>
      </c>
      <c r="P422" s="57">
        <f t="shared" si="42"/>
        <v>5162.6519600000001</v>
      </c>
      <c r="Q422" s="53">
        <f t="shared" si="43"/>
        <v>5162.6519600000001</v>
      </c>
    </row>
    <row r="423" spans="2:17" x14ac:dyDescent="0.25">
      <c r="B423" s="120">
        <v>417</v>
      </c>
      <c r="C423" s="109" t="s">
        <v>6465</v>
      </c>
      <c r="D423" s="109">
        <v>1200047160</v>
      </c>
      <c r="E423" s="108" t="s">
        <v>3232</v>
      </c>
      <c r="F423" s="109">
        <v>2010</v>
      </c>
      <c r="G423" s="110">
        <v>44389</v>
      </c>
      <c r="H423" s="109">
        <f t="shared" si="38"/>
        <v>11</v>
      </c>
      <c r="I423" s="109">
        <v>15</v>
      </c>
      <c r="J423" s="111">
        <f t="shared" si="39"/>
        <v>6.3333333333333325E-2</v>
      </c>
      <c r="K423" s="112">
        <v>55230</v>
      </c>
      <c r="L423" s="112">
        <v>1</v>
      </c>
      <c r="M423" s="121">
        <v>0</v>
      </c>
      <c r="N423" s="112">
        <f t="shared" si="40"/>
        <v>55230</v>
      </c>
      <c r="O423" s="112">
        <f t="shared" si="41"/>
        <v>38476.899999999994</v>
      </c>
      <c r="P423" s="114">
        <f t="shared" si="42"/>
        <v>16753.100000000006</v>
      </c>
      <c r="Q423" s="115">
        <f t="shared" si="43"/>
        <v>15077.790000000006</v>
      </c>
    </row>
    <row r="424" spans="2:17" hidden="1" x14ac:dyDescent="0.25">
      <c r="B424" s="45">
        <v>418</v>
      </c>
      <c r="C424" s="22" t="s">
        <v>6465</v>
      </c>
      <c r="D424" s="22">
        <v>1200047490</v>
      </c>
      <c r="E424" s="23" t="s">
        <v>1595</v>
      </c>
      <c r="F424" s="22">
        <v>2010</v>
      </c>
      <c r="G424" s="38">
        <v>44389</v>
      </c>
      <c r="H424" s="22">
        <f t="shared" si="38"/>
        <v>11</v>
      </c>
      <c r="I424" s="22">
        <v>15</v>
      </c>
      <c r="J424" s="39">
        <f t="shared" si="39"/>
        <v>6.3333333333333325E-2</v>
      </c>
      <c r="K424" s="35">
        <v>16425</v>
      </c>
      <c r="L424" s="35">
        <v>4982.04</v>
      </c>
      <c r="M424" s="36">
        <v>0.24</v>
      </c>
      <c r="N424" s="35">
        <f t="shared" si="40"/>
        <v>20367</v>
      </c>
      <c r="O424" s="35">
        <f t="shared" si="41"/>
        <v>14189.009999999998</v>
      </c>
      <c r="P424" s="57">
        <f t="shared" si="42"/>
        <v>6177.9900000000016</v>
      </c>
      <c r="Q424" s="53">
        <f t="shared" si="43"/>
        <v>5560.1910000000016</v>
      </c>
    </row>
    <row r="425" spans="2:17" hidden="1" x14ac:dyDescent="0.25">
      <c r="B425" s="45">
        <v>419</v>
      </c>
      <c r="C425" s="22" t="s">
        <v>6465</v>
      </c>
      <c r="D425" s="22">
        <v>1200050160</v>
      </c>
      <c r="E425" s="23" t="s">
        <v>3233</v>
      </c>
      <c r="F425" s="22">
        <v>2010</v>
      </c>
      <c r="G425" s="38">
        <v>44389</v>
      </c>
      <c r="H425" s="22">
        <f t="shared" si="38"/>
        <v>11</v>
      </c>
      <c r="I425" s="22">
        <v>5</v>
      </c>
      <c r="J425" s="39">
        <f t="shared" si="39"/>
        <v>0.19</v>
      </c>
      <c r="K425" s="35">
        <v>8475.33</v>
      </c>
      <c r="L425" s="35">
        <v>2437.63</v>
      </c>
      <c r="M425" s="36">
        <v>0.24</v>
      </c>
      <c r="N425" s="35">
        <f t="shared" si="40"/>
        <v>10509.4092</v>
      </c>
      <c r="O425" s="35">
        <f t="shared" si="41"/>
        <v>21964.665227999998</v>
      </c>
      <c r="P425" s="57">
        <f t="shared" si="42"/>
        <v>525.47046</v>
      </c>
      <c r="Q425" s="53">
        <f t="shared" si="43"/>
        <v>525.47046</v>
      </c>
    </row>
    <row r="426" spans="2:17" hidden="1" x14ac:dyDescent="0.25">
      <c r="B426" s="45">
        <v>420</v>
      </c>
      <c r="C426" s="22" t="s">
        <v>6465</v>
      </c>
      <c r="D426" s="22">
        <v>1200047480</v>
      </c>
      <c r="E426" s="23" t="s">
        <v>1595</v>
      </c>
      <c r="F426" s="22">
        <v>2010</v>
      </c>
      <c r="G426" s="38">
        <v>44389</v>
      </c>
      <c r="H426" s="22">
        <f t="shared" si="38"/>
        <v>11</v>
      </c>
      <c r="I426" s="22">
        <v>5</v>
      </c>
      <c r="J426" s="39">
        <f t="shared" si="39"/>
        <v>0.19</v>
      </c>
      <c r="K426" s="35">
        <v>7875</v>
      </c>
      <c r="L426" s="35">
        <v>2388.6799999999998</v>
      </c>
      <c r="M426" s="36">
        <v>0.24</v>
      </c>
      <c r="N426" s="35">
        <f t="shared" si="40"/>
        <v>9765</v>
      </c>
      <c r="O426" s="35">
        <f t="shared" si="41"/>
        <v>20408.849999999999</v>
      </c>
      <c r="P426" s="57">
        <f t="shared" si="42"/>
        <v>488.25</v>
      </c>
      <c r="Q426" s="53">
        <f t="shared" si="43"/>
        <v>488.25</v>
      </c>
    </row>
    <row r="427" spans="2:17" hidden="1" x14ac:dyDescent="0.25">
      <c r="B427" s="45">
        <v>421</v>
      </c>
      <c r="C427" s="22" t="s">
        <v>6465</v>
      </c>
      <c r="D427" s="22">
        <v>1200057580</v>
      </c>
      <c r="E427" s="23" t="s">
        <v>3234</v>
      </c>
      <c r="F427" s="22">
        <v>2011</v>
      </c>
      <c r="G427" s="38">
        <v>44389</v>
      </c>
      <c r="H427" s="22">
        <f t="shared" si="38"/>
        <v>10</v>
      </c>
      <c r="I427" s="22">
        <v>15</v>
      </c>
      <c r="J427" s="39">
        <f t="shared" si="39"/>
        <v>6.3333333333333325E-2</v>
      </c>
      <c r="K427" s="35">
        <v>153757</v>
      </c>
      <c r="L427" s="35">
        <v>53471.92</v>
      </c>
      <c r="M427" s="36">
        <v>0.11</v>
      </c>
      <c r="N427" s="35">
        <f t="shared" si="40"/>
        <v>170670.27000000002</v>
      </c>
      <c r="O427" s="35">
        <f t="shared" si="41"/>
        <v>108091.171</v>
      </c>
      <c r="P427" s="57">
        <f t="shared" si="42"/>
        <v>62579.099000000017</v>
      </c>
      <c r="Q427" s="53">
        <f t="shared" si="43"/>
        <v>56321.189100000018</v>
      </c>
    </row>
    <row r="428" spans="2:17" hidden="1" x14ac:dyDescent="0.25">
      <c r="B428" s="45">
        <v>422</v>
      </c>
      <c r="C428" s="22" t="s">
        <v>6465</v>
      </c>
      <c r="D428" s="22">
        <v>1200057570</v>
      </c>
      <c r="E428" s="23" t="s">
        <v>3234</v>
      </c>
      <c r="F428" s="22">
        <v>2011</v>
      </c>
      <c r="G428" s="38">
        <v>44389</v>
      </c>
      <c r="H428" s="22">
        <f t="shared" si="38"/>
        <v>10</v>
      </c>
      <c r="I428" s="22">
        <v>5</v>
      </c>
      <c r="J428" s="39">
        <f t="shared" si="39"/>
        <v>0.19</v>
      </c>
      <c r="K428" s="35">
        <v>97309</v>
      </c>
      <c r="L428" s="35">
        <v>33841.050000000003</v>
      </c>
      <c r="M428" s="36">
        <v>0.11</v>
      </c>
      <c r="N428" s="35">
        <f t="shared" si="40"/>
        <v>108012.99</v>
      </c>
      <c r="O428" s="35">
        <f t="shared" si="41"/>
        <v>205224.68100000001</v>
      </c>
      <c r="P428" s="57">
        <f t="shared" si="42"/>
        <v>5400.6495000000004</v>
      </c>
      <c r="Q428" s="53">
        <f t="shared" si="43"/>
        <v>5400.6495000000004</v>
      </c>
    </row>
    <row r="429" spans="2:17" hidden="1" x14ac:dyDescent="0.25">
      <c r="B429" s="45">
        <v>423</v>
      </c>
      <c r="C429" s="22" t="s">
        <v>6465</v>
      </c>
      <c r="D429" s="22">
        <v>1200065210</v>
      </c>
      <c r="E429" s="23" t="s">
        <v>3235</v>
      </c>
      <c r="F429" s="22">
        <v>2011</v>
      </c>
      <c r="G429" s="38">
        <v>44389</v>
      </c>
      <c r="H429" s="22">
        <f t="shared" si="38"/>
        <v>10</v>
      </c>
      <c r="I429" s="22">
        <v>15</v>
      </c>
      <c r="J429" s="39">
        <f t="shared" si="39"/>
        <v>6.3333333333333325E-2</v>
      </c>
      <c r="K429" s="35">
        <v>29500</v>
      </c>
      <c r="L429" s="35">
        <v>9766.99</v>
      </c>
      <c r="M429" s="36">
        <v>0.11</v>
      </c>
      <c r="N429" s="35">
        <f t="shared" si="40"/>
        <v>32745.000000000004</v>
      </c>
      <c r="O429" s="35">
        <f t="shared" si="41"/>
        <v>20738.5</v>
      </c>
      <c r="P429" s="57">
        <f t="shared" si="42"/>
        <v>12006.500000000004</v>
      </c>
      <c r="Q429" s="53">
        <f t="shared" si="43"/>
        <v>10805.850000000004</v>
      </c>
    </row>
    <row r="430" spans="2:17" hidden="1" x14ac:dyDescent="0.25">
      <c r="B430" s="45">
        <v>424</v>
      </c>
      <c r="C430" s="22" t="s">
        <v>6465</v>
      </c>
      <c r="D430" s="22">
        <v>1200065200</v>
      </c>
      <c r="E430" s="23" t="s">
        <v>3236</v>
      </c>
      <c r="F430" s="22">
        <v>2011</v>
      </c>
      <c r="G430" s="38">
        <v>44389</v>
      </c>
      <c r="H430" s="22">
        <f t="shared" si="38"/>
        <v>10</v>
      </c>
      <c r="I430" s="22">
        <v>15</v>
      </c>
      <c r="J430" s="39">
        <f t="shared" si="39"/>
        <v>6.3333333333333325E-2</v>
      </c>
      <c r="K430" s="35">
        <v>29500</v>
      </c>
      <c r="L430" s="35">
        <v>9766.99</v>
      </c>
      <c r="M430" s="36">
        <v>0.11</v>
      </c>
      <c r="N430" s="35">
        <f t="shared" si="40"/>
        <v>32745.000000000004</v>
      </c>
      <c r="O430" s="35">
        <f t="shared" si="41"/>
        <v>20738.5</v>
      </c>
      <c r="P430" s="57">
        <f t="shared" si="42"/>
        <v>12006.500000000004</v>
      </c>
      <c r="Q430" s="53">
        <f t="shared" si="43"/>
        <v>10805.850000000004</v>
      </c>
    </row>
    <row r="431" spans="2:17" x14ac:dyDescent="0.25">
      <c r="B431" s="120">
        <v>425</v>
      </c>
      <c r="C431" s="109" t="s">
        <v>6465</v>
      </c>
      <c r="D431" s="109">
        <v>1200073950</v>
      </c>
      <c r="E431" s="108" t="s">
        <v>1581</v>
      </c>
      <c r="F431" s="109">
        <v>2012</v>
      </c>
      <c r="G431" s="110">
        <v>44389</v>
      </c>
      <c r="H431" s="109">
        <f t="shared" si="38"/>
        <v>9</v>
      </c>
      <c r="I431" s="109">
        <v>3</v>
      </c>
      <c r="J431" s="111">
        <f t="shared" si="39"/>
        <v>0.31666666666666665</v>
      </c>
      <c r="K431" s="112">
        <v>62335</v>
      </c>
      <c r="L431" s="112">
        <v>1</v>
      </c>
      <c r="M431" s="121">
        <v>0</v>
      </c>
      <c r="N431" s="112">
        <f t="shared" si="40"/>
        <v>62335</v>
      </c>
      <c r="O431" s="112">
        <f t="shared" si="41"/>
        <v>177654.74999999997</v>
      </c>
      <c r="P431" s="114">
        <f t="shared" si="42"/>
        <v>3116.75</v>
      </c>
      <c r="Q431" s="115">
        <f t="shared" si="43"/>
        <v>3116.75</v>
      </c>
    </row>
    <row r="432" spans="2:17" x14ac:dyDescent="0.25">
      <c r="B432" s="120">
        <v>426</v>
      </c>
      <c r="C432" s="109" t="s">
        <v>6465</v>
      </c>
      <c r="D432" s="109">
        <v>1200074780</v>
      </c>
      <c r="E432" s="108" t="s">
        <v>3237</v>
      </c>
      <c r="F432" s="109">
        <v>2012</v>
      </c>
      <c r="G432" s="110">
        <v>44389</v>
      </c>
      <c r="H432" s="109">
        <f t="shared" si="38"/>
        <v>9</v>
      </c>
      <c r="I432" s="109">
        <v>15</v>
      </c>
      <c r="J432" s="111">
        <f t="shared" si="39"/>
        <v>6.3333333333333325E-2</v>
      </c>
      <c r="K432" s="112">
        <v>22200</v>
      </c>
      <c r="L432" s="112">
        <v>1</v>
      </c>
      <c r="M432" s="121">
        <v>0</v>
      </c>
      <c r="N432" s="112">
        <f t="shared" si="40"/>
        <v>22200</v>
      </c>
      <c r="O432" s="112">
        <f t="shared" si="41"/>
        <v>12653.999999999998</v>
      </c>
      <c r="P432" s="114">
        <f t="shared" si="42"/>
        <v>9546.0000000000018</v>
      </c>
      <c r="Q432" s="115">
        <f t="shared" si="43"/>
        <v>8591.4000000000015</v>
      </c>
    </row>
    <row r="433" spans="2:17" hidden="1" x14ac:dyDescent="0.25">
      <c r="B433" s="45">
        <v>427</v>
      </c>
      <c r="C433" s="22" t="s">
        <v>6465</v>
      </c>
      <c r="D433" s="22">
        <v>1200069150</v>
      </c>
      <c r="E433" s="23" t="s">
        <v>3238</v>
      </c>
      <c r="F433" s="22">
        <v>2012</v>
      </c>
      <c r="G433" s="38">
        <v>44389</v>
      </c>
      <c r="H433" s="22">
        <f t="shared" si="38"/>
        <v>9</v>
      </c>
      <c r="I433" s="22">
        <v>5</v>
      </c>
      <c r="J433" s="39">
        <f t="shared" si="39"/>
        <v>0.19</v>
      </c>
      <c r="K433" s="35">
        <v>16608.8</v>
      </c>
      <c r="L433" s="35">
        <v>6464.76</v>
      </c>
      <c r="M433" s="36">
        <v>7.0000000000000007E-2</v>
      </c>
      <c r="N433" s="35">
        <f t="shared" si="40"/>
        <v>17771.416000000001</v>
      </c>
      <c r="O433" s="35">
        <f t="shared" si="41"/>
        <v>30389.121360000001</v>
      </c>
      <c r="P433" s="57">
        <f t="shared" si="42"/>
        <v>888.57080000000008</v>
      </c>
      <c r="Q433" s="53">
        <f t="shared" si="43"/>
        <v>888.57080000000008</v>
      </c>
    </row>
    <row r="434" spans="2:17" hidden="1" x14ac:dyDescent="0.25">
      <c r="B434" s="45">
        <v>428</v>
      </c>
      <c r="C434" s="22" t="s">
        <v>6465</v>
      </c>
      <c r="D434" s="22">
        <v>1200081690</v>
      </c>
      <c r="E434" s="23" t="s">
        <v>3239</v>
      </c>
      <c r="F434" s="22">
        <v>2013</v>
      </c>
      <c r="G434" s="38">
        <v>44389</v>
      </c>
      <c r="H434" s="22">
        <f t="shared" si="38"/>
        <v>8</v>
      </c>
      <c r="I434" s="22">
        <v>15</v>
      </c>
      <c r="J434" s="39">
        <f t="shared" si="39"/>
        <v>6.3333333333333325E-2</v>
      </c>
      <c r="K434" s="35">
        <v>20800</v>
      </c>
      <c r="L434" s="35">
        <v>10210.09</v>
      </c>
      <c r="M434" s="36">
        <v>0.08</v>
      </c>
      <c r="N434" s="35">
        <f t="shared" si="40"/>
        <v>22464</v>
      </c>
      <c r="O434" s="35">
        <f t="shared" si="41"/>
        <v>11381.759999999998</v>
      </c>
      <c r="P434" s="57">
        <f t="shared" si="42"/>
        <v>11082.240000000002</v>
      </c>
      <c r="Q434" s="53">
        <f t="shared" si="43"/>
        <v>9974.0160000000014</v>
      </c>
    </row>
    <row r="435" spans="2:17" hidden="1" x14ac:dyDescent="0.25">
      <c r="B435" s="45">
        <v>429</v>
      </c>
      <c r="C435" s="22" t="s">
        <v>6465</v>
      </c>
      <c r="D435" s="22">
        <v>1200082240</v>
      </c>
      <c r="E435" s="23" t="s">
        <v>3240</v>
      </c>
      <c r="F435" s="22">
        <v>2014</v>
      </c>
      <c r="G435" s="38">
        <v>44389</v>
      </c>
      <c r="H435" s="22">
        <f t="shared" si="38"/>
        <v>7</v>
      </c>
      <c r="I435" s="22">
        <v>5</v>
      </c>
      <c r="J435" s="39">
        <f t="shared" si="39"/>
        <v>0.19</v>
      </c>
      <c r="K435" s="35">
        <v>340000</v>
      </c>
      <c r="L435" s="35">
        <v>171259.67</v>
      </c>
      <c r="M435" s="36">
        <v>0.02</v>
      </c>
      <c r="N435" s="35">
        <f t="shared" si="40"/>
        <v>346800</v>
      </c>
      <c r="O435" s="35">
        <f t="shared" si="41"/>
        <v>461244</v>
      </c>
      <c r="P435" s="57">
        <f t="shared" si="42"/>
        <v>17340</v>
      </c>
      <c r="Q435" s="53">
        <f t="shared" si="43"/>
        <v>17340</v>
      </c>
    </row>
    <row r="436" spans="2:17" hidden="1" x14ac:dyDescent="0.25">
      <c r="B436" s="45">
        <v>430</v>
      </c>
      <c r="C436" s="22" t="s">
        <v>6465</v>
      </c>
      <c r="D436" s="22">
        <v>1200082500</v>
      </c>
      <c r="E436" s="23" t="s">
        <v>3241</v>
      </c>
      <c r="F436" s="22">
        <v>2014</v>
      </c>
      <c r="G436" s="38">
        <v>44389</v>
      </c>
      <c r="H436" s="22">
        <f t="shared" si="38"/>
        <v>7</v>
      </c>
      <c r="I436" s="22">
        <v>15</v>
      </c>
      <c r="J436" s="39">
        <f t="shared" si="39"/>
        <v>6.3333333333333325E-2</v>
      </c>
      <c r="K436" s="35">
        <v>177840</v>
      </c>
      <c r="L436" s="35">
        <v>91379.37</v>
      </c>
      <c r="M436" s="36">
        <v>0.02</v>
      </c>
      <c r="N436" s="35">
        <f t="shared" si="40"/>
        <v>181396.80000000002</v>
      </c>
      <c r="O436" s="35">
        <f t="shared" si="41"/>
        <v>80419.247999999992</v>
      </c>
      <c r="P436" s="57">
        <f t="shared" si="42"/>
        <v>100977.55200000003</v>
      </c>
      <c r="Q436" s="53">
        <f t="shared" si="43"/>
        <v>90879.796800000026</v>
      </c>
    </row>
    <row r="437" spans="2:17" hidden="1" x14ac:dyDescent="0.25">
      <c r="B437" s="45">
        <v>431</v>
      </c>
      <c r="C437" s="22" t="s">
        <v>6465</v>
      </c>
      <c r="D437" s="22">
        <v>1200091490</v>
      </c>
      <c r="E437" s="23" t="s">
        <v>3242</v>
      </c>
      <c r="F437" s="22">
        <v>2014</v>
      </c>
      <c r="G437" s="38">
        <v>44389</v>
      </c>
      <c r="H437" s="22">
        <f t="shared" si="38"/>
        <v>7</v>
      </c>
      <c r="I437" s="22">
        <v>15</v>
      </c>
      <c r="J437" s="39">
        <f t="shared" si="39"/>
        <v>6.3333333333333325E-2</v>
      </c>
      <c r="K437" s="35">
        <v>170000</v>
      </c>
      <c r="L437" s="35">
        <v>95510.51</v>
      </c>
      <c r="M437" s="36">
        <v>0.02</v>
      </c>
      <c r="N437" s="35">
        <f t="shared" si="40"/>
        <v>173400</v>
      </c>
      <c r="O437" s="35">
        <f t="shared" si="41"/>
        <v>76873.999999999985</v>
      </c>
      <c r="P437" s="57">
        <f t="shared" si="42"/>
        <v>96526.000000000015</v>
      </c>
      <c r="Q437" s="53">
        <f t="shared" si="43"/>
        <v>86873.400000000009</v>
      </c>
    </row>
    <row r="438" spans="2:17" hidden="1" x14ac:dyDescent="0.25">
      <c r="B438" s="45">
        <v>432</v>
      </c>
      <c r="C438" s="22" t="s">
        <v>6465</v>
      </c>
      <c r="D438" s="22">
        <v>1200092620</v>
      </c>
      <c r="E438" s="23" t="s">
        <v>3243</v>
      </c>
      <c r="F438" s="22">
        <v>2014</v>
      </c>
      <c r="G438" s="38">
        <v>44389</v>
      </c>
      <c r="H438" s="22">
        <f t="shared" si="38"/>
        <v>7</v>
      </c>
      <c r="I438" s="22">
        <v>5</v>
      </c>
      <c r="J438" s="39">
        <f t="shared" si="39"/>
        <v>0.19</v>
      </c>
      <c r="K438" s="35">
        <v>6768</v>
      </c>
      <c r="L438" s="35">
        <v>3734.46</v>
      </c>
      <c r="M438" s="36">
        <v>0.02</v>
      </c>
      <c r="N438" s="35">
        <f t="shared" si="40"/>
        <v>6903.36</v>
      </c>
      <c r="O438" s="35">
        <f t="shared" si="41"/>
        <v>9181.4688000000006</v>
      </c>
      <c r="P438" s="57">
        <f t="shared" si="42"/>
        <v>345.16800000000001</v>
      </c>
      <c r="Q438" s="53">
        <f t="shared" si="43"/>
        <v>345.16800000000001</v>
      </c>
    </row>
    <row r="439" spans="2:17" hidden="1" x14ac:dyDescent="0.25">
      <c r="B439" s="45">
        <v>433</v>
      </c>
      <c r="C439" s="22" t="s">
        <v>6465</v>
      </c>
      <c r="D439" s="22">
        <v>1200096790</v>
      </c>
      <c r="E439" s="23" t="s">
        <v>3244</v>
      </c>
      <c r="F439" s="22">
        <v>2015</v>
      </c>
      <c r="G439" s="38">
        <v>44389</v>
      </c>
      <c r="H439" s="22">
        <f t="shared" si="38"/>
        <v>6</v>
      </c>
      <c r="I439" s="22">
        <v>15</v>
      </c>
      <c r="J439" s="39">
        <f t="shared" si="39"/>
        <v>6.3333333333333325E-2</v>
      </c>
      <c r="K439" s="35">
        <v>583088</v>
      </c>
      <c r="L439" s="35">
        <v>346436.38</v>
      </c>
      <c r="M439" s="36">
        <v>0.06</v>
      </c>
      <c r="N439" s="35">
        <f t="shared" si="40"/>
        <v>618073.28</v>
      </c>
      <c r="O439" s="35">
        <f t="shared" si="41"/>
        <v>234867.84639999998</v>
      </c>
      <c r="P439" s="57">
        <f t="shared" si="42"/>
        <v>383205.43360000005</v>
      </c>
      <c r="Q439" s="53">
        <f t="shared" si="43"/>
        <v>344884.89024000004</v>
      </c>
    </row>
    <row r="440" spans="2:17" hidden="1" x14ac:dyDescent="0.25">
      <c r="B440" s="45">
        <v>434</v>
      </c>
      <c r="C440" s="22" t="s">
        <v>6465</v>
      </c>
      <c r="D440" s="22">
        <v>1200096780</v>
      </c>
      <c r="E440" s="23" t="s">
        <v>3244</v>
      </c>
      <c r="F440" s="22">
        <v>2015</v>
      </c>
      <c r="G440" s="38">
        <v>44389</v>
      </c>
      <c r="H440" s="22">
        <f t="shared" si="38"/>
        <v>6</v>
      </c>
      <c r="I440" s="22">
        <v>15</v>
      </c>
      <c r="J440" s="39">
        <f t="shared" si="39"/>
        <v>6.3333333333333325E-2</v>
      </c>
      <c r="K440" s="35">
        <v>579481</v>
      </c>
      <c r="L440" s="35">
        <v>337898.09</v>
      </c>
      <c r="M440" s="36">
        <v>0.06</v>
      </c>
      <c r="N440" s="35">
        <f t="shared" si="40"/>
        <v>614249.86</v>
      </c>
      <c r="O440" s="35">
        <f t="shared" si="41"/>
        <v>233414.94679999998</v>
      </c>
      <c r="P440" s="57">
        <f t="shared" si="42"/>
        <v>380834.91320000001</v>
      </c>
      <c r="Q440" s="53">
        <f t="shared" si="43"/>
        <v>342751.42188000004</v>
      </c>
    </row>
    <row r="441" spans="2:17" hidden="1" x14ac:dyDescent="0.25">
      <c r="B441" s="45">
        <v>435</v>
      </c>
      <c r="C441" s="22" t="s">
        <v>6465</v>
      </c>
      <c r="D441" s="22">
        <v>1200094980</v>
      </c>
      <c r="E441" s="23" t="s">
        <v>3245</v>
      </c>
      <c r="F441" s="22">
        <v>2015</v>
      </c>
      <c r="G441" s="38">
        <v>44389</v>
      </c>
      <c r="H441" s="22">
        <f t="shared" si="38"/>
        <v>6</v>
      </c>
      <c r="I441" s="22">
        <v>15</v>
      </c>
      <c r="J441" s="39">
        <f t="shared" si="39"/>
        <v>6.3333333333333325E-2</v>
      </c>
      <c r="K441" s="35">
        <v>189000</v>
      </c>
      <c r="L441" s="35">
        <v>108394.5</v>
      </c>
      <c r="M441" s="36">
        <v>0.06</v>
      </c>
      <c r="N441" s="35">
        <f t="shared" si="40"/>
        <v>200340</v>
      </c>
      <c r="O441" s="35">
        <f t="shared" si="41"/>
        <v>76129.199999999983</v>
      </c>
      <c r="P441" s="57">
        <f t="shared" si="42"/>
        <v>124210.80000000002</v>
      </c>
      <c r="Q441" s="53">
        <f t="shared" si="43"/>
        <v>111789.72000000002</v>
      </c>
    </row>
    <row r="442" spans="2:17" hidden="1" x14ac:dyDescent="0.25">
      <c r="B442" s="45">
        <v>436</v>
      </c>
      <c r="C442" s="22" t="s">
        <v>6465</v>
      </c>
      <c r="D442" s="22">
        <v>1200094990</v>
      </c>
      <c r="E442" s="23" t="s">
        <v>3245</v>
      </c>
      <c r="F442" s="22">
        <v>2015</v>
      </c>
      <c r="G442" s="38">
        <v>44389</v>
      </c>
      <c r="H442" s="22">
        <f t="shared" si="38"/>
        <v>6</v>
      </c>
      <c r="I442" s="22">
        <v>15</v>
      </c>
      <c r="J442" s="39">
        <f t="shared" si="39"/>
        <v>6.3333333333333325E-2</v>
      </c>
      <c r="K442" s="35">
        <v>189000</v>
      </c>
      <c r="L442" s="35">
        <v>108394.5</v>
      </c>
      <c r="M442" s="36">
        <v>0.06</v>
      </c>
      <c r="N442" s="35">
        <f t="shared" si="40"/>
        <v>200340</v>
      </c>
      <c r="O442" s="35">
        <f t="shared" si="41"/>
        <v>76129.199999999983</v>
      </c>
      <c r="P442" s="57">
        <f t="shared" si="42"/>
        <v>124210.80000000002</v>
      </c>
      <c r="Q442" s="53">
        <f t="shared" si="43"/>
        <v>111789.72000000002</v>
      </c>
    </row>
    <row r="443" spans="2:17" hidden="1" x14ac:dyDescent="0.25">
      <c r="B443" s="45">
        <v>437</v>
      </c>
      <c r="C443" s="22" t="s">
        <v>6465</v>
      </c>
      <c r="D443" s="22">
        <v>1200095880</v>
      </c>
      <c r="E443" s="23" t="s">
        <v>3246</v>
      </c>
      <c r="F443" s="22">
        <v>2015</v>
      </c>
      <c r="G443" s="38">
        <v>44389</v>
      </c>
      <c r="H443" s="22">
        <f t="shared" si="38"/>
        <v>6</v>
      </c>
      <c r="I443" s="22">
        <v>5</v>
      </c>
      <c r="J443" s="39">
        <f t="shared" si="39"/>
        <v>0.19</v>
      </c>
      <c r="K443" s="35">
        <v>162500</v>
      </c>
      <c r="L443" s="35">
        <v>93463.49</v>
      </c>
      <c r="M443" s="36">
        <v>0.06</v>
      </c>
      <c r="N443" s="35">
        <f t="shared" si="40"/>
        <v>172250</v>
      </c>
      <c r="O443" s="35">
        <f t="shared" si="41"/>
        <v>196365.00000000003</v>
      </c>
      <c r="P443" s="57">
        <f t="shared" si="42"/>
        <v>8612.5</v>
      </c>
      <c r="Q443" s="53">
        <f t="shared" si="43"/>
        <v>8612.5</v>
      </c>
    </row>
    <row r="444" spans="2:17" hidden="1" x14ac:dyDescent="0.25">
      <c r="B444" s="45">
        <v>438</v>
      </c>
      <c r="C444" s="22" t="s">
        <v>6465</v>
      </c>
      <c r="D444" s="22">
        <v>1200094970</v>
      </c>
      <c r="E444" s="23" t="s">
        <v>3245</v>
      </c>
      <c r="F444" s="22">
        <v>2015</v>
      </c>
      <c r="G444" s="38">
        <v>44389</v>
      </c>
      <c r="H444" s="22">
        <f t="shared" si="38"/>
        <v>6</v>
      </c>
      <c r="I444" s="22">
        <v>15</v>
      </c>
      <c r="J444" s="39">
        <f t="shared" si="39"/>
        <v>6.3333333333333325E-2</v>
      </c>
      <c r="K444" s="35">
        <v>147000</v>
      </c>
      <c r="L444" s="35">
        <v>84306.85</v>
      </c>
      <c r="M444" s="36">
        <v>0.06</v>
      </c>
      <c r="N444" s="35">
        <f t="shared" si="40"/>
        <v>155820</v>
      </c>
      <c r="O444" s="35">
        <f t="shared" si="41"/>
        <v>59211.599999999991</v>
      </c>
      <c r="P444" s="57">
        <f t="shared" si="42"/>
        <v>96608.400000000009</v>
      </c>
      <c r="Q444" s="53">
        <f t="shared" si="43"/>
        <v>86947.560000000012</v>
      </c>
    </row>
    <row r="445" spans="2:17" hidden="1" x14ac:dyDescent="0.25">
      <c r="B445" s="45">
        <v>439</v>
      </c>
      <c r="C445" s="22" t="s">
        <v>6465</v>
      </c>
      <c r="D445" s="22">
        <v>1200095030</v>
      </c>
      <c r="E445" s="23" t="s">
        <v>3247</v>
      </c>
      <c r="F445" s="22">
        <v>2015</v>
      </c>
      <c r="G445" s="38">
        <v>44389</v>
      </c>
      <c r="H445" s="22">
        <f t="shared" si="38"/>
        <v>6</v>
      </c>
      <c r="I445" s="22">
        <v>15</v>
      </c>
      <c r="J445" s="39">
        <f t="shared" si="39"/>
        <v>6.3333333333333325E-2</v>
      </c>
      <c r="K445" s="35">
        <v>136500</v>
      </c>
      <c r="L445" s="35">
        <v>78284.92</v>
      </c>
      <c r="M445" s="36">
        <v>0.06</v>
      </c>
      <c r="N445" s="35">
        <f t="shared" si="40"/>
        <v>144690</v>
      </c>
      <c r="O445" s="35">
        <f t="shared" si="41"/>
        <v>54982.19999999999</v>
      </c>
      <c r="P445" s="57">
        <f t="shared" si="42"/>
        <v>89707.800000000017</v>
      </c>
      <c r="Q445" s="53">
        <f t="shared" si="43"/>
        <v>80737.020000000019</v>
      </c>
    </row>
    <row r="446" spans="2:17" hidden="1" x14ac:dyDescent="0.25">
      <c r="B446" s="45">
        <v>440</v>
      </c>
      <c r="C446" s="22" t="s">
        <v>6465</v>
      </c>
      <c r="D446" s="22">
        <v>1200095020</v>
      </c>
      <c r="E446" s="23" t="s">
        <v>3247</v>
      </c>
      <c r="F446" s="22">
        <v>2015</v>
      </c>
      <c r="G446" s="38">
        <v>44389</v>
      </c>
      <c r="H446" s="22">
        <f t="shared" si="38"/>
        <v>6</v>
      </c>
      <c r="I446" s="22">
        <v>15</v>
      </c>
      <c r="J446" s="39">
        <f t="shared" si="39"/>
        <v>6.3333333333333325E-2</v>
      </c>
      <c r="K446" s="35">
        <v>136500</v>
      </c>
      <c r="L446" s="35">
        <v>78284.92</v>
      </c>
      <c r="M446" s="36">
        <v>0.06</v>
      </c>
      <c r="N446" s="35">
        <f t="shared" si="40"/>
        <v>144690</v>
      </c>
      <c r="O446" s="35">
        <f t="shared" si="41"/>
        <v>54982.19999999999</v>
      </c>
      <c r="P446" s="57">
        <f t="shared" si="42"/>
        <v>89707.800000000017</v>
      </c>
      <c r="Q446" s="53">
        <f t="shared" si="43"/>
        <v>80737.020000000019</v>
      </c>
    </row>
    <row r="447" spans="2:17" hidden="1" x14ac:dyDescent="0.25">
      <c r="B447" s="45">
        <v>441</v>
      </c>
      <c r="C447" s="22" t="s">
        <v>6465</v>
      </c>
      <c r="D447" s="22">
        <v>1200095050</v>
      </c>
      <c r="E447" s="23" t="s">
        <v>3247</v>
      </c>
      <c r="F447" s="22">
        <v>2015</v>
      </c>
      <c r="G447" s="38">
        <v>44389</v>
      </c>
      <c r="H447" s="22">
        <f t="shared" si="38"/>
        <v>6</v>
      </c>
      <c r="I447" s="22">
        <v>5</v>
      </c>
      <c r="J447" s="39">
        <f t="shared" si="39"/>
        <v>0.19</v>
      </c>
      <c r="K447" s="35">
        <v>126000</v>
      </c>
      <c r="L447" s="35">
        <v>72263.02</v>
      </c>
      <c r="M447" s="36">
        <v>0.06</v>
      </c>
      <c r="N447" s="35">
        <f t="shared" si="40"/>
        <v>133560</v>
      </c>
      <c r="O447" s="35">
        <f t="shared" si="41"/>
        <v>152258.40000000002</v>
      </c>
      <c r="P447" s="57">
        <f t="shared" si="42"/>
        <v>6678</v>
      </c>
      <c r="Q447" s="53">
        <f t="shared" si="43"/>
        <v>6678</v>
      </c>
    </row>
    <row r="448" spans="2:17" hidden="1" x14ac:dyDescent="0.25">
      <c r="B448" s="45">
        <v>442</v>
      </c>
      <c r="C448" s="22" t="s">
        <v>6465</v>
      </c>
      <c r="D448" s="22">
        <v>1200095040</v>
      </c>
      <c r="E448" s="23" t="s">
        <v>3247</v>
      </c>
      <c r="F448" s="22">
        <v>2015</v>
      </c>
      <c r="G448" s="38">
        <v>44389</v>
      </c>
      <c r="H448" s="22">
        <f t="shared" si="38"/>
        <v>6</v>
      </c>
      <c r="I448" s="22">
        <v>5</v>
      </c>
      <c r="J448" s="39">
        <f t="shared" si="39"/>
        <v>0.19</v>
      </c>
      <c r="K448" s="35">
        <v>126000</v>
      </c>
      <c r="L448" s="35">
        <v>72263.02</v>
      </c>
      <c r="M448" s="36">
        <v>0.06</v>
      </c>
      <c r="N448" s="35">
        <f t="shared" si="40"/>
        <v>133560</v>
      </c>
      <c r="O448" s="35">
        <f t="shared" si="41"/>
        <v>152258.40000000002</v>
      </c>
      <c r="P448" s="57">
        <f t="shared" si="42"/>
        <v>6678</v>
      </c>
      <c r="Q448" s="53">
        <f t="shared" si="43"/>
        <v>6678</v>
      </c>
    </row>
    <row r="449" spans="2:17" hidden="1" x14ac:dyDescent="0.25">
      <c r="B449" s="45">
        <v>443</v>
      </c>
      <c r="C449" s="22" t="s">
        <v>6465</v>
      </c>
      <c r="D449" s="22">
        <v>1200095010</v>
      </c>
      <c r="E449" s="23" t="s">
        <v>3245</v>
      </c>
      <c r="F449" s="22">
        <v>2015</v>
      </c>
      <c r="G449" s="38">
        <v>44389</v>
      </c>
      <c r="H449" s="22">
        <f t="shared" si="38"/>
        <v>6</v>
      </c>
      <c r="I449" s="22">
        <v>3</v>
      </c>
      <c r="J449" s="39">
        <f t="shared" si="39"/>
        <v>0.31666666666666665</v>
      </c>
      <c r="K449" s="35">
        <v>101500</v>
      </c>
      <c r="L449" s="35">
        <v>58211.86</v>
      </c>
      <c r="M449" s="36">
        <v>0.06</v>
      </c>
      <c r="N449" s="35">
        <f t="shared" si="40"/>
        <v>107590</v>
      </c>
      <c r="O449" s="35">
        <f t="shared" si="41"/>
        <v>204421</v>
      </c>
      <c r="P449" s="57">
        <f t="shared" si="42"/>
        <v>5379.5</v>
      </c>
      <c r="Q449" s="53">
        <f t="shared" si="43"/>
        <v>5379.5</v>
      </c>
    </row>
    <row r="450" spans="2:17" hidden="1" x14ac:dyDescent="0.25">
      <c r="B450" s="45">
        <v>444</v>
      </c>
      <c r="C450" s="22" t="s">
        <v>6465</v>
      </c>
      <c r="D450" s="22">
        <v>1200095000</v>
      </c>
      <c r="E450" s="23" t="s">
        <v>3245</v>
      </c>
      <c r="F450" s="22">
        <v>2015</v>
      </c>
      <c r="G450" s="38">
        <v>44389</v>
      </c>
      <c r="H450" s="22">
        <f t="shared" si="38"/>
        <v>6</v>
      </c>
      <c r="I450" s="22">
        <v>5</v>
      </c>
      <c r="J450" s="39">
        <f t="shared" si="39"/>
        <v>0.19</v>
      </c>
      <c r="K450" s="35">
        <v>101500</v>
      </c>
      <c r="L450" s="35">
        <v>58211.86</v>
      </c>
      <c r="M450" s="36">
        <v>0.06</v>
      </c>
      <c r="N450" s="35">
        <f t="shared" si="40"/>
        <v>107590</v>
      </c>
      <c r="O450" s="35">
        <f t="shared" si="41"/>
        <v>122652.60000000002</v>
      </c>
      <c r="P450" s="57">
        <f t="shared" si="42"/>
        <v>5379.5</v>
      </c>
      <c r="Q450" s="53">
        <f t="shared" si="43"/>
        <v>5379.5</v>
      </c>
    </row>
    <row r="451" spans="2:17" hidden="1" x14ac:dyDescent="0.25">
      <c r="B451" s="45">
        <v>445</v>
      </c>
      <c r="C451" s="22" t="s">
        <v>6465</v>
      </c>
      <c r="D451" s="22">
        <v>1200094270</v>
      </c>
      <c r="E451" s="23" t="s">
        <v>3248</v>
      </c>
      <c r="F451" s="22">
        <v>2015</v>
      </c>
      <c r="G451" s="38">
        <v>44389</v>
      </c>
      <c r="H451" s="22">
        <f t="shared" si="38"/>
        <v>6</v>
      </c>
      <c r="I451" s="22">
        <v>5</v>
      </c>
      <c r="J451" s="39">
        <f t="shared" si="39"/>
        <v>0.19</v>
      </c>
      <c r="K451" s="35">
        <v>99528.25</v>
      </c>
      <c r="L451" s="35">
        <v>57423.8</v>
      </c>
      <c r="M451" s="36">
        <v>0.06</v>
      </c>
      <c r="N451" s="35">
        <f t="shared" si="40"/>
        <v>105499.94500000001</v>
      </c>
      <c r="O451" s="35">
        <f t="shared" si="41"/>
        <v>120269.93730000002</v>
      </c>
      <c r="P451" s="57">
        <f t="shared" si="42"/>
        <v>5274.9972500000003</v>
      </c>
      <c r="Q451" s="53">
        <f t="shared" si="43"/>
        <v>5274.9972500000003</v>
      </c>
    </row>
    <row r="452" spans="2:17" hidden="1" x14ac:dyDescent="0.25">
      <c r="B452" s="45">
        <v>446</v>
      </c>
      <c r="C452" s="22" t="s">
        <v>6465</v>
      </c>
      <c r="D452" s="22">
        <v>1200101230</v>
      </c>
      <c r="E452" s="23" t="s">
        <v>3249</v>
      </c>
      <c r="F452" s="22">
        <v>2015</v>
      </c>
      <c r="G452" s="38">
        <v>44389</v>
      </c>
      <c r="H452" s="22">
        <f t="shared" si="38"/>
        <v>6</v>
      </c>
      <c r="I452" s="22">
        <v>5</v>
      </c>
      <c r="J452" s="39">
        <f t="shared" si="39"/>
        <v>0.19</v>
      </c>
      <c r="K452" s="35">
        <v>87704.56</v>
      </c>
      <c r="L452" s="35">
        <v>54233.59</v>
      </c>
      <c r="M452" s="36">
        <v>0.06</v>
      </c>
      <c r="N452" s="35">
        <f t="shared" si="40"/>
        <v>92966.833599999998</v>
      </c>
      <c r="O452" s="35">
        <f t="shared" si="41"/>
        <v>105982.190304</v>
      </c>
      <c r="P452" s="57">
        <f t="shared" si="42"/>
        <v>4648.3416800000005</v>
      </c>
      <c r="Q452" s="53">
        <f t="shared" si="43"/>
        <v>4648.3416800000005</v>
      </c>
    </row>
    <row r="453" spans="2:17" hidden="1" x14ac:dyDescent="0.25">
      <c r="B453" s="45">
        <v>447</v>
      </c>
      <c r="C453" s="22" t="s">
        <v>6465</v>
      </c>
      <c r="D453" s="22">
        <v>1200104730</v>
      </c>
      <c r="E453" s="23" t="s">
        <v>3250</v>
      </c>
      <c r="F453" s="22">
        <v>2015</v>
      </c>
      <c r="G453" s="38">
        <v>44389</v>
      </c>
      <c r="H453" s="22">
        <f t="shared" si="38"/>
        <v>6</v>
      </c>
      <c r="I453" s="22">
        <v>5</v>
      </c>
      <c r="J453" s="39">
        <f t="shared" si="39"/>
        <v>0.19</v>
      </c>
      <c r="K453" s="35">
        <v>64438.16</v>
      </c>
      <c r="L453" s="35">
        <v>41137.53</v>
      </c>
      <c r="M453" s="36">
        <v>0.06</v>
      </c>
      <c r="N453" s="35">
        <f t="shared" si="40"/>
        <v>68304.449600000007</v>
      </c>
      <c r="O453" s="35">
        <f t="shared" si="41"/>
        <v>77867.07254400001</v>
      </c>
      <c r="P453" s="57">
        <f t="shared" si="42"/>
        <v>3415.2224800000004</v>
      </c>
      <c r="Q453" s="53">
        <f t="shared" si="43"/>
        <v>3415.2224800000004</v>
      </c>
    </row>
    <row r="454" spans="2:17" hidden="1" x14ac:dyDescent="0.25">
      <c r="B454" s="45">
        <v>448</v>
      </c>
      <c r="C454" s="22" t="s">
        <v>6465</v>
      </c>
      <c r="D454" s="22">
        <v>1200101190</v>
      </c>
      <c r="E454" s="23" t="s">
        <v>3251</v>
      </c>
      <c r="F454" s="22">
        <v>2015</v>
      </c>
      <c r="G454" s="38">
        <v>44389</v>
      </c>
      <c r="H454" s="22">
        <f t="shared" si="38"/>
        <v>6</v>
      </c>
      <c r="I454" s="22">
        <v>15</v>
      </c>
      <c r="J454" s="39">
        <f t="shared" si="39"/>
        <v>6.3333333333333325E-2</v>
      </c>
      <c r="K454" s="35">
        <v>34650</v>
      </c>
      <c r="L454" s="35">
        <v>21281.25</v>
      </c>
      <c r="M454" s="36">
        <v>0.06</v>
      </c>
      <c r="N454" s="35">
        <f t="shared" si="40"/>
        <v>36729</v>
      </c>
      <c r="O454" s="35">
        <f t="shared" si="41"/>
        <v>13957.019999999999</v>
      </c>
      <c r="P454" s="57">
        <f t="shared" si="42"/>
        <v>22771.980000000003</v>
      </c>
      <c r="Q454" s="53">
        <f t="shared" si="43"/>
        <v>20494.782000000003</v>
      </c>
    </row>
    <row r="455" spans="2:17" hidden="1" x14ac:dyDescent="0.25">
      <c r="B455" s="45">
        <v>449</v>
      </c>
      <c r="C455" s="22" t="s">
        <v>6465</v>
      </c>
      <c r="D455" s="22">
        <v>1200098410</v>
      </c>
      <c r="E455" s="23" t="s">
        <v>3252</v>
      </c>
      <c r="F455" s="22">
        <v>2015</v>
      </c>
      <c r="G455" s="38">
        <v>44389</v>
      </c>
      <c r="H455" s="22">
        <f t="shared" ref="H455:H518" si="44">YEAR(G455)-F455</f>
        <v>6</v>
      </c>
      <c r="I455" s="22">
        <v>15</v>
      </c>
      <c r="J455" s="39">
        <f t="shared" ref="J455:J518" si="45">(95/I455/100)</f>
        <v>6.3333333333333325E-2</v>
      </c>
      <c r="K455" s="35">
        <v>22400</v>
      </c>
      <c r="L455" s="35">
        <v>13337.33</v>
      </c>
      <c r="M455" s="36">
        <v>0.06</v>
      </c>
      <c r="N455" s="35">
        <f t="shared" ref="N455:N518" si="46">K455*(1+M455)</f>
        <v>23744</v>
      </c>
      <c r="O455" s="35">
        <f t="shared" ref="O455:O518" si="47">H455*J455*N455</f>
        <v>9022.7199999999993</v>
      </c>
      <c r="P455" s="57">
        <f t="shared" si="42"/>
        <v>14721.28</v>
      </c>
      <c r="Q455" s="53">
        <f t="shared" si="43"/>
        <v>13249.152</v>
      </c>
    </row>
    <row r="456" spans="2:17" hidden="1" x14ac:dyDescent="0.25">
      <c r="B456" s="45">
        <v>450</v>
      </c>
      <c r="C456" s="22" t="s">
        <v>6465</v>
      </c>
      <c r="D456" s="22">
        <v>1200101250</v>
      </c>
      <c r="E456" s="23" t="s">
        <v>3253</v>
      </c>
      <c r="F456" s="22">
        <v>2015</v>
      </c>
      <c r="G456" s="38">
        <v>44389</v>
      </c>
      <c r="H456" s="22">
        <f t="shared" si="44"/>
        <v>6</v>
      </c>
      <c r="I456" s="22">
        <v>5</v>
      </c>
      <c r="J456" s="39">
        <f t="shared" si="45"/>
        <v>0.19</v>
      </c>
      <c r="K456" s="35">
        <v>22050</v>
      </c>
      <c r="L456" s="35">
        <v>13514.48</v>
      </c>
      <c r="M456" s="36">
        <v>0.06</v>
      </c>
      <c r="N456" s="35">
        <f t="shared" si="46"/>
        <v>23373</v>
      </c>
      <c r="O456" s="35">
        <f t="shared" si="47"/>
        <v>26645.22</v>
      </c>
      <c r="P456" s="57">
        <f t="shared" ref="P456:P519" si="48">IF(N456-O456&lt;=0,5%*N456,N456-O456)</f>
        <v>1168.6500000000001</v>
      </c>
      <c r="Q456" s="53">
        <f t="shared" ref="Q456:Q519" si="49">IF(P456=N456*5%,P456,P456*0.9)</f>
        <v>1168.6500000000001</v>
      </c>
    </row>
    <row r="457" spans="2:17" hidden="1" x14ac:dyDescent="0.25">
      <c r="B457" s="45">
        <v>451</v>
      </c>
      <c r="C457" s="22" t="s">
        <v>6465</v>
      </c>
      <c r="D457" s="22">
        <v>1200122700</v>
      </c>
      <c r="E457" s="23" t="s">
        <v>3254</v>
      </c>
      <c r="F457" s="22">
        <v>2016</v>
      </c>
      <c r="G457" s="38">
        <v>44389</v>
      </c>
      <c r="H457" s="22">
        <f t="shared" si="44"/>
        <v>5</v>
      </c>
      <c r="I457" s="22">
        <v>15</v>
      </c>
      <c r="J457" s="39">
        <f t="shared" si="45"/>
        <v>6.3333333333333325E-2</v>
      </c>
      <c r="K457" s="35">
        <v>825000</v>
      </c>
      <c r="L457" s="35">
        <v>561000</v>
      </c>
      <c r="M457" s="36">
        <v>0.06</v>
      </c>
      <c r="N457" s="35">
        <f t="shared" si="46"/>
        <v>874500</v>
      </c>
      <c r="O457" s="35">
        <f t="shared" si="47"/>
        <v>276925</v>
      </c>
      <c r="P457" s="57">
        <f t="shared" si="48"/>
        <v>597575</v>
      </c>
      <c r="Q457" s="53">
        <f t="shared" si="49"/>
        <v>537817.5</v>
      </c>
    </row>
    <row r="458" spans="2:17" hidden="1" x14ac:dyDescent="0.25">
      <c r="B458" s="45">
        <v>452</v>
      </c>
      <c r="C458" s="22" t="s">
        <v>6465</v>
      </c>
      <c r="D458" s="22">
        <v>1200116300</v>
      </c>
      <c r="E458" s="23" t="s">
        <v>3255</v>
      </c>
      <c r="F458" s="22">
        <v>2016</v>
      </c>
      <c r="G458" s="38">
        <v>44389</v>
      </c>
      <c r="H458" s="22">
        <f t="shared" si="44"/>
        <v>5</v>
      </c>
      <c r="I458" s="22">
        <v>15</v>
      </c>
      <c r="J458" s="39">
        <f t="shared" si="45"/>
        <v>6.3333333333333325E-2</v>
      </c>
      <c r="K458" s="35">
        <v>575000</v>
      </c>
      <c r="L458" s="35">
        <v>383438.38</v>
      </c>
      <c r="M458" s="36">
        <v>0.06</v>
      </c>
      <c r="N458" s="35">
        <f t="shared" si="46"/>
        <v>609500</v>
      </c>
      <c r="O458" s="35">
        <f t="shared" si="47"/>
        <v>193008.33333333331</v>
      </c>
      <c r="P458" s="57">
        <f t="shared" si="48"/>
        <v>416491.66666666669</v>
      </c>
      <c r="Q458" s="53">
        <f t="shared" si="49"/>
        <v>374842.5</v>
      </c>
    </row>
    <row r="459" spans="2:17" hidden="1" x14ac:dyDescent="0.25">
      <c r="B459" s="45">
        <v>453</v>
      </c>
      <c r="C459" s="22" t="s">
        <v>6465</v>
      </c>
      <c r="D459" s="22">
        <v>1200115860</v>
      </c>
      <c r="E459" s="23" t="s">
        <v>3256</v>
      </c>
      <c r="F459" s="22">
        <v>2016</v>
      </c>
      <c r="G459" s="38">
        <v>44389</v>
      </c>
      <c r="H459" s="22">
        <f t="shared" si="44"/>
        <v>5</v>
      </c>
      <c r="I459" s="22">
        <v>15</v>
      </c>
      <c r="J459" s="39">
        <f t="shared" si="45"/>
        <v>6.3333333333333325E-2</v>
      </c>
      <c r="K459" s="35">
        <v>181796.75</v>
      </c>
      <c r="L459" s="35">
        <v>119154.78</v>
      </c>
      <c r="M459" s="36">
        <v>0.06</v>
      </c>
      <c r="N459" s="35">
        <f t="shared" si="46"/>
        <v>192704.55500000002</v>
      </c>
      <c r="O459" s="35">
        <f t="shared" si="47"/>
        <v>61023.109083333336</v>
      </c>
      <c r="P459" s="57">
        <f t="shared" si="48"/>
        <v>131681.44591666668</v>
      </c>
      <c r="Q459" s="53">
        <f t="shared" si="49"/>
        <v>118513.30132500001</v>
      </c>
    </row>
    <row r="460" spans="2:17" hidden="1" x14ac:dyDescent="0.25">
      <c r="B460" s="45">
        <v>454</v>
      </c>
      <c r="C460" s="22" t="s">
        <v>6465</v>
      </c>
      <c r="D460" s="22">
        <v>1200122380</v>
      </c>
      <c r="E460" s="23" t="s">
        <v>3257</v>
      </c>
      <c r="F460" s="22">
        <v>2016</v>
      </c>
      <c r="G460" s="38">
        <v>44389</v>
      </c>
      <c r="H460" s="22">
        <f t="shared" si="44"/>
        <v>5</v>
      </c>
      <c r="I460" s="22">
        <v>5</v>
      </c>
      <c r="J460" s="39">
        <f t="shared" si="45"/>
        <v>0.19</v>
      </c>
      <c r="K460" s="35">
        <v>154920</v>
      </c>
      <c r="L460" s="35">
        <v>107411.21</v>
      </c>
      <c r="M460" s="36">
        <v>0.06</v>
      </c>
      <c r="N460" s="35">
        <f t="shared" si="46"/>
        <v>164215.20000000001</v>
      </c>
      <c r="O460" s="35">
        <f t="shared" si="47"/>
        <v>156004.44</v>
      </c>
      <c r="P460" s="57">
        <f t="shared" si="48"/>
        <v>8210.7600000000093</v>
      </c>
      <c r="Q460" s="53">
        <f t="shared" si="49"/>
        <v>7389.6840000000084</v>
      </c>
    </row>
    <row r="461" spans="2:17" hidden="1" x14ac:dyDescent="0.25">
      <c r="B461" s="45">
        <v>455</v>
      </c>
      <c r="C461" s="22" t="s">
        <v>6465</v>
      </c>
      <c r="D461" s="22">
        <v>1200105100</v>
      </c>
      <c r="E461" s="23" t="s">
        <v>3258</v>
      </c>
      <c r="F461" s="22">
        <v>2016</v>
      </c>
      <c r="G461" s="38">
        <v>44389</v>
      </c>
      <c r="H461" s="22">
        <f t="shared" si="44"/>
        <v>5</v>
      </c>
      <c r="I461" s="22">
        <v>5</v>
      </c>
      <c r="J461" s="39">
        <f t="shared" si="45"/>
        <v>0.19</v>
      </c>
      <c r="K461" s="35">
        <v>139350</v>
      </c>
      <c r="L461" s="35">
        <v>89469.119999999995</v>
      </c>
      <c r="M461" s="36">
        <v>0.06</v>
      </c>
      <c r="N461" s="35">
        <f t="shared" si="46"/>
        <v>147711</v>
      </c>
      <c r="O461" s="35">
        <f t="shared" si="47"/>
        <v>140325.44999999998</v>
      </c>
      <c r="P461" s="57">
        <f t="shared" si="48"/>
        <v>7385.5500000000175</v>
      </c>
      <c r="Q461" s="53">
        <f t="shared" si="49"/>
        <v>6646.9950000000163</v>
      </c>
    </row>
    <row r="462" spans="2:17" hidden="1" x14ac:dyDescent="0.25">
      <c r="B462" s="45">
        <v>456</v>
      </c>
      <c r="C462" s="22" t="s">
        <v>6465</v>
      </c>
      <c r="D462" s="22">
        <v>1200123590</v>
      </c>
      <c r="E462" s="23" t="s">
        <v>3259</v>
      </c>
      <c r="F462" s="22">
        <v>2016</v>
      </c>
      <c r="G462" s="38">
        <v>44389</v>
      </c>
      <c r="H462" s="22">
        <f t="shared" si="44"/>
        <v>5</v>
      </c>
      <c r="I462" s="22">
        <v>5</v>
      </c>
      <c r="J462" s="39">
        <f t="shared" si="45"/>
        <v>0.19</v>
      </c>
      <c r="K462" s="35">
        <v>119100</v>
      </c>
      <c r="L462" s="35">
        <v>81270.789999999994</v>
      </c>
      <c r="M462" s="36">
        <v>0.06</v>
      </c>
      <c r="N462" s="35">
        <f t="shared" si="46"/>
        <v>126246</v>
      </c>
      <c r="O462" s="35">
        <f t="shared" si="47"/>
        <v>119933.7</v>
      </c>
      <c r="P462" s="57">
        <f t="shared" si="48"/>
        <v>6312.3000000000029</v>
      </c>
      <c r="Q462" s="53">
        <f t="shared" si="49"/>
        <v>6312.3000000000029</v>
      </c>
    </row>
    <row r="463" spans="2:17" hidden="1" x14ac:dyDescent="0.25">
      <c r="B463" s="45">
        <v>457</v>
      </c>
      <c r="C463" s="22" t="s">
        <v>6465</v>
      </c>
      <c r="D463" s="22">
        <v>1200122370</v>
      </c>
      <c r="E463" s="23" t="s">
        <v>3260</v>
      </c>
      <c r="F463" s="22">
        <v>2016</v>
      </c>
      <c r="G463" s="38">
        <v>44389</v>
      </c>
      <c r="H463" s="22">
        <f t="shared" si="44"/>
        <v>5</v>
      </c>
      <c r="I463" s="22">
        <v>5</v>
      </c>
      <c r="J463" s="39">
        <f t="shared" si="45"/>
        <v>0.19</v>
      </c>
      <c r="K463" s="35">
        <v>98552</v>
      </c>
      <c r="L463" s="35">
        <v>68329.399999999994</v>
      </c>
      <c r="M463" s="36">
        <v>0.06</v>
      </c>
      <c r="N463" s="35">
        <f t="shared" si="46"/>
        <v>104465.12000000001</v>
      </c>
      <c r="O463" s="35">
        <f t="shared" si="47"/>
        <v>99241.864000000001</v>
      </c>
      <c r="P463" s="57">
        <f t="shared" si="48"/>
        <v>5223.2560000000085</v>
      </c>
      <c r="Q463" s="53">
        <f t="shared" si="49"/>
        <v>4700.9304000000075</v>
      </c>
    </row>
    <row r="464" spans="2:17" hidden="1" x14ac:dyDescent="0.25">
      <c r="B464" s="45">
        <v>458</v>
      </c>
      <c r="C464" s="22" t="s">
        <v>6465</v>
      </c>
      <c r="D464" s="22">
        <v>1200126990</v>
      </c>
      <c r="E464" s="23" t="s">
        <v>1580</v>
      </c>
      <c r="F464" s="22">
        <v>2016</v>
      </c>
      <c r="G464" s="38">
        <v>44389</v>
      </c>
      <c r="H464" s="22">
        <f t="shared" si="44"/>
        <v>5</v>
      </c>
      <c r="I464" s="22">
        <v>5</v>
      </c>
      <c r="J464" s="39">
        <f t="shared" si="45"/>
        <v>0.19</v>
      </c>
      <c r="K464" s="35">
        <v>82260</v>
      </c>
      <c r="L464" s="35">
        <v>57859.97</v>
      </c>
      <c r="M464" s="36">
        <v>0.06</v>
      </c>
      <c r="N464" s="35">
        <f t="shared" si="46"/>
        <v>87195.6</v>
      </c>
      <c r="O464" s="35">
        <f t="shared" si="47"/>
        <v>82835.820000000007</v>
      </c>
      <c r="P464" s="57">
        <f t="shared" si="48"/>
        <v>4359.7799999999988</v>
      </c>
      <c r="Q464" s="53">
        <f t="shared" si="49"/>
        <v>4359.7799999999988</v>
      </c>
    </row>
    <row r="465" spans="2:17" hidden="1" x14ac:dyDescent="0.25">
      <c r="B465" s="45">
        <v>459</v>
      </c>
      <c r="C465" s="22" t="s">
        <v>6465</v>
      </c>
      <c r="D465" s="22">
        <v>1200125420</v>
      </c>
      <c r="E465" s="23" t="s">
        <v>3261</v>
      </c>
      <c r="F465" s="22">
        <v>2016</v>
      </c>
      <c r="G465" s="38">
        <v>44389</v>
      </c>
      <c r="H465" s="22">
        <f t="shared" si="44"/>
        <v>5</v>
      </c>
      <c r="I465" s="22">
        <v>15</v>
      </c>
      <c r="J465" s="39">
        <f t="shared" si="45"/>
        <v>6.3333333333333325E-2</v>
      </c>
      <c r="K465" s="35">
        <v>50700</v>
      </c>
      <c r="L465" s="35">
        <v>35531.660000000003</v>
      </c>
      <c r="M465" s="36">
        <v>0.06</v>
      </c>
      <c r="N465" s="35">
        <f t="shared" si="46"/>
        <v>53742</v>
      </c>
      <c r="O465" s="35">
        <f t="shared" si="47"/>
        <v>17018.3</v>
      </c>
      <c r="P465" s="57">
        <f t="shared" si="48"/>
        <v>36723.699999999997</v>
      </c>
      <c r="Q465" s="53">
        <f t="shared" si="49"/>
        <v>33051.33</v>
      </c>
    </row>
    <row r="466" spans="2:17" hidden="1" x14ac:dyDescent="0.25">
      <c r="B466" s="45">
        <v>460</v>
      </c>
      <c r="C466" s="22" t="s">
        <v>6465</v>
      </c>
      <c r="D466" s="22">
        <v>1200125310</v>
      </c>
      <c r="E466" s="23" t="s">
        <v>3262</v>
      </c>
      <c r="F466" s="22">
        <v>2016</v>
      </c>
      <c r="G466" s="38">
        <v>44389</v>
      </c>
      <c r="H466" s="22">
        <f t="shared" si="44"/>
        <v>5</v>
      </c>
      <c r="I466" s="22">
        <v>15</v>
      </c>
      <c r="J466" s="39">
        <f t="shared" si="45"/>
        <v>6.3333333333333325E-2</v>
      </c>
      <c r="K466" s="35">
        <v>31500</v>
      </c>
      <c r="L466" s="35">
        <v>22018.35</v>
      </c>
      <c r="M466" s="36">
        <v>0.06</v>
      </c>
      <c r="N466" s="35">
        <f t="shared" si="46"/>
        <v>33390</v>
      </c>
      <c r="O466" s="35">
        <f t="shared" si="47"/>
        <v>10573.5</v>
      </c>
      <c r="P466" s="57">
        <f t="shared" si="48"/>
        <v>22816.5</v>
      </c>
      <c r="Q466" s="53">
        <f t="shared" si="49"/>
        <v>20534.850000000002</v>
      </c>
    </row>
    <row r="467" spans="2:17" hidden="1" x14ac:dyDescent="0.25">
      <c r="B467" s="45">
        <v>461</v>
      </c>
      <c r="C467" s="22" t="s">
        <v>6465</v>
      </c>
      <c r="D467" s="22">
        <v>1200122360</v>
      </c>
      <c r="E467" s="23" t="s">
        <v>3263</v>
      </c>
      <c r="F467" s="22">
        <v>2016</v>
      </c>
      <c r="G467" s="38">
        <v>44389</v>
      </c>
      <c r="H467" s="22">
        <f t="shared" si="44"/>
        <v>5</v>
      </c>
      <c r="I467" s="22">
        <v>5</v>
      </c>
      <c r="J467" s="39">
        <f t="shared" si="45"/>
        <v>0.19</v>
      </c>
      <c r="K467" s="35">
        <v>27500</v>
      </c>
      <c r="L467" s="35">
        <v>18534.27</v>
      </c>
      <c r="M467" s="36">
        <v>0.06</v>
      </c>
      <c r="N467" s="35">
        <f t="shared" si="46"/>
        <v>29150</v>
      </c>
      <c r="O467" s="35">
        <f t="shared" si="47"/>
        <v>27692.5</v>
      </c>
      <c r="P467" s="57">
        <f t="shared" si="48"/>
        <v>1457.5</v>
      </c>
      <c r="Q467" s="53">
        <f t="shared" si="49"/>
        <v>1457.5</v>
      </c>
    </row>
    <row r="468" spans="2:17" hidden="1" x14ac:dyDescent="0.25">
      <c r="B468" s="45">
        <v>462</v>
      </c>
      <c r="C468" s="22" t="s">
        <v>6465</v>
      </c>
      <c r="D468" s="22">
        <v>1200123320</v>
      </c>
      <c r="E468" s="23" t="s">
        <v>3264</v>
      </c>
      <c r="F468" s="22">
        <v>2016</v>
      </c>
      <c r="G468" s="38">
        <v>44389</v>
      </c>
      <c r="H468" s="22">
        <f t="shared" si="44"/>
        <v>5</v>
      </c>
      <c r="I468" s="22">
        <v>5</v>
      </c>
      <c r="J468" s="39">
        <f t="shared" si="45"/>
        <v>0.19</v>
      </c>
      <c r="K468" s="35">
        <v>25000</v>
      </c>
      <c r="L468" s="35">
        <v>17050.22</v>
      </c>
      <c r="M468" s="36">
        <v>0.06</v>
      </c>
      <c r="N468" s="35">
        <f t="shared" si="46"/>
        <v>26500</v>
      </c>
      <c r="O468" s="35">
        <f t="shared" si="47"/>
        <v>25175</v>
      </c>
      <c r="P468" s="57">
        <f t="shared" si="48"/>
        <v>1325</v>
      </c>
      <c r="Q468" s="53">
        <f t="shared" si="49"/>
        <v>1325</v>
      </c>
    </row>
    <row r="469" spans="2:17" hidden="1" x14ac:dyDescent="0.25">
      <c r="B469" s="45">
        <v>463</v>
      </c>
      <c r="C469" s="22" t="s">
        <v>6465</v>
      </c>
      <c r="D469" s="22">
        <v>1200115580</v>
      </c>
      <c r="E469" s="23" t="s">
        <v>3265</v>
      </c>
      <c r="F469" s="22">
        <v>2016</v>
      </c>
      <c r="G469" s="38">
        <v>44389</v>
      </c>
      <c r="H469" s="22">
        <f t="shared" si="44"/>
        <v>5</v>
      </c>
      <c r="I469" s="22">
        <v>15</v>
      </c>
      <c r="J469" s="39">
        <f t="shared" si="45"/>
        <v>6.3333333333333325E-2</v>
      </c>
      <c r="K469" s="35">
        <v>22718</v>
      </c>
      <c r="L469" s="35">
        <v>15522.96</v>
      </c>
      <c r="M469" s="36">
        <v>0.06</v>
      </c>
      <c r="N469" s="35">
        <f t="shared" si="46"/>
        <v>24081.08</v>
      </c>
      <c r="O469" s="35">
        <f t="shared" si="47"/>
        <v>7625.6753333333336</v>
      </c>
      <c r="P469" s="57">
        <f t="shared" si="48"/>
        <v>16455.404666666669</v>
      </c>
      <c r="Q469" s="53">
        <f t="shared" si="49"/>
        <v>14809.864200000002</v>
      </c>
    </row>
    <row r="470" spans="2:17" hidden="1" x14ac:dyDescent="0.25">
      <c r="B470" s="45">
        <v>464</v>
      </c>
      <c r="C470" s="22" t="s">
        <v>6465</v>
      </c>
      <c r="D470" s="22">
        <v>1200115850</v>
      </c>
      <c r="E470" s="23" t="s">
        <v>3266</v>
      </c>
      <c r="F470" s="22">
        <v>2016</v>
      </c>
      <c r="G470" s="38">
        <v>44389</v>
      </c>
      <c r="H470" s="22">
        <f t="shared" si="44"/>
        <v>5</v>
      </c>
      <c r="I470" s="22">
        <v>15</v>
      </c>
      <c r="J470" s="39">
        <f t="shared" si="45"/>
        <v>6.3333333333333325E-2</v>
      </c>
      <c r="K470" s="35">
        <v>22400</v>
      </c>
      <c r="L470" s="35">
        <v>14622.58</v>
      </c>
      <c r="M470" s="36">
        <v>0.06</v>
      </c>
      <c r="N470" s="35">
        <f t="shared" si="46"/>
        <v>23744</v>
      </c>
      <c r="O470" s="35">
        <f t="shared" si="47"/>
        <v>7518.9333333333334</v>
      </c>
      <c r="P470" s="57">
        <f t="shared" si="48"/>
        <v>16225.066666666666</v>
      </c>
      <c r="Q470" s="53">
        <f t="shared" si="49"/>
        <v>14602.56</v>
      </c>
    </row>
    <row r="471" spans="2:17" hidden="1" x14ac:dyDescent="0.25">
      <c r="B471" s="45">
        <v>465</v>
      </c>
      <c r="C471" s="22" t="s">
        <v>6465</v>
      </c>
      <c r="D471" s="22">
        <v>1200125040</v>
      </c>
      <c r="E471" s="23" t="s">
        <v>3267</v>
      </c>
      <c r="F471" s="22">
        <v>2016</v>
      </c>
      <c r="G471" s="38">
        <v>44389</v>
      </c>
      <c r="H471" s="22">
        <f t="shared" si="44"/>
        <v>5</v>
      </c>
      <c r="I471" s="22">
        <v>15</v>
      </c>
      <c r="J471" s="39">
        <f t="shared" si="45"/>
        <v>6.3333333333333325E-2</v>
      </c>
      <c r="K471" s="35">
        <v>20250</v>
      </c>
      <c r="L471" s="35">
        <v>14269.3</v>
      </c>
      <c r="M471" s="36">
        <v>0.06</v>
      </c>
      <c r="N471" s="35">
        <f t="shared" si="46"/>
        <v>21465</v>
      </c>
      <c r="O471" s="35">
        <f t="shared" si="47"/>
        <v>6797.25</v>
      </c>
      <c r="P471" s="57">
        <f t="shared" si="48"/>
        <v>14667.75</v>
      </c>
      <c r="Q471" s="53">
        <f t="shared" si="49"/>
        <v>13200.975</v>
      </c>
    </row>
    <row r="472" spans="2:17" hidden="1" x14ac:dyDescent="0.25">
      <c r="B472" s="45">
        <v>466</v>
      </c>
      <c r="C472" s="22" t="s">
        <v>6465</v>
      </c>
      <c r="D472" s="22">
        <v>1200104880</v>
      </c>
      <c r="E472" s="23" t="s">
        <v>3268</v>
      </c>
      <c r="F472" s="22">
        <v>2016</v>
      </c>
      <c r="G472" s="38">
        <v>44389</v>
      </c>
      <c r="H472" s="22">
        <f t="shared" si="44"/>
        <v>5</v>
      </c>
      <c r="I472" s="22">
        <v>5</v>
      </c>
      <c r="J472" s="39">
        <f t="shared" si="45"/>
        <v>0.19</v>
      </c>
      <c r="K472" s="35">
        <v>19890</v>
      </c>
      <c r="L472" s="35">
        <v>11310.24</v>
      </c>
      <c r="M472" s="36">
        <v>0.06</v>
      </c>
      <c r="N472" s="35">
        <f t="shared" si="46"/>
        <v>21083.4</v>
      </c>
      <c r="O472" s="35">
        <f t="shared" si="47"/>
        <v>20029.23</v>
      </c>
      <c r="P472" s="57">
        <f t="shared" si="48"/>
        <v>1054.1700000000019</v>
      </c>
      <c r="Q472" s="53">
        <f t="shared" si="49"/>
        <v>1054.1700000000019</v>
      </c>
    </row>
    <row r="473" spans="2:17" hidden="1" x14ac:dyDescent="0.25">
      <c r="B473" s="45">
        <v>467</v>
      </c>
      <c r="C473" s="22" t="s">
        <v>6465</v>
      </c>
      <c r="D473" s="22">
        <v>1200122390</v>
      </c>
      <c r="E473" s="23" t="s">
        <v>3269</v>
      </c>
      <c r="F473" s="22">
        <v>2016</v>
      </c>
      <c r="G473" s="38">
        <v>44389</v>
      </c>
      <c r="H473" s="22">
        <f t="shared" si="44"/>
        <v>5</v>
      </c>
      <c r="I473" s="22">
        <v>15</v>
      </c>
      <c r="J473" s="39">
        <f t="shared" si="45"/>
        <v>6.3333333333333325E-2</v>
      </c>
      <c r="K473" s="35">
        <v>18828</v>
      </c>
      <c r="L473" s="35">
        <v>13054.07</v>
      </c>
      <c r="M473" s="36">
        <v>0.06</v>
      </c>
      <c r="N473" s="35">
        <f t="shared" si="46"/>
        <v>19957.68</v>
      </c>
      <c r="O473" s="35">
        <f t="shared" si="47"/>
        <v>6319.9319999999998</v>
      </c>
      <c r="P473" s="57">
        <f t="shared" si="48"/>
        <v>13637.748</v>
      </c>
      <c r="Q473" s="53">
        <f t="shared" si="49"/>
        <v>12273.9732</v>
      </c>
    </row>
    <row r="474" spans="2:17" hidden="1" x14ac:dyDescent="0.25">
      <c r="B474" s="45">
        <v>468</v>
      </c>
      <c r="C474" s="22" t="s">
        <v>6465</v>
      </c>
      <c r="D474" s="22">
        <v>1200122750</v>
      </c>
      <c r="E474" s="23" t="s">
        <v>3270</v>
      </c>
      <c r="F474" s="22">
        <v>2016</v>
      </c>
      <c r="G474" s="38">
        <v>44389</v>
      </c>
      <c r="H474" s="22">
        <f t="shared" si="44"/>
        <v>5</v>
      </c>
      <c r="I474" s="22">
        <v>15</v>
      </c>
      <c r="J474" s="39">
        <f t="shared" si="45"/>
        <v>6.3333333333333325E-2</v>
      </c>
      <c r="K474" s="35">
        <v>18200</v>
      </c>
      <c r="L474" s="35">
        <v>12419.21</v>
      </c>
      <c r="M474" s="36">
        <v>0.06</v>
      </c>
      <c r="N474" s="35">
        <f t="shared" si="46"/>
        <v>19292</v>
      </c>
      <c r="O474" s="35">
        <f t="shared" si="47"/>
        <v>6109.1333333333332</v>
      </c>
      <c r="P474" s="57">
        <f t="shared" si="48"/>
        <v>13182.866666666667</v>
      </c>
      <c r="Q474" s="53">
        <f t="shared" si="49"/>
        <v>11864.58</v>
      </c>
    </row>
    <row r="475" spans="2:17" hidden="1" x14ac:dyDescent="0.25">
      <c r="B475" s="45">
        <v>469</v>
      </c>
      <c r="C475" s="22" t="s">
        <v>6465</v>
      </c>
      <c r="D475" s="22">
        <v>1200105390</v>
      </c>
      <c r="E475" s="23" t="s">
        <v>3271</v>
      </c>
      <c r="F475" s="22">
        <v>2016</v>
      </c>
      <c r="G475" s="38">
        <v>44389</v>
      </c>
      <c r="H475" s="22">
        <f t="shared" si="44"/>
        <v>5</v>
      </c>
      <c r="I475" s="22">
        <v>5</v>
      </c>
      <c r="J475" s="39">
        <f t="shared" si="45"/>
        <v>0.19</v>
      </c>
      <c r="K475" s="35">
        <v>16200</v>
      </c>
      <c r="L475" s="35">
        <v>10451.31</v>
      </c>
      <c r="M475" s="36">
        <v>0.06</v>
      </c>
      <c r="N475" s="35">
        <f t="shared" si="46"/>
        <v>17172</v>
      </c>
      <c r="O475" s="35">
        <f t="shared" si="47"/>
        <v>16313.4</v>
      </c>
      <c r="P475" s="57">
        <f t="shared" si="48"/>
        <v>858.60000000000036</v>
      </c>
      <c r="Q475" s="53">
        <f t="shared" si="49"/>
        <v>858.60000000000036</v>
      </c>
    </row>
    <row r="476" spans="2:17" hidden="1" x14ac:dyDescent="0.25">
      <c r="B476" s="45">
        <v>470</v>
      </c>
      <c r="C476" s="22" t="s">
        <v>6465</v>
      </c>
      <c r="D476" s="22">
        <v>1200104710</v>
      </c>
      <c r="E476" s="23" t="s">
        <v>3272</v>
      </c>
      <c r="F476" s="22">
        <v>2016</v>
      </c>
      <c r="G476" s="38">
        <v>44389</v>
      </c>
      <c r="H476" s="22">
        <f t="shared" si="44"/>
        <v>5</v>
      </c>
      <c r="I476" s="22">
        <v>15</v>
      </c>
      <c r="J476" s="39">
        <f t="shared" si="45"/>
        <v>6.3333333333333325E-2</v>
      </c>
      <c r="K476" s="35">
        <v>13320</v>
      </c>
      <c r="L476" s="35">
        <v>8622.41</v>
      </c>
      <c r="M476" s="36">
        <v>0.06</v>
      </c>
      <c r="N476" s="35">
        <f t="shared" si="46"/>
        <v>14119.2</v>
      </c>
      <c r="O476" s="35">
        <f t="shared" si="47"/>
        <v>4471.08</v>
      </c>
      <c r="P476" s="57">
        <f t="shared" si="48"/>
        <v>9648.1200000000008</v>
      </c>
      <c r="Q476" s="53">
        <f t="shared" si="49"/>
        <v>8683.3080000000009</v>
      </c>
    </row>
    <row r="477" spans="2:17" hidden="1" x14ac:dyDescent="0.25">
      <c r="B477" s="45">
        <v>471</v>
      </c>
      <c r="C477" s="22" t="s">
        <v>6465</v>
      </c>
      <c r="D477" s="22">
        <v>1200105450</v>
      </c>
      <c r="E477" s="23" t="s">
        <v>3273</v>
      </c>
      <c r="F477" s="22">
        <v>2016</v>
      </c>
      <c r="G477" s="38">
        <v>44389</v>
      </c>
      <c r="H477" s="22">
        <f t="shared" si="44"/>
        <v>5</v>
      </c>
      <c r="I477" s="22">
        <v>15</v>
      </c>
      <c r="J477" s="39">
        <f t="shared" si="45"/>
        <v>6.3333333333333325E-2</v>
      </c>
      <c r="K477" s="35">
        <v>13008</v>
      </c>
      <c r="L477" s="35">
        <v>4539.37</v>
      </c>
      <c r="M477" s="36">
        <v>0.06</v>
      </c>
      <c r="N477" s="35">
        <f t="shared" si="46"/>
        <v>13788.480000000001</v>
      </c>
      <c r="O477" s="35">
        <f t="shared" si="47"/>
        <v>4366.3519999999999</v>
      </c>
      <c r="P477" s="57">
        <f t="shared" si="48"/>
        <v>9422.1280000000006</v>
      </c>
      <c r="Q477" s="53">
        <f t="shared" si="49"/>
        <v>8479.9152000000013</v>
      </c>
    </row>
    <row r="478" spans="2:17" hidden="1" x14ac:dyDescent="0.25">
      <c r="B478" s="45">
        <v>472</v>
      </c>
      <c r="C478" s="22" t="s">
        <v>6465</v>
      </c>
      <c r="D478" s="22">
        <v>1200122920</v>
      </c>
      <c r="E478" s="23" t="s">
        <v>3274</v>
      </c>
      <c r="F478" s="22">
        <v>2016</v>
      </c>
      <c r="G478" s="38">
        <v>44389</v>
      </c>
      <c r="H478" s="22">
        <f t="shared" si="44"/>
        <v>5</v>
      </c>
      <c r="I478" s="22">
        <v>5</v>
      </c>
      <c r="J478" s="39">
        <f t="shared" si="45"/>
        <v>0.19</v>
      </c>
      <c r="K478" s="35">
        <v>11385</v>
      </c>
      <c r="L478" s="35">
        <v>7681.51</v>
      </c>
      <c r="M478" s="36">
        <v>0.06</v>
      </c>
      <c r="N478" s="35">
        <f t="shared" si="46"/>
        <v>12068.1</v>
      </c>
      <c r="O478" s="35">
        <f t="shared" si="47"/>
        <v>11464.695</v>
      </c>
      <c r="P478" s="57">
        <f t="shared" si="48"/>
        <v>603.40500000000065</v>
      </c>
      <c r="Q478" s="53">
        <f t="shared" si="49"/>
        <v>543.06450000000063</v>
      </c>
    </row>
    <row r="479" spans="2:17" hidden="1" x14ac:dyDescent="0.25">
      <c r="B479" s="45">
        <v>473</v>
      </c>
      <c r="C479" s="22" t="s">
        <v>6465</v>
      </c>
      <c r="D479" s="22">
        <v>1200104700</v>
      </c>
      <c r="E479" s="23" t="s">
        <v>3275</v>
      </c>
      <c r="F479" s="22">
        <v>2016</v>
      </c>
      <c r="G479" s="38">
        <v>44389</v>
      </c>
      <c r="H479" s="22">
        <f t="shared" si="44"/>
        <v>5</v>
      </c>
      <c r="I479" s="22">
        <v>5</v>
      </c>
      <c r="J479" s="39">
        <f t="shared" si="45"/>
        <v>0.19</v>
      </c>
      <c r="K479" s="35">
        <v>8550</v>
      </c>
      <c r="L479" s="35">
        <v>5534.66</v>
      </c>
      <c r="M479" s="36">
        <v>0.06</v>
      </c>
      <c r="N479" s="35">
        <f t="shared" si="46"/>
        <v>9063</v>
      </c>
      <c r="O479" s="35">
        <f t="shared" si="47"/>
        <v>8609.85</v>
      </c>
      <c r="P479" s="57">
        <f t="shared" si="48"/>
        <v>453.14999999999964</v>
      </c>
      <c r="Q479" s="53">
        <f t="shared" si="49"/>
        <v>453.14999999999964</v>
      </c>
    </row>
    <row r="480" spans="2:17" hidden="1" x14ac:dyDescent="0.25">
      <c r="B480" s="45">
        <v>474</v>
      </c>
      <c r="C480" s="22" t="s">
        <v>6465</v>
      </c>
      <c r="D480" s="22">
        <v>1200115970</v>
      </c>
      <c r="E480" s="23" t="s">
        <v>3276</v>
      </c>
      <c r="F480" s="22">
        <v>2016</v>
      </c>
      <c r="G480" s="38">
        <v>44389</v>
      </c>
      <c r="H480" s="22">
        <f t="shared" si="44"/>
        <v>5</v>
      </c>
      <c r="I480" s="22">
        <v>5</v>
      </c>
      <c r="J480" s="39">
        <f t="shared" si="45"/>
        <v>0.19</v>
      </c>
      <c r="K480" s="35">
        <v>8010</v>
      </c>
      <c r="L480" s="35">
        <v>5240.55</v>
      </c>
      <c r="M480" s="36">
        <v>0.06</v>
      </c>
      <c r="N480" s="35">
        <f t="shared" si="46"/>
        <v>8490.6</v>
      </c>
      <c r="O480" s="35">
        <f t="shared" si="47"/>
        <v>8066.07</v>
      </c>
      <c r="P480" s="57">
        <f t="shared" si="48"/>
        <v>424.53000000000065</v>
      </c>
      <c r="Q480" s="53">
        <f t="shared" si="49"/>
        <v>382.07700000000062</v>
      </c>
    </row>
    <row r="481" spans="2:17" hidden="1" x14ac:dyDescent="0.25">
      <c r="B481" s="45">
        <v>475</v>
      </c>
      <c r="C481" s="22" t="s">
        <v>6465</v>
      </c>
      <c r="D481" s="22">
        <v>1200122740</v>
      </c>
      <c r="E481" s="23" t="s">
        <v>3277</v>
      </c>
      <c r="F481" s="22">
        <v>2016</v>
      </c>
      <c r="G481" s="38">
        <v>44389</v>
      </c>
      <c r="H481" s="22">
        <f t="shared" si="44"/>
        <v>5</v>
      </c>
      <c r="I481" s="22">
        <v>5</v>
      </c>
      <c r="J481" s="39">
        <f t="shared" si="45"/>
        <v>0.19</v>
      </c>
      <c r="K481" s="35">
        <v>7590</v>
      </c>
      <c r="L481" s="35">
        <v>5112.67</v>
      </c>
      <c r="M481" s="36">
        <v>0.06</v>
      </c>
      <c r="N481" s="35">
        <f t="shared" si="46"/>
        <v>8045.4000000000005</v>
      </c>
      <c r="O481" s="35">
        <f t="shared" si="47"/>
        <v>7643.13</v>
      </c>
      <c r="P481" s="57">
        <f t="shared" si="48"/>
        <v>402.27000000000044</v>
      </c>
      <c r="Q481" s="53">
        <f t="shared" si="49"/>
        <v>402.27000000000044</v>
      </c>
    </row>
    <row r="482" spans="2:17" hidden="1" x14ac:dyDescent="0.25">
      <c r="B482" s="45">
        <v>476</v>
      </c>
      <c r="C482" s="22" t="s">
        <v>6465</v>
      </c>
      <c r="D482" s="22">
        <v>1200129080</v>
      </c>
      <c r="E482" s="23" t="s">
        <v>3278</v>
      </c>
      <c r="F482" s="22">
        <v>2017</v>
      </c>
      <c r="G482" s="38">
        <v>44389</v>
      </c>
      <c r="H482" s="22">
        <f t="shared" si="44"/>
        <v>4</v>
      </c>
      <c r="I482" s="22">
        <v>15</v>
      </c>
      <c r="J482" s="39">
        <f t="shared" si="45"/>
        <v>6.3333333333333325E-2</v>
      </c>
      <c r="K482" s="35">
        <v>638922</v>
      </c>
      <c r="L482" s="35">
        <v>463291.4</v>
      </c>
      <c r="M482" s="36">
        <v>0.05</v>
      </c>
      <c r="N482" s="35">
        <f t="shared" si="46"/>
        <v>670868.1</v>
      </c>
      <c r="O482" s="35">
        <f t="shared" si="47"/>
        <v>169953.25199999998</v>
      </c>
      <c r="P482" s="57">
        <f t="shared" si="48"/>
        <v>500914.848</v>
      </c>
      <c r="Q482" s="53">
        <f t="shared" si="49"/>
        <v>450823.36320000002</v>
      </c>
    </row>
    <row r="483" spans="2:17" hidden="1" x14ac:dyDescent="0.25">
      <c r="B483" s="45">
        <v>477</v>
      </c>
      <c r="C483" s="22" t="s">
        <v>6465</v>
      </c>
      <c r="D483" s="22">
        <v>1200123620</v>
      </c>
      <c r="E483" s="23" t="s">
        <v>3279</v>
      </c>
      <c r="F483" s="22">
        <v>2017</v>
      </c>
      <c r="G483" s="38">
        <v>44389</v>
      </c>
      <c r="H483" s="22">
        <f t="shared" si="44"/>
        <v>4</v>
      </c>
      <c r="I483" s="22">
        <v>15</v>
      </c>
      <c r="J483" s="39">
        <f t="shared" si="45"/>
        <v>6.3333333333333325E-2</v>
      </c>
      <c r="K483" s="35">
        <v>400000</v>
      </c>
      <c r="L483" s="35">
        <v>284712.33</v>
      </c>
      <c r="M483" s="36">
        <v>0.05</v>
      </c>
      <c r="N483" s="35">
        <f t="shared" si="46"/>
        <v>420000</v>
      </c>
      <c r="O483" s="35">
        <f t="shared" si="47"/>
        <v>106399.99999999999</v>
      </c>
      <c r="P483" s="57">
        <f t="shared" si="48"/>
        <v>313600</v>
      </c>
      <c r="Q483" s="53">
        <f t="shared" si="49"/>
        <v>282240</v>
      </c>
    </row>
    <row r="484" spans="2:17" hidden="1" x14ac:dyDescent="0.25">
      <c r="B484" s="45">
        <v>478</v>
      </c>
      <c r="C484" s="22" t="s">
        <v>6465</v>
      </c>
      <c r="D484" s="22">
        <v>1200127970</v>
      </c>
      <c r="E484" s="23" t="s">
        <v>3280</v>
      </c>
      <c r="F484" s="22">
        <v>2017</v>
      </c>
      <c r="G484" s="38">
        <v>44389</v>
      </c>
      <c r="H484" s="22">
        <f t="shared" si="44"/>
        <v>4</v>
      </c>
      <c r="I484" s="22">
        <v>5</v>
      </c>
      <c r="J484" s="39">
        <f t="shared" si="45"/>
        <v>0.19</v>
      </c>
      <c r="K484" s="35">
        <v>107600</v>
      </c>
      <c r="L484" s="35">
        <v>77688.210000000006</v>
      </c>
      <c r="M484" s="36">
        <v>0.05</v>
      </c>
      <c r="N484" s="35">
        <f t="shared" si="46"/>
        <v>112980</v>
      </c>
      <c r="O484" s="35">
        <f t="shared" si="47"/>
        <v>85864.8</v>
      </c>
      <c r="P484" s="57">
        <f t="shared" si="48"/>
        <v>27115.199999999997</v>
      </c>
      <c r="Q484" s="53">
        <f t="shared" si="49"/>
        <v>24403.679999999997</v>
      </c>
    </row>
    <row r="485" spans="2:17" hidden="1" x14ac:dyDescent="0.25">
      <c r="B485" s="45">
        <v>479</v>
      </c>
      <c r="C485" s="22" t="s">
        <v>6465</v>
      </c>
      <c r="D485" s="22">
        <v>1200132370</v>
      </c>
      <c r="E485" s="23" t="s">
        <v>3281</v>
      </c>
      <c r="F485" s="22">
        <v>2017</v>
      </c>
      <c r="G485" s="38">
        <v>44389</v>
      </c>
      <c r="H485" s="22">
        <f t="shared" si="44"/>
        <v>4</v>
      </c>
      <c r="I485" s="22">
        <v>5</v>
      </c>
      <c r="J485" s="39">
        <f t="shared" si="45"/>
        <v>0.19</v>
      </c>
      <c r="K485" s="35">
        <v>93050</v>
      </c>
      <c r="L485" s="35">
        <v>69307.399999999994</v>
      </c>
      <c r="M485" s="36">
        <v>0.05</v>
      </c>
      <c r="N485" s="35">
        <f t="shared" si="46"/>
        <v>97702.5</v>
      </c>
      <c r="O485" s="35">
        <f t="shared" si="47"/>
        <v>74253.899999999994</v>
      </c>
      <c r="P485" s="57">
        <f t="shared" si="48"/>
        <v>23448.600000000006</v>
      </c>
      <c r="Q485" s="53">
        <f t="shared" si="49"/>
        <v>21103.740000000005</v>
      </c>
    </row>
    <row r="486" spans="2:17" hidden="1" x14ac:dyDescent="0.25">
      <c r="B486" s="45">
        <v>480</v>
      </c>
      <c r="C486" s="22" t="s">
        <v>6465</v>
      </c>
      <c r="D486" s="22">
        <v>1200130670</v>
      </c>
      <c r="E486" s="23" t="s">
        <v>3282</v>
      </c>
      <c r="F486" s="22">
        <v>2017</v>
      </c>
      <c r="G486" s="38">
        <v>44389</v>
      </c>
      <c r="H486" s="22">
        <f t="shared" si="44"/>
        <v>4</v>
      </c>
      <c r="I486" s="22">
        <v>5</v>
      </c>
      <c r="J486" s="39">
        <f t="shared" si="45"/>
        <v>0.19</v>
      </c>
      <c r="K486" s="35">
        <v>81900</v>
      </c>
      <c r="L486" s="35">
        <v>60583.55</v>
      </c>
      <c r="M486" s="36">
        <v>0.05</v>
      </c>
      <c r="N486" s="35">
        <f t="shared" si="46"/>
        <v>85995</v>
      </c>
      <c r="O486" s="35">
        <f t="shared" si="47"/>
        <v>65356.200000000004</v>
      </c>
      <c r="P486" s="57">
        <f t="shared" si="48"/>
        <v>20638.799999999996</v>
      </c>
      <c r="Q486" s="53">
        <f t="shared" si="49"/>
        <v>18574.919999999998</v>
      </c>
    </row>
    <row r="487" spans="2:17" x14ac:dyDescent="0.25">
      <c r="B487" s="120">
        <v>481</v>
      </c>
      <c r="C487" s="109" t="s">
        <v>6465</v>
      </c>
      <c r="D487" s="109">
        <v>1200129600</v>
      </c>
      <c r="E487" s="108" t="s">
        <v>3283</v>
      </c>
      <c r="F487" s="109">
        <v>2017</v>
      </c>
      <c r="G487" s="110">
        <v>44389</v>
      </c>
      <c r="H487" s="109">
        <f t="shared" si="44"/>
        <v>4</v>
      </c>
      <c r="I487" s="109">
        <v>5</v>
      </c>
      <c r="J487" s="111">
        <f t="shared" si="45"/>
        <v>0.19</v>
      </c>
      <c r="K487" s="112">
        <v>62944.76</v>
      </c>
      <c r="L487" s="112">
        <v>1</v>
      </c>
      <c r="M487" s="121">
        <v>0</v>
      </c>
      <c r="N487" s="112">
        <f t="shared" si="46"/>
        <v>62944.76</v>
      </c>
      <c r="O487" s="112">
        <f t="shared" si="47"/>
        <v>47838.017599999999</v>
      </c>
      <c r="P487" s="114">
        <f t="shared" si="48"/>
        <v>15106.742400000003</v>
      </c>
      <c r="Q487" s="115">
        <f t="shared" si="49"/>
        <v>13596.068160000003</v>
      </c>
    </row>
    <row r="488" spans="2:17" hidden="1" x14ac:dyDescent="0.25">
      <c r="B488" s="45">
        <v>482</v>
      </c>
      <c r="C488" s="22" t="s">
        <v>6465</v>
      </c>
      <c r="D488" s="22">
        <v>1200122400</v>
      </c>
      <c r="E488" s="23" t="s">
        <v>3284</v>
      </c>
      <c r="F488" s="22">
        <v>2017</v>
      </c>
      <c r="G488" s="38">
        <v>44389</v>
      </c>
      <c r="H488" s="22">
        <f t="shared" si="44"/>
        <v>4</v>
      </c>
      <c r="I488" s="22">
        <v>5</v>
      </c>
      <c r="J488" s="39">
        <f t="shared" si="45"/>
        <v>0.19</v>
      </c>
      <c r="K488" s="35">
        <v>37480</v>
      </c>
      <c r="L488" s="35">
        <v>26759.66</v>
      </c>
      <c r="M488" s="36">
        <v>0.05</v>
      </c>
      <c r="N488" s="35">
        <f t="shared" si="46"/>
        <v>39354</v>
      </c>
      <c r="O488" s="35">
        <f t="shared" si="47"/>
        <v>29909.040000000001</v>
      </c>
      <c r="P488" s="57">
        <f t="shared" si="48"/>
        <v>9444.9599999999991</v>
      </c>
      <c r="Q488" s="53">
        <f t="shared" si="49"/>
        <v>8500.4639999999999</v>
      </c>
    </row>
    <row r="489" spans="2:17" hidden="1" x14ac:dyDescent="0.25">
      <c r="B489" s="45">
        <v>483</v>
      </c>
      <c r="C489" s="22" t="s">
        <v>6465</v>
      </c>
      <c r="D489" s="22">
        <v>1200130490</v>
      </c>
      <c r="E489" s="23" t="s">
        <v>3285</v>
      </c>
      <c r="F489" s="22">
        <v>2017</v>
      </c>
      <c r="G489" s="38">
        <v>44389</v>
      </c>
      <c r="H489" s="22">
        <f t="shared" si="44"/>
        <v>4</v>
      </c>
      <c r="I489" s="22">
        <v>15</v>
      </c>
      <c r="J489" s="39">
        <f t="shared" si="45"/>
        <v>6.3333333333333325E-2</v>
      </c>
      <c r="K489" s="35">
        <v>14800</v>
      </c>
      <c r="L489" s="35">
        <v>10837.11</v>
      </c>
      <c r="M489" s="36">
        <v>0.05</v>
      </c>
      <c r="N489" s="35">
        <f t="shared" si="46"/>
        <v>15540</v>
      </c>
      <c r="O489" s="35">
        <f t="shared" si="47"/>
        <v>3936.7999999999993</v>
      </c>
      <c r="P489" s="57">
        <f t="shared" si="48"/>
        <v>11603.2</v>
      </c>
      <c r="Q489" s="53">
        <f t="shared" si="49"/>
        <v>10442.880000000001</v>
      </c>
    </row>
    <row r="490" spans="2:17" hidden="1" x14ac:dyDescent="0.25">
      <c r="B490" s="45">
        <v>484</v>
      </c>
      <c r="C490" s="22" t="s">
        <v>6465</v>
      </c>
      <c r="D490" s="22">
        <v>1200135680</v>
      </c>
      <c r="E490" s="23" t="s">
        <v>3286</v>
      </c>
      <c r="F490" s="22">
        <v>2018</v>
      </c>
      <c r="G490" s="38">
        <v>44389</v>
      </c>
      <c r="H490" s="22">
        <f t="shared" si="44"/>
        <v>3</v>
      </c>
      <c r="I490" s="22">
        <v>15</v>
      </c>
      <c r="J490" s="39">
        <f t="shared" si="45"/>
        <v>6.3333333333333325E-2</v>
      </c>
      <c r="K490" s="35">
        <v>448275</v>
      </c>
      <c r="L490" s="35">
        <v>355426.81</v>
      </c>
      <c r="M490" s="36">
        <v>0.03</v>
      </c>
      <c r="N490" s="35">
        <f t="shared" si="46"/>
        <v>461723.25</v>
      </c>
      <c r="O490" s="35">
        <f t="shared" si="47"/>
        <v>87727.417499999981</v>
      </c>
      <c r="P490" s="57">
        <f t="shared" si="48"/>
        <v>373995.83250000002</v>
      </c>
      <c r="Q490" s="53">
        <f t="shared" si="49"/>
        <v>336596.24925000005</v>
      </c>
    </row>
    <row r="491" spans="2:17" hidden="1" x14ac:dyDescent="0.25">
      <c r="B491" s="45">
        <v>485</v>
      </c>
      <c r="C491" s="22" t="s">
        <v>6465</v>
      </c>
      <c r="D491" s="22">
        <v>1200141790</v>
      </c>
      <c r="E491" s="23" t="s">
        <v>1770</v>
      </c>
      <c r="F491" s="22">
        <v>2018</v>
      </c>
      <c r="G491" s="38">
        <v>44389</v>
      </c>
      <c r="H491" s="22">
        <f t="shared" si="44"/>
        <v>3</v>
      </c>
      <c r="I491" s="22">
        <v>15</v>
      </c>
      <c r="J491" s="39">
        <f t="shared" si="45"/>
        <v>6.3333333333333325E-2</v>
      </c>
      <c r="K491" s="35">
        <v>219143</v>
      </c>
      <c r="L491" s="35">
        <v>171071.65</v>
      </c>
      <c r="M491" s="36">
        <v>0.03</v>
      </c>
      <c r="N491" s="35">
        <f t="shared" si="46"/>
        <v>225717.29</v>
      </c>
      <c r="O491" s="35">
        <f t="shared" si="47"/>
        <v>42886.285099999994</v>
      </c>
      <c r="P491" s="57">
        <f t="shared" si="48"/>
        <v>182831.0049</v>
      </c>
      <c r="Q491" s="53">
        <f t="shared" si="49"/>
        <v>164547.90441000002</v>
      </c>
    </row>
    <row r="492" spans="2:17" hidden="1" x14ac:dyDescent="0.25">
      <c r="B492" s="45">
        <v>486</v>
      </c>
      <c r="C492" s="22" t="s">
        <v>6465</v>
      </c>
      <c r="D492" s="22">
        <v>1200133310</v>
      </c>
      <c r="E492" s="23" t="s">
        <v>3287</v>
      </c>
      <c r="F492" s="22">
        <v>2018</v>
      </c>
      <c r="G492" s="38">
        <v>44389</v>
      </c>
      <c r="H492" s="22">
        <f t="shared" si="44"/>
        <v>3</v>
      </c>
      <c r="I492" s="22">
        <v>15</v>
      </c>
      <c r="J492" s="39">
        <f t="shared" si="45"/>
        <v>6.3333333333333325E-2</v>
      </c>
      <c r="K492" s="35">
        <v>139926</v>
      </c>
      <c r="L492" s="35">
        <v>110944.06</v>
      </c>
      <c r="M492" s="36">
        <v>0.03</v>
      </c>
      <c r="N492" s="35">
        <f t="shared" si="46"/>
        <v>144123.78</v>
      </c>
      <c r="O492" s="35">
        <f t="shared" si="47"/>
        <v>27383.518199999995</v>
      </c>
      <c r="P492" s="57">
        <f t="shared" si="48"/>
        <v>116740.26180000001</v>
      </c>
      <c r="Q492" s="53">
        <f t="shared" si="49"/>
        <v>105066.23562000001</v>
      </c>
    </row>
    <row r="493" spans="2:17" hidden="1" x14ac:dyDescent="0.25">
      <c r="B493" s="45">
        <v>487</v>
      </c>
      <c r="C493" s="22" t="s">
        <v>6465</v>
      </c>
      <c r="D493" s="22">
        <v>1200146300</v>
      </c>
      <c r="E493" s="23" t="s">
        <v>3288</v>
      </c>
      <c r="F493" s="22">
        <v>2018</v>
      </c>
      <c r="G493" s="38">
        <v>44389</v>
      </c>
      <c r="H493" s="22">
        <f t="shared" si="44"/>
        <v>3</v>
      </c>
      <c r="I493" s="22">
        <v>5</v>
      </c>
      <c r="J493" s="39">
        <f t="shared" si="45"/>
        <v>0.19</v>
      </c>
      <c r="K493" s="35">
        <v>97406</v>
      </c>
      <c r="L493" s="35">
        <v>81002.67</v>
      </c>
      <c r="M493" s="36">
        <v>0.03</v>
      </c>
      <c r="N493" s="35">
        <f t="shared" si="46"/>
        <v>100328.18000000001</v>
      </c>
      <c r="O493" s="35">
        <f t="shared" si="47"/>
        <v>57187.062600000012</v>
      </c>
      <c r="P493" s="57">
        <f t="shared" si="48"/>
        <v>43141.117399999996</v>
      </c>
      <c r="Q493" s="53">
        <f t="shared" si="49"/>
        <v>38827.005659999995</v>
      </c>
    </row>
    <row r="494" spans="2:17" hidden="1" x14ac:dyDescent="0.25">
      <c r="B494" s="45">
        <v>488</v>
      </c>
      <c r="C494" s="22" t="s">
        <v>6465</v>
      </c>
      <c r="D494" s="22">
        <v>1200140940</v>
      </c>
      <c r="E494" s="23" t="s">
        <v>3289</v>
      </c>
      <c r="F494" s="22">
        <v>2018</v>
      </c>
      <c r="G494" s="38">
        <v>44389</v>
      </c>
      <c r="H494" s="22">
        <f t="shared" si="44"/>
        <v>3</v>
      </c>
      <c r="I494" s="22">
        <v>5</v>
      </c>
      <c r="J494" s="39">
        <f t="shared" si="45"/>
        <v>0.19</v>
      </c>
      <c r="K494" s="35">
        <v>96425</v>
      </c>
      <c r="L494" s="35">
        <v>77826.87</v>
      </c>
      <c r="M494" s="36">
        <v>0.03</v>
      </c>
      <c r="N494" s="35">
        <f t="shared" si="46"/>
        <v>99317.75</v>
      </c>
      <c r="O494" s="35">
        <f t="shared" si="47"/>
        <v>56611.117500000008</v>
      </c>
      <c r="P494" s="57">
        <f t="shared" si="48"/>
        <v>42706.632499999992</v>
      </c>
      <c r="Q494" s="53">
        <f t="shared" si="49"/>
        <v>38435.969249999995</v>
      </c>
    </row>
    <row r="495" spans="2:17" hidden="1" x14ac:dyDescent="0.25">
      <c r="B495" s="45">
        <v>489</v>
      </c>
      <c r="C495" s="22" t="s">
        <v>6465</v>
      </c>
      <c r="D495" s="22">
        <v>1200140950</v>
      </c>
      <c r="E495" s="23" t="s">
        <v>3290</v>
      </c>
      <c r="F495" s="22">
        <v>2018</v>
      </c>
      <c r="G495" s="38">
        <v>44389</v>
      </c>
      <c r="H495" s="22">
        <f t="shared" si="44"/>
        <v>3</v>
      </c>
      <c r="I495" s="22">
        <v>5</v>
      </c>
      <c r="J495" s="39">
        <f t="shared" si="45"/>
        <v>0.19</v>
      </c>
      <c r="K495" s="35">
        <v>91000</v>
      </c>
      <c r="L495" s="35">
        <v>73232.149999999994</v>
      </c>
      <c r="M495" s="36">
        <v>0.03</v>
      </c>
      <c r="N495" s="35">
        <f t="shared" si="46"/>
        <v>93730</v>
      </c>
      <c r="O495" s="35">
        <f t="shared" si="47"/>
        <v>53426.100000000006</v>
      </c>
      <c r="P495" s="57">
        <f t="shared" si="48"/>
        <v>40303.899999999994</v>
      </c>
      <c r="Q495" s="53">
        <f t="shared" si="49"/>
        <v>36273.509999999995</v>
      </c>
    </row>
    <row r="496" spans="2:17" hidden="1" x14ac:dyDescent="0.25">
      <c r="B496" s="45">
        <v>490</v>
      </c>
      <c r="C496" s="22" t="s">
        <v>6465</v>
      </c>
      <c r="D496" s="22">
        <v>1200141640</v>
      </c>
      <c r="E496" s="23" t="s">
        <v>3291</v>
      </c>
      <c r="F496" s="22">
        <v>2018</v>
      </c>
      <c r="G496" s="38">
        <v>44389</v>
      </c>
      <c r="H496" s="22">
        <f t="shared" si="44"/>
        <v>3</v>
      </c>
      <c r="I496" s="22">
        <v>5</v>
      </c>
      <c r="J496" s="39">
        <f t="shared" si="45"/>
        <v>0.19</v>
      </c>
      <c r="K496" s="35">
        <v>64232</v>
      </c>
      <c r="L496" s="35">
        <v>53321.36</v>
      </c>
      <c r="M496" s="36">
        <v>0.03</v>
      </c>
      <c r="N496" s="35">
        <f t="shared" si="46"/>
        <v>66158.960000000006</v>
      </c>
      <c r="O496" s="35">
        <f t="shared" si="47"/>
        <v>37710.607200000006</v>
      </c>
      <c r="P496" s="57">
        <f t="shared" si="48"/>
        <v>28448.352800000001</v>
      </c>
      <c r="Q496" s="53">
        <f t="shared" si="49"/>
        <v>25603.517520000001</v>
      </c>
    </row>
    <row r="497" spans="1:20" hidden="1" x14ac:dyDescent="0.25">
      <c r="B497" s="45">
        <v>491</v>
      </c>
      <c r="C497" s="22" t="s">
        <v>6465</v>
      </c>
      <c r="D497" s="22">
        <v>1200144030</v>
      </c>
      <c r="E497" s="23" t="s">
        <v>3292</v>
      </c>
      <c r="F497" s="22">
        <v>2018</v>
      </c>
      <c r="G497" s="38">
        <v>44389</v>
      </c>
      <c r="H497" s="22">
        <f t="shared" si="44"/>
        <v>3</v>
      </c>
      <c r="I497" s="22">
        <v>5</v>
      </c>
      <c r="J497" s="39">
        <f t="shared" si="45"/>
        <v>0.19</v>
      </c>
      <c r="K497" s="35">
        <v>28000</v>
      </c>
      <c r="L497" s="35">
        <v>23080.18</v>
      </c>
      <c r="M497" s="36">
        <v>0.03</v>
      </c>
      <c r="N497" s="35">
        <f t="shared" si="46"/>
        <v>28840</v>
      </c>
      <c r="O497" s="35">
        <f t="shared" si="47"/>
        <v>16438.800000000003</v>
      </c>
      <c r="P497" s="57">
        <f t="shared" si="48"/>
        <v>12401.199999999997</v>
      </c>
      <c r="Q497" s="53">
        <f t="shared" si="49"/>
        <v>11161.079999999998</v>
      </c>
    </row>
    <row r="498" spans="1:20" hidden="1" x14ac:dyDescent="0.25">
      <c r="B498" s="45">
        <v>492</v>
      </c>
      <c r="C498" s="22" t="s">
        <v>6465</v>
      </c>
      <c r="D498" s="22">
        <v>1200140960</v>
      </c>
      <c r="E498" s="23" t="s">
        <v>3293</v>
      </c>
      <c r="F498" s="22">
        <v>2018</v>
      </c>
      <c r="G498" s="38">
        <v>44389</v>
      </c>
      <c r="H498" s="22">
        <f t="shared" si="44"/>
        <v>3</v>
      </c>
      <c r="I498" s="22">
        <v>15</v>
      </c>
      <c r="J498" s="39">
        <f t="shared" si="45"/>
        <v>6.3333333333333325E-2</v>
      </c>
      <c r="K498" s="35">
        <v>26000</v>
      </c>
      <c r="L498" s="35">
        <v>20923.48</v>
      </c>
      <c r="M498" s="36">
        <v>0.03</v>
      </c>
      <c r="N498" s="35">
        <f t="shared" si="46"/>
        <v>26780</v>
      </c>
      <c r="O498" s="35">
        <f t="shared" si="47"/>
        <v>5088.1999999999989</v>
      </c>
      <c r="P498" s="57">
        <f t="shared" si="48"/>
        <v>21691.800000000003</v>
      </c>
      <c r="Q498" s="53">
        <f t="shared" si="49"/>
        <v>19522.620000000003</v>
      </c>
    </row>
    <row r="499" spans="1:20" hidden="1" x14ac:dyDescent="0.25">
      <c r="B499" s="45">
        <v>493</v>
      </c>
      <c r="C499" s="22" t="s">
        <v>6465</v>
      </c>
      <c r="D499" s="22">
        <v>1200134300</v>
      </c>
      <c r="E499" s="23" t="s">
        <v>3294</v>
      </c>
      <c r="F499" s="22">
        <v>2018</v>
      </c>
      <c r="G499" s="38">
        <v>44389</v>
      </c>
      <c r="H499" s="22">
        <f t="shared" si="44"/>
        <v>3</v>
      </c>
      <c r="I499" s="22">
        <v>5</v>
      </c>
      <c r="J499" s="39">
        <f t="shared" si="45"/>
        <v>0.19</v>
      </c>
      <c r="K499" s="35">
        <v>10217</v>
      </c>
      <c r="L499" s="35">
        <v>8119.5</v>
      </c>
      <c r="M499" s="36">
        <v>0.03</v>
      </c>
      <c r="N499" s="35">
        <f t="shared" si="46"/>
        <v>10523.51</v>
      </c>
      <c r="O499" s="35">
        <f t="shared" si="47"/>
        <v>5998.4007000000011</v>
      </c>
      <c r="P499" s="57">
        <f t="shared" si="48"/>
        <v>4525.1092999999992</v>
      </c>
      <c r="Q499" s="53">
        <f t="shared" si="49"/>
        <v>4072.5983699999992</v>
      </c>
    </row>
    <row r="500" spans="1:20" hidden="1" x14ac:dyDescent="0.25">
      <c r="B500" s="45">
        <v>494</v>
      </c>
      <c r="C500" s="22" t="s">
        <v>6465</v>
      </c>
      <c r="D500" s="22">
        <v>1200159980</v>
      </c>
      <c r="E500" s="23" t="s">
        <v>3295</v>
      </c>
      <c r="F500" s="22">
        <v>2019</v>
      </c>
      <c r="G500" s="38">
        <v>44389</v>
      </c>
      <c r="H500" s="22">
        <f t="shared" si="44"/>
        <v>2</v>
      </c>
      <c r="I500" s="22">
        <v>5</v>
      </c>
      <c r="J500" s="39">
        <f t="shared" si="45"/>
        <v>0.19</v>
      </c>
      <c r="K500" s="35">
        <v>80100</v>
      </c>
      <c r="L500" s="35">
        <v>71022.5</v>
      </c>
      <c r="M500" s="36">
        <v>0</v>
      </c>
      <c r="N500" s="35">
        <f t="shared" si="46"/>
        <v>80100</v>
      </c>
      <c r="O500" s="35">
        <f t="shared" si="47"/>
        <v>30438</v>
      </c>
      <c r="P500" s="57">
        <f t="shared" si="48"/>
        <v>49662</v>
      </c>
      <c r="Q500" s="53">
        <f t="shared" si="49"/>
        <v>44695.8</v>
      </c>
    </row>
    <row r="501" spans="1:20" hidden="1" x14ac:dyDescent="0.25">
      <c r="B501" s="45">
        <v>495</v>
      </c>
      <c r="C501" s="22" t="s">
        <v>6465</v>
      </c>
      <c r="D501" s="22">
        <v>1200148990</v>
      </c>
      <c r="E501" s="23" t="s">
        <v>3296</v>
      </c>
      <c r="F501" s="22">
        <v>2019</v>
      </c>
      <c r="G501" s="38">
        <v>44389</v>
      </c>
      <c r="H501" s="22">
        <f t="shared" si="44"/>
        <v>2</v>
      </c>
      <c r="I501" s="22">
        <v>15</v>
      </c>
      <c r="J501" s="39">
        <f t="shared" si="45"/>
        <v>6.3333333333333325E-2</v>
      </c>
      <c r="K501" s="35">
        <v>30440</v>
      </c>
      <c r="L501" s="35">
        <v>25736.42</v>
      </c>
      <c r="M501" s="36">
        <v>0</v>
      </c>
      <c r="N501" s="35">
        <f t="shared" si="46"/>
        <v>30440</v>
      </c>
      <c r="O501" s="35">
        <f t="shared" si="47"/>
        <v>3855.7333333333327</v>
      </c>
      <c r="P501" s="57">
        <f t="shared" si="48"/>
        <v>26584.266666666666</v>
      </c>
      <c r="Q501" s="53">
        <f t="shared" si="49"/>
        <v>23925.84</v>
      </c>
    </row>
    <row r="502" spans="1:20" hidden="1" x14ac:dyDescent="0.25">
      <c r="B502" s="45">
        <v>496</v>
      </c>
      <c r="C502" s="22" t="s">
        <v>6465</v>
      </c>
      <c r="D502" s="22">
        <v>1200158300</v>
      </c>
      <c r="E502" s="23" t="s">
        <v>3229</v>
      </c>
      <c r="F502" s="22">
        <v>2019</v>
      </c>
      <c r="G502" s="38">
        <v>44389</v>
      </c>
      <c r="H502" s="22">
        <f t="shared" si="44"/>
        <v>2</v>
      </c>
      <c r="I502" s="22">
        <v>5</v>
      </c>
      <c r="J502" s="39">
        <f t="shared" si="45"/>
        <v>0.19</v>
      </c>
      <c r="K502" s="35">
        <v>29216.25</v>
      </c>
      <c r="L502" s="35">
        <v>25303.89</v>
      </c>
      <c r="M502" s="36">
        <v>0</v>
      </c>
      <c r="N502" s="35">
        <f t="shared" si="46"/>
        <v>29216.25</v>
      </c>
      <c r="O502" s="35">
        <f t="shared" si="47"/>
        <v>11102.174999999999</v>
      </c>
      <c r="P502" s="57">
        <f t="shared" si="48"/>
        <v>18114.075000000001</v>
      </c>
      <c r="Q502" s="53">
        <f t="shared" si="49"/>
        <v>16302.667500000001</v>
      </c>
    </row>
    <row r="503" spans="1:20" hidden="1" x14ac:dyDescent="0.25">
      <c r="B503" s="45">
        <v>497</v>
      </c>
      <c r="C503" s="22" t="s">
        <v>6465</v>
      </c>
      <c r="D503" s="22">
        <v>1200150840</v>
      </c>
      <c r="E503" s="23" t="s">
        <v>3297</v>
      </c>
      <c r="F503" s="22">
        <v>2019</v>
      </c>
      <c r="G503" s="38">
        <v>44389</v>
      </c>
      <c r="H503" s="22">
        <f t="shared" si="44"/>
        <v>2</v>
      </c>
      <c r="I503" s="22">
        <v>15</v>
      </c>
      <c r="J503" s="39">
        <f t="shared" si="45"/>
        <v>6.3333333333333325E-2</v>
      </c>
      <c r="K503" s="35">
        <v>18400</v>
      </c>
      <c r="L503" s="35">
        <v>15889.14</v>
      </c>
      <c r="M503" s="36">
        <v>0</v>
      </c>
      <c r="N503" s="35">
        <f t="shared" si="46"/>
        <v>18400</v>
      </c>
      <c r="O503" s="35">
        <f t="shared" si="47"/>
        <v>2330.6666666666665</v>
      </c>
      <c r="P503" s="57">
        <f t="shared" si="48"/>
        <v>16069.333333333334</v>
      </c>
      <c r="Q503" s="53">
        <f t="shared" si="49"/>
        <v>14462.400000000001</v>
      </c>
    </row>
    <row r="504" spans="1:20" hidden="1" x14ac:dyDescent="0.25">
      <c r="B504" s="45">
        <v>498</v>
      </c>
      <c r="C504" s="22" t="s">
        <v>6465</v>
      </c>
      <c r="D504" s="22">
        <v>1200150830</v>
      </c>
      <c r="E504" s="23" t="s">
        <v>3298</v>
      </c>
      <c r="F504" s="22">
        <v>2019</v>
      </c>
      <c r="G504" s="38">
        <v>44389</v>
      </c>
      <c r="H504" s="22">
        <f t="shared" si="44"/>
        <v>2</v>
      </c>
      <c r="I504" s="22">
        <v>5</v>
      </c>
      <c r="J504" s="39">
        <f t="shared" si="45"/>
        <v>0.19</v>
      </c>
      <c r="K504" s="35">
        <v>9200</v>
      </c>
      <c r="L504" s="35">
        <v>7944.57</v>
      </c>
      <c r="M504" s="36">
        <v>0</v>
      </c>
      <c r="N504" s="35">
        <f t="shared" si="46"/>
        <v>9200</v>
      </c>
      <c r="O504" s="35">
        <f t="shared" si="47"/>
        <v>3496</v>
      </c>
      <c r="P504" s="57">
        <f t="shared" si="48"/>
        <v>5704</v>
      </c>
      <c r="Q504" s="53">
        <f t="shared" si="49"/>
        <v>5133.6000000000004</v>
      </c>
    </row>
    <row r="505" spans="1:20" hidden="1" x14ac:dyDescent="0.25">
      <c r="B505" s="45">
        <v>499</v>
      </c>
      <c r="C505" s="22" t="s">
        <v>6465</v>
      </c>
      <c r="D505" s="22">
        <v>1200163850</v>
      </c>
      <c r="E505" s="23" t="s">
        <v>3299</v>
      </c>
      <c r="F505" s="22">
        <v>2020</v>
      </c>
      <c r="G505" s="38">
        <v>44389</v>
      </c>
      <c r="H505" s="22">
        <f t="shared" si="44"/>
        <v>1</v>
      </c>
      <c r="I505" s="22">
        <v>5</v>
      </c>
      <c r="J505" s="39">
        <f t="shared" si="45"/>
        <v>0.19</v>
      </c>
      <c r="K505" s="35">
        <v>357925</v>
      </c>
      <c r="L505" s="35">
        <v>327337.28000000003</v>
      </c>
      <c r="M505" s="36">
        <v>0</v>
      </c>
      <c r="N505" s="35">
        <f t="shared" si="46"/>
        <v>357925</v>
      </c>
      <c r="O505" s="35">
        <f t="shared" si="47"/>
        <v>68005.75</v>
      </c>
      <c r="P505" s="57">
        <f t="shared" si="48"/>
        <v>289919.25</v>
      </c>
      <c r="Q505" s="53">
        <f t="shared" si="49"/>
        <v>260927.32500000001</v>
      </c>
    </row>
    <row r="506" spans="1:20" hidden="1" x14ac:dyDescent="0.25">
      <c r="B506" s="45">
        <v>500</v>
      </c>
      <c r="C506" s="22" t="s">
        <v>6465</v>
      </c>
      <c r="D506" s="22">
        <v>1200163860</v>
      </c>
      <c r="E506" s="23" t="s">
        <v>3300</v>
      </c>
      <c r="F506" s="22">
        <v>2020</v>
      </c>
      <c r="G506" s="38">
        <v>44389</v>
      </c>
      <c r="H506" s="22">
        <f t="shared" si="44"/>
        <v>1</v>
      </c>
      <c r="I506" s="22">
        <v>5</v>
      </c>
      <c r="J506" s="39">
        <f t="shared" si="45"/>
        <v>0.19</v>
      </c>
      <c r="K506" s="35">
        <v>130846</v>
      </c>
      <c r="L506" s="35">
        <v>119664.1</v>
      </c>
      <c r="M506" s="36">
        <v>0</v>
      </c>
      <c r="N506" s="35">
        <f t="shared" si="46"/>
        <v>130846</v>
      </c>
      <c r="O506" s="35">
        <f t="shared" si="47"/>
        <v>24860.74</v>
      </c>
      <c r="P506" s="57">
        <f t="shared" si="48"/>
        <v>105985.26</v>
      </c>
      <c r="Q506" s="53">
        <f t="shared" si="49"/>
        <v>95386.733999999997</v>
      </c>
    </row>
    <row r="507" spans="1:20" hidden="1" x14ac:dyDescent="0.25">
      <c r="B507" s="45">
        <v>501</v>
      </c>
      <c r="C507" s="22" t="s">
        <v>6465</v>
      </c>
      <c r="D507" s="22">
        <v>1200163890</v>
      </c>
      <c r="E507" s="23" t="s">
        <v>3301</v>
      </c>
      <c r="F507" s="22">
        <v>2020</v>
      </c>
      <c r="G507" s="38">
        <v>44389</v>
      </c>
      <c r="H507" s="22">
        <f t="shared" si="44"/>
        <v>1</v>
      </c>
      <c r="I507" s="22">
        <v>5</v>
      </c>
      <c r="J507" s="39">
        <f t="shared" si="45"/>
        <v>0.19</v>
      </c>
      <c r="K507" s="35">
        <v>115124.63</v>
      </c>
      <c r="L507" s="35">
        <v>105286.25</v>
      </c>
      <c r="M507" s="36">
        <v>0</v>
      </c>
      <c r="N507" s="35">
        <f t="shared" si="46"/>
        <v>115124.63</v>
      </c>
      <c r="O507" s="35">
        <f t="shared" si="47"/>
        <v>21873.679700000001</v>
      </c>
      <c r="P507" s="57">
        <f t="shared" si="48"/>
        <v>93250.950299999997</v>
      </c>
      <c r="Q507" s="53">
        <f t="shared" si="49"/>
        <v>83925.85527</v>
      </c>
    </row>
    <row r="508" spans="1:20" hidden="1" x14ac:dyDescent="0.25">
      <c r="B508" s="45">
        <v>502</v>
      </c>
      <c r="C508" s="22" t="s">
        <v>6465</v>
      </c>
      <c r="D508" s="22">
        <v>1200160080</v>
      </c>
      <c r="E508" s="23" t="s">
        <v>3302</v>
      </c>
      <c r="F508" s="22">
        <v>2020</v>
      </c>
      <c r="G508" s="38">
        <v>44389</v>
      </c>
      <c r="H508" s="22">
        <f t="shared" si="44"/>
        <v>1</v>
      </c>
      <c r="I508" s="22">
        <v>5</v>
      </c>
      <c r="J508" s="39">
        <f t="shared" si="45"/>
        <v>0.19</v>
      </c>
      <c r="K508" s="35">
        <v>21000</v>
      </c>
      <c r="L508" s="35">
        <v>19872.330000000002</v>
      </c>
      <c r="M508" s="36">
        <v>0</v>
      </c>
      <c r="N508" s="35">
        <f t="shared" si="46"/>
        <v>21000</v>
      </c>
      <c r="O508" s="35">
        <f t="shared" si="47"/>
        <v>3990</v>
      </c>
      <c r="P508" s="57">
        <f t="shared" si="48"/>
        <v>17010</v>
      </c>
      <c r="Q508" s="53">
        <f t="shared" si="49"/>
        <v>15309</v>
      </c>
    </row>
    <row r="509" spans="1:20" hidden="1" x14ac:dyDescent="0.25">
      <c r="B509" s="45">
        <v>503</v>
      </c>
      <c r="C509" s="22" t="s">
        <v>6465</v>
      </c>
      <c r="D509" s="22">
        <v>1200163880</v>
      </c>
      <c r="E509" s="23" t="s">
        <v>3303</v>
      </c>
      <c r="F509" s="22">
        <v>2020</v>
      </c>
      <c r="G509" s="38">
        <v>44389</v>
      </c>
      <c r="H509" s="22">
        <f t="shared" si="44"/>
        <v>1</v>
      </c>
      <c r="I509" s="22">
        <v>15</v>
      </c>
      <c r="J509" s="39">
        <f t="shared" si="45"/>
        <v>6.3333333333333325E-2</v>
      </c>
      <c r="K509" s="35">
        <v>17360</v>
      </c>
      <c r="L509" s="35">
        <v>15876.45</v>
      </c>
      <c r="M509" s="36">
        <v>0</v>
      </c>
      <c r="N509" s="35">
        <f t="shared" si="46"/>
        <v>17360</v>
      </c>
      <c r="O509" s="35">
        <f t="shared" si="47"/>
        <v>1099.4666666666665</v>
      </c>
      <c r="P509" s="57">
        <f t="shared" si="48"/>
        <v>16260.533333333333</v>
      </c>
      <c r="Q509" s="53">
        <f t="shared" si="49"/>
        <v>14634.48</v>
      </c>
    </row>
    <row r="510" spans="1:20" hidden="1" x14ac:dyDescent="0.25">
      <c r="B510" s="45">
        <v>504</v>
      </c>
      <c r="C510" s="22" t="s">
        <v>6465</v>
      </c>
      <c r="D510" s="22">
        <v>1200163870</v>
      </c>
      <c r="E510" s="23" t="s">
        <v>3304</v>
      </c>
      <c r="F510" s="22">
        <v>2020</v>
      </c>
      <c r="G510" s="38">
        <v>44389</v>
      </c>
      <c r="H510" s="22">
        <f t="shared" si="44"/>
        <v>1</v>
      </c>
      <c r="I510" s="22">
        <v>15</v>
      </c>
      <c r="J510" s="39">
        <f t="shared" si="45"/>
        <v>6.3333333333333325E-2</v>
      </c>
      <c r="K510" s="35">
        <v>13267</v>
      </c>
      <c r="L510" s="35">
        <v>12133.22</v>
      </c>
      <c r="M510" s="36">
        <v>0</v>
      </c>
      <c r="N510" s="35">
        <f t="shared" si="46"/>
        <v>13267</v>
      </c>
      <c r="O510" s="35">
        <f t="shared" si="47"/>
        <v>840.24333333333323</v>
      </c>
      <c r="P510" s="57">
        <f t="shared" si="48"/>
        <v>12426.756666666666</v>
      </c>
      <c r="Q510" s="53">
        <f t="shared" si="49"/>
        <v>11184.081</v>
      </c>
    </row>
    <row r="511" spans="1:20" s="14" customFormat="1" hidden="1" x14ac:dyDescent="0.25">
      <c r="A511" s="15"/>
      <c r="B511" s="45">
        <v>505</v>
      </c>
      <c r="C511" s="22" t="s">
        <v>6466</v>
      </c>
      <c r="D511" s="22">
        <v>1200026080</v>
      </c>
      <c r="E511" s="23" t="s">
        <v>1520</v>
      </c>
      <c r="F511" s="22">
        <v>2006</v>
      </c>
      <c r="G511" s="38">
        <v>44389</v>
      </c>
      <c r="H511" s="22">
        <f t="shared" si="44"/>
        <v>15</v>
      </c>
      <c r="I511" s="22">
        <v>15</v>
      </c>
      <c r="J511" s="39">
        <f t="shared" si="45"/>
        <v>6.3333333333333325E-2</v>
      </c>
      <c r="K511" s="35">
        <v>2195296.34</v>
      </c>
      <c r="L511" s="35">
        <v>1473.95</v>
      </c>
      <c r="M511" s="36">
        <v>0.66</v>
      </c>
      <c r="N511" s="35">
        <f t="shared" si="46"/>
        <v>3644191.9243999999</v>
      </c>
      <c r="O511" s="35">
        <f t="shared" si="47"/>
        <v>3461982.3281799993</v>
      </c>
      <c r="P511" s="57">
        <f t="shared" si="48"/>
        <v>182209.59622000065</v>
      </c>
      <c r="Q511" s="53">
        <f t="shared" si="49"/>
        <v>163988.63659800059</v>
      </c>
    </row>
    <row r="512" spans="1:20" x14ac:dyDescent="0.25">
      <c r="A512" s="15"/>
      <c r="B512" s="120">
        <v>506</v>
      </c>
      <c r="C512" s="109" t="s">
        <v>6466</v>
      </c>
      <c r="D512" s="109">
        <v>1200026320</v>
      </c>
      <c r="E512" s="108" t="s">
        <v>4490</v>
      </c>
      <c r="F512" s="109">
        <v>2006</v>
      </c>
      <c r="G512" s="110">
        <v>44389</v>
      </c>
      <c r="H512" s="109">
        <f t="shared" si="44"/>
        <v>15</v>
      </c>
      <c r="I512" s="109">
        <v>8</v>
      </c>
      <c r="J512" s="111">
        <f t="shared" si="45"/>
        <v>0.11874999999999999</v>
      </c>
      <c r="K512" s="112">
        <v>1445114.34</v>
      </c>
      <c r="L512" s="112">
        <v>1</v>
      </c>
      <c r="M512" s="121">
        <v>0</v>
      </c>
      <c r="N512" s="112">
        <f t="shared" si="46"/>
        <v>1445114.34</v>
      </c>
      <c r="O512" s="112">
        <f t="shared" si="47"/>
        <v>2574109.9181250003</v>
      </c>
      <c r="P512" s="114">
        <f t="shared" si="48"/>
        <v>72255.717000000004</v>
      </c>
      <c r="Q512" s="115">
        <f t="shared" si="49"/>
        <v>72255.717000000004</v>
      </c>
      <c r="T512" s="37"/>
    </row>
    <row r="513" spans="1:17" hidden="1" x14ac:dyDescent="0.25">
      <c r="A513" s="15"/>
      <c r="B513" s="45">
        <v>507</v>
      </c>
      <c r="C513" s="22" t="s">
        <v>6466</v>
      </c>
      <c r="D513" s="22">
        <v>1200026200</v>
      </c>
      <c r="E513" s="23" t="s">
        <v>4491</v>
      </c>
      <c r="F513" s="22">
        <v>2006</v>
      </c>
      <c r="G513" s="38">
        <v>44389</v>
      </c>
      <c r="H513" s="22">
        <f t="shared" si="44"/>
        <v>15</v>
      </c>
      <c r="I513" s="22">
        <v>15</v>
      </c>
      <c r="J513" s="39">
        <f t="shared" si="45"/>
        <v>6.3333333333333325E-2</v>
      </c>
      <c r="K513" s="35">
        <v>203593.04</v>
      </c>
      <c r="L513" s="35">
        <v>1073.0999999999999</v>
      </c>
      <c r="M513" s="36">
        <v>0.66</v>
      </c>
      <c r="N513" s="35">
        <f t="shared" si="46"/>
        <v>337964.44640000002</v>
      </c>
      <c r="O513" s="35">
        <f t="shared" si="47"/>
        <v>321066.22407999996</v>
      </c>
      <c r="P513" s="57">
        <f t="shared" si="48"/>
        <v>16898.222320000059</v>
      </c>
      <c r="Q513" s="53">
        <f t="shared" si="49"/>
        <v>15208.400088000053</v>
      </c>
    </row>
    <row r="514" spans="1:17" hidden="1" x14ac:dyDescent="0.25">
      <c r="A514" s="15"/>
      <c r="B514" s="45">
        <v>508</v>
      </c>
      <c r="C514" s="22" t="s">
        <v>6466</v>
      </c>
      <c r="D514" s="22">
        <v>1200026090</v>
      </c>
      <c r="E514" s="23" t="s">
        <v>4492</v>
      </c>
      <c r="F514" s="22">
        <v>2006</v>
      </c>
      <c r="G514" s="38">
        <v>44389</v>
      </c>
      <c r="H514" s="22">
        <f t="shared" si="44"/>
        <v>15</v>
      </c>
      <c r="I514" s="22">
        <v>15</v>
      </c>
      <c r="J514" s="39">
        <f t="shared" si="45"/>
        <v>6.3333333333333325E-2</v>
      </c>
      <c r="K514" s="35">
        <v>159505.14000000001</v>
      </c>
      <c r="L514" s="35">
        <v>107.11</v>
      </c>
      <c r="M514" s="36">
        <v>0.66</v>
      </c>
      <c r="N514" s="35">
        <f t="shared" si="46"/>
        <v>264778.53240000003</v>
      </c>
      <c r="O514" s="35">
        <f t="shared" si="47"/>
        <v>251539.60577999998</v>
      </c>
      <c r="P514" s="57">
        <f t="shared" si="48"/>
        <v>13238.926620000042</v>
      </c>
      <c r="Q514" s="53">
        <f t="shared" si="49"/>
        <v>13238.926620000042</v>
      </c>
    </row>
    <row r="515" spans="1:17" hidden="1" x14ac:dyDescent="0.25">
      <c r="A515" s="15"/>
      <c r="B515" s="45">
        <v>509</v>
      </c>
      <c r="C515" s="22" t="s">
        <v>6466</v>
      </c>
      <c r="D515" s="22">
        <v>1200026170</v>
      </c>
      <c r="E515" s="23" t="s">
        <v>4493</v>
      </c>
      <c r="F515" s="22">
        <v>2006</v>
      </c>
      <c r="G515" s="38">
        <v>44389</v>
      </c>
      <c r="H515" s="22">
        <f t="shared" si="44"/>
        <v>15</v>
      </c>
      <c r="I515" s="22">
        <v>15</v>
      </c>
      <c r="J515" s="39">
        <f t="shared" si="45"/>
        <v>6.3333333333333325E-2</v>
      </c>
      <c r="K515" s="35">
        <v>145479.06</v>
      </c>
      <c r="L515" s="35">
        <v>97.67</v>
      </c>
      <c r="M515" s="36">
        <v>0.66</v>
      </c>
      <c r="N515" s="35">
        <f t="shared" si="46"/>
        <v>241495.23960000003</v>
      </c>
      <c r="O515" s="35">
        <f t="shared" si="47"/>
        <v>229420.47761999999</v>
      </c>
      <c r="P515" s="57">
        <f t="shared" si="48"/>
        <v>12074.761980000039</v>
      </c>
      <c r="Q515" s="53">
        <f t="shared" si="49"/>
        <v>12074.761980000039</v>
      </c>
    </row>
    <row r="516" spans="1:17" hidden="1" x14ac:dyDescent="0.25">
      <c r="A516" s="15"/>
      <c r="B516" s="45">
        <v>510</v>
      </c>
      <c r="C516" s="22" t="s">
        <v>6466</v>
      </c>
      <c r="D516" s="22">
        <v>1200026150</v>
      </c>
      <c r="E516" s="23" t="s">
        <v>4494</v>
      </c>
      <c r="F516" s="22">
        <v>2006</v>
      </c>
      <c r="G516" s="38">
        <v>44389</v>
      </c>
      <c r="H516" s="22">
        <f t="shared" si="44"/>
        <v>15</v>
      </c>
      <c r="I516" s="22">
        <v>5</v>
      </c>
      <c r="J516" s="39">
        <f t="shared" si="45"/>
        <v>0.19</v>
      </c>
      <c r="K516" s="35">
        <v>117330.79</v>
      </c>
      <c r="L516" s="35">
        <v>78.81</v>
      </c>
      <c r="M516" s="36">
        <v>0.66</v>
      </c>
      <c r="N516" s="35">
        <f t="shared" si="46"/>
        <v>194769.11139999999</v>
      </c>
      <c r="O516" s="35">
        <f t="shared" si="47"/>
        <v>555091.96748999995</v>
      </c>
      <c r="P516" s="57">
        <f t="shared" si="48"/>
        <v>9738.4555700000001</v>
      </c>
      <c r="Q516" s="53">
        <f t="shared" si="49"/>
        <v>9738.4555700000001</v>
      </c>
    </row>
    <row r="517" spans="1:17" hidden="1" x14ac:dyDescent="0.25">
      <c r="A517" s="15"/>
      <c r="B517" s="45">
        <v>511</v>
      </c>
      <c r="C517" s="22" t="s">
        <v>6466</v>
      </c>
      <c r="D517" s="22">
        <v>1200026120</v>
      </c>
      <c r="E517" s="23" t="s">
        <v>4495</v>
      </c>
      <c r="F517" s="22">
        <v>2006</v>
      </c>
      <c r="G517" s="38">
        <v>44389</v>
      </c>
      <c r="H517" s="22">
        <f t="shared" si="44"/>
        <v>15</v>
      </c>
      <c r="I517" s="22">
        <v>5</v>
      </c>
      <c r="J517" s="39">
        <f t="shared" si="45"/>
        <v>0.19</v>
      </c>
      <c r="K517" s="35">
        <v>115114.99</v>
      </c>
      <c r="L517" s="35">
        <v>77.28</v>
      </c>
      <c r="M517" s="36">
        <v>0.66</v>
      </c>
      <c r="N517" s="35">
        <f t="shared" si="46"/>
        <v>191090.88340000002</v>
      </c>
      <c r="O517" s="35">
        <f t="shared" si="47"/>
        <v>544609.01769000012</v>
      </c>
      <c r="P517" s="57">
        <f t="shared" si="48"/>
        <v>9554.544170000001</v>
      </c>
      <c r="Q517" s="53">
        <f t="shared" si="49"/>
        <v>9554.544170000001</v>
      </c>
    </row>
    <row r="518" spans="1:17" hidden="1" x14ac:dyDescent="0.25">
      <c r="A518" s="15"/>
      <c r="B518" s="45">
        <v>512</v>
      </c>
      <c r="C518" s="22" t="s">
        <v>6466</v>
      </c>
      <c r="D518" s="22">
        <v>1200026110</v>
      </c>
      <c r="E518" s="23" t="s">
        <v>4496</v>
      </c>
      <c r="F518" s="22">
        <v>2006</v>
      </c>
      <c r="G518" s="38">
        <v>44389</v>
      </c>
      <c r="H518" s="22">
        <f t="shared" si="44"/>
        <v>15</v>
      </c>
      <c r="I518" s="22">
        <v>5</v>
      </c>
      <c r="J518" s="39">
        <f t="shared" si="45"/>
        <v>0.19</v>
      </c>
      <c r="K518" s="35">
        <v>72772.06</v>
      </c>
      <c r="L518" s="35">
        <v>48.86</v>
      </c>
      <c r="M518" s="36">
        <v>0.66</v>
      </c>
      <c r="N518" s="35">
        <f t="shared" si="46"/>
        <v>120801.61960000001</v>
      </c>
      <c r="O518" s="35">
        <f t="shared" si="47"/>
        <v>344284.61586000002</v>
      </c>
      <c r="P518" s="57">
        <f t="shared" si="48"/>
        <v>6040.0809800000006</v>
      </c>
      <c r="Q518" s="53">
        <f t="shared" si="49"/>
        <v>6040.0809800000006</v>
      </c>
    </row>
    <row r="519" spans="1:17" hidden="1" x14ac:dyDescent="0.25">
      <c r="A519" s="15"/>
      <c r="B519" s="45">
        <v>513</v>
      </c>
      <c r="C519" s="22" t="s">
        <v>6466</v>
      </c>
      <c r="D519" s="22">
        <v>1200026160</v>
      </c>
      <c r="E519" s="23" t="s">
        <v>4497</v>
      </c>
      <c r="F519" s="22">
        <v>2006</v>
      </c>
      <c r="G519" s="38">
        <v>44389</v>
      </c>
      <c r="H519" s="22">
        <f t="shared" ref="H519:H582" si="50">YEAR(G519)-F519</f>
        <v>15</v>
      </c>
      <c r="I519" s="22">
        <v>5</v>
      </c>
      <c r="J519" s="39">
        <f t="shared" ref="J519:J582" si="51">(95/I519/100)</f>
        <v>0.19</v>
      </c>
      <c r="K519" s="35">
        <v>63637.48</v>
      </c>
      <c r="L519" s="35">
        <v>42.45</v>
      </c>
      <c r="M519" s="36">
        <v>0.66</v>
      </c>
      <c r="N519" s="35">
        <f t="shared" ref="N519:N582" si="52">K519*(1+M519)</f>
        <v>105638.21680000001</v>
      </c>
      <c r="O519" s="35">
        <f t="shared" ref="O519:O582" si="53">H519*J519*N519</f>
        <v>301068.91788000002</v>
      </c>
      <c r="P519" s="57">
        <f t="shared" si="48"/>
        <v>5281.9108400000005</v>
      </c>
      <c r="Q519" s="53">
        <f t="shared" si="49"/>
        <v>5281.9108400000005</v>
      </c>
    </row>
    <row r="520" spans="1:17" hidden="1" x14ac:dyDescent="0.25">
      <c r="A520" s="15"/>
      <c r="B520" s="45">
        <v>514</v>
      </c>
      <c r="C520" s="22" t="s">
        <v>6466</v>
      </c>
      <c r="D520" s="22">
        <v>1200026180</v>
      </c>
      <c r="E520" s="23" t="s">
        <v>4498</v>
      </c>
      <c r="F520" s="22">
        <v>2006</v>
      </c>
      <c r="G520" s="38">
        <v>44389</v>
      </c>
      <c r="H520" s="22">
        <f t="shared" si="50"/>
        <v>15</v>
      </c>
      <c r="I520" s="22">
        <v>8</v>
      </c>
      <c r="J520" s="39">
        <f t="shared" si="51"/>
        <v>0.11874999999999999</v>
      </c>
      <c r="K520" s="35">
        <v>60688.34</v>
      </c>
      <c r="L520" s="35">
        <v>40.76</v>
      </c>
      <c r="M520" s="36">
        <v>0.66</v>
      </c>
      <c r="N520" s="35">
        <f t="shared" si="52"/>
        <v>100742.6444</v>
      </c>
      <c r="O520" s="35">
        <f t="shared" si="53"/>
        <v>179447.8353375</v>
      </c>
      <c r="P520" s="57">
        <f t="shared" ref="P520:P583" si="54">IF(N520-O520&lt;=0,5%*N520,N520-O520)</f>
        <v>5037.1322200000004</v>
      </c>
      <c r="Q520" s="53">
        <f t="shared" ref="Q520:Q583" si="55">IF(P520=N520*5%,P520,P520*0.9)</f>
        <v>5037.1322200000004</v>
      </c>
    </row>
    <row r="521" spans="1:17" hidden="1" x14ac:dyDescent="0.25">
      <c r="A521" s="15"/>
      <c r="B521" s="45">
        <v>515</v>
      </c>
      <c r="C521" s="22" t="s">
        <v>6466</v>
      </c>
      <c r="D521" s="22">
        <v>1200026100</v>
      </c>
      <c r="E521" s="23" t="s">
        <v>4499</v>
      </c>
      <c r="F521" s="22">
        <v>2006</v>
      </c>
      <c r="G521" s="38">
        <v>44389</v>
      </c>
      <c r="H521" s="22">
        <f t="shared" si="50"/>
        <v>15</v>
      </c>
      <c r="I521" s="22">
        <v>5</v>
      </c>
      <c r="J521" s="39">
        <f t="shared" si="51"/>
        <v>0.19</v>
      </c>
      <c r="K521" s="35">
        <v>60170.47</v>
      </c>
      <c r="L521" s="35">
        <v>40.4</v>
      </c>
      <c r="M521" s="36">
        <v>0.66</v>
      </c>
      <c r="N521" s="35">
        <f t="shared" si="52"/>
        <v>99882.980200000005</v>
      </c>
      <c r="O521" s="35">
        <f t="shared" si="53"/>
        <v>284666.49357000005</v>
      </c>
      <c r="P521" s="57">
        <f t="shared" si="54"/>
        <v>4994.149010000001</v>
      </c>
      <c r="Q521" s="53">
        <f t="shared" si="55"/>
        <v>4994.149010000001</v>
      </c>
    </row>
    <row r="522" spans="1:17" hidden="1" x14ac:dyDescent="0.25">
      <c r="A522" s="15"/>
      <c r="B522" s="45">
        <v>516</v>
      </c>
      <c r="C522" s="22" t="s">
        <v>6466</v>
      </c>
      <c r="D522" s="22">
        <v>1200026050</v>
      </c>
      <c r="E522" s="23" t="s">
        <v>4500</v>
      </c>
      <c r="F522" s="22">
        <v>2006</v>
      </c>
      <c r="G522" s="38">
        <v>44389</v>
      </c>
      <c r="H522" s="22">
        <f t="shared" si="50"/>
        <v>15</v>
      </c>
      <c r="I522" s="22">
        <v>15</v>
      </c>
      <c r="J522" s="39">
        <f t="shared" si="51"/>
        <v>6.3333333333333325E-2</v>
      </c>
      <c r="K522" s="35">
        <v>56000</v>
      </c>
      <c r="L522" s="35">
        <v>1878.31</v>
      </c>
      <c r="M522" s="36">
        <v>0.66</v>
      </c>
      <c r="N522" s="35">
        <f t="shared" si="52"/>
        <v>92960.000000000015</v>
      </c>
      <c r="O522" s="35">
        <f t="shared" si="53"/>
        <v>88312</v>
      </c>
      <c r="P522" s="57">
        <f t="shared" si="54"/>
        <v>4648.0000000000146</v>
      </c>
      <c r="Q522" s="53">
        <f t="shared" si="55"/>
        <v>4183.2000000000135</v>
      </c>
    </row>
    <row r="523" spans="1:17" x14ac:dyDescent="0.25">
      <c r="A523" s="15"/>
      <c r="B523" s="120">
        <v>517</v>
      </c>
      <c r="C523" s="109" t="s">
        <v>6466</v>
      </c>
      <c r="D523" s="109">
        <v>1200031830</v>
      </c>
      <c r="E523" s="108" t="s">
        <v>4501</v>
      </c>
      <c r="F523" s="109">
        <v>2006</v>
      </c>
      <c r="G523" s="110">
        <v>44389</v>
      </c>
      <c r="H523" s="109">
        <f t="shared" si="50"/>
        <v>15</v>
      </c>
      <c r="I523" s="109">
        <v>15</v>
      </c>
      <c r="J523" s="111">
        <f t="shared" si="51"/>
        <v>6.3333333333333325E-2</v>
      </c>
      <c r="K523" s="112">
        <v>34547</v>
      </c>
      <c r="L523" s="112">
        <v>1</v>
      </c>
      <c r="M523" s="121">
        <v>0</v>
      </c>
      <c r="N523" s="112">
        <f t="shared" si="52"/>
        <v>34547</v>
      </c>
      <c r="O523" s="112">
        <f t="shared" si="53"/>
        <v>32819.649999999994</v>
      </c>
      <c r="P523" s="114">
        <f t="shared" si="54"/>
        <v>1727.3500000000058</v>
      </c>
      <c r="Q523" s="115">
        <f t="shared" si="55"/>
        <v>1554.6150000000052</v>
      </c>
    </row>
    <row r="524" spans="1:17" hidden="1" x14ac:dyDescent="0.25">
      <c r="A524" s="15"/>
      <c r="B524" s="45">
        <v>518</v>
      </c>
      <c r="C524" s="22" t="s">
        <v>6466</v>
      </c>
      <c r="D524" s="22">
        <v>1200026190</v>
      </c>
      <c r="E524" s="23" t="s">
        <v>4502</v>
      </c>
      <c r="F524" s="22">
        <v>2006</v>
      </c>
      <c r="G524" s="38">
        <v>44389</v>
      </c>
      <c r="H524" s="22">
        <f t="shared" si="50"/>
        <v>15</v>
      </c>
      <c r="I524" s="22">
        <v>15</v>
      </c>
      <c r="J524" s="39">
        <f t="shared" si="51"/>
        <v>6.3333333333333325E-2</v>
      </c>
      <c r="K524" s="35">
        <v>20499.169999999998</v>
      </c>
      <c r="L524" s="35">
        <v>13.8</v>
      </c>
      <c r="M524" s="36">
        <v>0.66</v>
      </c>
      <c r="N524" s="35">
        <f t="shared" si="52"/>
        <v>34028.622199999998</v>
      </c>
      <c r="O524" s="35">
        <f t="shared" si="53"/>
        <v>32327.191089999993</v>
      </c>
      <c r="P524" s="57">
        <f t="shared" si="54"/>
        <v>1701.431110000005</v>
      </c>
      <c r="Q524" s="53">
        <f t="shared" si="55"/>
        <v>1701.431110000005</v>
      </c>
    </row>
    <row r="525" spans="1:17" x14ac:dyDescent="0.25">
      <c r="A525" s="15"/>
      <c r="B525" s="120">
        <v>519</v>
      </c>
      <c r="C525" s="109" t="s">
        <v>6466</v>
      </c>
      <c r="D525" s="109">
        <v>1200031810</v>
      </c>
      <c r="E525" s="108" t="s">
        <v>4503</v>
      </c>
      <c r="F525" s="109">
        <v>2006</v>
      </c>
      <c r="G525" s="110">
        <v>44389</v>
      </c>
      <c r="H525" s="109">
        <f t="shared" si="50"/>
        <v>15</v>
      </c>
      <c r="I525" s="109">
        <v>15</v>
      </c>
      <c r="J525" s="111">
        <f t="shared" si="51"/>
        <v>6.3333333333333325E-2</v>
      </c>
      <c r="K525" s="112">
        <v>20000</v>
      </c>
      <c r="L525" s="112">
        <v>1</v>
      </c>
      <c r="M525" s="121">
        <v>0</v>
      </c>
      <c r="N525" s="112">
        <f t="shared" si="52"/>
        <v>20000</v>
      </c>
      <c r="O525" s="112">
        <f t="shared" si="53"/>
        <v>18999.999999999996</v>
      </c>
      <c r="P525" s="114">
        <f t="shared" si="54"/>
        <v>1000.0000000000036</v>
      </c>
      <c r="Q525" s="115">
        <f t="shared" si="55"/>
        <v>1000.0000000000036</v>
      </c>
    </row>
    <row r="526" spans="1:17" hidden="1" x14ac:dyDescent="0.25">
      <c r="A526" s="15"/>
      <c r="B526" s="45">
        <v>520</v>
      </c>
      <c r="C526" s="22" t="s">
        <v>6466</v>
      </c>
      <c r="D526" s="22">
        <v>1200026140</v>
      </c>
      <c r="E526" s="23" t="s">
        <v>4504</v>
      </c>
      <c r="F526" s="22">
        <v>2006</v>
      </c>
      <c r="G526" s="38">
        <v>44389</v>
      </c>
      <c r="H526" s="22">
        <f t="shared" si="50"/>
        <v>15</v>
      </c>
      <c r="I526" s="22">
        <v>8</v>
      </c>
      <c r="J526" s="39">
        <f t="shared" si="51"/>
        <v>0.11874999999999999</v>
      </c>
      <c r="K526" s="35">
        <v>16857.87</v>
      </c>
      <c r="L526" s="35">
        <v>11.31</v>
      </c>
      <c r="M526" s="36">
        <v>0.66</v>
      </c>
      <c r="N526" s="35">
        <f t="shared" si="52"/>
        <v>27984.064200000001</v>
      </c>
      <c r="O526" s="35">
        <f t="shared" si="53"/>
        <v>49846.61435625</v>
      </c>
      <c r="P526" s="57">
        <f t="shared" si="54"/>
        <v>1399.2032100000001</v>
      </c>
      <c r="Q526" s="53">
        <f t="shared" si="55"/>
        <v>1399.2032100000001</v>
      </c>
    </row>
    <row r="527" spans="1:17" hidden="1" x14ac:dyDescent="0.25">
      <c r="B527" s="45">
        <v>521</v>
      </c>
      <c r="C527" s="22" t="s">
        <v>6466</v>
      </c>
      <c r="D527" s="22">
        <v>1200031850</v>
      </c>
      <c r="E527" s="23" t="s">
        <v>1542</v>
      </c>
      <c r="F527" s="22">
        <v>2007</v>
      </c>
      <c r="G527" s="38">
        <v>44389</v>
      </c>
      <c r="H527" s="22">
        <f t="shared" si="50"/>
        <v>14</v>
      </c>
      <c r="I527" s="22">
        <v>5</v>
      </c>
      <c r="J527" s="39">
        <f t="shared" si="51"/>
        <v>0.19</v>
      </c>
      <c r="K527" s="35">
        <v>124125</v>
      </c>
      <c r="L527" s="35">
        <v>9217.8799999999992</v>
      </c>
      <c r="M527" s="36">
        <v>0.56999999999999995</v>
      </c>
      <c r="N527" s="35">
        <f t="shared" si="52"/>
        <v>194876.24999999997</v>
      </c>
      <c r="O527" s="35">
        <f t="shared" si="53"/>
        <v>518370.82499999995</v>
      </c>
      <c r="P527" s="57">
        <f t="shared" si="54"/>
        <v>9743.8124999999982</v>
      </c>
      <c r="Q527" s="53">
        <f t="shared" si="55"/>
        <v>9743.8124999999982</v>
      </c>
    </row>
    <row r="528" spans="1:17" x14ac:dyDescent="0.25">
      <c r="B528" s="120">
        <v>522</v>
      </c>
      <c r="C528" s="109" t="s">
        <v>6466</v>
      </c>
      <c r="D528" s="109">
        <v>1200026210</v>
      </c>
      <c r="E528" s="108" t="s">
        <v>4505</v>
      </c>
      <c r="F528" s="109">
        <v>2007</v>
      </c>
      <c r="G528" s="110">
        <v>44389</v>
      </c>
      <c r="H528" s="109">
        <f t="shared" si="50"/>
        <v>14</v>
      </c>
      <c r="I528" s="109">
        <v>5</v>
      </c>
      <c r="J528" s="111">
        <f t="shared" si="51"/>
        <v>0.19</v>
      </c>
      <c r="K528" s="112">
        <v>99182.68</v>
      </c>
      <c r="L528" s="112">
        <v>1</v>
      </c>
      <c r="M528" s="121">
        <v>0</v>
      </c>
      <c r="N528" s="112">
        <f t="shared" si="52"/>
        <v>99182.68</v>
      </c>
      <c r="O528" s="112">
        <f t="shared" si="53"/>
        <v>263825.92879999999</v>
      </c>
      <c r="P528" s="114">
        <f t="shared" si="54"/>
        <v>4959.134</v>
      </c>
      <c r="Q528" s="115">
        <f t="shared" si="55"/>
        <v>4959.134</v>
      </c>
    </row>
    <row r="529" spans="2:17" hidden="1" x14ac:dyDescent="0.25">
      <c r="B529" s="45">
        <v>523</v>
      </c>
      <c r="C529" s="22" t="s">
        <v>6466</v>
      </c>
      <c r="D529" s="22">
        <v>1200031860</v>
      </c>
      <c r="E529" s="23" t="s">
        <v>4506</v>
      </c>
      <c r="F529" s="22">
        <v>2007</v>
      </c>
      <c r="G529" s="38">
        <v>44389</v>
      </c>
      <c r="H529" s="22">
        <f t="shared" si="50"/>
        <v>14</v>
      </c>
      <c r="I529" s="22">
        <v>5</v>
      </c>
      <c r="J529" s="39">
        <f t="shared" si="51"/>
        <v>0.19</v>
      </c>
      <c r="K529" s="35">
        <v>75000</v>
      </c>
      <c r="L529" s="35">
        <v>5793.59</v>
      </c>
      <c r="M529" s="36">
        <v>0.56999999999999995</v>
      </c>
      <c r="N529" s="35">
        <f t="shared" si="52"/>
        <v>117749.99999999999</v>
      </c>
      <c r="O529" s="35">
        <f t="shared" si="53"/>
        <v>313215</v>
      </c>
      <c r="P529" s="57">
        <f t="shared" si="54"/>
        <v>5887.5</v>
      </c>
      <c r="Q529" s="53">
        <f t="shared" si="55"/>
        <v>5887.5</v>
      </c>
    </row>
    <row r="530" spans="2:17" hidden="1" x14ac:dyDescent="0.25">
      <c r="B530" s="45">
        <v>524</v>
      </c>
      <c r="C530" s="22" t="s">
        <v>6466</v>
      </c>
      <c r="D530" s="22">
        <v>1200026060</v>
      </c>
      <c r="E530" s="23" t="s">
        <v>4507</v>
      </c>
      <c r="F530" s="22">
        <v>2007</v>
      </c>
      <c r="G530" s="38">
        <v>44389</v>
      </c>
      <c r="H530" s="22">
        <f t="shared" si="50"/>
        <v>14</v>
      </c>
      <c r="I530" s="22">
        <v>15</v>
      </c>
      <c r="J530" s="39">
        <f t="shared" si="51"/>
        <v>6.3333333333333325E-2</v>
      </c>
      <c r="K530" s="35">
        <v>59200</v>
      </c>
      <c r="L530" s="35">
        <v>3261.63</v>
      </c>
      <c r="M530" s="36">
        <v>0.56999999999999995</v>
      </c>
      <c r="N530" s="35">
        <f t="shared" si="52"/>
        <v>92943.999999999985</v>
      </c>
      <c r="O530" s="35">
        <f t="shared" si="53"/>
        <v>82410.346666666635</v>
      </c>
      <c r="P530" s="57">
        <f t="shared" si="54"/>
        <v>10533.65333333335</v>
      </c>
      <c r="Q530" s="53">
        <f t="shared" si="55"/>
        <v>9480.288000000015</v>
      </c>
    </row>
    <row r="531" spans="2:17" x14ac:dyDescent="0.25">
      <c r="B531" s="120">
        <v>525</v>
      </c>
      <c r="C531" s="109" t="s">
        <v>6466</v>
      </c>
      <c r="D531" s="109">
        <v>1200026240</v>
      </c>
      <c r="E531" s="108" t="s">
        <v>4508</v>
      </c>
      <c r="F531" s="109">
        <v>2007</v>
      </c>
      <c r="G531" s="110">
        <v>44389</v>
      </c>
      <c r="H531" s="109">
        <f t="shared" si="50"/>
        <v>14</v>
      </c>
      <c r="I531" s="109">
        <v>15</v>
      </c>
      <c r="J531" s="111">
        <f t="shared" si="51"/>
        <v>6.3333333333333325E-2</v>
      </c>
      <c r="K531" s="112">
        <v>33156</v>
      </c>
      <c r="L531" s="112">
        <v>1</v>
      </c>
      <c r="M531" s="121">
        <v>0</v>
      </c>
      <c r="N531" s="112">
        <f t="shared" si="52"/>
        <v>33156</v>
      </c>
      <c r="O531" s="112">
        <f t="shared" si="53"/>
        <v>29398.319999999992</v>
      </c>
      <c r="P531" s="114">
        <f t="shared" si="54"/>
        <v>3757.6800000000076</v>
      </c>
      <c r="Q531" s="115">
        <f t="shared" si="55"/>
        <v>3381.9120000000071</v>
      </c>
    </row>
    <row r="532" spans="2:17" hidden="1" x14ac:dyDescent="0.25">
      <c r="B532" s="45">
        <v>526</v>
      </c>
      <c r="C532" s="22" t="s">
        <v>6466</v>
      </c>
      <c r="D532" s="22">
        <v>1200026070</v>
      </c>
      <c r="E532" s="23" t="s">
        <v>4509</v>
      </c>
      <c r="F532" s="22">
        <v>2007</v>
      </c>
      <c r="G532" s="38">
        <v>44389</v>
      </c>
      <c r="H532" s="22">
        <f t="shared" si="50"/>
        <v>14</v>
      </c>
      <c r="I532" s="22">
        <v>15</v>
      </c>
      <c r="J532" s="39">
        <f t="shared" si="51"/>
        <v>6.3333333333333325E-2</v>
      </c>
      <c r="K532" s="35">
        <v>25900</v>
      </c>
      <c r="L532" s="35">
        <v>1426.95</v>
      </c>
      <c r="M532" s="36">
        <v>0.56999999999999995</v>
      </c>
      <c r="N532" s="35">
        <f t="shared" si="52"/>
        <v>40662.999999999993</v>
      </c>
      <c r="O532" s="35">
        <f t="shared" si="53"/>
        <v>36054.52666666665</v>
      </c>
      <c r="P532" s="57">
        <f t="shared" si="54"/>
        <v>4608.4733333333425</v>
      </c>
      <c r="Q532" s="53">
        <f t="shared" si="55"/>
        <v>4147.6260000000084</v>
      </c>
    </row>
    <row r="533" spans="2:17" x14ac:dyDescent="0.25">
      <c r="B533" s="120">
        <v>527</v>
      </c>
      <c r="C533" s="109" t="s">
        <v>6466</v>
      </c>
      <c r="D533" s="109">
        <v>1200031870</v>
      </c>
      <c r="E533" s="108" t="s">
        <v>4510</v>
      </c>
      <c r="F533" s="109">
        <v>2007</v>
      </c>
      <c r="G533" s="110">
        <v>44389</v>
      </c>
      <c r="H533" s="109">
        <f t="shared" si="50"/>
        <v>14</v>
      </c>
      <c r="I533" s="109">
        <v>15</v>
      </c>
      <c r="J533" s="111">
        <f t="shared" si="51"/>
        <v>6.3333333333333325E-2</v>
      </c>
      <c r="K533" s="112">
        <v>22320</v>
      </c>
      <c r="L533" s="112">
        <v>1</v>
      </c>
      <c r="M533" s="121">
        <v>0</v>
      </c>
      <c r="N533" s="112">
        <f t="shared" si="52"/>
        <v>22320</v>
      </c>
      <c r="O533" s="112">
        <f t="shared" si="53"/>
        <v>19790.399999999998</v>
      </c>
      <c r="P533" s="114">
        <f t="shared" si="54"/>
        <v>2529.6000000000022</v>
      </c>
      <c r="Q533" s="115">
        <f t="shared" si="55"/>
        <v>2276.6400000000021</v>
      </c>
    </row>
    <row r="534" spans="2:17" hidden="1" x14ac:dyDescent="0.25">
      <c r="B534" s="45">
        <v>528</v>
      </c>
      <c r="C534" s="22" t="s">
        <v>6466</v>
      </c>
      <c r="D534" s="22">
        <v>1200026250</v>
      </c>
      <c r="E534" s="23" t="s">
        <v>4511</v>
      </c>
      <c r="F534" s="22">
        <v>2007</v>
      </c>
      <c r="G534" s="38">
        <v>44389</v>
      </c>
      <c r="H534" s="22">
        <f t="shared" si="50"/>
        <v>14</v>
      </c>
      <c r="I534" s="22">
        <v>5</v>
      </c>
      <c r="J534" s="39">
        <f t="shared" si="51"/>
        <v>0.19</v>
      </c>
      <c r="K534" s="35">
        <v>11500</v>
      </c>
      <c r="L534" s="35">
        <v>1308.72</v>
      </c>
      <c r="M534" s="36">
        <v>0.56999999999999995</v>
      </c>
      <c r="N534" s="35">
        <f t="shared" si="52"/>
        <v>18054.999999999996</v>
      </c>
      <c r="O534" s="35">
        <f t="shared" si="53"/>
        <v>48026.299999999996</v>
      </c>
      <c r="P534" s="57">
        <f t="shared" si="54"/>
        <v>902.74999999999989</v>
      </c>
      <c r="Q534" s="53">
        <f t="shared" si="55"/>
        <v>902.74999999999989</v>
      </c>
    </row>
    <row r="535" spans="2:17" x14ac:dyDescent="0.25">
      <c r="B535" s="120">
        <v>529</v>
      </c>
      <c r="C535" s="109" t="s">
        <v>6466</v>
      </c>
      <c r="D535" s="109">
        <v>1200033830</v>
      </c>
      <c r="E535" s="108" t="s">
        <v>4512</v>
      </c>
      <c r="F535" s="109">
        <v>2008</v>
      </c>
      <c r="G535" s="110">
        <v>44389</v>
      </c>
      <c r="H535" s="109">
        <f t="shared" si="50"/>
        <v>13</v>
      </c>
      <c r="I535" s="109">
        <v>5</v>
      </c>
      <c r="J535" s="111">
        <f t="shared" si="51"/>
        <v>0.19</v>
      </c>
      <c r="K535" s="112">
        <v>400000</v>
      </c>
      <c r="L535" s="112">
        <v>1</v>
      </c>
      <c r="M535" s="121">
        <v>0</v>
      </c>
      <c r="N535" s="112">
        <f t="shared" si="52"/>
        <v>400000</v>
      </c>
      <c r="O535" s="112">
        <f t="shared" si="53"/>
        <v>988000.00000000012</v>
      </c>
      <c r="P535" s="114">
        <f t="shared" si="54"/>
        <v>20000</v>
      </c>
      <c r="Q535" s="115">
        <f t="shared" si="55"/>
        <v>20000</v>
      </c>
    </row>
    <row r="536" spans="2:17" hidden="1" x14ac:dyDescent="0.25">
      <c r="B536" s="45">
        <v>530</v>
      </c>
      <c r="C536" s="22" t="s">
        <v>6466</v>
      </c>
      <c r="D536" s="22">
        <v>1200026310</v>
      </c>
      <c r="E536" s="23" t="s">
        <v>4513</v>
      </c>
      <c r="F536" s="22">
        <v>2008</v>
      </c>
      <c r="G536" s="38">
        <v>44389</v>
      </c>
      <c r="H536" s="22">
        <f t="shared" si="50"/>
        <v>13</v>
      </c>
      <c r="I536" s="22">
        <v>15</v>
      </c>
      <c r="J536" s="39">
        <f t="shared" si="51"/>
        <v>6.3333333333333325E-2</v>
      </c>
      <c r="K536" s="35">
        <v>199107.86</v>
      </c>
      <c r="L536" s="35">
        <v>26914.55</v>
      </c>
      <c r="M536" s="36">
        <v>0.52</v>
      </c>
      <c r="N536" s="35">
        <f t="shared" si="52"/>
        <v>302643.9472</v>
      </c>
      <c r="O536" s="35">
        <f t="shared" si="53"/>
        <v>249176.84986133329</v>
      </c>
      <c r="P536" s="57">
        <f t="shared" si="54"/>
        <v>53467.097338666703</v>
      </c>
      <c r="Q536" s="53">
        <f t="shared" si="55"/>
        <v>48120.387604800031</v>
      </c>
    </row>
    <row r="537" spans="2:17" hidden="1" x14ac:dyDescent="0.25">
      <c r="B537" s="45">
        <v>531</v>
      </c>
      <c r="C537" s="22" t="s">
        <v>6466</v>
      </c>
      <c r="D537" s="22">
        <v>1200033900</v>
      </c>
      <c r="E537" s="23" t="s">
        <v>3226</v>
      </c>
      <c r="F537" s="22">
        <v>2008</v>
      </c>
      <c r="G537" s="38">
        <v>44389</v>
      </c>
      <c r="H537" s="22">
        <f t="shared" si="50"/>
        <v>13</v>
      </c>
      <c r="I537" s="22">
        <v>15</v>
      </c>
      <c r="J537" s="39">
        <f t="shared" si="51"/>
        <v>6.3333333333333325E-2</v>
      </c>
      <c r="K537" s="35">
        <v>138187</v>
      </c>
      <c r="L537" s="35">
        <v>23449.68</v>
      </c>
      <c r="M537" s="36">
        <v>0.52</v>
      </c>
      <c r="N537" s="35">
        <f t="shared" si="52"/>
        <v>210044.24</v>
      </c>
      <c r="O537" s="35">
        <f t="shared" si="53"/>
        <v>172936.42426666664</v>
      </c>
      <c r="P537" s="57">
        <f t="shared" si="54"/>
        <v>37107.815733333351</v>
      </c>
      <c r="Q537" s="53">
        <f t="shared" si="55"/>
        <v>33397.034160000017</v>
      </c>
    </row>
    <row r="538" spans="2:17" hidden="1" x14ac:dyDescent="0.25">
      <c r="B538" s="45">
        <v>532</v>
      </c>
      <c r="C538" s="22" t="s">
        <v>6466</v>
      </c>
      <c r="D538" s="22">
        <v>1200026260</v>
      </c>
      <c r="E538" s="23" t="s">
        <v>4514</v>
      </c>
      <c r="F538" s="22">
        <v>2008</v>
      </c>
      <c r="G538" s="38">
        <v>44389</v>
      </c>
      <c r="H538" s="22">
        <f t="shared" si="50"/>
        <v>13</v>
      </c>
      <c r="I538" s="22">
        <v>5</v>
      </c>
      <c r="J538" s="39">
        <f t="shared" si="51"/>
        <v>0.19</v>
      </c>
      <c r="K538" s="35">
        <v>62425</v>
      </c>
      <c r="L538" s="35">
        <v>7712.13</v>
      </c>
      <c r="M538" s="36">
        <v>0.52</v>
      </c>
      <c r="N538" s="35">
        <f t="shared" si="52"/>
        <v>94886</v>
      </c>
      <c r="O538" s="35">
        <f t="shared" si="53"/>
        <v>234368.42</v>
      </c>
      <c r="P538" s="57">
        <f t="shared" si="54"/>
        <v>4744.3</v>
      </c>
      <c r="Q538" s="53">
        <f t="shared" si="55"/>
        <v>4744.3</v>
      </c>
    </row>
    <row r="539" spans="2:17" hidden="1" x14ac:dyDescent="0.25">
      <c r="B539" s="45">
        <v>533</v>
      </c>
      <c r="C539" s="22" t="s">
        <v>6466</v>
      </c>
      <c r="D539" s="22">
        <v>1200026300</v>
      </c>
      <c r="E539" s="23" t="s">
        <v>1695</v>
      </c>
      <c r="F539" s="22">
        <v>2008</v>
      </c>
      <c r="G539" s="38">
        <v>44389</v>
      </c>
      <c r="H539" s="22">
        <f t="shared" si="50"/>
        <v>13</v>
      </c>
      <c r="I539" s="22">
        <v>15</v>
      </c>
      <c r="J539" s="39">
        <f t="shared" si="51"/>
        <v>6.3333333333333325E-2</v>
      </c>
      <c r="K539" s="35">
        <v>55800</v>
      </c>
      <c r="L539" s="35">
        <v>7513.85</v>
      </c>
      <c r="M539" s="36">
        <v>0.52</v>
      </c>
      <c r="N539" s="35">
        <f t="shared" si="52"/>
        <v>84816</v>
      </c>
      <c r="O539" s="35">
        <f t="shared" si="53"/>
        <v>69831.839999999997</v>
      </c>
      <c r="P539" s="57">
        <f t="shared" si="54"/>
        <v>14984.160000000003</v>
      </c>
      <c r="Q539" s="53">
        <f t="shared" si="55"/>
        <v>13485.744000000004</v>
      </c>
    </row>
    <row r="540" spans="2:17" x14ac:dyDescent="0.25">
      <c r="B540" s="120">
        <v>534</v>
      </c>
      <c r="C540" s="109" t="s">
        <v>6466</v>
      </c>
      <c r="D540" s="109">
        <v>1200026290</v>
      </c>
      <c r="E540" s="108" t="s">
        <v>4515</v>
      </c>
      <c r="F540" s="109">
        <v>2008</v>
      </c>
      <c r="G540" s="110">
        <v>44389</v>
      </c>
      <c r="H540" s="109">
        <f t="shared" si="50"/>
        <v>13</v>
      </c>
      <c r="I540" s="109">
        <v>5</v>
      </c>
      <c r="J540" s="111">
        <f t="shared" si="51"/>
        <v>0.19</v>
      </c>
      <c r="K540" s="112">
        <v>9546</v>
      </c>
      <c r="L540" s="112">
        <v>1</v>
      </c>
      <c r="M540" s="121">
        <v>0</v>
      </c>
      <c r="N540" s="112">
        <f t="shared" si="52"/>
        <v>9546</v>
      </c>
      <c r="O540" s="112">
        <f t="shared" si="53"/>
        <v>23578.620000000003</v>
      </c>
      <c r="P540" s="114">
        <f t="shared" si="54"/>
        <v>477.3</v>
      </c>
      <c r="Q540" s="115">
        <f t="shared" si="55"/>
        <v>477.3</v>
      </c>
    </row>
    <row r="541" spans="2:17" x14ac:dyDescent="0.25">
      <c r="B541" s="120">
        <v>535</v>
      </c>
      <c r="C541" s="109" t="s">
        <v>6466</v>
      </c>
      <c r="D541" s="109">
        <v>1200026280</v>
      </c>
      <c r="E541" s="108" t="s">
        <v>4516</v>
      </c>
      <c r="F541" s="109">
        <v>2008</v>
      </c>
      <c r="G541" s="110">
        <v>44389</v>
      </c>
      <c r="H541" s="109">
        <f t="shared" si="50"/>
        <v>13</v>
      </c>
      <c r="I541" s="109">
        <v>5</v>
      </c>
      <c r="J541" s="111">
        <f t="shared" si="51"/>
        <v>0.19</v>
      </c>
      <c r="K541" s="112">
        <v>8500</v>
      </c>
      <c r="L541" s="112">
        <v>1</v>
      </c>
      <c r="M541" s="121">
        <v>0</v>
      </c>
      <c r="N541" s="112">
        <f t="shared" si="52"/>
        <v>8500</v>
      </c>
      <c r="O541" s="112">
        <f t="shared" si="53"/>
        <v>20995</v>
      </c>
      <c r="P541" s="114">
        <f t="shared" si="54"/>
        <v>425</v>
      </c>
      <c r="Q541" s="115">
        <f t="shared" si="55"/>
        <v>425</v>
      </c>
    </row>
    <row r="542" spans="2:17" hidden="1" x14ac:dyDescent="0.25">
      <c r="B542" s="45">
        <v>536</v>
      </c>
      <c r="C542" s="22" t="s">
        <v>6466</v>
      </c>
      <c r="D542" s="22">
        <v>1200026270</v>
      </c>
      <c r="E542" s="23" t="s">
        <v>4517</v>
      </c>
      <c r="F542" s="22">
        <v>2008</v>
      </c>
      <c r="G542" s="38">
        <v>44389</v>
      </c>
      <c r="H542" s="22">
        <f t="shared" si="50"/>
        <v>13</v>
      </c>
      <c r="I542" s="22">
        <v>5</v>
      </c>
      <c r="J542" s="39">
        <f t="shared" si="51"/>
        <v>0.19</v>
      </c>
      <c r="K542" s="35">
        <v>7099</v>
      </c>
      <c r="L542" s="35">
        <v>877.05</v>
      </c>
      <c r="M542" s="36">
        <v>0.52</v>
      </c>
      <c r="N542" s="35">
        <f t="shared" si="52"/>
        <v>10790.48</v>
      </c>
      <c r="O542" s="35">
        <f t="shared" si="53"/>
        <v>26652.4856</v>
      </c>
      <c r="P542" s="57">
        <f t="shared" si="54"/>
        <v>539.524</v>
      </c>
      <c r="Q542" s="53">
        <f t="shared" si="55"/>
        <v>539.524</v>
      </c>
    </row>
    <row r="543" spans="2:17" x14ac:dyDescent="0.25">
      <c r="B543" s="120">
        <v>537</v>
      </c>
      <c r="C543" s="109" t="s">
        <v>6466</v>
      </c>
      <c r="D543" s="109">
        <v>1200031890</v>
      </c>
      <c r="E543" s="108" t="s">
        <v>1695</v>
      </c>
      <c r="F543" s="109">
        <v>2008</v>
      </c>
      <c r="G543" s="110">
        <v>44389</v>
      </c>
      <c r="H543" s="109">
        <f t="shared" si="50"/>
        <v>13</v>
      </c>
      <c r="I543" s="109">
        <v>5</v>
      </c>
      <c r="J543" s="111">
        <f t="shared" si="51"/>
        <v>0.19</v>
      </c>
      <c r="K543" s="112">
        <v>5755</v>
      </c>
      <c r="L543" s="112">
        <v>1</v>
      </c>
      <c r="M543" s="121">
        <v>0</v>
      </c>
      <c r="N543" s="112">
        <f t="shared" si="52"/>
        <v>5755</v>
      </c>
      <c r="O543" s="112">
        <f t="shared" si="53"/>
        <v>14214.85</v>
      </c>
      <c r="P543" s="114">
        <f t="shared" si="54"/>
        <v>287.75</v>
      </c>
      <c r="Q543" s="115">
        <f t="shared" si="55"/>
        <v>287.75</v>
      </c>
    </row>
    <row r="544" spans="2:17" x14ac:dyDescent="0.25">
      <c r="B544" s="120">
        <v>538</v>
      </c>
      <c r="C544" s="109" t="s">
        <v>6466</v>
      </c>
      <c r="D544" s="109">
        <v>1200031880</v>
      </c>
      <c r="E544" s="108" t="s">
        <v>4518</v>
      </c>
      <c r="F544" s="109">
        <v>2008</v>
      </c>
      <c r="G544" s="110">
        <v>44389</v>
      </c>
      <c r="H544" s="109">
        <f t="shared" si="50"/>
        <v>13</v>
      </c>
      <c r="I544" s="109">
        <v>5</v>
      </c>
      <c r="J544" s="111">
        <f t="shared" si="51"/>
        <v>0.19</v>
      </c>
      <c r="K544" s="112">
        <v>2970</v>
      </c>
      <c r="L544" s="112">
        <v>1</v>
      </c>
      <c r="M544" s="121">
        <v>0</v>
      </c>
      <c r="N544" s="112">
        <f t="shared" si="52"/>
        <v>2970</v>
      </c>
      <c r="O544" s="112">
        <f t="shared" si="53"/>
        <v>7335.9000000000005</v>
      </c>
      <c r="P544" s="114">
        <f t="shared" si="54"/>
        <v>148.5</v>
      </c>
      <c r="Q544" s="115">
        <f t="shared" si="55"/>
        <v>148.5</v>
      </c>
    </row>
    <row r="545" spans="2:17" hidden="1" x14ac:dyDescent="0.25">
      <c r="B545" s="45">
        <v>539</v>
      </c>
      <c r="C545" s="22" t="s">
        <v>6466</v>
      </c>
      <c r="D545" s="22">
        <v>1200038220</v>
      </c>
      <c r="E545" s="23" t="s">
        <v>4519</v>
      </c>
      <c r="F545" s="22">
        <v>2009</v>
      </c>
      <c r="G545" s="38">
        <v>44389</v>
      </c>
      <c r="H545" s="22">
        <f t="shared" si="50"/>
        <v>12</v>
      </c>
      <c r="I545" s="22">
        <v>15</v>
      </c>
      <c r="J545" s="39">
        <f t="shared" si="51"/>
        <v>6.3333333333333325E-2</v>
      </c>
      <c r="K545" s="35">
        <v>625000</v>
      </c>
      <c r="L545" s="35">
        <v>137000.88</v>
      </c>
      <c r="M545" s="36">
        <v>0.49</v>
      </c>
      <c r="N545" s="35">
        <f t="shared" si="52"/>
        <v>931250</v>
      </c>
      <c r="O545" s="35">
        <f t="shared" si="53"/>
        <v>707749.99999999988</v>
      </c>
      <c r="P545" s="57">
        <f t="shared" si="54"/>
        <v>223500.00000000012</v>
      </c>
      <c r="Q545" s="53">
        <f t="shared" si="55"/>
        <v>201150.00000000012</v>
      </c>
    </row>
    <row r="546" spans="2:17" x14ac:dyDescent="0.25">
      <c r="B546" s="120">
        <v>540</v>
      </c>
      <c r="C546" s="109" t="s">
        <v>6466</v>
      </c>
      <c r="D546" s="109">
        <v>1200038850</v>
      </c>
      <c r="E546" s="108" t="s">
        <v>4520</v>
      </c>
      <c r="F546" s="109">
        <v>2009</v>
      </c>
      <c r="G546" s="110">
        <v>44389</v>
      </c>
      <c r="H546" s="109">
        <f t="shared" si="50"/>
        <v>12</v>
      </c>
      <c r="I546" s="109">
        <v>15</v>
      </c>
      <c r="J546" s="111">
        <f t="shared" si="51"/>
        <v>6.3333333333333325E-2</v>
      </c>
      <c r="K546" s="112">
        <v>561500</v>
      </c>
      <c r="L546" s="112">
        <v>1</v>
      </c>
      <c r="M546" s="121">
        <v>0</v>
      </c>
      <c r="N546" s="112">
        <f t="shared" si="52"/>
        <v>561500</v>
      </c>
      <c r="O546" s="112">
        <f t="shared" si="53"/>
        <v>426739.99999999994</v>
      </c>
      <c r="P546" s="114">
        <f t="shared" si="54"/>
        <v>134760.00000000006</v>
      </c>
      <c r="Q546" s="115">
        <f t="shared" si="55"/>
        <v>121284.00000000006</v>
      </c>
    </row>
    <row r="547" spans="2:17" hidden="1" x14ac:dyDescent="0.25">
      <c r="B547" s="45">
        <v>541</v>
      </c>
      <c r="C547" s="22" t="s">
        <v>6466</v>
      </c>
      <c r="D547" s="22">
        <v>1200039610</v>
      </c>
      <c r="E547" s="23" t="s">
        <v>4521</v>
      </c>
      <c r="F547" s="22">
        <v>2009</v>
      </c>
      <c r="G547" s="38">
        <v>44389</v>
      </c>
      <c r="H547" s="22">
        <f t="shared" si="50"/>
        <v>12</v>
      </c>
      <c r="I547" s="22">
        <v>15</v>
      </c>
      <c r="J547" s="39">
        <f t="shared" si="51"/>
        <v>6.3333333333333325E-2</v>
      </c>
      <c r="K547" s="35">
        <v>333920.40000000002</v>
      </c>
      <c r="L547" s="35">
        <v>81065.66</v>
      </c>
      <c r="M547" s="36">
        <v>0.49</v>
      </c>
      <c r="N547" s="35">
        <f t="shared" si="52"/>
        <v>497541.39600000001</v>
      </c>
      <c r="O547" s="35">
        <f t="shared" si="53"/>
        <v>378131.46095999994</v>
      </c>
      <c r="P547" s="57">
        <f t="shared" si="54"/>
        <v>119409.93504000007</v>
      </c>
      <c r="Q547" s="53">
        <f t="shared" si="55"/>
        <v>107468.94153600007</v>
      </c>
    </row>
    <row r="548" spans="2:17" hidden="1" x14ac:dyDescent="0.25">
      <c r="B548" s="45">
        <v>542</v>
      </c>
      <c r="C548" s="22" t="s">
        <v>6466</v>
      </c>
      <c r="D548" s="22">
        <v>1200039110</v>
      </c>
      <c r="E548" s="23" t="s">
        <v>4522</v>
      </c>
      <c r="F548" s="22">
        <v>2009</v>
      </c>
      <c r="G548" s="38">
        <v>44389</v>
      </c>
      <c r="H548" s="22">
        <f t="shared" si="50"/>
        <v>12</v>
      </c>
      <c r="I548" s="22">
        <v>5</v>
      </c>
      <c r="J548" s="39">
        <f t="shared" si="51"/>
        <v>0.19</v>
      </c>
      <c r="K548" s="35">
        <v>221000</v>
      </c>
      <c r="L548" s="35">
        <v>53163.09</v>
      </c>
      <c r="M548" s="36">
        <v>0.49</v>
      </c>
      <c r="N548" s="35">
        <f t="shared" si="52"/>
        <v>329290</v>
      </c>
      <c r="O548" s="35">
        <f t="shared" si="53"/>
        <v>750781.20000000007</v>
      </c>
      <c r="P548" s="57">
        <f t="shared" si="54"/>
        <v>16464.5</v>
      </c>
      <c r="Q548" s="53">
        <f t="shared" si="55"/>
        <v>16464.5</v>
      </c>
    </row>
    <row r="549" spans="2:17" hidden="1" x14ac:dyDescent="0.25">
      <c r="B549" s="45">
        <v>543</v>
      </c>
      <c r="C549" s="22" t="s">
        <v>6466</v>
      </c>
      <c r="D549" s="22">
        <v>1200043270</v>
      </c>
      <c r="E549" s="23" t="s">
        <v>389</v>
      </c>
      <c r="F549" s="22">
        <v>2009</v>
      </c>
      <c r="G549" s="38">
        <v>44389</v>
      </c>
      <c r="H549" s="22">
        <f t="shared" si="50"/>
        <v>12</v>
      </c>
      <c r="I549" s="22">
        <v>3</v>
      </c>
      <c r="J549" s="39">
        <f t="shared" si="51"/>
        <v>0.31666666666666665</v>
      </c>
      <c r="K549" s="35">
        <v>23400</v>
      </c>
      <c r="L549" s="35">
        <v>5995.92</v>
      </c>
      <c r="M549" s="36">
        <v>0.49</v>
      </c>
      <c r="N549" s="35">
        <f t="shared" si="52"/>
        <v>34866</v>
      </c>
      <c r="O549" s="35">
        <f t="shared" si="53"/>
        <v>132490.79999999999</v>
      </c>
      <c r="P549" s="57">
        <f t="shared" si="54"/>
        <v>1743.3000000000002</v>
      </c>
      <c r="Q549" s="53">
        <f t="shared" si="55"/>
        <v>1743.3000000000002</v>
      </c>
    </row>
    <row r="550" spans="2:17" hidden="1" x14ac:dyDescent="0.25">
      <c r="B550" s="45">
        <v>544</v>
      </c>
      <c r="C550" s="22" t="s">
        <v>6466</v>
      </c>
      <c r="D550" s="22">
        <v>1200043260</v>
      </c>
      <c r="E550" s="23" t="s">
        <v>389</v>
      </c>
      <c r="F550" s="22">
        <v>2009</v>
      </c>
      <c r="G550" s="38">
        <v>44389</v>
      </c>
      <c r="H550" s="22">
        <f t="shared" si="50"/>
        <v>12</v>
      </c>
      <c r="I550" s="22">
        <v>3</v>
      </c>
      <c r="J550" s="39">
        <f t="shared" si="51"/>
        <v>0.31666666666666665</v>
      </c>
      <c r="K550" s="35">
        <v>23400</v>
      </c>
      <c r="L550" s="35">
        <v>5995.92</v>
      </c>
      <c r="M550" s="36">
        <v>0.49</v>
      </c>
      <c r="N550" s="35">
        <f t="shared" si="52"/>
        <v>34866</v>
      </c>
      <c r="O550" s="35">
        <f t="shared" si="53"/>
        <v>132490.79999999999</v>
      </c>
      <c r="P550" s="57">
        <f t="shared" si="54"/>
        <v>1743.3000000000002</v>
      </c>
      <c r="Q550" s="53">
        <f t="shared" si="55"/>
        <v>1743.3000000000002</v>
      </c>
    </row>
    <row r="551" spans="2:17" hidden="1" x14ac:dyDescent="0.25">
      <c r="B551" s="45">
        <v>545</v>
      </c>
      <c r="C551" s="22" t="s">
        <v>6466</v>
      </c>
      <c r="D551" s="22">
        <v>1200054220</v>
      </c>
      <c r="E551" s="23" t="s">
        <v>4523</v>
      </c>
      <c r="F551" s="22">
        <v>2010</v>
      </c>
      <c r="G551" s="38">
        <v>44389</v>
      </c>
      <c r="H551" s="22">
        <f t="shared" si="50"/>
        <v>11</v>
      </c>
      <c r="I551" s="22">
        <v>5</v>
      </c>
      <c r="J551" s="39">
        <f t="shared" si="51"/>
        <v>0.19</v>
      </c>
      <c r="K551" s="35">
        <v>855201.91</v>
      </c>
      <c r="L551" s="35">
        <v>258509.45</v>
      </c>
      <c r="M551" s="36">
        <v>0.24</v>
      </c>
      <c r="N551" s="35">
        <f t="shared" si="52"/>
        <v>1060450.3684</v>
      </c>
      <c r="O551" s="35">
        <f t="shared" si="53"/>
        <v>2216341.2699560001</v>
      </c>
      <c r="P551" s="57">
        <f t="shared" si="54"/>
        <v>53022.518420000008</v>
      </c>
      <c r="Q551" s="53">
        <f t="shared" si="55"/>
        <v>53022.518420000008</v>
      </c>
    </row>
    <row r="552" spans="2:17" x14ac:dyDescent="0.25">
      <c r="B552" s="120">
        <v>546</v>
      </c>
      <c r="C552" s="109" t="s">
        <v>6466</v>
      </c>
      <c r="D552" s="109">
        <v>1200054900</v>
      </c>
      <c r="E552" s="108" t="s">
        <v>4524</v>
      </c>
      <c r="F552" s="109">
        <v>2010</v>
      </c>
      <c r="G552" s="110">
        <v>44389</v>
      </c>
      <c r="H552" s="109">
        <f t="shared" si="50"/>
        <v>11</v>
      </c>
      <c r="I552" s="109">
        <v>5</v>
      </c>
      <c r="J552" s="111">
        <f t="shared" si="51"/>
        <v>0.19</v>
      </c>
      <c r="K552" s="112">
        <v>106887.5</v>
      </c>
      <c r="L552" s="112">
        <v>1</v>
      </c>
      <c r="M552" s="121">
        <v>0</v>
      </c>
      <c r="N552" s="112">
        <f t="shared" si="52"/>
        <v>106887.5</v>
      </c>
      <c r="O552" s="112">
        <f t="shared" si="53"/>
        <v>223394.87499999997</v>
      </c>
      <c r="P552" s="114">
        <f t="shared" si="54"/>
        <v>5344.375</v>
      </c>
      <c r="Q552" s="115">
        <f t="shared" si="55"/>
        <v>5344.375</v>
      </c>
    </row>
    <row r="553" spans="2:17" hidden="1" x14ac:dyDescent="0.25">
      <c r="B553" s="45">
        <v>547</v>
      </c>
      <c r="C553" s="22" t="s">
        <v>6466</v>
      </c>
      <c r="D553" s="22">
        <v>1200054270</v>
      </c>
      <c r="E553" s="23" t="s">
        <v>4525</v>
      </c>
      <c r="F553" s="22">
        <v>2010</v>
      </c>
      <c r="G553" s="38">
        <v>44389</v>
      </c>
      <c r="H553" s="22">
        <f t="shared" si="50"/>
        <v>11</v>
      </c>
      <c r="I553" s="22">
        <v>5</v>
      </c>
      <c r="J553" s="39">
        <f t="shared" si="51"/>
        <v>0.19</v>
      </c>
      <c r="K553" s="35">
        <v>97826.63</v>
      </c>
      <c r="L553" s="35">
        <v>29570.94</v>
      </c>
      <c r="M553" s="36">
        <v>0.24</v>
      </c>
      <c r="N553" s="35">
        <f t="shared" si="52"/>
        <v>121305.0212</v>
      </c>
      <c r="O553" s="35">
        <f t="shared" si="53"/>
        <v>253527.49430799999</v>
      </c>
      <c r="P553" s="57">
        <f t="shared" si="54"/>
        <v>6065.2510600000005</v>
      </c>
      <c r="Q553" s="53">
        <f t="shared" si="55"/>
        <v>6065.2510600000005</v>
      </c>
    </row>
    <row r="554" spans="2:17" x14ac:dyDescent="0.25">
      <c r="B554" s="120">
        <v>548</v>
      </c>
      <c r="C554" s="109" t="s">
        <v>6466</v>
      </c>
      <c r="D554" s="109">
        <v>1200054240</v>
      </c>
      <c r="E554" s="108" t="s">
        <v>4526</v>
      </c>
      <c r="F554" s="109">
        <v>2010</v>
      </c>
      <c r="G554" s="110">
        <v>44389</v>
      </c>
      <c r="H554" s="109">
        <f t="shared" si="50"/>
        <v>11</v>
      </c>
      <c r="I554" s="109">
        <v>5</v>
      </c>
      <c r="J554" s="111">
        <f t="shared" si="51"/>
        <v>0.19</v>
      </c>
      <c r="K554" s="112">
        <v>97465.55</v>
      </c>
      <c r="L554" s="112">
        <v>1</v>
      </c>
      <c r="M554" s="121">
        <v>0</v>
      </c>
      <c r="N554" s="112">
        <f t="shared" si="52"/>
        <v>97465.55</v>
      </c>
      <c r="O554" s="112">
        <f t="shared" si="53"/>
        <v>203702.99950000001</v>
      </c>
      <c r="P554" s="114">
        <f t="shared" si="54"/>
        <v>4873.2775000000001</v>
      </c>
      <c r="Q554" s="115">
        <f t="shared" si="55"/>
        <v>4873.2775000000001</v>
      </c>
    </row>
    <row r="555" spans="2:17" hidden="1" x14ac:dyDescent="0.25">
      <c r="B555" s="45">
        <v>549</v>
      </c>
      <c r="C555" s="22" t="s">
        <v>6466</v>
      </c>
      <c r="D555" s="22">
        <v>1200054280</v>
      </c>
      <c r="E555" s="23" t="s">
        <v>4527</v>
      </c>
      <c r="F555" s="22">
        <v>2010</v>
      </c>
      <c r="G555" s="38">
        <v>44389</v>
      </c>
      <c r="H555" s="22">
        <f t="shared" si="50"/>
        <v>11</v>
      </c>
      <c r="I555" s="22">
        <v>3</v>
      </c>
      <c r="J555" s="39">
        <f t="shared" si="51"/>
        <v>0.31666666666666665</v>
      </c>
      <c r="K555" s="35">
        <v>66662.320000000007</v>
      </c>
      <c r="L555" s="35">
        <v>20150.63</v>
      </c>
      <c r="M555" s="36">
        <v>0.24</v>
      </c>
      <c r="N555" s="35">
        <f t="shared" si="52"/>
        <v>82661.276800000007</v>
      </c>
      <c r="O555" s="35">
        <f t="shared" si="53"/>
        <v>287936.78085333336</v>
      </c>
      <c r="P555" s="57">
        <f t="shared" si="54"/>
        <v>4133.0638400000007</v>
      </c>
      <c r="Q555" s="53">
        <f t="shared" si="55"/>
        <v>4133.0638400000007</v>
      </c>
    </row>
    <row r="556" spans="2:17" hidden="1" x14ac:dyDescent="0.25">
      <c r="B556" s="45">
        <v>550</v>
      </c>
      <c r="C556" s="22" t="s">
        <v>6466</v>
      </c>
      <c r="D556" s="22">
        <v>1200054290</v>
      </c>
      <c r="E556" s="23" t="s">
        <v>4528</v>
      </c>
      <c r="F556" s="22">
        <v>2010</v>
      </c>
      <c r="G556" s="38">
        <v>44389</v>
      </c>
      <c r="H556" s="22">
        <f t="shared" si="50"/>
        <v>11</v>
      </c>
      <c r="I556" s="22">
        <v>3</v>
      </c>
      <c r="J556" s="39">
        <f t="shared" si="51"/>
        <v>0.31666666666666665</v>
      </c>
      <c r="K556" s="35">
        <v>65525.05</v>
      </c>
      <c r="L556" s="35">
        <v>19806.830000000002</v>
      </c>
      <c r="M556" s="36">
        <v>0.24</v>
      </c>
      <c r="N556" s="35">
        <f t="shared" si="52"/>
        <v>81251.062000000005</v>
      </c>
      <c r="O556" s="35">
        <f t="shared" si="53"/>
        <v>283024.53263333335</v>
      </c>
      <c r="P556" s="57">
        <f t="shared" si="54"/>
        <v>4062.5531000000005</v>
      </c>
      <c r="Q556" s="53">
        <f t="shared" si="55"/>
        <v>4062.5531000000005</v>
      </c>
    </row>
    <row r="557" spans="2:17" hidden="1" x14ac:dyDescent="0.25">
      <c r="B557" s="45">
        <v>551</v>
      </c>
      <c r="C557" s="22" t="s">
        <v>6466</v>
      </c>
      <c r="D557" s="22">
        <v>1200054260</v>
      </c>
      <c r="E557" s="23" t="s">
        <v>4529</v>
      </c>
      <c r="F557" s="22">
        <v>2010</v>
      </c>
      <c r="G557" s="38">
        <v>44389</v>
      </c>
      <c r="H557" s="22">
        <f t="shared" si="50"/>
        <v>11</v>
      </c>
      <c r="I557" s="22">
        <v>5</v>
      </c>
      <c r="J557" s="39">
        <f t="shared" si="51"/>
        <v>0.19</v>
      </c>
      <c r="K557" s="35">
        <v>65217.760000000002</v>
      </c>
      <c r="L557" s="35">
        <v>19713.939999999999</v>
      </c>
      <c r="M557" s="36">
        <v>0.24</v>
      </c>
      <c r="N557" s="35">
        <f t="shared" si="52"/>
        <v>80870.022400000002</v>
      </c>
      <c r="O557" s="35">
        <f t="shared" si="53"/>
        <v>169018.346816</v>
      </c>
      <c r="P557" s="57">
        <f t="shared" si="54"/>
        <v>4043.5011200000004</v>
      </c>
      <c r="Q557" s="53">
        <f t="shared" si="55"/>
        <v>4043.5011200000004</v>
      </c>
    </row>
    <row r="558" spans="2:17" x14ac:dyDescent="0.25">
      <c r="B558" s="120">
        <v>552</v>
      </c>
      <c r="C558" s="109" t="s">
        <v>6466</v>
      </c>
      <c r="D558" s="109">
        <v>1200054250</v>
      </c>
      <c r="E558" s="108" t="s">
        <v>4530</v>
      </c>
      <c r="F558" s="109">
        <v>2010</v>
      </c>
      <c r="G558" s="110">
        <v>44389</v>
      </c>
      <c r="H558" s="109">
        <f t="shared" si="50"/>
        <v>11</v>
      </c>
      <c r="I558" s="109">
        <v>15</v>
      </c>
      <c r="J558" s="111">
        <f t="shared" si="51"/>
        <v>6.3333333333333325E-2</v>
      </c>
      <c r="K558" s="112">
        <v>42693.49</v>
      </c>
      <c r="L558" s="112">
        <v>1</v>
      </c>
      <c r="M558" s="121">
        <v>0</v>
      </c>
      <c r="N558" s="112">
        <f t="shared" si="52"/>
        <v>42693.49</v>
      </c>
      <c r="O558" s="112">
        <f t="shared" si="53"/>
        <v>29743.131366666661</v>
      </c>
      <c r="P558" s="114">
        <f t="shared" si="54"/>
        <v>12950.358633333337</v>
      </c>
      <c r="Q558" s="115">
        <f t="shared" si="55"/>
        <v>11655.322770000004</v>
      </c>
    </row>
    <row r="559" spans="2:17" hidden="1" x14ac:dyDescent="0.25">
      <c r="B559" s="45">
        <v>553</v>
      </c>
      <c r="C559" s="22" t="s">
        <v>6466</v>
      </c>
      <c r="D559" s="22">
        <v>1200046950</v>
      </c>
      <c r="E559" s="23" t="s">
        <v>4531</v>
      </c>
      <c r="F559" s="22">
        <v>2010</v>
      </c>
      <c r="G559" s="38">
        <v>44389</v>
      </c>
      <c r="H559" s="22">
        <f t="shared" si="50"/>
        <v>11</v>
      </c>
      <c r="I559" s="22">
        <v>15</v>
      </c>
      <c r="J559" s="39">
        <f t="shared" si="51"/>
        <v>6.3333333333333325E-2</v>
      </c>
      <c r="K559" s="35">
        <v>14100</v>
      </c>
      <c r="L559" s="35">
        <v>4035.17</v>
      </c>
      <c r="M559" s="36">
        <v>0.24</v>
      </c>
      <c r="N559" s="35">
        <f t="shared" si="52"/>
        <v>17484</v>
      </c>
      <c r="O559" s="35">
        <f t="shared" si="53"/>
        <v>12180.519999999999</v>
      </c>
      <c r="P559" s="57">
        <f t="shared" si="54"/>
        <v>5303.4800000000014</v>
      </c>
      <c r="Q559" s="53">
        <f t="shared" si="55"/>
        <v>4773.1320000000014</v>
      </c>
    </row>
    <row r="560" spans="2:17" hidden="1" x14ac:dyDescent="0.25">
      <c r="B560" s="45">
        <v>554</v>
      </c>
      <c r="C560" s="22" t="s">
        <v>6466</v>
      </c>
      <c r="D560" s="22">
        <v>1200058260</v>
      </c>
      <c r="E560" s="23" t="s">
        <v>4532</v>
      </c>
      <c r="F560" s="22">
        <v>2011</v>
      </c>
      <c r="G560" s="38">
        <v>44389</v>
      </c>
      <c r="H560" s="22">
        <f t="shared" si="50"/>
        <v>10</v>
      </c>
      <c r="I560" s="22">
        <v>15</v>
      </c>
      <c r="J560" s="39">
        <f t="shared" si="51"/>
        <v>6.3333333333333325E-2</v>
      </c>
      <c r="K560" s="35">
        <v>615000</v>
      </c>
      <c r="L560" s="35">
        <v>215633.83</v>
      </c>
      <c r="M560" s="36">
        <v>0.11</v>
      </c>
      <c r="N560" s="35">
        <f t="shared" si="52"/>
        <v>682650.00000000012</v>
      </c>
      <c r="O560" s="35">
        <f t="shared" si="53"/>
        <v>432345.00000000006</v>
      </c>
      <c r="P560" s="57">
        <f t="shared" si="54"/>
        <v>250305.00000000006</v>
      </c>
      <c r="Q560" s="53">
        <f t="shared" si="55"/>
        <v>225274.50000000006</v>
      </c>
    </row>
    <row r="561" spans="2:17" x14ac:dyDescent="0.25">
      <c r="B561" s="120">
        <v>555</v>
      </c>
      <c r="C561" s="109" t="s">
        <v>6466</v>
      </c>
      <c r="D561" s="109">
        <v>1200069210</v>
      </c>
      <c r="E561" s="108" t="s">
        <v>1550</v>
      </c>
      <c r="F561" s="109">
        <v>2011</v>
      </c>
      <c r="G561" s="110">
        <v>44389</v>
      </c>
      <c r="H561" s="109">
        <f t="shared" si="50"/>
        <v>10</v>
      </c>
      <c r="I561" s="109">
        <v>5</v>
      </c>
      <c r="J561" s="111">
        <f t="shared" si="51"/>
        <v>0.19</v>
      </c>
      <c r="K561" s="112">
        <v>237145</v>
      </c>
      <c r="L561" s="112">
        <v>1</v>
      </c>
      <c r="M561" s="121">
        <v>0</v>
      </c>
      <c r="N561" s="112">
        <f t="shared" si="52"/>
        <v>237145</v>
      </c>
      <c r="O561" s="112">
        <f t="shared" si="53"/>
        <v>450575.5</v>
      </c>
      <c r="P561" s="114">
        <f t="shared" si="54"/>
        <v>11857.25</v>
      </c>
      <c r="Q561" s="115">
        <f t="shared" si="55"/>
        <v>11857.25</v>
      </c>
    </row>
    <row r="562" spans="2:17" hidden="1" x14ac:dyDescent="0.25">
      <c r="B562" s="45">
        <v>556</v>
      </c>
      <c r="C562" s="22" t="s">
        <v>6466</v>
      </c>
      <c r="D562" s="22">
        <v>1200065150</v>
      </c>
      <c r="E562" s="23" t="s">
        <v>4533</v>
      </c>
      <c r="F562" s="22">
        <v>2011</v>
      </c>
      <c r="G562" s="38">
        <v>44389</v>
      </c>
      <c r="H562" s="22">
        <f t="shared" si="50"/>
        <v>10</v>
      </c>
      <c r="I562" s="22">
        <v>3</v>
      </c>
      <c r="J562" s="39">
        <f t="shared" si="51"/>
        <v>0.31666666666666665</v>
      </c>
      <c r="K562" s="35">
        <v>60750</v>
      </c>
      <c r="L562" s="35">
        <v>17827.330000000002</v>
      </c>
      <c r="M562" s="36">
        <v>0.11</v>
      </c>
      <c r="N562" s="35">
        <f t="shared" si="52"/>
        <v>67432.5</v>
      </c>
      <c r="O562" s="35">
        <f t="shared" si="53"/>
        <v>213536.25</v>
      </c>
      <c r="P562" s="57">
        <f t="shared" si="54"/>
        <v>3371.625</v>
      </c>
      <c r="Q562" s="53">
        <f t="shared" si="55"/>
        <v>3371.625</v>
      </c>
    </row>
    <row r="563" spans="2:17" hidden="1" x14ac:dyDescent="0.25">
      <c r="B563" s="45">
        <v>557</v>
      </c>
      <c r="C563" s="22" t="s">
        <v>6466</v>
      </c>
      <c r="D563" s="22">
        <v>1200065170</v>
      </c>
      <c r="E563" s="23" t="s">
        <v>4534</v>
      </c>
      <c r="F563" s="22">
        <v>2011</v>
      </c>
      <c r="G563" s="38">
        <v>44389</v>
      </c>
      <c r="H563" s="22">
        <f t="shared" si="50"/>
        <v>10</v>
      </c>
      <c r="I563" s="22">
        <v>8</v>
      </c>
      <c r="J563" s="39">
        <f t="shared" si="51"/>
        <v>0.11874999999999999</v>
      </c>
      <c r="K563" s="35">
        <v>60688.34</v>
      </c>
      <c r="L563" s="35">
        <v>16206.04</v>
      </c>
      <c r="M563" s="36">
        <v>0.11</v>
      </c>
      <c r="N563" s="35">
        <f t="shared" si="52"/>
        <v>67364.057400000005</v>
      </c>
      <c r="O563" s="35">
        <f t="shared" si="53"/>
        <v>79994.8181625</v>
      </c>
      <c r="P563" s="57">
        <f t="shared" si="54"/>
        <v>3368.2028700000005</v>
      </c>
      <c r="Q563" s="53">
        <f t="shared" si="55"/>
        <v>3368.2028700000005</v>
      </c>
    </row>
    <row r="564" spans="2:17" hidden="1" x14ac:dyDescent="0.25">
      <c r="B564" s="45">
        <v>558</v>
      </c>
      <c r="C564" s="22" t="s">
        <v>6466</v>
      </c>
      <c r="D564" s="22">
        <v>1200057390</v>
      </c>
      <c r="E564" s="23" t="s">
        <v>4535</v>
      </c>
      <c r="F564" s="22">
        <v>2011</v>
      </c>
      <c r="G564" s="38">
        <v>44389</v>
      </c>
      <c r="H564" s="22">
        <f t="shared" si="50"/>
        <v>10</v>
      </c>
      <c r="I564" s="22">
        <v>3</v>
      </c>
      <c r="J564" s="39">
        <f t="shared" si="51"/>
        <v>0.31666666666666665</v>
      </c>
      <c r="K564" s="35">
        <v>59957</v>
      </c>
      <c r="L564" s="35">
        <v>21248.04</v>
      </c>
      <c r="M564" s="36">
        <v>0.11</v>
      </c>
      <c r="N564" s="35">
        <f t="shared" si="52"/>
        <v>66552.27</v>
      </c>
      <c r="O564" s="35">
        <f t="shared" si="53"/>
        <v>210748.85500000001</v>
      </c>
      <c r="P564" s="57">
        <f t="shared" si="54"/>
        <v>3327.6135000000004</v>
      </c>
      <c r="Q564" s="53">
        <f t="shared" si="55"/>
        <v>3327.6135000000004</v>
      </c>
    </row>
    <row r="565" spans="2:17" hidden="1" x14ac:dyDescent="0.25">
      <c r="B565" s="45">
        <v>559</v>
      </c>
      <c r="C565" s="22" t="s">
        <v>6466</v>
      </c>
      <c r="D565" s="22">
        <v>1200065190</v>
      </c>
      <c r="E565" s="23" t="s">
        <v>4536</v>
      </c>
      <c r="F565" s="22">
        <v>2011</v>
      </c>
      <c r="G565" s="38">
        <v>44389</v>
      </c>
      <c r="H565" s="22">
        <f t="shared" si="50"/>
        <v>10</v>
      </c>
      <c r="I565" s="22">
        <v>3</v>
      </c>
      <c r="J565" s="39">
        <f t="shared" si="51"/>
        <v>0.31666666666666665</v>
      </c>
      <c r="K565" s="35">
        <v>53250</v>
      </c>
      <c r="L565" s="35">
        <v>15626.43</v>
      </c>
      <c r="M565" s="36">
        <v>0.11</v>
      </c>
      <c r="N565" s="35">
        <f t="shared" si="52"/>
        <v>59107.500000000007</v>
      </c>
      <c r="O565" s="35">
        <f t="shared" si="53"/>
        <v>187173.75</v>
      </c>
      <c r="P565" s="57">
        <f t="shared" si="54"/>
        <v>2955.3750000000005</v>
      </c>
      <c r="Q565" s="53">
        <f t="shared" si="55"/>
        <v>2955.3750000000005</v>
      </c>
    </row>
    <row r="566" spans="2:17" hidden="1" x14ac:dyDescent="0.25">
      <c r="B566" s="45">
        <v>560</v>
      </c>
      <c r="C566" s="22" t="s">
        <v>6466</v>
      </c>
      <c r="D566" s="22">
        <v>1200057130</v>
      </c>
      <c r="E566" s="23" t="s">
        <v>4537</v>
      </c>
      <c r="F566" s="22">
        <v>2011</v>
      </c>
      <c r="G566" s="38">
        <v>44389</v>
      </c>
      <c r="H566" s="22">
        <f t="shared" si="50"/>
        <v>10</v>
      </c>
      <c r="I566" s="22">
        <v>3</v>
      </c>
      <c r="J566" s="39">
        <f t="shared" si="51"/>
        <v>0.31666666666666665</v>
      </c>
      <c r="K566" s="35">
        <v>47600.480000000003</v>
      </c>
      <c r="L566" s="35">
        <v>15647.84</v>
      </c>
      <c r="M566" s="36">
        <v>0.11</v>
      </c>
      <c r="N566" s="35">
        <f t="shared" si="52"/>
        <v>52836.532800000008</v>
      </c>
      <c r="O566" s="35">
        <f t="shared" si="53"/>
        <v>167315.68720000001</v>
      </c>
      <c r="P566" s="57">
        <f t="shared" si="54"/>
        <v>2641.8266400000007</v>
      </c>
      <c r="Q566" s="53">
        <f t="shared" si="55"/>
        <v>2641.8266400000007</v>
      </c>
    </row>
    <row r="567" spans="2:17" hidden="1" x14ac:dyDescent="0.25">
      <c r="B567" s="45">
        <v>561</v>
      </c>
      <c r="C567" s="22" t="s">
        <v>6466</v>
      </c>
      <c r="D567" s="22">
        <v>1200054880</v>
      </c>
      <c r="E567" s="23" t="s">
        <v>4538</v>
      </c>
      <c r="F567" s="22">
        <v>2011</v>
      </c>
      <c r="G567" s="38">
        <v>44389</v>
      </c>
      <c r="H567" s="22">
        <f t="shared" si="50"/>
        <v>10</v>
      </c>
      <c r="I567" s="22">
        <v>3</v>
      </c>
      <c r="J567" s="39">
        <f t="shared" si="51"/>
        <v>0.31666666666666665</v>
      </c>
      <c r="K567" s="35">
        <v>40882.400000000001</v>
      </c>
      <c r="L567" s="35">
        <v>13450.01</v>
      </c>
      <c r="M567" s="36">
        <v>0.11</v>
      </c>
      <c r="N567" s="35">
        <f t="shared" si="52"/>
        <v>45379.464000000007</v>
      </c>
      <c r="O567" s="35">
        <f t="shared" si="53"/>
        <v>143701.63600000003</v>
      </c>
      <c r="P567" s="57">
        <f t="shared" si="54"/>
        <v>2268.9732000000004</v>
      </c>
      <c r="Q567" s="53">
        <f t="shared" si="55"/>
        <v>2268.9732000000004</v>
      </c>
    </row>
    <row r="568" spans="2:17" hidden="1" x14ac:dyDescent="0.25">
      <c r="B568" s="45">
        <v>562</v>
      </c>
      <c r="C568" s="22" t="s">
        <v>6466</v>
      </c>
      <c r="D568" s="22">
        <v>1200057150</v>
      </c>
      <c r="E568" s="23" t="s">
        <v>4539</v>
      </c>
      <c r="F568" s="22">
        <v>2011</v>
      </c>
      <c r="G568" s="38">
        <v>44389</v>
      </c>
      <c r="H568" s="22">
        <f t="shared" si="50"/>
        <v>10</v>
      </c>
      <c r="I568" s="22">
        <v>3</v>
      </c>
      <c r="J568" s="39">
        <f t="shared" si="51"/>
        <v>0.31666666666666665</v>
      </c>
      <c r="K568" s="35">
        <v>39200.620000000003</v>
      </c>
      <c r="L568" s="35">
        <v>12886.56</v>
      </c>
      <c r="M568" s="36">
        <v>0.11</v>
      </c>
      <c r="N568" s="35">
        <f t="shared" si="52"/>
        <v>43512.688200000004</v>
      </c>
      <c r="O568" s="35">
        <f t="shared" si="53"/>
        <v>137790.17930000002</v>
      </c>
      <c r="P568" s="57">
        <f t="shared" si="54"/>
        <v>2175.6344100000001</v>
      </c>
      <c r="Q568" s="53">
        <f t="shared" si="55"/>
        <v>2175.6344100000001</v>
      </c>
    </row>
    <row r="569" spans="2:17" hidden="1" x14ac:dyDescent="0.25">
      <c r="B569" s="45">
        <v>563</v>
      </c>
      <c r="C569" s="22" t="s">
        <v>6466</v>
      </c>
      <c r="D569" s="22">
        <v>1200057160</v>
      </c>
      <c r="E569" s="23" t="s">
        <v>4540</v>
      </c>
      <c r="F569" s="22">
        <v>2011</v>
      </c>
      <c r="G569" s="38">
        <v>44389</v>
      </c>
      <c r="H569" s="22">
        <f t="shared" si="50"/>
        <v>10</v>
      </c>
      <c r="I569" s="22">
        <v>15</v>
      </c>
      <c r="J569" s="39">
        <f t="shared" si="51"/>
        <v>6.3333333333333325E-2</v>
      </c>
      <c r="K569" s="35">
        <v>29688</v>
      </c>
      <c r="L569" s="35">
        <v>9701.4699999999993</v>
      </c>
      <c r="M569" s="36">
        <v>0.11</v>
      </c>
      <c r="N569" s="35">
        <f t="shared" si="52"/>
        <v>32953.68</v>
      </c>
      <c r="O569" s="35">
        <f t="shared" si="53"/>
        <v>20870.664000000001</v>
      </c>
      <c r="P569" s="57">
        <f t="shared" si="54"/>
        <v>12083.016</v>
      </c>
      <c r="Q569" s="53">
        <f t="shared" si="55"/>
        <v>10874.714400000001</v>
      </c>
    </row>
    <row r="570" spans="2:17" hidden="1" x14ac:dyDescent="0.25">
      <c r="B570" s="45">
        <v>564</v>
      </c>
      <c r="C570" s="22" t="s">
        <v>6466</v>
      </c>
      <c r="D570" s="22">
        <v>1200065330</v>
      </c>
      <c r="E570" s="23" t="s">
        <v>4541</v>
      </c>
      <c r="F570" s="22">
        <v>2011</v>
      </c>
      <c r="G570" s="38">
        <v>44389</v>
      </c>
      <c r="H570" s="22">
        <f t="shared" si="50"/>
        <v>10</v>
      </c>
      <c r="I570" s="22">
        <v>8</v>
      </c>
      <c r="J570" s="39">
        <f t="shared" si="51"/>
        <v>0.11874999999999999</v>
      </c>
      <c r="K570" s="35">
        <v>16857.87</v>
      </c>
      <c r="L570" s="35">
        <v>4501.6499999999996</v>
      </c>
      <c r="M570" s="36">
        <v>0.11</v>
      </c>
      <c r="N570" s="35">
        <f t="shared" si="52"/>
        <v>18712.235700000001</v>
      </c>
      <c r="O570" s="35">
        <f t="shared" si="53"/>
        <v>22220.779893750001</v>
      </c>
      <c r="P570" s="57">
        <f t="shared" si="54"/>
        <v>935.61178500000005</v>
      </c>
      <c r="Q570" s="53">
        <f t="shared" si="55"/>
        <v>935.61178500000005</v>
      </c>
    </row>
    <row r="571" spans="2:17" hidden="1" x14ac:dyDescent="0.25">
      <c r="B571" s="45">
        <v>565</v>
      </c>
      <c r="C571" s="22" t="s">
        <v>6466</v>
      </c>
      <c r="D571" s="22">
        <v>1200074140</v>
      </c>
      <c r="E571" s="23" t="s">
        <v>4542</v>
      </c>
      <c r="F571" s="22">
        <v>2012</v>
      </c>
      <c r="G571" s="38">
        <v>44389</v>
      </c>
      <c r="H571" s="22">
        <f t="shared" si="50"/>
        <v>9</v>
      </c>
      <c r="I571" s="22">
        <v>3</v>
      </c>
      <c r="J571" s="39">
        <f t="shared" si="51"/>
        <v>0.31666666666666665</v>
      </c>
      <c r="K571" s="35">
        <v>699293.8</v>
      </c>
      <c r="L571" s="35">
        <v>298402.96999999997</v>
      </c>
      <c r="M571" s="36">
        <v>7.0000000000000007E-2</v>
      </c>
      <c r="N571" s="35">
        <f t="shared" si="52"/>
        <v>748244.36600000004</v>
      </c>
      <c r="O571" s="35">
        <f t="shared" si="53"/>
        <v>2132496.4430999998</v>
      </c>
      <c r="P571" s="57">
        <f t="shared" si="54"/>
        <v>37412.2183</v>
      </c>
      <c r="Q571" s="53">
        <f t="shared" si="55"/>
        <v>37412.2183</v>
      </c>
    </row>
    <row r="572" spans="2:17" hidden="1" x14ac:dyDescent="0.25">
      <c r="B572" s="45">
        <v>566</v>
      </c>
      <c r="C572" s="22" t="s">
        <v>6466</v>
      </c>
      <c r="D572" s="22">
        <v>1200073260</v>
      </c>
      <c r="E572" s="23" t="s">
        <v>4543</v>
      </c>
      <c r="F572" s="22">
        <v>2012</v>
      </c>
      <c r="G572" s="38">
        <v>44389</v>
      </c>
      <c r="H572" s="22">
        <f t="shared" si="50"/>
        <v>9</v>
      </c>
      <c r="I572" s="22">
        <v>5</v>
      </c>
      <c r="J572" s="39">
        <f t="shared" si="51"/>
        <v>0.19</v>
      </c>
      <c r="K572" s="35">
        <v>245393.28</v>
      </c>
      <c r="L572" s="35">
        <v>101523.91</v>
      </c>
      <c r="M572" s="36">
        <v>0</v>
      </c>
      <c r="N572" s="35">
        <f t="shared" si="52"/>
        <v>245393.28</v>
      </c>
      <c r="O572" s="35">
        <f t="shared" si="53"/>
        <v>419622.50880000001</v>
      </c>
      <c r="P572" s="57">
        <f t="shared" si="54"/>
        <v>12269.664000000001</v>
      </c>
      <c r="Q572" s="53">
        <f t="shared" si="55"/>
        <v>12269.664000000001</v>
      </c>
    </row>
    <row r="573" spans="2:17" hidden="1" x14ac:dyDescent="0.25">
      <c r="B573" s="45">
        <v>567</v>
      </c>
      <c r="C573" s="22" t="s">
        <v>6466</v>
      </c>
      <c r="D573" s="22">
        <v>1200073860</v>
      </c>
      <c r="E573" s="23" t="s">
        <v>4544</v>
      </c>
      <c r="F573" s="22">
        <v>2012</v>
      </c>
      <c r="G573" s="38">
        <v>44389</v>
      </c>
      <c r="H573" s="22">
        <f t="shared" si="50"/>
        <v>9</v>
      </c>
      <c r="I573" s="22">
        <v>5</v>
      </c>
      <c r="J573" s="39">
        <f t="shared" si="51"/>
        <v>0.19</v>
      </c>
      <c r="K573" s="35">
        <v>91464</v>
      </c>
      <c r="L573" s="35">
        <v>38411.769999999997</v>
      </c>
      <c r="M573" s="36">
        <v>7.0000000000000007E-2</v>
      </c>
      <c r="N573" s="35">
        <f t="shared" si="52"/>
        <v>97866.48000000001</v>
      </c>
      <c r="O573" s="35">
        <f t="shared" si="53"/>
        <v>167351.6808</v>
      </c>
      <c r="P573" s="57">
        <f t="shared" si="54"/>
        <v>4893.3240000000005</v>
      </c>
      <c r="Q573" s="53">
        <f t="shared" si="55"/>
        <v>4893.3240000000005</v>
      </c>
    </row>
    <row r="574" spans="2:17" x14ac:dyDescent="0.25">
      <c r="B574" s="120">
        <v>568</v>
      </c>
      <c r="C574" s="109" t="s">
        <v>6466</v>
      </c>
      <c r="D574" s="109">
        <v>1200074760</v>
      </c>
      <c r="E574" s="108" t="s">
        <v>4545</v>
      </c>
      <c r="F574" s="109">
        <v>2012</v>
      </c>
      <c r="G574" s="110">
        <v>44389</v>
      </c>
      <c r="H574" s="109">
        <f t="shared" si="50"/>
        <v>9</v>
      </c>
      <c r="I574" s="109">
        <v>5</v>
      </c>
      <c r="J574" s="111">
        <f t="shared" si="51"/>
        <v>0.19</v>
      </c>
      <c r="K574" s="112">
        <v>22472</v>
      </c>
      <c r="L574" s="112">
        <v>1</v>
      </c>
      <c r="M574" s="121">
        <v>0</v>
      </c>
      <c r="N574" s="112">
        <f t="shared" si="52"/>
        <v>22472</v>
      </c>
      <c r="O574" s="112">
        <f t="shared" si="53"/>
        <v>38427.120000000003</v>
      </c>
      <c r="P574" s="114">
        <f t="shared" si="54"/>
        <v>1123.6000000000001</v>
      </c>
      <c r="Q574" s="115">
        <f t="shared" si="55"/>
        <v>1123.6000000000001</v>
      </c>
    </row>
    <row r="575" spans="2:17" hidden="1" x14ac:dyDescent="0.25">
      <c r="B575" s="45">
        <v>569</v>
      </c>
      <c r="C575" s="22" t="s">
        <v>6466</v>
      </c>
      <c r="D575" s="22">
        <v>1200082350</v>
      </c>
      <c r="E575" s="23" t="s">
        <v>4546</v>
      </c>
      <c r="F575" s="22">
        <v>2013</v>
      </c>
      <c r="G575" s="38">
        <v>44389</v>
      </c>
      <c r="H575" s="22">
        <f t="shared" si="50"/>
        <v>8</v>
      </c>
      <c r="I575" s="22">
        <v>15</v>
      </c>
      <c r="J575" s="39">
        <f t="shared" si="51"/>
        <v>6.3333333333333325E-2</v>
      </c>
      <c r="K575" s="35">
        <v>1473232.59</v>
      </c>
      <c r="L575" s="35">
        <v>484108</v>
      </c>
      <c r="M575" s="36">
        <v>0.08</v>
      </c>
      <c r="N575" s="35">
        <f t="shared" si="52"/>
        <v>1591091.1972000003</v>
      </c>
      <c r="O575" s="35">
        <f t="shared" si="53"/>
        <v>806152.87324800005</v>
      </c>
      <c r="P575" s="57">
        <f t="shared" si="54"/>
        <v>784938.32395200024</v>
      </c>
      <c r="Q575" s="53">
        <f t="shared" si="55"/>
        <v>706444.4915568002</v>
      </c>
    </row>
    <row r="576" spans="2:17" hidden="1" x14ac:dyDescent="0.25">
      <c r="B576" s="45">
        <v>570</v>
      </c>
      <c r="C576" s="22" t="s">
        <v>6466</v>
      </c>
      <c r="D576" s="22">
        <v>1200081650</v>
      </c>
      <c r="E576" s="23" t="s">
        <v>4547</v>
      </c>
      <c r="F576" s="22">
        <v>2013</v>
      </c>
      <c r="G576" s="38">
        <v>44389</v>
      </c>
      <c r="H576" s="22">
        <f t="shared" si="50"/>
        <v>8</v>
      </c>
      <c r="I576" s="22">
        <v>15</v>
      </c>
      <c r="J576" s="39">
        <f t="shared" si="51"/>
        <v>6.3333333333333325E-2</v>
      </c>
      <c r="K576" s="35">
        <v>608466</v>
      </c>
      <c r="L576" s="35">
        <v>214132.5</v>
      </c>
      <c r="M576" s="36">
        <v>0.08</v>
      </c>
      <c r="N576" s="35">
        <f t="shared" si="52"/>
        <v>657143.28</v>
      </c>
      <c r="O576" s="35">
        <f t="shared" si="53"/>
        <v>332952.59519999998</v>
      </c>
      <c r="P576" s="57">
        <f t="shared" si="54"/>
        <v>324190.68480000005</v>
      </c>
      <c r="Q576" s="53">
        <f t="shared" si="55"/>
        <v>291771.61632000003</v>
      </c>
    </row>
    <row r="577" spans="2:17" hidden="1" x14ac:dyDescent="0.25">
      <c r="B577" s="45">
        <v>571</v>
      </c>
      <c r="C577" s="22" t="s">
        <v>6466</v>
      </c>
      <c r="D577" s="22">
        <v>1200080860</v>
      </c>
      <c r="E577" s="23" t="s">
        <v>1568</v>
      </c>
      <c r="F577" s="22">
        <v>2013</v>
      </c>
      <c r="G577" s="38">
        <v>44389</v>
      </c>
      <c r="H577" s="22">
        <f t="shared" si="50"/>
        <v>8</v>
      </c>
      <c r="I577" s="22">
        <v>15</v>
      </c>
      <c r="J577" s="39">
        <f t="shared" si="51"/>
        <v>6.3333333333333325E-2</v>
      </c>
      <c r="K577" s="35">
        <v>183548</v>
      </c>
      <c r="L577" s="35">
        <v>88760.65</v>
      </c>
      <c r="M577" s="36">
        <v>0.08</v>
      </c>
      <c r="N577" s="35">
        <f t="shared" si="52"/>
        <v>198231.84000000003</v>
      </c>
      <c r="O577" s="35">
        <f t="shared" si="53"/>
        <v>100437.4656</v>
      </c>
      <c r="P577" s="57">
        <f t="shared" si="54"/>
        <v>97794.37440000003</v>
      </c>
      <c r="Q577" s="53">
        <f t="shared" si="55"/>
        <v>88014.936960000035</v>
      </c>
    </row>
    <row r="578" spans="2:17" hidden="1" x14ac:dyDescent="0.25">
      <c r="B578" s="45">
        <v>572</v>
      </c>
      <c r="C578" s="22" t="s">
        <v>6466</v>
      </c>
      <c r="D578" s="22">
        <v>1200081710</v>
      </c>
      <c r="E578" s="23" t="s">
        <v>4548</v>
      </c>
      <c r="F578" s="22">
        <v>2013</v>
      </c>
      <c r="G578" s="38">
        <v>44389</v>
      </c>
      <c r="H578" s="22">
        <f t="shared" si="50"/>
        <v>8</v>
      </c>
      <c r="I578" s="22">
        <v>5</v>
      </c>
      <c r="J578" s="39">
        <f t="shared" si="51"/>
        <v>0.19</v>
      </c>
      <c r="K578" s="35">
        <v>92430</v>
      </c>
      <c r="L578" s="35">
        <v>45419.27</v>
      </c>
      <c r="M578" s="36">
        <v>0.08</v>
      </c>
      <c r="N578" s="35">
        <f t="shared" si="52"/>
        <v>99824.400000000009</v>
      </c>
      <c r="O578" s="35">
        <f t="shared" si="53"/>
        <v>151733.08800000002</v>
      </c>
      <c r="P578" s="57">
        <f t="shared" si="54"/>
        <v>4991.2200000000012</v>
      </c>
      <c r="Q578" s="53">
        <f t="shared" si="55"/>
        <v>4991.2200000000012</v>
      </c>
    </row>
    <row r="579" spans="2:17" hidden="1" x14ac:dyDescent="0.25">
      <c r="B579" s="45">
        <v>573</v>
      </c>
      <c r="C579" s="22" t="s">
        <v>6466</v>
      </c>
      <c r="D579" s="22">
        <v>1200084300</v>
      </c>
      <c r="E579" s="23" t="s">
        <v>4549</v>
      </c>
      <c r="F579" s="22">
        <v>2014</v>
      </c>
      <c r="G579" s="38">
        <v>44389</v>
      </c>
      <c r="H579" s="22">
        <f t="shared" si="50"/>
        <v>7</v>
      </c>
      <c r="I579" s="22">
        <v>3</v>
      </c>
      <c r="J579" s="39">
        <f t="shared" si="51"/>
        <v>0.31666666666666665</v>
      </c>
      <c r="K579" s="35">
        <v>1716940.65</v>
      </c>
      <c r="L579" s="35">
        <v>896348.86</v>
      </c>
      <c r="M579" s="36">
        <v>0.02</v>
      </c>
      <c r="N579" s="35">
        <f t="shared" si="52"/>
        <v>1751279.463</v>
      </c>
      <c r="O579" s="35">
        <f t="shared" si="53"/>
        <v>3882002.8096500002</v>
      </c>
      <c r="P579" s="57">
        <f t="shared" si="54"/>
        <v>87563.973150000005</v>
      </c>
      <c r="Q579" s="53">
        <f t="shared" si="55"/>
        <v>87563.973150000005</v>
      </c>
    </row>
    <row r="580" spans="2:17" hidden="1" x14ac:dyDescent="0.25">
      <c r="B580" s="45">
        <v>574</v>
      </c>
      <c r="C580" s="22" t="s">
        <v>6466</v>
      </c>
      <c r="D580" s="22">
        <v>1200093830</v>
      </c>
      <c r="E580" s="23" t="s">
        <v>4550</v>
      </c>
      <c r="F580" s="22">
        <v>2014</v>
      </c>
      <c r="G580" s="38">
        <v>44389</v>
      </c>
      <c r="H580" s="22">
        <f t="shared" si="50"/>
        <v>7</v>
      </c>
      <c r="I580" s="22">
        <v>8</v>
      </c>
      <c r="J580" s="39">
        <f t="shared" si="51"/>
        <v>0.11874999999999999</v>
      </c>
      <c r="K580" s="35">
        <v>347445</v>
      </c>
      <c r="L580" s="35">
        <v>196219.15</v>
      </c>
      <c r="M580" s="36">
        <v>0.02</v>
      </c>
      <c r="N580" s="35">
        <f t="shared" si="52"/>
        <v>354393.9</v>
      </c>
      <c r="O580" s="35">
        <f t="shared" si="53"/>
        <v>294589.92937500001</v>
      </c>
      <c r="P580" s="57">
        <f t="shared" si="54"/>
        <v>59803.970625000016</v>
      </c>
      <c r="Q580" s="53">
        <f t="shared" si="55"/>
        <v>53823.573562500016</v>
      </c>
    </row>
    <row r="581" spans="2:17" hidden="1" x14ac:dyDescent="0.25">
      <c r="B581" s="45">
        <v>575</v>
      </c>
      <c r="C581" s="22" t="s">
        <v>6466</v>
      </c>
      <c r="D581" s="22">
        <v>1200083641</v>
      </c>
      <c r="E581" s="23" t="s">
        <v>4551</v>
      </c>
      <c r="F581" s="22">
        <v>2014</v>
      </c>
      <c r="G581" s="38">
        <v>44389</v>
      </c>
      <c r="H581" s="22">
        <f t="shared" si="50"/>
        <v>7</v>
      </c>
      <c r="I581" s="22">
        <v>15</v>
      </c>
      <c r="J581" s="39">
        <f t="shared" si="51"/>
        <v>6.3333333333333325E-2</v>
      </c>
      <c r="K581" s="35">
        <v>319000</v>
      </c>
      <c r="L581" s="35">
        <v>163463.31</v>
      </c>
      <c r="M581" s="36">
        <v>0.02</v>
      </c>
      <c r="N581" s="35">
        <f t="shared" si="52"/>
        <v>325380</v>
      </c>
      <c r="O581" s="35">
        <f t="shared" si="53"/>
        <v>144251.79999999996</v>
      </c>
      <c r="P581" s="57">
        <f t="shared" si="54"/>
        <v>181128.20000000004</v>
      </c>
      <c r="Q581" s="53">
        <f t="shared" si="55"/>
        <v>163015.38000000003</v>
      </c>
    </row>
    <row r="582" spans="2:17" hidden="1" x14ac:dyDescent="0.25">
      <c r="B582" s="45">
        <v>576</v>
      </c>
      <c r="C582" s="22" t="s">
        <v>6466</v>
      </c>
      <c r="D582" s="22">
        <v>1200080490</v>
      </c>
      <c r="E582" s="23" t="s">
        <v>4552</v>
      </c>
      <c r="F582" s="22">
        <v>2014</v>
      </c>
      <c r="G582" s="38">
        <v>44389</v>
      </c>
      <c r="H582" s="22">
        <f t="shared" si="50"/>
        <v>7</v>
      </c>
      <c r="I582" s="22">
        <v>15</v>
      </c>
      <c r="J582" s="39">
        <f t="shared" si="51"/>
        <v>6.3333333333333325E-2</v>
      </c>
      <c r="K582" s="35">
        <v>269600</v>
      </c>
      <c r="L582" s="35">
        <v>153733.57999999999</v>
      </c>
      <c r="M582" s="36">
        <v>0.02</v>
      </c>
      <c r="N582" s="35">
        <f t="shared" si="52"/>
        <v>274992</v>
      </c>
      <c r="O582" s="35">
        <f t="shared" si="53"/>
        <v>121913.11999999998</v>
      </c>
      <c r="P582" s="57">
        <f t="shared" si="54"/>
        <v>153078.88</v>
      </c>
      <c r="Q582" s="53">
        <f t="shared" si="55"/>
        <v>137770.992</v>
      </c>
    </row>
    <row r="583" spans="2:17" hidden="1" x14ac:dyDescent="0.25">
      <c r="B583" s="45">
        <v>577</v>
      </c>
      <c r="C583" s="22" t="s">
        <v>6466</v>
      </c>
      <c r="D583" s="22">
        <v>1200090730</v>
      </c>
      <c r="E583" s="23" t="s">
        <v>4553</v>
      </c>
      <c r="F583" s="22">
        <v>2014</v>
      </c>
      <c r="G583" s="38">
        <v>44389</v>
      </c>
      <c r="H583" s="22">
        <f t="shared" ref="H583:H646" si="56">YEAR(G583)-F583</f>
        <v>7</v>
      </c>
      <c r="I583" s="22">
        <v>3</v>
      </c>
      <c r="J583" s="39">
        <f t="shared" ref="J583:J646" si="57">(95/I583/100)</f>
        <v>0.31666666666666665</v>
      </c>
      <c r="K583" s="35">
        <v>97500</v>
      </c>
      <c r="L583" s="35">
        <v>51661.66</v>
      </c>
      <c r="M583" s="36">
        <v>0.02</v>
      </c>
      <c r="N583" s="35">
        <f t="shared" ref="N583:N646" si="58">K583*(1+M583)</f>
        <v>99450</v>
      </c>
      <c r="O583" s="35">
        <f t="shared" ref="O583:O646" si="59">H583*J583*N583</f>
        <v>220447.5</v>
      </c>
      <c r="P583" s="57">
        <f t="shared" si="54"/>
        <v>4972.5</v>
      </c>
      <c r="Q583" s="53">
        <f t="shared" si="55"/>
        <v>4972.5</v>
      </c>
    </row>
    <row r="584" spans="2:17" hidden="1" x14ac:dyDescent="0.25">
      <c r="B584" s="45">
        <v>578</v>
      </c>
      <c r="C584" s="22" t="s">
        <v>6466</v>
      </c>
      <c r="D584" s="22">
        <v>1200092200</v>
      </c>
      <c r="E584" s="23" t="s">
        <v>4554</v>
      </c>
      <c r="F584" s="22">
        <v>2014</v>
      </c>
      <c r="G584" s="38">
        <v>44389</v>
      </c>
      <c r="H584" s="22">
        <f t="shared" si="56"/>
        <v>7</v>
      </c>
      <c r="I584" s="22">
        <v>15</v>
      </c>
      <c r="J584" s="39">
        <f t="shared" si="57"/>
        <v>6.3333333333333325E-2</v>
      </c>
      <c r="K584" s="35">
        <v>58642.89</v>
      </c>
      <c r="L584" s="35">
        <v>32465.119999999999</v>
      </c>
      <c r="M584" s="36">
        <v>0.02</v>
      </c>
      <c r="N584" s="35">
        <f t="shared" si="58"/>
        <v>59815.747799999997</v>
      </c>
      <c r="O584" s="35">
        <f t="shared" si="59"/>
        <v>26518.314857999994</v>
      </c>
      <c r="P584" s="57">
        <f t="shared" ref="P584:P647" si="60">IF(N584-O584&lt;=0,5%*N584,N584-O584)</f>
        <v>33297.432941999999</v>
      </c>
      <c r="Q584" s="53">
        <f t="shared" ref="Q584:Q647" si="61">IF(P584=N584*5%,P584,P584*0.9)</f>
        <v>29967.689647800002</v>
      </c>
    </row>
    <row r="585" spans="2:17" hidden="1" x14ac:dyDescent="0.25">
      <c r="B585" s="45">
        <v>579</v>
      </c>
      <c r="C585" s="22" t="s">
        <v>6466</v>
      </c>
      <c r="D585" s="22">
        <v>1200087920</v>
      </c>
      <c r="E585" s="23" t="s">
        <v>4555</v>
      </c>
      <c r="F585" s="22">
        <v>2014</v>
      </c>
      <c r="G585" s="38">
        <v>44389</v>
      </c>
      <c r="H585" s="22">
        <f t="shared" si="56"/>
        <v>7</v>
      </c>
      <c r="I585" s="22">
        <v>15</v>
      </c>
      <c r="J585" s="39">
        <f t="shared" si="57"/>
        <v>6.3333333333333325E-2</v>
      </c>
      <c r="K585" s="35">
        <v>45900</v>
      </c>
      <c r="L585" s="35">
        <v>23944.71</v>
      </c>
      <c r="M585" s="36">
        <v>0.02</v>
      </c>
      <c r="N585" s="35">
        <f t="shared" si="58"/>
        <v>46818</v>
      </c>
      <c r="O585" s="35">
        <f t="shared" si="59"/>
        <v>20755.979999999996</v>
      </c>
      <c r="P585" s="57">
        <f t="shared" si="60"/>
        <v>26062.020000000004</v>
      </c>
      <c r="Q585" s="53">
        <f t="shared" si="61"/>
        <v>23455.818000000003</v>
      </c>
    </row>
    <row r="586" spans="2:17" hidden="1" x14ac:dyDescent="0.25">
      <c r="B586" s="45">
        <v>580</v>
      </c>
      <c r="C586" s="22" t="s">
        <v>6466</v>
      </c>
      <c r="D586" s="22">
        <v>1200083660</v>
      </c>
      <c r="E586" s="23" t="s">
        <v>4556</v>
      </c>
      <c r="F586" s="22">
        <v>2014</v>
      </c>
      <c r="G586" s="38">
        <v>44389</v>
      </c>
      <c r="H586" s="22">
        <f t="shared" si="56"/>
        <v>7</v>
      </c>
      <c r="I586" s="22">
        <v>5</v>
      </c>
      <c r="J586" s="39">
        <f t="shared" si="57"/>
        <v>0.19</v>
      </c>
      <c r="K586" s="35">
        <v>43200</v>
      </c>
      <c r="L586" s="35">
        <v>22536.2</v>
      </c>
      <c r="M586" s="36">
        <v>0.02</v>
      </c>
      <c r="N586" s="35">
        <f t="shared" si="58"/>
        <v>44064</v>
      </c>
      <c r="O586" s="35">
        <f t="shared" si="59"/>
        <v>58605.120000000003</v>
      </c>
      <c r="P586" s="57">
        <f t="shared" si="60"/>
        <v>2203.2000000000003</v>
      </c>
      <c r="Q586" s="53">
        <f t="shared" si="61"/>
        <v>2203.2000000000003</v>
      </c>
    </row>
    <row r="587" spans="2:17" hidden="1" x14ac:dyDescent="0.25">
      <c r="B587" s="45">
        <v>581</v>
      </c>
      <c r="C587" s="22" t="s">
        <v>6466</v>
      </c>
      <c r="D587" s="22">
        <v>1200086880</v>
      </c>
      <c r="E587" s="23" t="s">
        <v>4557</v>
      </c>
      <c r="F587" s="22">
        <v>2014</v>
      </c>
      <c r="G587" s="38">
        <v>44389</v>
      </c>
      <c r="H587" s="22">
        <f t="shared" si="56"/>
        <v>7</v>
      </c>
      <c r="I587" s="22">
        <v>5</v>
      </c>
      <c r="J587" s="39">
        <f t="shared" si="57"/>
        <v>0.19</v>
      </c>
      <c r="K587" s="35">
        <v>39000</v>
      </c>
      <c r="L587" s="35">
        <v>20963.830000000002</v>
      </c>
      <c r="M587" s="36">
        <v>0.02</v>
      </c>
      <c r="N587" s="35">
        <f t="shared" si="58"/>
        <v>39780</v>
      </c>
      <c r="O587" s="35">
        <f t="shared" si="59"/>
        <v>52907.4</v>
      </c>
      <c r="P587" s="57">
        <f t="shared" si="60"/>
        <v>1989</v>
      </c>
      <c r="Q587" s="53">
        <f t="shared" si="61"/>
        <v>1989</v>
      </c>
    </row>
    <row r="588" spans="2:17" hidden="1" x14ac:dyDescent="0.25">
      <c r="B588" s="45">
        <v>582</v>
      </c>
      <c r="C588" s="22" t="s">
        <v>6466</v>
      </c>
      <c r="D588" s="22">
        <v>1200094040</v>
      </c>
      <c r="E588" s="23" t="s">
        <v>4558</v>
      </c>
      <c r="F588" s="22">
        <v>2014</v>
      </c>
      <c r="G588" s="38">
        <v>44389</v>
      </c>
      <c r="H588" s="22">
        <f t="shared" si="56"/>
        <v>7</v>
      </c>
      <c r="I588" s="22">
        <v>15</v>
      </c>
      <c r="J588" s="39">
        <f t="shared" si="57"/>
        <v>6.3333333333333325E-2</v>
      </c>
      <c r="K588" s="35">
        <v>22225</v>
      </c>
      <c r="L588" s="35">
        <v>12376.98</v>
      </c>
      <c r="M588" s="36">
        <v>0.02</v>
      </c>
      <c r="N588" s="35">
        <f t="shared" si="58"/>
        <v>22669.5</v>
      </c>
      <c r="O588" s="35">
        <f t="shared" si="59"/>
        <v>10050.144999999999</v>
      </c>
      <c r="P588" s="57">
        <f t="shared" si="60"/>
        <v>12619.355000000001</v>
      </c>
      <c r="Q588" s="53">
        <f t="shared" si="61"/>
        <v>11357.419500000002</v>
      </c>
    </row>
    <row r="589" spans="2:17" hidden="1" x14ac:dyDescent="0.25">
      <c r="B589" s="45">
        <v>583</v>
      </c>
      <c r="C589" s="22" t="s">
        <v>6466</v>
      </c>
      <c r="D589" s="22">
        <v>1200099540</v>
      </c>
      <c r="E589" s="23" t="s">
        <v>4559</v>
      </c>
      <c r="F589" s="22">
        <v>2015</v>
      </c>
      <c r="G589" s="38">
        <v>44389</v>
      </c>
      <c r="H589" s="22">
        <f t="shared" si="56"/>
        <v>6</v>
      </c>
      <c r="I589" s="22">
        <v>15</v>
      </c>
      <c r="J589" s="39">
        <f t="shared" si="57"/>
        <v>6.3333333333333325E-2</v>
      </c>
      <c r="K589" s="35">
        <v>1832881.03</v>
      </c>
      <c r="L589" s="35">
        <v>1068929.52</v>
      </c>
      <c r="M589" s="36">
        <v>0.06</v>
      </c>
      <c r="N589" s="35">
        <f t="shared" si="58"/>
        <v>1942853.8918000001</v>
      </c>
      <c r="O589" s="35">
        <f t="shared" si="59"/>
        <v>738284.47888399998</v>
      </c>
      <c r="P589" s="57">
        <f t="shared" si="60"/>
        <v>1204569.412916</v>
      </c>
      <c r="Q589" s="53">
        <f t="shared" si="61"/>
        <v>1084112.4716244</v>
      </c>
    </row>
    <row r="590" spans="2:17" hidden="1" x14ac:dyDescent="0.25">
      <c r="B590" s="45">
        <v>584</v>
      </c>
      <c r="C590" s="22" t="s">
        <v>6466</v>
      </c>
      <c r="D590" s="22">
        <v>1200099680</v>
      </c>
      <c r="E590" s="23" t="s">
        <v>4560</v>
      </c>
      <c r="F590" s="22">
        <v>2015</v>
      </c>
      <c r="G590" s="38">
        <v>44389</v>
      </c>
      <c r="H590" s="22">
        <f t="shared" si="56"/>
        <v>6</v>
      </c>
      <c r="I590" s="22">
        <v>15</v>
      </c>
      <c r="J590" s="39">
        <f t="shared" si="57"/>
        <v>6.3333333333333325E-2</v>
      </c>
      <c r="K590" s="35">
        <v>1436640</v>
      </c>
      <c r="L590" s="35">
        <v>837843.2</v>
      </c>
      <c r="M590" s="36">
        <v>0.06</v>
      </c>
      <c r="N590" s="35">
        <f t="shared" si="58"/>
        <v>1522838.4000000001</v>
      </c>
      <c r="O590" s="35">
        <f t="shared" si="59"/>
        <v>578678.59199999995</v>
      </c>
      <c r="P590" s="57">
        <f t="shared" si="60"/>
        <v>944159.80800000019</v>
      </c>
      <c r="Q590" s="53">
        <f t="shared" si="61"/>
        <v>849743.82720000017</v>
      </c>
    </row>
    <row r="591" spans="2:17" hidden="1" x14ac:dyDescent="0.25">
      <c r="B591" s="45">
        <v>585</v>
      </c>
      <c r="C591" s="22" t="s">
        <v>6466</v>
      </c>
      <c r="D591" s="22">
        <v>1200099570</v>
      </c>
      <c r="E591" s="23" t="s">
        <v>4561</v>
      </c>
      <c r="F591" s="22">
        <v>2015</v>
      </c>
      <c r="G591" s="38">
        <v>44389</v>
      </c>
      <c r="H591" s="22">
        <f t="shared" si="56"/>
        <v>6</v>
      </c>
      <c r="I591" s="22">
        <v>15</v>
      </c>
      <c r="J591" s="39">
        <f t="shared" si="57"/>
        <v>6.3333333333333325E-2</v>
      </c>
      <c r="K591" s="35">
        <v>1350363</v>
      </c>
      <c r="L591" s="35">
        <v>861829.92</v>
      </c>
      <c r="M591" s="36">
        <v>0.06</v>
      </c>
      <c r="N591" s="35">
        <f t="shared" si="58"/>
        <v>1431384.78</v>
      </c>
      <c r="O591" s="35">
        <f t="shared" si="59"/>
        <v>543926.21639999992</v>
      </c>
      <c r="P591" s="57">
        <f t="shared" si="60"/>
        <v>887458.56360000011</v>
      </c>
      <c r="Q591" s="53">
        <f t="shared" si="61"/>
        <v>798712.70724000013</v>
      </c>
    </row>
    <row r="592" spans="2:17" hidden="1" x14ac:dyDescent="0.25">
      <c r="B592" s="45">
        <v>586</v>
      </c>
      <c r="C592" s="22" t="s">
        <v>6466</v>
      </c>
      <c r="D592" s="22">
        <v>1200099670</v>
      </c>
      <c r="E592" s="23" t="s">
        <v>4562</v>
      </c>
      <c r="F592" s="22">
        <v>2015</v>
      </c>
      <c r="G592" s="38">
        <v>44389</v>
      </c>
      <c r="H592" s="22">
        <f t="shared" si="56"/>
        <v>6</v>
      </c>
      <c r="I592" s="22">
        <v>15</v>
      </c>
      <c r="J592" s="39">
        <f t="shared" si="57"/>
        <v>6.3333333333333325E-2</v>
      </c>
      <c r="K592" s="35">
        <v>1122375</v>
      </c>
      <c r="L592" s="35">
        <v>654565</v>
      </c>
      <c r="M592" s="36">
        <v>0.06</v>
      </c>
      <c r="N592" s="35">
        <f t="shared" si="58"/>
        <v>1189717.5</v>
      </c>
      <c r="O592" s="35">
        <f t="shared" si="59"/>
        <v>452092.64999999997</v>
      </c>
      <c r="P592" s="57">
        <f t="shared" si="60"/>
        <v>737624.85000000009</v>
      </c>
      <c r="Q592" s="53">
        <f t="shared" si="61"/>
        <v>663862.36500000011</v>
      </c>
    </row>
    <row r="593" spans="2:17" hidden="1" x14ac:dyDescent="0.25">
      <c r="B593" s="45">
        <v>587</v>
      </c>
      <c r="C593" s="22" t="s">
        <v>6466</v>
      </c>
      <c r="D593" s="22">
        <v>1200099490</v>
      </c>
      <c r="E593" s="23" t="s">
        <v>4563</v>
      </c>
      <c r="F593" s="22">
        <v>2015</v>
      </c>
      <c r="G593" s="38">
        <v>44389</v>
      </c>
      <c r="H593" s="22">
        <f t="shared" si="56"/>
        <v>6</v>
      </c>
      <c r="I593" s="22">
        <v>15</v>
      </c>
      <c r="J593" s="39">
        <f t="shared" si="57"/>
        <v>6.3333333333333325E-2</v>
      </c>
      <c r="K593" s="35">
        <v>955116</v>
      </c>
      <c r="L593" s="35">
        <v>557020.17000000004</v>
      </c>
      <c r="M593" s="36">
        <v>0.06</v>
      </c>
      <c r="N593" s="35">
        <f t="shared" si="58"/>
        <v>1012422.9600000001</v>
      </c>
      <c r="O593" s="35">
        <f t="shared" si="59"/>
        <v>384720.72479999997</v>
      </c>
      <c r="P593" s="57">
        <f t="shared" si="60"/>
        <v>627702.23520000011</v>
      </c>
      <c r="Q593" s="53">
        <f t="shared" si="61"/>
        <v>564932.01168000011</v>
      </c>
    </row>
    <row r="594" spans="2:17" hidden="1" x14ac:dyDescent="0.25">
      <c r="B594" s="45">
        <v>588</v>
      </c>
      <c r="C594" s="22" t="s">
        <v>6466</v>
      </c>
      <c r="D594" s="22">
        <v>1200099600</v>
      </c>
      <c r="E594" s="23" t="s">
        <v>4564</v>
      </c>
      <c r="F594" s="22">
        <v>2015</v>
      </c>
      <c r="G594" s="38">
        <v>44389</v>
      </c>
      <c r="H594" s="22">
        <f t="shared" si="56"/>
        <v>6</v>
      </c>
      <c r="I594" s="22">
        <v>15</v>
      </c>
      <c r="J594" s="39">
        <f t="shared" si="57"/>
        <v>6.3333333333333325E-2</v>
      </c>
      <c r="K594" s="35">
        <v>575000</v>
      </c>
      <c r="L594" s="35">
        <v>335337.92</v>
      </c>
      <c r="M594" s="36">
        <v>0.06</v>
      </c>
      <c r="N594" s="35">
        <f t="shared" si="58"/>
        <v>609500</v>
      </c>
      <c r="O594" s="35">
        <f t="shared" si="59"/>
        <v>231609.99999999997</v>
      </c>
      <c r="P594" s="57">
        <f t="shared" si="60"/>
        <v>377890</v>
      </c>
      <c r="Q594" s="53">
        <f t="shared" si="61"/>
        <v>340101</v>
      </c>
    </row>
    <row r="595" spans="2:17" hidden="1" x14ac:dyDescent="0.25">
      <c r="B595" s="45">
        <v>589</v>
      </c>
      <c r="C595" s="22" t="s">
        <v>6466</v>
      </c>
      <c r="D595" s="22">
        <v>1200099660</v>
      </c>
      <c r="E595" s="23" t="s">
        <v>4565</v>
      </c>
      <c r="F595" s="22">
        <v>2015</v>
      </c>
      <c r="G595" s="38">
        <v>44389</v>
      </c>
      <c r="H595" s="22">
        <f t="shared" si="56"/>
        <v>6</v>
      </c>
      <c r="I595" s="22">
        <v>15</v>
      </c>
      <c r="J595" s="39">
        <f t="shared" si="57"/>
        <v>6.3333333333333325E-2</v>
      </c>
      <c r="K595" s="35">
        <v>515677</v>
      </c>
      <c r="L595" s="35">
        <v>300740.94</v>
      </c>
      <c r="M595" s="36">
        <v>0.06</v>
      </c>
      <c r="N595" s="35">
        <f t="shared" si="58"/>
        <v>546617.62</v>
      </c>
      <c r="O595" s="35">
        <f t="shared" si="59"/>
        <v>207714.69559999998</v>
      </c>
      <c r="P595" s="57">
        <f t="shared" si="60"/>
        <v>338902.92440000002</v>
      </c>
      <c r="Q595" s="53">
        <f t="shared" si="61"/>
        <v>305012.63196000003</v>
      </c>
    </row>
    <row r="596" spans="2:17" hidden="1" x14ac:dyDescent="0.25">
      <c r="B596" s="45">
        <v>590</v>
      </c>
      <c r="C596" s="22" t="s">
        <v>6466</v>
      </c>
      <c r="D596" s="22">
        <v>1200099650</v>
      </c>
      <c r="E596" s="23" t="s">
        <v>4566</v>
      </c>
      <c r="F596" s="22">
        <v>2015</v>
      </c>
      <c r="G596" s="38">
        <v>44389</v>
      </c>
      <c r="H596" s="22">
        <f t="shared" si="56"/>
        <v>6</v>
      </c>
      <c r="I596" s="22">
        <v>15</v>
      </c>
      <c r="J596" s="39">
        <f t="shared" si="57"/>
        <v>6.3333333333333325E-2</v>
      </c>
      <c r="K596" s="35">
        <v>489786</v>
      </c>
      <c r="L596" s="35">
        <v>285641.39</v>
      </c>
      <c r="M596" s="36">
        <v>0.06</v>
      </c>
      <c r="N596" s="35">
        <f t="shared" si="58"/>
        <v>519173.16000000003</v>
      </c>
      <c r="O596" s="35">
        <f t="shared" si="59"/>
        <v>197285.8008</v>
      </c>
      <c r="P596" s="57">
        <f t="shared" si="60"/>
        <v>321887.35920000006</v>
      </c>
      <c r="Q596" s="53">
        <f t="shared" si="61"/>
        <v>289698.62328000006</v>
      </c>
    </row>
    <row r="597" spans="2:17" hidden="1" x14ac:dyDescent="0.25">
      <c r="B597" s="45">
        <v>591</v>
      </c>
      <c r="C597" s="22" t="s">
        <v>6466</v>
      </c>
      <c r="D597" s="22">
        <v>1200099550</v>
      </c>
      <c r="E597" s="23" t="s">
        <v>4567</v>
      </c>
      <c r="F597" s="22">
        <v>2015</v>
      </c>
      <c r="G597" s="38">
        <v>44389</v>
      </c>
      <c r="H597" s="22">
        <f t="shared" si="56"/>
        <v>6</v>
      </c>
      <c r="I597" s="22">
        <v>15</v>
      </c>
      <c r="J597" s="39">
        <f t="shared" si="57"/>
        <v>6.3333333333333325E-2</v>
      </c>
      <c r="K597" s="35">
        <v>360000</v>
      </c>
      <c r="L597" s="35">
        <v>209950.67</v>
      </c>
      <c r="M597" s="36">
        <v>0.06</v>
      </c>
      <c r="N597" s="35">
        <f t="shared" si="58"/>
        <v>381600</v>
      </c>
      <c r="O597" s="35">
        <f t="shared" si="59"/>
        <v>145007.99999999997</v>
      </c>
      <c r="P597" s="57">
        <f t="shared" si="60"/>
        <v>236592.00000000003</v>
      </c>
      <c r="Q597" s="53">
        <f t="shared" si="61"/>
        <v>212932.80000000002</v>
      </c>
    </row>
    <row r="598" spans="2:17" hidden="1" x14ac:dyDescent="0.25">
      <c r="B598" s="45">
        <v>592</v>
      </c>
      <c r="C598" s="22" t="s">
        <v>6466</v>
      </c>
      <c r="D598" s="22">
        <v>1200103030</v>
      </c>
      <c r="E598" s="23" t="s">
        <v>4568</v>
      </c>
      <c r="F598" s="22">
        <v>2015</v>
      </c>
      <c r="G598" s="38">
        <v>44389</v>
      </c>
      <c r="H598" s="22">
        <f t="shared" si="56"/>
        <v>6</v>
      </c>
      <c r="I598" s="22">
        <v>5</v>
      </c>
      <c r="J598" s="39">
        <f t="shared" si="57"/>
        <v>0.19</v>
      </c>
      <c r="K598" s="35">
        <v>348750</v>
      </c>
      <c r="L598" s="35">
        <v>217116.42</v>
      </c>
      <c r="M598" s="36">
        <v>0.06</v>
      </c>
      <c r="N598" s="35">
        <f t="shared" si="58"/>
        <v>369675</v>
      </c>
      <c r="O598" s="35">
        <f t="shared" si="59"/>
        <v>421429.50000000006</v>
      </c>
      <c r="P598" s="57">
        <f t="shared" si="60"/>
        <v>18483.75</v>
      </c>
      <c r="Q598" s="53">
        <f t="shared" si="61"/>
        <v>18483.75</v>
      </c>
    </row>
    <row r="599" spans="2:17" hidden="1" x14ac:dyDescent="0.25">
      <c r="B599" s="45">
        <v>593</v>
      </c>
      <c r="C599" s="22" t="s">
        <v>6466</v>
      </c>
      <c r="D599" s="22">
        <v>1200104250</v>
      </c>
      <c r="E599" s="23" t="s">
        <v>4569</v>
      </c>
      <c r="F599" s="22">
        <v>2015</v>
      </c>
      <c r="G599" s="38">
        <v>44389</v>
      </c>
      <c r="H599" s="22">
        <f t="shared" si="56"/>
        <v>6</v>
      </c>
      <c r="I599" s="22">
        <v>3</v>
      </c>
      <c r="J599" s="39">
        <f t="shared" si="57"/>
        <v>0.31666666666666665</v>
      </c>
      <c r="K599" s="35">
        <v>275801.2</v>
      </c>
      <c r="L599" s="35">
        <v>175569.97</v>
      </c>
      <c r="M599" s="36">
        <v>0.06</v>
      </c>
      <c r="N599" s="35">
        <f t="shared" si="58"/>
        <v>292349.27200000006</v>
      </c>
      <c r="O599" s="35">
        <f t="shared" si="59"/>
        <v>555463.61680000008</v>
      </c>
      <c r="P599" s="57">
        <f t="shared" si="60"/>
        <v>14617.463600000003</v>
      </c>
      <c r="Q599" s="53">
        <f t="shared" si="61"/>
        <v>14617.463600000003</v>
      </c>
    </row>
    <row r="600" spans="2:17" hidden="1" x14ac:dyDescent="0.25">
      <c r="B600" s="45">
        <v>594</v>
      </c>
      <c r="C600" s="22" t="s">
        <v>6466</v>
      </c>
      <c r="D600" s="22">
        <v>1200099610</v>
      </c>
      <c r="E600" s="23" t="s">
        <v>4570</v>
      </c>
      <c r="F600" s="22">
        <v>2015</v>
      </c>
      <c r="G600" s="38">
        <v>44389</v>
      </c>
      <c r="H600" s="22">
        <f t="shared" si="56"/>
        <v>6</v>
      </c>
      <c r="I600" s="22">
        <v>15</v>
      </c>
      <c r="J600" s="39">
        <f t="shared" si="57"/>
        <v>6.3333333333333325E-2</v>
      </c>
      <c r="K600" s="35">
        <v>261200</v>
      </c>
      <c r="L600" s="35">
        <v>152330.91</v>
      </c>
      <c r="M600" s="36">
        <v>0.06</v>
      </c>
      <c r="N600" s="35">
        <f t="shared" si="58"/>
        <v>276872</v>
      </c>
      <c r="O600" s="35">
        <f t="shared" si="59"/>
        <v>105211.35999999999</v>
      </c>
      <c r="P600" s="57">
        <f t="shared" si="60"/>
        <v>171660.64</v>
      </c>
      <c r="Q600" s="53">
        <f t="shared" si="61"/>
        <v>154494.57600000003</v>
      </c>
    </row>
    <row r="601" spans="2:17" hidden="1" x14ac:dyDescent="0.25">
      <c r="B601" s="45">
        <v>595</v>
      </c>
      <c r="C601" s="22" t="s">
        <v>6466</v>
      </c>
      <c r="D601" s="22">
        <v>1200099580</v>
      </c>
      <c r="E601" s="23" t="s">
        <v>4571</v>
      </c>
      <c r="F601" s="22">
        <v>2015</v>
      </c>
      <c r="G601" s="38">
        <v>44389</v>
      </c>
      <c r="H601" s="22">
        <f t="shared" si="56"/>
        <v>6</v>
      </c>
      <c r="I601" s="22">
        <v>15</v>
      </c>
      <c r="J601" s="39">
        <f t="shared" si="57"/>
        <v>6.3333333333333325E-2</v>
      </c>
      <c r="K601" s="35">
        <v>194365</v>
      </c>
      <c r="L601" s="35">
        <v>113352.96000000001</v>
      </c>
      <c r="M601" s="36">
        <v>0.06</v>
      </c>
      <c r="N601" s="35">
        <f t="shared" si="58"/>
        <v>206026.90000000002</v>
      </c>
      <c r="O601" s="35">
        <f t="shared" si="59"/>
        <v>78290.221999999994</v>
      </c>
      <c r="P601" s="57">
        <f t="shared" si="60"/>
        <v>127736.67800000003</v>
      </c>
      <c r="Q601" s="53">
        <f t="shared" si="61"/>
        <v>114963.01020000003</v>
      </c>
    </row>
    <row r="602" spans="2:17" hidden="1" x14ac:dyDescent="0.25">
      <c r="B602" s="45">
        <v>596</v>
      </c>
      <c r="C602" s="22" t="s">
        <v>6466</v>
      </c>
      <c r="D602" s="22">
        <v>1200101000</v>
      </c>
      <c r="E602" s="23" t="s">
        <v>4572</v>
      </c>
      <c r="F602" s="22">
        <v>2015</v>
      </c>
      <c r="G602" s="38">
        <v>44389</v>
      </c>
      <c r="H602" s="22">
        <f t="shared" si="56"/>
        <v>6</v>
      </c>
      <c r="I602" s="22">
        <v>8</v>
      </c>
      <c r="J602" s="39">
        <f t="shared" si="57"/>
        <v>0.11874999999999999</v>
      </c>
      <c r="K602" s="35">
        <v>154553</v>
      </c>
      <c r="L602" s="35">
        <v>93543.51</v>
      </c>
      <c r="M602" s="36">
        <v>0.06</v>
      </c>
      <c r="N602" s="35">
        <f t="shared" si="58"/>
        <v>163826.18000000002</v>
      </c>
      <c r="O602" s="35">
        <f t="shared" si="59"/>
        <v>116726.15325</v>
      </c>
      <c r="P602" s="57">
        <f t="shared" si="60"/>
        <v>47100.026750000019</v>
      </c>
      <c r="Q602" s="53">
        <f t="shared" si="61"/>
        <v>42390.024075000016</v>
      </c>
    </row>
    <row r="603" spans="2:17" hidden="1" x14ac:dyDescent="0.25">
      <c r="B603" s="45">
        <v>597</v>
      </c>
      <c r="C603" s="22" t="s">
        <v>6466</v>
      </c>
      <c r="D603" s="22">
        <v>1200099590</v>
      </c>
      <c r="E603" s="23" t="s">
        <v>4573</v>
      </c>
      <c r="F603" s="22">
        <v>2015</v>
      </c>
      <c r="G603" s="38">
        <v>44389</v>
      </c>
      <c r="H603" s="22">
        <f t="shared" si="56"/>
        <v>6</v>
      </c>
      <c r="I603" s="22">
        <v>5</v>
      </c>
      <c r="J603" s="39">
        <f t="shared" si="57"/>
        <v>0.19</v>
      </c>
      <c r="K603" s="35">
        <v>86050</v>
      </c>
      <c r="L603" s="35">
        <v>50184.04</v>
      </c>
      <c r="M603" s="36">
        <v>0.06</v>
      </c>
      <c r="N603" s="35">
        <f t="shared" si="58"/>
        <v>91213</v>
      </c>
      <c r="O603" s="35">
        <f t="shared" si="59"/>
        <v>103982.82</v>
      </c>
      <c r="P603" s="57">
        <f t="shared" si="60"/>
        <v>4560.6500000000005</v>
      </c>
      <c r="Q603" s="53">
        <f t="shared" si="61"/>
        <v>4560.6500000000005</v>
      </c>
    </row>
    <row r="604" spans="2:17" hidden="1" x14ac:dyDescent="0.25">
      <c r="B604" s="45">
        <v>598</v>
      </c>
      <c r="C604" s="22" t="s">
        <v>6466</v>
      </c>
      <c r="D604" s="22">
        <v>1200102690</v>
      </c>
      <c r="E604" s="23" t="s">
        <v>4574</v>
      </c>
      <c r="F604" s="22">
        <v>2015</v>
      </c>
      <c r="G604" s="38">
        <v>44389</v>
      </c>
      <c r="H604" s="22">
        <f t="shared" si="56"/>
        <v>6</v>
      </c>
      <c r="I604" s="22">
        <v>5</v>
      </c>
      <c r="J604" s="39">
        <f t="shared" si="57"/>
        <v>0.19</v>
      </c>
      <c r="K604" s="35">
        <v>70090.3</v>
      </c>
      <c r="L604" s="35">
        <v>44503.28</v>
      </c>
      <c r="M604" s="36">
        <v>0.06</v>
      </c>
      <c r="N604" s="35">
        <f t="shared" si="58"/>
        <v>74295.718000000008</v>
      </c>
      <c r="O604" s="35">
        <f t="shared" si="59"/>
        <v>84697.118520000018</v>
      </c>
      <c r="P604" s="57">
        <f t="shared" si="60"/>
        <v>3714.7859000000008</v>
      </c>
      <c r="Q604" s="53">
        <f t="shared" si="61"/>
        <v>3714.7859000000008</v>
      </c>
    </row>
    <row r="605" spans="2:17" hidden="1" x14ac:dyDescent="0.25">
      <c r="B605" s="45">
        <v>599</v>
      </c>
      <c r="C605" s="22" t="s">
        <v>6466</v>
      </c>
      <c r="D605" s="22">
        <v>1200100690</v>
      </c>
      <c r="E605" s="23" t="s">
        <v>4575</v>
      </c>
      <c r="F605" s="22">
        <v>2015</v>
      </c>
      <c r="G605" s="38">
        <v>44389</v>
      </c>
      <c r="H605" s="22">
        <f t="shared" si="56"/>
        <v>6</v>
      </c>
      <c r="I605" s="22">
        <v>5</v>
      </c>
      <c r="J605" s="39">
        <f t="shared" si="57"/>
        <v>0.19</v>
      </c>
      <c r="K605" s="35">
        <v>65132.6</v>
      </c>
      <c r="L605" s="35">
        <v>33726.980000000003</v>
      </c>
      <c r="M605" s="36">
        <v>0.06</v>
      </c>
      <c r="N605" s="35">
        <f t="shared" si="58"/>
        <v>69040.555999999997</v>
      </c>
      <c r="O605" s="35">
        <f t="shared" si="59"/>
        <v>78706.233840000001</v>
      </c>
      <c r="P605" s="57">
        <f t="shared" si="60"/>
        <v>3452.0277999999998</v>
      </c>
      <c r="Q605" s="53">
        <f t="shared" si="61"/>
        <v>3452.0277999999998</v>
      </c>
    </row>
    <row r="606" spans="2:17" hidden="1" x14ac:dyDescent="0.25">
      <c r="B606" s="45">
        <v>600</v>
      </c>
      <c r="C606" s="22" t="s">
        <v>6466</v>
      </c>
      <c r="D606" s="22">
        <v>1200102960</v>
      </c>
      <c r="E606" s="23" t="s">
        <v>4576</v>
      </c>
      <c r="F606" s="22">
        <v>2015</v>
      </c>
      <c r="G606" s="38">
        <v>44389</v>
      </c>
      <c r="H606" s="22">
        <f t="shared" si="56"/>
        <v>6</v>
      </c>
      <c r="I606" s="22">
        <v>15</v>
      </c>
      <c r="J606" s="39">
        <f t="shared" si="57"/>
        <v>6.3333333333333325E-2</v>
      </c>
      <c r="K606" s="35">
        <v>34515</v>
      </c>
      <c r="L606" s="35">
        <v>21588.1</v>
      </c>
      <c r="M606" s="36">
        <v>0.06</v>
      </c>
      <c r="N606" s="35">
        <f t="shared" si="58"/>
        <v>36585.9</v>
      </c>
      <c r="O606" s="35">
        <f t="shared" si="59"/>
        <v>13902.641999999998</v>
      </c>
      <c r="P606" s="57">
        <f t="shared" si="60"/>
        <v>22683.258000000002</v>
      </c>
      <c r="Q606" s="53">
        <f t="shared" si="61"/>
        <v>20414.932200000003</v>
      </c>
    </row>
    <row r="607" spans="2:17" hidden="1" x14ac:dyDescent="0.25">
      <c r="B607" s="45">
        <v>601</v>
      </c>
      <c r="C607" s="22" t="s">
        <v>6466</v>
      </c>
      <c r="D607" s="22">
        <v>1200101330</v>
      </c>
      <c r="E607" s="23" t="s">
        <v>4577</v>
      </c>
      <c r="F607" s="22">
        <v>2015</v>
      </c>
      <c r="G607" s="38">
        <v>44389</v>
      </c>
      <c r="H607" s="22">
        <f t="shared" si="56"/>
        <v>6</v>
      </c>
      <c r="I607" s="22">
        <v>15</v>
      </c>
      <c r="J607" s="39">
        <f t="shared" si="57"/>
        <v>6.3333333333333325E-2</v>
      </c>
      <c r="K607" s="35">
        <v>28800</v>
      </c>
      <c r="L607" s="35">
        <v>17945.34</v>
      </c>
      <c r="M607" s="36">
        <v>0.06</v>
      </c>
      <c r="N607" s="35">
        <f t="shared" si="58"/>
        <v>30528</v>
      </c>
      <c r="O607" s="35">
        <f t="shared" si="59"/>
        <v>11600.639999999998</v>
      </c>
      <c r="P607" s="57">
        <f t="shared" si="60"/>
        <v>18927.36</v>
      </c>
      <c r="Q607" s="53">
        <f t="shared" si="61"/>
        <v>17034.624</v>
      </c>
    </row>
    <row r="608" spans="2:17" hidden="1" x14ac:dyDescent="0.25">
      <c r="B608" s="45">
        <v>602</v>
      </c>
      <c r="C608" s="22" t="s">
        <v>6466</v>
      </c>
      <c r="D608" s="22">
        <v>1200102970</v>
      </c>
      <c r="E608" s="23" t="s">
        <v>4578</v>
      </c>
      <c r="F608" s="22">
        <v>2015</v>
      </c>
      <c r="G608" s="38">
        <v>44389</v>
      </c>
      <c r="H608" s="22">
        <f t="shared" si="56"/>
        <v>6</v>
      </c>
      <c r="I608" s="22">
        <v>15</v>
      </c>
      <c r="J608" s="39">
        <f t="shared" si="57"/>
        <v>6.3333333333333325E-2</v>
      </c>
      <c r="K608" s="35">
        <v>21100</v>
      </c>
      <c r="L608" s="35">
        <v>13197.41</v>
      </c>
      <c r="M608" s="36">
        <v>0.06</v>
      </c>
      <c r="N608" s="35">
        <f t="shared" si="58"/>
        <v>22366</v>
      </c>
      <c r="O608" s="35">
        <f t="shared" si="59"/>
        <v>8499.0799999999981</v>
      </c>
      <c r="P608" s="57">
        <f t="shared" si="60"/>
        <v>13866.920000000002</v>
      </c>
      <c r="Q608" s="53">
        <f t="shared" si="61"/>
        <v>12480.228000000003</v>
      </c>
    </row>
    <row r="609" spans="2:17" hidden="1" x14ac:dyDescent="0.25">
      <c r="B609" s="45">
        <v>603</v>
      </c>
      <c r="C609" s="22" t="s">
        <v>6466</v>
      </c>
      <c r="D609" s="22">
        <v>1200097840</v>
      </c>
      <c r="E609" s="23" t="s">
        <v>4579</v>
      </c>
      <c r="F609" s="22">
        <v>2015</v>
      </c>
      <c r="G609" s="38">
        <v>44389</v>
      </c>
      <c r="H609" s="22">
        <f t="shared" si="56"/>
        <v>6</v>
      </c>
      <c r="I609" s="22">
        <v>15</v>
      </c>
      <c r="J609" s="39">
        <f t="shared" si="57"/>
        <v>6.3333333333333325E-2</v>
      </c>
      <c r="K609" s="35">
        <v>16500</v>
      </c>
      <c r="L609" s="35">
        <v>9673.98</v>
      </c>
      <c r="M609" s="36">
        <v>0.06</v>
      </c>
      <c r="N609" s="35">
        <f t="shared" si="58"/>
        <v>17490</v>
      </c>
      <c r="O609" s="35">
        <f t="shared" si="59"/>
        <v>6646.1999999999989</v>
      </c>
      <c r="P609" s="57">
        <f t="shared" si="60"/>
        <v>10843.800000000001</v>
      </c>
      <c r="Q609" s="53">
        <f t="shared" si="61"/>
        <v>9759.4200000000019</v>
      </c>
    </row>
    <row r="610" spans="2:17" hidden="1" x14ac:dyDescent="0.25">
      <c r="B610" s="45">
        <v>604</v>
      </c>
      <c r="C610" s="22" t="s">
        <v>6466</v>
      </c>
      <c r="D610" s="22">
        <v>1200097800</v>
      </c>
      <c r="E610" s="23" t="s">
        <v>4580</v>
      </c>
      <c r="F610" s="22">
        <v>2015</v>
      </c>
      <c r="G610" s="38">
        <v>44389</v>
      </c>
      <c r="H610" s="22">
        <f t="shared" si="56"/>
        <v>6</v>
      </c>
      <c r="I610" s="22">
        <v>5</v>
      </c>
      <c r="J610" s="39">
        <f t="shared" si="57"/>
        <v>0.19</v>
      </c>
      <c r="K610" s="35">
        <v>13500</v>
      </c>
      <c r="L610" s="35">
        <v>7902.74</v>
      </c>
      <c r="M610" s="36">
        <v>0.06</v>
      </c>
      <c r="N610" s="35">
        <f t="shared" si="58"/>
        <v>14310</v>
      </c>
      <c r="O610" s="35">
        <f t="shared" si="59"/>
        <v>16313.400000000001</v>
      </c>
      <c r="P610" s="57">
        <f t="shared" si="60"/>
        <v>715.5</v>
      </c>
      <c r="Q610" s="53">
        <f t="shared" si="61"/>
        <v>715.5</v>
      </c>
    </row>
    <row r="611" spans="2:17" hidden="1" x14ac:dyDescent="0.25">
      <c r="B611" s="45">
        <v>605</v>
      </c>
      <c r="C611" s="22" t="s">
        <v>6466</v>
      </c>
      <c r="D611" s="22">
        <v>1200101030</v>
      </c>
      <c r="E611" s="23" t="s">
        <v>4581</v>
      </c>
      <c r="F611" s="22">
        <v>2015</v>
      </c>
      <c r="G611" s="38">
        <v>44389</v>
      </c>
      <c r="H611" s="22">
        <f t="shared" si="56"/>
        <v>6</v>
      </c>
      <c r="I611" s="22">
        <v>15</v>
      </c>
      <c r="J611" s="39">
        <f t="shared" si="57"/>
        <v>6.3333333333333325E-2</v>
      </c>
      <c r="K611" s="35">
        <v>12710</v>
      </c>
      <c r="L611" s="35">
        <v>8019.2</v>
      </c>
      <c r="M611" s="36">
        <v>0.06</v>
      </c>
      <c r="N611" s="35">
        <f t="shared" si="58"/>
        <v>13472.6</v>
      </c>
      <c r="O611" s="35">
        <f t="shared" si="59"/>
        <v>5119.5879999999997</v>
      </c>
      <c r="P611" s="57">
        <f t="shared" si="60"/>
        <v>8353.0120000000006</v>
      </c>
      <c r="Q611" s="53">
        <f t="shared" si="61"/>
        <v>7517.7108000000007</v>
      </c>
    </row>
    <row r="612" spans="2:17" hidden="1" x14ac:dyDescent="0.25">
      <c r="B612" s="45">
        <v>606</v>
      </c>
      <c r="C612" s="22" t="s">
        <v>6466</v>
      </c>
      <c r="D612" s="22">
        <v>1200101020</v>
      </c>
      <c r="E612" s="23" t="s">
        <v>4582</v>
      </c>
      <c r="F612" s="22">
        <v>2015</v>
      </c>
      <c r="G612" s="38">
        <v>44389</v>
      </c>
      <c r="H612" s="22">
        <f t="shared" si="56"/>
        <v>6</v>
      </c>
      <c r="I612" s="22">
        <v>5</v>
      </c>
      <c r="J612" s="39">
        <f t="shared" si="57"/>
        <v>0.19</v>
      </c>
      <c r="K612" s="35">
        <v>5576</v>
      </c>
      <c r="L612" s="35">
        <v>3948.02</v>
      </c>
      <c r="M612" s="36">
        <v>0.06</v>
      </c>
      <c r="N612" s="35">
        <f t="shared" si="58"/>
        <v>5910.56</v>
      </c>
      <c r="O612" s="35">
        <f t="shared" si="59"/>
        <v>6738.0384000000013</v>
      </c>
      <c r="P612" s="57">
        <f t="shared" si="60"/>
        <v>295.52800000000002</v>
      </c>
      <c r="Q612" s="53">
        <f t="shared" si="61"/>
        <v>295.52800000000002</v>
      </c>
    </row>
    <row r="613" spans="2:17" hidden="1" x14ac:dyDescent="0.25">
      <c r="B613" s="45">
        <v>607</v>
      </c>
      <c r="C613" s="22" t="s">
        <v>6466</v>
      </c>
      <c r="D613" s="22">
        <v>1200124420</v>
      </c>
      <c r="E613" s="23" t="s">
        <v>4583</v>
      </c>
      <c r="F613" s="22">
        <v>2016</v>
      </c>
      <c r="G613" s="38">
        <v>44389</v>
      </c>
      <c r="H613" s="22">
        <f t="shared" si="56"/>
        <v>5</v>
      </c>
      <c r="I613" s="22">
        <v>15</v>
      </c>
      <c r="J613" s="39">
        <f t="shared" si="57"/>
        <v>6.3333333333333325E-2</v>
      </c>
      <c r="K613" s="35">
        <v>1820050</v>
      </c>
      <c r="L613" s="35">
        <v>1239960.99</v>
      </c>
      <c r="M613" s="36">
        <v>0.06</v>
      </c>
      <c r="N613" s="35">
        <f t="shared" si="58"/>
        <v>1929253</v>
      </c>
      <c r="O613" s="35">
        <f t="shared" si="59"/>
        <v>610930.11666666658</v>
      </c>
      <c r="P613" s="57">
        <f t="shared" si="60"/>
        <v>1318322.8833333333</v>
      </c>
      <c r="Q613" s="53">
        <f t="shared" si="61"/>
        <v>1186490.595</v>
      </c>
    </row>
    <row r="614" spans="2:17" hidden="1" x14ac:dyDescent="0.25">
      <c r="B614" s="45">
        <v>608</v>
      </c>
      <c r="C614" s="22" t="s">
        <v>6466</v>
      </c>
      <c r="D614" s="22">
        <v>1200124400</v>
      </c>
      <c r="E614" s="23" t="s">
        <v>4584</v>
      </c>
      <c r="F614" s="22">
        <v>2016</v>
      </c>
      <c r="G614" s="38">
        <v>44389</v>
      </c>
      <c r="H614" s="22">
        <f t="shared" si="56"/>
        <v>5</v>
      </c>
      <c r="I614" s="22">
        <v>15</v>
      </c>
      <c r="J614" s="39">
        <f t="shared" si="57"/>
        <v>6.3333333333333325E-2</v>
      </c>
      <c r="K614" s="35">
        <v>1433989.29</v>
      </c>
      <c r="L614" s="35">
        <v>976946.11</v>
      </c>
      <c r="M614" s="36">
        <v>0.06</v>
      </c>
      <c r="N614" s="35">
        <f t="shared" si="58"/>
        <v>1520028.6474000001</v>
      </c>
      <c r="O614" s="35">
        <f t="shared" si="59"/>
        <v>481342.40501000005</v>
      </c>
      <c r="P614" s="57">
        <f t="shared" si="60"/>
        <v>1038686.24239</v>
      </c>
      <c r="Q614" s="53">
        <f t="shared" si="61"/>
        <v>934817.618151</v>
      </c>
    </row>
    <row r="615" spans="2:17" hidden="1" x14ac:dyDescent="0.25">
      <c r="B615" s="45">
        <v>609</v>
      </c>
      <c r="C615" s="22" t="s">
        <v>6466</v>
      </c>
      <c r="D615" s="22">
        <v>1200120930</v>
      </c>
      <c r="E615" s="23" t="s">
        <v>4585</v>
      </c>
      <c r="F615" s="22">
        <v>2016</v>
      </c>
      <c r="G615" s="38">
        <v>44389</v>
      </c>
      <c r="H615" s="22">
        <f t="shared" si="56"/>
        <v>5</v>
      </c>
      <c r="I615" s="22">
        <v>5</v>
      </c>
      <c r="J615" s="39">
        <f t="shared" si="57"/>
        <v>0.19</v>
      </c>
      <c r="K615" s="35">
        <v>1420000</v>
      </c>
      <c r="L615" s="35">
        <v>928000.48</v>
      </c>
      <c r="M615" s="36">
        <v>0.06</v>
      </c>
      <c r="N615" s="35">
        <f t="shared" si="58"/>
        <v>1505200</v>
      </c>
      <c r="O615" s="35">
        <f t="shared" si="59"/>
        <v>1429940</v>
      </c>
      <c r="P615" s="57">
        <f t="shared" si="60"/>
        <v>75260</v>
      </c>
      <c r="Q615" s="53">
        <f t="shared" si="61"/>
        <v>75260</v>
      </c>
    </row>
    <row r="616" spans="2:17" hidden="1" x14ac:dyDescent="0.25">
      <c r="B616" s="45">
        <v>610</v>
      </c>
      <c r="C616" s="22" t="s">
        <v>6466</v>
      </c>
      <c r="D616" s="22">
        <v>1200105760</v>
      </c>
      <c r="E616" s="23" t="s">
        <v>4586</v>
      </c>
      <c r="F616" s="22">
        <v>2016</v>
      </c>
      <c r="G616" s="38">
        <v>44389</v>
      </c>
      <c r="H616" s="22">
        <f t="shared" si="56"/>
        <v>5</v>
      </c>
      <c r="I616" s="22">
        <v>15</v>
      </c>
      <c r="J616" s="39">
        <f t="shared" si="57"/>
        <v>6.3333333333333325E-2</v>
      </c>
      <c r="K616" s="35">
        <v>835319.99</v>
      </c>
      <c r="L616" s="35">
        <v>551692.6</v>
      </c>
      <c r="M616" s="36">
        <v>0.06</v>
      </c>
      <c r="N616" s="35">
        <f t="shared" si="58"/>
        <v>885439.18940000003</v>
      </c>
      <c r="O616" s="35">
        <f t="shared" si="59"/>
        <v>280389.0766433333</v>
      </c>
      <c r="P616" s="57">
        <f t="shared" si="60"/>
        <v>605050.11275666673</v>
      </c>
      <c r="Q616" s="53">
        <f t="shared" si="61"/>
        <v>544545.10148100008</v>
      </c>
    </row>
    <row r="617" spans="2:17" hidden="1" x14ac:dyDescent="0.25">
      <c r="B617" s="45">
        <v>611</v>
      </c>
      <c r="C617" s="22" t="s">
        <v>6466</v>
      </c>
      <c r="D617" s="22">
        <v>1200120610</v>
      </c>
      <c r="E617" s="23" t="s">
        <v>4587</v>
      </c>
      <c r="F617" s="22">
        <v>2016</v>
      </c>
      <c r="G617" s="38">
        <v>44389</v>
      </c>
      <c r="H617" s="22">
        <f t="shared" si="56"/>
        <v>5</v>
      </c>
      <c r="I617" s="22">
        <v>5</v>
      </c>
      <c r="J617" s="39">
        <f t="shared" si="57"/>
        <v>0.19</v>
      </c>
      <c r="K617" s="35">
        <v>555647.93000000005</v>
      </c>
      <c r="L617" s="35">
        <v>363127.84</v>
      </c>
      <c r="M617" s="36">
        <v>0.06</v>
      </c>
      <c r="N617" s="35">
        <f t="shared" si="58"/>
        <v>588986.80580000009</v>
      </c>
      <c r="O617" s="35">
        <f t="shared" si="59"/>
        <v>559537.46551000001</v>
      </c>
      <c r="P617" s="57">
        <f t="shared" si="60"/>
        <v>29449.34029000008</v>
      </c>
      <c r="Q617" s="53">
        <f t="shared" si="61"/>
        <v>26504.406261000073</v>
      </c>
    </row>
    <row r="618" spans="2:17" hidden="1" x14ac:dyDescent="0.25">
      <c r="B618" s="45">
        <v>612</v>
      </c>
      <c r="C618" s="22" t="s">
        <v>6466</v>
      </c>
      <c r="D618" s="22">
        <v>1200124410</v>
      </c>
      <c r="E618" s="23" t="s">
        <v>4588</v>
      </c>
      <c r="F618" s="22">
        <v>2016</v>
      </c>
      <c r="G618" s="38">
        <v>44389</v>
      </c>
      <c r="H618" s="22">
        <f t="shared" si="56"/>
        <v>5</v>
      </c>
      <c r="I618" s="22">
        <v>15</v>
      </c>
      <c r="J618" s="39">
        <f t="shared" si="57"/>
        <v>6.3333333333333325E-2</v>
      </c>
      <c r="K618" s="35">
        <v>480000</v>
      </c>
      <c r="L618" s="35">
        <v>327013.69</v>
      </c>
      <c r="M618" s="36">
        <v>0.06</v>
      </c>
      <c r="N618" s="35">
        <f t="shared" si="58"/>
        <v>508800</v>
      </c>
      <c r="O618" s="35">
        <f t="shared" si="59"/>
        <v>161120</v>
      </c>
      <c r="P618" s="57">
        <f t="shared" si="60"/>
        <v>347680</v>
      </c>
      <c r="Q618" s="53">
        <f t="shared" si="61"/>
        <v>312912</v>
      </c>
    </row>
    <row r="619" spans="2:17" hidden="1" x14ac:dyDescent="0.25">
      <c r="B619" s="45">
        <v>613</v>
      </c>
      <c r="C619" s="22" t="s">
        <v>6466</v>
      </c>
      <c r="D619" s="22">
        <v>1200121900</v>
      </c>
      <c r="E619" s="23" t="s">
        <v>4589</v>
      </c>
      <c r="F619" s="22">
        <v>2016</v>
      </c>
      <c r="G619" s="38">
        <v>44389</v>
      </c>
      <c r="H619" s="22">
        <f t="shared" si="56"/>
        <v>5</v>
      </c>
      <c r="I619" s="22">
        <v>15</v>
      </c>
      <c r="J619" s="39">
        <f t="shared" si="57"/>
        <v>6.3333333333333325E-2</v>
      </c>
      <c r="K619" s="35">
        <v>431343</v>
      </c>
      <c r="L619" s="35">
        <v>305781.90000000002</v>
      </c>
      <c r="M619" s="36">
        <v>0.06</v>
      </c>
      <c r="N619" s="35">
        <f t="shared" si="58"/>
        <v>457223.58</v>
      </c>
      <c r="O619" s="35">
        <f t="shared" si="59"/>
        <v>144787.467</v>
      </c>
      <c r="P619" s="57">
        <f t="shared" si="60"/>
        <v>312436.11300000001</v>
      </c>
      <c r="Q619" s="53">
        <f t="shared" si="61"/>
        <v>281192.50170000002</v>
      </c>
    </row>
    <row r="620" spans="2:17" hidden="1" x14ac:dyDescent="0.25">
      <c r="B620" s="45">
        <v>614</v>
      </c>
      <c r="C620" s="22" t="s">
        <v>6466</v>
      </c>
      <c r="D620" s="22">
        <v>1200124430</v>
      </c>
      <c r="E620" s="23" t="s">
        <v>4590</v>
      </c>
      <c r="F620" s="22">
        <v>2016</v>
      </c>
      <c r="G620" s="38">
        <v>44389</v>
      </c>
      <c r="H620" s="22">
        <f t="shared" si="56"/>
        <v>5</v>
      </c>
      <c r="I620" s="22">
        <v>15</v>
      </c>
      <c r="J620" s="39">
        <f t="shared" si="57"/>
        <v>6.3333333333333325E-2</v>
      </c>
      <c r="K620" s="35">
        <v>406256</v>
      </c>
      <c r="L620" s="35">
        <v>276773.51</v>
      </c>
      <c r="M620" s="36">
        <v>0.06</v>
      </c>
      <c r="N620" s="35">
        <f t="shared" si="58"/>
        <v>430631.36000000004</v>
      </c>
      <c r="O620" s="35">
        <f t="shared" si="59"/>
        <v>136366.59733333334</v>
      </c>
      <c r="P620" s="57">
        <f t="shared" si="60"/>
        <v>294264.76266666671</v>
      </c>
      <c r="Q620" s="53">
        <f t="shared" si="61"/>
        <v>264838.28640000004</v>
      </c>
    </row>
    <row r="621" spans="2:17" hidden="1" x14ac:dyDescent="0.25">
      <c r="B621" s="45">
        <v>615</v>
      </c>
      <c r="C621" s="22" t="s">
        <v>6466</v>
      </c>
      <c r="D621" s="22">
        <v>1200124450</v>
      </c>
      <c r="E621" s="23" t="s">
        <v>4591</v>
      </c>
      <c r="F621" s="22">
        <v>2016</v>
      </c>
      <c r="G621" s="38">
        <v>44389</v>
      </c>
      <c r="H621" s="22">
        <f t="shared" si="56"/>
        <v>5</v>
      </c>
      <c r="I621" s="22">
        <v>5</v>
      </c>
      <c r="J621" s="39">
        <f t="shared" si="57"/>
        <v>0.19</v>
      </c>
      <c r="K621" s="35">
        <v>344250</v>
      </c>
      <c r="L621" s="35">
        <v>234530.14</v>
      </c>
      <c r="M621" s="36">
        <v>0.06</v>
      </c>
      <c r="N621" s="35">
        <f t="shared" si="58"/>
        <v>364905</v>
      </c>
      <c r="O621" s="35">
        <f t="shared" si="59"/>
        <v>346659.75</v>
      </c>
      <c r="P621" s="57">
        <f t="shared" si="60"/>
        <v>18245.25</v>
      </c>
      <c r="Q621" s="53">
        <f t="shared" si="61"/>
        <v>18245.25</v>
      </c>
    </row>
    <row r="622" spans="2:17" hidden="1" x14ac:dyDescent="0.25">
      <c r="B622" s="45">
        <v>616</v>
      </c>
      <c r="C622" s="22" t="s">
        <v>6466</v>
      </c>
      <c r="D622" s="22">
        <v>1200120540</v>
      </c>
      <c r="E622" s="23" t="s">
        <v>4592</v>
      </c>
      <c r="F622" s="22">
        <v>2016</v>
      </c>
      <c r="G622" s="38">
        <v>44389</v>
      </c>
      <c r="H622" s="22">
        <f t="shared" si="56"/>
        <v>5</v>
      </c>
      <c r="I622" s="22">
        <v>15</v>
      </c>
      <c r="J622" s="39">
        <f t="shared" si="57"/>
        <v>6.3333333333333325E-2</v>
      </c>
      <c r="K622" s="35">
        <v>289266</v>
      </c>
      <c r="L622" s="35">
        <v>189041.55</v>
      </c>
      <c r="M622" s="36">
        <v>0.06</v>
      </c>
      <c r="N622" s="35">
        <f t="shared" si="58"/>
        <v>306621.96000000002</v>
      </c>
      <c r="O622" s="35">
        <f t="shared" si="59"/>
        <v>97096.953999999998</v>
      </c>
      <c r="P622" s="57">
        <f t="shared" si="60"/>
        <v>209525.00600000002</v>
      </c>
      <c r="Q622" s="53">
        <f t="shared" si="61"/>
        <v>188572.50540000002</v>
      </c>
    </row>
    <row r="623" spans="2:17" hidden="1" x14ac:dyDescent="0.25">
      <c r="B623" s="45">
        <v>617</v>
      </c>
      <c r="C623" s="22" t="s">
        <v>6466</v>
      </c>
      <c r="D623" s="22">
        <v>1200105810</v>
      </c>
      <c r="E623" s="23" t="s">
        <v>4593</v>
      </c>
      <c r="F623" s="22">
        <v>2016</v>
      </c>
      <c r="G623" s="38">
        <v>44389</v>
      </c>
      <c r="H623" s="22">
        <f t="shared" si="56"/>
        <v>5</v>
      </c>
      <c r="I623" s="22">
        <v>15</v>
      </c>
      <c r="J623" s="39">
        <f t="shared" si="57"/>
        <v>6.3333333333333325E-2</v>
      </c>
      <c r="K623" s="35">
        <v>250287.1</v>
      </c>
      <c r="L623" s="35">
        <v>164489.57</v>
      </c>
      <c r="M623" s="36">
        <v>0.06</v>
      </c>
      <c r="N623" s="35">
        <f t="shared" si="58"/>
        <v>265304.326</v>
      </c>
      <c r="O623" s="35">
        <f t="shared" si="59"/>
        <v>84013.036566666662</v>
      </c>
      <c r="P623" s="57">
        <f t="shared" si="60"/>
        <v>181291.28943333332</v>
      </c>
      <c r="Q623" s="53">
        <f t="shared" si="61"/>
        <v>163162.16049000001</v>
      </c>
    </row>
    <row r="624" spans="2:17" hidden="1" x14ac:dyDescent="0.25">
      <c r="B624" s="45">
        <v>618</v>
      </c>
      <c r="C624" s="22" t="s">
        <v>6466</v>
      </c>
      <c r="D624" s="22">
        <v>1200120620</v>
      </c>
      <c r="E624" s="23" t="s">
        <v>4594</v>
      </c>
      <c r="F624" s="22">
        <v>2016</v>
      </c>
      <c r="G624" s="38">
        <v>44389</v>
      </c>
      <c r="H624" s="22">
        <f t="shared" si="56"/>
        <v>5</v>
      </c>
      <c r="I624" s="22">
        <v>15</v>
      </c>
      <c r="J624" s="39">
        <f t="shared" si="57"/>
        <v>6.3333333333333325E-2</v>
      </c>
      <c r="K624" s="35">
        <v>209379</v>
      </c>
      <c r="L624" s="35">
        <v>136833.67000000001</v>
      </c>
      <c r="M624" s="36">
        <v>0.06</v>
      </c>
      <c r="N624" s="35">
        <f t="shared" si="58"/>
        <v>221941.74000000002</v>
      </c>
      <c r="O624" s="35">
        <f t="shared" si="59"/>
        <v>70281.551000000007</v>
      </c>
      <c r="P624" s="57">
        <f t="shared" si="60"/>
        <v>151660.18900000001</v>
      </c>
      <c r="Q624" s="53">
        <f t="shared" si="61"/>
        <v>136494.17010000002</v>
      </c>
    </row>
    <row r="625" spans="2:17" hidden="1" x14ac:dyDescent="0.25">
      <c r="B625" s="45">
        <v>619</v>
      </c>
      <c r="C625" s="22" t="s">
        <v>6466</v>
      </c>
      <c r="D625" s="22">
        <v>1200121990</v>
      </c>
      <c r="E625" s="23" t="s">
        <v>4595</v>
      </c>
      <c r="F625" s="22">
        <v>2016</v>
      </c>
      <c r="G625" s="38">
        <v>44389</v>
      </c>
      <c r="H625" s="22">
        <f t="shared" si="56"/>
        <v>5</v>
      </c>
      <c r="I625" s="22">
        <v>15</v>
      </c>
      <c r="J625" s="39">
        <f t="shared" si="57"/>
        <v>6.3333333333333325E-2</v>
      </c>
      <c r="K625" s="35">
        <v>195750</v>
      </c>
      <c r="L625" s="35">
        <v>129856.42</v>
      </c>
      <c r="M625" s="36">
        <v>0.06</v>
      </c>
      <c r="N625" s="35">
        <f t="shared" si="58"/>
        <v>207495</v>
      </c>
      <c r="O625" s="35">
        <f t="shared" si="59"/>
        <v>65706.75</v>
      </c>
      <c r="P625" s="57">
        <f t="shared" si="60"/>
        <v>141788.25</v>
      </c>
      <c r="Q625" s="53">
        <f t="shared" si="61"/>
        <v>127609.425</v>
      </c>
    </row>
    <row r="626" spans="2:17" hidden="1" x14ac:dyDescent="0.25">
      <c r="B626" s="45">
        <v>620</v>
      </c>
      <c r="C626" s="22" t="s">
        <v>6466</v>
      </c>
      <c r="D626" s="22">
        <v>1200120660</v>
      </c>
      <c r="E626" s="23" t="s">
        <v>4596</v>
      </c>
      <c r="F626" s="22">
        <v>2016</v>
      </c>
      <c r="G626" s="38">
        <v>44389</v>
      </c>
      <c r="H626" s="22">
        <f t="shared" si="56"/>
        <v>5</v>
      </c>
      <c r="I626" s="22">
        <v>15</v>
      </c>
      <c r="J626" s="39">
        <f t="shared" si="57"/>
        <v>6.3333333333333325E-2</v>
      </c>
      <c r="K626" s="35">
        <v>160816</v>
      </c>
      <c r="L626" s="35">
        <v>105096.69</v>
      </c>
      <c r="M626" s="36">
        <v>0.06</v>
      </c>
      <c r="N626" s="35">
        <f t="shared" si="58"/>
        <v>170464.96000000002</v>
      </c>
      <c r="O626" s="35">
        <f t="shared" si="59"/>
        <v>53980.570666666674</v>
      </c>
      <c r="P626" s="57">
        <f t="shared" si="60"/>
        <v>116484.38933333335</v>
      </c>
      <c r="Q626" s="53">
        <f t="shared" si="61"/>
        <v>104835.95040000002</v>
      </c>
    </row>
    <row r="627" spans="2:17" hidden="1" x14ac:dyDescent="0.25">
      <c r="B627" s="45">
        <v>621</v>
      </c>
      <c r="C627" s="22" t="s">
        <v>6466</v>
      </c>
      <c r="D627" s="22">
        <v>1200120560</v>
      </c>
      <c r="E627" s="23" t="s">
        <v>3287</v>
      </c>
      <c r="F627" s="22">
        <v>2016</v>
      </c>
      <c r="G627" s="38">
        <v>44389</v>
      </c>
      <c r="H627" s="22">
        <f t="shared" si="56"/>
        <v>5</v>
      </c>
      <c r="I627" s="22">
        <v>15</v>
      </c>
      <c r="J627" s="39">
        <f t="shared" si="57"/>
        <v>6.3333333333333325E-2</v>
      </c>
      <c r="K627" s="35">
        <v>159997</v>
      </c>
      <c r="L627" s="35">
        <v>104561.46</v>
      </c>
      <c r="M627" s="36">
        <v>0.06</v>
      </c>
      <c r="N627" s="35">
        <f t="shared" si="58"/>
        <v>169596.82</v>
      </c>
      <c r="O627" s="35">
        <f t="shared" si="59"/>
        <v>53705.659666666666</v>
      </c>
      <c r="P627" s="57">
        <f t="shared" si="60"/>
        <v>115891.16033333333</v>
      </c>
      <c r="Q627" s="53">
        <f t="shared" si="61"/>
        <v>104302.04430000001</v>
      </c>
    </row>
    <row r="628" spans="2:17" hidden="1" x14ac:dyDescent="0.25">
      <c r="B628" s="45">
        <v>622</v>
      </c>
      <c r="C628" s="22" t="s">
        <v>6466</v>
      </c>
      <c r="D628" s="22">
        <v>1200120670</v>
      </c>
      <c r="E628" s="23" t="s">
        <v>4597</v>
      </c>
      <c r="F628" s="22">
        <v>2016</v>
      </c>
      <c r="G628" s="38">
        <v>44389</v>
      </c>
      <c r="H628" s="22">
        <f t="shared" si="56"/>
        <v>5</v>
      </c>
      <c r="I628" s="22">
        <v>5</v>
      </c>
      <c r="J628" s="39">
        <f t="shared" si="57"/>
        <v>0.19</v>
      </c>
      <c r="K628" s="35">
        <v>154747</v>
      </c>
      <c r="L628" s="35">
        <v>101130.47</v>
      </c>
      <c r="M628" s="36">
        <v>0.06</v>
      </c>
      <c r="N628" s="35">
        <f t="shared" si="58"/>
        <v>164031.82</v>
      </c>
      <c r="O628" s="35">
        <f t="shared" si="59"/>
        <v>155830.22899999999</v>
      </c>
      <c r="P628" s="57">
        <f t="shared" si="60"/>
        <v>8201.5910000000149</v>
      </c>
      <c r="Q628" s="53">
        <f t="shared" si="61"/>
        <v>7381.4319000000132</v>
      </c>
    </row>
    <row r="629" spans="2:17" hidden="1" x14ac:dyDescent="0.25">
      <c r="B629" s="45">
        <v>623</v>
      </c>
      <c r="C629" s="22" t="s">
        <v>6466</v>
      </c>
      <c r="D629" s="22">
        <v>1200116320</v>
      </c>
      <c r="E629" s="23" t="s">
        <v>4598</v>
      </c>
      <c r="F629" s="22">
        <v>2016</v>
      </c>
      <c r="G629" s="38">
        <v>44389</v>
      </c>
      <c r="H629" s="22">
        <f t="shared" si="56"/>
        <v>5</v>
      </c>
      <c r="I629" s="22">
        <v>5</v>
      </c>
      <c r="J629" s="39">
        <f t="shared" si="57"/>
        <v>0.19</v>
      </c>
      <c r="K629" s="35">
        <v>137613.38</v>
      </c>
      <c r="L629" s="35">
        <v>91340.06</v>
      </c>
      <c r="M629" s="36">
        <v>0.06</v>
      </c>
      <c r="N629" s="35">
        <f t="shared" si="58"/>
        <v>145870.18280000001</v>
      </c>
      <c r="O629" s="35">
        <f t="shared" si="59"/>
        <v>138576.67366</v>
      </c>
      <c r="P629" s="57">
        <f t="shared" si="60"/>
        <v>7293.5091400000092</v>
      </c>
      <c r="Q629" s="53">
        <f t="shared" si="61"/>
        <v>6564.1582260000087</v>
      </c>
    </row>
    <row r="630" spans="2:17" hidden="1" x14ac:dyDescent="0.25">
      <c r="B630" s="45">
        <v>624</v>
      </c>
      <c r="C630" s="22" t="s">
        <v>6466</v>
      </c>
      <c r="D630" s="22">
        <v>1200124050</v>
      </c>
      <c r="E630" s="23" t="s">
        <v>4599</v>
      </c>
      <c r="F630" s="22">
        <v>2016</v>
      </c>
      <c r="G630" s="38">
        <v>44389</v>
      </c>
      <c r="H630" s="22">
        <f t="shared" si="56"/>
        <v>5</v>
      </c>
      <c r="I630" s="22">
        <v>15</v>
      </c>
      <c r="J630" s="39">
        <f t="shared" si="57"/>
        <v>6.3333333333333325E-2</v>
      </c>
      <c r="K630" s="35">
        <v>137200</v>
      </c>
      <c r="L630" s="35">
        <v>93922.48</v>
      </c>
      <c r="M630" s="36">
        <v>0.06</v>
      </c>
      <c r="N630" s="35">
        <f t="shared" si="58"/>
        <v>145432</v>
      </c>
      <c r="O630" s="35">
        <f t="shared" si="59"/>
        <v>46053.466666666667</v>
      </c>
      <c r="P630" s="57">
        <f t="shared" si="60"/>
        <v>99378.533333333326</v>
      </c>
      <c r="Q630" s="53">
        <f t="shared" si="61"/>
        <v>89440.68</v>
      </c>
    </row>
    <row r="631" spans="2:17" hidden="1" x14ac:dyDescent="0.25">
      <c r="B631" s="45">
        <v>625</v>
      </c>
      <c r="C631" s="22" t="s">
        <v>6466</v>
      </c>
      <c r="D631" s="22">
        <v>1200120600</v>
      </c>
      <c r="E631" s="23" t="s">
        <v>4600</v>
      </c>
      <c r="F631" s="22">
        <v>2016</v>
      </c>
      <c r="G631" s="38">
        <v>44389</v>
      </c>
      <c r="H631" s="22">
        <f t="shared" si="56"/>
        <v>5</v>
      </c>
      <c r="I631" s="22">
        <v>15</v>
      </c>
      <c r="J631" s="39">
        <f t="shared" si="57"/>
        <v>6.3333333333333325E-2</v>
      </c>
      <c r="K631" s="35">
        <v>132517.4</v>
      </c>
      <c r="L631" s="35">
        <v>86602.98</v>
      </c>
      <c r="M631" s="36">
        <v>0.06</v>
      </c>
      <c r="N631" s="35">
        <f t="shared" si="58"/>
        <v>140468.44399999999</v>
      </c>
      <c r="O631" s="35">
        <f t="shared" si="59"/>
        <v>44481.673933333324</v>
      </c>
      <c r="P631" s="57">
        <f t="shared" si="60"/>
        <v>95986.770066666664</v>
      </c>
      <c r="Q631" s="53">
        <f t="shared" si="61"/>
        <v>86388.093059999999</v>
      </c>
    </row>
    <row r="632" spans="2:17" hidden="1" x14ac:dyDescent="0.25">
      <c r="B632" s="45">
        <v>626</v>
      </c>
      <c r="C632" s="22" t="s">
        <v>6466</v>
      </c>
      <c r="D632" s="22">
        <v>1200124440</v>
      </c>
      <c r="E632" s="23" t="s">
        <v>4601</v>
      </c>
      <c r="F632" s="22">
        <v>2016</v>
      </c>
      <c r="G632" s="38">
        <v>44389</v>
      </c>
      <c r="H632" s="22">
        <f t="shared" si="56"/>
        <v>5</v>
      </c>
      <c r="I632" s="22">
        <v>3</v>
      </c>
      <c r="J632" s="39">
        <f t="shared" si="57"/>
        <v>0.31666666666666665</v>
      </c>
      <c r="K632" s="35">
        <v>107000</v>
      </c>
      <c r="L632" s="35">
        <v>72896.820000000007</v>
      </c>
      <c r="M632" s="36">
        <v>0.06</v>
      </c>
      <c r="N632" s="35">
        <f t="shared" si="58"/>
        <v>113420</v>
      </c>
      <c r="O632" s="35">
        <f t="shared" si="59"/>
        <v>179581.66666666666</v>
      </c>
      <c r="P632" s="57">
        <f t="shared" si="60"/>
        <v>5671</v>
      </c>
      <c r="Q632" s="53">
        <f t="shared" si="61"/>
        <v>5671</v>
      </c>
    </row>
    <row r="633" spans="2:17" hidden="1" x14ac:dyDescent="0.25">
      <c r="B633" s="45">
        <v>627</v>
      </c>
      <c r="C633" s="22" t="s">
        <v>6466</v>
      </c>
      <c r="D633" s="22">
        <v>1200120550</v>
      </c>
      <c r="E633" s="23" t="s">
        <v>3287</v>
      </c>
      <c r="F633" s="22">
        <v>2016</v>
      </c>
      <c r="G633" s="38">
        <v>44389</v>
      </c>
      <c r="H633" s="22">
        <f t="shared" si="56"/>
        <v>5</v>
      </c>
      <c r="I633" s="22">
        <v>5</v>
      </c>
      <c r="J633" s="39">
        <f t="shared" si="57"/>
        <v>0.19</v>
      </c>
      <c r="K633" s="35">
        <v>106973</v>
      </c>
      <c r="L633" s="35">
        <v>69909.16</v>
      </c>
      <c r="M633" s="36">
        <v>0.06</v>
      </c>
      <c r="N633" s="35">
        <f t="shared" si="58"/>
        <v>113391.38</v>
      </c>
      <c r="O633" s="35">
        <f t="shared" si="59"/>
        <v>107721.811</v>
      </c>
      <c r="P633" s="57">
        <f t="shared" si="60"/>
        <v>5669.5690000000031</v>
      </c>
      <c r="Q633" s="53">
        <f t="shared" si="61"/>
        <v>5669.5690000000031</v>
      </c>
    </row>
    <row r="634" spans="2:17" hidden="1" x14ac:dyDescent="0.25">
      <c r="B634" s="45">
        <v>628</v>
      </c>
      <c r="C634" s="22" t="s">
        <v>6466</v>
      </c>
      <c r="D634" s="22">
        <v>1200120530</v>
      </c>
      <c r="E634" s="23" t="s">
        <v>4602</v>
      </c>
      <c r="F634" s="22">
        <v>2016</v>
      </c>
      <c r="G634" s="38">
        <v>44389</v>
      </c>
      <c r="H634" s="22">
        <f t="shared" si="56"/>
        <v>5</v>
      </c>
      <c r="I634" s="22">
        <v>3</v>
      </c>
      <c r="J634" s="39">
        <f t="shared" si="57"/>
        <v>0.31666666666666665</v>
      </c>
      <c r="K634" s="35">
        <v>98614</v>
      </c>
      <c r="L634" s="35">
        <v>64446.35</v>
      </c>
      <c r="M634" s="36">
        <v>0.06</v>
      </c>
      <c r="N634" s="35">
        <f t="shared" si="58"/>
        <v>104530.84000000001</v>
      </c>
      <c r="O634" s="35">
        <f t="shared" si="59"/>
        <v>165507.16333333333</v>
      </c>
      <c r="P634" s="57">
        <f t="shared" si="60"/>
        <v>5226.5420000000013</v>
      </c>
      <c r="Q634" s="53">
        <f t="shared" si="61"/>
        <v>5226.5420000000013</v>
      </c>
    </row>
    <row r="635" spans="2:17" hidden="1" x14ac:dyDescent="0.25">
      <c r="B635" s="45">
        <v>629</v>
      </c>
      <c r="C635" s="22" t="s">
        <v>6466</v>
      </c>
      <c r="D635" s="22">
        <v>1200124460</v>
      </c>
      <c r="E635" s="23" t="s">
        <v>4603</v>
      </c>
      <c r="F635" s="22">
        <v>2016</v>
      </c>
      <c r="G635" s="38">
        <v>44389</v>
      </c>
      <c r="H635" s="22">
        <f t="shared" si="56"/>
        <v>5</v>
      </c>
      <c r="I635" s="22">
        <v>5</v>
      </c>
      <c r="J635" s="39">
        <f t="shared" si="57"/>
        <v>0.19</v>
      </c>
      <c r="K635" s="35">
        <v>98496</v>
      </c>
      <c r="L635" s="35">
        <v>67103.210000000006</v>
      </c>
      <c r="M635" s="36">
        <v>0.06</v>
      </c>
      <c r="N635" s="35">
        <f t="shared" si="58"/>
        <v>104405.76000000001</v>
      </c>
      <c r="O635" s="35">
        <f t="shared" si="59"/>
        <v>99185.472000000009</v>
      </c>
      <c r="P635" s="57">
        <f t="shared" si="60"/>
        <v>5220.2880000000005</v>
      </c>
      <c r="Q635" s="53">
        <f t="shared" si="61"/>
        <v>5220.2880000000005</v>
      </c>
    </row>
    <row r="636" spans="2:17" hidden="1" x14ac:dyDescent="0.25">
      <c r="B636" s="45">
        <v>630</v>
      </c>
      <c r="C636" s="22" t="s">
        <v>6466</v>
      </c>
      <c r="D636" s="22">
        <v>1200120570</v>
      </c>
      <c r="E636" s="23" t="s">
        <v>3287</v>
      </c>
      <c r="F636" s="22">
        <v>2016</v>
      </c>
      <c r="G636" s="38">
        <v>44389</v>
      </c>
      <c r="H636" s="22">
        <f t="shared" si="56"/>
        <v>5</v>
      </c>
      <c r="I636" s="22">
        <v>5</v>
      </c>
      <c r="J636" s="39">
        <f t="shared" si="57"/>
        <v>0.19</v>
      </c>
      <c r="K636" s="35">
        <v>93774</v>
      </c>
      <c r="L636" s="35">
        <v>61283.32</v>
      </c>
      <c r="M636" s="36">
        <v>0.06</v>
      </c>
      <c r="N636" s="35">
        <f t="shared" si="58"/>
        <v>99400.44</v>
      </c>
      <c r="O636" s="35">
        <f t="shared" si="59"/>
        <v>94430.417999999991</v>
      </c>
      <c r="P636" s="57">
        <f t="shared" si="60"/>
        <v>4970.0220000000118</v>
      </c>
      <c r="Q636" s="53">
        <f t="shared" si="61"/>
        <v>4473.0198000000109</v>
      </c>
    </row>
    <row r="637" spans="2:17" hidden="1" x14ac:dyDescent="0.25">
      <c r="B637" s="45">
        <v>631</v>
      </c>
      <c r="C637" s="22" t="s">
        <v>6466</v>
      </c>
      <c r="D637" s="22">
        <v>1200120940</v>
      </c>
      <c r="E637" s="23" t="s">
        <v>4604</v>
      </c>
      <c r="F637" s="22">
        <v>2016</v>
      </c>
      <c r="G637" s="38">
        <v>44389</v>
      </c>
      <c r="H637" s="22">
        <f t="shared" si="56"/>
        <v>5</v>
      </c>
      <c r="I637" s="22">
        <v>3</v>
      </c>
      <c r="J637" s="39">
        <f t="shared" si="57"/>
        <v>0.31666666666666665</v>
      </c>
      <c r="K637" s="35">
        <v>91090</v>
      </c>
      <c r="L637" s="35">
        <v>59529.26</v>
      </c>
      <c r="M637" s="36">
        <v>0.06</v>
      </c>
      <c r="N637" s="35">
        <f t="shared" si="58"/>
        <v>96555.400000000009</v>
      </c>
      <c r="O637" s="35">
        <f t="shared" si="59"/>
        <v>152879.38333333333</v>
      </c>
      <c r="P637" s="57">
        <f t="shared" si="60"/>
        <v>4827.7700000000004</v>
      </c>
      <c r="Q637" s="53">
        <f t="shared" si="61"/>
        <v>4827.7700000000004</v>
      </c>
    </row>
    <row r="638" spans="2:17" hidden="1" x14ac:dyDescent="0.25">
      <c r="B638" s="45">
        <v>632</v>
      </c>
      <c r="C638" s="22" t="s">
        <v>6466</v>
      </c>
      <c r="D638" s="22">
        <v>1200120680</v>
      </c>
      <c r="E638" s="23" t="s">
        <v>4605</v>
      </c>
      <c r="F638" s="22">
        <v>2016</v>
      </c>
      <c r="G638" s="38">
        <v>44389</v>
      </c>
      <c r="H638" s="22">
        <f t="shared" si="56"/>
        <v>5</v>
      </c>
      <c r="I638" s="22">
        <v>5</v>
      </c>
      <c r="J638" s="39">
        <f t="shared" si="57"/>
        <v>0.19</v>
      </c>
      <c r="K638" s="35">
        <v>87083</v>
      </c>
      <c r="L638" s="35">
        <v>56910.63</v>
      </c>
      <c r="M638" s="36">
        <v>0.06</v>
      </c>
      <c r="N638" s="35">
        <f t="shared" si="58"/>
        <v>92307.98000000001</v>
      </c>
      <c r="O638" s="35">
        <f t="shared" si="59"/>
        <v>87692.581000000006</v>
      </c>
      <c r="P638" s="57">
        <f t="shared" si="60"/>
        <v>4615.3990000000049</v>
      </c>
      <c r="Q638" s="53">
        <f t="shared" si="61"/>
        <v>4615.3990000000049</v>
      </c>
    </row>
    <row r="639" spans="2:17" hidden="1" x14ac:dyDescent="0.25">
      <c r="B639" s="45">
        <v>633</v>
      </c>
      <c r="C639" s="22" t="s">
        <v>6466</v>
      </c>
      <c r="D639" s="22">
        <v>1200120950</v>
      </c>
      <c r="E639" s="23" t="s">
        <v>4606</v>
      </c>
      <c r="F639" s="22">
        <v>2016</v>
      </c>
      <c r="G639" s="38">
        <v>44389</v>
      </c>
      <c r="H639" s="22">
        <f t="shared" si="56"/>
        <v>5</v>
      </c>
      <c r="I639" s="22">
        <v>5</v>
      </c>
      <c r="J639" s="39">
        <f t="shared" si="57"/>
        <v>0.19</v>
      </c>
      <c r="K639" s="35">
        <v>86748.05</v>
      </c>
      <c r="L639" s="35">
        <v>56691.73</v>
      </c>
      <c r="M639" s="36">
        <v>0.06</v>
      </c>
      <c r="N639" s="35">
        <f t="shared" si="58"/>
        <v>91952.933000000005</v>
      </c>
      <c r="O639" s="35">
        <f t="shared" si="59"/>
        <v>87355.286349999995</v>
      </c>
      <c r="P639" s="57">
        <f t="shared" si="60"/>
        <v>4597.6466500000097</v>
      </c>
      <c r="Q639" s="53">
        <f t="shared" si="61"/>
        <v>4137.8819850000091</v>
      </c>
    </row>
    <row r="640" spans="2:17" hidden="1" x14ac:dyDescent="0.25">
      <c r="B640" s="45">
        <v>634</v>
      </c>
      <c r="C640" s="22" t="s">
        <v>6466</v>
      </c>
      <c r="D640" s="22">
        <v>1200120510</v>
      </c>
      <c r="E640" s="23" t="s">
        <v>4607</v>
      </c>
      <c r="F640" s="22">
        <v>2016</v>
      </c>
      <c r="G640" s="38">
        <v>44389</v>
      </c>
      <c r="H640" s="22">
        <f t="shared" si="56"/>
        <v>5</v>
      </c>
      <c r="I640" s="22">
        <v>3</v>
      </c>
      <c r="J640" s="39">
        <f t="shared" si="57"/>
        <v>0.31666666666666665</v>
      </c>
      <c r="K640" s="35">
        <v>74339</v>
      </c>
      <c r="L640" s="35">
        <v>48582.15</v>
      </c>
      <c r="M640" s="36">
        <v>0.06</v>
      </c>
      <c r="N640" s="35">
        <f t="shared" si="58"/>
        <v>78799.340000000011</v>
      </c>
      <c r="O640" s="35">
        <f t="shared" si="59"/>
        <v>124765.62166666667</v>
      </c>
      <c r="P640" s="57">
        <f t="shared" si="60"/>
        <v>3939.9670000000006</v>
      </c>
      <c r="Q640" s="53">
        <f t="shared" si="61"/>
        <v>3939.9670000000006</v>
      </c>
    </row>
    <row r="641" spans="2:17" hidden="1" x14ac:dyDescent="0.25">
      <c r="B641" s="45">
        <v>635</v>
      </c>
      <c r="C641" s="22" t="s">
        <v>6466</v>
      </c>
      <c r="D641" s="22">
        <v>1200120970</v>
      </c>
      <c r="E641" s="23" t="s">
        <v>4608</v>
      </c>
      <c r="F641" s="22">
        <v>2016</v>
      </c>
      <c r="G641" s="38">
        <v>44389</v>
      </c>
      <c r="H641" s="22">
        <f t="shared" si="56"/>
        <v>5</v>
      </c>
      <c r="I641" s="22">
        <v>8</v>
      </c>
      <c r="J641" s="39">
        <f t="shared" si="57"/>
        <v>0.11874999999999999</v>
      </c>
      <c r="K641" s="35">
        <v>74004</v>
      </c>
      <c r="L641" s="35">
        <v>48363.199999999997</v>
      </c>
      <c r="M641" s="36">
        <v>0.06</v>
      </c>
      <c r="N641" s="35">
        <f t="shared" si="58"/>
        <v>78444.240000000005</v>
      </c>
      <c r="O641" s="35">
        <f t="shared" si="59"/>
        <v>46576.267500000002</v>
      </c>
      <c r="P641" s="57">
        <f t="shared" si="60"/>
        <v>31867.972500000003</v>
      </c>
      <c r="Q641" s="53">
        <f t="shared" si="61"/>
        <v>28681.175250000004</v>
      </c>
    </row>
    <row r="642" spans="2:17" hidden="1" x14ac:dyDescent="0.25">
      <c r="B642" s="45">
        <v>636</v>
      </c>
      <c r="C642" s="22" t="s">
        <v>6466</v>
      </c>
      <c r="D642" s="22">
        <v>1200120960</v>
      </c>
      <c r="E642" s="23" t="s">
        <v>4608</v>
      </c>
      <c r="F642" s="22">
        <v>2016</v>
      </c>
      <c r="G642" s="38">
        <v>44389</v>
      </c>
      <c r="H642" s="22">
        <f t="shared" si="56"/>
        <v>5</v>
      </c>
      <c r="I642" s="22">
        <v>8</v>
      </c>
      <c r="J642" s="39">
        <f t="shared" si="57"/>
        <v>0.11874999999999999</v>
      </c>
      <c r="K642" s="35">
        <v>74004</v>
      </c>
      <c r="L642" s="35">
        <v>48363.199999999997</v>
      </c>
      <c r="M642" s="36">
        <v>0.06</v>
      </c>
      <c r="N642" s="35">
        <f t="shared" si="58"/>
        <v>78444.240000000005</v>
      </c>
      <c r="O642" s="35">
        <f t="shared" si="59"/>
        <v>46576.267500000002</v>
      </c>
      <c r="P642" s="57">
        <f t="shared" si="60"/>
        <v>31867.972500000003</v>
      </c>
      <c r="Q642" s="53">
        <f t="shared" si="61"/>
        <v>28681.175250000004</v>
      </c>
    </row>
    <row r="643" spans="2:17" hidden="1" x14ac:dyDescent="0.25">
      <c r="B643" s="45">
        <v>637</v>
      </c>
      <c r="C643" s="22" t="s">
        <v>6466</v>
      </c>
      <c r="D643" s="22">
        <v>1200116070</v>
      </c>
      <c r="E643" s="23" t="s">
        <v>4609</v>
      </c>
      <c r="F643" s="22">
        <v>2016</v>
      </c>
      <c r="G643" s="38">
        <v>44389</v>
      </c>
      <c r="H643" s="22">
        <f t="shared" si="56"/>
        <v>5</v>
      </c>
      <c r="I643" s="22">
        <v>3</v>
      </c>
      <c r="J643" s="39">
        <f t="shared" si="57"/>
        <v>0.31666666666666665</v>
      </c>
      <c r="K643" s="35">
        <v>67000</v>
      </c>
      <c r="L643" s="35">
        <v>43724.91</v>
      </c>
      <c r="M643" s="36">
        <v>0.06</v>
      </c>
      <c r="N643" s="35">
        <f t="shared" si="58"/>
        <v>71020</v>
      </c>
      <c r="O643" s="35">
        <f t="shared" si="59"/>
        <v>112448.33333333333</v>
      </c>
      <c r="P643" s="57">
        <f t="shared" si="60"/>
        <v>3551</v>
      </c>
      <c r="Q643" s="53">
        <f t="shared" si="61"/>
        <v>3551</v>
      </c>
    </row>
    <row r="644" spans="2:17" hidden="1" x14ac:dyDescent="0.25">
      <c r="B644" s="45">
        <v>638</v>
      </c>
      <c r="C644" s="22" t="s">
        <v>6466</v>
      </c>
      <c r="D644" s="22">
        <v>1200120520</v>
      </c>
      <c r="E644" s="23" t="s">
        <v>4610</v>
      </c>
      <c r="F644" s="22">
        <v>2016</v>
      </c>
      <c r="G644" s="38">
        <v>44389</v>
      </c>
      <c r="H644" s="22">
        <f t="shared" si="56"/>
        <v>5</v>
      </c>
      <c r="I644" s="22">
        <v>3</v>
      </c>
      <c r="J644" s="39">
        <f t="shared" si="57"/>
        <v>0.31666666666666665</v>
      </c>
      <c r="K644" s="35">
        <v>60687</v>
      </c>
      <c r="L644" s="35">
        <v>39660.25</v>
      </c>
      <c r="M644" s="36">
        <v>0.06</v>
      </c>
      <c r="N644" s="35">
        <f t="shared" si="58"/>
        <v>64328.22</v>
      </c>
      <c r="O644" s="35">
        <f t="shared" si="59"/>
        <v>101853.015</v>
      </c>
      <c r="P644" s="57">
        <f t="shared" si="60"/>
        <v>3216.4110000000001</v>
      </c>
      <c r="Q644" s="53">
        <f t="shared" si="61"/>
        <v>3216.4110000000001</v>
      </c>
    </row>
    <row r="645" spans="2:17" hidden="1" x14ac:dyDescent="0.25">
      <c r="B645" s="45">
        <v>639</v>
      </c>
      <c r="C645" s="22" t="s">
        <v>6466</v>
      </c>
      <c r="D645" s="22">
        <v>1200120590</v>
      </c>
      <c r="E645" s="23" t="s">
        <v>4611</v>
      </c>
      <c r="F645" s="22">
        <v>2016</v>
      </c>
      <c r="G645" s="38">
        <v>44389</v>
      </c>
      <c r="H645" s="22">
        <f t="shared" si="56"/>
        <v>5</v>
      </c>
      <c r="I645" s="22">
        <v>15</v>
      </c>
      <c r="J645" s="39">
        <f t="shared" si="57"/>
        <v>6.3333333333333325E-2</v>
      </c>
      <c r="K645" s="35">
        <v>50423.13</v>
      </c>
      <c r="L645" s="35">
        <v>32952.61</v>
      </c>
      <c r="M645" s="36">
        <v>0.06</v>
      </c>
      <c r="N645" s="35">
        <f t="shared" si="58"/>
        <v>53448.517800000001</v>
      </c>
      <c r="O645" s="35">
        <f t="shared" si="59"/>
        <v>16925.363969999999</v>
      </c>
      <c r="P645" s="57">
        <f t="shared" si="60"/>
        <v>36523.153830000003</v>
      </c>
      <c r="Q645" s="53">
        <f t="shared" si="61"/>
        <v>32870.838447000002</v>
      </c>
    </row>
    <row r="646" spans="2:17" hidden="1" x14ac:dyDescent="0.25">
      <c r="B646" s="45">
        <v>640</v>
      </c>
      <c r="C646" s="22" t="s">
        <v>6466</v>
      </c>
      <c r="D646" s="22">
        <v>1200116530</v>
      </c>
      <c r="E646" s="23" t="s">
        <v>4612</v>
      </c>
      <c r="F646" s="22">
        <v>2016</v>
      </c>
      <c r="G646" s="38">
        <v>44389</v>
      </c>
      <c r="H646" s="22">
        <f t="shared" si="56"/>
        <v>5</v>
      </c>
      <c r="I646" s="22">
        <v>15</v>
      </c>
      <c r="J646" s="39">
        <f t="shared" si="57"/>
        <v>6.3333333333333325E-2</v>
      </c>
      <c r="K646" s="35">
        <v>40050</v>
      </c>
      <c r="L646" s="35">
        <v>26400.09</v>
      </c>
      <c r="M646" s="36">
        <v>0.06</v>
      </c>
      <c r="N646" s="35">
        <f t="shared" si="58"/>
        <v>42453</v>
      </c>
      <c r="O646" s="35">
        <f t="shared" si="59"/>
        <v>13443.449999999999</v>
      </c>
      <c r="P646" s="57">
        <f t="shared" si="60"/>
        <v>29009.550000000003</v>
      </c>
      <c r="Q646" s="53">
        <f t="shared" si="61"/>
        <v>26108.595000000005</v>
      </c>
    </row>
    <row r="647" spans="2:17" hidden="1" x14ac:dyDescent="0.25">
      <c r="B647" s="45">
        <v>641</v>
      </c>
      <c r="C647" s="22" t="s">
        <v>6466</v>
      </c>
      <c r="D647" s="22">
        <v>1200109590</v>
      </c>
      <c r="E647" s="23" t="s">
        <v>3234</v>
      </c>
      <c r="F647" s="22">
        <v>2016</v>
      </c>
      <c r="G647" s="38">
        <v>44389</v>
      </c>
      <c r="H647" s="22">
        <f t="shared" ref="H647:H710" si="62">YEAR(G647)-F647</f>
        <v>5</v>
      </c>
      <c r="I647" s="22">
        <v>15</v>
      </c>
      <c r="J647" s="39">
        <f t="shared" ref="J647:J710" si="63">(95/I647/100)</f>
        <v>6.3333333333333325E-2</v>
      </c>
      <c r="K647" s="35">
        <v>36589</v>
      </c>
      <c r="L647" s="35">
        <v>23758.400000000001</v>
      </c>
      <c r="M647" s="36">
        <v>0.06</v>
      </c>
      <c r="N647" s="35">
        <f t="shared" ref="N647:N710" si="64">K647*(1+M647)</f>
        <v>38784.340000000004</v>
      </c>
      <c r="O647" s="35">
        <f t="shared" ref="O647:O710" si="65">H647*J647*N647</f>
        <v>12281.707666666667</v>
      </c>
      <c r="P647" s="57">
        <f t="shared" si="60"/>
        <v>26502.632333333335</v>
      </c>
      <c r="Q647" s="53">
        <f t="shared" si="61"/>
        <v>23852.369100000004</v>
      </c>
    </row>
    <row r="648" spans="2:17" hidden="1" x14ac:dyDescent="0.25">
      <c r="B648" s="45">
        <v>642</v>
      </c>
      <c r="C648" s="22" t="s">
        <v>6466</v>
      </c>
      <c r="D648" s="22">
        <v>1200105460</v>
      </c>
      <c r="E648" s="23" t="s">
        <v>4613</v>
      </c>
      <c r="F648" s="22">
        <v>2016</v>
      </c>
      <c r="G648" s="38">
        <v>44389</v>
      </c>
      <c r="H648" s="22">
        <f t="shared" si="62"/>
        <v>5</v>
      </c>
      <c r="I648" s="22">
        <v>15</v>
      </c>
      <c r="J648" s="39">
        <f t="shared" si="63"/>
        <v>6.3333333333333325E-2</v>
      </c>
      <c r="K648" s="35">
        <v>32805</v>
      </c>
      <c r="L648" s="35">
        <v>21187.79</v>
      </c>
      <c r="M648" s="36">
        <v>0.06</v>
      </c>
      <c r="N648" s="35">
        <f t="shared" si="64"/>
        <v>34773.300000000003</v>
      </c>
      <c r="O648" s="35">
        <f t="shared" si="65"/>
        <v>11011.545</v>
      </c>
      <c r="P648" s="57">
        <f t="shared" ref="P648:P711" si="66">IF(N648-O648&lt;=0,5%*N648,N648-O648)</f>
        <v>23761.755000000005</v>
      </c>
      <c r="Q648" s="53">
        <f t="shared" ref="Q648:Q711" si="67">IF(P648=N648*5%,P648,P648*0.9)</f>
        <v>21385.579500000003</v>
      </c>
    </row>
    <row r="649" spans="2:17" hidden="1" x14ac:dyDescent="0.25">
      <c r="B649" s="45">
        <v>643</v>
      </c>
      <c r="C649" s="22" t="s">
        <v>6466</v>
      </c>
      <c r="D649" s="22">
        <v>1200120630</v>
      </c>
      <c r="E649" s="23" t="s">
        <v>4614</v>
      </c>
      <c r="F649" s="22">
        <v>2016</v>
      </c>
      <c r="G649" s="38">
        <v>44389</v>
      </c>
      <c r="H649" s="22">
        <f t="shared" si="62"/>
        <v>5</v>
      </c>
      <c r="I649" s="22">
        <v>15</v>
      </c>
      <c r="J649" s="39">
        <f t="shared" si="63"/>
        <v>6.3333333333333325E-2</v>
      </c>
      <c r="K649" s="35">
        <v>20026</v>
      </c>
      <c r="L649" s="35">
        <v>13087.41</v>
      </c>
      <c r="M649" s="36">
        <v>0.06</v>
      </c>
      <c r="N649" s="35">
        <f t="shared" si="64"/>
        <v>21227.56</v>
      </c>
      <c r="O649" s="35">
        <f t="shared" si="65"/>
        <v>6722.0606666666672</v>
      </c>
      <c r="P649" s="57">
        <f t="shared" si="66"/>
        <v>14505.499333333333</v>
      </c>
      <c r="Q649" s="53">
        <f t="shared" si="67"/>
        <v>13054.9494</v>
      </c>
    </row>
    <row r="650" spans="2:17" hidden="1" x14ac:dyDescent="0.25">
      <c r="B650" s="45">
        <v>644</v>
      </c>
      <c r="C650" s="22" t="s">
        <v>6466</v>
      </c>
      <c r="D650" s="22">
        <v>1200109690</v>
      </c>
      <c r="E650" s="23" t="s">
        <v>4615</v>
      </c>
      <c r="F650" s="22">
        <v>2016</v>
      </c>
      <c r="G650" s="38">
        <v>44389</v>
      </c>
      <c r="H650" s="22">
        <f t="shared" si="62"/>
        <v>5</v>
      </c>
      <c r="I650" s="22">
        <v>15</v>
      </c>
      <c r="J650" s="39">
        <f t="shared" si="63"/>
        <v>6.3333333333333325E-2</v>
      </c>
      <c r="K650" s="35">
        <v>17900</v>
      </c>
      <c r="L650" s="35">
        <v>11698.07</v>
      </c>
      <c r="M650" s="36">
        <v>0.06</v>
      </c>
      <c r="N650" s="35">
        <f t="shared" si="64"/>
        <v>18974</v>
      </c>
      <c r="O650" s="35">
        <f t="shared" si="65"/>
        <v>6008.4333333333334</v>
      </c>
      <c r="P650" s="57">
        <f t="shared" si="66"/>
        <v>12965.566666666666</v>
      </c>
      <c r="Q650" s="53">
        <f t="shared" si="67"/>
        <v>11669.01</v>
      </c>
    </row>
    <row r="651" spans="2:17" hidden="1" x14ac:dyDescent="0.25">
      <c r="B651" s="45">
        <v>645</v>
      </c>
      <c r="C651" s="22" t="s">
        <v>6466</v>
      </c>
      <c r="D651" s="22">
        <v>1200105430</v>
      </c>
      <c r="E651" s="23" t="s">
        <v>4616</v>
      </c>
      <c r="F651" s="22">
        <v>2016</v>
      </c>
      <c r="G651" s="38">
        <v>44389</v>
      </c>
      <c r="H651" s="22">
        <f t="shared" si="62"/>
        <v>5</v>
      </c>
      <c r="I651" s="22">
        <v>15</v>
      </c>
      <c r="J651" s="39">
        <f t="shared" si="63"/>
        <v>6.3333333333333325E-2</v>
      </c>
      <c r="K651" s="35">
        <v>15117</v>
      </c>
      <c r="L651" s="35">
        <v>9766.4</v>
      </c>
      <c r="M651" s="36">
        <v>0.06</v>
      </c>
      <c r="N651" s="35">
        <f t="shared" si="64"/>
        <v>16024.02</v>
      </c>
      <c r="O651" s="35">
        <f t="shared" si="65"/>
        <v>5074.2730000000001</v>
      </c>
      <c r="P651" s="57">
        <f t="shared" si="66"/>
        <v>10949.746999999999</v>
      </c>
      <c r="Q651" s="53">
        <f t="shared" si="67"/>
        <v>9854.7723000000005</v>
      </c>
    </row>
    <row r="652" spans="2:17" hidden="1" x14ac:dyDescent="0.25">
      <c r="B652" s="45">
        <v>646</v>
      </c>
      <c r="C652" s="22" t="s">
        <v>6466</v>
      </c>
      <c r="D652" s="22">
        <v>1200122070</v>
      </c>
      <c r="E652" s="23" t="s">
        <v>4617</v>
      </c>
      <c r="F652" s="22">
        <v>2016</v>
      </c>
      <c r="G652" s="38">
        <v>44389</v>
      </c>
      <c r="H652" s="22">
        <f t="shared" si="62"/>
        <v>5</v>
      </c>
      <c r="I652" s="22">
        <v>5</v>
      </c>
      <c r="J652" s="39">
        <f t="shared" si="63"/>
        <v>0.19</v>
      </c>
      <c r="K652" s="35">
        <v>13286.25</v>
      </c>
      <c r="L652" s="35">
        <v>9080.76</v>
      </c>
      <c r="M652" s="36">
        <v>0.06</v>
      </c>
      <c r="N652" s="35">
        <f t="shared" si="64"/>
        <v>14083.425000000001</v>
      </c>
      <c r="O652" s="35">
        <f t="shared" si="65"/>
        <v>13379.25375</v>
      </c>
      <c r="P652" s="57">
        <f t="shared" si="66"/>
        <v>704.17125000000124</v>
      </c>
      <c r="Q652" s="53">
        <f t="shared" si="67"/>
        <v>633.75412500000118</v>
      </c>
    </row>
    <row r="653" spans="2:17" hidden="1" x14ac:dyDescent="0.25">
      <c r="B653" s="45">
        <v>647</v>
      </c>
      <c r="C653" s="22" t="s">
        <v>6466</v>
      </c>
      <c r="D653" s="22">
        <v>1200121560</v>
      </c>
      <c r="E653" s="23" t="s">
        <v>4618</v>
      </c>
      <c r="F653" s="22">
        <v>2016</v>
      </c>
      <c r="G653" s="38">
        <v>44389</v>
      </c>
      <c r="H653" s="22">
        <f t="shared" si="62"/>
        <v>5</v>
      </c>
      <c r="I653" s="22">
        <v>5</v>
      </c>
      <c r="J653" s="39">
        <f t="shared" si="63"/>
        <v>0.19</v>
      </c>
      <c r="K653" s="35">
        <v>8516.25</v>
      </c>
      <c r="L653" s="35">
        <v>5733.5</v>
      </c>
      <c r="M653" s="36">
        <v>0.06</v>
      </c>
      <c r="N653" s="35">
        <f t="shared" si="64"/>
        <v>9027.2250000000004</v>
      </c>
      <c r="O653" s="35">
        <f t="shared" si="65"/>
        <v>8575.8637500000004</v>
      </c>
      <c r="P653" s="57">
        <f t="shared" si="66"/>
        <v>451.36124999999993</v>
      </c>
      <c r="Q653" s="53">
        <f t="shared" si="67"/>
        <v>451.36124999999993</v>
      </c>
    </row>
    <row r="654" spans="2:17" hidden="1" x14ac:dyDescent="0.25">
      <c r="B654" s="45">
        <v>648</v>
      </c>
      <c r="C654" s="22" t="s">
        <v>6466</v>
      </c>
      <c r="D654" s="22">
        <v>1200131650</v>
      </c>
      <c r="E654" s="23" t="s">
        <v>4619</v>
      </c>
      <c r="F654" s="22">
        <v>2017</v>
      </c>
      <c r="G654" s="38">
        <v>44389</v>
      </c>
      <c r="H654" s="22">
        <f t="shared" si="62"/>
        <v>4</v>
      </c>
      <c r="I654" s="22">
        <v>15</v>
      </c>
      <c r="J654" s="39">
        <f t="shared" si="63"/>
        <v>6.3333333333333325E-2</v>
      </c>
      <c r="K654" s="35">
        <v>285622.03999999998</v>
      </c>
      <c r="L654" s="35">
        <v>214933.85</v>
      </c>
      <c r="M654" s="36">
        <v>0.05</v>
      </c>
      <c r="N654" s="35">
        <f t="shared" si="64"/>
        <v>299903.14199999999</v>
      </c>
      <c r="O654" s="35">
        <f t="shared" si="65"/>
        <v>75975.462639999983</v>
      </c>
      <c r="P654" s="57">
        <f t="shared" si="66"/>
        <v>223927.67936000001</v>
      </c>
      <c r="Q654" s="53">
        <f t="shared" si="67"/>
        <v>201534.91142400002</v>
      </c>
    </row>
    <row r="655" spans="2:17" hidden="1" x14ac:dyDescent="0.25">
      <c r="B655" s="45">
        <v>649</v>
      </c>
      <c r="C655" s="22" t="s">
        <v>6466</v>
      </c>
      <c r="D655" s="22">
        <v>1200127290</v>
      </c>
      <c r="E655" s="23" t="s">
        <v>4620</v>
      </c>
      <c r="F655" s="22">
        <v>2017</v>
      </c>
      <c r="G655" s="38">
        <v>44389</v>
      </c>
      <c r="H655" s="22">
        <f t="shared" si="62"/>
        <v>4</v>
      </c>
      <c r="I655" s="22">
        <v>15</v>
      </c>
      <c r="J655" s="39">
        <f t="shared" si="63"/>
        <v>6.3333333333333325E-2</v>
      </c>
      <c r="K655" s="35">
        <v>246800</v>
      </c>
      <c r="L655" s="35">
        <v>175937.98</v>
      </c>
      <c r="M655" s="36">
        <v>0.05</v>
      </c>
      <c r="N655" s="35">
        <f t="shared" si="64"/>
        <v>259140</v>
      </c>
      <c r="O655" s="35">
        <f t="shared" si="65"/>
        <v>65648.799999999988</v>
      </c>
      <c r="P655" s="57">
        <f t="shared" si="66"/>
        <v>193491.20000000001</v>
      </c>
      <c r="Q655" s="53">
        <f t="shared" si="67"/>
        <v>174142.08000000002</v>
      </c>
    </row>
    <row r="656" spans="2:17" hidden="1" x14ac:dyDescent="0.25">
      <c r="B656" s="45">
        <v>650</v>
      </c>
      <c r="C656" s="22" t="s">
        <v>6466</v>
      </c>
      <c r="D656" s="22">
        <v>1200129940</v>
      </c>
      <c r="E656" s="23" t="s">
        <v>4621</v>
      </c>
      <c r="F656" s="22">
        <v>2017</v>
      </c>
      <c r="G656" s="38">
        <v>44389</v>
      </c>
      <c r="H656" s="22">
        <f t="shared" si="62"/>
        <v>4</v>
      </c>
      <c r="I656" s="22">
        <v>5</v>
      </c>
      <c r="J656" s="39">
        <f t="shared" si="63"/>
        <v>0.19</v>
      </c>
      <c r="K656" s="35">
        <v>194400</v>
      </c>
      <c r="L656" s="35">
        <v>144619.4</v>
      </c>
      <c r="M656" s="36">
        <v>0.05</v>
      </c>
      <c r="N656" s="35">
        <f t="shared" si="64"/>
        <v>204120</v>
      </c>
      <c r="O656" s="35">
        <f t="shared" si="65"/>
        <v>155131.20000000001</v>
      </c>
      <c r="P656" s="57">
        <f t="shared" si="66"/>
        <v>48988.799999999988</v>
      </c>
      <c r="Q656" s="53">
        <f t="shared" si="67"/>
        <v>44089.919999999991</v>
      </c>
    </row>
    <row r="657" spans="2:17" hidden="1" x14ac:dyDescent="0.25">
      <c r="B657" s="45">
        <v>651</v>
      </c>
      <c r="C657" s="22" t="s">
        <v>6466</v>
      </c>
      <c r="D657" s="22">
        <v>1200128200</v>
      </c>
      <c r="E657" s="23" t="s">
        <v>4622</v>
      </c>
      <c r="F657" s="22">
        <v>2017</v>
      </c>
      <c r="G657" s="38">
        <v>44389</v>
      </c>
      <c r="H657" s="22">
        <f t="shared" si="62"/>
        <v>4</v>
      </c>
      <c r="I657" s="22">
        <v>15</v>
      </c>
      <c r="J657" s="39">
        <f t="shared" si="63"/>
        <v>6.3333333333333325E-2</v>
      </c>
      <c r="K657" s="35">
        <v>194161</v>
      </c>
      <c r="L657" s="35">
        <v>140824.32999999999</v>
      </c>
      <c r="M657" s="36">
        <v>0.05</v>
      </c>
      <c r="N657" s="35">
        <f t="shared" si="64"/>
        <v>203869.05000000002</v>
      </c>
      <c r="O657" s="35">
        <f t="shared" si="65"/>
        <v>51646.826000000001</v>
      </c>
      <c r="P657" s="57">
        <f t="shared" si="66"/>
        <v>152222.22400000002</v>
      </c>
      <c r="Q657" s="53">
        <f t="shared" si="67"/>
        <v>137000.00160000002</v>
      </c>
    </row>
    <row r="658" spans="2:17" hidden="1" x14ac:dyDescent="0.25">
      <c r="B658" s="45">
        <v>652</v>
      </c>
      <c r="C658" s="22" t="s">
        <v>6466</v>
      </c>
      <c r="D658" s="22">
        <v>1200126690</v>
      </c>
      <c r="E658" s="23" t="s">
        <v>4623</v>
      </c>
      <c r="F658" s="22">
        <v>2017</v>
      </c>
      <c r="G658" s="38">
        <v>44389</v>
      </c>
      <c r="H658" s="22">
        <f t="shared" si="62"/>
        <v>4</v>
      </c>
      <c r="I658" s="22">
        <v>15</v>
      </c>
      <c r="J658" s="39">
        <f t="shared" si="63"/>
        <v>6.3333333333333325E-2</v>
      </c>
      <c r="K658" s="35">
        <v>164247</v>
      </c>
      <c r="L658" s="35">
        <v>117728.79</v>
      </c>
      <c r="M658" s="36">
        <v>0.05</v>
      </c>
      <c r="N658" s="35">
        <f t="shared" si="64"/>
        <v>172459.35</v>
      </c>
      <c r="O658" s="35">
        <f t="shared" si="65"/>
        <v>43689.701999999997</v>
      </c>
      <c r="P658" s="57">
        <f t="shared" si="66"/>
        <v>128769.64800000002</v>
      </c>
      <c r="Q658" s="53">
        <f t="shared" si="67"/>
        <v>115892.68320000001</v>
      </c>
    </row>
    <row r="659" spans="2:17" hidden="1" x14ac:dyDescent="0.25">
      <c r="B659" s="45">
        <v>653</v>
      </c>
      <c r="C659" s="22" t="s">
        <v>6466</v>
      </c>
      <c r="D659" s="22">
        <v>1200134190</v>
      </c>
      <c r="E659" s="23" t="s">
        <v>4624</v>
      </c>
      <c r="F659" s="22">
        <v>2017</v>
      </c>
      <c r="G659" s="38">
        <v>44389</v>
      </c>
      <c r="H659" s="22">
        <f t="shared" si="62"/>
        <v>4</v>
      </c>
      <c r="I659" s="22">
        <v>5</v>
      </c>
      <c r="J659" s="39">
        <f t="shared" si="63"/>
        <v>0.19</v>
      </c>
      <c r="K659" s="35">
        <v>107190.62</v>
      </c>
      <c r="L659" s="35">
        <v>81249.52</v>
      </c>
      <c r="M659" s="36">
        <v>0.05</v>
      </c>
      <c r="N659" s="35">
        <f t="shared" si="64"/>
        <v>112550.151</v>
      </c>
      <c r="O659" s="35">
        <f t="shared" si="65"/>
        <v>85538.114759999997</v>
      </c>
      <c r="P659" s="57">
        <f t="shared" si="66"/>
        <v>27012.036240000001</v>
      </c>
      <c r="Q659" s="53">
        <f t="shared" si="67"/>
        <v>24310.832616000003</v>
      </c>
    </row>
    <row r="660" spans="2:17" hidden="1" x14ac:dyDescent="0.25">
      <c r="B660" s="45">
        <v>654</v>
      </c>
      <c r="C660" s="22" t="s">
        <v>6466</v>
      </c>
      <c r="D660" s="22">
        <v>1200132290</v>
      </c>
      <c r="E660" s="23" t="s">
        <v>4625</v>
      </c>
      <c r="F660" s="22">
        <v>2017</v>
      </c>
      <c r="G660" s="38">
        <v>44389</v>
      </c>
      <c r="H660" s="22">
        <f t="shared" si="62"/>
        <v>4</v>
      </c>
      <c r="I660" s="22">
        <v>5</v>
      </c>
      <c r="J660" s="39">
        <f t="shared" si="63"/>
        <v>0.19</v>
      </c>
      <c r="K660" s="35">
        <v>83300.19</v>
      </c>
      <c r="L660" s="35">
        <v>62866.92</v>
      </c>
      <c r="M660" s="36">
        <v>0.05</v>
      </c>
      <c r="N660" s="35">
        <f t="shared" si="64"/>
        <v>87465.199500000002</v>
      </c>
      <c r="O660" s="35">
        <f t="shared" si="65"/>
        <v>66473.551619999998</v>
      </c>
      <c r="P660" s="57">
        <f t="shared" si="66"/>
        <v>20991.647880000004</v>
      </c>
      <c r="Q660" s="53">
        <f t="shared" si="67"/>
        <v>18892.483092000006</v>
      </c>
    </row>
    <row r="661" spans="2:17" hidden="1" x14ac:dyDescent="0.25">
      <c r="B661" s="45">
        <v>655</v>
      </c>
      <c r="C661" s="22" t="s">
        <v>6466</v>
      </c>
      <c r="D661" s="22">
        <v>1200132360</v>
      </c>
      <c r="E661" s="23" t="s">
        <v>4626</v>
      </c>
      <c r="F661" s="22">
        <v>2017</v>
      </c>
      <c r="G661" s="38">
        <v>44389</v>
      </c>
      <c r="H661" s="22">
        <f t="shared" si="62"/>
        <v>4</v>
      </c>
      <c r="I661" s="22">
        <v>5</v>
      </c>
      <c r="J661" s="39">
        <f t="shared" si="63"/>
        <v>0.19</v>
      </c>
      <c r="K661" s="35">
        <v>77772.039999999994</v>
      </c>
      <c r="L661" s="35">
        <v>59192</v>
      </c>
      <c r="M661" s="36">
        <v>0.05</v>
      </c>
      <c r="N661" s="35">
        <f t="shared" si="64"/>
        <v>81660.641999999993</v>
      </c>
      <c r="O661" s="35">
        <f t="shared" si="65"/>
        <v>62062.087919999998</v>
      </c>
      <c r="P661" s="57">
        <f t="shared" si="66"/>
        <v>19598.554079999994</v>
      </c>
      <c r="Q661" s="53">
        <f t="shared" si="67"/>
        <v>17638.698671999995</v>
      </c>
    </row>
    <row r="662" spans="2:17" hidden="1" x14ac:dyDescent="0.25">
      <c r="B662" s="45">
        <v>656</v>
      </c>
      <c r="C662" s="22" t="s">
        <v>6466</v>
      </c>
      <c r="D662" s="22">
        <v>1200132300</v>
      </c>
      <c r="E662" s="23" t="s">
        <v>4627</v>
      </c>
      <c r="F662" s="22">
        <v>2017</v>
      </c>
      <c r="G662" s="38">
        <v>44389</v>
      </c>
      <c r="H662" s="22">
        <f t="shared" si="62"/>
        <v>4</v>
      </c>
      <c r="I662" s="22">
        <v>5</v>
      </c>
      <c r="J662" s="39">
        <f t="shared" si="63"/>
        <v>0.19</v>
      </c>
      <c r="K662" s="35">
        <v>76500.179999999993</v>
      </c>
      <c r="L662" s="35">
        <v>57734.94</v>
      </c>
      <c r="M662" s="36">
        <v>0.05</v>
      </c>
      <c r="N662" s="35">
        <f t="shared" si="64"/>
        <v>80325.188999999998</v>
      </c>
      <c r="O662" s="35">
        <f t="shared" si="65"/>
        <v>61047.143640000002</v>
      </c>
      <c r="P662" s="57">
        <f t="shared" si="66"/>
        <v>19278.045359999996</v>
      </c>
      <c r="Q662" s="53">
        <f t="shared" si="67"/>
        <v>17350.240823999997</v>
      </c>
    </row>
    <row r="663" spans="2:17" hidden="1" x14ac:dyDescent="0.25">
      <c r="B663" s="45">
        <v>657</v>
      </c>
      <c r="C663" s="22" t="s">
        <v>6466</v>
      </c>
      <c r="D663" s="22">
        <v>1200128370</v>
      </c>
      <c r="E663" s="23" t="s">
        <v>4628</v>
      </c>
      <c r="F663" s="22">
        <v>2017</v>
      </c>
      <c r="G663" s="38">
        <v>44389</v>
      </c>
      <c r="H663" s="22">
        <f t="shared" si="62"/>
        <v>4</v>
      </c>
      <c r="I663" s="22">
        <v>5</v>
      </c>
      <c r="J663" s="39">
        <f t="shared" si="63"/>
        <v>0.19</v>
      </c>
      <c r="K663" s="35">
        <v>69321</v>
      </c>
      <c r="L663" s="35">
        <v>49683.23</v>
      </c>
      <c r="M663" s="36">
        <v>0.05</v>
      </c>
      <c r="N663" s="35">
        <f t="shared" si="64"/>
        <v>72787.05</v>
      </c>
      <c r="O663" s="35">
        <f t="shared" si="65"/>
        <v>55318.158000000003</v>
      </c>
      <c r="P663" s="57">
        <f t="shared" si="66"/>
        <v>17468.892</v>
      </c>
      <c r="Q663" s="53">
        <f t="shared" si="67"/>
        <v>15722.0028</v>
      </c>
    </row>
    <row r="664" spans="2:17" hidden="1" x14ac:dyDescent="0.25">
      <c r="B664" s="45">
        <v>658</v>
      </c>
      <c r="C664" s="22" t="s">
        <v>6466</v>
      </c>
      <c r="D664" s="22">
        <v>1200130740</v>
      </c>
      <c r="E664" s="23" t="s">
        <v>4629</v>
      </c>
      <c r="F664" s="22">
        <v>2017</v>
      </c>
      <c r="G664" s="38">
        <v>44389</v>
      </c>
      <c r="H664" s="22">
        <f t="shared" si="62"/>
        <v>4</v>
      </c>
      <c r="I664" s="22">
        <v>5</v>
      </c>
      <c r="J664" s="39">
        <f t="shared" si="63"/>
        <v>0.19</v>
      </c>
      <c r="K664" s="35">
        <v>64500</v>
      </c>
      <c r="L664" s="35">
        <v>47594.51</v>
      </c>
      <c r="M664" s="36">
        <v>0.05</v>
      </c>
      <c r="N664" s="35">
        <f t="shared" si="64"/>
        <v>67725</v>
      </c>
      <c r="O664" s="35">
        <f t="shared" si="65"/>
        <v>51471</v>
      </c>
      <c r="P664" s="57">
        <f t="shared" si="66"/>
        <v>16254</v>
      </c>
      <c r="Q664" s="53">
        <f t="shared" si="67"/>
        <v>14628.6</v>
      </c>
    </row>
    <row r="665" spans="2:17" hidden="1" x14ac:dyDescent="0.25">
      <c r="B665" s="45">
        <v>659</v>
      </c>
      <c r="C665" s="22" t="s">
        <v>6466</v>
      </c>
      <c r="D665" s="22">
        <v>1200132350</v>
      </c>
      <c r="E665" s="23" t="s">
        <v>4630</v>
      </c>
      <c r="F665" s="22">
        <v>2017</v>
      </c>
      <c r="G665" s="38">
        <v>44389</v>
      </c>
      <c r="H665" s="22">
        <f t="shared" si="62"/>
        <v>4</v>
      </c>
      <c r="I665" s="22">
        <v>15</v>
      </c>
      <c r="J665" s="39">
        <f t="shared" si="63"/>
        <v>6.3333333333333325E-2</v>
      </c>
      <c r="K665" s="35">
        <v>39100.11</v>
      </c>
      <c r="L665" s="35">
        <v>29401.85</v>
      </c>
      <c r="M665" s="36">
        <v>0.05</v>
      </c>
      <c r="N665" s="35">
        <f t="shared" si="64"/>
        <v>41055.1155</v>
      </c>
      <c r="O665" s="35">
        <f t="shared" si="65"/>
        <v>10400.629259999998</v>
      </c>
      <c r="P665" s="57">
        <f t="shared" si="66"/>
        <v>30654.486240000002</v>
      </c>
      <c r="Q665" s="53">
        <f t="shared" si="67"/>
        <v>27589.037616000001</v>
      </c>
    </row>
    <row r="666" spans="2:17" hidden="1" x14ac:dyDescent="0.25">
      <c r="B666" s="45">
        <v>660</v>
      </c>
      <c r="C666" s="22" t="s">
        <v>6466</v>
      </c>
      <c r="D666" s="22">
        <v>1200128190</v>
      </c>
      <c r="E666" s="23" t="s">
        <v>4631</v>
      </c>
      <c r="F666" s="22">
        <v>2017</v>
      </c>
      <c r="G666" s="38">
        <v>44389</v>
      </c>
      <c r="H666" s="22">
        <f t="shared" si="62"/>
        <v>4</v>
      </c>
      <c r="I666" s="22">
        <v>5</v>
      </c>
      <c r="J666" s="39">
        <f t="shared" si="63"/>
        <v>0.19</v>
      </c>
      <c r="K666" s="35">
        <v>32000</v>
      </c>
      <c r="L666" s="35">
        <v>22765.31</v>
      </c>
      <c r="M666" s="36">
        <v>0.05</v>
      </c>
      <c r="N666" s="35">
        <f t="shared" si="64"/>
        <v>33600</v>
      </c>
      <c r="O666" s="35">
        <f t="shared" si="65"/>
        <v>25536</v>
      </c>
      <c r="P666" s="57">
        <f t="shared" si="66"/>
        <v>8064</v>
      </c>
      <c r="Q666" s="53">
        <f t="shared" si="67"/>
        <v>7257.6</v>
      </c>
    </row>
    <row r="667" spans="2:17" hidden="1" x14ac:dyDescent="0.25">
      <c r="B667" s="45">
        <v>661</v>
      </c>
      <c r="C667" s="22" t="s">
        <v>6466</v>
      </c>
      <c r="D667" s="22">
        <v>1200132280</v>
      </c>
      <c r="E667" s="23" t="s">
        <v>4632</v>
      </c>
      <c r="F667" s="22">
        <v>2017</v>
      </c>
      <c r="G667" s="38">
        <v>44389</v>
      </c>
      <c r="H667" s="22">
        <f t="shared" si="62"/>
        <v>4</v>
      </c>
      <c r="I667" s="22">
        <v>15</v>
      </c>
      <c r="J667" s="39">
        <f t="shared" si="63"/>
        <v>6.3333333333333325E-2</v>
      </c>
      <c r="K667" s="35">
        <v>31879.83</v>
      </c>
      <c r="L667" s="35">
        <v>23867.66</v>
      </c>
      <c r="M667" s="36">
        <v>0.05</v>
      </c>
      <c r="N667" s="35">
        <f t="shared" si="64"/>
        <v>33473.821500000005</v>
      </c>
      <c r="O667" s="35">
        <f t="shared" si="65"/>
        <v>8480.03478</v>
      </c>
      <c r="P667" s="57">
        <f t="shared" si="66"/>
        <v>24993.786720000004</v>
      </c>
      <c r="Q667" s="53">
        <f t="shared" si="67"/>
        <v>22494.408048000005</v>
      </c>
    </row>
    <row r="668" spans="2:17" hidden="1" x14ac:dyDescent="0.25">
      <c r="B668" s="45">
        <v>662</v>
      </c>
      <c r="C668" s="22" t="s">
        <v>6466</v>
      </c>
      <c r="D668" s="22">
        <v>1200132250</v>
      </c>
      <c r="E668" s="23" t="s">
        <v>4633</v>
      </c>
      <c r="F668" s="22">
        <v>2017</v>
      </c>
      <c r="G668" s="38">
        <v>44389</v>
      </c>
      <c r="H668" s="22">
        <f t="shared" si="62"/>
        <v>4</v>
      </c>
      <c r="I668" s="22">
        <v>15</v>
      </c>
      <c r="J668" s="39">
        <f t="shared" si="63"/>
        <v>6.3333333333333325E-2</v>
      </c>
      <c r="K668" s="35">
        <v>29110.09</v>
      </c>
      <c r="L668" s="35">
        <v>21889.74</v>
      </c>
      <c r="M668" s="36">
        <v>0.05</v>
      </c>
      <c r="N668" s="35">
        <f t="shared" si="64"/>
        <v>30565.594500000003</v>
      </c>
      <c r="O668" s="35">
        <f t="shared" si="65"/>
        <v>7743.2839399999993</v>
      </c>
      <c r="P668" s="57">
        <f t="shared" si="66"/>
        <v>22822.310560000005</v>
      </c>
      <c r="Q668" s="53">
        <f t="shared" si="67"/>
        <v>20540.079504000005</v>
      </c>
    </row>
    <row r="669" spans="2:17" hidden="1" x14ac:dyDescent="0.25">
      <c r="B669" s="45">
        <v>663</v>
      </c>
      <c r="C669" s="22" t="s">
        <v>6466</v>
      </c>
      <c r="D669" s="22">
        <v>1200132240</v>
      </c>
      <c r="E669" s="23" t="s">
        <v>4634</v>
      </c>
      <c r="F669" s="22">
        <v>2017</v>
      </c>
      <c r="G669" s="38">
        <v>44389</v>
      </c>
      <c r="H669" s="22">
        <f t="shared" si="62"/>
        <v>4</v>
      </c>
      <c r="I669" s="22">
        <v>15</v>
      </c>
      <c r="J669" s="39">
        <f t="shared" si="63"/>
        <v>6.3333333333333325E-2</v>
      </c>
      <c r="K669" s="35">
        <v>24224.880000000001</v>
      </c>
      <c r="L669" s="35">
        <v>18136.599999999999</v>
      </c>
      <c r="M669" s="36">
        <v>0.05</v>
      </c>
      <c r="N669" s="35">
        <f t="shared" si="64"/>
        <v>25436.124000000003</v>
      </c>
      <c r="O669" s="35">
        <f t="shared" si="65"/>
        <v>6443.81808</v>
      </c>
      <c r="P669" s="57">
        <f t="shared" si="66"/>
        <v>18992.305920000003</v>
      </c>
      <c r="Q669" s="53">
        <f t="shared" si="67"/>
        <v>17093.075328000003</v>
      </c>
    </row>
    <row r="670" spans="2:17" hidden="1" x14ac:dyDescent="0.25">
      <c r="B670" s="45">
        <v>664</v>
      </c>
      <c r="C670" s="22" t="s">
        <v>6466</v>
      </c>
      <c r="D670" s="22">
        <v>1200132270</v>
      </c>
      <c r="E670" s="23" t="s">
        <v>4635</v>
      </c>
      <c r="F670" s="22">
        <v>2017</v>
      </c>
      <c r="G670" s="38">
        <v>44389</v>
      </c>
      <c r="H670" s="22">
        <f t="shared" si="62"/>
        <v>4</v>
      </c>
      <c r="I670" s="22">
        <v>15</v>
      </c>
      <c r="J670" s="39">
        <f t="shared" si="63"/>
        <v>6.3333333333333325E-2</v>
      </c>
      <c r="K670" s="35">
        <v>22949.94</v>
      </c>
      <c r="L670" s="35">
        <v>17085.650000000001</v>
      </c>
      <c r="M670" s="36">
        <v>0.05</v>
      </c>
      <c r="N670" s="35">
        <f t="shared" si="64"/>
        <v>24097.436999999998</v>
      </c>
      <c r="O670" s="35">
        <f t="shared" si="65"/>
        <v>6104.6840399999983</v>
      </c>
      <c r="P670" s="57">
        <f t="shared" si="66"/>
        <v>17992.752959999998</v>
      </c>
      <c r="Q670" s="53">
        <f t="shared" si="67"/>
        <v>16193.477663999998</v>
      </c>
    </row>
    <row r="671" spans="2:17" hidden="1" x14ac:dyDescent="0.25">
      <c r="B671" s="45">
        <v>665</v>
      </c>
      <c r="C671" s="22" t="s">
        <v>6466</v>
      </c>
      <c r="D671" s="22">
        <v>1200132230</v>
      </c>
      <c r="E671" s="23" t="s">
        <v>4636</v>
      </c>
      <c r="F671" s="22">
        <v>2017</v>
      </c>
      <c r="G671" s="38">
        <v>44389</v>
      </c>
      <c r="H671" s="22">
        <f t="shared" si="62"/>
        <v>4</v>
      </c>
      <c r="I671" s="22">
        <v>15</v>
      </c>
      <c r="J671" s="39">
        <f t="shared" si="63"/>
        <v>6.3333333333333325E-2</v>
      </c>
      <c r="K671" s="35">
        <v>22524.89</v>
      </c>
      <c r="L671" s="35">
        <v>16863.84</v>
      </c>
      <c r="M671" s="36">
        <v>0.05</v>
      </c>
      <c r="N671" s="35">
        <f t="shared" si="64"/>
        <v>23651.1345</v>
      </c>
      <c r="O671" s="35">
        <f t="shared" si="65"/>
        <v>5991.6207399999994</v>
      </c>
      <c r="P671" s="57">
        <f t="shared" si="66"/>
        <v>17659.513760000002</v>
      </c>
      <c r="Q671" s="53">
        <f t="shared" si="67"/>
        <v>15893.562384000003</v>
      </c>
    </row>
    <row r="672" spans="2:17" hidden="1" x14ac:dyDescent="0.25">
      <c r="B672" s="45">
        <v>666</v>
      </c>
      <c r="C672" s="22" t="s">
        <v>6466</v>
      </c>
      <c r="D672" s="22">
        <v>1200132260</v>
      </c>
      <c r="E672" s="23" t="s">
        <v>4637</v>
      </c>
      <c r="F672" s="22">
        <v>2017</v>
      </c>
      <c r="G672" s="38">
        <v>44389</v>
      </c>
      <c r="H672" s="22">
        <f t="shared" si="62"/>
        <v>4</v>
      </c>
      <c r="I672" s="22">
        <v>15</v>
      </c>
      <c r="J672" s="39">
        <f t="shared" si="63"/>
        <v>6.3333333333333325E-2</v>
      </c>
      <c r="K672" s="35">
        <v>20484.7</v>
      </c>
      <c r="L672" s="35">
        <v>15261.56</v>
      </c>
      <c r="M672" s="36">
        <v>0.05</v>
      </c>
      <c r="N672" s="35">
        <f t="shared" si="64"/>
        <v>21508.935000000001</v>
      </c>
      <c r="O672" s="35">
        <f t="shared" si="65"/>
        <v>5448.9301999999998</v>
      </c>
      <c r="P672" s="57">
        <f t="shared" si="66"/>
        <v>16060.004800000002</v>
      </c>
      <c r="Q672" s="53">
        <f t="shared" si="67"/>
        <v>14454.004320000002</v>
      </c>
    </row>
    <row r="673" spans="2:17" hidden="1" x14ac:dyDescent="0.25">
      <c r="B673" s="45">
        <v>667</v>
      </c>
      <c r="C673" s="22" t="s">
        <v>6466</v>
      </c>
      <c r="D673" s="22">
        <v>1200132320</v>
      </c>
      <c r="E673" s="23" t="s">
        <v>4638</v>
      </c>
      <c r="F673" s="22">
        <v>2017</v>
      </c>
      <c r="G673" s="38">
        <v>44389</v>
      </c>
      <c r="H673" s="22">
        <f t="shared" si="62"/>
        <v>4</v>
      </c>
      <c r="I673" s="22">
        <v>5</v>
      </c>
      <c r="J673" s="39">
        <f t="shared" si="63"/>
        <v>0.19</v>
      </c>
      <c r="K673" s="35">
        <v>19889.8</v>
      </c>
      <c r="L673" s="35">
        <v>14782.02</v>
      </c>
      <c r="M673" s="36">
        <v>0.05</v>
      </c>
      <c r="N673" s="35">
        <f t="shared" si="64"/>
        <v>20884.29</v>
      </c>
      <c r="O673" s="35">
        <f t="shared" si="65"/>
        <v>15872.0604</v>
      </c>
      <c r="P673" s="57">
        <f t="shared" si="66"/>
        <v>5012.2296000000006</v>
      </c>
      <c r="Q673" s="53">
        <f t="shared" si="67"/>
        <v>4511.0066400000005</v>
      </c>
    </row>
    <row r="674" spans="2:17" hidden="1" x14ac:dyDescent="0.25">
      <c r="B674" s="45">
        <v>668</v>
      </c>
      <c r="C674" s="22" t="s">
        <v>6466</v>
      </c>
      <c r="D674" s="22">
        <v>1200132330</v>
      </c>
      <c r="E674" s="23" t="s">
        <v>4639</v>
      </c>
      <c r="F674" s="22">
        <v>2017</v>
      </c>
      <c r="G674" s="38">
        <v>44389</v>
      </c>
      <c r="H674" s="22">
        <f t="shared" si="62"/>
        <v>4</v>
      </c>
      <c r="I674" s="22">
        <v>5</v>
      </c>
      <c r="J674" s="39">
        <f t="shared" si="63"/>
        <v>0.19</v>
      </c>
      <c r="K674" s="35">
        <v>18444.96</v>
      </c>
      <c r="L674" s="35">
        <v>13731.8</v>
      </c>
      <c r="M674" s="36">
        <v>0.05</v>
      </c>
      <c r="N674" s="35">
        <f t="shared" si="64"/>
        <v>19367.207999999999</v>
      </c>
      <c r="O674" s="35">
        <f t="shared" si="65"/>
        <v>14719.078079999999</v>
      </c>
      <c r="P674" s="57">
        <f t="shared" si="66"/>
        <v>4648.1299199999994</v>
      </c>
      <c r="Q674" s="53">
        <f t="shared" si="67"/>
        <v>4183.3169279999993</v>
      </c>
    </row>
    <row r="675" spans="2:17" hidden="1" x14ac:dyDescent="0.25">
      <c r="B675" s="45">
        <v>669</v>
      </c>
      <c r="C675" s="22" t="s">
        <v>6466</v>
      </c>
      <c r="D675" s="22">
        <v>1200126590</v>
      </c>
      <c r="E675" s="23" t="s">
        <v>4640</v>
      </c>
      <c r="F675" s="22">
        <v>2017</v>
      </c>
      <c r="G675" s="38">
        <v>44389</v>
      </c>
      <c r="H675" s="22">
        <f t="shared" si="62"/>
        <v>4</v>
      </c>
      <c r="I675" s="22">
        <v>15</v>
      </c>
      <c r="J675" s="39">
        <f t="shared" si="63"/>
        <v>6.3333333333333325E-2</v>
      </c>
      <c r="K675" s="35">
        <v>15425</v>
      </c>
      <c r="L675" s="35">
        <v>11269.4</v>
      </c>
      <c r="M675" s="36">
        <v>0.05</v>
      </c>
      <c r="N675" s="35">
        <f t="shared" si="64"/>
        <v>16196.25</v>
      </c>
      <c r="O675" s="35">
        <f t="shared" si="65"/>
        <v>4103.0499999999993</v>
      </c>
      <c r="P675" s="57">
        <f t="shared" si="66"/>
        <v>12093.2</v>
      </c>
      <c r="Q675" s="53">
        <f t="shared" si="67"/>
        <v>10883.880000000001</v>
      </c>
    </row>
    <row r="676" spans="2:17" hidden="1" x14ac:dyDescent="0.25">
      <c r="B676" s="45">
        <v>670</v>
      </c>
      <c r="C676" s="22" t="s">
        <v>6466</v>
      </c>
      <c r="D676" s="22">
        <v>1200132310</v>
      </c>
      <c r="E676" s="23" t="s">
        <v>4641</v>
      </c>
      <c r="F676" s="22">
        <v>2017</v>
      </c>
      <c r="G676" s="38">
        <v>44389</v>
      </c>
      <c r="H676" s="22">
        <f t="shared" si="62"/>
        <v>4</v>
      </c>
      <c r="I676" s="22">
        <v>15</v>
      </c>
      <c r="J676" s="39">
        <f t="shared" si="63"/>
        <v>6.3333333333333325E-2</v>
      </c>
      <c r="K676" s="35">
        <v>12070.03</v>
      </c>
      <c r="L676" s="35">
        <v>9109.2800000000007</v>
      </c>
      <c r="M676" s="36">
        <v>0.05</v>
      </c>
      <c r="N676" s="35">
        <f t="shared" si="64"/>
        <v>12673.531500000001</v>
      </c>
      <c r="O676" s="35">
        <f t="shared" si="65"/>
        <v>3210.6279799999998</v>
      </c>
      <c r="P676" s="57">
        <f t="shared" si="66"/>
        <v>9462.9035200000017</v>
      </c>
      <c r="Q676" s="53">
        <f t="shared" si="67"/>
        <v>8516.6131680000017</v>
      </c>
    </row>
    <row r="677" spans="2:17" hidden="1" x14ac:dyDescent="0.25">
      <c r="B677" s="45">
        <v>671</v>
      </c>
      <c r="C677" s="22" t="s">
        <v>6466</v>
      </c>
      <c r="D677" s="22">
        <v>1200132340</v>
      </c>
      <c r="E677" s="23" t="s">
        <v>4642</v>
      </c>
      <c r="F677" s="22">
        <v>2017</v>
      </c>
      <c r="G677" s="38">
        <v>44389</v>
      </c>
      <c r="H677" s="22">
        <f t="shared" si="62"/>
        <v>4</v>
      </c>
      <c r="I677" s="22">
        <v>5</v>
      </c>
      <c r="J677" s="39">
        <f t="shared" si="63"/>
        <v>0.19</v>
      </c>
      <c r="K677" s="35">
        <v>10625.5</v>
      </c>
      <c r="L677" s="35">
        <v>7910.43</v>
      </c>
      <c r="M677" s="36">
        <v>0.05</v>
      </c>
      <c r="N677" s="35">
        <f t="shared" si="64"/>
        <v>11156.775</v>
      </c>
      <c r="O677" s="35">
        <f t="shared" si="65"/>
        <v>8479.1489999999994</v>
      </c>
      <c r="P677" s="57">
        <f t="shared" si="66"/>
        <v>2677.6260000000002</v>
      </c>
      <c r="Q677" s="53">
        <f t="shared" si="67"/>
        <v>2409.8634000000002</v>
      </c>
    </row>
    <row r="678" spans="2:17" hidden="1" x14ac:dyDescent="0.25">
      <c r="B678" s="45">
        <v>672</v>
      </c>
      <c r="C678" s="22" t="s">
        <v>6466</v>
      </c>
      <c r="D678" s="22">
        <v>1200140120</v>
      </c>
      <c r="E678" s="23" t="s">
        <v>4643</v>
      </c>
      <c r="F678" s="22">
        <v>2018</v>
      </c>
      <c r="G678" s="38">
        <v>44389</v>
      </c>
      <c r="H678" s="22">
        <f t="shared" si="62"/>
        <v>3</v>
      </c>
      <c r="I678" s="22">
        <v>15</v>
      </c>
      <c r="J678" s="39">
        <f t="shared" si="63"/>
        <v>6.3333333333333325E-2</v>
      </c>
      <c r="K678" s="35">
        <v>256368</v>
      </c>
      <c r="L678" s="35">
        <v>205656.29</v>
      </c>
      <c r="M678" s="36">
        <v>0.03</v>
      </c>
      <c r="N678" s="35">
        <f t="shared" si="64"/>
        <v>264059.03999999998</v>
      </c>
      <c r="O678" s="35">
        <f t="shared" si="65"/>
        <v>50171.217599999989</v>
      </c>
      <c r="P678" s="57">
        <f t="shared" si="66"/>
        <v>213887.8224</v>
      </c>
      <c r="Q678" s="53">
        <f t="shared" si="67"/>
        <v>192499.04016</v>
      </c>
    </row>
    <row r="679" spans="2:17" hidden="1" x14ac:dyDescent="0.25">
      <c r="B679" s="45">
        <v>673</v>
      </c>
      <c r="C679" s="22" t="s">
        <v>6466</v>
      </c>
      <c r="D679" s="22">
        <v>1200140110</v>
      </c>
      <c r="E679" s="23" t="s">
        <v>4643</v>
      </c>
      <c r="F679" s="22">
        <v>2018</v>
      </c>
      <c r="G679" s="38">
        <v>44389</v>
      </c>
      <c r="H679" s="22">
        <f t="shared" si="62"/>
        <v>3</v>
      </c>
      <c r="I679" s="22">
        <v>15</v>
      </c>
      <c r="J679" s="39">
        <f t="shared" si="63"/>
        <v>6.3333333333333325E-2</v>
      </c>
      <c r="K679" s="35">
        <v>256368</v>
      </c>
      <c r="L679" s="35">
        <v>205656.29</v>
      </c>
      <c r="M679" s="36">
        <v>0.03</v>
      </c>
      <c r="N679" s="35">
        <f t="shared" si="64"/>
        <v>264059.03999999998</v>
      </c>
      <c r="O679" s="35">
        <f t="shared" si="65"/>
        <v>50171.217599999989</v>
      </c>
      <c r="P679" s="57">
        <f t="shared" si="66"/>
        <v>213887.8224</v>
      </c>
      <c r="Q679" s="53">
        <f t="shared" si="67"/>
        <v>192499.04016</v>
      </c>
    </row>
    <row r="680" spans="2:17" hidden="1" x14ac:dyDescent="0.25">
      <c r="B680" s="45">
        <v>674</v>
      </c>
      <c r="C680" s="22" t="s">
        <v>6466</v>
      </c>
      <c r="D680" s="22">
        <v>1200140090</v>
      </c>
      <c r="E680" s="23" t="s">
        <v>4644</v>
      </c>
      <c r="F680" s="22">
        <v>2018</v>
      </c>
      <c r="G680" s="38">
        <v>44389</v>
      </c>
      <c r="H680" s="22">
        <f t="shared" si="62"/>
        <v>3</v>
      </c>
      <c r="I680" s="22">
        <v>15</v>
      </c>
      <c r="J680" s="39">
        <f t="shared" si="63"/>
        <v>6.3333333333333325E-2</v>
      </c>
      <c r="K680" s="35">
        <v>137524</v>
      </c>
      <c r="L680" s="35">
        <v>110320.62</v>
      </c>
      <c r="M680" s="36">
        <v>0.03</v>
      </c>
      <c r="N680" s="35">
        <f t="shared" si="64"/>
        <v>141649.72</v>
      </c>
      <c r="O680" s="35">
        <f t="shared" si="65"/>
        <v>26913.446799999998</v>
      </c>
      <c r="P680" s="57">
        <f t="shared" si="66"/>
        <v>114736.2732</v>
      </c>
      <c r="Q680" s="53">
        <f t="shared" si="67"/>
        <v>103262.64588</v>
      </c>
    </row>
    <row r="681" spans="2:17" hidden="1" x14ac:dyDescent="0.25">
      <c r="B681" s="45">
        <v>675</v>
      </c>
      <c r="C681" s="22" t="s">
        <v>6466</v>
      </c>
      <c r="D681" s="22">
        <v>1200140100</v>
      </c>
      <c r="E681" s="23" t="s">
        <v>4644</v>
      </c>
      <c r="F681" s="22">
        <v>2018</v>
      </c>
      <c r="G681" s="38">
        <v>44389</v>
      </c>
      <c r="H681" s="22">
        <f t="shared" si="62"/>
        <v>3</v>
      </c>
      <c r="I681" s="22">
        <v>15</v>
      </c>
      <c r="J681" s="39">
        <f t="shared" si="63"/>
        <v>6.3333333333333325E-2</v>
      </c>
      <c r="K681" s="35">
        <v>137524</v>
      </c>
      <c r="L681" s="35">
        <v>110320.62</v>
      </c>
      <c r="M681" s="36">
        <v>0.03</v>
      </c>
      <c r="N681" s="35">
        <f t="shared" si="64"/>
        <v>141649.72</v>
      </c>
      <c r="O681" s="35">
        <f t="shared" si="65"/>
        <v>26913.446799999998</v>
      </c>
      <c r="P681" s="57">
        <f t="shared" si="66"/>
        <v>114736.2732</v>
      </c>
      <c r="Q681" s="53">
        <f t="shared" si="67"/>
        <v>103262.64588</v>
      </c>
    </row>
    <row r="682" spans="2:17" hidden="1" x14ac:dyDescent="0.25">
      <c r="B682" s="45">
        <v>676</v>
      </c>
      <c r="C682" s="22" t="s">
        <v>6466</v>
      </c>
      <c r="D682" s="22">
        <v>1200136370</v>
      </c>
      <c r="E682" s="23" t="s">
        <v>4645</v>
      </c>
      <c r="F682" s="22">
        <v>2018</v>
      </c>
      <c r="G682" s="38">
        <v>44389</v>
      </c>
      <c r="H682" s="22">
        <f t="shared" si="62"/>
        <v>3</v>
      </c>
      <c r="I682" s="22">
        <v>5</v>
      </c>
      <c r="J682" s="39">
        <f t="shared" si="63"/>
        <v>0.19</v>
      </c>
      <c r="K682" s="35">
        <v>15878</v>
      </c>
      <c r="L682" s="35">
        <v>12635.7</v>
      </c>
      <c r="M682" s="36">
        <v>0.03</v>
      </c>
      <c r="N682" s="35">
        <f t="shared" si="64"/>
        <v>16354.34</v>
      </c>
      <c r="O682" s="35">
        <f t="shared" si="65"/>
        <v>9321.9738000000016</v>
      </c>
      <c r="P682" s="57">
        <f t="shared" si="66"/>
        <v>7032.3661999999986</v>
      </c>
      <c r="Q682" s="53">
        <f t="shared" si="67"/>
        <v>6329.1295799999989</v>
      </c>
    </row>
    <row r="683" spans="2:17" hidden="1" x14ac:dyDescent="0.25">
      <c r="B683" s="45">
        <v>677</v>
      </c>
      <c r="C683" s="22" t="s">
        <v>6466</v>
      </c>
      <c r="D683" s="22">
        <v>1200145920</v>
      </c>
      <c r="E683" s="23" t="s">
        <v>4646</v>
      </c>
      <c r="F683" s="22">
        <v>2018</v>
      </c>
      <c r="G683" s="38">
        <v>44389</v>
      </c>
      <c r="H683" s="22">
        <f t="shared" si="62"/>
        <v>3</v>
      </c>
      <c r="I683" s="22">
        <v>5</v>
      </c>
      <c r="J683" s="39">
        <f t="shared" si="63"/>
        <v>0.19</v>
      </c>
      <c r="K683" s="35">
        <v>11700</v>
      </c>
      <c r="L683" s="35">
        <v>9785.26</v>
      </c>
      <c r="M683" s="36">
        <v>0.03</v>
      </c>
      <c r="N683" s="35">
        <f t="shared" si="64"/>
        <v>12051</v>
      </c>
      <c r="O683" s="35">
        <f t="shared" si="65"/>
        <v>6869.0700000000006</v>
      </c>
      <c r="P683" s="57">
        <f t="shared" si="66"/>
        <v>5181.9299999999994</v>
      </c>
      <c r="Q683" s="53">
        <f t="shared" si="67"/>
        <v>4663.7369999999992</v>
      </c>
    </row>
    <row r="684" spans="2:17" hidden="1" x14ac:dyDescent="0.25">
      <c r="B684" s="45">
        <v>678</v>
      </c>
      <c r="C684" s="22" t="s">
        <v>6466</v>
      </c>
      <c r="D684" s="22">
        <v>1200145930</v>
      </c>
      <c r="E684" s="23" t="s">
        <v>4647</v>
      </c>
      <c r="F684" s="22">
        <v>2019</v>
      </c>
      <c r="G684" s="38">
        <v>44389</v>
      </c>
      <c r="H684" s="22">
        <f t="shared" si="62"/>
        <v>2</v>
      </c>
      <c r="I684" s="22">
        <v>5</v>
      </c>
      <c r="J684" s="39">
        <f t="shared" si="63"/>
        <v>0.19</v>
      </c>
      <c r="K684" s="35">
        <v>88870</v>
      </c>
      <c r="L684" s="35">
        <v>75202.69</v>
      </c>
      <c r="M684" s="36">
        <v>0</v>
      </c>
      <c r="N684" s="35">
        <f t="shared" si="64"/>
        <v>88870</v>
      </c>
      <c r="O684" s="35">
        <f t="shared" si="65"/>
        <v>33770.6</v>
      </c>
      <c r="P684" s="57">
        <f t="shared" si="66"/>
        <v>55099.4</v>
      </c>
      <c r="Q684" s="53">
        <f t="shared" si="67"/>
        <v>49589.46</v>
      </c>
    </row>
    <row r="685" spans="2:17" hidden="1" x14ac:dyDescent="0.25">
      <c r="B685" s="45">
        <v>679</v>
      </c>
      <c r="C685" s="22" t="s">
        <v>6466</v>
      </c>
      <c r="D685" s="22">
        <v>1200149030</v>
      </c>
      <c r="E685" s="23" t="s">
        <v>4648</v>
      </c>
      <c r="F685" s="22">
        <v>2019</v>
      </c>
      <c r="G685" s="38">
        <v>44389</v>
      </c>
      <c r="H685" s="22">
        <f t="shared" si="62"/>
        <v>2</v>
      </c>
      <c r="I685" s="22">
        <v>15</v>
      </c>
      <c r="J685" s="39">
        <f t="shared" si="63"/>
        <v>6.3333333333333325E-2</v>
      </c>
      <c r="K685" s="35">
        <v>36936</v>
      </c>
      <c r="L685" s="35">
        <v>31437.759999999998</v>
      </c>
      <c r="M685" s="36">
        <v>0</v>
      </c>
      <c r="N685" s="35">
        <f t="shared" si="64"/>
        <v>36936</v>
      </c>
      <c r="O685" s="35">
        <f t="shared" si="65"/>
        <v>4678.5599999999995</v>
      </c>
      <c r="P685" s="57">
        <f t="shared" si="66"/>
        <v>32257.440000000002</v>
      </c>
      <c r="Q685" s="53">
        <f t="shared" si="67"/>
        <v>29031.696000000004</v>
      </c>
    </row>
    <row r="686" spans="2:17" hidden="1" x14ac:dyDescent="0.25">
      <c r="B686" s="45">
        <v>680</v>
      </c>
      <c r="C686" s="22" t="s">
        <v>6466</v>
      </c>
      <c r="D686" s="22">
        <v>1200148970</v>
      </c>
      <c r="E686" s="23" t="s">
        <v>4649</v>
      </c>
      <c r="F686" s="22">
        <v>2019</v>
      </c>
      <c r="G686" s="38">
        <v>44389</v>
      </c>
      <c r="H686" s="22">
        <f t="shared" si="62"/>
        <v>2</v>
      </c>
      <c r="I686" s="22">
        <v>3</v>
      </c>
      <c r="J686" s="39">
        <f t="shared" si="63"/>
        <v>0.31666666666666665</v>
      </c>
      <c r="K686" s="35">
        <v>24000</v>
      </c>
      <c r="L686" s="35">
        <v>702.96</v>
      </c>
      <c r="M686" s="36">
        <v>0</v>
      </c>
      <c r="N686" s="35">
        <f t="shared" si="64"/>
        <v>24000</v>
      </c>
      <c r="O686" s="35">
        <f t="shared" si="65"/>
        <v>15200</v>
      </c>
      <c r="P686" s="57">
        <f t="shared" si="66"/>
        <v>8800</v>
      </c>
      <c r="Q686" s="53">
        <f t="shared" si="67"/>
        <v>7920</v>
      </c>
    </row>
    <row r="687" spans="2:17" s="14" customFormat="1" hidden="1" x14ac:dyDescent="0.25">
      <c r="B687" s="45">
        <v>681</v>
      </c>
      <c r="C687" s="22" t="s">
        <v>6471</v>
      </c>
      <c r="D687" s="22">
        <v>1200142890</v>
      </c>
      <c r="E687" s="23" t="s">
        <v>1691</v>
      </c>
      <c r="F687" s="22">
        <v>2018</v>
      </c>
      <c r="G687" s="38">
        <v>44389</v>
      </c>
      <c r="H687" s="22">
        <f t="shared" si="62"/>
        <v>3</v>
      </c>
      <c r="I687" s="22">
        <v>8</v>
      </c>
      <c r="J687" s="39">
        <f t="shared" si="63"/>
        <v>0.11874999999999999</v>
      </c>
      <c r="K687" s="35">
        <v>60000</v>
      </c>
      <c r="L687" s="35">
        <v>48843.839999999997</v>
      </c>
      <c r="M687" s="36">
        <v>0.03</v>
      </c>
      <c r="N687" s="35">
        <f t="shared" si="64"/>
        <v>61800</v>
      </c>
      <c r="O687" s="35">
        <f t="shared" si="65"/>
        <v>22016.249999999996</v>
      </c>
      <c r="P687" s="57">
        <f t="shared" si="66"/>
        <v>39783.75</v>
      </c>
      <c r="Q687" s="53">
        <f t="shared" si="67"/>
        <v>35805.375</v>
      </c>
    </row>
    <row r="688" spans="2:17" hidden="1" x14ac:dyDescent="0.25">
      <c r="B688" s="45">
        <v>682</v>
      </c>
      <c r="C688" s="22" t="s">
        <v>6471</v>
      </c>
      <c r="D688" s="22">
        <v>1200142880</v>
      </c>
      <c r="E688" s="23" t="s">
        <v>1691</v>
      </c>
      <c r="F688" s="22">
        <v>2018</v>
      </c>
      <c r="G688" s="38">
        <v>44389</v>
      </c>
      <c r="H688" s="22">
        <f t="shared" si="62"/>
        <v>3</v>
      </c>
      <c r="I688" s="22">
        <v>8</v>
      </c>
      <c r="J688" s="39">
        <f t="shared" si="63"/>
        <v>0.11874999999999999</v>
      </c>
      <c r="K688" s="35">
        <v>60000</v>
      </c>
      <c r="L688" s="35">
        <v>48843.839999999997</v>
      </c>
      <c r="M688" s="36">
        <v>0.03</v>
      </c>
      <c r="N688" s="35">
        <f t="shared" si="64"/>
        <v>61800</v>
      </c>
      <c r="O688" s="35">
        <f t="shared" si="65"/>
        <v>22016.249999999996</v>
      </c>
      <c r="P688" s="57">
        <f t="shared" si="66"/>
        <v>39783.75</v>
      </c>
      <c r="Q688" s="53">
        <f t="shared" si="67"/>
        <v>35805.375</v>
      </c>
    </row>
    <row r="689" spans="2:17" hidden="1" x14ac:dyDescent="0.25">
      <c r="B689" s="45">
        <v>683</v>
      </c>
      <c r="C689" s="22" t="s">
        <v>6471</v>
      </c>
      <c r="D689" s="22">
        <v>1200148600</v>
      </c>
      <c r="E689" s="23" t="s">
        <v>5375</v>
      </c>
      <c r="F689" s="22">
        <v>2019</v>
      </c>
      <c r="G689" s="38">
        <v>44389</v>
      </c>
      <c r="H689" s="22">
        <f t="shared" si="62"/>
        <v>2</v>
      </c>
      <c r="I689" s="22">
        <v>15</v>
      </c>
      <c r="J689" s="39">
        <f t="shared" si="63"/>
        <v>6.3333333333333325E-2</v>
      </c>
      <c r="K689" s="35">
        <v>1260000</v>
      </c>
      <c r="L689" s="35">
        <v>1061391.77</v>
      </c>
      <c r="M689" s="36">
        <v>0</v>
      </c>
      <c r="N689" s="35">
        <f t="shared" si="64"/>
        <v>1260000</v>
      </c>
      <c r="O689" s="35">
        <f t="shared" si="65"/>
        <v>159599.99999999997</v>
      </c>
      <c r="P689" s="57">
        <f t="shared" si="66"/>
        <v>1100400</v>
      </c>
      <c r="Q689" s="53">
        <f t="shared" si="67"/>
        <v>990360</v>
      </c>
    </row>
    <row r="690" spans="2:17" hidden="1" x14ac:dyDescent="0.25">
      <c r="B690" s="45">
        <v>684</v>
      </c>
      <c r="C690" s="22" t="s">
        <v>6471</v>
      </c>
      <c r="D690" s="22">
        <v>1200144540</v>
      </c>
      <c r="E690" s="23" t="s">
        <v>5376</v>
      </c>
      <c r="F690" s="22">
        <v>2019</v>
      </c>
      <c r="G690" s="38">
        <v>44389</v>
      </c>
      <c r="H690" s="22">
        <f t="shared" si="62"/>
        <v>2</v>
      </c>
      <c r="I690" s="22">
        <v>5</v>
      </c>
      <c r="J690" s="39">
        <f t="shared" si="63"/>
        <v>0.19</v>
      </c>
      <c r="K690" s="35">
        <v>750000</v>
      </c>
      <c r="L690" s="35">
        <v>635890.42000000004</v>
      </c>
      <c r="M690" s="36">
        <v>0</v>
      </c>
      <c r="N690" s="35">
        <f t="shared" si="64"/>
        <v>750000</v>
      </c>
      <c r="O690" s="35">
        <f t="shared" si="65"/>
        <v>285000</v>
      </c>
      <c r="P690" s="57">
        <f t="shared" si="66"/>
        <v>465000</v>
      </c>
      <c r="Q690" s="53">
        <f t="shared" si="67"/>
        <v>418500</v>
      </c>
    </row>
    <row r="691" spans="2:17" hidden="1" x14ac:dyDescent="0.25">
      <c r="B691" s="45">
        <v>685</v>
      </c>
      <c r="C691" s="22" t="s">
        <v>6471</v>
      </c>
      <c r="D691" s="22">
        <v>1200146310</v>
      </c>
      <c r="E691" s="23" t="s">
        <v>5377</v>
      </c>
      <c r="F691" s="22">
        <v>2019</v>
      </c>
      <c r="G691" s="38">
        <v>44389</v>
      </c>
      <c r="H691" s="22">
        <f t="shared" si="62"/>
        <v>2</v>
      </c>
      <c r="I691" s="22">
        <v>15</v>
      </c>
      <c r="J691" s="39">
        <f t="shared" si="63"/>
        <v>6.3333333333333325E-2</v>
      </c>
      <c r="K691" s="35">
        <v>542991</v>
      </c>
      <c r="L691" s="35">
        <v>456409.97</v>
      </c>
      <c r="M691" s="36">
        <v>0</v>
      </c>
      <c r="N691" s="35">
        <f t="shared" si="64"/>
        <v>542991</v>
      </c>
      <c r="O691" s="35">
        <f t="shared" si="65"/>
        <v>68778.859999999986</v>
      </c>
      <c r="P691" s="57">
        <f t="shared" si="66"/>
        <v>474212.14</v>
      </c>
      <c r="Q691" s="53">
        <f t="shared" si="67"/>
        <v>426790.92600000004</v>
      </c>
    </row>
    <row r="692" spans="2:17" x14ac:dyDescent="0.25">
      <c r="B692" s="120">
        <v>686</v>
      </c>
      <c r="C692" s="109" t="s">
        <v>6471</v>
      </c>
      <c r="D692" s="109">
        <v>1200159510</v>
      </c>
      <c r="E692" s="108" t="s">
        <v>5378</v>
      </c>
      <c r="F692" s="109">
        <v>2019</v>
      </c>
      <c r="G692" s="110">
        <v>44389</v>
      </c>
      <c r="H692" s="109">
        <f t="shared" si="62"/>
        <v>2</v>
      </c>
      <c r="I692" s="109">
        <v>10</v>
      </c>
      <c r="J692" s="111">
        <f t="shared" si="63"/>
        <v>9.5000000000000001E-2</v>
      </c>
      <c r="K692" s="112">
        <v>78240.75</v>
      </c>
      <c r="L692" s="112">
        <v>1</v>
      </c>
      <c r="M692" s="121">
        <v>0</v>
      </c>
      <c r="N692" s="112">
        <f t="shared" si="64"/>
        <v>78240.75</v>
      </c>
      <c r="O692" s="112">
        <f t="shared" si="65"/>
        <v>14865.7425</v>
      </c>
      <c r="P692" s="114">
        <f t="shared" si="66"/>
        <v>63375.0075</v>
      </c>
      <c r="Q692" s="115">
        <f t="shared" si="67"/>
        <v>57037.50675</v>
      </c>
    </row>
    <row r="693" spans="2:17" hidden="1" x14ac:dyDescent="0.25">
      <c r="B693" s="45">
        <v>687</v>
      </c>
      <c r="C693" s="22" t="s">
        <v>6471</v>
      </c>
      <c r="D693" s="22">
        <v>1200160090</v>
      </c>
      <c r="E693" s="23" t="s">
        <v>5379</v>
      </c>
      <c r="F693" s="22">
        <v>2019</v>
      </c>
      <c r="G693" s="38">
        <v>44389</v>
      </c>
      <c r="H693" s="22">
        <f t="shared" si="62"/>
        <v>2</v>
      </c>
      <c r="I693" s="22">
        <v>5</v>
      </c>
      <c r="J693" s="39">
        <f t="shared" si="63"/>
        <v>0.19</v>
      </c>
      <c r="K693" s="35">
        <v>43200</v>
      </c>
      <c r="L693" s="35">
        <v>38540.32</v>
      </c>
      <c r="M693" s="36">
        <v>0</v>
      </c>
      <c r="N693" s="35">
        <f t="shared" si="64"/>
        <v>43200</v>
      </c>
      <c r="O693" s="35">
        <f t="shared" si="65"/>
        <v>16416</v>
      </c>
      <c r="P693" s="57">
        <f t="shared" si="66"/>
        <v>26784</v>
      </c>
      <c r="Q693" s="53">
        <f t="shared" si="67"/>
        <v>24105.600000000002</v>
      </c>
    </row>
    <row r="694" spans="2:17" hidden="1" x14ac:dyDescent="0.25">
      <c r="B694" s="45">
        <v>688</v>
      </c>
      <c r="C694" s="22" t="s">
        <v>6471</v>
      </c>
      <c r="D694" s="22">
        <v>1200149760</v>
      </c>
      <c r="E694" s="23" t="s">
        <v>5380</v>
      </c>
      <c r="F694" s="22">
        <v>2019</v>
      </c>
      <c r="G694" s="38">
        <v>44389</v>
      </c>
      <c r="H694" s="22">
        <f t="shared" si="62"/>
        <v>2</v>
      </c>
      <c r="I694" s="22">
        <v>5</v>
      </c>
      <c r="J694" s="39">
        <f t="shared" si="63"/>
        <v>0.19</v>
      </c>
      <c r="K694" s="35">
        <v>25000</v>
      </c>
      <c r="L694" s="35">
        <v>21356.16</v>
      </c>
      <c r="M694" s="36">
        <v>0</v>
      </c>
      <c r="N694" s="35">
        <f t="shared" si="64"/>
        <v>25000</v>
      </c>
      <c r="O694" s="35">
        <f t="shared" si="65"/>
        <v>9500</v>
      </c>
      <c r="P694" s="57">
        <f t="shared" si="66"/>
        <v>15500</v>
      </c>
      <c r="Q694" s="53">
        <f t="shared" si="67"/>
        <v>13950</v>
      </c>
    </row>
    <row r="695" spans="2:17" hidden="1" x14ac:dyDescent="0.25">
      <c r="B695" s="45">
        <v>689</v>
      </c>
      <c r="C695" s="22" t="s">
        <v>6471</v>
      </c>
      <c r="D695" s="22">
        <v>1200144220</v>
      </c>
      <c r="E695" s="23" t="s">
        <v>5381</v>
      </c>
      <c r="F695" s="22">
        <v>2019</v>
      </c>
      <c r="G695" s="38">
        <v>44389</v>
      </c>
      <c r="H695" s="22">
        <f t="shared" si="62"/>
        <v>2</v>
      </c>
      <c r="I695" s="22">
        <v>15</v>
      </c>
      <c r="J695" s="39">
        <f t="shared" si="63"/>
        <v>6.3333333333333325E-2</v>
      </c>
      <c r="K695" s="35">
        <v>18246</v>
      </c>
      <c r="L695" s="35">
        <v>15363.3</v>
      </c>
      <c r="M695" s="36">
        <v>0</v>
      </c>
      <c r="N695" s="35">
        <f t="shared" si="64"/>
        <v>18246</v>
      </c>
      <c r="O695" s="35">
        <f t="shared" si="65"/>
        <v>2311.16</v>
      </c>
      <c r="P695" s="57">
        <f t="shared" si="66"/>
        <v>15934.84</v>
      </c>
      <c r="Q695" s="53">
        <f t="shared" si="67"/>
        <v>14341.356</v>
      </c>
    </row>
    <row r="696" spans="2:17" hidden="1" x14ac:dyDescent="0.25">
      <c r="B696" s="45">
        <v>690</v>
      </c>
      <c r="C696" s="22" t="s">
        <v>6471</v>
      </c>
      <c r="D696" s="22">
        <v>1200169240</v>
      </c>
      <c r="E696" s="23" t="s">
        <v>5382</v>
      </c>
      <c r="F696" s="22">
        <v>2020</v>
      </c>
      <c r="G696" s="38">
        <v>44389</v>
      </c>
      <c r="H696" s="22">
        <f t="shared" si="62"/>
        <v>1</v>
      </c>
      <c r="I696" s="22">
        <v>15</v>
      </c>
      <c r="J696" s="39">
        <f t="shared" si="63"/>
        <v>6.3333333333333325E-2</v>
      </c>
      <c r="K696" s="35">
        <v>3419696</v>
      </c>
      <c r="L696" s="35">
        <v>3281658.96</v>
      </c>
      <c r="M696" s="36">
        <v>0</v>
      </c>
      <c r="N696" s="35">
        <f t="shared" si="64"/>
        <v>3419696</v>
      </c>
      <c r="O696" s="35">
        <f t="shared" si="65"/>
        <v>216580.74666666664</v>
      </c>
      <c r="P696" s="57">
        <f t="shared" si="66"/>
        <v>3203115.2533333334</v>
      </c>
      <c r="Q696" s="53">
        <f t="shared" si="67"/>
        <v>2882803.7280000001</v>
      </c>
    </row>
    <row r="697" spans="2:17" hidden="1" x14ac:dyDescent="0.25">
      <c r="B697" s="45">
        <v>691</v>
      </c>
      <c r="C697" s="22" t="s">
        <v>6471</v>
      </c>
      <c r="D697" s="22">
        <v>1200169180</v>
      </c>
      <c r="E697" s="23" t="s">
        <v>1552</v>
      </c>
      <c r="F697" s="22">
        <v>2020</v>
      </c>
      <c r="G697" s="38">
        <v>44389</v>
      </c>
      <c r="H697" s="22">
        <f t="shared" si="62"/>
        <v>1</v>
      </c>
      <c r="I697" s="22">
        <v>8</v>
      </c>
      <c r="J697" s="39">
        <f t="shared" si="63"/>
        <v>0.11874999999999999</v>
      </c>
      <c r="K697" s="35">
        <v>2230201</v>
      </c>
      <c r="L697" s="35">
        <v>2140178.2799999998</v>
      </c>
      <c r="M697" s="36">
        <v>0</v>
      </c>
      <c r="N697" s="35">
        <f t="shared" si="64"/>
        <v>2230201</v>
      </c>
      <c r="O697" s="35">
        <f t="shared" si="65"/>
        <v>264836.36874999997</v>
      </c>
      <c r="P697" s="57">
        <f t="shared" si="66"/>
        <v>1965364.6312500001</v>
      </c>
      <c r="Q697" s="53">
        <f t="shared" si="67"/>
        <v>1768828.1681250001</v>
      </c>
    </row>
    <row r="698" spans="2:17" hidden="1" x14ac:dyDescent="0.25">
      <c r="B698" s="45">
        <v>692</v>
      </c>
      <c r="C698" s="22" t="s">
        <v>6471</v>
      </c>
      <c r="D698" s="22">
        <v>1200169290</v>
      </c>
      <c r="E698" s="23" t="s">
        <v>5383</v>
      </c>
      <c r="F698" s="22">
        <v>2020</v>
      </c>
      <c r="G698" s="38">
        <v>44389</v>
      </c>
      <c r="H698" s="22">
        <f t="shared" si="62"/>
        <v>1</v>
      </c>
      <c r="I698" s="22">
        <v>5</v>
      </c>
      <c r="J698" s="39">
        <f t="shared" si="63"/>
        <v>0.19</v>
      </c>
      <c r="K698" s="35">
        <v>849487</v>
      </c>
      <c r="L698" s="35">
        <v>815197.21</v>
      </c>
      <c r="M698" s="36">
        <v>0</v>
      </c>
      <c r="N698" s="35">
        <f t="shared" si="64"/>
        <v>849487</v>
      </c>
      <c r="O698" s="35">
        <f t="shared" si="65"/>
        <v>161402.53</v>
      </c>
      <c r="P698" s="57">
        <f t="shared" si="66"/>
        <v>688084.47</v>
      </c>
      <c r="Q698" s="53">
        <f t="shared" si="67"/>
        <v>619276.02300000004</v>
      </c>
    </row>
    <row r="699" spans="2:17" hidden="1" x14ac:dyDescent="0.25">
      <c r="B699" s="45">
        <v>693</v>
      </c>
      <c r="C699" s="22" t="s">
        <v>6471</v>
      </c>
      <c r="D699" s="22">
        <v>1200169170</v>
      </c>
      <c r="E699" s="23" t="s">
        <v>5384</v>
      </c>
      <c r="F699" s="22">
        <v>2020</v>
      </c>
      <c r="G699" s="38">
        <v>44389</v>
      </c>
      <c r="H699" s="22">
        <f t="shared" si="62"/>
        <v>1</v>
      </c>
      <c r="I699" s="22">
        <v>15</v>
      </c>
      <c r="J699" s="39">
        <f t="shared" si="63"/>
        <v>6.3333333333333325E-2</v>
      </c>
      <c r="K699" s="35">
        <v>524868</v>
      </c>
      <c r="L699" s="35">
        <v>503681.55</v>
      </c>
      <c r="M699" s="36">
        <v>0</v>
      </c>
      <c r="N699" s="35">
        <f t="shared" si="64"/>
        <v>524868</v>
      </c>
      <c r="O699" s="35">
        <f t="shared" si="65"/>
        <v>33241.639999999992</v>
      </c>
      <c r="P699" s="57">
        <f t="shared" si="66"/>
        <v>491626.36</v>
      </c>
      <c r="Q699" s="53">
        <f t="shared" si="67"/>
        <v>442463.72399999999</v>
      </c>
    </row>
    <row r="700" spans="2:17" hidden="1" x14ac:dyDescent="0.25">
      <c r="B700" s="45">
        <v>694</v>
      </c>
      <c r="C700" s="22" t="s">
        <v>6471</v>
      </c>
      <c r="D700" s="22">
        <v>1200169230</v>
      </c>
      <c r="E700" s="23" t="s">
        <v>5385</v>
      </c>
      <c r="F700" s="22">
        <v>2020</v>
      </c>
      <c r="G700" s="38">
        <v>44389</v>
      </c>
      <c r="H700" s="22">
        <f t="shared" si="62"/>
        <v>1</v>
      </c>
      <c r="I700" s="22">
        <v>15</v>
      </c>
      <c r="J700" s="39">
        <f t="shared" si="63"/>
        <v>6.3333333333333325E-2</v>
      </c>
      <c r="K700" s="35">
        <v>466789</v>
      </c>
      <c r="L700" s="35">
        <v>447946.93</v>
      </c>
      <c r="M700" s="36">
        <v>0</v>
      </c>
      <c r="N700" s="35">
        <f t="shared" si="64"/>
        <v>466789</v>
      </c>
      <c r="O700" s="35">
        <f t="shared" si="65"/>
        <v>29563.30333333333</v>
      </c>
      <c r="P700" s="57">
        <f t="shared" si="66"/>
        <v>437225.69666666666</v>
      </c>
      <c r="Q700" s="53">
        <f t="shared" si="67"/>
        <v>393503.12699999998</v>
      </c>
    </row>
    <row r="701" spans="2:17" hidden="1" x14ac:dyDescent="0.25">
      <c r="B701" s="45">
        <v>695</v>
      </c>
      <c r="C701" s="22" t="s">
        <v>6471</v>
      </c>
      <c r="D701" s="22">
        <v>1200169340</v>
      </c>
      <c r="E701" s="23" t="s">
        <v>5386</v>
      </c>
      <c r="F701" s="22">
        <v>2020</v>
      </c>
      <c r="G701" s="38">
        <v>44389</v>
      </c>
      <c r="H701" s="22">
        <f t="shared" si="62"/>
        <v>1</v>
      </c>
      <c r="I701" s="22">
        <v>5</v>
      </c>
      <c r="J701" s="39">
        <f t="shared" si="63"/>
        <v>0.19</v>
      </c>
      <c r="K701" s="35">
        <v>421920</v>
      </c>
      <c r="L701" s="35">
        <v>404889.08</v>
      </c>
      <c r="M701" s="36">
        <v>0</v>
      </c>
      <c r="N701" s="35">
        <f t="shared" si="64"/>
        <v>421920</v>
      </c>
      <c r="O701" s="35">
        <f t="shared" si="65"/>
        <v>80164.800000000003</v>
      </c>
      <c r="P701" s="57">
        <f t="shared" si="66"/>
        <v>341755.2</v>
      </c>
      <c r="Q701" s="53">
        <f t="shared" si="67"/>
        <v>307579.68</v>
      </c>
    </row>
    <row r="702" spans="2:17" hidden="1" x14ac:dyDescent="0.25">
      <c r="B702" s="45">
        <v>696</v>
      </c>
      <c r="C702" s="22" t="s">
        <v>6471</v>
      </c>
      <c r="D702" s="22">
        <v>1200169190</v>
      </c>
      <c r="E702" s="23" t="s">
        <v>5387</v>
      </c>
      <c r="F702" s="22">
        <v>2020</v>
      </c>
      <c r="G702" s="38">
        <v>44389</v>
      </c>
      <c r="H702" s="22">
        <f t="shared" si="62"/>
        <v>1</v>
      </c>
      <c r="I702" s="22">
        <v>15</v>
      </c>
      <c r="J702" s="39">
        <f t="shared" si="63"/>
        <v>6.3333333333333325E-2</v>
      </c>
      <c r="K702" s="35">
        <v>394975</v>
      </c>
      <c r="L702" s="35">
        <v>379031.72</v>
      </c>
      <c r="M702" s="36">
        <v>0</v>
      </c>
      <c r="N702" s="35">
        <f t="shared" si="64"/>
        <v>394975</v>
      </c>
      <c r="O702" s="35">
        <f t="shared" si="65"/>
        <v>25015.083333333328</v>
      </c>
      <c r="P702" s="57">
        <f t="shared" si="66"/>
        <v>369959.91666666669</v>
      </c>
      <c r="Q702" s="53">
        <f t="shared" si="67"/>
        <v>332963.92500000005</v>
      </c>
    </row>
    <row r="703" spans="2:17" hidden="1" x14ac:dyDescent="0.25">
      <c r="B703" s="45">
        <v>697</v>
      </c>
      <c r="C703" s="22" t="s">
        <v>6471</v>
      </c>
      <c r="D703" s="22">
        <v>1200169280</v>
      </c>
      <c r="E703" s="23" t="s">
        <v>5388</v>
      </c>
      <c r="F703" s="22">
        <v>2020</v>
      </c>
      <c r="G703" s="38">
        <v>44389</v>
      </c>
      <c r="H703" s="22">
        <f t="shared" si="62"/>
        <v>1</v>
      </c>
      <c r="I703" s="22">
        <v>15</v>
      </c>
      <c r="J703" s="39">
        <f t="shared" si="63"/>
        <v>6.3333333333333325E-2</v>
      </c>
      <c r="K703" s="35">
        <v>167125</v>
      </c>
      <c r="L703" s="35">
        <v>160378.95000000001</v>
      </c>
      <c r="M703" s="36">
        <v>0</v>
      </c>
      <c r="N703" s="35">
        <f t="shared" si="64"/>
        <v>167125</v>
      </c>
      <c r="O703" s="35">
        <f t="shared" si="65"/>
        <v>10584.583333333332</v>
      </c>
      <c r="P703" s="57">
        <f t="shared" si="66"/>
        <v>156540.41666666666</v>
      </c>
      <c r="Q703" s="53">
        <f t="shared" si="67"/>
        <v>140886.375</v>
      </c>
    </row>
    <row r="704" spans="2:17" hidden="1" x14ac:dyDescent="0.25">
      <c r="B704" s="45">
        <v>698</v>
      </c>
      <c r="C704" s="22" t="s">
        <v>6471</v>
      </c>
      <c r="D704" s="22">
        <v>1200169260</v>
      </c>
      <c r="E704" s="23" t="s">
        <v>5389</v>
      </c>
      <c r="F704" s="22">
        <v>2020</v>
      </c>
      <c r="G704" s="38">
        <v>44389</v>
      </c>
      <c r="H704" s="22">
        <f t="shared" si="62"/>
        <v>1</v>
      </c>
      <c r="I704" s="22">
        <v>5</v>
      </c>
      <c r="J704" s="39">
        <f t="shared" si="63"/>
        <v>0.19</v>
      </c>
      <c r="K704" s="35">
        <v>129265</v>
      </c>
      <c r="L704" s="35">
        <v>124047.18</v>
      </c>
      <c r="M704" s="36">
        <v>0</v>
      </c>
      <c r="N704" s="35">
        <f t="shared" si="64"/>
        <v>129265</v>
      </c>
      <c r="O704" s="35">
        <f t="shared" si="65"/>
        <v>24560.35</v>
      </c>
      <c r="P704" s="57">
        <f t="shared" si="66"/>
        <v>104704.65</v>
      </c>
      <c r="Q704" s="53">
        <f t="shared" si="67"/>
        <v>94234.184999999998</v>
      </c>
    </row>
    <row r="705" spans="1:17" hidden="1" x14ac:dyDescent="0.25">
      <c r="B705" s="45">
        <v>699</v>
      </c>
      <c r="C705" s="22" t="s">
        <v>6471</v>
      </c>
      <c r="D705" s="22">
        <v>1200169270</v>
      </c>
      <c r="E705" s="23" t="s">
        <v>5390</v>
      </c>
      <c r="F705" s="22">
        <v>2020</v>
      </c>
      <c r="G705" s="38">
        <v>44389</v>
      </c>
      <c r="H705" s="22">
        <f t="shared" si="62"/>
        <v>1</v>
      </c>
      <c r="I705" s="22">
        <v>5</v>
      </c>
      <c r="J705" s="39">
        <f t="shared" si="63"/>
        <v>0.19</v>
      </c>
      <c r="K705" s="35">
        <v>124684.02</v>
      </c>
      <c r="L705" s="35">
        <v>119651.12</v>
      </c>
      <c r="M705" s="36">
        <v>0</v>
      </c>
      <c r="N705" s="35">
        <f t="shared" si="64"/>
        <v>124684.02</v>
      </c>
      <c r="O705" s="35">
        <f t="shared" si="65"/>
        <v>23689.963800000001</v>
      </c>
      <c r="P705" s="57">
        <f t="shared" si="66"/>
        <v>100994.05620000001</v>
      </c>
      <c r="Q705" s="53">
        <f t="shared" si="67"/>
        <v>90894.650580000001</v>
      </c>
    </row>
    <row r="706" spans="1:17" hidden="1" x14ac:dyDescent="0.25">
      <c r="B706" s="45">
        <v>700</v>
      </c>
      <c r="C706" s="22" t="s">
        <v>6471</v>
      </c>
      <c r="D706" s="22">
        <v>1200169310</v>
      </c>
      <c r="E706" s="23" t="s">
        <v>5391</v>
      </c>
      <c r="F706" s="22">
        <v>2020</v>
      </c>
      <c r="G706" s="38">
        <v>44389</v>
      </c>
      <c r="H706" s="22">
        <f t="shared" si="62"/>
        <v>1</v>
      </c>
      <c r="I706" s="22">
        <v>8</v>
      </c>
      <c r="J706" s="39">
        <f t="shared" si="63"/>
        <v>0.11874999999999999</v>
      </c>
      <c r="K706" s="35">
        <v>86176</v>
      </c>
      <c r="L706" s="35">
        <v>82697.48</v>
      </c>
      <c r="M706" s="36">
        <v>0</v>
      </c>
      <c r="N706" s="35">
        <f t="shared" si="64"/>
        <v>86176</v>
      </c>
      <c r="O706" s="35">
        <f t="shared" si="65"/>
        <v>10233.4</v>
      </c>
      <c r="P706" s="57">
        <f t="shared" si="66"/>
        <v>75942.600000000006</v>
      </c>
      <c r="Q706" s="53">
        <f t="shared" si="67"/>
        <v>68348.340000000011</v>
      </c>
    </row>
    <row r="707" spans="1:17" hidden="1" x14ac:dyDescent="0.25">
      <c r="B707" s="45">
        <v>701</v>
      </c>
      <c r="C707" s="22" t="s">
        <v>6471</v>
      </c>
      <c r="D707" s="22">
        <v>1200169300</v>
      </c>
      <c r="E707" s="23" t="s">
        <v>5392</v>
      </c>
      <c r="F707" s="22">
        <v>2020</v>
      </c>
      <c r="G707" s="38">
        <v>44389</v>
      </c>
      <c r="H707" s="22">
        <f t="shared" si="62"/>
        <v>1</v>
      </c>
      <c r="I707" s="22">
        <v>5</v>
      </c>
      <c r="J707" s="39">
        <f t="shared" si="63"/>
        <v>0.19</v>
      </c>
      <c r="K707" s="35">
        <v>79175</v>
      </c>
      <c r="L707" s="35">
        <v>75979.08</v>
      </c>
      <c r="M707" s="36">
        <v>0</v>
      </c>
      <c r="N707" s="35">
        <f t="shared" si="64"/>
        <v>79175</v>
      </c>
      <c r="O707" s="35">
        <f t="shared" si="65"/>
        <v>15043.25</v>
      </c>
      <c r="P707" s="57">
        <f t="shared" si="66"/>
        <v>64131.75</v>
      </c>
      <c r="Q707" s="53">
        <f t="shared" si="67"/>
        <v>57718.575000000004</v>
      </c>
    </row>
    <row r="708" spans="1:17" hidden="1" x14ac:dyDescent="0.25">
      <c r="B708" s="45">
        <v>702</v>
      </c>
      <c r="C708" s="22" t="s">
        <v>6471</v>
      </c>
      <c r="D708" s="22">
        <v>1200169220</v>
      </c>
      <c r="E708" s="23" t="s">
        <v>5393</v>
      </c>
      <c r="F708" s="22">
        <v>2020</v>
      </c>
      <c r="G708" s="38">
        <v>44389</v>
      </c>
      <c r="H708" s="22">
        <f t="shared" si="62"/>
        <v>1</v>
      </c>
      <c r="I708" s="22">
        <v>3</v>
      </c>
      <c r="J708" s="39">
        <f t="shared" si="63"/>
        <v>0.31666666666666665</v>
      </c>
      <c r="K708" s="35">
        <v>62459.040000000001</v>
      </c>
      <c r="L708" s="35">
        <v>59937.86</v>
      </c>
      <c r="M708" s="36">
        <v>0</v>
      </c>
      <c r="N708" s="35">
        <f t="shared" si="64"/>
        <v>62459.040000000001</v>
      </c>
      <c r="O708" s="35">
        <f t="shared" si="65"/>
        <v>19778.696</v>
      </c>
      <c r="P708" s="57">
        <f t="shared" si="66"/>
        <v>42680.343999999997</v>
      </c>
      <c r="Q708" s="53">
        <f t="shared" si="67"/>
        <v>38412.309600000001</v>
      </c>
    </row>
    <row r="709" spans="1:17" hidden="1" x14ac:dyDescent="0.25">
      <c r="B709" s="45">
        <v>703</v>
      </c>
      <c r="C709" s="22" t="s">
        <v>6471</v>
      </c>
      <c r="D709" s="22">
        <v>1200169200</v>
      </c>
      <c r="E709" s="23" t="s">
        <v>5394</v>
      </c>
      <c r="F709" s="22">
        <v>2020</v>
      </c>
      <c r="G709" s="38">
        <v>44389</v>
      </c>
      <c r="H709" s="22">
        <f t="shared" si="62"/>
        <v>1</v>
      </c>
      <c r="I709" s="22">
        <v>3</v>
      </c>
      <c r="J709" s="39">
        <f t="shared" si="63"/>
        <v>0.31666666666666665</v>
      </c>
      <c r="K709" s="35">
        <v>61223.02</v>
      </c>
      <c r="L709" s="35">
        <v>58751.73</v>
      </c>
      <c r="M709" s="36">
        <v>0</v>
      </c>
      <c r="N709" s="35">
        <f t="shared" si="64"/>
        <v>61223.02</v>
      </c>
      <c r="O709" s="35">
        <f t="shared" si="65"/>
        <v>19387.289666666664</v>
      </c>
      <c r="P709" s="57">
        <f t="shared" si="66"/>
        <v>41835.730333333333</v>
      </c>
      <c r="Q709" s="53">
        <f t="shared" si="67"/>
        <v>37652.157299999999</v>
      </c>
    </row>
    <row r="710" spans="1:17" hidden="1" x14ac:dyDescent="0.25">
      <c r="B710" s="45">
        <v>704</v>
      </c>
      <c r="C710" s="22" t="s">
        <v>6471</v>
      </c>
      <c r="D710" s="22">
        <v>1200169210</v>
      </c>
      <c r="E710" s="23" t="s">
        <v>5394</v>
      </c>
      <c r="F710" s="22">
        <v>2020</v>
      </c>
      <c r="G710" s="38">
        <v>44389</v>
      </c>
      <c r="H710" s="22">
        <f t="shared" si="62"/>
        <v>1</v>
      </c>
      <c r="I710" s="22">
        <v>3</v>
      </c>
      <c r="J710" s="39">
        <f t="shared" si="63"/>
        <v>0.31666666666666665</v>
      </c>
      <c r="K710" s="35">
        <v>61223.02</v>
      </c>
      <c r="L710" s="35">
        <v>58751.73</v>
      </c>
      <c r="M710" s="36">
        <v>0</v>
      </c>
      <c r="N710" s="35">
        <f t="shared" si="64"/>
        <v>61223.02</v>
      </c>
      <c r="O710" s="35">
        <f t="shared" si="65"/>
        <v>19387.289666666664</v>
      </c>
      <c r="P710" s="57">
        <f t="shared" si="66"/>
        <v>41835.730333333333</v>
      </c>
      <c r="Q710" s="53">
        <f t="shared" si="67"/>
        <v>37652.157299999999</v>
      </c>
    </row>
    <row r="711" spans="1:17" hidden="1" x14ac:dyDescent="0.25">
      <c r="B711" s="45">
        <v>705</v>
      </c>
      <c r="C711" s="22" t="s">
        <v>6471</v>
      </c>
      <c r="D711" s="22">
        <v>1200169320</v>
      </c>
      <c r="E711" s="23" t="s">
        <v>5395</v>
      </c>
      <c r="F711" s="22">
        <v>2020</v>
      </c>
      <c r="G711" s="38">
        <v>44389</v>
      </c>
      <c r="H711" s="22">
        <f t="shared" ref="H711:H759" si="68">YEAR(G711)-F711</f>
        <v>1</v>
      </c>
      <c r="I711" s="22">
        <v>5</v>
      </c>
      <c r="J711" s="39">
        <f t="shared" ref="J711:J759" si="69">(95/I711/100)</f>
        <v>0.19</v>
      </c>
      <c r="K711" s="35">
        <v>40216</v>
      </c>
      <c r="L711" s="35">
        <v>38592.67</v>
      </c>
      <c r="M711" s="36">
        <v>0</v>
      </c>
      <c r="N711" s="35">
        <f t="shared" ref="N711:N759" si="70">K711*(1+M711)</f>
        <v>40216</v>
      </c>
      <c r="O711" s="35">
        <f t="shared" ref="O711:O759" si="71">H711*J711*N711</f>
        <v>7641.04</v>
      </c>
      <c r="P711" s="57">
        <f t="shared" si="66"/>
        <v>32574.959999999999</v>
      </c>
      <c r="Q711" s="53">
        <f t="shared" si="67"/>
        <v>29317.464</v>
      </c>
    </row>
    <row r="712" spans="1:17" hidden="1" x14ac:dyDescent="0.25">
      <c r="B712" s="45">
        <v>706</v>
      </c>
      <c r="C712" s="22" t="s">
        <v>6471</v>
      </c>
      <c r="D712" s="22">
        <v>1200169330</v>
      </c>
      <c r="E712" s="23" t="s">
        <v>5396</v>
      </c>
      <c r="F712" s="22">
        <v>2020</v>
      </c>
      <c r="G712" s="38">
        <v>44389</v>
      </c>
      <c r="H712" s="22">
        <f t="shared" si="68"/>
        <v>1</v>
      </c>
      <c r="I712" s="22">
        <v>5</v>
      </c>
      <c r="J712" s="39">
        <f t="shared" si="69"/>
        <v>0.19</v>
      </c>
      <c r="K712" s="35">
        <v>15260</v>
      </c>
      <c r="L712" s="35">
        <v>14644.03</v>
      </c>
      <c r="M712" s="36">
        <v>0</v>
      </c>
      <c r="N712" s="35">
        <f t="shared" si="70"/>
        <v>15260</v>
      </c>
      <c r="O712" s="35">
        <f t="shared" si="71"/>
        <v>2899.4</v>
      </c>
      <c r="P712" s="57">
        <f t="shared" ref="P712:P759" si="72">IF(N712-O712&lt;=0,5%*N712,N712-O712)</f>
        <v>12360.6</v>
      </c>
      <c r="Q712" s="53">
        <f t="shared" ref="Q712:Q759" si="73">IF(P712=N712*5%,P712,P712*0.9)</f>
        <v>11124.54</v>
      </c>
    </row>
    <row r="713" spans="1:17" hidden="1" x14ac:dyDescent="0.25">
      <c r="B713" s="45">
        <v>707</v>
      </c>
      <c r="C713" s="22" t="s">
        <v>6471</v>
      </c>
      <c r="D713" s="22">
        <v>1200172990</v>
      </c>
      <c r="E713" s="23" t="s">
        <v>5397</v>
      </c>
      <c r="F713" s="22">
        <v>2021</v>
      </c>
      <c r="G713" s="38">
        <v>44389</v>
      </c>
      <c r="H713" s="22">
        <f t="shared" si="68"/>
        <v>0</v>
      </c>
      <c r="I713" s="22">
        <v>15</v>
      </c>
      <c r="J713" s="39">
        <f t="shared" si="69"/>
        <v>6.3333333333333325E-2</v>
      </c>
      <c r="K713" s="35">
        <v>672495</v>
      </c>
      <c r="L713" s="35">
        <v>645349.54</v>
      </c>
      <c r="M713" s="36">
        <v>0</v>
      </c>
      <c r="N713" s="35">
        <f t="shared" si="70"/>
        <v>672495</v>
      </c>
      <c r="O713" s="35">
        <f t="shared" si="71"/>
        <v>0</v>
      </c>
      <c r="P713" s="57">
        <f t="shared" si="72"/>
        <v>672495</v>
      </c>
      <c r="Q713" s="53">
        <f t="shared" si="73"/>
        <v>605245.5</v>
      </c>
    </row>
    <row r="714" spans="1:17" hidden="1" x14ac:dyDescent="0.25">
      <c r="B714" s="45">
        <v>708</v>
      </c>
      <c r="C714" s="22" t="s">
        <v>6471</v>
      </c>
      <c r="D714" s="22">
        <v>1200172980</v>
      </c>
      <c r="E714" s="23" t="s">
        <v>5398</v>
      </c>
      <c r="F714" s="22">
        <v>2021</v>
      </c>
      <c r="G714" s="38">
        <v>44389</v>
      </c>
      <c r="H714" s="22">
        <f t="shared" si="68"/>
        <v>0</v>
      </c>
      <c r="I714" s="22">
        <v>15</v>
      </c>
      <c r="J714" s="39">
        <f t="shared" si="69"/>
        <v>6.3333333333333325E-2</v>
      </c>
      <c r="K714" s="35">
        <v>285810</v>
      </c>
      <c r="L714" s="35">
        <v>274273.19</v>
      </c>
      <c r="M714" s="36">
        <v>0</v>
      </c>
      <c r="N714" s="35">
        <f t="shared" si="70"/>
        <v>285810</v>
      </c>
      <c r="O714" s="35">
        <f t="shared" si="71"/>
        <v>0</v>
      </c>
      <c r="P714" s="57">
        <f t="shared" si="72"/>
        <v>285810</v>
      </c>
      <c r="Q714" s="53">
        <f t="shared" si="73"/>
        <v>257229</v>
      </c>
    </row>
    <row r="715" spans="1:17" hidden="1" x14ac:dyDescent="0.25">
      <c r="B715" s="45">
        <v>709</v>
      </c>
      <c r="C715" s="22" t="s">
        <v>6471</v>
      </c>
      <c r="D715" s="22">
        <v>1200172960</v>
      </c>
      <c r="E715" s="23" t="s">
        <v>5399</v>
      </c>
      <c r="F715" s="22">
        <v>2021</v>
      </c>
      <c r="G715" s="38">
        <v>44389</v>
      </c>
      <c r="H715" s="22">
        <f t="shared" si="68"/>
        <v>0</v>
      </c>
      <c r="I715" s="22">
        <v>15</v>
      </c>
      <c r="J715" s="39">
        <f t="shared" si="69"/>
        <v>6.3333333333333325E-2</v>
      </c>
      <c r="K715" s="35">
        <v>246581</v>
      </c>
      <c r="L715" s="35">
        <v>236627.68</v>
      </c>
      <c r="M715" s="36">
        <v>0</v>
      </c>
      <c r="N715" s="35">
        <f t="shared" si="70"/>
        <v>246581</v>
      </c>
      <c r="O715" s="35">
        <f t="shared" si="71"/>
        <v>0</v>
      </c>
      <c r="P715" s="57">
        <f t="shared" si="72"/>
        <v>246581</v>
      </c>
      <c r="Q715" s="53">
        <f t="shared" si="73"/>
        <v>221922.9</v>
      </c>
    </row>
    <row r="716" spans="1:17" hidden="1" x14ac:dyDescent="0.25">
      <c r="B716" s="45">
        <v>710</v>
      </c>
      <c r="C716" s="22" t="s">
        <v>6471</v>
      </c>
      <c r="D716" s="22">
        <v>1200172970</v>
      </c>
      <c r="E716" s="23" t="s">
        <v>5400</v>
      </c>
      <c r="F716" s="22">
        <v>2021</v>
      </c>
      <c r="G716" s="38">
        <v>44389</v>
      </c>
      <c r="H716" s="22">
        <f t="shared" si="68"/>
        <v>0</v>
      </c>
      <c r="I716" s="22">
        <v>15</v>
      </c>
      <c r="J716" s="39">
        <f t="shared" si="69"/>
        <v>6.3333333333333325E-2</v>
      </c>
      <c r="K716" s="35">
        <v>235373</v>
      </c>
      <c r="L716" s="35">
        <v>225872.1</v>
      </c>
      <c r="M716" s="36">
        <v>0</v>
      </c>
      <c r="N716" s="35">
        <f t="shared" si="70"/>
        <v>235373</v>
      </c>
      <c r="O716" s="35">
        <f t="shared" si="71"/>
        <v>0</v>
      </c>
      <c r="P716" s="57">
        <f t="shared" si="72"/>
        <v>235373</v>
      </c>
      <c r="Q716" s="53">
        <f t="shared" si="73"/>
        <v>211835.7</v>
      </c>
    </row>
    <row r="717" spans="1:17" s="14" customFormat="1" x14ac:dyDescent="0.25">
      <c r="A717" s="15"/>
      <c r="B717" s="120">
        <v>711</v>
      </c>
      <c r="C717" s="109" t="s">
        <v>6473</v>
      </c>
      <c r="D717" s="109">
        <v>1200009290</v>
      </c>
      <c r="E717" s="108" t="s">
        <v>5612</v>
      </c>
      <c r="F717" s="109">
        <v>2006</v>
      </c>
      <c r="G717" s="110">
        <v>44389</v>
      </c>
      <c r="H717" s="109">
        <f t="shared" si="68"/>
        <v>15</v>
      </c>
      <c r="I717" s="109">
        <v>15</v>
      </c>
      <c r="J717" s="111">
        <f t="shared" si="69"/>
        <v>6.3333333333333325E-2</v>
      </c>
      <c r="K717" s="112">
        <v>455504.22</v>
      </c>
      <c r="L717" s="112">
        <v>1</v>
      </c>
      <c r="M717" s="121">
        <v>0</v>
      </c>
      <c r="N717" s="112">
        <f t="shared" si="70"/>
        <v>455504.22</v>
      </c>
      <c r="O717" s="112">
        <f t="shared" si="71"/>
        <v>432729.0089999999</v>
      </c>
      <c r="P717" s="114">
        <f t="shared" si="72"/>
        <v>22775.211000000068</v>
      </c>
      <c r="Q717" s="115">
        <f t="shared" si="73"/>
        <v>20497.689900000063</v>
      </c>
    </row>
    <row r="718" spans="1:17" x14ac:dyDescent="0.25">
      <c r="A718" s="15"/>
      <c r="B718" s="120">
        <v>712</v>
      </c>
      <c r="C718" s="109" t="s">
        <v>6473</v>
      </c>
      <c r="D718" s="109">
        <v>1200030380</v>
      </c>
      <c r="E718" s="108" t="s">
        <v>5613</v>
      </c>
      <c r="F718" s="109">
        <v>2006</v>
      </c>
      <c r="G718" s="110">
        <v>44389</v>
      </c>
      <c r="H718" s="109">
        <f t="shared" si="68"/>
        <v>15</v>
      </c>
      <c r="I718" s="109">
        <v>5</v>
      </c>
      <c r="J718" s="111">
        <f t="shared" si="69"/>
        <v>0.19</v>
      </c>
      <c r="K718" s="112">
        <v>180406</v>
      </c>
      <c r="L718" s="112">
        <v>1</v>
      </c>
      <c r="M718" s="121">
        <v>0</v>
      </c>
      <c r="N718" s="112">
        <f t="shared" si="70"/>
        <v>180406</v>
      </c>
      <c r="O718" s="112">
        <f t="shared" si="71"/>
        <v>514157.10000000003</v>
      </c>
      <c r="P718" s="114">
        <f t="shared" si="72"/>
        <v>9020.3000000000011</v>
      </c>
      <c r="Q718" s="115">
        <f t="shared" si="73"/>
        <v>9020.3000000000011</v>
      </c>
    </row>
    <row r="719" spans="1:17" x14ac:dyDescent="0.25">
      <c r="B719" s="120">
        <v>713</v>
      </c>
      <c r="C719" s="109" t="s">
        <v>6473</v>
      </c>
      <c r="D719" s="109">
        <v>1200009310</v>
      </c>
      <c r="E719" s="108" t="s">
        <v>5614</v>
      </c>
      <c r="F719" s="109">
        <v>2006</v>
      </c>
      <c r="G719" s="110">
        <v>44389</v>
      </c>
      <c r="H719" s="109">
        <f t="shared" si="68"/>
        <v>15</v>
      </c>
      <c r="I719" s="109">
        <v>15</v>
      </c>
      <c r="J719" s="111">
        <f t="shared" si="69"/>
        <v>6.3333333333333325E-2</v>
      </c>
      <c r="K719" s="112">
        <v>29930</v>
      </c>
      <c r="L719" s="112">
        <v>1</v>
      </c>
      <c r="M719" s="121">
        <v>0</v>
      </c>
      <c r="N719" s="112">
        <f t="shared" si="70"/>
        <v>29930</v>
      </c>
      <c r="O719" s="112">
        <f t="shared" si="71"/>
        <v>28433.499999999996</v>
      </c>
      <c r="P719" s="114">
        <f t="shared" si="72"/>
        <v>1496.5000000000036</v>
      </c>
      <c r="Q719" s="115">
        <f t="shared" si="73"/>
        <v>1496.5000000000036</v>
      </c>
    </row>
    <row r="720" spans="1:17" hidden="1" x14ac:dyDescent="0.25">
      <c r="B720" s="45">
        <v>714</v>
      </c>
      <c r="C720" s="22" t="s">
        <v>6473</v>
      </c>
      <c r="D720" s="22">
        <v>1200009270</v>
      </c>
      <c r="E720" s="23" t="s">
        <v>5615</v>
      </c>
      <c r="F720" s="22">
        <v>2006</v>
      </c>
      <c r="G720" s="38">
        <v>44389</v>
      </c>
      <c r="H720" s="22">
        <f t="shared" si="68"/>
        <v>15</v>
      </c>
      <c r="I720" s="22">
        <v>3</v>
      </c>
      <c r="J720" s="39">
        <f t="shared" si="69"/>
        <v>0.31666666666666665</v>
      </c>
      <c r="K720" s="35">
        <v>25000</v>
      </c>
      <c r="L720" s="35">
        <v>687.23</v>
      </c>
      <c r="M720" s="36">
        <v>0.66</v>
      </c>
      <c r="N720" s="35">
        <f t="shared" si="70"/>
        <v>41500</v>
      </c>
      <c r="O720" s="35">
        <f t="shared" si="71"/>
        <v>197125</v>
      </c>
      <c r="P720" s="57">
        <f t="shared" si="72"/>
        <v>2075</v>
      </c>
      <c r="Q720" s="53">
        <f t="shared" si="73"/>
        <v>2075</v>
      </c>
    </row>
    <row r="721" spans="2:17" x14ac:dyDescent="0.25">
      <c r="B721" s="120">
        <v>715</v>
      </c>
      <c r="C721" s="109" t="s">
        <v>6473</v>
      </c>
      <c r="D721" s="109">
        <v>1200030390</v>
      </c>
      <c r="E721" s="108" t="s">
        <v>5616</v>
      </c>
      <c r="F721" s="109">
        <v>2006</v>
      </c>
      <c r="G721" s="110">
        <v>44389</v>
      </c>
      <c r="H721" s="109">
        <f t="shared" si="68"/>
        <v>15</v>
      </c>
      <c r="I721" s="109">
        <v>5</v>
      </c>
      <c r="J721" s="111">
        <f t="shared" si="69"/>
        <v>0.19</v>
      </c>
      <c r="K721" s="112">
        <v>2660</v>
      </c>
      <c r="L721" s="112">
        <v>1</v>
      </c>
      <c r="M721" s="121">
        <v>0</v>
      </c>
      <c r="N721" s="112">
        <f t="shared" si="70"/>
        <v>2660</v>
      </c>
      <c r="O721" s="112">
        <f t="shared" si="71"/>
        <v>7581</v>
      </c>
      <c r="P721" s="114">
        <f t="shared" si="72"/>
        <v>133</v>
      </c>
      <c r="Q721" s="115">
        <f t="shared" si="73"/>
        <v>133</v>
      </c>
    </row>
    <row r="722" spans="2:17" hidden="1" x14ac:dyDescent="0.25">
      <c r="B722" s="45">
        <v>716</v>
      </c>
      <c r="C722" s="22" t="s">
        <v>6473</v>
      </c>
      <c r="D722" s="22">
        <v>1200009280</v>
      </c>
      <c r="E722" s="23" t="s">
        <v>1532</v>
      </c>
      <c r="F722" s="22">
        <v>2007</v>
      </c>
      <c r="G722" s="38">
        <v>44389</v>
      </c>
      <c r="H722" s="22">
        <f t="shared" si="68"/>
        <v>14</v>
      </c>
      <c r="I722" s="22">
        <v>15</v>
      </c>
      <c r="J722" s="39">
        <f t="shared" si="69"/>
        <v>6.3333333333333325E-2</v>
      </c>
      <c r="K722" s="35">
        <v>631609</v>
      </c>
      <c r="L722" s="35">
        <v>32661.439999999999</v>
      </c>
      <c r="M722" s="36">
        <v>0.56999999999999995</v>
      </c>
      <c r="N722" s="35">
        <f t="shared" si="70"/>
        <v>991626.12999999989</v>
      </c>
      <c r="O722" s="35">
        <f t="shared" si="71"/>
        <v>879241.83526666637</v>
      </c>
      <c r="P722" s="57">
        <f t="shared" si="72"/>
        <v>112384.29473333352</v>
      </c>
      <c r="Q722" s="53">
        <f t="shared" si="73"/>
        <v>101145.86526000017</v>
      </c>
    </row>
    <row r="723" spans="2:17" hidden="1" x14ac:dyDescent="0.25">
      <c r="B723" s="45">
        <v>717</v>
      </c>
      <c r="C723" s="22" t="s">
        <v>6473</v>
      </c>
      <c r="D723" s="22">
        <v>1200009300</v>
      </c>
      <c r="E723" s="23" t="s">
        <v>5617</v>
      </c>
      <c r="F723" s="22">
        <v>2007</v>
      </c>
      <c r="G723" s="38">
        <v>44389</v>
      </c>
      <c r="H723" s="22">
        <f t="shared" si="68"/>
        <v>14</v>
      </c>
      <c r="I723" s="22">
        <v>5</v>
      </c>
      <c r="J723" s="39">
        <f t="shared" si="69"/>
        <v>0.19</v>
      </c>
      <c r="K723" s="35">
        <v>8100</v>
      </c>
      <c r="L723" s="35">
        <v>454.71</v>
      </c>
      <c r="M723" s="36">
        <v>0.56999999999999995</v>
      </c>
      <c r="N723" s="35">
        <f t="shared" si="70"/>
        <v>12716.999999999998</v>
      </c>
      <c r="O723" s="35">
        <f t="shared" si="71"/>
        <v>33827.219999999994</v>
      </c>
      <c r="P723" s="57">
        <f t="shared" si="72"/>
        <v>635.84999999999991</v>
      </c>
      <c r="Q723" s="53">
        <f t="shared" si="73"/>
        <v>635.84999999999991</v>
      </c>
    </row>
    <row r="724" spans="2:17" hidden="1" x14ac:dyDescent="0.25">
      <c r="B724" s="45">
        <v>718</v>
      </c>
      <c r="C724" s="22" t="s">
        <v>6473</v>
      </c>
      <c r="D724" s="22">
        <v>1200043510</v>
      </c>
      <c r="E724" s="23" t="s">
        <v>5618</v>
      </c>
      <c r="F724" s="22">
        <v>2009</v>
      </c>
      <c r="G724" s="38">
        <v>44389</v>
      </c>
      <c r="H724" s="22">
        <f t="shared" si="68"/>
        <v>12</v>
      </c>
      <c r="I724" s="22">
        <v>15</v>
      </c>
      <c r="J724" s="39">
        <f t="shared" si="69"/>
        <v>6.3333333333333325E-2</v>
      </c>
      <c r="K724" s="35">
        <v>13699</v>
      </c>
      <c r="L724" s="35">
        <v>3503.05</v>
      </c>
      <c r="M724" s="36">
        <v>0.49</v>
      </c>
      <c r="N724" s="35">
        <f t="shared" si="70"/>
        <v>20411.509999999998</v>
      </c>
      <c r="O724" s="35">
        <f t="shared" si="71"/>
        <v>15512.747599999997</v>
      </c>
      <c r="P724" s="57">
        <f t="shared" si="72"/>
        <v>4898.7624000000014</v>
      </c>
      <c r="Q724" s="53">
        <f t="shared" si="73"/>
        <v>4408.8861600000018</v>
      </c>
    </row>
    <row r="725" spans="2:17" hidden="1" x14ac:dyDescent="0.25">
      <c r="B725" s="45">
        <v>719</v>
      </c>
      <c r="C725" s="22" t="s">
        <v>6473</v>
      </c>
      <c r="D725" s="22">
        <v>1200056000</v>
      </c>
      <c r="E725" s="23" t="s">
        <v>5619</v>
      </c>
      <c r="F725" s="22">
        <v>2010</v>
      </c>
      <c r="G725" s="38">
        <v>44389</v>
      </c>
      <c r="H725" s="22">
        <f t="shared" si="68"/>
        <v>11</v>
      </c>
      <c r="I725" s="22">
        <v>15</v>
      </c>
      <c r="J725" s="39">
        <f t="shared" si="69"/>
        <v>6.3333333333333325E-2</v>
      </c>
      <c r="K725" s="35">
        <v>314856.57</v>
      </c>
      <c r="L725" s="35">
        <v>93453.51</v>
      </c>
      <c r="M725" s="36">
        <v>0.24</v>
      </c>
      <c r="N725" s="35">
        <f t="shared" si="70"/>
        <v>390422.14679999999</v>
      </c>
      <c r="O725" s="35">
        <f t="shared" si="71"/>
        <v>271994.09560399997</v>
      </c>
      <c r="P725" s="57">
        <f t="shared" si="72"/>
        <v>118428.05119600001</v>
      </c>
      <c r="Q725" s="53">
        <f t="shared" si="73"/>
        <v>106585.24607640001</v>
      </c>
    </row>
    <row r="726" spans="2:17" hidden="1" x14ac:dyDescent="0.25">
      <c r="B726" s="45">
        <v>720</v>
      </c>
      <c r="C726" s="22" t="s">
        <v>6473</v>
      </c>
      <c r="D726" s="22">
        <v>1200056010</v>
      </c>
      <c r="E726" s="23" t="s">
        <v>5620</v>
      </c>
      <c r="F726" s="22">
        <v>2010</v>
      </c>
      <c r="G726" s="38">
        <v>44389</v>
      </c>
      <c r="H726" s="22">
        <f t="shared" si="68"/>
        <v>11</v>
      </c>
      <c r="I726" s="22">
        <v>5</v>
      </c>
      <c r="J726" s="39">
        <f t="shared" si="69"/>
        <v>0.19</v>
      </c>
      <c r="K726" s="35">
        <v>66214.94</v>
      </c>
      <c r="L726" s="35">
        <v>19653.439999999999</v>
      </c>
      <c r="M726" s="36">
        <v>0.24</v>
      </c>
      <c r="N726" s="35">
        <f t="shared" si="70"/>
        <v>82106.525600000008</v>
      </c>
      <c r="O726" s="35">
        <f t="shared" si="71"/>
        <v>171602.638504</v>
      </c>
      <c r="P726" s="57">
        <f t="shared" si="72"/>
        <v>4105.3262800000002</v>
      </c>
      <c r="Q726" s="53">
        <f t="shared" si="73"/>
        <v>4105.3262800000002</v>
      </c>
    </row>
    <row r="727" spans="2:17" hidden="1" x14ac:dyDescent="0.25">
      <c r="B727" s="45">
        <v>721</v>
      </c>
      <c r="C727" s="22" t="s">
        <v>6473</v>
      </c>
      <c r="D727" s="22">
        <v>1200056020</v>
      </c>
      <c r="E727" s="23" t="s">
        <v>5621</v>
      </c>
      <c r="F727" s="22">
        <v>2010</v>
      </c>
      <c r="G727" s="38">
        <v>44389</v>
      </c>
      <c r="H727" s="22">
        <f t="shared" si="68"/>
        <v>11</v>
      </c>
      <c r="I727" s="22">
        <v>5</v>
      </c>
      <c r="J727" s="39">
        <f t="shared" si="69"/>
        <v>0.19</v>
      </c>
      <c r="K727" s="35">
        <v>27211.62</v>
      </c>
      <c r="L727" s="35">
        <v>8076.74</v>
      </c>
      <c r="M727" s="36">
        <v>0.24</v>
      </c>
      <c r="N727" s="35">
        <f t="shared" si="70"/>
        <v>33742.408799999997</v>
      </c>
      <c r="O727" s="35">
        <f t="shared" si="71"/>
        <v>70521.634391999993</v>
      </c>
      <c r="P727" s="57">
        <f t="shared" si="72"/>
        <v>1687.1204399999999</v>
      </c>
      <c r="Q727" s="53">
        <f t="shared" si="73"/>
        <v>1687.1204399999999</v>
      </c>
    </row>
    <row r="728" spans="2:17" hidden="1" x14ac:dyDescent="0.25">
      <c r="B728" s="45">
        <v>722</v>
      </c>
      <c r="C728" s="22" t="s">
        <v>6473</v>
      </c>
      <c r="D728" s="22">
        <v>1200065340</v>
      </c>
      <c r="E728" s="23" t="s">
        <v>5622</v>
      </c>
      <c r="F728" s="22">
        <v>2011</v>
      </c>
      <c r="G728" s="38">
        <v>44389</v>
      </c>
      <c r="H728" s="22">
        <f t="shared" si="68"/>
        <v>10</v>
      </c>
      <c r="I728" s="22">
        <v>3</v>
      </c>
      <c r="J728" s="39">
        <f t="shared" si="69"/>
        <v>0.31666666666666665</v>
      </c>
      <c r="K728" s="35">
        <v>7500</v>
      </c>
      <c r="L728" s="35">
        <v>2062.85</v>
      </c>
      <c r="M728" s="36">
        <v>0.11</v>
      </c>
      <c r="N728" s="35">
        <f t="shared" si="70"/>
        <v>8325</v>
      </c>
      <c r="O728" s="35">
        <f t="shared" si="71"/>
        <v>26362.5</v>
      </c>
      <c r="P728" s="57">
        <f t="shared" si="72"/>
        <v>416.25</v>
      </c>
      <c r="Q728" s="53">
        <f t="shared" si="73"/>
        <v>416.25</v>
      </c>
    </row>
    <row r="729" spans="2:17" x14ac:dyDescent="0.25">
      <c r="B729" s="120">
        <v>723</v>
      </c>
      <c r="C729" s="109" t="s">
        <v>6473</v>
      </c>
      <c r="D729" s="109">
        <v>1200083320</v>
      </c>
      <c r="E729" s="108" t="s">
        <v>5623</v>
      </c>
      <c r="F729" s="109">
        <v>2013</v>
      </c>
      <c r="G729" s="110">
        <v>44389</v>
      </c>
      <c r="H729" s="109">
        <f t="shared" si="68"/>
        <v>8</v>
      </c>
      <c r="I729" s="136">
        <v>3</v>
      </c>
      <c r="J729" s="111">
        <f t="shared" si="69"/>
        <v>0.31666666666666665</v>
      </c>
      <c r="K729" s="112">
        <v>17228.650000000001</v>
      </c>
      <c r="L729" s="112">
        <v>1</v>
      </c>
      <c r="M729" s="121">
        <v>0</v>
      </c>
      <c r="N729" s="112">
        <f t="shared" si="70"/>
        <v>17228.650000000001</v>
      </c>
      <c r="O729" s="112">
        <f t="shared" si="71"/>
        <v>43645.913333333338</v>
      </c>
      <c r="P729" s="114">
        <f t="shared" si="72"/>
        <v>861.43250000000012</v>
      </c>
      <c r="Q729" s="115">
        <f t="shared" si="73"/>
        <v>861.43250000000012</v>
      </c>
    </row>
    <row r="730" spans="2:17" hidden="1" x14ac:dyDescent="0.25">
      <c r="B730" s="45">
        <v>724</v>
      </c>
      <c r="C730" s="22" t="s">
        <v>6473</v>
      </c>
      <c r="D730" s="22">
        <v>1200088060</v>
      </c>
      <c r="E730" s="23" t="s">
        <v>5624</v>
      </c>
      <c r="F730" s="22">
        <v>2014</v>
      </c>
      <c r="G730" s="38">
        <v>44389</v>
      </c>
      <c r="H730" s="22">
        <f t="shared" si="68"/>
        <v>7</v>
      </c>
      <c r="I730" s="22">
        <v>15</v>
      </c>
      <c r="J730" s="39">
        <f t="shared" si="69"/>
        <v>6.3333333333333325E-2</v>
      </c>
      <c r="K730" s="35">
        <v>993866.78</v>
      </c>
      <c r="L730" s="35">
        <v>533692.82999999996</v>
      </c>
      <c r="M730" s="36">
        <v>0.02</v>
      </c>
      <c r="N730" s="35">
        <f t="shared" si="70"/>
        <v>1013744.1156</v>
      </c>
      <c r="O730" s="35">
        <f t="shared" si="71"/>
        <v>449426.5579159999</v>
      </c>
      <c r="P730" s="57">
        <f t="shared" si="72"/>
        <v>564317.55768400012</v>
      </c>
      <c r="Q730" s="53">
        <f t="shared" si="73"/>
        <v>507885.80191560014</v>
      </c>
    </row>
    <row r="731" spans="2:17" hidden="1" x14ac:dyDescent="0.25">
      <c r="B731" s="45">
        <v>725</v>
      </c>
      <c r="C731" s="22" t="s">
        <v>6473</v>
      </c>
      <c r="D731" s="22">
        <v>1200092590</v>
      </c>
      <c r="E731" s="23" t="s">
        <v>5625</v>
      </c>
      <c r="F731" s="22">
        <v>2014</v>
      </c>
      <c r="G731" s="38">
        <v>44389</v>
      </c>
      <c r="H731" s="22">
        <f t="shared" si="68"/>
        <v>7</v>
      </c>
      <c r="I731" s="22">
        <v>15</v>
      </c>
      <c r="J731" s="39">
        <f t="shared" si="69"/>
        <v>6.3333333333333325E-2</v>
      </c>
      <c r="K731" s="35">
        <v>136000</v>
      </c>
      <c r="L731" s="35">
        <v>75365.09</v>
      </c>
      <c r="M731" s="36">
        <v>0.02</v>
      </c>
      <c r="N731" s="35">
        <f t="shared" si="70"/>
        <v>138720</v>
      </c>
      <c r="O731" s="35">
        <f t="shared" si="71"/>
        <v>61499.19999999999</v>
      </c>
      <c r="P731" s="57">
        <f t="shared" si="72"/>
        <v>77220.800000000017</v>
      </c>
      <c r="Q731" s="53">
        <f t="shared" si="73"/>
        <v>69498.720000000016</v>
      </c>
    </row>
    <row r="732" spans="2:17" hidden="1" x14ac:dyDescent="0.25">
      <c r="B732" s="45">
        <v>726</v>
      </c>
      <c r="C732" s="22" t="s">
        <v>6473</v>
      </c>
      <c r="D732" s="22">
        <v>1200088950</v>
      </c>
      <c r="E732" s="23" t="s">
        <v>5626</v>
      </c>
      <c r="F732" s="22">
        <v>2014</v>
      </c>
      <c r="G732" s="38">
        <v>44389</v>
      </c>
      <c r="H732" s="22">
        <f t="shared" si="68"/>
        <v>7</v>
      </c>
      <c r="I732" s="22">
        <v>3</v>
      </c>
      <c r="J732" s="39">
        <f t="shared" si="69"/>
        <v>0.31666666666666665</v>
      </c>
      <c r="K732" s="35">
        <v>133900</v>
      </c>
      <c r="L732" s="35">
        <v>38354.800000000003</v>
      </c>
      <c r="M732" s="36">
        <v>0.02</v>
      </c>
      <c r="N732" s="35">
        <f t="shared" si="70"/>
        <v>136578</v>
      </c>
      <c r="O732" s="35">
        <f t="shared" si="71"/>
        <v>302747.90000000002</v>
      </c>
      <c r="P732" s="57">
        <f t="shared" si="72"/>
        <v>6828.9000000000005</v>
      </c>
      <c r="Q732" s="53">
        <f t="shared" si="73"/>
        <v>6828.9000000000005</v>
      </c>
    </row>
    <row r="733" spans="2:17" x14ac:dyDescent="0.25">
      <c r="B733" s="120">
        <v>727</v>
      </c>
      <c r="C733" s="109" t="s">
        <v>6473</v>
      </c>
      <c r="D733" s="109">
        <v>1200088840</v>
      </c>
      <c r="E733" s="108" t="s">
        <v>5627</v>
      </c>
      <c r="F733" s="109">
        <v>2014</v>
      </c>
      <c r="G733" s="110">
        <v>44389</v>
      </c>
      <c r="H733" s="109">
        <f t="shared" si="68"/>
        <v>7</v>
      </c>
      <c r="I733" s="109">
        <v>3</v>
      </c>
      <c r="J733" s="111">
        <f t="shared" si="69"/>
        <v>0.31666666666666665</v>
      </c>
      <c r="K733" s="112">
        <v>125329.83</v>
      </c>
      <c r="L733" s="112">
        <v>1</v>
      </c>
      <c r="M733" s="121">
        <v>0</v>
      </c>
      <c r="N733" s="112">
        <f t="shared" si="70"/>
        <v>125329.83</v>
      </c>
      <c r="O733" s="112">
        <f t="shared" si="71"/>
        <v>277814.45650000003</v>
      </c>
      <c r="P733" s="114">
        <f t="shared" si="72"/>
        <v>6266.4915000000001</v>
      </c>
      <c r="Q733" s="115">
        <f t="shared" si="73"/>
        <v>6266.4915000000001</v>
      </c>
    </row>
    <row r="734" spans="2:17" hidden="1" x14ac:dyDescent="0.25">
      <c r="B734" s="45">
        <v>728</v>
      </c>
      <c r="C734" s="22" t="s">
        <v>6473</v>
      </c>
      <c r="D734" s="22">
        <v>1200090870</v>
      </c>
      <c r="E734" s="23" t="s">
        <v>5628</v>
      </c>
      <c r="F734" s="22">
        <v>2014</v>
      </c>
      <c r="G734" s="38">
        <v>44389</v>
      </c>
      <c r="H734" s="22">
        <f t="shared" si="68"/>
        <v>7</v>
      </c>
      <c r="I734" s="22">
        <v>5</v>
      </c>
      <c r="J734" s="39">
        <f t="shared" si="69"/>
        <v>0.19</v>
      </c>
      <c r="K734" s="35">
        <v>87000</v>
      </c>
      <c r="L734" s="35">
        <v>47019.72</v>
      </c>
      <c r="M734" s="36">
        <v>0.02</v>
      </c>
      <c r="N734" s="35">
        <f t="shared" si="70"/>
        <v>88740</v>
      </c>
      <c r="O734" s="35">
        <f t="shared" si="71"/>
        <v>118024.20000000001</v>
      </c>
      <c r="P734" s="57">
        <f t="shared" si="72"/>
        <v>4437</v>
      </c>
      <c r="Q734" s="53">
        <f t="shared" si="73"/>
        <v>4437</v>
      </c>
    </row>
    <row r="735" spans="2:17" x14ac:dyDescent="0.25">
      <c r="B735" s="120">
        <v>729</v>
      </c>
      <c r="C735" s="109" t="s">
        <v>6473</v>
      </c>
      <c r="D735" s="109">
        <v>1200089040</v>
      </c>
      <c r="E735" s="108" t="s">
        <v>5629</v>
      </c>
      <c r="F735" s="109">
        <v>2014</v>
      </c>
      <c r="G735" s="110">
        <v>44389</v>
      </c>
      <c r="H735" s="109">
        <f t="shared" si="68"/>
        <v>7</v>
      </c>
      <c r="I735" s="109">
        <v>3</v>
      </c>
      <c r="J735" s="111">
        <f t="shared" si="69"/>
        <v>0.31666666666666665</v>
      </c>
      <c r="K735" s="112">
        <v>51685.93</v>
      </c>
      <c r="L735" s="112">
        <v>1</v>
      </c>
      <c r="M735" s="121">
        <v>0</v>
      </c>
      <c r="N735" s="112">
        <f t="shared" si="70"/>
        <v>51685.93</v>
      </c>
      <c r="O735" s="112">
        <f t="shared" si="71"/>
        <v>114570.47816666667</v>
      </c>
      <c r="P735" s="114">
        <f t="shared" si="72"/>
        <v>2584.2965000000004</v>
      </c>
      <c r="Q735" s="115">
        <f t="shared" si="73"/>
        <v>2584.2965000000004</v>
      </c>
    </row>
    <row r="736" spans="2:17" x14ac:dyDescent="0.25">
      <c r="B736" s="120">
        <v>730</v>
      </c>
      <c r="C736" s="109" t="s">
        <v>6473</v>
      </c>
      <c r="D736" s="109">
        <v>1200089050</v>
      </c>
      <c r="E736" s="108" t="s">
        <v>5630</v>
      </c>
      <c r="F736" s="109">
        <v>2014</v>
      </c>
      <c r="G736" s="110">
        <v>44389</v>
      </c>
      <c r="H736" s="109">
        <f t="shared" si="68"/>
        <v>7</v>
      </c>
      <c r="I736" s="109">
        <v>15</v>
      </c>
      <c r="J736" s="111">
        <f t="shared" si="69"/>
        <v>6.3333333333333325E-2</v>
      </c>
      <c r="K736" s="112">
        <v>40405.5</v>
      </c>
      <c r="L736" s="112">
        <v>1</v>
      </c>
      <c r="M736" s="121">
        <v>0</v>
      </c>
      <c r="N736" s="112">
        <f t="shared" si="70"/>
        <v>40405.5</v>
      </c>
      <c r="O736" s="112">
        <f t="shared" si="71"/>
        <v>17913.104999999996</v>
      </c>
      <c r="P736" s="114">
        <f t="shared" si="72"/>
        <v>22492.395000000004</v>
      </c>
      <c r="Q736" s="115">
        <f t="shared" si="73"/>
        <v>20243.155500000004</v>
      </c>
    </row>
    <row r="737" spans="2:17" hidden="1" x14ac:dyDescent="0.25">
      <c r="B737" s="45">
        <v>731</v>
      </c>
      <c r="C737" s="22" t="s">
        <v>6473</v>
      </c>
      <c r="D737" s="22">
        <v>1200092650</v>
      </c>
      <c r="E737" s="23" t="s">
        <v>5631</v>
      </c>
      <c r="F737" s="22">
        <v>2014</v>
      </c>
      <c r="G737" s="38">
        <v>44389</v>
      </c>
      <c r="H737" s="22">
        <f t="shared" si="68"/>
        <v>7</v>
      </c>
      <c r="I737" s="22">
        <v>3</v>
      </c>
      <c r="J737" s="39">
        <f t="shared" si="69"/>
        <v>0.31666666666666665</v>
      </c>
      <c r="K737" s="35">
        <v>12570.59</v>
      </c>
      <c r="L737" s="35">
        <v>7053.3</v>
      </c>
      <c r="M737" s="36">
        <v>0.02</v>
      </c>
      <c r="N737" s="35">
        <f t="shared" si="70"/>
        <v>12822.0018</v>
      </c>
      <c r="O737" s="35">
        <f t="shared" si="71"/>
        <v>28422.103990000003</v>
      </c>
      <c r="P737" s="57">
        <f t="shared" si="72"/>
        <v>641.10009000000002</v>
      </c>
      <c r="Q737" s="53">
        <f t="shared" si="73"/>
        <v>641.10009000000002</v>
      </c>
    </row>
    <row r="738" spans="2:17" x14ac:dyDescent="0.25">
      <c r="B738" s="120">
        <v>732</v>
      </c>
      <c r="C738" s="109" t="s">
        <v>6473</v>
      </c>
      <c r="D738" s="109">
        <v>1200088830</v>
      </c>
      <c r="E738" s="108" t="s">
        <v>5632</v>
      </c>
      <c r="F738" s="109">
        <v>2014</v>
      </c>
      <c r="G738" s="110">
        <v>44389</v>
      </c>
      <c r="H738" s="109">
        <f t="shared" si="68"/>
        <v>7</v>
      </c>
      <c r="I738" s="109">
        <v>5</v>
      </c>
      <c r="J738" s="111">
        <f t="shared" si="69"/>
        <v>0.19</v>
      </c>
      <c r="K738" s="112">
        <v>5356.65</v>
      </c>
      <c r="L738" s="112">
        <v>1</v>
      </c>
      <c r="M738" s="121">
        <v>0</v>
      </c>
      <c r="N738" s="112">
        <f t="shared" si="70"/>
        <v>5356.65</v>
      </c>
      <c r="O738" s="112">
        <f t="shared" si="71"/>
        <v>7124.3445000000002</v>
      </c>
      <c r="P738" s="114">
        <f t="shared" si="72"/>
        <v>267.83249999999998</v>
      </c>
      <c r="Q738" s="115">
        <f t="shared" si="73"/>
        <v>267.83249999999998</v>
      </c>
    </row>
    <row r="739" spans="2:17" hidden="1" x14ac:dyDescent="0.25">
      <c r="B739" s="45">
        <v>733</v>
      </c>
      <c r="C739" s="22" t="s">
        <v>6473</v>
      </c>
      <c r="D739" s="22">
        <v>1200096950</v>
      </c>
      <c r="E739" s="23" t="s">
        <v>5633</v>
      </c>
      <c r="F739" s="22">
        <v>2015</v>
      </c>
      <c r="G739" s="38">
        <v>44389</v>
      </c>
      <c r="H739" s="22">
        <f t="shared" si="68"/>
        <v>6</v>
      </c>
      <c r="I739" s="22">
        <v>15</v>
      </c>
      <c r="J739" s="39">
        <f t="shared" si="69"/>
        <v>6.3333333333333325E-2</v>
      </c>
      <c r="K739" s="35">
        <v>500000</v>
      </c>
      <c r="L739" s="35">
        <v>287305.95</v>
      </c>
      <c r="M739" s="36">
        <v>0.06</v>
      </c>
      <c r="N739" s="35">
        <f t="shared" si="70"/>
        <v>530000</v>
      </c>
      <c r="O739" s="35">
        <f t="shared" si="71"/>
        <v>201399.99999999997</v>
      </c>
      <c r="P739" s="57">
        <f t="shared" si="72"/>
        <v>328600</v>
      </c>
      <c r="Q739" s="53">
        <f t="shared" si="73"/>
        <v>295740</v>
      </c>
    </row>
    <row r="740" spans="2:17" hidden="1" x14ac:dyDescent="0.25">
      <c r="B740" s="45">
        <v>734</v>
      </c>
      <c r="C740" s="22" t="s">
        <v>6473</v>
      </c>
      <c r="D740" s="22">
        <v>1200097040</v>
      </c>
      <c r="E740" s="23" t="s">
        <v>5634</v>
      </c>
      <c r="F740" s="22">
        <v>2015</v>
      </c>
      <c r="G740" s="38">
        <v>44389</v>
      </c>
      <c r="H740" s="22">
        <f t="shared" si="68"/>
        <v>6</v>
      </c>
      <c r="I740" s="22">
        <v>5</v>
      </c>
      <c r="J740" s="39">
        <f t="shared" si="69"/>
        <v>0.19</v>
      </c>
      <c r="K740" s="35">
        <v>63657</v>
      </c>
      <c r="L740" s="35">
        <v>37525.82</v>
      </c>
      <c r="M740" s="36">
        <v>0.06</v>
      </c>
      <c r="N740" s="35">
        <f t="shared" si="70"/>
        <v>67476.42</v>
      </c>
      <c r="O740" s="35">
        <f t="shared" si="71"/>
        <v>76923.118800000011</v>
      </c>
      <c r="P740" s="57">
        <f t="shared" si="72"/>
        <v>3373.8209999999999</v>
      </c>
      <c r="Q740" s="53">
        <f t="shared" si="73"/>
        <v>3373.8209999999999</v>
      </c>
    </row>
    <row r="741" spans="2:17" hidden="1" x14ac:dyDescent="0.25">
      <c r="B741" s="45">
        <v>735</v>
      </c>
      <c r="C741" s="22" t="s">
        <v>6473</v>
      </c>
      <c r="D741" s="22">
        <v>1200098700</v>
      </c>
      <c r="E741" s="23" t="s">
        <v>5635</v>
      </c>
      <c r="F741" s="22">
        <v>2015</v>
      </c>
      <c r="G741" s="38">
        <v>44389</v>
      </c>
      <c r="H741" s="22">
        <f t="shared" si="68"/>
        <v>6</v>
      </c>
      <c r="I741" s="22">
        <v>15</v>
      </c>
      <c r="J741" s="39">
        <f t="shared" si="69"/>
        <v>6.3333333333333325E-2</v>
      </c>
      <c r="K741" s="35">
        <v>39150.22</v>
      </c>
      <c r="L741" s="35">
        <v>23346.35</v>
      </c>
      <c r="M741" s="36">
        <v>0.06</v>
      </c>
      <c r="N741" s="35">
        <f t="shared" si="70"/>
        <v>41499.233200000002</v>
      </c>
      <c r="O741" s="35">
        <f t="shared" si="71"/>
        <v>15769.708615999998</v>
      </c>
      <c r="P741" s="57">
        <f t="shared" si="72"/>
        <v>25729.524584000006</v>
      </c>
      <c r="Q741" s="53">
        <f t="shared" si="73"/>
        <v>23156.572125600007</v>
      </c>
    </row>
    <row r="742" spans="2:17" hidden="1" x14ac:dyDescent="0.25">
      <c r="B742" s="45">
        <v>736</v>
      </c>
      <c r="C742" s="22" t="s">
        <v>6473</v>
      </c>
      <c r="D742" s="22">
        <v>1200104760</v>
      </c>
      <c r="E742" s="23" t="s">
        <v>5636</v>
      </c>
      <c r="F742" s="22">
        <v>2015</v>
      </c>
      <c r="G742" s="38">
        <v>44389</v>
      </c>
      <c r="H742" s="22">
        <f t="shared" si="68"/>
        <v>6</v>
      </c>
      <c r="I742" s="22">
        <v>3</v>
      </c>
      <c r="J742" s="39">
        <f t="shared" si="69"/>
        <v>0.31666666666666665</v>
      </c>
      <c r="K742" s="35">
        <v>18200</v>
      </c>
      <c r="L742" s="35">
        <v>11363.69</v>
      </c>
      <c r="M742" s="36">
        <v>0.06</v>
      </c>
      <c r="N742" s="35">
        <f t="shared" si="70"/>
        <v>19292</v>
      </c>
      <c r="O742" s="35">
        <f t="shared" si="71"/>
        <v>36654.799999999996</v>
      </c>
      <c r="P742" s="57">
        <f t="shared" si="72"/>
        <v>964.6</v>
      </c>
      <c r="Q742" s="53">
        <f t="shared" si="73"/>
        <v>964.6</v>
      </c>
    </row>
    <row r="743" spans="2:17" hidden="1" x14ac:dyDescent="0.25">
      <c r="B743" s="45">
        <v>737</v>
      </c>
      <c r="C743" s="22" t="s">
        <v>6473</v>
      </c>
      <c r="D743" s="22">
        <v>1200104750</v>
      </c>
      <c r="E743" s="23" t="s">
        <v>5637</v>
      </c>
      <c r="F743" s="22">
        <v>2015</v>
      </c>
      <c r="G743" s="38">
        <v>44389</v>
      </c>
      <c r="H743" s="22">
        <f t="shared" si="68"/>
        <v>6</v>
      </c>
      <c r="I743" s="22">
        <v>3</v>
      </c>
      <c r="J743" s="39">
        <f t="shared" si="69"/>
        <v>0.31666666666666665</v>
      </c>
      <c r="K743" s="35">
        <v>16800</v>
      </c>
      <c r="L743" s="35">
        <v>10489.54</v>
      </c>
      <c r="M743" s="36">
        <v>0.06</v>
      </c>
      <c r="N743" s="35">
        <f t="shared" si="70"/>
        <v>17808</v>
      </c>
      <c r="O743" s="35">
        <f t="shared" si="71"/>
        <v>33835.199999999997</v>
      </c>
      <c r="P743" s="57">
        <f t="shared" si="72"/>
        <v>890.40000000000009</v>
      </c>
      <c r="Q743" s="53">
        <f t="shared" si="73"/>
        <v>890.40000000000009</v>
      </c>
    </row>
    <row r="744" spans="2:17" hidden="1" x14ac:dyDescent="0.25">
      <c r="B744" s="45">
        <v>738</v>
      </c>
      <c r="C744" s="22" t="s">
        <v>6473</v>
      </c>
      <c r="D744" s="22">
        <v>1200096970</v>
      </c>
      <c r="E744" s="23" t="s">
        <v>5638</v>
      </c>
      <c r="F744" s="22">
        <v>2015</v>
      </c>
      <c r="G744" s="38">
        <v>44389</v>
      </c>
      <c r="H744" s="22">
        <f t="shared" si="68"/>
        <v>6</v>
      </c>
      <c r="I744" s="22">
        <v>3</v>
      </c>
      <c r="J744" s="39">
        <f t="shared" si="69"/>
        <v>0.31666666666666665</v>
      </c>
      <c r="K744" s="35">
        <v>5500</v>
      </c>
      <c r="L744" s="35">
        <v>3160.34</v>
      </c>
      <c r="M744" s="36">
        <v>0.06</v>
      </c>
      <c r="N744" s="35">
        <f t="shared" si="70"/>
        <v>5830</v>
      </c>
      <c r="O744" s="35">
        <f t="shared" si="71"/>
        <v>11077</v>
      </c>
      <c r="P744" s="57">
        <f t="shared" si="72"/>
        <v>291.5</v>
      </c>
      <c r="Q744" s="53">
        <f t="shared" si="73"/>
        <v>291.5</v>
      </c>
    </row>
    <row r="745" spans="2:17" hidden="1" x14ac:dyDescent="0.25">
      <c r="B745" s="45">
        <v>739</v>
      </c>
      <c r="C745" s="22" t="s">
        <v>6473</v>
      </c>
      <c r="D745" s="22">
        <v>1200122940</v>
      </c>
      <c r="E745" s="23" t="s">
        <v>2251</v>
      </c>
      <c r="F745" s="22">
        <v>2016</v>
      </c>
      <c r="G745" s="38">
        <v>44389</v>
      </c>
      <c r="H745" s="22">
        <f t="shared" si="68"/>
        <v>5</v>
      </c>
      <c r="I745" s="22">
        <v>15</v>
      </c>
      <c r="J745" s="39">
        <f t="shared" si="69"/>
        <v>6.3333333333333325E-2</v>
      </c>
      <c r="K745" s="35">
        <v>510400</v>
      </c>
      <c r="L745" s="35">
        <v>347444.88</v>
      </c>
      <c r="M745" s="36">
        <v>0.06</v>
      </c>
      <c r="N745" s="35">
        <f t="shared" si="70"/>
        <v>541024</v>
      </c>
      <c r="O745" s="35">
        <f t="shared" si="71"/>
        <v>171324.26666666666</v>
      </c>
      <c r="P745" s="57">
        <f t="shared" si="72"/>
        <v>369699.73333333334</v>
      </c>
      <c r="Q745" s="53">
        <f t="shared" si="73"/>
        <v>332729.76</v>
      </c>
    </row>
    <row r="746" spans="2:17" hidden="1" x14ac:dyDescent="0.25">
      <c r="B746" s="45">
        <v>740</v>
      </c>
      <c r="C746" s="22" t="s">
        <v>6473</v>
      </c>
      <c r="D746" s="22">
        <v>1200106590</v>
      </c>
      <c r="E746" s="23" t="s">
        <v>5639</v>
      </c>
      <c r="F746" s="22">
        <v>2016</v>
      </c>
      <c r="G746" s="38">
        <v>44389</v>
      </c>
      <c r="H746" s="22">
        <f t="shared" si="68"/>
        <v>5</v>
      </c>
      <c r="I746" s="22">
        <v>5</v>
      </c>
      <c r="J746" s="39">
        <f t="shared" si="69"/>
        <v>0.19</v>
      </c>
      <c r="K746" s="35">
        <v>130293.44</v>
      </c>
      <c r="L746" s="35">
        <v>73963.83</v>
      </c>
      <c r="M746" s="36">
        <v>0.06</v>
      </c>
      <c r="N746" s="35">
        <f t="shared" si="70"/>
        <v>138111.04640000002</v>
      </c>
      <c r="O746" s="35">
        <f t="shared" si="71"/>
        <v>131205.49408</v>
      </c>
      <c r="P746" s="57">
        <f t="shared" si="72"/>
        <v>6905.5523200000171</v>
      </c>
      <c r="Q746" s="53">
        <f t="shared" si="73"/>
        <v>6214.9970880000155</v>
      </c>
    </row>
    <row r="747" spans="2:17" hidden="1" x14ac:dyDescent="0.25">
      <c r="B747" s="45">
        <v>741</v>
      </c>
      <c r="C747" s="22" t="s">
        <v>6473</v>
      </c>
      <c r="D747" s="22">
        <v>1200125050</v>
      </c>
      <c r="E747" s="23" t="s">
        <v>5640</v>
      </c>
      <c r="F747" s="22">
        <v>2016</v>
      </c>
      <c r="G747" s="38">
        <v>44389</v>
      </c>
      <c r="H747" s="22">
        <f t="shared" si="68"/>
        <v>5</v>
      </c>
      <c r="I747" s="22">
        <v>5</v>
      </c>
      <c r="J747" s="39">
        <f t="shared" si="69"/>
        <v>0.19</v>
      </c>
      <c r="K747" s="35">
        <v>90400</v>
      </c>
      <c r="L747" s="35">
        <v>62611.27</v>
      </c>
      <c r="M747" s="36">
        <v>0.06</v>
      </c>
      <c r="N747" s="35">
        <f t="shared" si="70"/>
        <v>95824</v>
      </c>
      <c r="O747" s="35">
        <f t="shared" si="71"/>
        <v>91032.8</v>
      </c>
      <c r="P747" s="57">
        <f t="shared" si="72"/>
        <v>4791.1999999999971</v>
      </c>
      <c r="Q747" s="53">
        <f t="shared" si="73"/>
        <v>4791.1999999999971</v>
      </c>
    </row>
    <row r="748" spans="2:17" hidden="1" x14ac:dyDescent="0.25">
      <c r="B748" s="45">
        <v>742</v>
      </c>
      <c r="C748" s="22" t="s">
        <v>6473</v>
      </c>
      <c r="D748" s="22">
        <v>1200126350</v>
      </c>
      <c r="E748" s="23" t="s">
        <v>5641</v>
      </c>
      <c r="F748" s="22">
        <v>2016</v>
      </c>
      <c r="G748" s="38">
        <v>44389</v>
      </c>
      <c r="H748" s="22">
        <f t="shared" si="68"/>
        <v>5</v>
      </c>
      <c r="I748" s="22">
        <v>15</v>
      </c>
      <c r="J748" s="39">
        <f t="shared" si="69"/>
        <v>6.3333333333333325E-2</v>
      </c>
      <c r="K748" s="35">
        <v>59000</v>
      </c>
      <c r="L748" s="35">
        <v>40798.92</v>
      </c>
      <c r="M748" s="36">
        <v>0.06</v>
      </c>
      <c r="N748" s="35">
        <f t="shared" si="70"/>
        <v>62540</v>
      </c>
      <c r="O748" s="35">
        <f t="shared" si="71"/>
        <v>19804.333333333332</v>
      </c>
      <c r="P748" s="57">
        <f t="shared" si="72"/>
        <v>42735.666666666672</v>
      </c>
      <c r="Q748" s="53">
        <f t="shared" si="73"/>
        <v>38462.100000000006</v>
      </c>
    </row>
    <row r="749" spans="2:17" hidden="1" x14ac:dyDescent="0.25">
      <c r="B749" s="45">
        <v>743</v>
      </c>
      <c r="C749" s="22" t="s">
        <v>6473</v>
      </c>
      <c r="D749" s="22">
        <v>1200109630</v>
      </c>
      <c r="E749" s="23" t="s">
        <v>5642</v>
      </c>
      <c r="F749" s="22">
        <v>2016</v>
      </c>
      <c r="G749" s="38">
        <v>44389</v>
      </c>
      <c r="H749" s="22">
        <f t="shared" si="68"/>
        <v>5</v>
      </c>
      <c r="I749" s="22">
        <v>3</v>
      </c>
      <c r="J749" s="39">
        <f t="shared" si="69"/>
        <v>0.31666666666666665</v>
      </c>
      <c r="K749" s="35">
        <v>18200</v>
      </c>
      <c r="L749" s="35">
        <v>11877.53</v>
      </c>
      <c r="M749" s="36">
        <v>0.06</v>
      </c>
      <c r="N749" s="35">
        <f t="shared" si="70"/>
        <v>19292</v>
      </c>
      <c r="O749" s="35">
        <f t="shared" si="71"/>
        <v>30545.666666666664</v>
      </c>
      <c r="P749" s="57">
        <f t="shared" si="72"/>
        <v>964.6</v>
      </c>
      <c r="Q749" s="53">
        <f t="shared" si="73"/>
        <v>964.6</v>
      </c>
    </row>
    <row r="750" spans="2:17" hidden="1" x14ac:dyDescent="0.25">
      <c r="B750" s="45">
        <v>744</v>
      </c>
      <c r="C750" s="22" t="s">
        <v>6473</v>
      </c>
      <c r="D750" s="22">
        <v>1200122930</v>
      </c>
      <c r="E750" s="23" t="s">
        <v>5643</v>
      </c>
      <c r="F750" s="22">
        <v>2016</v>
      </c>
      <c r="G750" s="38">
        <v>44389</v>
      </c>
      <c r="H750" s="22">
        <f t="shared" si="68"/>
        <v>5</v>
      </c>
      <c r="I750" s="22">
        <v>5</v>
      </c>
      <c r="J750" s="39">
        <f t="shared" si="69"/>
        <v>0.19</v>
      </c>
      <c r="K750" s="35">
        <v>15086.22</v>
      </c>
      <c r="L750" s="35">
        <v>10151.17</v>
      </c>
      <c r="M750" s="36">
        <v>0.06</v>
      </c>
      <c r="N750" s="35">
        <f t="shared" si="70"/>
        <v>15991.3932</v>
      </c>
      <c r="O750" s="35">
        <f t="shared" si="71"/>
        <v>15191.823539999999</v>
      </c>
      <c r="P750" s="57">
        <f t="shared" si="72"/>
        <v>799.56966000000102</v>
      </c>
      <c r="Q750" s="53">
        <f t="shared" si="73"/>
        <v>719.61269400000094</v>
      </c>
    </row>
    <row r="751" spans="2:17" hidden="1" x14ac:dyDescent="0.25">
      <c r="B751" s="45">
        <v>745</v>
      </c>
      <c r="C751" s="22" t="s">
        <v>6473</v>
      </c>
      <c r="D751" s="22">
        <v>1200129280</v>
      </c>
      <c r="E751" s="23" t="s">
        <v>5644</v>
      </c>
      <c r="F751" s="22">
        <v>2017</v>
      </c>
      <c r="G751" s="38">
        <v>44389</v>
      </c>
      <c r="H751" s="22">
        <f t="shared" si="68"/>
        <v>4</v>
      </c>
      <c r="I751" s="22">
        <v>15</v>
      </c>
      <c r="J751" s="39">
        <f t="shared" si="69"/>
        <v>6.3333333333333325E-2</v>
      </c>
      <c r="K751" s="35">
        <v>41799</v>
      </c>
      <c r="L751" s="35">
        <v>30179.26</v>
      </c>
      <c r="M751" s="36">
        <v>0.05</v>
      </c>
      <c r="N751" s="35">
        <f t="shared" si="70"/>
        <v>43888.950000000004</v>
      </c>
      <c r="O751" s="35">
        <f t="shared" si="71"/>
        <v>11118.534</v>
      </c>
      <c r="P751" s="57">
        <f t="shared" si="72"/>
        <v>32770.416000000005</v>
      </c>
      <c r="Q751" s="53">
        <f t="shared" si="73"/>
        <v>29493.374400000004</v>
      </c>
    </row>
    <row r="752" spans="2:17" hidden="1" x14ac:dyDescent="0.25">
      <c r="B752" s="45">
        <v>746</v>
      </c>
      <c r="C752" s="22" t="s">
        <v>6473</v>
      </c>
      <c r="D752" s="22">
        <v>1200129270</v>
      </c>
      <c r="E752" s="23" t="s">
        <v>5645</v>
      </c>
      <c r="F752" s="22">
        <v>2017</v>
      </c>
      <c r="G752" s="38">
        <v>44389</v>
      </c>
      <c r="H752" s="22">
        <f t="shared" si="68"/>
        <v>4</v>
      </c>
      <c r="I752" s="22">
        <v>15</v>
      </c>
      <c r="J752" s="39">
        <f t="shared" si="69"/>
        <v>6.3333333333333325E-2</v>
      </c>
      <c r="K752" s="35">
        <v>14265.2</v>
      </c>
      <c r="L752" s="35">
        <v>10299.61</v>
      </c>
      <c r="M752" s="36">
        <v>0.05</v>
      </c>
      <c r="N752" s="35">
        <f t="shared" si="70"/>
        <v>14978.460000000001</v>
      </c>
      <c r="O752" s="35">
        <f t="shared" si="71"/>
        <v>3794.5431999999996</v>
      </c>
      <c r="P752" s="57">
        <f t="shared" si="72"/>
        <v>11183.916800000001</v>
      </c>
      <c r="Q752" s="53">
        <f t="shared" si="73"/>
        <v>10065.52512</v>
      </c>
    </row>
    <row r="753" spans="2:17" hidden="1" x14ac:dyDescent="0.25">
      <c r="B753" s="45">
        <v>747</v>
      </c>
      <c r="C753" s="22" t="s">
        <v>6473</v>
      </c>
      <c r="D753" s="22">
        <v>1200129850</v>
      </c>
      <c r="E753" s="23" t="s">
        <v>5646</v>
      </c>
      <c r="F753" s="22">
        <v>2017</v>
      </c>
      <c r="G753" s="38">
        <v>44389</v>
      </c>
      <c r="H753" s="22">
        <f t="shared" si="68"/>
        <v>4</v>
      </c>
      <c r="I753" s="22">
        <v>5</v>
      </c>
      <c r="J753" s="39">
        <f t="shared" si="69"/>
        <v>0.19</v>
      </c>
      <c r="K753" s="35">
        <v>11779.74</v>
      </c>
      <c r="L753" s="35">
        <v>8700.8700000000008</v>
      </c>
      <c r="M753" s="36">
        <v>0.05</v>
      </c>
      <c r="N753" s="35">
        <f t="shared" si="70"/>
        <v>12368.727000000001</v>
      </c>
      <c r="O753" s="35">
        <f t="shared" si="71"/>
        <v>9400.2325200000014</v>
      </c>
      <c r="P753" s="57">
        <f t="shared" si="72"/>
        <v>2968.4944799999994</v>
      </c>
      <c r="Q753" s="53">
        <f t="shared" si="73"/>
        <v>2671.6450319999994</v>
      </c>
    </row>
    <row r="754" spans="2:17" s="14" customFormat="1" x14ac:dyDescent="0.25">
      <c r="B754" s="120">
        <v>748</v>
      </c>
      <c r="C754" s="109" t="s">
        <v>6474</v>
      </c>
      <c r="D754" s="109">
        <v>1200002340</v>
      </c>
      <c r="E754" s="108" t="s">
        <v>6282</v>
      </c>
      <c r="F754" s="109">
        <v>2005</v>
      </c>
      <c r="G754" s="110">
        <v>44389</v>
      </c>
      <c r="H754" s="109">
        <f t="shared" si="68"/>
        <v>16</v>
      </c>
      <c r="I754" s="109">
        <v>15</v>
      </c>
      <c r="J754" s="111">
        <f t="shared" si="69"/>
        <v>6.3333333333333325E-2</v>
      </c>
      <c r="K754" s="112">
        <v>295554.59999999998</v>
      </c>
      <c r="L754" s="112">
        <v>1</v>
      </c>
      <c r="M754" s="121">
        <v>0</v>
      </c>
      <c r="N754" s="112">
        <f t="shared" si="70"/>
        <v>295554.59999999998</v>
      </c>
      <c r="O754" s="112">
        <f t="shared" si="71"/>
        <v>299495.32799999992</v>
      </c>
      <c r="P754" s="114">
        <f t="shared" si="72"/>
        <v>14777.73</v>
      </c>
      <c r="Q754" s="115">
        <f t="shared" si="73"/>
        <v>14777.73</v>
      </c>
    </row>
    <row r="755" spans="2:17" hidden="1" x14ac:dyDescent="0.25">
      <c r="B755" s="45">
        <v>749</v>
      </c>
      <c r="C755" s="22" t="s">
        <v>6474</v>
      </c>
      <c r="D755" s="22">
        <v>1200032910</v>
      </c>
      <c r="E755" s="23" t="s">
        <v>6283</v>
      </c>
      <c r="F755" s="22">
        <v>2008</v>
      </c>
      <c r="G755" s="38">
        <v>44389</v>
      </c>
      <c r="H755" s="22">
        <f t="shared" si="68"/>
        <v>13</v>
      </c>
      <c r="I755" s="22">
        <v>15</v>
      </c>
      <c r="J755" s="39">
        <f t="shared" si="69"/>
        <v>6.3333333333333325E-2</v>
      </c>
      <c r="K755" s="35">
        <v>14065</v>
      </c>
      <c r="L755" s="35">
        <v>2115.5100000000002</v>
      </c>
      <c r="M755" s="36">
        <v>0.52</v>
      </c>
      <c r="N755" s="35">
        <f t="shared" si="70"/>
        <v>21378.799999999999</v>
      </c>
      <c r="O755" s="35">
        <f t="shared" si="71"/>
        <v>17601.878666666664</v>
      </c>
      <c r="P755" s="57">
        <f t="shared" si="72"/>
        <v>3776.9213333333355</v>
      </c>
      <c r="Q755" s="53">
        <f t="shared" si="73"/>
        <v>3399.229200000002</v>
      </c>
    </row>
    <row r="756" spans="2:17" x14ac:dyDescent="0.25">
      <c r="B756" s="120">
        <v>750</v>
      </c>
      <c r="C756" s="109" t="s">
        <v>6474</v>
      </c>
      <c r="D756" s="109">
        <v>1200029600</v>
      </c>
      <c r="E756" s="108" t="s">
        <v>1568</v>
      </c>
      <c r="F756" s="109">
        <v>2008</v>
      </c>
      <c r="G756" s="110">
        <v>44389</v>
      </c>
      <c r="H756" s="109">
        <f t="shared" si="68"/>
        <v>13</v>
      </c>
      <c r="I756" s="109">
        <v>5</v>
      </c>
      <c r="J756" s="111">
        <f t="shared" si="69"/>
        <v>0.19</v>
      </c>
      <c r="K756" s="112">
        <v>9900</v>
      </c>
      <c r="L756" s="112">
        <v>1</v>
      </c>
      <c r="M756" s="121">
        <v>0</v>
      </c>
      <c r="N756" s="112">
        <f t="shared" si="70"/>
        <v>9900</v>
      </c>
      <c r="O756" s="112">
        <f t="shared" si="71"/>
        <v>24453.000000000004</v>
      </c>
      <c r="P756" s="114">
        <f t="shared" si="72"/>
        <v>495</v>
      </c>
      <c r="Q756" s="115">
        <f t="shared" si="73"/>
        <v>495</v>
      </c>
    </row>
    <row r="757" spans="2:17" hidden="1" x14ac:dyDescent="0.25">
      <c r="B757" s="45">
        <v>751</v>
      </c>
      <c r="C757" s="22" t="s">
        <v>6474</v>
      </c>
      <c r="D757" s="22">
        <v>1200046690</v>
      </c>
      <c r="E757" s="23" t="s">
        <v>6284</v>
      </c>
      <c r="F757" s="22">
        <v>2010</v>
      </c>
      <c r="G757" s="38">
        <v>44389</v>
      </c>
      <c r="H757" s="22">
        <f t="shared" si="68"/>
        <v>11</v>
      </c>
      <c r="I757" s="22">
        <v>15</v>
      </c>
      <c r="J757" s="39">
        <f t="shared" si="69"/>
        <v>6.3333333333333325E-2</v>
      </c>
      <c r="K757" s="35">
        <v>283754</v>
      </c>
      <c r="L757" s="35">
        <v>88815.01</v>
      </c>
      <c r="M757" s="36">
        <v>0.24</v>
      </c>
      <c r="N757" s="35">
        <f t="shared" si="70"/>
        <v>351854.96</v>
      </c>
      <c r="O757" s="35">
        <f t="shared" si="71"/>
        <v>245125.62213333329</v>
      </c>
      <c r="P757" s="57">
        <f t="shared" si="72"/>
        <v>106729.33786666673</v>
      </c>
      <c r="Q757" s="53">
        <f t="shared" si="73"/>
        <v>96056.404080000051</v>
      </c>
    </row>
    <row r="758" spans="2:17" hidden="1" x14ac:dyDescent="0.25">
      <c r="B758" s="45">
        <v>752</v>
      </c>
      <c r="C758" s="22" t="s">
        <v>6474</v>
      </c>
      <c r="D758" s="22">
        <v>1200074740</v>
      </c>
      <c r="E758" s="23" t="s">
        <v>6285</v>
      </c>
      <c r="F758" s="22">
        <v>2013</v>
      </c>
      <c r="G758" s="38">
        <v>44389</v>
      </c>
      <c r="H758" s="22">
        <f t="shared" si="68"/>
        <v>8</v>
      </c>
      <c r="I758" s="22">
        <v>15</v>
      </c>
      <c r="J758" s="39">
        <f t="shared" si="69"/>
        <v>6.3333333333333325E-2</v>
      </c>
      <c r="K758" s="35">
        <v>1861354</v>
      </c>
      <c r="L758" s="35">
        <v>894063.21</v>
      </c>
      <c r="M758" s="36">
        <v>0.08</v>
      </c>
      <c r="N758" s="35">
        <f t="shared" si="70"/>
        <v>2010262.32</v>
      </c>
      <c r="O758" s="35">
        <f t="shared" si="71"/>
        <v>1018532.9087999999</v>
      </c>
      <c r="P758" s="57">
        <f t="shared" si="72"/>
        <v>991729.41120000021</v>
      </c>
      <c r="Q758" s="53">
        <f t="shared" si="73"/>
        <v>892556.47008000023</v>
      </c>
    </row>
    <row r="759" spans="2:17" hidden="1" x14ac:dyDescent="0.25">
      <c r="B759" s="46">
        <v>753</v>
      </c>
      <c r="C759" s="47" t="s">
        <v>6474</v>
      </c>
      <c r="D759" s="47">
        <v>1200080590</v>
      </c>
      <c r="E759" s="48" t="s">
        <v>1700</v>
      </c>
      <c r="F759" s="47">
        <v>2013</v>
      </c>
      <c r="G759" s="49">
        <v>44389</v>
      </c>
      <c r="H759" s="47">
        <f t="shared" si="68"/>
        <v>8</v>
      </c>
      <c r="I759" s="47">
        <v>15</v>
      </c>
      <c r="J759" s="50">
        <f t="shared" si="69"/>
        <v>6.3333333333333325E-2</v>
      </c>
      <c r="K759" s="51">
        <v>344335</v>
      </c>
      <c r="L759" s="51">
        <v>168038.08</v>
      </c>
      <c r="M759" s="52">
        <v>0.08</v>
      </c>
      <c r="N759" s="51">
        <f t="shared" si="70"/>
        <v>371881.80000000005</v>
      </c>
      <c r="O759" s="51">
        <f t="shared" si="71"/>
        <v>188420.11199999999</v>
      </c>
      <c r="P759" s="57">
        <f t="shared" si="72"/>
        <v>183461.68800000005</v>
      </c>
      <c r="Q759" s="53">
        <f t="shared" si="73"/>
        <v>165115.51920000004</v>
      </c>
    </row>
    <row r="760" spans="2:17" ht="15.75" hidden="1" thickBot="1" x14ac:dyDescent="0.3">
      <c r="B760" s="162" t="s">
        <v>6475</v>
      </c>
      <c r="C760" s="163"/>
      <c r="D760" s="163"/>
      <c r="E760" s="163"/>
      <c r="F760" s="163"/>
      <c r="G760" s="163"/>
      <c r="H760" s="163"/>
      <c r="I760" s="163"/>
      <c r="J760" s="163"/>
      <c r="K760" s="54">
        <f>SUM(K7:K759)</f>
        <v>201136577.4300001</v>
      </c>
      <c r="L760" s="54">
        <f>SUM(L7:L759)</f>
        <v>66520968.509999946</v>
      </c>
      <c r="M760" s="55"/>
      <c r="N760" s="54">
        <f t="shared" ref="N760:Q760" si="74">SUM(N7:N759)</f>
        <v>217546986.1872004</v>
      </c>
      <c r="O760" s="54">
        <f t="shared" si="74"/>
        <v>226192371.3241758</v>
      </c>
      <c r="P760" s="54">
        <f t="shared" si="74"/>
        <v>75167711.273375958</v>
      </c>
      <c r="Q760" s="56">
        <f t="shared" si="74"/>
        <v>68016224.58087495</v>
      </c>
    </row>
    <row r="761" spans="2:17" x14ac:dyDescent="0.25">
      <c r="D761" s="17"/>
      <c r="E761" s="17"/>
      <c r="F761" s="17"/>
      <c r="K761" s="32"/>
      <c r="L761" s="32"/>
    </row>
    <row r="762" spans="2:17" x14ac:dyDescent="0.25">
      <c r="D762" s="4"/>
      <c r="E762" s="4"/>
      <c r="F762" s="4"/>
      <c r="K762" s="33"/>
      <c r="L762" s="33"/>
    </row>
    <row r="763" spans="2:17" x14ac:dyDescent="0.25">
      <c r="D763" s="4"/>
      <c r="E763" s="4"/>
      <c r="F763" s="4"/>
      <c r="K763" s="33"/>
      <c r="L763" s="33"/>
    </row>
    <row r="764" spans="2:17" x14ac:dyDescent="0.25">
      <c r="D764" s="4"/>
      <c r="E764" s="4"/>
      <c r="F764" s="4"/>
      <c r="K764" s="33"/>
      <c r="L764" s="33"/>
    </row>
    <row r="765" spans="2:17" x14ac:dyDescent="0.25">
      <c r="D765" s="4"/>
      <c r="E765" s="4"/>
      <c r="F765" s="4"/>
      <c r="K765" s="33"/>
      <c r="L765" s="33"/>
    </row>
    <row r="766" spans="2:17" x14ac:dyDescent="0.25">
      <c r="D766" s="4"/>
      <c r="E766" s="4"/>
      <c r="F766" s="4"/>
      <c r="K766" s="33"/>
      <c r="L766" s="33"/>
    </row>
    <row r="767" spans="2:17" x14ac:dyDescent="0.25">
      <c r="D767" s="4"/>
      <c r="E767" s="4"/>
      <c r="F767" s="4"/>
      <c r="K767" s="33"/>
      <c r="L767" s="33"/>
    </row>
    <row r="768" spans="2:17" x14ac:dyDescent="0.25">
      <c r="D768" s="4"/>
      <c r="E768" s="4"/>
      <c r="F768" s="4"/>
      <c r="K768" s="33"/>
      <c r="L768" s="33"/>
    </row>
    <row r="769" spans="4:12" x14ac:dyDescent="0.25">
      <c r="D769" s="4"/>
      <c r="E769" s="4"/>
      <c r="F769" s="4"/>
      <c r="K769" s="33"/>
      <c r="L769" s="33"/>
    </row>
    <row r="770" spans="4:12" x14ac:dyDescent="0.25">
      <c r="D770" s="4"/>
      <c r="E770" s="4"/>
      <c r="F770" s="4"/>
      <c r="K770" s="33"/>
      <c r="L770" s="33"/>
    </row>
    <row r="771" spans="4:12" x14ac:dyDescent="0.25">
      <c r="D771" s="4"/>
      <c r="E771" s="4"/>
      <c r="F771" s="4"/>
      <c r="K771" s="33"/>
      <c r="L771" s="33"/>
    </row>
    <row r="772" spans="4:12" x14ac:dyDescent="0.25">
      <c r="D772" s="4"/>
      <c r="E772" s="4"/>
      <c r="F772" s="4"/>
      <c r="K772" s="33"/>
      <c r="L772" s="33"/>
    </row>
    <row r="773" spans="4:12" x14ac:dyDescent="0.25">
      <c r="D773" s="4"/>
      <c r="E773" s="4"/>
      <c r="F773" s="4"/>
      <c r="K773" s="33"/>
      <c r="L773" s="33"/>
    </row>
    <row r="774" spans="4:12" x14ac:dyDescent="0.25">
      <c r="D774" s="4"/>
      <c r="E774" s="4"/>
      <c r="F774" s="4"/>
      <c r="K774" s="33"/>
      <c r="L774" s="33"/>
    </row>
    <row r="775" spans="4:12" x14ac:dyDescent="0.25">
      <c r="D775" s="4"/>
      <c r="E775" s="4"/>
      <c r="F775" s="4"/>
      <c r="K775" s="33"/>
      <c r="L775" s="33"/>
    </row>
    <row r="776" spans="4:12" x14ac:dyDescent="0.25">
      <c r="D776" s="4"/>
      <c r="E776" s="4"/>
      <c r="F776" s="4"/>
      <c r="K776" s="33"/>
      <c r="L776" s="33"/>
    </row>
    <row r="777" spans="4:12" x14ac:dyDescent="0.25">
      <c r="D777" s="4"/>
      <c r="E777" s="4"/>
      <c r="F777" s="4"/>
      <c r="K777" s="33"/>
      <c r="L777" s="33"/>
    </row>
    <row r="778" spans="4:12" x14ac:dyDescent="0.25">
      <c r="D778" s="4"/>
      <c r="E778" s="4"/>
      <c r="F778" s="4"/>
      <c r="K778" s="33"/>
      <c r="L778" s="33"/>
    </row>
    <row r="779" spans="4:12" x14ac:dyDescent="0.25">
      <c r="D779" s="4"/>
      <c r="E779" s="4"/>
      <c r="F779" s="4"/>
      <c r="K779" s="33"/>
      <c r="L779" s="33"/>
    </row>
    <row r="780" spans="4:12" x14ac:dyDescent="0.25">
      <c r="D780" s="4"/>
      <c r="E780" s="4"/>
      <c r="F780" s="4"/>
      <c r="K780" s="33"/>
      <c r="L780" s="33"/>
    </row>
    <row r="781" spans="4:12" x14ac:dyDescent="0.25">
      <c r="D781" s="4"/>
      <c r="E781" s="4"/>
      <c r="F781" s="4"/>
      <c r="K781" s="33"/>
      <c r="L781" s="33"/>
    </row>
    <row r="782" spans="4:12" x14ac:dyDescent="0.25">
      <c r="D782" s="4"/>
      <c r="E782" s="4"/>
      <c r="F782" s="4"/>
      <c r="K782" s="33"/>
      <c r="L782" s="33"/>
    </row>
    <row r="783" spans="4:12" x14ac:dyDescent="0.25">
      <c r="D783" s="4"/>
      <c r="E783" s="4"/>
      <c r="F783" s="4"/>
      <c r="K783" s="33"/>
      <c r="L783" s="33"/>
    </row>
    <row r="784" spans="4:12" x14ac:dyDescent="0.25">
      <c r="D784" s="4"/>
      <c r="E784" s="4"/>
      <c r="F784" s="4"/>
      <c r="K784" s="33"/>
      <c r="L784" s="33"/>
    </row>
    <row r="785" spans="4:12" x14ac:dyDescent="0.25">
      <c r="D785" s="4"/>
      <c r="E785" s="4"/>
      <c r="F785" s="4"/>
      <c r="K785" s="33"/>
      <c r="L785" s="33"/>
    </row>
    <row r="786" spans="4:12" x14ac:dyDescent="0.25">
      <c r="D786" s="4"/>
      <c r="E786" s="4"/>
      <c r="F786" s="4"/>
      <c r="K786" s="33"/>
      <c r="L786" s="33"/>
    </row>
    <row r="787" spans="4:12" x14ac:dyDescent="0.25">
      <c r="D787" s="4"/>
      <c r="E787" s="4"/>
      <c r="F787" s="4"/>
      <c r="K787" s="33"/>
      <c r="L787" s="33"/>
    </row>
    <row r="788" spans="4:12" x14ac:dyDescent="0.25">
      <c r="D788" s="4"/>
      <c r="E788" s="4"/>
      <c r="F788" s="4"/>
      <c r="K788" s="33"/>
      <c r="L788" s="33"/>
    </row>
    <row r="789" spans="4:12" x14ac:dyDescent="0.25">
      <c r="D789" s="4"/>
      <c r="E789" s="4"/>
      <c r="F789" s="4"/>
      <c r="K789" s="33"/>
      <c r="L789" s="33"/>
    </row>
    <row r="790" spans="4:12" x14ac:dyDescent="0.25">
      <c r="D790" s="4"/>
      <c r="E790" s="4"/>
      <c r="F790" s="4"/>
      <c r="K790" s="33"/>
      <c r="L790" s="33"/>
    </row>
    <row r="791" spans="4:12" x14ac:dyDescent="0.25">
      <c r="D791" s="4"/>
      <c r="E791" s="4"/>
      <c r="F791" s="4"/>
      <c r="K791" s="33"/>
      <c r="L791" s="33"/>
    </row>
    <row r="792" spans="4:12" x14ac:dyDescent="0.25">
      <c r="D792" s="4"/>
      <c r="E792" s="4"/>
      <c r="F792" s="4"/>
      <c r="K792" s="33"/>
      <c r="L792" s="33"/>
    </row>
    <row r="793" spans="4:12" x14ac:dyDescent="0.25">
      <c r="D793" s="4"/>
      <c r="E793" s="4"/>
      <c r="F793" s="4"/>
      <c r="K793" s="33"/>
      <c r="L793" s="33"/>
    </row>
    <row r="794" spans="4:12" x14ac:dyDescent="0.25">
      <c r="D794" s="4"/>
      <c r="E794" s="4"/>
      <c r="F794" s="4"/>
      <c r="K794" s="33"/>
      <c r="L794" s="33"/>
    </row>
    <row r="795" spans="4:12" x14ac:dyDescent="0.25">
      <c r="D795" s="4"/>
      <c r="E795" s="4"/>
      <c r="F795" s="4"/>
      <c r="K795" s="33"/>
      <c r="L795" s="33"/>
    </row>
    <row r="796" spans="4:12" x14ac:dyDescent="0.25">
      <c r="D796" s="4"/>
      <c r="E796" s="4"/>
      <c r="F796" s="4"/>
      <c r="K796" s="33"/>
      <c r="L796" s="33"/>
    </row>
    <row r="797" spans="4:12" x14ac:dyDescent="0.25">
      <c r="D797" s="4"/>
      <c r="E797" s="4"/>
      <c r="F797" s="4"/>
      <c r="K797" s="33"/>
      <c r="L797" s="33"/>
    </row>
    <row r="798" spans="4:12" x14ac:dyDescent="0.25">
      <c r="D798" s="4"/>
      <c r="E798" s="4"/>
      <c r="F798" s="4"/>
      <c r="K798" s="33"/>
      <c r="L798" s="33"/>
    </row>
    <row r="799" spans="4:12" x14ac:dyDescent="0.25">
      <c r="D799" s="4"/>
      <c r="E799" s="4"/>
      <c r="F799" s="4"/>
      <c r="K799" s="33"/>
      <c r="L799" s="33"/>
    </row>
    <row r="800" spans="4:12" x14ac:dyDescent="0.25">
      <c r="D800" s="4"/>
      <c r="E800" s="4"/>
      <c r="F800" s="4"/>
      <c r="K800" s="33"/>
      <c r="L800" s="33"/>
    </row>
    <row r="801" spans="4:12" x14ac:dyDescent="0.25">
      <c r="D801" s="4"/>
      <c r="E801" s="4"/>
      <c r="F801" s="4"/>
      <c r="K801" s="33"/>
      <c r="L801" s="33"/>
    </row>
    <row r="802" spans="4:12" x14ac:dyDescent="0.25">
      <c r="D802" s="4"/>
      <c r="E802" s="4"/>
      <c r="F802" s="4"/>
      <c r="K802" s="33"/>
      <c r="L802" s="33"/>
    </row>
    <row r="803" spans="4:12" x14ac:dyDescent="0.25">
      <c r="D803" s="4"/>
      <c r="E803" s="4"/>
      <c r="F803" s="4"/>
      <c r="K803" s="33"/>
      <c r="L803" s="33"/>
    </row>
    <row r="804" spans="4:12" x14ac:dyDescent="0.25">
      <c r="D804" s="4"/>
      <c r="E804" s="4"/>
      <c r="F804" s="4"/>
      <c r="K804" s="33"/>
      <c r="L804" s="33"/>
    </row>
    <row r="805" spans="4:12" x14ac:dyDescent="0.25">
      <c r="D805" s="4"/>
      <c r="E805" s="4"/>
      <c r="F805" s="4"/>
      <c r="K805" s="33"/>
      <c r="L805" s="33"/>
    </row>
    <row r="806" spans="4:12" x14ac:dyDescent="0.25">
      <c r="D806" s="4"/>
      <c r="E806" s="4"/>
      <c r="F806" s="4"/>
      <c r="K806" s="33"/>
      <c r="L806" s="33"/>
    </row>
    <row r="807" spans="4:12" x14ac:dyDescent="0.25">
      <c r="D807" s="4"/>
      <c r="E807" s="4"/>
      <c r="F807" s="4"/>
      <c r="K807" s="33"/>
      <c r="L807" s="33"/>
    </row>
    <row r="808" spans="4:12" x14ac:dyDescent="0.25">
      <c r="D808" s="4"/>
      <c r="E808" s="4"/>
      <c r="F808" s="4"/>
      <c r="K808" s="33"/>
      <c r="L808" s="33"/>
    </row>
    <row r="809" spans="4:12" x14ac:dyDescent="0.25">
      <c r="D809" s="4"/>
      <c r="E809" s="4"/>
      <c r="F809" s="4"/>
      <c r="K809" s="33"/>
      <c r="L809" s="33"/>
    </row>
    <row r="810" spans="4:12" x14ac:dyDescent="0.25">
      <c r="D810" s="4"/>
      <c r="E810" s="4"/>
      <c r="F810" s="4"/>
      <c r="K810" s="33"/>
      <c r="L810" s="33"/>
    </row>
    <row r="811" spans="4:12" x14ac:dyDescent="0.25">
      <c r="D811" s="4"/>
      <c r="E811" s="4"/>
      <c r="F811" s="4"/>
      <c r="K811" s="33"/>
      <c r="L811" s="33"/>
    </row>
    <row r="812" spans="4:12" x14ac:dyDescent="0.25">
      <c r="D812" s="4"/>
      <c r="E812" s="4"/>
      <c r="F812" s="4"/>
      <c r="K812" s="33"/>
      <c r="L812" s="33"/>
    </row>
    <row r="813" spans="4:12" x14ac:dyDescent="0.25">
      <c r="D813" s="4"/>
      <c r="E813" s="4"/>
      <c r="F813" s="4"/>
      <c r="K813" s="33"/>
      <c r="L813" s="33"/>
    </row>
    <row r="814" spans="4:12" x14ac:dyDescent="0.25">
      <c r="D814" s="4"/>
      <c r="E814" s="4"/>
      <c r="F814" s="4"/>
      <c r="K814" s="33"/>
      <c r="L814" s="33"/>
    </row>
    <row r="815" spans="4:12" x14ac:dyDescent="0.25">
      <c r="D815" s="4"/>
      <c r="E815" s="4"/>
      <c r="F815" s="4"/>
      <c r="K815" s="33"/>
      <c r="L815" s="33"/>
    </row>
    <row r="816" spans="4:12" x14ac:dyDescent="0.25">
      <c r="D816" s="4"/>
      <c r="E816" s="4"/>
      <c r="F816" s="4"/>
      <c r="K816" s="33"/>
      <c r="L816" s="33"/>
    </row>
    <row r="817" spans="4:12" x14ac:dyDescent="0.25">
      <c r="D817" s="4"/>
      <c r="E817" s="4"/>
      <c r="F817" s="4"/>
      <c r="K817" s="33"/>
      <c r="L817" s="33"/>
    </row>
    <row r="818" spans="4:12" x14ac:dyDescent="0.25">
      <c r="D818" s="4"/>
      <c r="E818" s="4"/>
      <c r="F818" s="4"/>
      <c r="K818" s="33"/>
      <c r="L818" s="33"/>
    </row>
    <row r="819" spans="4:12" x14ac:dyDescent="0.25">
      <c r="D819" s="4"/>
      <c r="E819" s="4"/>
      <c r="F819" s="4"/>
      <c r="K819" s="33"/>
      <c r="L819" s="33"/>
    </row>
    <row r="820" spans="4:12" x14ac:dyDescent="0.25">
      <c r="D820" s="4"/>
      <c r="E820" s="4"/>
      <c r="F820" s="4"/>
      <c r="K820" s="33"/>
      <c r="L820" s="33"/>
    </row>
    <row r="821" spans="4:12" x14ac:dyDescent="0.25">
      <c r="D821" s="4"/>
      <c r="E821" s="4"/>
      <c r="F821" s="4"/>
      <c r="K821" s="33"/>
      <c r="L821" s="33"/>
    </row>
    <row r="822" spans="4:12" x14ac:dyDescent="0.25">
      <c r="D822" s="4"/>
      <c r="E822" s="4"/>
      <c r="F822" s="4"/>
      <c r="K822" s="33"/>
      <c r="L822" s="33"/>
    </row>
    <row r="823" spans="4:12" x14ac:dyDescent="0.25">
      <c r="D823" s="4"/>
      <c r="E823" s="4"/>
      <c r="F823" s="4"/>
      <c r="K823" s="33"/>
      <c r="L823" s="33"/>
    </row>
    <row r="824" spans="4:12" x14ac:dyDescent="0.25">
      <c r="D824" s="4"/>
      <c r="E824" s="4"/>
      <c r="F824" s="4"/>
      <c r="K824" s="33"/>
      <c r="L824" s="33"/>
    </row>
    <row r="825" spans="4:12" x14ac:dyDescent="0.25">
      <c r="D825" s="4"/>
      <c r="E825" s="4"/>
      <c r="F825" s="4"/>
      <c r="K825" s="33"/>
      <c r="L825" s="33"/>
    </row>
    <row r="826" spans="4:12" x14ac:dyDescent="0.25">
      <c r="D826" s="4"/>
      <c r="E826" s="4"/>
      <c r="F826" s="4"/>
      <c r="K826" s="33"/>
      <c r="L826" s="33"/>
    </row>
    <row r="827" spans="4:12" x14ac:dyDescent="0.25">
      <c r="D827" s="4"/>
      <c r="E827" s="4"/>
      <c r="F827" s="4"/>
      <c r="K827" s="33"/>
      <c r="L827" s="33"/>
    </row>
    <row r="828" spans="4:12" x14ac:dyDescent="0.25">
      <c r="D828" s="4"/>
      <c r="E828" s="4"/>
      <c r="F828" s="4"/>
      <c r="K828" s="33"/>
      <c r="L828" s="33"/>
    </row>
    <row r="829" spans="4:12" x14ac:dyDescent="0.25">
      <c r="D829" s="4"/>
      <c r="E829" s="4"/>
      <c r="F829" s="4"/>
      <c r="K829" s="33"/>
      <c r="L829" s="33"/>
    </row>
    <row r="830" spans="4:12" x14ac:dyDescent="0.25">
      <c r="D830" s="4"/>
      <c r="E830" s="4"/>
      <c r="F830" s="4"/>
      <c r="K830" s="33"/>
      <c r="L830" s="33"/>
    </row>
    <row r="831" spans="4:12" x14ac:dyDescent="0.25">
      <c r="D831" s="4"/>
      <c r="E831" s="4"/>
      <c r="F831" s="4"/>
      <c r="K831" s="33"/>
      <c r="L831" s="33"/>
    </row>
    <row r="832" spans="4:12" x14ac:dyDescent="0.25">
      <c r="D832" s="4"/>
      <c r="E832" s="4"/>
      <c r="F832" s="4"/>
      <c r="K832" s="33"/>
      <c r="L832" s="33"/>
    </row>
    <row r="833" spans="4:12" x14ac:dyDescent="0.25">
      <c r="D833" s="4"/>
      <c r="E833" s="4"/>
      <c r="F833" s="4"/>
      <c r="K833" s="33"/>
      <c r="L833" s="33"/>
    </row>
    <row r="834" spans="4:12" x14ac:dyDescent="0.25">
      <c r="D834" s="4"/>
      <c r="E834" s="4"/>
      <c r="F834" s="4"/>
      <c r="K834" s="33"/>
      <c r="L834" s="33"/>
    </row>
    <row r="835" spans="4:12" x14ac:dyDescent="0.25">
      <c r="D835" s="4"/>
      <c r="E835" s="4"/>
      <c r="F835" s="4"/>
      <c r="K835" s="33"/>
      <c r="L835" s="33"/>
    </row>
    <row r="836" spans="4:12" x14ac:dyDescent="0.25">
      <c r="D836" s="4"/>
      <c r="E836" s="4"/>
      <c r="F836" s="4"/>
      <c r="K836" s="33"/>
      <c r="L836" s="33"/>
    </row>
    <row r="837" spans="4:12" x14ac:dyDescent="0.25">
      <c r="D837" s="4"/>
      <c r="E837" s="4"/>
      <c r="F837" s="4"/>
      <c r="K837" s="33"/>
      <c r="L837" s="33"/>
    </row>
    <row r="838" spans="4:12" x14ac:dyDescent="0.25">
      <c r="D838" s="4"/>
      <c r="E838" s="4"/>
      <c r="F838" s="4"/>
      <c r="K838" s="33"/>
      <c r="L838" s="33"/>
    </row>
    <row r="839" spans="4:12" x14ac:dyDescent="0.25">
      <c r="D839" s="4"/>
      <c r="E839" s="4"/>
      <c r="F839" s="4"/>
      <c r="K839" s="33"/>
      <c r="L839" s="33"/>
    </row>
    <row r="840" spans="4:12" x14ac:dyDescent="0.25">
      <c r="D840" s="4"/>
      <c r="E840" s="4"/>
      <c r="F840" s="4"/>
      <c r="K840" s="33"/>
      <c r="L840" s="33"/>
    </row>
    <row r="841" spans="4:12" x14ac:dyDescent="0.25">
      <c r="D841" s="4"/>
      <c r="E841" s="4"/>
      <c r="F841" s="4"/>
      <c r="K841" s="33"/>
      <c r="L841" s="33"/>
    </row>
    <row r="842" spans="4:12" x14ac:dyDescent="0.25">
      <c r="D842" s="4"/>
      <c r="E842" s="4"/>
      <c r="F842" s="4"/>
      <c r="K842" s="33"/>
      <c r="L842" s="33"/>
    </row>
    <row r="843" spans="4:12" x14ac:dyDescent="0.25">
      <c r="D843" s="4"/>
      <c r="E843" s="4"/>
      <c r="F843" s="4"/>
      <c r="K843" s="33"/>
      <c r="L843" s="33"/>
    </row>
    <row r="844" spans="4:12" x14ac:dyDescent="0.25">
      <c r="D844" s="4"/>
      <c r="E844" s="4"/>
      <c r="F844" s="4"/>
      <c r="K844" s="33"/>
      <c r="L844" s="33"/>
    </row>
    <row r="845" spans="4:12" x14ac:dyDescent="0.25">
      <c r="D845" s="4"/>
      <c r="E845" s="4"/>
      <c r="F845" s="4"/>
      <c r="K845" s="33"/>
      <c r="L845" s="33"/>
    </row>
    <row r="846" spans="4:12" x14ac:dyDescent="0.25">
      <c r="D846" s="4"/>
      <c r="E846" s="4"/>
      <c r="F846" s="4"/>
      <c r="K846" s="33"/>
      <c r="L846" s="33"/>
    </row>
    <row r="847" spans="4:12" x14ac:dyDescent="0.25">
      <c r="D847" s="4"/>
      <c r="E847" s="4"/>
      <c r="F847" s="4"/>
      <c r="K847" s="33"/>
      <c r="L847" s="33"/>
    </row>
    <row r="848" spans="4:12" x14ac:dyDescent="0.25">
      <c r="D848" s="4"/>
      <c r="E848" s="4"/>
      <c r="F848" s="4"/>
      <c r="K848" s="33"/>
      <c r="L848" s="33"/>
    </row>
    <row r="849" spans="4:12" x14ac:dyDescent="0.25">
      <c r="D849" s="4"/>
      <c r="E849" s="4"/>
      <c r="F849" s="4"/>
      <c r="K849" s="33"/>
      <c r="L849" s="33"/>
    </row>
    <row r="850" spans="4:12" x14ac:dyDescent="0.25">
      <c r="D850" s="4"/>
      <c r="E850" s="4"/>
      <c r="F850" s="4"/>
      <c r="K850" s="33"/>
      <c r="L850" s="33"/>
    </row>
    <row r="851" spans="4:12" x14ac:dyDescent="0.25">
      <c r="D851" s="4"/>
      <c r="E851" s="4"/>
      <c r="F851" s="4"/>
      <c r="K851" s="33"/>
      <c r="L851" s="33"/>
    </row>
    <row r="852" spans="4:12" x14ac:dyDescent="0.25">
      <c r="D852" s="4"/>
      <c r="E852" s="4"/>
      <c r="F852" s="4"/>
      <c r="K852" s="33"/>
      <c r="L852" s="33"/>
    </row>
    <row r="853" spans="4:12" x14ac:dyDescent="0.25">
      <c r="D853" s="4"/>
      <c r="E853" s="4"/>
      <c r="F853" s="4"/>
      <c r="K853" s="33"/>
      <c r="L853" s="33"/>
    </row>
    <row r="854" spans="4:12" x14ac:dyDescent="0.25">
      <c r="D854" s="4"/>
      <c r="E854" s="4"/>
      <c r="F854" s="4"/>
      <c r="K854" s="33"/>
      <c r="L854" s="33"/>
    </row>
    <row r="855" spans="4:12" x14ac:dyDescent="0.25">
      <c r="D855" s="4"/>
      <c r="E855" s="4"/>
      <c r="F855" s="4"/>
      <c r="K855" s="33"/>
      <c r="L855" s="33"/>
    </row>
    <row r="856" spans="4:12" x14ac:dyDescent="0.25">
      <c r="D856" s="4"/>
      <c r="E856" s="4"/>
      <c r="F856" s="4"/>
      <c r="K856" s="33"/>
      <c r="L856" s="33"/>
    </row>
    <row r="857" spans="4:12" x14ac:dyDescent="0.25">
      <c r="D857" s="4"/>
      <c r="E857" s="4"/>
      <c r="F857" s="4"/>
      <c r="K857" s="33"/>
      <c r="L857" s="33"/>
    </row>
    <row r="858" spans="4:12" x14ac:dyDescent="0.25">
      <c r="D858" s="4"/>
      <c r="E858" s="4"/>
      <c r="F858" s="4"/>
      <c r="K858" s="33"/>
      <c r="L858" s="33"/>
    </row>
    <row r="859" spans="4:12" x14ac:dyDescent="0.25">
      <c r="D859" s="4"/>
      <c r="E859" s="4"/>
      <c r="F859" s="4"/>
      <c r="K859" s="33"/>
      <c r="L859" s="33"/>
    </row>
    <row r="860" spans="4:12" x14ac:dyDescent="0.25">
      <c r="D860" s="4"/>
      <c r="E860" s="4"/>
      <c r="F860" s="4"/>
      <c r="K860" s="33"/>
      <c r="L860" s="33"/>
    </row>
    <row r="861" spans="4:12" x14ac:dyDescent="0.25">
      <c r="D861" s="4"/>
      <c r="E861" s="4"/>
      <c r="F861" s="4"/>
      <c r="K861" s="33"/>
      <c r="L861" s="33"/>
    </row>
    <row r="862" spans="4:12" x14ac:dyDescent="0.25">
      <c r="D862" s="4"/>
      <c r="E862" s="4"/>
      <c r="F862" s="4"/>
      <c r="K862" s="33"/>
      <c r="L862" s="33"/>
    </row>
    <row r="863" spans="4:12" x14ac:dyDescent="0.25">
      <c r="D863" s="4"/>
      <c r="E863" s="4"/>
      <c r="F863" s="4"/>
      <c r="K863" s="33"/>
      <c r="L863" s="33"/>
    </row>
    <row r="864" spans="4:12" x14ac:dyDescent="0.25">
      <c r="D864" s="4"/>
      <c r="E864" s="4"/>
      <c r="F864" s="4"/>
      <c r="K864" s="33"/>
      <c r="L864" s="33"/>
    </row>
    <row r="865" spans="4:12" x14ac:dyDescent="0.25">
      <c r="D865" s="4"/>
      <c r="E865" s="4"/>
      <c r="F865" s="4"/>
      <c r="K865" s="33"/>
      <c r="L865" s="33"/>
    </row>
    <row r="866" spans="4:12" x14ac:dyDescent="0.25">
      <c r="D866" s="4"/>
      <c r="E866" s="4"/>
      <c r="F866" s="4"/>
      <c r="K866" s="33"/>
      <c r="L866" s="33"/>
    </row>
    <row r="867" spans="4:12" x14ac:dyDescent="0.25">
      <c r="D867" s="4"/>
      <c r="E867" s="4"/>
      <c r="F867" s="4"/>
      <c r="K867" s="33"/>
      <c r="L867" s="33"/>
    </row>
    <row r="868" spans="4:12" x14ac:dyDescent="0.25">
      <c r="D868" s="4"/>
      <c r="E868" s="4"/>
      <c r="F868" s="4"/>
      <c r="K868" s="33"/>
      <c r="L868" s="33"/>
    </row>
    <row r="869" spans="4:12" x14ac:dyDescent="0.25">
      <c r="D869" s="4"/>
      <c r="E869" s="4"/>
      <c r="F869" s="4"/>
      <c r="K869" s="33"/>
      <c r="L869" s="33"/>
    </row>
    <row r="870" spans="4:12" x14ac:dyDescent="0.25">
      <c r="D870" s="4"/>
      <c r="E870" s="4"/>
      <c r="F870" s="4"/>
      <c r="K870" s="33"/>
      <c r="L870" s="33"/>
    </row>
    <row r="871" spans="4:12" x14ac:dyDescent="0.25">
      <c r="D871" s="4"/>
      <c r="E871" s="4"/>
      <c r="F871" s="4"/>
      <c r="K871" s="33"/>
      <c r="L871" s="33"/>
    </row>
    <row r="872" spans="4:12" x14ac:dyDescent="0.25">
      <c r="D872" s="4"/>
      <c r="E872" s="4"/>
      <c r="F872" s="4"/>
      <c r="K872" s="33"/>
      <c r="L872" s="33"/>
    </row>
    <row r="873" spans="4:12" x14ac:dyDescent="0.25">
      <c r="D873" s="4"/>
      <c r="E873" s="4"/>
      <c r="F873" s="4"/>
      <c r="K873" s="33"/>
      <c r="L873" s="33"/>
    </row>
    <row r="874" spans="4:12" x14ac:dyDescent="0.25">
      <c r="D874" s="4"/>
      <c r="E874" s="4"/>
      <c r="F874" s="4"/>
      <c r="K874" s="33"/>
      <c r="L874" s="33"/>
    </row>
    <row r="875" spans="4:12" x14ac:dyDescent="0.25">
      <c r="D875" s="4"/>
      <c r="E875" s="4"/>
      <c r="F875" s="4"/>
      <c r="K875" s="33"/>
      <c r="L875" s="33"/>
    </row>
    <row r="876" spans="4:12" x14ac:dyDescent="0.25">
      <c r="D876" s="4"/>
      <c r="E876" s="4"/>
      <c r="F876" s="4"/>
      <c r="K876" s="33"/>
      <c r="L876" s="33"/>
    </row>
    <row r="877" spans="4:12" x14ac:dyDescent="0.25">
      <c r="D877" s="4"/>
      <c r="E877" s="4"/>
      <c r="F877" s="4"/>
      <c r="K877" s="33"/>
      <c r="L877" s="33"/>
    </row>
    <row r="878" spans="4:12" x14ac:dyDescent="0.25">
      <c r="D878" s="4"/>
      <c r="E878" s="4"/>
      <c r="F878" s="4"/>
      <c r="K878" s="33"/>
      <c r="L878" s="33"/>
    </row>
    <row r="879" spans="4:12" x14ac:dyDescent="0.25">
      <c r="D879" s="4"/>
      <c r="E879" s="4"/>
      <c r="F879" s="4"/>
      <c r="K879" s="33"/>
      <c r="L879" s="33"/>
    </row>
    <row r="880" spans="4:12" x14ac:dyDescent="0.25">
      <c r="D880" s="4"/>
      <c r="E880" s="4"/>
      <c r="F880" s="4"/>
      <c r="K880" s="33"/>
      <c r="L880" s="33"/>
    </row>
    <row r="881" spans="4:12" x14ac:dyDescent="0.25">
      <c r="D881" s="4"/>
      <c r="E881" s="4"/>
      <c r="F881" s="4"/>
      <c r="K881" s="33"/>
      <c r="L881" s="33"/>
    </row>
    <row r="882" spans="4:12" x14ac:dyDescent="0.25">
      <c r="D882" s="4"/>
      <c r="E882" s="4"/>
      <c r="F882" s="4"/>
      <c r="K882" s="33"/>
      <c r="L882" s="33"/>
    </row>
    <row r="883" spans="4:12" x14ac:dyDescent="0.25">
      <c r="D883" s="4"/>
      <c r="E883" s="4"/>
      <c r="F883" s="4"/>
      <c r="K883" s="33"/>
      <c r="L883" s="33"/>
    </row>
    <row r="884" spans="4:12" x14ac:dyDescent="0.25">
      <c r="D884" s="4"/>
      <c r="E884" s="4"/>
      <c r="F884" s="4"/>
      <c r="K884" s="33"/>
      <c r="L884" s="33"/>
    </row>
    <row r="885" spans="4:12" x14ac:dyDescent="0.25">
      <c r="D885" s="4"/>
      <c r="E885" s="4"/>
      <c r="F885" s="4"/>
      <c r="K885" s="33"/>
      <c r="L885" s="33"/>
    </row>
    <row r="886" spans="4:12" x14ac:dyDescent="0.25">
      <c r="D886" s="4"/>
      <c r="E886" s="4"/>
      <c r="F886" s="4"/>
      <c r="K886" s="33"/>
      <c r="L886" s="33"/>
    </row>
    <row r="887" spans="4:12" x14ac:dyDescent="0.25">
      <c r="D887" s="4"/>
      <c r="E887" s="4"/>
      <c r="F887" s="4"/>
      <c r="K887" s="33"/>
      <c r="L887" s="33"/>
    </row>
    <row r="888" spans="4:12" x14ac:dyDescent="0.25">
      <c r="D888" s="4"/>
      <c r="E888" s="4"/>
      <c r="F888" s="4"/>
      <c r="K888" s="33"/>
      <c r="L888" s="33"/>
    </row>
    <row r="889" spans="4:12" x14ac:dyDescent="0.25">
      <c r="D889" s="4"/>
      <c r="E889" s="4"/>
      <c r="F889" s="4"/>
      <c r="K889" s="33"/>
      <c r="L889" s="33"/>
    </row>
    <row r="890" spans="4:12" x14ac:dyDescent="0.25">
      <c r="D890" s="4"/>
      <c r="E890" s="4"/>
      <c r="F890" s="4"/>
      <c r="K890" s="33"/>
      <c r="L890" s="33"/>
    </row>
    <row r="891" spans="4:12" x14ac:dyDescent="0.25">
      <c r="D891" s="4"/>
      <c r="E891" s="4"/>
      <c r="F891" s="4"/>
      <c r="K891" s="33"/>
      <c r="L891" s="33"/>
    </row>
    <row r="892" spans="4:12" x14ac:dyDescent="0.25">
      <c r="D892" s="4"/>
      <c r="E892" s="4"/>
      <c r="F892" s="4"/>
      <c r="K892" s="33"/>
      <c r="L892" s="33"/>
    </row>
    <row r="893" spans="4:12" x14ac:dyDescent="0.25">
      <c r="D893" s="4"/>
      <c r="E893" s="4"/>
      <c r="F893" s="4"/>
      <c r="K893" s="33"/>
      <c r="L893" s="33"/>
    </row>
    <row r="894" spans="4:12" x14ac:dyDescent="0.25">
      <c r="D894" s="4"/>
      <c r="E894" s="4"/>
      <c r="F894" s="4"/>
      <c r="K894" s="33"/>
      <c r="L894" s="33"/>
    </row>
    <row r="895" spans="4:12" x14ac:dyDescent="0.25">
      <c r="D895" s="4"/>
      <c r="E895" s="4"/>
      <c r="F895" s="4"/>
      <c r="K895" s="33"/>
      <c r="L895" s="33"/>
    </row>
    <row r="896" spans="4:12" x14ac:dyDescent="0.25">
      <c r="D896" s="4"/>
      <c r="E896" s="4"/>
      <c r="F896" s="4"/>
      <c r="K896" s="33"/>
      <c r="L896" s="33"/>
    </row>
    <row r="897" spans="4:12" x14ac:dyDescent="0.25">
      <c r="D897" s="4"/>
      <c r="E897" s="4"/>
      <c r="F897" s="4"/>
      <c r="K897" s="33"/>
      <c r="L897" s="33"/>
    </row>
    <row r="898" spans="4:12" x14ac:dyDescent="0.25">
      <c r="D898" s="4"/>
      <c r="E898" s="4"/>
      <c r="F898" s="4"/>
      <c r="K898" s="33"/>
      <c r="L898" s="33"/>
    </row>
    <row r="899" spans="4:12" x14ac:dyDescent="0.25">
      <c r="D899" s="4"/>
      <c r="E899" s="4"/>
      <c r="F899" s="4"/>
      <c r="K899" s="33"/>
      <c r="L899" s="33"/>
    </row>
    <row r="900" spans="4:12" x14ac:dyDescent="0.25">
      <c r="D900" s="4"/>
      <c r="E900" s="4"/>
      <c r="F900" s="4"/>
      <c r="K900" s="33"/>
      <c r="L900" s="33"/>
    </row>
    <row r="901" spans="4:12" x14ac:dyDescent="0.25">
      <c r="D901" s="4"/>
      <c r="E901" s="4"/>
      <c r="F901" s="4"/>
      <c r="K901" s="33"/>
      <c r="L901" s="33"/>
    </row>
    <row r="902" spans="4:12" x14ac:dyDescent="0.25">
      <c r="D902" s="4"/>
      <c r="E902" s="4"/>
      <c r="F902" s="4"/>
      <c r="K902" s="33"/>
      <c r="L902" s="33"/>
    </row>
    <row r="903" spans="4:12" x14ac:dyDescent="0.25">
      <c r="D903" s="4"/>
      <c r="E903" s="4"/>
      <c r="F903" s="4"/>
      <c r="K903" s="33"/>
      <c r="L903" s="33"/>
    </row>
    <row r="904" spans="4:12" x14ac:dyDescent="0.25">
      <c r="D904" s="4"/>
      <c r="E904" s="4"/>
      <c r="F904" s="4"/>
      <c r="K904" s="33"/>
      <c r="L904" s="33"/>
    </row>
    <row r="905" spans="4:12" x14ac:dyDescent="0.25">
      <c r="D905" s="4"/>
      <c r="E905" s="4"/>
      <c r="F905" s="4"/>
      <c r="K905" s="33"/>
      <c r="L905" s="33"/>
    </row>
    <row r="906" spans="4:12" x14ac:dyDescent="0.25">
      <c r="D906" s="4"/>
      <c r="E906" s="4"/>
      <c r="F906" s="4"/>
      <c r="K906" s="33"/>
      <c r="L906" s="33"/>
    </row>
    <row r="907" spans="4:12" x14ac:dyDescent="0.25">
      <c r="D907" s="4"/>
      <c r="E907" s="4"/>
      <c r="F907" s="4"/>
      <c r="K907" s="33"/>
      <c r="L907" s="33"/>
    </row>
    <row r="908" spans="4:12" x14ac:dyDescent="0.25">
      <c r="D908" s="4"/>
      <c r="E908" s="4"/>
      <c r="F908" s="4"/>
      <c r="K908" s="33"/>
      <c r="L908" s="33"/>
    </row>
    <row r="909" spans="4:12" x14ac:dyDescent="0.25">
      <c r="D909" s="4"/>
      <c r="E909" s="4"/>
      <c r="F909" s="4"/>
      <c r="K909" s="33"/>
      <c r="L909" s="33"/>
    </row>
    <row r="910" spans="4:12" x14ac:dyDescent="0.25">
      <c r="D910" s="4"/>
      <c r="E910" s="4"/>
      <c r="F910" s="4"/>
      <c r="K910" s="33"/>
      <c r="L910" s="33"/>
    </row>
    <row r="911" spans="4:12" x14ac:dyDescent="0.25">
      <c r="D911" s="4"/>
      <c r="E911" s="4"/>
      <c r="F911" s="4"/>
      <c r="K911" s="33"/>
      <c r="L911" s="33"/>
    </row>
    <row r="912" spans="4:12" x14ac:dyDescent="0.25">
      <c r="D912" s="4"/>
      <c r="E912" s="4"/>
      <c r="F912" s="4"/>
      <c r="K912" s="33"/>
      <c r="L912" s="33"/>
    </row>
    <row r="913" spans="4:12" x14ac:dyDescent="0.25">
      <c r="D913" s="4"/>
      <c r="E913" s="4"/>
      <c r="F913" s="4"/>
      <c r="K913" s="33"/>
      <c r="L913" s="33"/>
    </row>
    <row r="914" spans="4:12" x14ac:dyDescent="0.25">
      <c r="D914" s="4"/>
      <c r="E914" s="4"/>
      <c r="F914" s="4"/>
      <c r="K914" s="33"/>
      <c r="L914" s="33"/>
    </row>
    <row r="915" spans="4:12" x14ac:dyDescent="0.25">
      <c r="D915" s="4"/>
      <c r="E915" s="4"/>
      <c r="F915" s="4"/>
      <c r="K915" s="33"/>
      <c r="L915" s="33"/>
    </row>
    <row r="916" spans="4:12" x14ac:dyDescent="0.25">
      <c r="D916" s="4"/>
      <c r="E916" s="4"/>
      <c r="F916" s="4"/>
      <c r="K916" s="33"/>
      <c r="L916" s="33"/>
    </row>
    <row r="917" spans="4:12" x14ac:dyDescent="0.25">
      <c r="D917" s="4"/>
      <c r="E917" s="4"/>
      <c r="F917" s="4"/>
      <c r="K917" s="33"/>
      <c r="L917" s="33"/>
    </row>
    <row r="918" spans="4:12" x14ac:dyDescent="0.25">
      <c r="D918" s="4"/>
      <c r="E918" s="4"/>
      <c r="F918" s="4"/>
      <c r="K918" s="33"/>
      <c r="L918" s="33"/>
    </row>
    <row r="919" spans="4:12" x14ac:dyDescent="0.25">
      <c r="D919" s="4"/>
      <c r="E919" s="4"/>
      <c r="F919" s="4"/>
      <c r="K919" s="33"/>
      <c r="L919" s="33"/>
    </row>
    <row r="920" spans="4:12" x14ac:dyDescent="0.25">
      <c r="D920" s="4"/>
      <c r="E920" s="4"/>
      <c r="F920" s="4"/>
      <c r="K920" s="33"/>
      <c r="L920" s="33"/>
    </row>
    <row r="921" spans="4:12" x14ac:dyDescent="0.25">
      <c r="D921" s="4"/>
      <c r="E921" s="4"/>
      <c r="F921" s="4"/>
      <c r="K921" s="33"/>
      <c r="L921" s="33"/>
    </row>
    <row r="922" spans="4:12" x14ac:dyDescent="0.25">
      <c r="D922" s="4"/>
      <c r="E922" s="4"/>
      <c r="F922" s="4"/>
      <c r="K922" s="33"/>
      <c r="L922" s="33"/>
    </row>
    <row r="923" spans="4:12" x14ac:dyDescent="0.25">
      <c r="D923" s="4"/>
      <c r="E923" s="4"/>
      <c r="F923" s="4"/>
      <c r="K923" s="33"/>
      <c r="L923" s="33"/>
    </row>
    <row r="924" spans="4:12" x14ac:dyDescent="0.25">
      <c r="D924" s="4"/>
      <c r="E924" s="4"/>
      <c r="F924" s="4"/>
      <c r="K924" s="33"/>
      <c r="L924" s="33"/>
    </row>
    <row r="925" spans="4:12" x14ac:dyDescent="0.25">
      <c r="D925" s="4"/>
      <c r="E925" s="4"/>
      <c r="F925" s="4"/>
      <c r="K925" s="33"/>
      <c r="L925" s="33"/>
    </row>
    <row r="926" spans="4:12" x14ac:dyDescent="0.25">
      <c r="D926" s="4"/>
      <c r="E926" s="4"/>
      <c r="F926" s="4"/>
      <c r="K926" s="33"/>
      <c r="L926" s="33"/>
    </row>
    <row r="927" spans="4:12" x14ac:dyDescent="0.25">
      <c r="D927" s="4"/>
      <c r="E927" s="4"/>
      <c r="F927" s="4"/>
      <c r="K927" s="33"/>
      <c r="L927" s="33"/>
    </row>
    <row r="928" spans="4:12" x14ac:dyDescent="0.25">
      <c r="D928" s="4"/>
      <c r="E928" s="4"/>
      <c r="F928" s="4"/>
      <c r="K928" s="33"/>
      <c r="L928" s="33"/>
    </row>
    <row r="929" spans="4:12" x14ac:dyDescent="0.25">
      <c r="D929" s="4"/>
      <c r="E929" s="4"/>
      <c r="F929" s="4"/>
      <c r="K929" s="33"/>
      <c r="L929" s="33"/>
    </row>
    <row r="930" spans="4:12" x14ac:dyDescent="0.25">
      <c r="D930" s="4"/>
      <c r="E930" s="4"/>
      <c r="F930" s="4"/>
      <c r="K930" s="33"/>
      <c r="L930" s="33"/>
    </row>
    <row r="931" spans="4:12" x14ac:dyDescent="0.25">
      <c r="D931" s="4"/>
      <c r="E931" s="4"/>
      <c r="F931" s="4"/>
      <c r="K931" s="33"/>
      <c r="L931" s="33"/>
    </row>
    <row r="932" spans="4:12" x14ac:dyDescent="0.25">
      <c r="D932" s="4"/>
      <c r="E932" s="4"/>
      <c r="F932" s="4"/>
      <c r="K932" s="33"/>
      <c r="L932" s="33"/>
    </row>
    <row r="933" spans="4:12" x14ac:dyDescent="0.25">
      <c r="D933" s="4"/>
      <c r="E933" s="4"/>
      <c r="F933" s="4"/>
      <c r="K933" s="33"/>
      <c r="L933" s="33"/>
    </row>
    <row r="934" spans="4:12" x14ac:dyDescent="0.25">
      <c r="D934" s="4"/>
      <c r="E934" s="4"/>
      <c r="F934" s="4"/>
      <c r="K934" s="33"/>
      <c r="L934" s="33"/>
    </row>
    <row r="935" spans="4:12" x14ac:dyDescent="0.25">
      <c r="D935" s="4"/>
      <c r="E935" s="4"/>
      <c r="F935" s="4"/>
      <c r="K935" s="33"/>
      <c r="L935" s="33"/>
    </row>
    <row r="936" spans="4:12" x14ac:dyDescent="0.25">
      <c r="D936" s="4"/>
      <c r="E936" s="4"/>
      <c r="F936" s="4"/>
      <c r="K936" s="33"/>
      <c r="L936" s="33"/>
    </row>
    <row r="937" spans="4:12" x14ac:dyDescent="0.25">
      <c r="D937" s="4"/>
      <c r="E937" s="4"/>
      <c r="F937" s="4"/>
      <c r="K937" s="33"/>
      <c r="L937" s="33"/>
    </row>
    <row r="938" spans="4:12" x14ac:dyDescent="0.25">
      <c r="D938" s="4"/>
      <c r="E938" s="4"/>
      <c r="F938" s="4"/>
      <c r="K938" s="33"/>
      <c r="L938" s="33"/>
    </row>
    <row r="939" spans="4:12" x14ac:dyDescent="0.25">
      <c r="D939" s="4"/>
      <c r="E939" s="4"/>
      <c r="F939" s="4"/>
      <c r="K939" s="33"/>
      <c r="L939" s="33"/>
    </row>
    <row r="940" spans="4:12" x14ac:dyDescent="0.25">
      <c r="D940" s="4"/>
      <c r="E940" s="4"/>
      <c r="F940" s="4"/>
      <c r="K940" s="33"/>
      <c r="L940" s="33"/>
    </row>
    <row r="941" spans="4:12" x14ac:dyDescent="0.25">
      <c r="D941" s="4"/>
      <c r="E941" s="4"/>
      <c r="F941" s="4"/>
      <c r="K941" s="33"/>
      <c r="L941" s="33"/>
    </row>
    <row r="942" spans="4:12" x14ac:dyDescent="0.25">
      <c r="D942" s="4"/>
      <c r="E942" s="4"/>
      <c r="F942" s="4"/>
      <c r="K942" s="33"/>
      <c r="L942" s="33"/>
    </row>
    <row r="943" spans="4:12" x14ac:dyDescent="0.25">
      <c r="D943" s="4"/>
      <c r="E943" s="4"/>
      <c r="F943" s="4"/>
      <c r="K943" s="33"/>
      <c r="L943" s="33"/>
    </row>
    <row r="944" spans="4:12" x14ac:dyDescent="0.25">
      <c r="D944" s="4"/>
      <c r="E944" s="4"/>
      <c r="F944" s="4"/>
      <c r="K944" s="33"/>
      <c r="L944" s="33"/>
    </row>
    <row r="945" spans="4:12" x14ac:dyDescent="0.25">
      <c r="D945" s="4"/>
      <c r="E945" s="4"/>
      <c r="F945" s="4"/>
      <c r="K945" s="33"/>
      <c r="L945" s="33"/>
    </row>
    <row r="946" spans="4:12" x14ac:dyDescent="0.25">
      <c r="D946" s="4"/>
      <c r="E946" s="4"/>
      <c r="F946" s="4"/>
      <c r="K946" s="33"/>
      <c r="L946" s="33"/>
    </row>
    <row r="947" spans="4:12" x14ac:dyDescent="0.25">
      <c r="D947" s="4"/>
      <c r="E947" s="4"/>
      <c r="F947" s="4"/>
      <c r="K947" s="33"/>
      <c r="L947" s="33"/>
    </row>
    <row r="948" spans="4:12" x14ac:dyDescent="0.25">
      <c r="D948" s="4"/>
      <c r="E948" s="4"/>
      <c r="F948" s="4"/>
      <c r="K948" s="33"/>
      <c r="L948" s="33"/>
    </row>
    <row r="949" spans="4:12" x14ac:dyDescent="0.25">
      <c r="D949" s="4"/>
      <c r="E949" s="4"/>
      <c r="F949" s="4"/>
      <c r="K949" s="33"/>
      <c r="L949" s="33"/>
    </row>
    <row r="950" spans="4:12" x14ac:dyDescent="0.25">
      <c r="D950" s="4"/>
      <c r="E950" s="4"/>
      <c r="F950" s="4"/>
      <c r="K950" s="33"/>
      <c r="L950" s="33"/>
    </row>
    <row r="951" spans="4:12" x14ac:dyDescent="0.25">
      <c r="D951" s="4"/>
      <c r="E951" s="4"/>
      <c r="F951" s="4"/>
      <c r="K951" s="33"/>
      <c r="L951" s="33"/>
    </row>
    <row r="952" spans="4:12" x14ac:dyDescent="0.25">
      <c r="D952" s="4"/>
      <c r="E952" s="4"/>
      <c r="F952" s="4"/>
      <c r="K952" s="33"/>
      <c r="L952" s="33"/>
    </row>
    <row r="953" spans="4:12" x14ac:dyDescent="0.25">
      <c r="D953" s="4"/>
      <c r="E953" s="4"/>
      <c r="F953" s="4"/>
      <c r="K953" s="33"/>
      <c r="L953" s="33"/>
    </row>
    <row r="954" spans="4:12" x14ac:dyDescent="0.25">
      <c r="D954" s="4"/>
      <c r="E954" s="4"/>
      <c r="F954" s="4"/>
      <c r="K954" s="33"/>
      <c r="L954" s="33"/>
    </row>
    <row r="955" spans="4:12" x14ac:dyDescent="0.25">
      <c r="D955" s="4"/>
      <c r="E955" s="4"/>
      <c r="F955" s="4"/>
      <c r="K955" s="33"/>
      <c r="L955" s="33"/>
    </row>
    <row r="956" spans="4:12" x14ac:dyDescent="0.25">
      <c r="D956" s="4"/>
      <c r="E956" s="4"/>
      <c r="F956" s="4"/>
      <c r="K956" s="33"/>
      <c r="L956" s="33"/>
    </row>
    <row r="957" spans="4:12" x14ac:dyDescent="0.25">
      <c r="D957" s="4"/>
      <c r="E957" s="4"/>
      <c r="F957" s="4"/>
      <c r="K957" s="33"/>
      <c r="L957" s="33"/>
    </row>
    <row r="958" spans="4:12" x14ac:dyDescent="0.25">
      <c r="D958" s="4"/>
      <c r="E958" s="4"/>
      <c r="F958" s="4"/>
      <c r="K958" s="33"/>
      <c r="L958" s="33"/>
    </row>
    <row r="959" spans="4:12" x14ac:dyDescent="0.25">
      <c r="D959" s="4"/>
      <c r="E959" s="4"/>
      <c r="F959" s="4"/>
      <c r="K959" s="33"/>
      <c r="L959" s="33"/>
    </row>
    <row r="960" spans="4:12" x14ac:dyDescent="0.25">
      <c r="D960" s="4"/>
      <c r="E960" s="4"/>
      <c r="F960" s="4"/>
      <c r="K960" s="33"/>
      <c r="L960" s="33"/>
    </row>
    <row r="961" spans="4:12" x14ac:dyDescent="0.25">
      <c r="D961" s="4"/>
      <c r="E961" s="4"/>
      <c r="F961" s="4"/>
      <c r="K961" s="33"/>
      <c r="L961" s="33"/>
    </row>
    <row r="962" spans="4:12" x14ac:dyDescent="0.25">
      <c r="D962" s="4"/>
      <c r="E962" s="4"/>
      <c r="F962" s="4"/>
      <c r="K962" s="33"/>
      <c r="L962" s="33"/>
    </row>
    <row r="963" spans="4:12" x14ac:dyDescent="0.25">
      <c r="D963" s="4"/>
      <c r="E963" s="4"/>
      <c r="F963" s="4"/>
      <c r="K963" s="33"/>
      <c r="L963" s="33"/>
    </row>
    <row r="964" spans="4:12" x14ac:dyDescent="0.25">
      <c r="D964" s="4"/>
      <c r="E964" s="4"/>
      <c r="F964" s="4"/>
      <c r="K964" s="33"/>
      <c r="L964" s="33"/>
    </row>
    <row r="965" spans="4:12" x14ac:dyDescent="0.25">
      <c r="D965" s="4"/>
      <c r="E965" s="4"/>
      <c r="F965" s="4"/>
      <c r="K965" s="33"/>
      <c r="L965" s="33"/>
    </row>
    <row r="966" spans="4:12" x14ac:dyDescent="0.25">
      <c r="D966" s="4"/>
      <c r="E966" s="4"/>
      <c r="F966" s="4"/>
      <c r="K966" s="33"/>
      <c r="L966" s="33"/>
    </row>
    <row r="967" spans="4:12" x14ac:dyDescent="0.25">
      <c r="D967" s="4"/>
      <c r="E967" s="4"/>
      <c r="F967" s="4"/>
      <c r="K967" s="33"/>
      <c r="L967" s="33"/>
    </row>
    <row r="968" spans="4:12" x14ac:dyDescent="0.25">
      <c r="D968" s="4"/>
      <c r="E968" s="4"/>
      <c r="F968" s="4"/>
      <c r="K968" s="33"/>
      <c r="L968" s="33"/>
    </row>
    <row r="969" spans="4:12" x14ac:dyDescent="0.25">
      <c r="D969" s="4"/>
      <c r="E969" s="4"/>
      <c r="F969" s="4"/>
      <c r="K969" s="33"/>
      <c r="L969" s="33"/>
    </row>
    <row r="970" spans="4:12" x14ac:dyDescent="0.25">
      <c r="D970" s="4"/>
      <c r="E970" s="4"/>
      <c r="F970" s="4"/>
      <c r="K970" s="33"/>
      <c r="L970" s="33"/>
    </row>
    <row r="971" spans="4:12" x14ac:dyDescent="0.25">
      <c r="D971" s="4"/>
      <c r="E971" s="4"/>
      <c r="F971" s="4"/>
      <c r="K971" s="33"/>
      <c r="L971" s="33"/>
    </row>
    <row r="972" spans="4:12" x14ac:dyDescent="0.25">
      <c r="D972" s="4"/>
      <c r="E972" s="4"/>
      <c r="F972" s="4"/>
      <c r="K972" s="33"/>
      <c r="L972" s="33"/>
    </row>
    <row r="973" spans="4:12" x14ac:dyDescent="0.25">
      <c r="D973" s="4"/>
      <c r="E973" s="4"/>
      <c r="F973" s="4"/>
      <c r="K973" s="33"/>
      <c r="L973" s="33"/>
    </row>
    <row r="974" spans="4:12" x14ac:dyDescent="0.25">
      <c r="D974" s="4"/>
      <c r="E974" s="4"/>
      <c r="F974" s="4"/>
      <c r="K974" s="33"/>
      <c r="L974" s="33"/>
    </row>
    <row r="975" spans="4:12" x14ac:dyDescent="0.25">
      <c r="D975" s="4"/>
      <c r="E975" s="4"/>
      <c r="F975" s="4"/>
      <c r="K975" s="33"/>
      <c r="L975" s="33"/>
    </row>
    <row r="976" spans="4:12" x14ac:dyDescent="0.25">
      <c r="D976" s="4"/>
      <c r="E976" s="4"/>
      <c r="F976" s="4"/>
      <c r="K976" s="33"/>
      <c r="L976" s="33"/>
    </row>
    <row r="977" spans="4:12" x14ac:dyDescent="0.25">
      <c r="D977" s="4"/>
      <c r="E977" s="4"/>
      <c r="F977" s="4"/>
      <c r="K977" s="33"/>
      <c r="L977" s="33"/>
    </row>
    <row r="978" spans="4:12" x14ac:dyDescent="0.25">
      <c r="D978" s="4"/>
      <c r="E978" s="4"/>
      <c r="F978" s="4"/>
      <c r="K978" s="33"/>
      <c r="L978" s="33"/>
    </row>
    <row r="979" spans="4:12" x14ac:dyDescent="0.25">
      <c r="D979" s="4"/>
      <c r="E979" s="4"/>
      <c r="F979" s="4"/>
      <c r="K979" s="33"/>
      <c r="L979" s="33"/>
    </row>
    <row r="980" spans="4:12" x14ac:dyDescent="0.25">
      <c r="D980" s="4"/>
      <c r="E980" s="4"/>
      <c r="F980" s="4"/>
      <c r="K980" s="33"/>
      <c r="L980" s="33"/>
    </row>
    <row r="981" spans="4:12" x14ac:dyDescent="0.25">
      <c r="D981" s="4"/>
      <c r="E981" s="4"/>
      <c r="F981" s="4"/>
      <c r="K981" s="33"/>
      <c r="L981" s="33"/>
    </row>
    <row r="982" spans="4:12" x14ac:dyDescent="0.25">
      <c r="D982" s="4"/>
      <c r="E982" s="4"/>
      <c r="F982" s="4"/>
      <c r="K982" s="33"/>
      <c r="L982" s="33"/>
    </row>
    <row r="983" spans="4:12" x14ac:dyDescent="0.25">
      <c r="D983" s="4"/>
      <c r="E983" s="4"/>
      <c r="F983" s="4"/>
      <c r="K983" s="33"/>
      <c r="L983" s="33"/>
    </row>
    <row r="984" spans="4:12" x14ac:dyDescent="0.25">
      <c r="D984" s="4"/>
      <c r="E984" s="4"/>
      <c r="F984" s="4"/>
      <c r="K984" s="33"/>
      <c r="L984" s="33"/>
    </row>
    <row r="985" spans="4:12" x14ac:dyDescent="0.25">
      <c r="D985" s="4"/>
      <c r="E985" s="4"/>
      <c r="F985" s="4"/>
      <c r="K985" s="33"/>
      <c r="L985" s="33"/>
    </row>
    <row r="986" spans="4:12" x14ac:dyDescent="0.25">
      <c r="D986" s="4"/>
      <c r="E986" s="4"/>
      <c r="F986" s="4"/>
      <c r="K986" s="33"/>
      <c r="L986" s="33"/>
    </row>
    <row r="987" spans="4:12" x14ac:dyDescent="0.25">
      <c r="D987" s="4"/>
      <c r="E987" s="4"/>
      <c r="F987" s="4"/>
      <c r="K987" s="33"/>
      <c r="L987" s="33"/>
    </row>
    <row r="988" spans="4:12" x14ac:dyDescent="0.25">
      <c r="D988" s="4"/>
      <c r="E988" s="4"/>
      <c r="F988" s="4"/>
      <c r="K988" s="33"/>
      <c r="L988" s="33"/>
    </row>
    <row r="989" spans="4:12" x14ac:dyDescent="0.25">
      <c r="D989" s="4"/>
      <c r="E989" s="4"/>
      <c r="F989" s="4"/>
      <c r="K989" s="33"/>
      <c r="L989" s="33"/>
    </row>
    <row r="990" spans="4:12" x14ac:dyDescent="0.25">
      <c r="D990" s="4"/>
      <c r="E990" s="4"/>
      <c r="F990" s="4"/>
      <c r="K990" s="33"/>
      <c r="L990" s="33"/>
    </row>
    <row r="991" spans="4:12" x14ac:dyDescent="0.25">
      <c r="D991" s="4"/>
      <c r="E991" s="4"/>
      <c r="F991" s="4"/>
      <c r="K991" s="33"/>
      <c r="L991" s="33"/>
    </row>
    <row r="992" spans="4:12" x14ac:dyDescent="0.25">
      <c r="D992" s="4"/>
      <c r="E992" s="4"/>
      <c r="F992" s="4"/>
      <c r="K992" s="33"/>
      <c r="L992" s="33"/>
    </row>
    <row r="993" spans="4:12" x14ac:dyDescent="0.25">
      <c r="D993" s="4"/>
      <c r="E993" s="4"/>
      <c r="F993" s="4"/>
      <c r="K993" s="33"/>
      <c r="L993" s="33"/>
    </row>
    <row r="994" spans="4:12" x14ac:dyDescent="0.25">
      <c r="D994" s="4"/>
      <c r="E994" s="4"/>
      <c r="F994" s="4"/>
      <c r="K994" s="33"/>
      <c r="L994" s="33"/>
    </row>
    <row r="995" spans="4:12" x14ac:dyDescent="0.25">
      <c r="D995" s="4"/>
      <c r="E995" s="4"/>
      <c r="F995" s="4"/>
      <c r="K995" s="33"/>
      <c r="L995" s="33"/>
    </row>
    <row r="996" spans="4:12" x14ac:dyDescent="0.25">
      <c r="D996" s="4"/>
      <c r="E996" s="4"/>
      <c r="F996" s="4"/>
      <c r="K996" s="33"/>
      <c r="L996" s="33"/>
    </row>
    <row r="997" spans="4:12" x14ac:dyDescent="0.25">
      <c r="D997" s="4"/>
      <c r="E997" s="4"/>
      <c r="F997" s="4"/>
      <c r="K997" s="33"/>
      <c r="L997" s="33"/>
    </row>
    <row r="998" spans="4:12" x14ac:dyDescent="0.25">
      <c r="D998" s="4"/>
      <c r="E998" s="4"/>
      <c r="F998" s="4"/>
      <c r="K998" s="33"/>
      <c r="L998" s="33"/>
    </row>
    <row r="999" spans="4:12" x14ac:dyDescent="0.25">
      <c r="D999" s="4"/>
      <c r="E999" s="4"/>
      <c r="F999" s="4"/>
      <c r="K999" s="33"/>
      <c r="L999" s="33"/>
    </row>
    <row r="1000" spans="4:12" x14ac:dyDescent="0.25">
      <c r="D1000" s="4"/>
      <c r="E1000" s="4"/>
      <c r="F1000" s="4"/>
      <c r="K1000" s="33"/>
      <c r="L1000" s="33"/>
    </row>
    <row r="1001" spans="4:12" x14ac:dyDescent="0.25">
      <c r="D1001" s="4"/>
      <c r="E1001" s="4"/>
      <c r="F1001" s="4"/>
      <c r="K1001" s="33"/>
      <c r="L1001" s="33"/>
    </row>
    <row r="1002" spans="4:12" x14ac:dyDescent="0.25">
      <c r="D1002" s="4"/>
      <c r="E1002" s="4"/>
      <c r="F1002" s="4"/>
      <c r="K1002" s="33"/>
      <c r="L1002" s="33"/>
    </row>
    <row r="1003" spans="4:12" x14ac:dyDescent="0.25">
      <c r="D1003" s="4"/>
      <c r="E1003" s="4"/>
      <c r="F1003" s="4"/>
      <c r="K1003" s="33"/>
      <c r="L1003" s="33"/>
    </row>
    <row r="1004" spans="4:12" x14ac:dyDescent="0.25">
      <c r="D1004" s="4"/>
      <c r="E1004" s="4"/>
      <c r="F1004" s="4"/>
      <c r="K1004" s="33"/>
      <c r="L1004" s="33"/>
    </row>
    <row r="1005" spans="4:12" x14ac:dyDescent="0.25">
      <c r="D1005" s="4"/>
      <c r="E1005" s="4"/>
      <c r="F1005" s="4"/>
      <c r="K1005" s="33"/>
      <c r="L1005" s="33"/>
    </row>
    <row r="1006" spans="4:12" x14ac:dyDescent="0.25">
      <c r="D1006" s="4"/>
      <c r="E1006" s="4"/>
      <c r="F1006" s="4"/>
      <c r="K1006" s="33"/>
      <c r="L1006" s="33"/>
    </row>
    <row r="1007" spans="4:12" x14ac:dyDescent="0.25">
      <c r="D1007" s="4"/>
      <c r="E1007" s="4"/>
      <c r="F1007" s="4"/>
      <c r="K1007" s="33"/>
      <c r="L1007" s="33"/>
    </row>
    <row r="1008" spans="4:12" x14ac:dyDescent="0.25">
      <c r="D1008" s="4"/>
      <c r="E1008" s="4"/>
      <c r="F1008" s="4"/>
      <c r="K1008" s="33"/>
      <c r="L1008" s="33"/>
    </row>
    <row r="1009" spans="4:12" x14ac:dyDescent="0.25">
      <c r="D1009" s="4"/>
      <c r="E1009" s="4"/>
      <c r="F1009" s="4"/>
      <c r="K1009" s="33"/>
      <c r="L1009" s="33"/>
    </row>
    <row r="1010" spans="4:12" x14ac:dyDescent="0.25">
      <c r="D1010" s="4"/>
      <c r="E1010" s="4"/>
      <c r="F1010" s="4"/>
      <c r="K1010" s="33"/>
      <c r="L1010" s="33"/>
    </row>
    <row r="1011" spans="4:12" x14ac:dyDescent="0.25">
      <c r="D1011" s="4"/>
      <c r="E1011" s="4"/>
      <c r="F1011" s="4"/>
      <c r="K1011" s="33"/>
      <c r="L1011" s="33"/>
    </row>
    <row r="1012" spans="4:12" x14ac:dyDescent="0.25">
      <c r="D1012" s="4"/>
      <c r="E1012" s="4"/>
      <c r="F1012" s="4"/>
      <c r="K1012" s="33"/>
      <c r="L1012" s="33"/>
    </row>
    <row r="1013" spans="4:12" x14ac:dyDescent="0.25">
      <c r="D1013" s="4"/>
      <c r="E1013" s="4"/>
      <c r="F1013" s="4"/>
      <c r="K1013" s="33"/>
      <c r="L1013" s="33"/>
    </row>
    <row r="1014" spans="4:12" x14ac:dyDescent="0.25">
      <c r="D1014" s="4"/>
      <c r="E1014" s="4"/>
      <c r="F1014" s="4"/>
      <c r="K1014" s="33"/>
      <c r="L1014" s="33"/>
    </row>
    <row r="1015" spans="4:12" x14ac:dyDescent="0.25">
      <c r="D1015" s="4"/>
      <c r="E1015" s="4"/>
      <c r="F1015" s="4"/>
      <c r="K1015" s="33"/>
      <c r="L1015" s="33"/>
    </row>
    <row r="1016" spans="4:12" x14ac:dyDescent="0.25">
      <c r="D1016" s="4"/>
      <c r="E1016" s="4"/>
      <c r="F1016" s="4"/>
      <c r="K1016" s="33"/>
      <c r="L1016" s="33"/>
    </row>
    <row r="1017" spans="4:12" x14ac:dyDescent="0.25">
      <c r="D1017" s="4"/>
      <c r="E1017" s="4"/>
      <c r="F1017" s="4"/>
      <c r="K1017" s="33"/>
      <c r="L1017" s="33"/>
    </row>
    <row r="1018" spans="4:12" x14ac:dyDescent="0.25">
      <c r="D1018" s="4"/>
      <c r="E1018" s="4"/>
      <c r="F1018" s="4"/>
      <c r="K1018" s="33"/>
      <c r="L1018" s="33"/>
    </row>
    <row r="1019" spans="4:12" x14ac:dyDescent="0.25">
      <c r="D1019" s="4"/>
      <c r="E1019" s="4"/>
      <c r="F1019" s="4"/>
      <c r="K1019" s="33"/>
      <c r="L1019" s="33"/>
    </row>
    <row r="1020" spans="4:12" x14ac:dyDescent="0.25">
      <c r="D1020" s="4"/>
      <c r="E1020" s="4"/>
      <c r="F1020" s="4"/>
      <c r="K1020" s="33"/>
      <c r="L1020" s="33"/>
    </row>
    <row r="1021" spans="4:12" x14ac:dyDescent="0.25">
      <c r="D1021" s="4"/>
      <c r="E1021" s="4"/>
      <c r="F1021" s="4"/>
      <c r="K1021" s="33"/>
      <c r="L1021" s="33"/>
    </row>
    <row r="1022" spans="4:12" x14ac:dyDescent="0.25">
      <c r="D1022" s="4"/>
      <c r="E1022" s="4"/>
      <c r="F1022" s="4"/>
      <c r="K1022" s="33"/>
      <c r="L1022" s="33"/>
    </row>
    <row r="1023" spans="4:12" x14ac:dyDescent="0.25">
      <c r="D1023" s="4"/>
      <c r="E1023" s="4"/>
      <c r="F1023" s="4"/>
      <c r="K1023" s="33"/>
      <c r="L1023" s="33"/>
    </row>
    <row r="1024" spans="4:12" x14ac:dyDescent="0.25">
      <c r="D1024" s="4"/>
      <c r="E1024" s="4"/>
      <c r="F1024" s="4"/>
      <c r="K1024" s="33"/>
      <c r="L1024" s="33"/>
    </row>
    <row r="1025" spans="4:12" x14ac:dyDescent="0.25">
      <c r="D1025" s="4"/>
      <c r="E1025" s="4"/>
      <c r="F1025" s="4"/>
      <c r="K1025" s="33"/>
      <c r="L1025" s="33"/>
    </row>
    <row r="1026" spans="4:12" x14ac:dyDescent="0.25">
      <c r="D1026" s="4"/>
      <c r="E1026" s="4"/>
      <c r="F1026" s="4"/>
      <c r="K1026" s="33"/>
      <c r="L1026" s="33"/>
    </row>
    <row r="1027" spans="4:12" x14ac:dyDescent="0.25">
      <c r="D1027" s="4"/>
      <c r="E1027" s="4"/>
      <c r="F1027" s="4"/>
      <c r="K1027" s="33"/>
      <c r="L1027" s="33"/>
    </row>
    <row r="1028" spans="4:12" x14ac:dyDescent="0.25">
      <c r="D1028" s="4"/>
      <c r="E1028" s="4"/>
      <c r="F1028" s="4"/>
      <c r="K1028" s="33"/>
      <c r="L1028" s="33"/>
    </row>
    <row r="1029" spans="4:12" x14ac:dyDescent="0.25">
      <c r="D1029" s="4"/>
      <c r="E1029" s="4"/>
      <c r="F1029" s="4"/>
      <c r="K1029" s="33"/>
      <c r="L1029" s="33"/>
    </row>
    <row r="1030" spans="4:12" x14ac:dyDescent="0.25">
      <c r="D1030" s="4"/>
      <c r="E1030" s="4"/>
      <c r="F1030" s="4"/>
      <c r="K1030" s="33"/>
      <c r="L1030" s="33"/>
    </row>
    <row r="1031" spans="4:12" x14ac:dyDescent="0.25">
      <c r="D1031" s="4"/>
      <c r="E1031" s="4"/>
      <c r="F1031" s="4"/>
      <c r="K1031" s="33"/>
      <c r="L1031" s="33"/>
    </row>
    <row r="1032" spans="4:12" x14ac:dyDescent="0.25">
      <c r="D1032" s="4"/>
      <c r="E1032" s="4"/>
      <c r="F1032" s="4"/>
      <c r="K1032" s="33"/>
      <c r="L1032" s="33"/>
    </row>
    <row r="1033" spans="4:12" x14ac:dyDescent="0.25">
      <c r="D1033" s="4"/>
      <c r="E1033" s="4"/>
      <c r="F1033" s="4"/>
      <c r="K1033" s="33"/>
      <c r="L1033" s="33"/>
    </row>
    <row r="1034" spans="4:12" x14ac:dyDescent="0.25">
      <c r="D1034" s="4"/>
      <c r="E1034" s="4"/>
      <c r="F1034" s="4"/>
      <c r="K1034" s="33"/>
      <c r="L1034" s="33"/>
    </row>
    <row r="1035" spans="4:12" x14ac:dyDescent="0.25">
      <c r="D1035" s="4"/>
      <c r="E1035" s="4"/>
      <c r="F1035" s="4"/>
      <c r="K1035" s="33"/>
      <c r="L1035" s="33"/>
    </row>
    <row r="1036" spans="4:12" x14ac:dyDescent="0.25">
      <c r="D1036" s="4"/>
      <c r="E1036" s="4"/>
      <c r="F1036" s="4"/>
      <c r="K1036" s="33"/>
      <c r="L1036" s="33"/>
    </row>
    <row r="1037" spans="4:12" x14ac:dyDescent="0.25">
      <c r="D1037" s="4"/>
      <c r="E1037" s="4"/>
      <c r="F1037" s="4"/>
      <c r="K1037" s="33"/>
      <c r="L1037" s="33"/>
    </row>
    <row r="1038" spans="4:12" x14ac:dyDescent="0.25">
      <c r="D1038" s="4"/>
      <c r="E1038" s="4"/>
      <c r="F1038" s="4"/>
      <c r="K1038" s="33"/>
      <c r="L1038" s="33"/>
    </row>
    <row r="1039" spans="4:12" x14ac:dyDescent="0.25">
      <c r="D1039" s="4"/>
      <c r="E1039" s="4"/>
      <c r="F1039" s="4"/>
      <c r="K1039" s="33"/>
      <c r="L1039" s="33"/>
    </row>
    <row r="1040" spans="4:12" x14ac:dyDescent="0.25">
      <c r="D1040" s="4"/>
      <c r="E1040" s="4"/>
      <c r="F1040" s="4"/>
      <c r="K1040" s="33"/>
      <c r="L1040" s="33"/>
    </row>
    <row r="1041" spans="4:12" x14ac:dyDescent="0.25">
      <c r="D1041" s="4"/>
      <c r="E1041" s="4"/>
      <c r="F1041" s="4"/>
      <c r="K1041" s="33"/>
      <c r="L1041" s="33"/>
    </row>
    <row r="1042" spans="4:12" x14ac:dyDescent="0.25">
      <c r="D1042" s="4"/>
      <c r="E1042" s="4"/>
      <c r="F1042" s="4"/>
      <c r="K1042" s="33"/>
      <c r="L1042" s="33"/>
    </row>
    <row r="1043" spans="4:12" x14ac:dyDescent="0.25">
      <c r="D1043" s="4"/>
      <c r="E1043" s="4"/>
      <c r="F1043" s="4"/>
      <c r="K1043" s="33"/>
      <c r="L1043" s="33"/>
    </row>
    <row r="1044" spans="4:12" x14ac:dyDescent="0.25">
      <c r="D1044" s="4"/>
      <c r="E1044" s="4"/>
      <c r="F1044" s="4"/>
      <c r="K1044" s="33"/>
      <c r="L1044" s="33"/>
    </row>
    <row r="1045" spans="4:12" x14ac:dyDescent="0.25">
      <c r="D1045" s="4"/>
      <c r="E1045" s="4"/>
      <c r="F1045" s="4"/>
      <c r="K1045" s="33"/>
      <c r="L1045" s="33"/>
    </row>
    <row r="1046" spans="4:12" x14ac:dyDescent="0.25">
      <c r="D1046" s="4"/>
      <c r="E1046" s="4"/>
      <c r="F1046" s="4"/>
      <c r="K1046" s="33"/>
      <c r="L1046" s="33"/>
    </row>
    <row r="1047" spans="4:12" x14ac:dyDescent="0.25">
      <c r="D1047" s="4"/>
      <c r="E1047" s="4"/>
      <c r="F1047" s="4"/>
      <c r="K1047" s="33"/>
      <c r="L1047" s="33"/>
    </row>
    <row r="1048" spans="4:12" x14ac:dyDescent="0.25">
      <c r="D1048" s="4"/>
      <c r="E1048" s="4"/>
      <c r="F1048" s="4"/>
      <c r="K1048" s="33"/>
      <c r="L1048" s="33"/>
    </row>
    <row r="1049" spans="4:12" x14ac:dyDescent="0.25">
      <c r="D1049" s="4"/>
      <c r="E1049" s="4"/>
      <c r="F1049" s="4"/>
      <c r="K1049" s="33"/>
      <c r="L1049" s="33"/>
    </row>
    <row r="1050" spans="4:12" x14ac:dyDescent="0.25">
      <c r="D1050" s="4"/>
      <c r="E1050" s="4"/>
      <c r="F1050" s="4"/>
      <c r="K1050" s="33"/>
      <c r="L1050" s="33"/>
    </row>
    <row r="1051" spans="4:12" x14ac:dyDescent="0.25">
      <c r="D1051" s="4"/>
      <c r="E1051" s="4"/>
      <c r="F1051" s="4"/>
      <c r="K1051" s="33"/>
      <c r="L1051" s="33"/>
    </row>
    <row r="1052" spans="4:12" x14ac:dyDescent="0.25">
      <c r="D1052" s="4"/>
      <c r="E1052" s="4"/>
      <c r="F1052" s="4"/>
      <c r="K1052" s="33"/>
      <c r="L1052" s="33"/>
    </row>
    <row r="1053" spans="4:12" x14ac:dyDescent="0.25">
      <c r="D1053" s="4"/>
      <c r="E1053" s="4"/>
      <c r="F1053" s="4"/>
      <c r="K1053" s="33"/>
      <c r="L1053" s="33"/>
    </row>
    <row r="1054" spans="4:12" x14ac:dyDescent="0.25">
      <c r="D1054" s="4"/>
      <c r="E1054" s="4"/>
      <c r="F1054" s="4"/>
      <c r="K1054" s="33"/>
      <c r="L1054" s="33"/>
    </row>
    <row r="1055" spans="4:12" x14ac:dyDescent="0.25">
      <c r="D1055" s="4"/>
      <c r="E1055" s="4"/>
      <c r="F1055" s="4"/>
      <c r="K1055" s="33"/>
      <c r="L1055" s="33"/>
    </row>
    <row r="1056" spans="4:12" x14ac:dyDescent="0.25">
      <c r="D1056" s="4"/>
      <c r="E1056" s="4"/>
      <c r="F1056" s="4"/>
      <c r="K1056" s="33"/>
      <c r="L1056" s="33"/>
    </row>
    <row r="1057" spans="4:12" x14ac:dyDescent="0.25">
      <c r="D1057" s="4"/>
      <c r="E1057" s="4"/>
      <c r="F1057" s="4"/>
      <c r="K1057" s="33"/>
      <c r="L1057" s="33"/>
    </row>
    <row r="1058" spans="4:12" x14ac:dyDescent="0.25">
      <c r="D1058" s="4"/>
      <c r="E1058" s="4"/>
      <c r="F1058" s="4"/>
      <c r="K1058" s="33"/>
      <c r="L1058" s="33"/>
    </row>
    <row r="1059" spans="4:12" x14ac:dyDescent="0.25">
      <c r="D1059" s="4"/>
      <c r="E1059" s="4"/>
      <c r="F1059" s="4"/>
      <c r="K1059" s="33"/>
      <c r="L1059" s="33"/>
    </row>
    <row r="1060" spans="4:12" x14ac:dyDescent="0.25">
      <c r="D1060" s="4"/>
      <c r="E1060" s="4"/>
      <c r="F1060" s="4"/>
      <c r="K1060" s="33"/>
      <c r="L1060" s="33"/>
    </row>
    <row r="1061" spans="4:12" x14ac:dyDescent="0.25">
      <c r="D1061" s="4"/>
      <c r="E1061" s="4"/>
      <c r="F1061" s="4"/>
      <c r="K1061" s="33"/>
      <c r="L1061" s="33"/>
    </row>
    <row r="1062" spans="4:12" x14ac:dyDescent="0.25">
      <c r="D1062" s="4"/>
      <c r="E1062" s="4"/>
      <c r="F1062" s="4"/>
      <c r="K1062" s="33"/>
      <c r="L1062" s="33"/>
    </row>
    <row r="1063" spans="4:12" x14ac:dyDescent="0.25">
      <c r="D1063" s="4"/>
      <c r="E1063" s="4"/>
      <c r="F1063" s="4"/>
      <c r="K1063" s="33"/>
      <c r="L1063" s="33"/>
    </row>
    <row r="1064" spans="4:12" x14ac:dyDescent="0.25">
      <c r="D1064" s="4"/>
      <c r="E1064" s="4"/>
      <c r="F1064" s="4"/>
      <c r="K1064" s="33"/>
      <c r="L1064" s="33"/>
    </row>
    <row r="1065" spans="4:12" x14ac:dyDescent="0.25">
      <c r="D1065" s="4"/>
      <c r="E1065" s="4"/>
      <c r="F1065" s="4"/>
      <c r="K1065" s="33"/>
      <c r="L1065" s="33"/>
    </row>
    <row r="1066" spans="4:12" x14ac:dyDescent="0.25">
      <c r="D1066" s="4"/>
      <c r="E1066" s="4"/>
      <c r="F1066" s="4"/>
      <c r="K1066" s="33"/>
      <c r="L1066" s="33"/>
    </row>
    <row r="1067" spans="4:12" x14ac:dyDescent="0.25">
      <c r="D1067" s="4"/>
      <c r="E1067" s="4"/>
      <c r="F1067" s="4"/>
      <c r="K1067" s="33"/>
      <c r="L1067" s="33"/>
    </row>
    <row r="1068" spans="4:12" x14ac:dyDescent="0.25">
      <c r="D1068" s="4"/>
      <c r="E1068" s="4"/>
      <c r="F1068" s="4"/>
      <c r="K1068" s="33"/>
      <c r="L1068" s="33"/>
    </row>
    <row r="1069" spans="4:12" x14ac:dyDescent="0.25">
      <c r="D1069" s="4"/>
      <c r="E1069" s="4"/>
      <c r="F1069" s="4"/>
      <c r="K1069" s="33"/>
      <c r="L1069" s="33"/>
    </row>
    <row r="1070" spans="4:12" x14ac:dyDescent="0.25">
      <c r="D1070" s="4"/>
      <c r="E1070" s="4"/>
      <c r="F1070" s="4"/>
      <c r="K1070" s="33"/>
      <c r="L1070" s="33"/>
    </row>
    <row r="1071" spans="4:12" x14ac:dyDescent="0.25">
      <c r="D1071" s="4"/>
      <c r="E1071" s="4"/>
      <c r="F1071" s="4"/>
      <c r="K1071" s="33"/>
      <c r="L1071" s="33"/>
    </row>
    <row r="1072" spans="4:12" x14ac:dyDescent="0.25">
      <c r="D1072" s="4"/>
      <c r="E1072" s="4"/>
      <c r="F1072" s="4"/>
      <c r="K1072" s="33"/>
      <c r="L1072" s="33"/>
    </row>
    <row r="1073" spans="4:12" x14ac:dyDescent="0.25">
      <c r="D1073" s="4"/>
      <c r="E1073" s="4"/>
      <c r="F1073" s="4"/>
      <c r="K1073" s="33"/>
      <c r="L1073" s="33"/>
    </row>
    <row r="1074" spans="4:12" x14ac:dyDescent="0.25">
      <c r="D1074" s="4"/>
      <c r="E1074" s="4"/>
      <c r="F1074" s="4"/>
      <c r="K1074" s="33"/>
      <c r="L1074" s="33"/>
    </row>
    <row r="1075" spans="4:12" x14ac:dyDescent="0.25">
      <c r="D1075" s="4"/>
      <c r="E1075" s="4"/>
      <c r="F1075" s="4"/>
      <c r="K1075" s="33"/>
      <c r="L1075" s="33"/>
    </row>
    <row r="1076" spans="4:12" x14ac:dyDescent="0.25">
      <c r="D1076" s="4"/>
      <c r="E1076" s="4"/>
      <c r="F1076" s="4"/>
      <c r="K1076" s="33"/>
      <c r="L1076" s="33"/>
    </row>
    <row r="1077" spans="4:12" x14ac:dyDescent="0.25">
      <c r="D1077" s="4"/>
      <c r="E1077" s="4"/>
      <c r="F1077" s="4"/>
      <c r="K1077" s="33"/>
      <c r="L1077" s="33"/>
    </row>
    <row r="1078" spans="4:12" x14ac:dyDescent="0.25">
      <c r="D1078" s="4"/>
      <c r="E1078" s="4"/>
      <c r="F1078" s="4"/>
      <c r="K1078" s="33"/>
      <c r="L1078" s="33"/>
    </row>
    <row r="1079" spans="4:12" s="14" customFormat="1" x14ac:dyDescent="0.25">
      <c r="K1079" s="34"/>
      <c r="L1079" s="34"/>
    </row>
  </sheetData>
  <autoFilter ref="B6:Q760">
    <filterColumn colId="10">
      <filters>
        <filter val="₹ 1"/>
      </filters>
    </filterColumn>
    <sortState ref="B6:Q759">
      <sortCondition ref="B5:B758"/>
    </sortState>
  </autoFilter>
  <mergeCells count="2">
    <mergeCell ref="B760:J760"/>
    <mergeCell ref="B5:Q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4:Q1078"/>
  <sheetViews>
    <sheetView topLeftCell="A4" workbookViewId="0">
      <pane ySplit="2" topLeftCell="A6" activePane="bottomLeft" state="frozen"/>
      <selection activeCell="A4" sqref="A4"/>
      <selection pane="bottomLeft" activeCell="A5" sqref="A5:XFD5"/>
    </sheetView>
  </sheetViews>
  <sheetFormatPr defaultRowHeight="15" x14ac:dyDescent="0.25"/>
  <cols>
    <col min="2" max="2" width="6.85546875" customWidth="1"/>
    <col min="3" max="3" width="10.28515625" bestFit="1" customWidth="1"/>
    <col min="4" max="4" width="14.140625" customWidth="1"/>
    <col min="5" max="5" width="54.5703125" customWidth="1"/>
    <col min="6" max="6" width="14.85546875" bestFit="1" customWidth="1"/>
    <col min="7" max="7" width="14.140625" bestFit="1" customWidth="1"/>
    <col min="8" max="8" width="15" bestFit="1" customWidth="1"/>
    <col min="9" max="9" width="13.140625" bestFit="1" customWidth="1"/>
    <col min="10" max="10" width="14.7109375" bestFit="1" customWidth="1"/>
    <col min="11" max="11" width="11" bestFit="1" customWidth="1"/>
    <col min="12" max="12" width="14.42578125" bestFit="1" customWidth="1"/>
    <col min="13" max="13" width="9.140625" style="82"/>
    <col min="14" max="14" width="18.42578125" customWidth="1"/>
    <col min="15" max="15" width="12" customWidth="1"/>
    <col min="16" max="16" width="13" customWidth="1"/>
    <col min="17" max="17" width="12.42578125" customWidth="1"/>
  </cols>
  <sheetData>
    <row r="4" spans="2:17" ht="15.75" thickBot="1" x14ac:dyDescent="0.3">
      <c r="B4" s="164" t="s">
        <v>6504</v>
      </c>
      <c r="C4" s="164"/>
      <c r="D4" s="164"/>
      <c r="E4" s="164"/>
      <c r="F4" s="164"/>
      <c r="G4" s="164"/>
      <c r="H4" s="164"/>
      <c r="I4" s="164"/>
      <c r="J4" s="164"/>
      <c r="K4" s="164"/>
      <c r="L4" s="164"/>
      <c r="M4" s="167"/>
      <c r="N4" s="164"/>
      <c r="O4" s="164"/>
      <c r="P4" s="164"/>
      <c r="Q4" s="164"/>
    </row>
    <row r="5" spans="2:17" ht="60" customHeight="1" x14ac:dyDescent="0.25">
      <c r="B5" s="85" t="s">
        <v>6449</v>
      </c>
      <c r="C5" s="85" t="s">
        <v>6476</v>
      </c>
      <c r="D5" s="85" t="s">
        <v>6460</v>
      </c>
      <c r="E5" s="85" t="s">
        <v>6450</v>
      </c>
      <c r="F5" s="85" t="s">
        <v>6461</v>
      </c>
      <c r="G5" s="85" t="s">
        <v>6451</v>
      </c>
      <c r="H5" s="85" t="s">
        <v>6501</v>
      </c>
      <c r="I5" s="85" t="s">
        <v>6502</v>
      </c>
      <c r="J5" s="85" t="s">
        <v>6452</v>
      </c>
      <c r="K5" s="85" t="s">
        <v>6453</v>
      </c>
      <c r="L5" s="85" t="s">
        <v>6459</v>
      </c>
      <c r="M5" s="87" t="s">
        <v>6454</v>
      </c>
      <c r="N5" s="86" t="s">
        <v>6455</v>
      </c>
      <c r="O5" s="86" t="s">
        <v>6456</v>
      </c>
      <c r="P5" s="86" t="s">
        <v>6457</v>
      </c>
      <c r="Q5" s="86" t="s">
        <v>6458</v>
      </c>
    </row>
    <row r="6" spans="2:17" x14ac:dyDescent="0.25">
      <c r="B6" s="45">
        <v>1</v>
      </c>
      <c r="C6" s="22" t="s">
        <v>6462</v>
      </c>
      <c r="D6" s="22">
        <v>1200014320</v>
      </c>
      <c r="E6" s="23" t="s">
        <v>1788</v>
      </c>
      <c r="F6" s="22">
        <v>2003</v>
      </c>
      <c r="G6" s="38">
        <v>44389</v>
      </c>
      <c r="H6" s="22">
        <f t="shared" ref="H6:H37" si="0">YEAR(G6)-F6</f>
        <v>18</v>
      </c>
      <c r="I6" s="22">
        <v>15</v>
      </c>
      <c r="J6" s="39">
        <f t="shared" ref="J6:J37" si="1">(95/I6/100)</f>
        <v>6.3333333333333325E-2</v>
      </c>
      <c r="K6" s="35">
        <v>339778.3</v>
      </c>
      <c r="L6" s="35">
        <v>1</v>
      </c>
      <c r="M6" s="77">
        <v>0</v>
      </c>
      <c r="N6" s="35">
        <f t="shared" ref="N6:N37" si="2">K6*(1+M6)</f>
        <v>339778.3</v>
      </c>
      <c r="O6" s="35">
        <f t="shared" ref="O6:O37" si="3">H6*J6*N6</f>
        <v>387347.26199999993</v>
      </c>
      <c r="P6" s="57">
        <f t="shared" ref="P6" si="4">IF(N6-O6&lt;=0,5%*N6,N6-O6)</f>
        <v>16988.915000000001</v>
      </c>
      <c r="Q6" s="53">
        <f t="shared" ref="Q6" si="5">IF(P6=N6*5%,P6,P6*0.9)</f>
        <v>16988.915000000001</v>
      </c>
    </row>
    <row r="7" spans="2:17" x14ac:dyDescent="0.25">
      <c r="B7" s="45">
        <v>2</v>
      </c>
      <c r="C7" s="22" t="s">
        <v>6462</v>
      </c>
      <c r="D7" s="22">
        <v>1200014330</v>
      </c>
      <c r="E7" s="23" t="s">
        <v>1789</v>
      </c>
      <c r="F7" s="22">
        <v>2003</v>
      </c>
      <c r="G7" s="38">
        <v>44389</v>
      </c>
      <c r="H7" s="22">
        <f t="shared" si="0"/>
        <v>18</v>
      </c>
      <c r="I7" s="22">
        <v>15</v>
      </c>
      <c r="J7" s="39">
        <f t="shared" si="1"/>
        <v>6.3333333333333325E-2</v>
      </c>
      <c r="K7" s="35">
        <v>339687.3</v>
      </c>
      <c r="L7" s="35">
        <v>1</v>
      </c>
      <c r="M7" s="77">
        <v>0</v>
      </c>
      <c r="N7" s="35">
        <f t="shared" si="2"/>
        <v>339687.3</v>
      </c>
      <c r="O7" s="35">
        <f t="shared" si="3"/>
        <v>387243.52199999994</v>
      </c>
      <c r="P7" s="57">
        <f t="shared" ref="P7:P37" si="6">IF(N7-O7&lt;=0,5%*N7,N7-O7)</f>
        <v>16984.365000000002</v>
      </c>
      <c r="Q7" s="53">
        <f t="shared" ref="Q7:Q37" si="7">IF(P7=N7*5%,P7,P7*0.9)</f>
        <v>16984.365000000002</v>
      </c>
    </row>
    <row r="8" spans="2:17" x14ac:dyDescent="0.25">
      <c r="B8" s="45">
        <v>3</v>
      </c>
      <c r="C8" s="22" t="s">
        <v>6462</v>
      </c>
      <c r="D8" s="22">
        <v>1200014310</v>
      </c>
      <c r="E8" s="23" t="s">
        <v>1790</v>
      </c>
      <c r="F8" s="22">
        <v>2003</v>
      </c>
      <c r="G8" s="38">
        <v>44389</v>
      </c>
      <c r="H8" s="22">
        <f t="shared" si="0"/>
        <v>18</v>
      </c>
      <c r="I8" s="22">
        <v>15</v>
      </c>
      <c r="J8" s="39">
        <f t="shared" si="1"/>
        <v>6.3333333333333325E-2</v>
      </c>
      <c r="K8" s="35">
        <v>339687.3</v>
      </c>
      <c r="L8" s="35">
        <v>1</v>
      </c>
      <c r="M8" s="77">
        <v>0</v>
      </c>
      <c r="N8" s="35">
        <f t="shared" si="2"/>
        <v>339687.3</v>
      </c>
      <c r="O8" s="35">
        <f t="shared" si="3"/>
        <v>387243.52199999994</v>
      </c>
      <c r="P8" s="57">
        <f t="shared" si="6"/>
        <v>16984.365000000002</v>
      </c>
      <c r="Q8" s="53">
        <f t="shared" si="7"/>
        <v>16984.365000000002</v>
      </c>
    </row>
    <row r="9" spans="2:17" x14ac:dyDescent="0.25">
      <c r="B9" s="45">
        <v>4</v>
      </c>
      <c r="C9" s="22" t="s">
        <v>6462</v>
      </c>
      <c r="D9" s="22">
        <v>1200014290</v>
      </c>
      <c r="E9" s="23" t="s">
        <v>1791</v>
      </c>
      <c r="F9" s="22">
        <v>2003</v>
      </c>
      <c r="G9" s="38">
        <v>44389</v>
      </c>
      <c r="H9" s="22">
        <f t="shared" si="0"/>
        <v>18</v>
      </c>
      <c r="I9" s="22">
        <v>15</v>
      </c>
      <c r="J9" s="39">
        <f t="shared" si="1"/>
        <v>6.3333333333333325E-2</v>
      </c>
      <c r="K9" s="35">
        <v>250043.37</v>
      </c>
      <c r="L9" s="35">
        <v>1</v>
      </c>
      <c r="M9" s="77">
        <v>0</v>
      </c>
      <c r="N9" s="35">
        <f t="shared" si="2"/>
        <v>250043.37</v>
      </c>
      <c r="O9" s="35">
        <f t="shared" si="3"/>
        <v>285049.44179999997</v>
      </c>
      <c r="P9" s="57">
        <f t="shared" si="6"/>
        <v>12502.1685</v>
      </c>
      <c r="Q9" s="53">
        <f t="shared" si="7"/>
        <v>12502.1685</v>
      </c>
    </row>
    <row r="10" spans="2:17" x14ac:dyDescent="0.25">
      <c r="B10" s="45">
        <v>5</v>
      </c>
      <c r="C10" s="22" t="s">
        <v>6462</v>
      </c>
      <c r="D10" s="22">
        <v>1200011930</v>
      </c>
      <c r="E10" s="23" t="s">
        <v>1792</v>
      </c>
      <c r="F10" s="22">
        <v>2003</v>
      </c>
      <c r="G10" s="38">
        <v>44389</v>
      </c>
      <c r="H10" s="22">
        <f t="shared" si="0"/>
        <v>18</v>
      </c>
      <c r="I10" s="22">
        <v>15</v>
      </c>
      <c r="J10" s="39">
        <f t="shared" si="1"/>
        <v>6.3333333333333325E-2</v>
      </c>
      <c r="K10" s="35">
        <v>207401.65</v>
      </c>
      <c r="L10" s="35">
        <v>1</v>
      </c>
      <c r="M10" s="77">
        <v>0</v>
      </c>
      <c r="N10" s="35">
        <f t="shared" si="2"/>
        <v>207401.65</v>
      </c>
      <c r="O10" s="35">
        <f t="shared" si="3"/>
        <v>236437.88099999996</v>
      </c>
      <c r="P10" s="57">
        <f t="shared" si="6"/>
        <v>10370.0825</v>
      </c>
      <c r="Q10" s="53">
        <f t="shared" si="7"/>
        <v>10370.0825</v>
      </c>
    </row>
    <row r="11" spans="2:17" x14ac:dyDescent="0.25">
      <c r="B11" s="45">
        <v>6</v>
      </c>
      <c r="C11" s="22" t="s">
        <v>6462</v>
      </c>
      <c r="D11" s="22">
        <v>1200011680</v>
      </c>
      <c r="E11" s="23" t="s">
        <v>1793</v>
      </c>
      <c r="F11" s="22">
        <v>2004</v>
      </c>
      <c r="G11" s="38">
        <v>44389</v>
      </c>
      <c r="H11" s="22">
        <f t="shared" si="0"/>
        <v>17</v>
      </c>
      <c r="I11" s="22">
        <v>15</v>
      </c>
      <c r="J11" s="39">
        <f t="shared" si="1"/>
        <v>6.3333333333333325E-2</v>
      </c>
      <c r="K11" s="35">
        <v>386770.21</v>
      </c>
      <c r="L11" s="35">
        <v>1</v>
      </c>
      <c r="M11" s="77">
        <v>0</v>
      </c>
      <c r="N11" s="35">
        <f t="shared" si="2"/>
        <v>386770.21</v>
      </c>
      <c r="O11" s="35">
        <f t="shared" si="3"/>
        <v>416422.59276666661</v>
      </c>
      <c r="P11" s="57">
        <f t="shared" si="6"/>
        <v>19338.5105</v>
      </c>
      <c r="Q11" s="53">
        <f t="shared" si="7"/>
        <v>19338.5105</v>
      </c>
    </row>
    <row r="12" spans="2:17" x14ac:dyDescent="0.25">
      <c r="B12" s="45">
        <v>7</v>
      </c>
      <c r="C12" s="22" t="s">
        <v>6462</v>
      </c>
      <c r="D12" s="22">
        <v>1200014600</v>
      </c>
      <c r="E12" s="23" t="s">
        <v>1794</v>
      </c>
      <c r="F12" s="22">
        <v>2004</v>
      </c>
      <c r="G12" s="38">
        <v>44389</v>
      </c>
      <c r="H12" s="22">
        <f t="shared" si="0"/>
        <v>17</v>
      </c>
      <c r="I12" s="22">
        <v>15</v>
      </c>
      <c r="J12" s="39">
        <f t="shared" si="1"/>
        <v>6.3333333333333325E-2</v>
      </c>
      <c r="K12" s="35">
        <v>182938</v>
      </c>
      <c r="L12" s="35">
        <v>1</v>
      </c>
      <c r="M12" s="77">
        <v>0</v>
      </c>
      <c r="N12" s="35">
        <f t="shared" si="2"/>
        <v>182938</v>
      </c>
      <c r="O12" s="35">
        <f t="shared" si="3"/>
        <v>196963.24666666662</v>
      </c>
      <c r="P12" s="57">
        <f t="shared" si="6"/>
        <v>9146.9</v>
      </c>
      <c r="Q12" s="53">
        <f t="shared" si="7"/>
        <v>9146.9</v>
      </c>
    </row>
    <row r="13" spans="2:17" x14ac:dyDescent="0.25">
      <c r="B13" s="45">
        <v>8</v>
      </c>
      <c r="C13" s="22" t="s">
        <v>6462</v>
      </c>
      <c r="D13" s="22">
        <v>1200011070</v>
      </c>
      <c r="E13" s="23" t="s">
        <v>1795</v>
      </c>
      <c r="F13" s="22">
        <v>2004</v>
      </c>
      <c r="G13" s="38">
        <v>44389</v>
      </c>
      <c r="H13" s="22">
        <f t="shared" si="0"/>
        <v>17</v>
      </c>
      <c r="I13" s="22">
        <v>15</v>
      </c>
      <c r="J13" s="39">
        <f t="shared" si="1"/>
        <v>6.3333333333333325E-2</v>
      </c>
      <c r="K13" s="35">
        <v>165801.69</v>
      </c>
      <c r="L13" s="35">
        <v>1</v>
      </c>
      <c r="M13" s="77">
        <v>0</v>
      </c>
      <c r="N13" s="35">
        <f t="shared" si="2"/>
        <v>165801.69</v>
      </c>
      <c r="O13" s="35">
        <f t="shared" si="3"/>
        <v>178513.15289999996</v>
      </c>
      <c r="P13" s="57">
        <f t="shared" si="6"/>
        <v>8290.0845000000008</v>
      </c>
      <c r="Q13" s="53">
        <f t="shared" si="7"/>
        <v>8290.0845000000008</v>
      </c>
    </row>
    <row r="14" spans="2:17" x14ac:dyDescent="0.25">
      <c r="B14" s="45">
        <v>9</v>
      </c>
      <c r="C14" s="22" t="s">
        <v>6462</v>
      </c>
      <c r="D14" s="22">
        <v>1200014340</v>
      </c>
      <c r="E14" s="23" t="s">
        <v>1796</v>
      </c>
      <c r="F14" s="22">
        <v>2005</v>
      </c>
      <c r="G14" s="38">
        <v>44389</v>
      </c>
      <c r="H14" s="22">
        <f t="shared" si="0"/>
        <v>16</v>
      </c>
      <c r="I14" s="22">
        <v>15</v>
      </c>
      <c r="J14" s="39">
        <f t="shared" si="1"/>
        <v>6.3333333333333325E-2</v>
      </c>
      <c r="K14" s="35">
        <v>252000</v>
      </c>
      <c r="L14" s="35">
        <v>1</v>
      </c>
      <c r="M14" s="77">
        <v>0</v>
      </c>
      <c r="N14" s="35">
        <f t="shared" si="2"/>
        <v>252000</v>
      </c>
      <c r="O14" s="35">
        <f t="shared" si="3"/>
        <v>255359.99999999997</v>
      </c>
      <c r="P14" s="57">
        <f t="shared" si="6"/>
        <v>12600</v>
      </c>
      <c r="Q14" s="53">
        <f t="shared" si="7"/>
        <v>12600</v>
      </c>
    </row>
    <row r="15" spans="2:17" x14ac:dyDescent="0.25">
      <c r="B15" s="45">
        <v>10</v>
      </c>
      <c r="C15" s="22" t="s">
        <v>6462</v>
      </c>
      <c r="D15" s="22">
        <v>1200011980</v>
      </c>
      <c r="E15" s="23" t="s">
        <v>1797</v>
      </c>
      <c r="F15" s="22">
        <v>2005</v>
      </c>
      <c r="G15" s="38">
        <v>44389</v>
      </c>
      <c r="H15" s="22">
        <f t="shared" si="0"/>
        <v>16</v>
      </c>
      <c r="I15" s="22">
        <v>15</v>
      </c>
      <c r="J15" s="39">
        <f t="shared" si="1"/>
        <v>6.3333333333333325E-2</v>
      </c>
      <c r="K15" s="35">
        <v>118236.29</v>
      </c>
      <c r="L15" s="35">
        <v>1</v>
      </c>
      <c r="M15" s="77">
        <v>0</v>
      </c>
      <c r="N15" s="35">
        <f t="shared" si="2"/>
        <v>118236.29</v>
      </c>
      <c r="O15" s="35">
        <f t="shared" si="3"/>
        <v>119812.77386666664</v>
      </c>
      <c r="P15" s="57">
        <f t="shared" si="6"/>
        <v>5911.8145000000004</v>
      </c>
      <c r="Q15" s="53">
        <f t="shared" si="7"/>
        <v>5911.8145000000004</v>
      </c>
    </row>
    <row r="16" spans="2:17" x14ac:dyDescent="0.25">
      <c r="B16" s="45">
        <v>11</v>
      </c>
      <c r="C16" s="22" t="s">
        <v>6462</v>
      </c>
      <c r="D16" s="22">
        <v>1200011990</v>
      </c>
      <c r="E16" s="23" t="s">
        <v>1798</v>
      </c>
      <c r="F16" s="22">
        <v>2005</v>
      </c>
      <c r="G16" s="38">
        <v>44389</v>
      </c>
      <c r="H16" s="22">
        <f t="shared" si="0"/>
        <v>16</v>
      </c>
      <c r="I16" s="22">
        <v>15</v>
      </c>
      <c r="J16" s="39">
        <f t="shared" si="1"/>
        <v>6.3333333333333325E-2</v>
      </c>
      <c r="K16" s="35">
        <v>66846.009999999995</v>
      </c>
      <c r="L16" s="35">
        <v>1</v>
      </c>
      <c r="M16" s="77">
        <v>0</v>
      </c>
      <c r="N16" s="35">
        <f t="shared" si="2"/>
        <v>66846.009999999995</v>
      </c>
      <c r="O16" s="35">
        <f t="shared" si="3"/>
        <v>67737.290133333314</v>
      </c>
      <c r="P16" s="57">
        <f t="shared" si="6"/>
        <v>3342.3004999999998</v>
      </c>
      <c r="Q16" s="53">
        <f t="shared" si="7"/>
        <v>3342.3004999999998</v>
      </c>
    </row>
    <row r="17" spans="2:17" x14ac:dyDescent="0.25">
      <c r="B17" s="45">
        <v>12</v>
      </c>
      <c r="C17" s="22" t="s">
        <v>6462</v>
      </c>
      <c r="D17" s="22">
        <v>1200037110</v>
      </c>
      <c r="E17" s="23" t="s">
        <v>1799</v>
      </c>
      <c r="F17" s="22">
        <v>2009</v>
      </c>
      <c r="G17" s="38">
        <v>44389</v>
      </c>
      <c r="H17" s="22">
        <f t="shared" si="0"/>
        <v>12</v>
      </c>
      <c r="I17" s="22">
        <v>15</v>
      </c>
      <c r="J17" s="39">
        <f t="shared" si="1"/>
        <v>6.3333333333333325E-2</v>
      </c>
      <c r="K17" s="35">
        <v>140256.70000000001</v>
      </c>
      <c r="L17" s="35">
        <v>1</v>
      </c>
      <c r="M17" s="77">
        <v>0</v>
      </c>
      <c r="N17" s="35">
        <f t="shared" si="2"/>
        <v>140256.70000000001</v>
      </c>
      <c r="O17" s="35">
        <f t="shared" si="3"/>
        <v>106595.09199999999</v>
      </c>
      <c r="P17" s="57">
        <f t="shared" si="6"/>
        <v>33661.608000000022</v>
      </c>
      <c r="Q17" s="53">
        <f t="shared" si="7"/>
        <v>30295.447200000021</v>
      </c>
    </row>
    <row r="18" spans="2:17" x14ac:dyDescent="0.25">
      <c r="B18" s="45">
        <v>13</v>
      </c>
      <c r="C18" s="22" t="s">
        <v>6462</v>
      </c>
      <c r="D18" s="22">
        <v>1200044080</v>
      </c>
      <c r="E18" s="23" t="s">
        <v>1793</v>
      </c>
      <c r="F18" s="22">
        <v>2009</v>
      </c>
      <c r="G18" s="38">
        <v>44389</v>
      </c>
      <c r="H18" s="22">
        <f t="shared" si="0"/>
        <v>12</v>
      </c>
      <c r="I18" s="22">
        <v>15</v>
      </c>
      <c r="J18" s="39">
        <f t="shared" si="1"/>
        <v>6.3333333333333325E-2</v>
      </c>
      <c r="K18" s="35">
        <v>120000</v>
      </c>
      <c r="L18" s="35">
        <v>1</v>
      </c>
      <c r="M18" s="77">
        <v>0</v>
      </c>
      <c r="N18" s="35">
        <f t="shared" si="2"/>
        <v>120000</v>
      </c>
      <c r="O18" s="35">
        <f t="shared" si="3"/>
        <v>91199.999999999985</v>
      </c>
      <c r="P18" s="57">
        <f t="shared" si="6"/>
        <v>28800.000000000015</v>
      </c>
      <c r="Q18" s="53">
        <f t="shared" si="7"/>
        <v>25920.000000000015</v>
      </c>
    </row>
    <row r="19" spans="2:17" x14ac:dyDescent="0.25">
      <c r="B19" s="45">
        <v>14</v>
      </c>
      <c r="C19" s="22" t="s">
        <v>6462</v>
      </c>
      <c r="D19" s="22">
        <v>1200048520</v>
      </c>
      <c r="E19" s="23" t="s">
        <v>1793</v>
      </c>
      <c r="F19" s="22">
        <v>2010</v>
      </c>
      <c r="G19" s="38">
        <v>44389</v>
      </c>
      <c r="H19" s="22">
        <f t="shared" si="0"/>
        <v>11</v>
      </c>
      <c r="I19" s="22">
        <v>15</v>
      </c>
      <c r="J19" s="39">
        <f t="shared" si="1"/>
        <v>6.3333333333333325E-2</v>
      </c>
      <c r="K19" s="35">
        <v>130550</v>
      </c>
      <c r="L19" s="35">
        <v>1</v>
      </c>
      <c r="M19" s="77">
        <v>0</v>
      </c>
      <c r="N19" s="35">
        <f t="shared" si="2"/>
        <v>130550</v>
      </c>
      <c r="O19" s="35">
        <f t="shared" si="3"/>
        <v>90949.833333333314</v>
      </c>
      <c r="P19" s="57">
        <f t="shared" si="6"/>
        <v>39600.166666666686</v>
      </c>
      <c r="Q19" s="53">
        <f t="shared" si="7"/>
        <v>35640.150000000016</v>
      </c>
    </row>
    <row r="20" spans="2:17" x14ac:dyDescent="0.25">
      <c r="B20" s="45">
        <v>15</v>
      </c>
      <c r="C20" s="22" t="s">
        <v>6462</v>
      </c>
      <c r="D20" s="22">
        <v>1200042150</v>
      </c>
      <c r="E20" s="23" t="s">
        <v>1800</v>
      </c>
      <c r="F20" s="22">
        <v>2010</v>
      </c>
      <c r="G20" s="38">
        <v>44389</v>
      </c>
      <c r="H20" s="22">
        <f t="shared" si="0"/>
        <v>11</v>
      </c>
      <c r="I20" s="22">
        <v>15</v>
      </c>
      <c r="J20" s="39">
        <f t="shared" si="1"/>
        <v>6.3333333333333325E-2</v>
      </c>
      <c r="K20" s="35">
        <v>69700</v>
      </c>
      <c r="L20" s="35">
        <v>1</v>
      </c>
      <c r="M20" s="77">
        <v>0</v>
      </c>
      <c r="N20" s="35">
        <f t="shared" si="2"/>
        <v>69700</v>
      </c>
      <c r="O20" s="35">
        <f t="shared" si="3"/>
        <v>48557.666666666657</v>
      </c>
      <c r="P20" s="57">
        <f t="shared" si="6"/>
        <v>21142.333333333343</v>
      </c>
      <c r="Q20" s="53">
        <f t="shared" si="7"/>
        <v>19028.100000000009</v>
      </c>
    </row>
    <row r="21" spans="2:17" x14ac:dyDescent="0.25">
      <c r="B21" s="45">
        <v>16</v>
      </c>
      <c r="C21" s="22" t="s">
        <v>6462</v>
      </c>
      <c r="D21" s="22">
        <v>1200048930</v>
      </c>
      <c r="E21" s="23" t="s">
        <v>1801</v>
      </c>
      <c r="F21" s="22">
        <v>2010</v>
      </c>
      <c r="G21" s="38">
        <v>44389</v>
      </c>
      <c r="H21" s="22">
        <f t="shared" si="0"/>
        <v>11</v>
      </c>
      <c r="I21" s="22">
        <v>15</v>
      </c>
      <c r="J21" s="39">
        <f t="shared" si="1"/>
        <v>6.3333333333333325E-2</v>
      </c>
      <c r="K21" s="35">
        <v>54400</v>
      </c>
      <c r="L21" s="35">
        <v>1</v>
      </c>
      <c r="M21" s="77">
        <v>0</v>
      </c>
      <c r="N21" s="35">
        <f t="shared" si="2"/>
        <v>54400</v>
      </c>
      <c r="O21" s="35">
        <f t="shared" si="3"/>
        <v>37898.666666666657</v>
      </c>
      <c r="P21" s="57">
        <f t="shared" si="6"/>
        <v>16501.333333333343</v>
      </c>
      <c r="Q21" s="53">
        <f t="shared" si="7"/>
        <v>14851.20000000001</v>
      </c>
    </row>
    <row r="22" spans="2:17" hidden="1" x14ac:dyDescent="0.25">
      <c r="B22" s="45">
        <v>17</v>
      </c>
      <c r="C22" s="22" t="s">
        <v>6462</v>
      </c>
      <c r="D22" s="22">
        <v>1200060720</v>
      </c>
      <c r="E22" s="23" t="s">
        <v>1802</v>
      </c>
      <c r="F22" s="22">
        <v>2011</v>
      </c>
      <c r="G22" s="38">
        <v>44389</v>
      </c>
      <c r="H22" s="22">
        <f t="shared" si="0"/>
        <v>10</v>
      </c>
      <c r="I22" s="22">
        <v>15</v>
      </c>
      <c r="J22" s="39">
        <f t="shared" si="1"/>
        <v>6.3333333333333325E-2</v>
      </c>
      <c r="K22" s="35">
        <v>85348</v>
      </c>
      <c r="L22" s="35">
        <v>172.03</v>
      </c>
      <c r="M22" s="36">
        <v>0.34</v>
      </c>
      <c r="N22" s="35">
        <f t="shared" si="2"/>
        <v>114366.32</v>
      </c>
      <c r="O22" s="35">
        <f t="shared" si="3"/>
        <v>72432.002666666667</v>
      </c>
      <c r="P22" s="57">
        <f t="shared" si="6"/>
        <v>41934.31733333334</v>
      </c>
      <c r="Q22" s="53">
        <f t="shared" si="7"/>
        <v>37740.885600000009</v>
      </c>
    </row>
    <row r="23" spans="2:17" hidden="1" x14ac:dyDescent="0.25">
      <c r="B23" s="45">
        <v>18</v>
      </c>
      <c r="C23" s="22" t="s">
        <v>6462</v>
      </c>
      <c r="D23" s="22">
        <v>1200073290</v>
      </c>
      <c r="E23" s="23" t="s">
        <v>1803</v>
      </c>
      <c r="F23" s="22">
        <v>2012</v>
      </c>
      <c r="G23" s="38">
        <v>44389</v>
      </c>
      <c r="H23" s="22">
        <f t="shared" si="0"/>
        <v>9</v>
      </c>
      <c r="I23" s="22">
        <v>15</v>
      </c>
      <c r="J23" s="39">
        <f t="shared" si="1"/>
        <v>6.3333333333333325E-2</v>
      </c>
      <c r="K23" s="35">
        <v>374500</v>
      </c>
      <c r="L23" s="35">
        <v>6389.81</v>
      </c>
      <c r="M23" s="36">
        <v>0.3</v>
      </c>
      <c r="N23" s="35">
        <f t="shared" si="2"/>
        <v>486850</v>
      </c>
      <c r="O23" s="35">
        <f t="shared" si="3"/>
        <v>277504.5</v>
      </c>
      <c r="P23" s="57">
        <f t="shared" si="6"/>
        <v>209345.5</v>
      </c>
      <c r="Q23" s="53">
        <f t="shared" si="7"/>
        <v>188410.95</v>
      </c>
    </row>
    <row r="24" spans="2:17" hidden="1" x14ac:dyDescent="0.25">
      <c r="B24" s="45">
        <v>19</v>
      </c>
      <c r="C24" s="22" t="s">
        <v>6462</v>
      </c>
      <c r="D24" s="22">
        <v>1200087830</v>
      </c>
      <c r="E24" s="23" t="s">
        <v>1062</v>
      </c>
      <c r="F24" s="22">
        <v>2014</v>
      </c>
      <c r="G24" s="38">
        <v>44389</v>
      </c>
      <c r="H24" s="22">
        <f t="shared" si="0"/>
        <v>7</v>
      </c>
      <c r="I24" s="22">
        <v>15</v>
      </c>
      <c r="J24" s="39">
        <f t="shared" si="1"/>
        <v>6.3333333333333325E-2</v>
      </c>
      <c r="K24" s="35">
        <v>375000</v>
      </c>
      <c r="L24" s="35">
        <v>83010.61</v>
      </c>
      <c r="M24" s="36">
        <v>0.08</v>
      </c>
      <c r="N24" s="35">
        <f t="shared" si="2"/>
        <v>405000</v>
      </c>
      <c r="O24" s="35">
        <f t="shared" si="3"/>
        <v>179549.99999999997</v>
      </c>
      <c r="P24" s="57">
        <f t="shared" si="6"/>
        <v>225450.00000000003</v>
      </c>
      <c r="Q24" s="53">
        <f t="shared" si="7"/>
        <v>202905.00000000003</v>
      </c>
    </row>
    <row r="25" spans="2:17" hidden="1" x14ac:dyDescent="0.25">
      <c r="B25" s="45">
        <v>20</v>
      </c>
      <c r="C25" s="22" t="s">
        <v>6462</v>
      </c>
      <c r="D25" s="22">
        <v>1200083390</v>
      </c>
      <c r="E25" s="23" t="s">
        <v>1793</v>
      </c>
      <c r="F25" s="22">
        <v>2014</v>
      </c>
      <c r="G25" s="38">
        <v>44389</v>
      </c>
      <c r="H25" s="22">
        <f t="shared" si="0"/>
        <v>7</v>
      </c>
      <c r="I25" s="22">
        <v>15</v>
      </c>
      <c r="J25" s="39">
        <f t="shared" si="1"/>
        <v>6.3333333333333325E-2</v>
      </c>
      <c r="K25" s="35">
        <v>70850</v>
      </c>
      <c r="L25" s="35">
        <v>15929.68</v>
      </c>
      <c r="M25" s="36">
        <v>0.08</v>
      </c>
      <c r="N25" s="35">
        <f t="shared" si="2"/>
        <v>76518</v>
      </c>
      <c r="O25" s="35">
        <f t="shared" si="3"/>
        <v>33922.979999999996</v>
      </c>
      <c r="P25" s="57">
        <f t="shared" si="6"/>
        <v>42595.020000000004</v>
      </c>
      <c r="Q25" s="53">
        <f t="shared" si="7"/>
        <v>38335.518000000004</v>
      </c>
    </row>
    <row r="26" spans="2:17" hidden="1" x14ac:dyDescent="0.25">
      <c r="B26" s="45">
        <v>21</v>
      </c>
      <c r="C26" s="22" t="s">
        <v>6462</v>
      </c>
      <c r="D26" s="22">
        <v>1200101720</v>
      </c>
      <c r="E26" s="23" t="s">
        <v>1804</v>
      </c>
      <c r="F26" s="22">
        <v>2015</v>
      </c>
      <c r="G26" s="38">
        <v>44389</v>
      </c>
      <c r="H26" s="22">
        <f t="shared" si="0"/>
        <v>6</v>
      </c>
      <c r="I26" s="22">
        <v>15</v>
      </c>
      <c r="J26" s="39">
        <f t="shared" si="1"/>
        <v>6.3333333333333325E-2</v>
      </c>
      <c r="K26" s="35">
        <v>483000</v>
      </c>
      <c r="L26" s="35">
        <v>169096.53</v>
      </c>
      <c r="M26" s="77">
        <v>0</v>
      </c>
      <c r="N26" s="35">
        <f t="shared" si="2"/>
        <v>483000</v>
      </c>
      <c r="O26" s="35">
        <f t="shared" si="3"/>
        <v>183539.99999999997</v>
      </c>
      <c r="P26" s="57">
        <f t="shared" si="6"/>
        <v>299460</v>
      </c>
      <c r="Q26" s="53">
        <f t="shared" si="7"/>
        <v>269514</v>
      </c>
    </row>
    <row r="27" spans="2:17" hidden="1" x14ac:dyDescent="0.25">
      <c r="B27" s="45">
        <v>22</v>
      </c>
      <c r="C27" s="22" t="s">
        <v>6462</v>
      </c>
      <c r="D27" s="22">
        <v>1200106010</v>
      </c>
      <c r="E27" s="23" t="s">
        <v>1805</v>
      </c>
      <c r="F27" s="22">
        <v>2015</v>
      </c>
      <c r="G27" s="38">
        <v>44389</v>
      </c>
      <c r="H27" s="22">
        <f t="shared" si="0"/>
        <v>6</v>
      </c>
      <c r="I27" s="22">
        <v>15</v>
      </c>
      <c r="J27" s="39">
        <f t="shared" si="1"/>
        <v>6.3333333333333325E-2</v>
      </c>
      <c r="K27" s="35">
        <v>330000</v>
      </c>
      <c r="L27" s="35">
        <v>122925.83</v>
      </c>
      <c r="M27" s="77">
        <v>0</v>
      </c>
      <c r="N27" s="35">
        <f t="shared" si="2"/>
        <v>330000</v>
      </c>
      <c r="O27" s="35">
        <f t="shared" si="3"/>
        <v>125399.99999999999</v>
      </c>
      <c r="P27" s="57">
        <f t="shared" si="6"/>
        <v>204600</v>
      </c>
      <c r="Q27" s="53">
        <f t="shared" si="7"/>
        <v>184140</v>
      </c>
    </row>
    <row r="28" spans="2:17" hidden="1" x14ac:dyDescent="0.25">
      <c r="B28" s="45">
        <v>23</v>
      </c>
      <c r="C28" s="22" t="s">
        <v>6462</v>
      </c>
      <c r="D28" s="22">
        <v>1200095440</v>
      </c>
      <c r="E28" s="23" t="s">
        <v>1806</v>
      </c>
      <c r="F28" s="22">
        <v>2015</v>
      </c>
      <c r="G28" s="38">
        <v>44389</v>
      </c>
      <c r="H28" s="22">
        <f t="shared" si="0"/>
        <v>6</v>
      </c>
      <c r="I28" s="22">
        <v>15</v>
      </c>
      <c r="J28" s="39">
        <f t="shared" si="1"/>
        <v>6.3333333333333325E-2</v>
      </c>
      <c r="K28" s="35">
        <v>136000</v>
      </c>
      <c r="L28" s="35">
        <v>36116.050000000003</v>
      </c>
      <c r="M28" s="77">
        <v>0</v>
      </c>
      <c r="N28" s="35">
        <f t="shared" si="2"/>
        <v>136000</v>
      </c>
      <c r="O28" s="35">
        <f t="shared" si="3"/>
        <v>51679.999999999993</v>
      </c>
      <c r="P28" s="57">
        <f t="shared" si="6"/>
        <v>84320</v>
      </c>
      <c r="Q28" s="53">
        <f t="shared" si="7"/>
        <v>75888</v>
      </c>
    </row>
    <row r="29" spans="2:17" hidden="1" x14ac:dyDescent="0.25">
      <c r="B29" s="45">
        <v>24</v>
      </c>
      <c r="C29" s="22" t="s">
        <v>6462</v>
      </c>
      <c r="D29" s="22">
        <v>1200129040</v>
      </c>
      <c r="E29" s="23" t="s">
        <v>1807</v>
      </c>
      <c r="F29" s="22">
        <v>2017</v>
      </c>
      <c r="G29" s="38">
        <v>44389</v>
      </c>
      <c r="H29" s="22">
        <f t="shared" si="0"/>
        <v>4</v>
      </c>
      <c r="I29" s="22">
        <v>15</v>
      </c>
      <c r="J29" s="39">
        <f t="shared" si="1"/>
        <v>6.3333333333333325E-2</v>
      </c>
      <c r="K29" s="35">
        <v>375000</v>
      </c>
      <c r="L29" s="35">
        <v>204194.94</v>
      </c>
      <c r="M29" s="36">
        <v>0.04</v>
      </c>
      <c r="N29" s="35">
        <f t="shared" si="2"/>
        <v>390000</v>
      </c>
      <c r="O29" s="35">
        <f t="shared" si="3"/>
        <v>98799.999999999985</v>
      </c>
      <c r="P29" s="57">
        <f t="shared" si="6"/>
        <v>291200</v>
      </c>
      <c r="Q29" s="53">
        <f t="shared" si="7"/>
        <v>262080</v>
      </c>
    </row>
    <row r="30" spans="2:17" hidden="1" x14ac:dyDescent="0.25">
      <c r="B30" s="45">
        <v>25</v>
      </c>
      <c r="C30" s="22" t="s">
        <v>6462</v>
      </c>
      <c r="D30" s="22">
        <v>1200161520</v>
      </c>
      <c r="E30" s="23" t="s">
        <v>1808</v>
      </c>
      <c r="F30" s="22">
        <v>2019</v>
      </c>
      <c r="G30" s="38">
        <v>44389</v>
      </c>
      <c r="H30" s="22">
        <f t="shared" si="0"/>
        <v>2</v>
      </c>
      <c r="I30" s="22">
        <v>15</v>
      </c>
      <c r="J30" s="39">
        <f t="shared" si="1"/>
        <v>6.3333333333333325E-2</v>
      </c>
      <c r="K30" s="35">
        <v>466097.17</v>
      </c>
      <c r="L30" s="35">
        <v>419558.16</v>
      </c>
      <c r="M30" s="77">
        <v>0</v>
      </c>
      <c r="N30" s="35">
        <f t="shared" si="2"/>
        <v>466097.17</v>
      </c>
      <c r="O30" s="35">
        <f t="shared" si="3"/>
        <v>59038.974866666656</v>
      </c>
      <c r="P30" s="57">
        <f t="shared" si="6"/>
        <v>407058.19513333333</v>
      </c>
      <c r="Q30" s="53">
        <f t="shared" si="7"/>
        <v>366352.37562000001</v>
      </c>
    </row>
    <row r="31" spans="2:17" hidden="1" x14ac:dyDescent="0.25">
      <c r="B31" s="45">
        <v>26</v>
      </c>
      <c r="C31" s="22" t="s">
        <v>6462</v>
      </c>
      <c r="D31" s="22">
        <v>1200171730</v>
      </c>
      <c r="E31" s="23" t="s">
        <v>1809</v>
      </c>
      <c r="F31" s="22">
        <v>2021</v>
      </c>
      <c r="G31" s="38">
        <v>44389</v>
      </c>
      <c r="H31" s="22">
        <f t="shared" si="0"/>
        <v>0</v>
      </c>
      <c r="I31" s="22">
        <v>15</v>
      </c>
      <c r="J31" s="39">
        <f t="shared" si="1"/>
        <v>6.3333333333333325E-2</v>
      </c>
      <c r="K31" s="35">
        <v>525000</v>
      </c>
      <c r="L31" s="35">
        <v>523945.21</v>
      </c>
      <c r="M31" s="77">
        <v>0</v>
      </c>
      <c r="N31" s="35">
        <f t="shared" si="2"/>
        <v>525000</v>
      </c>
      <c r="O31" s="35">
        <f t="shared" si="3"/>
        <v>0</v>
      </c>
      <c r="P31" s="57">
        <f t="shared" si="6"/>
        <v>525000</v>
      </c>
      <c r="Q31" s="53">
        <f t="shared" si="7"/>
        <v>472500</v>
      </c>
    </row>
    <row r="32" spans="2:17" s="14" customFormat="1" hidden="1" x14ac:dyDescent="0.25">
      <c r="B32" s="45">
        <v>27</v>
      </c>
      <c r="C32" s="22" t="s">
        <v>6465</v>
      </c>
      <c r="D32" s="22">
        <v>1200049260</v>
      </c>
      <c r="E32" s="23" t="s">
        <v>3305</v>
      </c>
      <c r="F32" s="22">
        <v>2010</v>
      </c>
      <c r="G32" s="38">
        <v>44389</v>
      </c>
      <c r="H32" s="22">
        <f t="shared" si="0"/>
        <v>11</v>
      </c>
      <c r="I32" s="22">
        <v>15</v>
      </c>
      <c r="J32" s="39">
        <f t="shared" si="1"/>
        <v>6.3333333333333325E-2</v>
      </c>
      <c r="K32" s="35">
        <v>200489.21</v>
      </c>
      <c r="L32" s="35">
        <v>57663.63</v>
      </c>
      <c r="M32" s="77">
        <v>0.38</v>
      </c>
      <c r="N32" s="35">
        <f t="shared" si="2"/>
        <v>276675.10979999998</v>
      </c>
      <c r="O32" s="35">
        <f t="shared" si="3"/>
        <v>192750.32649399995</v>
      </c>
      <c r="P32" s="57">
        <f t="shared" si="6"/>
        <v>83924.783306000027</v>
      </c>
      <c r="Q32" s="53">
        <f t="shared" si="7"/>
        <v>75532.304975400024</v>
      </c>
    </row>
    <row r="33" spans="2:17" hidden="1" x14ac:dyDescent="0.25">
      <c r="B33" s="45">
        <v>28</v>
      </c>
      <c r="C33" s="22" t="s">
        <v>6465</v>
      </c>
      <c r="D33" s="22">
        <v>1200163900</v>
      </c>
      <c r="E33" s="23" t="s">
        <v>3306</v>
      </c>
      <c r="F33" s="22">
        <v>2020</v>
      </c>
      <c r="G33" s="38">
        <v>44389</v>
      </c>
      <c r="H33" s="22">
        <f t="shared" si="0"/>
        <v>1</v>
      </c>
      <c r="I33" s="22">
        <v>15</v>
      </c>
      <c r="J33" s="39">
        <f t="shared" si="1"/>
        <v>6.3333333333333325E-2</v>
      </c>
      <c r="K33" s="35">
        <v>977593</v>
      </c>
      <c r="L33" s="35">
        <v>894049.38</v>
      </c>
      <c r="M33" s="77">
        <v>0</v>
      </c>
      <c r="N33" s="35">
        <f t="shared" si="2"/>
        <v>977593</v>
      </c>
      <c r="O33" s="35">
        <f t="shared" si="3"/>
        <v>61914.223333333328</v>
      </c>
      <c r="P33" s="57">
        <f t="shared" si="6"/>
        <v>915678.77666666661</v>
      </c>
      <c r="Q33" s="53">
        <f t="shared" si="7"/>
        <v>824110.89899999998</v>
      </c>
    </row>
    <row r="34" spans="2:17" hidden="1" x14ac:dyDescent="0.25">
      <c r="B34" s="45">
        <v>29</v>
      </c>
      <c r="C34" s="22" t="s">
        <v>6465</v>
      </c>
      <c r="D34" s="22">
        <v>1200163920</v>
      </c>
      <c r="E34" s="23" t="s">
        <v>3307</v>
      </c>
      <c r="F34" s="22">
        <v>2020</v>
      </c>
      <c r="G34" s="38">
        <v>44389</v>
      </c>
      <c r="H34" s="22">
        <f t="shared" si="0"/>
        <v>1</v>
      </c>
      <c r="I34" s="22">
        <v>15</v>
      </c>
      <c r="J34" s="39">
        <f t="shared" si="1"/>
        <v>6.3333333333333325E-2</v>
      </c>
      <c r="K34" s="35">
        <v>907989.5</v>
      </c>
      <c r="L34" s="35">
        <v>830394.09</v>
      </c>
      <c r="M34" s="77">
        <v>0</v>
      </c>
      <c r="N34" s="35">
        <f t="shared" si="2"/>
        <v>907989.5</v>
      </c>
      <c r="O34" s="35">
        <f t="shared" si="3"/>
        <v>57506.001666666656</v>
      </c>
      <c r="P34" s="57">
        <f t="shared" si="6"/>
        <v>850483.49833333329</v>
      </c>
      <c r="Q34" s="53">
        <f t="shared" si="7"/>
        <v>765435.14850000001</v>
      </c>
    </row>
    <row r="35" spans="2:17" hidden="1" x14ac:dyDescent="0.25">
      <c r="B35" s="45">
        <v>30</v>
      </c>
      <c r="C35" s="22" t="s">
        <v>6465</v>
      </c>
      <c r="D35" s="22">
        <v>1200163910</v>
      </c>
      <c r="E35" s="23" t="s">
        <v>3308</v>
      </c>
      <c r="F35" s="22">
        <v>2020</v>
      </c>
      <c r="G35" s="38">
        <v>44389</v>
      </c>
      <c r="H35" s="22">
        <f t="shared" si="0"/>
        <v>1</v>
      </c>
      <c r="I35" s="22">
        <v>15</v>
      </c>
      <c r="J35" s="39">
        <f t="shared" si="1"/>
        <v>6.3333333333333325E-2</v>
      </c>
      <c r="K35" s="35">
        <v>875817</v>
      </c>
      <c r="L35" s="35">
        <v>800971.01</v>
      </c>
      <c r="M35" s="77">
        <v>0</v>
      </c>
      <c r="N35" s="35">
        <f t="shared" si="2"/>
        <v>875817</v>
      </c>
      <c r="O35" s="35">
        <f t="shared" si="3"/>
        <v>55468.409999999989</v>
      </c>
      <c r="P35" s="57">
        <f t="shared" si="6"/>
        <v>820348.59</v>
      </c>
      <c r="Q35" s="53">
        <f t="shared" si="7"/>
        <v>738313.73100000003</v>
      </c>
    </row>
    <row r="36" spans="2:17" s="14" customFormat="1" hidden="1" x14ac:dyDescent="0.25">
      <c r="B36" s="45">
        <v>31</v>
      </c>
      <c r="C36" s="22" t="s">
        <v>6466</v>
      </c>
      <c r="D36" s="22">
        <v>1200028540</v>
      </c>
      <c r="E36" s="23" t="s">
        <v>4650</v>
      </c>
      <c r="F36" s="22">
        <v>2006</v>
      </c>
      <c r="G36" s="38">
        <v>44389</v>
      </c>
      <c r="H36" s="22">
        <f t="shared" si="0"/>
        <v>15</v>
      </c>
      <c r="I36" s="22">
        <v>15</v>
      </c>
      <c r="J36" s="39">
        <f t="shared" si="1"/>
        <v>6.3333333333333325E-2</v>
      </c>
      <c r="K36" s="35">
        <v>161430.99</v>
      </c>
      <c r="L36" s="35">
        <v>108.42</v>
      </c>
      <c r="M36" s="36">
        <v>0.63</v>
      </c>
      <c r="N36" s="35">
        <f t="shared" si="2"/>
        <v>263132.51369999995</v>
      </c>
      <c r="O36" s="35">
        <f t="shared" si="3"/>
        <v>249975.88801499992</v>
      </c>
      <c r="P36" s="57">
        <f t="shared" si="6"/>
        <v>13156.625685000035</v>
      </c>
      <c r="Q36" s="53">
        <f t="shared" si="7"/>
        <v>13156.625685000035</v>
      </c>
    </row>
    <row r="37" spans="2:17" hidden="1" x14ac:dyDescent="0.25">
      <c r="B37" s="46">
        <v>32</v>
      </c>
      <c r="C37" s="47" t="s">
        <v>6466</v>
      </c>
      <c r="D37" s="47">
        <v>1200025420</v>
      </c>
      <c r="E37" s="48" t="s">
        <v>4651</v>
      </c>
      <c r="F37" s="47">
        <v>2006</v>
      </c>
      <c r="G37" s="49">
        <v>44389</v>
      </c>
      <c r="H37" s="47">
        <f t="shared" si="0"/>
        <v>15</v>
      </c>
      <c r="I37" s="47">
        <v>15</v>
      </c>
      <c r="J37" s="50">
        <f t="shared" si="1"/>
        <v>6.3333333333333325E-2</v>
      </c>
      <c r="K37" s="51">
        <v>69303.39</v>
      </c>
      <c r="L37" s="51">
        <v>46.55</v>
      </c>
      <c r="M37" s="52">
        <v>0.63</v>
      </c>
      <c r="N37" s="51">
        <f t="shared" si="2"/>
        <v>112964.5257</v>
      </c>
      <c r="O37" s="51">
        <f t="shared" si="3"/>
        <v>107316.29941499999</v>
      </c>
      <c r="P37" s="57">
        <f t="shared" si="6"/>
        <v>5648.2262850000116</v>
      </c>
      <c r="Q37" s="53">
        <f t="shared" si="7"/>
        <v>5083.4036565000106</v>
      </c>
    </row>
    <row r="38" spans="2:17" s="42" customFormat="1" ht="15.75" hidden="1" thickBot="1" x14ac:dyDescent="0.3">
      <c r="B38" s="165" t="s">
        <v>6475</v>
      </c>
      <c r="C38" s="166"/>
      <c r="D38" s="166"/>
      <c r="E38" s="166"/>
      <c r="F38" s="166"/>
      <c r="G38" s="166"/>
      <c r="H38" s="166"/>
      <c r="I38" s="166"/>
      <c r="J38" s="166"/>
      <c r="K38" s="58">
        <f>SUM(K6:K37)</f>
        <v>9577515.0800000001</v>
      </c>
      <c r="L38" s="58">
        <f>SUM(L6:L37)</f>
        <v>4164587.9299999997</v>
      </c>
      <c r="M38" s="59"/>
      <c r="N38" s="58">
        <f t="shared" ref="N38:Q38" si="8">SUM(N6:N37)</f>
        <v>9991099.9591999967</v>
      </c>
      <c r="O38" s="58">
        <f t="shared" si="8"/>
        <v>5100131.5502573336</v>
      </c>
      <c r="P38" s="58">
        <f t="shared" si="8"/>
        <v>5292368.4800759992</v>
      </c>
      <c r="Q38" s="60">
        <f t="shared" si="8"/>
        <v>4777693.2452369006</v>
      </c>
    </row>
    <row r="39" spans="2:17" x14ac:dyDescent="0.25">
      <c r="D39" s="17"/>
      <c r="E39" s="17"/>
      <c r="F39" s="17"/>
      <c r="K39" s="18"/>
      <c r="L39" s="18"/>
    </row>
    <row r="40" spans="2:17" x14ac:dyDescent="0.25">
      <c r="D40" s="4"/>
      <c r="E40" s="4"/>
      <c r="F40" s="4"/>
      <c r="K40" s="5"/>
      <c r="L40" s="5"/>
    </row>
    <row r="41" spans="2:17" x14ac:dyDescent="0.25">
      <c r="D41" s="4"/>
      <c r="E41" s="4"/>
      <c r="F41" s="4"/>
      <c r="K41" s="5"/>
      <c r="L41" s="5"/>
    </row>
    <row r="42" spans="2:17" x14ac:dyDescent="0.25">
      <c r="D42" s="4"/>
      <c r="E42" s="4"/>
      <c r="F42" s="4"/>
      <c r="K42" s="5"/>
      <c r="L42" s="5"/>
    </row>
    <row r="43" spans="2:17" x14ac:dyDescent="0.25">
      <c r="D43" s="4"/>
      <c r="E43" s="4"/>
      <c r="F43" s="4"/>
      <c r="K43" s="5"/>
      <c r="L43" s="5"/>
    </row>
    <row r="44" spans="2:17" x14ac:dyDescent="0.25">
      <c r="D44" s="4"/>
      <c r="E44" s="4"/>
      <c r="F44" s="4"/>
      <c r="K44" s="5"/>
      <c r="L44" s="5"/>
    </row>
    <row r="45" spans="2:17" x14ac:dyDescent="0.25">
      <c r="D45" s="4"/>
      <c r="E45" s="4"/>
      <c r="F45" s="4"/>
      <c r="K45" s="5"/>
      <c r="L45" s="5"/>
    </row>
    <row r="46" spans="2:17" x14ac:dyDescent="0.25">
      <c r="D46" s="4"/>
      <c r="E46" s="4"/>
      <c r="F46" s="4"/>
      <c r="K46" s="5"/>
      <c r="L46" s="5"/>
    </row>
    <row r="47" spans="2:17" x14ac:dyDescent="0.25">
      <c r="D47" s="4"/>
      <c r="E47" s="4"/>
      <c r="F47" s="4"/>
      <c r="K47" s="5"/>
      <c r="L47" s="5"/>
    </row>
    <row r="48" spans="2:17" x14ac:dyDescent="0.25">
      <c r="D48" s="4"/>
      <c r="E48" s="4"/>
      <c r="F48" s="4"/>
      <c r="K48" s="5"/>
      <c r="L48" s="5"/>
    </row>
    <row r="49" spans="4:12" x14ac:dyDescent="0.25">
      <c r="D49" s="4"/>
      <c r="E49" s="4"/>
      <c r="F49" s="4"/>
      <c r="K49" s="5"/>
      <c r="L49" s="5"/>
    </row>
    <row r="50" spans="4:12" x14ac:dyDescent="0.25">
      <c r="D50" s="4"/>
      <c r="E50" s="4"/>
      <c r="F50" s="4"/>
      <c r="K50" s="5"/>
      <c r="L50" s="5"/>
    </row>
    <row r="51" spans="4:12" x14ac:dyDescent="0.25">
      <c r="D51" s="4"/>
      <c r="E51" s="4"/>
      <c r="F51" s="4"/>
      <c r="K51" s="5"/>
      <c r="L51" s="5"/>
    </row>
    <row r="52" spans="4:12" x14ac:dyDescent="0.25">
      <c r="D52" s="4"/>
      <c r="E52" s="4"/>
      <c r="F52" s="4"/>
      <c r="K52" s="5"/>
      <c r="L52" s="5"/>
    </row>
    <row r="53" spans="4:12" x14ac:dyDescent="0.25">
      <c r="D53" s="4"/>
      <c r="E53" s="4"/>
      <c r="F53" s="4"/>
      <c r="K53" s="5"/>
      <c r="L53" s="5"/>
    </row>
    <row r="54" spans="4:12" x14ac:dyDescent="0.25">
      <c r="D54" s="4"/>
      <c r="E54" s="4"/>
      <c r="F54" s="4"/>
      <c r="K54" s="5"/>
      <c r="L54" s="5"/>
    </row>
    <row r="55" spans="4:12" x14ac:dyDescent="0.25">
      <c r="D55" s="4"/>
      <c r="E55" s="4"/>
      <c r="F55" s="4"/>
      <c r="K55" s="5"/>
      <c r="L55" s="5"/>
    </row>
    <row r="56" spans="4:12" x14ac:dyDescent="0.25">
      <c r="D56" s="4"/>
      <c r="E56" s="4"/>
      <c r="F56" s="4"/>
      <c r="K56" s="5"/>
      <c r="L56" s="5"/>
    </row>
    <row r="57" spans="4:12" x14ac:dyDescent="0.25">
      <c r="D57" s="4"/>
      <c r="E57" s="4"/>
      <c r="F57" s="4"/>
      <c r="K57" s="5"/>
      <c r="L57" s="5"/>
    </row>
    <row r="58" spans="4:12" x14ac:dyDescent="0.25">
      <c r="D58" s="4"/>
      <c r="E58" s="4"/>
      <c r="F58" s="4"/>
      <c r="K58" s="5"/>
      <c r="L58" s="5"/>
    </row>
    <row r="59" spans="4:12" x14ac:dyDescent="0.25">
      <c r="D59" s="4"/>
      <c r="E59" s="4"/>
      <c r="F59" s="4"/>
      <c r="K59" s="5"/>
      <c r="L59" s="5"/>
    </row>
    <row r="60" spans="4:12" x14ac:dyDescent="0.25">
      <c r="D60" s="4"/>
      <c r="E60" s="4"/>
      <c r="F60" s="4"/>
      <c r="K60" s="5"/>
      <c r="L60" s="5"/>
    </row>
    <row r="61" spans="4:12" x14ac:dyDescent="0.25">
      <c r="D61" s="4"/>
      <c r="E61" s="4"/>
      <c r="F61" s="4"/>
      <c r="K61" s="5"/>
      <c r="L61" s="5"/>
    </row>
    <row r="62" spans="4:12" x14ac:dyDescent="0.25">
      <c r="D62" s="4"/>
      <c r="E62" s="4"/>
      <c r="F62" s="4"/>
      <c r="K62" s="5"/>
      <c r="L62" s="5"/>
    </row>
    <row r="63" spans="4:12" x14ac:dyDescent="0.25">
      <c r="D63" s="4"/>
      <c r="E63" s="4"/>
      <c r="F63" s="4"/>
      <c r="K63" s="5"/>
      <c r="L63" s="5"/>
    </row>
    <row r="64" spans="4:12" x14ac:dyDescent="0.25">
      <c r="D64" s="4"/>
      <c r="E64" s="4"/>
      <c r="F64" s="4"/>
      <c r="K64" s="5"/>
      <c r="L64" s="5"/>
    </row>
    <row r="65" spans="4:12" x14ac:dyDescent="0.25">
      <c r="D65" s="4"/>
      <c r="E65" s="4"/>
      <c r="F65" s="4"/>
      <c r="K65" s="5"/>
      <c r="L65" s="5"/>
    </row>
    <row r="66" spans="4:12" x14ac:dyDescent="0.25">
      <c r="D66" s="4"/>
      <c r="E66" s="4"/>
      <c r="F66" s="4"/>
      <c r="K66" s="5"/>
      <c r="L66" s="5"/>
    </row>
    <row r="67" spans="4:12" x14ac:dyDescent="0.25">
      <c r="D67" s="4"/>
      <c r="E67" s="4"/>
      <c r="F67" s="4"/>
      <c r="K67" s="5"/>
      <c r="L67" s="5"/>
    </row>
    <row r="68" spans="4:12" x14ac:dyDescent="0.25">
      <c r="D68" s="4"/>
      <c r="E68" s="4"/>
      <c r="F68" s="4"/>
      <c r="K68" s="5"/>
      <c r="L68" s="5"/>
    </row>
    <row r="69" spans="4:12" x14ac:dyDescent="0.25">
      <c r="D69" s="4"/>
      <c r="E69" s="4"/>
      <c r="F69" s="4"/>
      <c r="K69" s="5"/>
      <c r="L69" s="5"/>
    </row>
    <row r="70" spans="4:12" x14ac:dyDescent="0.25">
      <c r="D70" s="4"/>
      <c r="E70" s="4"/>
      <c r="F70" s="4"/>
      <c r="K70" s="5"/>
      <c r="L70" s="5"/>
    </row>
    <row r="71" spans="4:12" x14ac:dyDescent="0.25">
      <c r="D71" s="4"/>
      <c r="E71" s="4"/>
      <c r="F71" s="4"/>
      <c r="K71" s="5"/>
      <c r="L71" s="5"/>
    </row>
    <row r="72" spans="4:12" x14ac:dyDescent="0.25">
      <c r="D72" s="4"/>
      <c r="E72" s="4"/>
      <c r="F72" s="4"/>
      <c r="K72" s="5"/>
      <c r="L72" s="5"/>
    </row>
    <row r="73" spans="4:12" x14ac:dyDescent="0.25">
      <c r="D73" s="4"/>
      <c r="E73" s="4"/>
      <c r="F73" s="4"/>
      <c r="K73" s="5"/>
      <c r="L73" s="5"/>
    </row>
    <row r="74" spans="4:12" x14ac:dyDescent="0.25">
      <c r="D74" s="4"/>
      <c r="E74" s="4"/>
      <c r="F74" s="4"/>
      <c r="K74" s="5"/>
      <c r="L74" s="5"/>
    </row>
    <row r="75" spans="4:12" x14ac:dyDescent="0.25">
      <c r="D75" s="4"/>
      <c r="E75" s="4"/>
      <c r="F75" s="4"/>
      <c r="K75" s="5"/>
      <c r="L75" s="5"/>
    </row>
    <row r="76" spans="4:12" x14ac:dyDescent="0.25">
      <c r="D76" s="4"/>
      <c r="E76" s="4"/>
      <c r="F76" s="4"/>
      <c r="K76" s="5"/>
      <c r="L76" s="5"/>
    </row>
    <row r="77" spans="4:12" x14ac:dyDescent="0.25">
      <c r="D77" s="4"/>
      <c r="E77" s="4"/>
      <c r="F77" s="4"/>
      <c r="K77" s="5"/>
      <c r="L77" s="5"/>
    </row>
    <row r="78" spans="4:12" x14ac:dyDescent="0.25">
      <c r="D78" s="4"/>
      <c r="E78" s="4"/>
      <c r="F78" s="4"/>
      <c r="K78" s="5"/>
      <c r="L78" s="5"/>
    </row>
    <row r="79" spans="4:12" x14ac:dyDescent="0.25">
      <c r="D79" s="4"/>
      <c r="E79" s="4"/>
      <c r="F79" s="4"/>
      <c r="K79" s="5"/>
      <c r="L79" s="5"/>
    </row>
    <row r="80" spans="4:12" x14ac:dyDescent="0.25">
      <c r="D80" s="4"/>
      <c r="E80" s="4"/>
      <c r="F80" s="4"/>
      <c r="K80" s="5"/>
      <c r="L80" s="5"/>
    </row>
    <row r="81" spans="4:12" x14ac:dyDescent="0.25">
      <c r="D81" s="4"/>
      <c r="E81" s="4"/>
      <c r="F81" s="4"/>
      <c r="K81" s="5"/>
      <c r="L81" s="5"/>
    </row>
    <row r="82" spans="4:12" x14ac:dyDescent="0.25">
      <c r="D82" s="4"/>
      <c r="E82" s="4"/>
      <c r="F82" s="4"/>
      <c r="K82" s="5"/>
      <c r="L82" s="5"/>
    </row>
    <row r="83" spans="4:12" x14ac:dyDescent="0.25">
      <c r="D83" s="4"/>
      <c r="E83" s="4"/>
      <c r="F83" s="4"/>
      <c r="K83" s="5"/>
      <c r="L83" s="5"/>
    </row>
    <row r="84" spans="4:12" x14ac:dyDescent="0.25">
      <c r="D84" s="4"/>
      <c r="E84" s="4"/>
      <c r="F84" s="4"/>
      <c r="K84" s="5"/>
      <c r="L84" s="5"/>
    </row>
    <row r="85" spans="4:12" x14ac:dyDescent="0.25">
      <c r="D85" s="4"/>
      <c r="E85" s="4"/>
      <c r="F85" s="4"/>
      <c r="K85" s="5"/>
      <c r="L85" s="5"/>
    </row>
    <row r="86" spans="4:12" x14ac:dyDescent="0.25">
      <c r="D86" s="4"/>
      <c r="E86" s="4"/>
      <c r="F86" s="4"/>
      <c r="K86" s="5"/>
      <c r="L86" s="5"/>
    </row>
    <row r="87" spans="4:12" x14ac:dyDescent="0.25">
      <c r="D87" s="4"/>
      <c r="E87" s="4"/>
      <c r="F87" s="4"/>
      <c r="K87" s="5"/>
      <c r="L87" s="5"/>
    </row>
    <row r="88" spans="4:12" x14ac:dyDescent="0.25">
      <c r="D88" s="4"/>
      <c r="E88" s="4"/>
      <c r="F88" s="4"/>
      <c r="K88" s="5"/>
      <c r="L88" s="5"/>
    </row>
    <row r="89" spans="4:12" x14ac:dyDescent="0.25">
      <c r="D89" s="4"/>
      <c r="E89" s="4"/>
      <c r="F89" s="4"/>
      <c r="K89" s="5"/>
      <c r="L89" s="5"/>
    </row>
    <row r="90" spans="4:12" x14ac:dyDescent="0.25">
      <c r="D90" s="4"/>
      <c r="E90" s="4"/>
      <c r="F90" s="4"/>
      <c r="K90" s="5"/>
      <c r="L90" s="5"/>
    </row>
    <row r="91" spans="4:12" x14ac:dyDescent="0.25">
      <c r="D91" s="4"/>
      <c r="E91" s="4"/>
      <c r="F91" s="4"/>
      <c r="K91" s="5"/>
      <c r="L91" s="5"/>
    </row>
    <row r="92" spans="4:12" x14ac:dyDescent="0.25">
      <c r="D92" s="4"/>
      <c r="E92" s="4"/>
      <c r="F92" s="4"/>
      <c r="K92" s="5"/>
      <c r="L92" s="5"/>
    </row>
    <row r="93" spans="4:12" x14ac:dyDescent="0.25">
      <c r="D93" s="4"/>
      <c r="E93" s="4"/>
      <c r="F93" s="4"/>
      <c r="K93" s="5"/>
      <c r="L93" s="5"/>
    </row>
    <row r="94" spans="4:12" x14ac:dyDescent="0.25">
      <c r="D94" s="4"/>
      <c r="E94" s="4"/>
      <c r="F94" s="4"/>
      <c r="K94" s="5"/>
      <c r="L94" s="5"/>
    </row>
    <row r="95" spans="4:12" x14ac:dyDescent="0.25">
      <c r="D95" s="4"/>
      <c r="E95" s="4"/>
      <c r="F95" s="4"/>
      <c r="K95" s="5"/>
      <c r="L95" s="5"/>
    </row>
    <row r="96" spans="4:12" x14ac:dyDescent="0.25">
      <c r="D96" s="4"/>
      <c r="E96" s="4"/>
      <c r="F96" s="4"/>
      <c r="K96" s="5"/>
      <c r="L96" s="5"/>
    </row>
    <row r="97" spans="4:12" x14ac:dyDescent="0.25">
      <c r="D97" s="4"/>
      <c r="E97" s="4"/>
      <c r="F97" s="4"/>
      <c r="K97" s="5"/>
      <c r="L97" s="5"/>
    </row>
    <row r="98" spans="4:12" x14ac:dyDescent="0.25">
      <c r="D98" s="4"/>
      <c r="E98" s="4"/>
      <c r="F98" s="4"/>
      <c r="K98" s="5"/>
      <c r="L98" s="5"/>
    </row>
    <row r="99" spans="4:12" x14ac:dyDescent="0.25">
      <c r="D99" s="4"/>
      <c r="E99" s="4"/>
      <c r="F99" s="4"/>
      <c r="K99" s="5"/>
      <c r="L99" s="5"/>
    </row>
    <row r="100" spans="4:12" x14ac:dyDescent="0.25">
      <c r="D100" s="4"/>
      <c r="E100" s="4"/>
      <c r="F100" s="4"/>
      <c r="K100" s="5"/>
      <c r="L100" s="5"/>
    </row>
    <row r="101" spans="4:12" x14ac:dyDescent="0.25">
      <c r="D101" s="4"/>
      <c r="E101" s="4"/>
      <c r="F101" s="4"/>
      <c r="K101" s="5"/>
      <c r="L101" s="5"/>
    </row>
    <row r="102" spans="4:12" x14ac:dyDescent="0.25">
      <c r="D102" s="4"/>
      <c r="E102" s="4"/>
      <c r="F102" s="4"/>
      <c r="K102" s="5"/>
      <c r="L102" s="5"/>
    </row>
    <row r="103" spans="4:12" x14ac:dyDescent="0.25">
      <c r="D103" s="4"/>
      <c r="E103" s="4"/>
      <c r="F103" s="4"/>
      <c r="K103" s="5"/>
      <c r="L103" s="5"/>
    </row>
    <row r="104" spans="4:12" x14ac:dyDescent="0.25">
      <c r="D104" s="4"/>
      <c r="E104" s="4"/>
      <c r="F104" s="4"/>
      <c r="K104" s="5"/>
      <c r="L104" s="5"/>
    </row>
    <row r="105" spans="4:12" x14ac:dyDescent="0.25">
      <c r="D105" s="4"/>
      <c r="E105" s="4"/>
      <c r="F105" s="4"/>
      <c r="K105" s="5"/>
      <c r="L105" s="5"/>
    </row>
    <row r="106" spans="4:12" x14ac:dyDescent="0.25">
      <c r="D106" s="4"/>
      <c r="E106" s="4"/>
      <c r="F106" s="4"/>
      <c r="K106" s="5"/>
      <c r="L106" s="5"/>
    </row>
    <row r="107" spans="4:12" x14ac:dyDescent="0.25">
      <c r="D107" s="4"/>
      <c r="E107" s="4"/>
      <c r="F107" s="4"/>
      <c r="K107" s="5"/>
      <c r="L107" s="5"/>
    </row>
    <row r="108" spans="4:12" x14ac:dyDescent="0.25">
      <c r="D108" s="4"/>
      <c r="E108" s="4"/>
      <c r="F108" s="4"/>
      <c r="K108" s="5"/>
      <c r="L108" s="5"/>
    </row>
    <row r="109" spans="4:12" x14ac:dyDescent="0.25">
      <c r="D109" s="4"/>
      <c r="E109" s="4"/>
      <c r="F109" s="4"/>
      <c r="K109" s="5"/>
      <c r="L109" s="5"/>
    </row>
    <row r="110" spans="4:12" x14ac:dyDescent="0.25">
      <c r="D110" s="4"/>
      <c r="E110" s="4"/>
      <c r="F110" s="4"/>
      <c r="K110" s="5"/>
      <c r="L110" s="5"/>
    </row>
    <row r="111" spans="4:12" x14ac:dyDescent="0.25">
      <c r="D111" s="4"/>
      <c r="E111" s="4"/>
      <c r="F111" s="4"/>
      <c r="K111" s="5"/>
      <c r="L111" s="5"/>
    </row>
    <row r="112" spans="4:12" x14ac:dyDescent="0.25">
      <c r="D112" s="4"/>
      <c r="E112" s="4"/>
      <c r="F112" s="4"/>
      <c r="K112" s="5"/>
      <c r="L112" s="5"/>
    </row>
    <row r="113" spans="4:12" x14ac:dyDescent="0.25">
      <c r="D113" s="4"/>
      <c r="E113" s="4"/>
      <c r="F113" s="4"/>
      <c r="K113" s="5"/>
      <c r="L113" s="5"/>
    </row>
    <row r="114" spans="4:12" x14ac:dyDescent="0.25">
      <c r="D114" s="4"/>
      <c r="E114" s="4"/>
      <c r="F114" s="4"/>
      <c r="K114" s="5"/>
      <c r="L114" s="5"/>
    </row>
    <row r="115" spans="4:12" x14ac:dyDescent="0.25">
      <c r="D115" s="4"/>
      <c r="E115" s="4"/>
      <c r="F115" s="4"/>
      <c r="K115" s="5"/>
      <c r="L115" s="5"/>
    </row>
    <row r="116" spans="4:12" x14ac:dyDescent="0.25">
      <c r="D116" s="4"/>
      <c r="E116" s="4"/>
      <c r="F116" s="4"/>
      <c r="K116" s="5"/>
      <c r="L116" s="5"/>
    </row>
    <row r="117" spans="4:12" x14ac:dyDescent="0.25">
      <c r="D117" s="4"/>
      <c r="E117" s="4"/>
      <c r="F117" s="4"/>
      <c r="K117" s="5"/>
      <c r="L117" s="5"/>
    </row>
    <row r="118" spans="4:12" x14ac:dyDescent="0.25">
      <c r="D118" s="4"/>
      <c r="E118" s="4"/>
      <c r="F118" s="4"/>
      <c r="K118" s="5"/>
      <c r="L118" s="5"/>
    </row>
    <row r="119" spans="4:12" x14ac:dyDescent="0.25">
      <c r="D119" s="4"/>
      <c r="E119" s="4"/>
      <c r="F119" s="4"/>
      <c r="K119" s="5"/>
      <c r="L119" s="5"/>
    </row>
    <row r="120" spans="4:12" x14ac:dyDescent="0.25">
      <c r="D120" s="4"/>
      <c r="E120" s="4"/>
      <c r="F120" s="4"/>
      <c r="K120" s="5"/>
      <c r="L120" s="5"/>
    </row>
    <row r="121" spans="4:12" x14ac:dyDescent="0.25">
      <c r="D121" s="4"/>
      <c r="E121" s="4"/>
      <c r="F121" s="4"/>
      <c r="K121" s="5"/>
      <c r="L121" s="5"/>
    </row>
    <row r="122" spans="4:12" x14ac:dyDescent="0.25">
      <c r="D122" s="4"/>
      <c r="E122" s="4"/>
      <c r="F122" s="4"/>
      <c r="K122" s="5"/>
      <c r="L122" s="5"/>
    </row>
    <row r="123" spans="4:12" x14ac:dyDescent="0.25">
      <c r="D123" s="4"/>
      <c r="E123" s="4"/>
      <c r="F123" s="4"/>
      <c r="K123" s="5"/>
      <c r="L123" s="5"/>
    </row>
    <row r="124" spans="4:12" x14ac:dyDescent="0.25">
      <c r="D124" s="4"/>
      <c r="E124" s="4"/>
      <c r="F124" s="4"/>
      <c r="K124" s="5"/>
      <c r="L124" s="5"/>
    </row>
    <row r="125" spans="4:12" x14ac:dyDescent="0.25">
      <c r="D125" s="4"/>
      <c r="E125" s="4"/>
      <c r="F125" s="4"/>
      <c r="K125" s="5"/>
      <c r="L125" s="5"/>
    </row>
    <row r="126" spans="4:12" x14ac:dyDescent="0.25">
      <c r="D126" s="4"/>
      <c r="E126" s="4"/>
      <c r="F126" s="4"/>
      <c r="K126" s="5"/>
      <c r="L126" s="5"/>
    </row>
    <row r="127" spans="4:12" x14ac:dyDescent="0.25">
      <c r="D127" s="4"/>
      <c r="E127" s="4"/>
      <c r="F127" s="4"/>
      <c r="K127" s="5"/>
      <c r="L127" s="5"/>
    </row>
    <row r="128" spans="4:12" x14ac:dyDescent="0.25">
      <c r="D128" s="4"/>
      <c r="E128" s="4"/>
      <c r="F128" s="4"/>
      <c r="K128" s="5"/>
      <c r="L128" s="5"/>
    </row>
    <row r="129" spans="4:12" x14ac:dyDescent="0.25">
      <c r="D129" s="4"/>
      <c r="E129" s="4"/>
      <c r="F129" s="4"/>
      <c r="K129" s="5"/>
      <c r="L129" s="5"/>
    </row>
    <row r="130" spans="4:12" x14ac:dyDescent="0.25">
      <c r="D130" s="4"/>
      <c r="E130" s="4"/>
      <c r="F130" s="4"/>
      <c r="K130" s="5"/>
      <c r="L130" s="5"/>
    </row>
    <row r="131" spans="4:12" x14ac:dyDescent="0.25">
      <c r="D131" s="4"/>
      <c r="E131" s="4"/>
      <c r="F131" s="4"/>
      <c r="K131" s="5"/>
      <c r="L131" s="5"/>
    </row>
    <row r="132" spans="4:12" x14ac:dyDescent="0.25">
      <c r="D132" s="4"/>
      <c r="E132" s="4"/>
      <c r="F132" s="4"/>
      <c r="K132" s="5"/>
      <c r="L132" s="5"/>
    </row>
    <row r="133" spans="4:12" x14ac:dyDescent="0.25">
      <c r="D133" s="4"/>
      <c r="E133" s="4"/>
      <c r="F133" s="4"/>
      <c r="K133" s="5"/>
      <c r="L133" s="5"/>
    </row>
    <row r="134" spans="4:12" x14ac:dyDescent="0.25">
      <c r="D134" s="4"/>
      <c r="E134" s="4"/>
      <c r="F134" s="4"/>
      <c r="K134" s="5"/>
      <c r="L134" s="5"/>
    </row>
    <row r="135" spans="4:12" x14ac:dyDescent="0.25">
      <c r="D135" s="4"/>
      <c r="E135" s="4"/>
      <c r="F135" s="4"/>
      <c r="K135" s="5"/>
      <c r="L135" s="5"/>
    </row>
    <row r="136" spans="4:12" x14ac:dyDescent="0.25">
      <c r="D136" s="4"/>
      <c r="E136" s="4"/>
      <c r="F136" s="4"/>
      <c r="K136" s="5"/>
      <c r="L136" s="5"/>
    </row>
    <row r="137" spans="4:12" x14ac:dyDescent="0.25">
      <c r="D137" s="4"/>
      <c r="E137" s="4"/>
      <c r="F137" s="4"/>
      <c r="K137" s="5"/>
      <c r="L137" s="5"/>
    </row>
    <row r="138" spans="4:12" x14ac:dyDescent="0.25">
      <c r="D138" s="4"/>
      <c r="E138" s="4"/>
      <c r="F138" s="4"/>
      <c r="K138" s="5"/>
      <c r="L138" s="5"/>
    </row>
    <row r="139" spans="4:12" x14ac:dyDescent="0.25">
      <c r="D139" s="4"/>
      <c r="E139" s="4"/>
      <c r="F139" s="4"/>
      <c r="K139" s="5"/>
      <c r="L139" s="5"/>
    </row>
    <row r="140" spans="4:12" x14ac:dyDescent="0.25">
      <c r="D140" s="4"/>
      <c r="E140" s="4"/>
      <c r="F140" s="4"/>
      <c r="K140" s="5"/>
      <c r="L140" s="5"/>
    </row>
    <row r="141" spans="4:12" x14ac:dyDescent="0.25">
      <c r="D141" s="4"/>
      <c r="E141" s="4"/>
      <c r="F141" s="4"/>
      <c r="K141" s="5"/>
      <c r="L141" s="5"/>
    </row>
    <row r="142" spans="4:12" x14ac:dyDescent="0.25">
      <c r="D142" s="4"/>
      <c r="E142" s="4"/>
      <c r="F142" s="4"/>
      <c r="K142" s="5"/>
      <c r="L142" s="5"/>
    </row>
    <row r="143" spans="4:12" x14ac:dyDescent="0.25">
      <c r="D143" s="4"/>
      <c r="E143" s="4"/>
      <c r="F143" s="4"/>
      <c r="K143" s="5"/>
      <c r="L143" s="5"/>
    </row>
    <row r="144" spans="4:12" x14ac:dyDescent="0.25">
      <c r="D144" s="4"/>
      <c r="E144" s="4"/>
      <c r="F144" s="4"/>
      <c r="K144" s="5"/>
      <c r="L144" s="5"/>
    </row>
    <row r="145" spans="4:12" x14ac:dyDescent="0.25">
      <c r="D145" s="4"/>
      <c r="E145" s="4"/>
      <c r="F145" s="4"/>
      <c r="K145" s="5"/>
      <c r="L145" s="5"/>
    </row>
    <row r="146" spans="4:12" x14ac:dyDescent="0.25">
      <c r="D146" s="4"/>
      <c r="E146" s="4"/>
      <c r="F146" s="4"/>
      <c r="K146" s="5"/>
      <c r="L146" s="5"/>
    </row>
    <row r="147" spans="4:12" x14ac:dyDescent="0.25">
      <c r="D147" s="4"/>
      <c r="E147" s="4"/>
      <c r="F147" s="4"/>
      <c r="K147" s="5"/>
      <c r="L147" s="5"/>
    </row>
    <row r="148" spans="4:12" x14ac:dyDescent="0.25">
      <c r="D148" s="4"/>
      <c r="E148" s="4"/>
      <c r="F148" s="4"/>
      <c r="K148" s="5"/>
      <c r="L148" s="5"/>
    </row>
    <row r="149" spans="4:12" x14ac:dyDescent="0.25">
      <c r="D149" s="4"/>
      <c r="E149" s="4"/>
      <c r="F149" s="4"/>
      <c r="K149" s="5"/>
      <c r="L149" s="5"/>
    </row>
    <row r="150" spans="4:12" x14ac:dyDescent="0.25">
      <c r="D150" s="4"/>
      <c r="E150" s="4"/>
      <c r="F150" s="4"/>
      <c r="K150" s="5"/>
      <c r="L150" s="5"/>
    </row>
    <row r="151" spans="4:12" x14ac:dyDescent="0.25">
      <c r="D151" s="4"/>
      <c r="E151" s="4"/>
      <c r="F151" s="4"/>
      <c r="K151" s="5"/>
      <c r="L151" s="5"/>
    </row>
    <row r="152" spans="4:12" x14ac:dyDescent="0.25">
      <c r="D152" s="4"/>
      <c r="E152" s="4"/>
      <c r="F152" s="4"/>
      <c r="K152" s="5"/>
      <c r="L152" s="5"/>
    </row>
    <row r="153" spans="4:12" x14ac:dyDescent="0.25">
      <c r="D153" s="4"/>
      <c r="E153" s="4"/>
      <c r="F153" s="4"/>
      <c r="K153" s="5"/>
      <c r="L153" s="5"/>
    </row>
    <row r="154" spans="4:12" x14ac:dyDescent="0.25">
      <c r="D154" s="4"/>
      <c r="E154" s="4"/>
      <c r="F154" s="4"/>
      <c r="K154" s="5"/>
      <c r="L154" s="5"/>
    </row>
    <row r="155" spans="4:12" x14ac:dyDescent="0.25">
      <c r="D155" s="4"/>
      <c r="E155" s="4"/>
      <c r="F155" s="4"/>
      <c r="K155" s="5"/>
      <c r="L155" s="5"/>
    </row>
    <row r="156" spans="4:12" x14ac:dyDescent="0.25">
      <c r="D156" s="4"/>
      <c r="E156" s="4"/>
      <c r="F156" s="4"/>
      <c r="K156" s="5"/>
      <c r="L156" s="5"/>
    </row>
    <row r="157" spans="4:12" x14ac:dyDescent="0.25">
      <c r="D157" s="4"/>
      <c r="E157" s="4"/>
      <c r="F157" s="4"/>
      <c r="K157" s="5"/>
      <c r="L157" s="5"/>
    </row>
    <row r="158" spans="4:12" x14ac:dyDescent="0.25">
      <c r="D158" s="4"/>
      <c r="E158" s="4"/>
      <c r="F158" s="4"/>
      <c r="K158" s="5"/>
      <c r="L158" s="5"/>
    </row>
    <row r="159" spans="4:12" x14ac:dyDescent="0.25">
      <c r="D159" s="4"/>
      <c r="E159" s="4"/>
      <c r="F159" s="4"/>
      <c r="K159" s="5"/>
      <c r="L159" s="5"/>
    </row>
    <row r="160" spans="4:12" x14ac:dyDescent="0.25">
      <c r="D160" s="4"/>
      <c r="E160" s="4"/>
      <c r="F160" s="4"/>
      <c r="K160" s="5"/>
      <c r="L160" s="5"/>
    </row>
    <row r="161" spans="4:12" x14ac:dyDescent="0.25">
      <c r="D161" s="4"/>
      <c r="E161" s="4"/>
      <c r="F161" s="4"/>
      <c r="K161" s="5"/>
      <c r="L161" s="5"/>
    </row>
    <row r="162" spans="4:12" x14ac:dyDescent="0.25">
      <c r="D162" s="4"/>
      <c r="E162" s="4"/>
      <c r="F162" s="4"/>
      <c r="K162" s="5"/>
      <c r="L162" s="5"/>
    </row>
    <row r="163" spans="4:12" x14ac:dyDescent="0.25">
      <c r="D163" s="4"/>
      <c r="E163" s="4"/>
      <c r="F163" s="4"/>
      <c r="K163" s="5"/>
      <c r="L163" s="5"/>
    </row>
    <row r="164" spans="4:12" x14ac:dyDescent="0.25">
      <c r="D164" s="4"/>
      <c r="E164" s="4"/>
      <c r="F164" s="4"/>
      <c r="K164" s="5"/>
      <c r="L164" s="5"/>
    </row>
    <row r="165" spans="4:12" x14ac:dyDescent="0.25">
      <c r="D165" s="4"/>
      <c r="E165" s="4"/>
      <c r="F165" s="4"/>
      <c r="K165" s="5"/>
      <c r="L165" s="5"/>
    </row>
    <row r="166" spans="4:12" x14ac:dyDescent="0.25">
      <c r="D166" s="4"/>
      <c r="E166" s="4"/>
      <c r="F166" s="4"/>
      <c r="K166" s="5"/>
      <c r="L166" s="5"/>
    </row>
    <row r="167" spans="4:12" x14ac:dyDescent="0.25">
      <c r="D167" s="4"/>
      <c r="E167" s="4"/>
      <c r="F167" s="4"/>
      <c r="K167" s="5"/>
      <c r="L167" s="5"/>
    </row>
    <row r="168" spans="4:12" x14ac:dyDescent="0.25">
      <c r="D168" s="4"/>
      <c r="E168" s="4"/>
      <c r="F168" s="4"/>
      <c r="K168" s="5"/>
      <c r="L168" s="5"/>
    </row>
    <row r="169" spans="4:12" x14ac:dyDescent="0.25">
      <c r="D169" s="4"/>
      <c r="E169" s="4"/>
      <c r="F169" s="4"/>
      <c r="K169" s="5"/>
      <c r="L169" s="5"/>
    </row>
    <row r="170" spans="4:12" x14ac:dyDescent="0.25">
      <c r="D170" s="4"/>
      <c r="E170" s="4"/>
      <c r="F170" s="4"/>
      <c r="K170" s="5"/>
      <c r="L170" s="5"/>
    </row>
    <row r="171" spans="4:12" x14ac:dyDescent="0.25">
      <c r="D171" s="4"/>
      <c r="E171" s="4"/>
      <c r="F171" s="4"/>
      <c r="K171" s="5"/>
      <c r="L171" s="5"/>
    </row>
    <row r="172" spans="4:12" x14ac:dyDescent="0.25">
      <c r="D172" s="4"/>
      <c r="E172" s="4"/>
      <c r="F172" s="4"/>
      <c r="K172" s="5"/>
      <c r="L172" s="5"/>
    </row>
    <row r="173" spans="4:12" x14ac:dyDescent="0.25">
      <c r="D173" s="4"/>
      <c r="E173" s="4"/>
      <c r="F173" s="4"/>
      <c r="K173" s="5"/>
      <c r="L173" s="5"/>
    </row>
    <row r="174" spans="4:12" x14ac:dyDescent="0.25">
      <c r="D174" s="4"/>
      <c r="E174" s="4"/>
      <c r="F174" s="4"/>
      <c r="K174" s="5"/>
      <c r="L174" s="5"/>
    </row>
    <row r="175" spans="4:12" x14ac:dyDescent="0.25">
      <c r="D175" s="4"/>
      <c r="E175" s="4"/>
      <c r="F175" s="4"/>
      <c r="K175" s="5"/>
      <c r="L175" s="5"/>
    </row>
    <row r="176" spans="4:12" x14ac:dyDescent="0.25">
      <c r="D176" s="4"/>
      <c r="E176" s="4"/>
      <c r="F176" s="4"/>
      <c r="K176" s="5"/>
      <c r="L176" s="5"/>
    </row>
    <row r="177" spans="4:12" x14ac:dyDescent="0.25">
      <c r="D177" s="4"/>
      <c r="E177" s="4"/>
      <c r="F177" s="4"/>
      <c r="K177" s="5"/>
      <c r="L177" s="5"/>
    </row>
    <row r="178" spans="4:12" x14ac:dyDescent="0.25">
      <c r="D178" s="4"/>
      <c r="E178" s="4"/>
      <c r="F178" s="4"/>
      <c r="K178" s="5"/>
      <c r="L178" s="5"/>
    </row>
    <row r="179" spans="4:12" x14ac:dyDescent="0.25">
      <c r="D179" s="4"/>
      <c r="E179" s="4"/>
      <c r="F179" s="4"/>
      <c r="K179" s="5"/>
      <c r="L179" s="5"/>
    </row>
    <row r="180" spans="4:12" x14ac:dyDescent="0.25">
      <c r="D180" s="4"/>
      <c r="E180" s="4"/>
      <c r="F180" s="4"/>
      <c r="K180" s="5"/>
      <c r="L180" s="5"/>
    </row>
    <row r="181" spans="4:12" x14ac:dyDescent="0.25">
      <c r="D181" s="4"/>
      <c r="E181" s="4"/>
      <c r="F181" s="4"/>
      <c r="K181" s="5"/>
      <c r="L181" s="5"/>
    </row>
    <row r="182" spans="4:12" x14ac:dyDescent="0.25">
      <c r="D182" s="4"/>
      <c r="E182" s="4"/>
      <c r="F182" s="4"/>
      <c r="K182" s="5"/>
      <c r="L182" s="5"/>
    </row>
    <row r="183" spans="4:12" x14ac:dyDescent="0.25">
      <c r="D183" s="4"/>
      <c r="E183" s="4"/>
      <c r="F183" s="4"/>
      <c r="K183" s="5"/>
      <c r="L183" s="5"/>
    </row>
    <row r="184" spans="4:12" x14ac:dyDescent="0.25">
      <c r="D184" s="4"/>
      <c r="E184" s="4"/>
      <c r="F184" s="4"/>
      <c r="K184" s="5"/>
      <c r="L184" s="5"/>
    </row>
    <row r="185" spans="4:12" x14ac:dyDescent="0.25">
      <c r="D185" s="4"/>
      <c r="E185" s="4"/>
      <c r="F185" s="4"/>
      <c r="K185" s="5"/>
      <c r="L185" s="5"/>
    </row>
    <row r="186" spans="4:12" x14ac:dyDescent="0.25">
      <c r="D186" s="4"/>
      <c r="E186" s="4"/>
      <c r="F186" s="4"/>
      <c r="K186" s="5"/>
      <c r="L186" s="5"/>
    </row>
    <row r="187" spans="4:12" x14ac:dyDescent="0.25">
      <c r="D187" s="4"/>
      <c r="E187" s="4"/>
      <c r="F187" s="4"/>
      <c r="K187" s="5"/>
      <c r="L187" s="5"/>
    </row>
    <row r="188" spans="4:12" x14ac:dyDescent="0.25">
      <c r="D188" s="4"/>
      <c r="E188" s="4"/>
      <c r="F188" s="4"/>
      <c r="K188" s="5"/>
      <c r="L188" s="5"/>
    </row>
    <row r="189" spans="4:12" x14ac:dyDescent="0.25">
      <c r="D189" s="4"/>
      <c r="E189" s="4"/>
      <c r="F189" s="4"/>
      <c r="K189" s="5"/>
      <c r="L189" s="5"/>
    </row>
    <row r="190" spans="4:12" x14ac:dyDescent="0.25">
      <c r="D190" s="4"/>
      <c r="E190" s="4"/>
      <c r="F190" s="4"/>
      <c r="K190" s="5"/>
      <c r="L190" s="5"/>
    </row>
    <row r="191" spans="4:12" x14ac:dyDescent="0.25">
      <c r="D191" s="4"/>
      <c r="E191" s="4"/>
      <c r="F191" s="4"/>
      <c r="K191" s="5"/>
      <c r="L191" s="5"/>
    </row>
    <row r="192" spans="4:12" x14ac:dyDescent="0.25">
      <c r="D192" s="4"/>
      <c r="E192" s="4"/>
      <c r="F192" s="4"/>
      <c r="K192" s="5"/>
      <c r="L192" s="5"/>
    </row>
    <row r="193" spans="4:12" x14ac:dyDescent="0.25">
      <c r="D193" s="4"/>
      <c r="E193" s="4"/>
      <c r="F193" s="4"/>
      <c r="K193" s="5"/>
      <c r="L193" s="5"/>
    </row>
    <row r="194" spans="4:12" x14ac:dyDescent="0.25">
      <c r="D194" s="4"/>
      <c r="E194" s="4"/>
      <c r="F194" s="4"/>
      <c r="K194" s="5"/>
      <c r="L194" s="5"/>
    </row>
    <row r="195" spans="4:12" x14ac:dyDescent="0.25">
      <c r="D195" s="4"/>
      <c r="E195" s="4"/>
      <c r="F195" s="4"/>
      <c r="K195" s="5"/>
      <c r="L195" s="5"/>
    </row>
    <row r="196" spans="4:12" x14ac:dyDescent="0.25">
      <c r="D196" s="4"/>
      <c r="E196" s="4"/>
      <c r="F196" s="4"/>
      <c r="K196" s="5"/>
      <c r="L196" s="5"/>
    </row>
    <row r="197" spans="4:12" x14ac:dyDescent="0.25">
      <c r="D197" s="4"/>
      <c r="E197" s="4"/>
      <c r="F197" s="4"/>
      <c r="K197" s="5"/>
      <c r="L197" s="5"/>
    </row>
    <row r="198" spans="4:12" x14ac:dyDescent="0.25">
      <c r="D198" s="4"/>
      <c r="E198" s="4"/>
      <c r="F198" s="4"/>
      <c r="K198" s="5"/>
      <c r="L198" s="5"/>
    </row>
    <row r="199" spans="4:12" x14ac:dyDescent="0.25">
      <c r="D199" s="4"/>
      <c r="E199" s="4"/>
      <c r="F199" s="4"/>
      <c r="K199" s="5"/>
      <c r="L199" s="5"/>
    </row>
    <row r="200" spans="4:12" x14ac:dyDescent="0.25">
      <c r="D200" s="4"/>
      <c r="E200" s="4"/>
      <c r="F200" s="4"/>
      <c r="K200" s="5"/>
      <c r="L200" s="5"/>
    </row>
    <row r="201" spans="4:12" x14ac:dyDescent="0.25">
      <c r="D201" s="4"/>
      <c r="E201" s="4"/>
      <c r="F201" s="4"/>
      <c r="K201" s="5"/>
      <c r="L201" s="5"/>
    </row>
    <row r="202" spans="4:12" x14ac:dyDescent="0.25">
      <c r="D202" s="4"/>
      <c r="E202" s="4"/>
      <c r="F202" s="4"/>
      <c r="K202" s="5"/>
      <c r="L202" s="5"/>
    </row>
    <row r="203" spans="4:12" x14ac:dyDescent="0.25">
      <c r="D203" s="4"/>
      <c r="E203" s="4"/>
      <c r="F203" s="4"/>
      <c r="K203" s="5"/>
      <c r="L203" s="5"/>
    </row>
    <row r="204" spans="4:12" x14ac:dyDescent="0.25">
      <c r="D204" s="4"/>
      <c r="E204" s="4"/>
      <c r="F204" s="4"/>
      <c r="K204" s="5"/>
      <c r="L204" s="5"/>
    </row>
    <row r="205" spans="4:12" x14ac:dyDescent="0.25">
      <c r="D205" s="4"/>
      <c r="E205" s="4"/>
      <c r="F205" s="4"/>
      <c r="K205" s="5"/>
      <c r="L205" s="5"/>
    </row>
    <row r="206" spans="4:12" x14ac:dyDescent="0.25">
      <c r="D206" s="4"/>
      <c r="E206" s="4"/>
      <c r="F206" s="4"/>
      <c r="K206" s="5"/>
      <c r="L206" s="5"/>
    </row>
    <row r="207" spans="4:12" x14ac:dyDescent="0.25">
      <c r="D207" s="4"/>
      <c r="E207" s="4"/>
      <c r="F207" s="4"/>
      <c r="K207" s="5"/>
      <c r="L207" s="5"/>
    </row>
    <row r="208" spans="4:12" x14ac:dyDescent="0.25">
      <c r="D208" s="4"/>
      <c r="E208" s="4"/>
      <c r="F208" s="4"/>
      <c r="K208" s="5"/>
      <c r="L208" s="5"/>
    </row>
    <row r="209" spans="4:12" x14ac:dyDescent="0.25">
      <c r="D209" s="4"/>
      <c r="E209" s="4"/>
      <c r="F209" s="4"/>
      <c r="K209" s="5"/>
      <c r="L209" s="5"/>
    </row>
    <row r="210" spans="4:12" x14ac:dyDescent="0.25">
      <c r="D210" s="4"/>
      <c r="E210" s="4"/>
      <c r="F210" s="4"/>
      <c r="K210" s="5"/>
      <c r="L210" s="5"/>
    </row>
    <row r="211" spans="4:12" x14ac:dyDescent="0.25">
      <c r="D211" s="4"/>
      <c r="E211" s="4"/>
      <c r="F211" s="4"/>
      <c r="K211" s="5"/>
      <c r="L211" s="5"/>
    </row>
    <row r="212" spans="4:12" x14ac:dyDescent="0.25">
      <c r="D212" s="4"/>
      <c r="E212" s="4"/>
      <c r="F212" s="4"/>
      <c r="K212" s="5"/>
      <c r="L212" s="5"/>
    </row>
    <row r="213" spans="4:12" x14ac:dyDescent="0.25">
      <c r="D213" s="4"/>
      <c r="E213" s="4"/>
      <c r="F213" s="4"/>
      <c r="K213" s="5"/>
      <c r="L213" s="5"/>
    </row>
    <row r="214" spans="4:12" x14ac:dyDescent="0.25">
      <c r="D214" s="4"/>
      <c r="E214" s="4"/>
      <c r="F214" s="4"/>
      <c r="K214" s="5"/>
      <c r="L214" s="5"/>
    </row>
    <row r="215" spans="4:12" x14ac:dyDescent="0.25">
      <c r="D215" s="4"/>
      <c r="E215" s="4"/>
      <c r="F215" s="4"/>
      <c r="K215" s="5"/>
      <c r="L215" s="5"/>
    </row>
    <row r="216" spans="4:12" x14ac:dyDescent="0.25">
      <c r="D216" s="4"/>
      <c r="E216" s="4"/>
      <c r="F216" s="4"/>
      <c r="K216" s="5"/>
      <c r="L216" s="5"/>
    </row>
    <row r="217" spans="4:12" x14ac:dyDescent="0.25">
      <c r="D217" s="4"/>
      <c r="E217" s="4"/>
      <c r="F217" s="4"/>
      <c r="K217" s="5"/>
      <c r="L217" s="5"/>
    </row>
    <row r="218" spans="4:12" x14ac:dyDescent="0.25">
      <c r="D218" s="4"/>
      <c r="E218" s="4"/>
      <c r="F218" s="4"/>
      <c r="K218" s="5"/>
      <c r="L218" s="5"/>
    </row>
    <row r="219" spans="4:12" x14ac:dyDescent="0.25">
      <c r="D219" s="4"/>
      <c r="E219" s="4"/>
      <c r="F219" s="4"/>
      <c r="K219" s="5"/>
      <c r="L219" s="5"/>
    </row>
    <row r="220" spans="4:12" x14ac:dyDescent="0.25">
      <c r="D220" s="4"/>
      <c r="E220" s="4"/>
      <c r="F220" s="4"/>
      <c r="K220" s="5"/>
      <c r="L220" s="5"/>
    </row>
    <row r="221" spans="4:12" x14ac:dyDescent="0.25">
      <c r="D221" s="4"/>
      <c r="E221" s="4"/>
      <c r="F221" s="4"/>
      <c r="K221" s="5"/>
      <c r="L221" s="5"/>
    </row>
    <row r="222" spans="4:12" x14ac:dyDescent="0.25">
      <c r="D222" s="4"/>
      <c r="E222" s="4"/>
      <c r="F222" s="4"/>
      <c r="K222" s="5"/>
      <c r="L222" s="5"/>
    </row>
    <row r="223" spans="4:12" x14ac:dyDescent="0.25">
      <c r="D223" s="4"/>
      <c r="E223" s="4"/>
      <c r="F223" s="4"/>
      <c r="K223" s="5"/>
      <c r="L223" s="5"/>
    </row>
    <row r="224" spans="4:12" x14ac:dyDescent="0.25">
      <c r="D224" s="4"/>
      <c r="E224" s="4"/>
      <c r="F224" s="4"/>
      <c r="K224" s="5"/>
      <c r="L224" s="5"/>
    </row>
    <row r="225" spans="4:12" x14ac:dyDescent="0.25">
      <c r="D225" s="4"/>
      <c r="E225" s="4"/>
      <c r="F225" s="4"/>
      <c r="K225" s="5"/>
      <c r="L225" s="5"/>
    </row>
    <row r="226" spans="4:12" x14ac:dyDescent="0.25">
      <c r="D226" s="4"/>
      <c r="E226" s="4"/>
      <c r="F226" s="4"/>
      <c r="K226" s="5"/>
      <c r="L226" s="5"/>
    </row>
    <row r="227" spans="4:12" x14ac:dyDescent="0.25">
      <c r="D227" s="4"/>
      <c r="E227" s="4"/>
      <c r="F227" s="4"/>
      <c r="K227" s="5"/>
      <c r="L227" s="5"/>
    </row>
    <row r="228" spans="4:12" x14ac:dyDescent="0.25">
      <c r="D228" s="4"/>
      <c r="E228" s="4"/>
      <c r="F228" s="4"/>
      <c r="K228" s="5"/>
      <c r="L228" s="5"/>
    </row>
    <row r="229" spans="4:12" x14ac:dyDescent="0.25">
      <c r="D229" s="4"/>
      <c r="E229" s="4"/>
      <c r="F229" s="4"/>
      <c r="K229" s="5"/>
      <c r="L229" s="5"/>
    </row>
    <row r="230" spans="4:12" x14ac:dyDescent="0.25">
      <c r="D230" s="4"/>
      <c r="E230" s="4"/>
      <c r="F230" s="4"/>
      <c r="K230" s="5"/>
      <c r="L230" s="5"/>
    </row>
    <row r="231" spans="4:12" x14ac:dyDescent="0.25">
      <c r="D231" s="4"/>
      <c r="E231" s="4"/>
      <c r="F231" s="4"/>
      <c r="K231" s="5"/>
      <c r="L231" s="5"/>
    </row>
    <row r="232" spans="4:12" x14ac:dyDescent="0.25">
      <c r="D232" s="4"/>
      <c r="E232" s="4"/>
      <c r="F232" s="4"/>
      <c r="K232" s="5"/>
      <c r="L232" s="5"/>
    </row>
    <row r="233" spans="4:12" x14ac:dyDescent="0.25">
      <c r="D233" s="4"/>
      <c r="E233" s="4"/>
      <c r="F233" s="4"/>
      <c r="K233" s="5"/>
      <c r="L233" s="5"/>
    </row>
    <row r="234" spans="4:12" x14ac:dyDescent="0.25">
      <c r="D234" s="4"/>
      <c r="E234" s="4"/>
      <c r="F234" s="4"/>
      <c r="K234" s="5"/>
      <c r="L234" s="5"/>
    </row>
    <row r="235" spans="4:12" x14ac:dyDescent="0.25">
      <c r="D235" s="4"/>
      <c r="E235" s="4"/>
      <c r="F235" s="4"/>
      <c r="K235" s="5"/>
      <c r="L235" s="5"/>
    </row>
    <row r="236" spans="4:12" x14ac:dyDescent="0.25">
      <c r="D236" s="4"/>
      <c r="E236" s="4"/>
      <c r="F236" s="4"/>
      <c r="K236" s="5"/>
      <c r="L236" s="5"/>
    </row>
    <row r="237" spans="4:12" x14ac:dyDescent="0.25">
      <c r="D237" s="4"/>
      <c r="E237" s="4"/>
      <c r="F237" s="4"/>
      <c r="K237" s="5"/>
      <c r="L237" s="5"/>
    </row>
    <row r="238" spans="4:12" x14ac:dyDescent="0.25">
      <c r="D238" s="4"/>
      <c r="E238" s="4"/>
      <c r="F238" s="4"/>
      <c r="K238" s="5"/>
      <c r="L238" s="5"/>
    </row>
    <row r="239" spans="4:12" x14ac:dyDescent="0.25">
      <c r="D239" s="4"/>
      <c r="E239" s="4"/>
      <c r="F239" s="4"/>
      <c r="K239" s="5"/>
      <c r="L239" s="5"/>
    </row>
    <row r="240" spans="4:12" x14ac:dyDescent="0.25">
      <c r="D240" s="4"/>
      <c r="E240" s="4"/>
      <c r="F240" s="4"/>
      <c r="K240" s="5"/>
      <c r="L240" s="5"/>
    </row>
    <row r="241" spans="4:12" x14ac:dyDescent="0.25">
      <c r="D241" s="4"/>
      <c r="E241" s="4"/>
      <c r="F241" s="4"/>
      <c r="K241" s="5"/>
      <c r="L241" s="5"/>
    </row>
    <row r="242" spans="4:12" x14ac:dyDescent="0.25">
      <c r="D242" s="4"/>
      <c r="E242" s="4"/>
      <c r="F242" s="4"/>
      <c r="K242" s="5"/>
      <c r="L242" s="5"/>
    </row>
    <row r="243" spans="4:12" x14ac:dyDescent="0.25">
      <c r="D243" s="4"/>
      <c r="E243" s="4"/>
      <c r="F243" s="4"/>
      <c r="K243" s="5"/>
      <c r="L243" s="5"/>
    </row>
    <row r="244" spans="4:12" x14ac:dyDescent="0.25">
      <c r="D244" s="4"/>
      <c r="E244" s="4"/>
      <c r="F244" s="4"/>
      <c r="K244" s="5"/>
      <c r="L244" s="5"/>
    </row>
    <row r="245" spans="4:12" x14ac:dyDescent="0.25">
      <c r="D245" s="4"/>
      <c r="E245" s="4"/>
      <c r="F245" s="4"/>
      <c r="K245" s="5"/>
      <c r="L245" s="5"/>
    </row>
    <row r="246" spans="4:12" x14ac:dyDescent="0.25">
      <c r="D246" s="4"/>
      <c r="E246" s="4"/>
      <c r="F246" s="4"/>
      <c r="K246" s="5"/>
      <c r="L246" s="5"/>
    </row>
    <row r="247" spans="4:12" x14ac:dyDescent="0.25">
      <c r="D247" s="4"/>
      <c r="E247" s="4"/>
      <c r="F247" s="4"/>
      <c r="K247" s="5"/>
      <c r="L247" s="5"/>
    </row>
    <row r="248" spans="4:12" x14ac:dyDescent="0.25">
      <c r="D248" s="4"/>
      <c r="E248" s="4"/>
      <c r="F248" s="4"/>
      <c r="K248" s="5"/>
      <c r="L248" s="5"/>
    </row>
    <row r="249" spans="4:12" x14ac:dyDescent="0.25">
      <c r="D249" s="4"/>
      <c r="E249" s="4"/>
      <c r="F249" s="4"/>
      <c r="K249" s="5"/>
      <c r="L249" s="5"/>
    </row>
    <row r="250" spans="4:12" x14ac:dyDescent="0.25">
      <c r="D250" s="4"/>
      <c r="E250" s="4"/>
      <c r="F250" s="4"/>
      <c r="K250" s="5"/>
      <c r="L250" s="5"/>
    </row>
    <row r="251" spans="4:12" x14ac:dyDescent="0.25">
      <c r="D251" s="4"/>
      <c r="E251" s="4"/>
      <c r="F251" s="4"/>
      <c r="K251" s="5"/>
      <c r="L251" s="5"/>
    </row>
    <row r="252" spans="4:12" x14ac:dyDescent="0.25">
      <c r="D252" s="4"/>
      <c r="E252" s="4"/>
      <c r="F252" s="4"/>
      <c r="K252" s="5"/>
      <c r="L252" s="5"/>
    </row>
    <row r="253" spans="4:12" x14ac:dyDescent="0.25">
      <c r="D253" s="4"/>
      <c r="E253" s="4"/>
      <c r="F253" s="4"/>
      <c r="K253" s="5"/>
      <c r="L253" s="5"/>
    </row>
    <row r="254" spans="4:12" x14ac:dyDescent="0.25">
      <c r="D254" s="4"/>
      <c r="E254" s="4"/>
      <c r="F254" s="4"/>
      <c r="K254" s="5"/>
      <c r="L254" s="5"/>
    </row>
    <row r="255" spans="4:12" x14ac:dyDescent="0.25">
      <c r="D255" s="4"/>
      <c r="E255" s="4"/>
      <c r="F255" s="4"/>
      <c r="K255" s="5"/>
      <c r="L255" s="5"/>
    </row>
    <row r="256" spans="4:12" x14ac:dyDescent="0.25">
      <c r="D256" s="4"/>
      <c r="E256" s="4"/>
      <c r="F256" s="4"/>
      <c r="K256" s="5"/>
      <c r="L256" s="5"/>
    </row>
    <row r="257" spans="4:12" x14ac:dyDescent="0.25">
      <c r="D257" s="4"/>
      <c r="E257" s="4"/>
      <c r="F257" s="4"/>
      <c r="K257" s="5"/>
      <c r="L257" s="5"/>
    </row>
    <row r="258" spans="4:12" x14ac:dyDescent="0.25">
      <c r="D258" s="4"/>
      <c r="E258" s="4"/>
      <c r="F258" s="4"/>
      <c r="K258" s="5"/>
      <c r="L258" s="5"/>
    </row>
    <row r="259" spans="4:12" x14ac:dyDescent="0.25">
      <c r="D259" s="4"/>
      <c r="E259" s="4"/>
      <c r="F259" s="4"/>
      <c r="K259" s="5"/>
      <c r="L259" s="5"/>
    </row>
    <row r="260" spans="4:12" x14ac:dyDescent="0.25">
      <c r="D260" s="4"/>
      <c r="E260" s="4"/>
      <c r="F260" s="4"/>
      <c r="K260" s="5"/>
      <c r="L260" s="5"/>
    </row>
    <row r="261" spans="4:12" x14ac:dyDescent="0.25">
      <c r="D261" s="4"/>
      <c r="E261" s="4"/>
      <c r="F261" s="4"/>
      <c r="K261" s="5"/>
      <c r="L261" s="5"/>
    </row>
    <row r="262" spans="4:12" x14ac:dyDescent="0.25">
      <c r="D262" s="4"/>
      <c r="E262" s="4"/>
      <c r="F262" s="4"/>
      <c r="K262" s="5"/>
      <c r="L262" s="5"/>
    </row>
    <row r="263" spans="4:12" x14ac:dyDescent="0.25">
      <c r="D263" s="4"/>
      <c r="E263" s="4"/>
      <c r="F263" s="4"/>
      <c r="K263" s="5"/>
      <c r="L263" s="5"/>
    </row>
    <row r="264" spans="4:12" x14ac:dyDescent="0.25">
      <c r="D264" s="4"/>
      <c r="E264" s="4"/>
      <c r="F264" s="4"/>
      <c r="K264" s="5"/>
      <c r="L264" s="5"/>
    </row>
    <row r="265" spans="4:12" x14ac:dyDescent="0.25">
      <c r="D265" s="4"/>
      <c r="E265" s="4"/>
      <c r="F265" s="4"/>
      <c r="K265" s="5"/>
      <c r="L265" s="5"/>
    </row>
    <row r="266" spans="4:12" x14ac:dyDescent="0.25">
      <c r="D266" s="4"/>
      <c r="E266" s="4"/>
      <c r="F266" s="4"/>
      <c r="K266" s="5"/>
      <c r="L266" s="5"/>
    </row>
    <row r="267" spans="4:12" x14ac:dyDescent="0.25">
      <c r="D267" s="4"/>
      <c r="E267" s="4"/>
      <c r="F267" s="4"/>
      <c r="K267" s="5"/>
      <c r="L267" s="5"/>
    </row>
    <row r="268" spans="4:12" x14ac:dyDescent="0.25">
      <c r="D268" s="4"/>
      <c r="E268" s="4"/>
      <c r="F268" s="4"/>
      <c r="K268" s="5"/>
      <c r="L268" s="5"/>
    </row>
    <row r="269" spans="4:12" x14ac:dyDescent="0.25">
      <c r="D269" s="4"/>
      <c r="E269" s="4"/>
      <c r="F269" s="4"/>
      <c r="K269" s="5"/>
      <c r="L269" s="5"/>
    </row>
    <row r="270" spans="4:12" x14ac:dyDescent="0.25">
      <c r="D270" s="4"/>
      <c r="E270" s="4"/>
      <c r="F270" s="4"/>
      <c r="K270" s="5"/>
      <c r="L270" s="5"/>
    </row>
    <row r="271" spans="4:12" x14ac:dyDescent="0.25">
      <c r="D271" s="4"/>
      <c r="E271" s="4"/>
      <c r="F271" s="4"/>
      <c r="K271" s="5"/>
      <c r="L271" s="5"/>
    </row>
    <row r="272" spans="4:12" x14ac:dyDescent="0.25">
      <c r="D272" s="4"/>
      <c r="E272" s="4"/>
      <c r="F272" s="4"/>
      <c r="K272" s="5"/>
      <c r="L272" s="5"/>
    </row>
    <row r="273" spans="4:12" x14ac:dyDescent="0.25">
      <c r="D273" s="4"/>
      <c r="E273" s="4"/>
      <c r="F273" s="4"/>
      <c r="K273" s="5"/>
      <c r="L273" s="5"/>
    </row>
    <row r="274" spans="4:12" x14ac:dyDescent="0.25">
      <c r="D274" s="4"/>
      <c r="E274" s="4"/>
      <c r="F274" s="4"/>
      <c r="K274" s="5"/>
      <c r="L274" s="5"/>
    </row>
    <row r="275" spans="4:12" x14ac:dyDescent="0.25">
      <c r="D275" s="4"/>
      <c r="E275" s="4"/>
      <c r="F275" s="4"/>
      <c r="K275" s="5"/>
      <c r="L275" s="5"/>
    </row>
    <row r="276" spans="4:12" x14ac:dyDescent="0.25">
      <c r="D276" s="4"/>
      <c r="E276" s="4"/>
      <c r="F276" s="4"/>
      <c r="K276" s="5"/>
      <c r="L276" s="5"/>
    </row>
    <row r="277" spans="4:12" x14ac:dyDescent="0.25">
      <c r="D277" s="4"/>
      <c r="E277" s="4"/>
      <c r="F277" s="4"/>
      <c r="K277" s="5"/>
      <c r="L277" s="5"/>
    </row>
    <row r="278" spans="4:12" x14ac:dyDescent="0.25">
      <c r="D278" s="4"/>
      <c r="E278" s="4"/>
      <c r="F278" s="4"/>
      <c r="K278" s="5"/>
      <c r="L278" s="5"/>
    </row>
    <row r="279" spans="4:12" x14ac:dyDescent="0.25">
      <c r="D279" s="4"/>
      <c r="E279" s="4"/>
      <c r="F279" s="4"/>
      <c r="K279" s="5"/>
      <c r="L279" s="5"/>
    </row>
    <row r="280" spans="4:12" x14ac:dyDescent="0.25">
      <c r="D280" s="4"/>
      <c r="E280" s="4"/>
      <c r="F280" s="4"/>
      <c r="K280" s="5"/>
      <c r="L280" s="5"/>
    </row>
    <row r="281" spans="4:12" x14ac:dyDescent="0.25">
      <c r="D281" s="4"/>
      <c r="E281" s="4"/>
      <c r="F281" s="4"/>
      <c r="K281" s="5"/>
      <c r="L281" s="5"/>
    </row>
    <row r="282" spans="4:12" x14ac:dyDescent="0.25">
      <c r="D282" s="4"/>
      <c r="E282" s="4"/>
      <c r="F282" s="4"/>
      <c r="K282" s="5"/>
      <c r="L282" s="5"/>
    </row>
    <row r="283" spans="4:12" x14ac:dyDescent="0.25">
      <c r="D283" s="4"/>
      <c r="E283" s="4"/>
      <c r="F283" s="4"/>
      <c r="K283" s="5"/>
      <c r="L283" s="5"/>
    </row>
    <row r="284" spans="4:12" x14ac:dyDescent="0.25">
      <c r="D284" s="4"/>
      <c r="E284" s="4"/>
      <c r="F284" s="4"/>
      <c r="K284" s="5"/>
      <c r="L284" s="5"/>
    </row>
    <row r="285" spans="4:12" x14ac:dyDescent="0.25">
      <c r="D285" s="4"/>
      <c r="E285" s="4"/>
      <c r="F285" s="4"/>
      <c r="K285" s="5"/>
      <c r="L285" s="5"/>
    </row>
    <row r="286" spans="4:12" x14ac:dyDescent="0.25">
      <c r="D286" s="4"/>
      <c r="E286" s="4"/>
      <c r="F286" s="4"/>
      <c r="K286" s="5"/>
      <c r="L286" s="5"/>
    </row>
    <row r="287" spans="4:12" x14ac:dyDescent="0.25">
      <c r="D287" s="4"/>
      <c r="E287" s="4"/>
      <c r="F287" s="4"/>
      <c r="K287" s="5"/>
      <c r="L287" s="5"/>
    </row>
    <row r="288" spans="4:12" x14ac:dyDescent="0.25">
      <c r="D288" s="4"/>
      <c r="E288" s="4"/>
      <c r="F288" s="4"/>
      <c r="K288" s="5"/>
      <c r="L288" s="5"/>
    </row>
    <row r="289" spans="4:12" x14ac:dyDescent="0.25">
      <c r="D289" s="4"/>
      <c r="E289" s="4"/>
      <c r="F289" s="4"/>
      <c r="K289" s="5"/>
      <c r="L289" s="5"/>
    </row>
    <row r="290" spans="4:12" x14ac:dyDescent="0.25">
      <c r="D290" s="4"/>
      <c r="E290" s="4"/>
      <c r="F290" s="4"/>
      <c r="K290" s="5"/>
      <c r="L290" s="5"/>
    </row>
    <row r="291" spans="4:12" x14ac:dyDescent="0.25">
      <c r="D291" s="4"/>
      <c r="E291" s="4"/>
      <c r="F291" s="4"/>
      <c r="K291" s="5"/>
      <c r="L291" s="5"/>
    </row>
    <row r="292" spans="4:12" x14ac:dyDescent="0.25">
      <c r="D292" s="4"/>
      <c r="E292" s="4"/>
      <c r="F292" s="4"/>
      <c r="K292" s="5"/>
      <c r="L292" s="5"/>
    </row>
    <row r="293" spans="4:12" x14ac:dyDescent="0.25">
      <c r="D293" s="4"/>
      <c r="E293" s="4"/>
      <c r="F293" s="4"/>
      <c r="K293" s="5"/>
      <c r="L293" s="5"/>
    </row>
    <row r="294" spans="4:12" x14ac:dyDescent="0.25">
      <c r="D294" s="4"/>
      <c r="E294" s="4"/>
      <c r="F294" s="4"/>
      <c r="K294" s="5"/>
      <c r="L294" s="5"/>
    </row>
    <row r="295" spans="4:12" x14ac:dyDescent="0.25">
      <c r="D295" s="4"/>
      <c r="E295" s="4"/>
      <c r="F295" s="4"/>
      <c r="K295" s="5"/>
      <c r="L295" s="5"/>
    </row>
    <row r="296" spans="4:12" x14ac:dyDescent="0.25">
      <c r="D296" s="4"/>
      <c r="E296" s="4"/>
      <c r="F296" s="4"/>
      <c r="K296" s="5"/>
      <c r="L296" s="5"/>
    </row>
    <row r="297" spans="4:12" x14ac:dyDescent="0.25">
      <c r="D297" s="4"/>
      <c r="E297" s="4"/>
      <c r="F297" s="4"/>
      <c r="K297" s="5"/>
      <c r="L297" s="5"/>
    </row>
    <row r="298" spans="4:12" x14ac:dyDescent="0.25">
      <c r="D298" s="4"/>
      <c r="E298" s="4"/>
      <c r="F298" s="4"/>
      <c r="K298" s="5"/>
      <c r="L298" s="5"/>
    </row>
    <row r="299" spans="4:12" x14ac:dyDescent="0.25">
      <c r="D299" s="4"/>
      <c r="E299" s="4"/>
      <c r="F299" s="4"/>
      <c r="K299" s="5"/>
      <c r="L299" s="5"/>
    </row>
    <row r="300" spans="4:12" x14ac:dyDescent="0.25">
      <c r="D300" s="4"/>
      <c r="E300" s="4"/>
      <c r="F300" s="4"/>
      <c r="K300" s="5"/>
      <c r="L300" s="5"/>
    </row>
    <row r="301" spans="4:12" x14ac:dyDescent="0.25">
      <c r="D301" s="4"/>
      <c r="E301" s="4"/>
      <c r="F301" s="4"/>
      <c r="K301" s="5"/>
      <c r="L301" s="5"/>
    </row>
    <row r="302" spans="4:12" x14ac:dyDescent="0.25">
      <c r="D302" s="4"/>
      <c r="E302" s="4"/>
      <c r="F302" s="4"/>
      <c r="K302" s="5"/>
      <c r="L302" s="5"/>
    </row>
    <row r="303" spans="4:12" x14ac:dyDescent="0.25">
      <c r="D303" s="4"/>
      <c r="E303" s="4"/>
      <c r="F303" s="4"/>
      <c r="K303" s="5"/>
      <c r="L303" s="5"/>
    </row>
    <row r="304" spans="4:12" x14ac:dyDescent="0.25">
      <c r="D304" s="4"/>
      <c r="E304" s="4"/>
      <c r="F304" s="4"/>
      <c r="K304" s="5"/>
      <c r="L304" s="5"/>
    </row>
    <row r="305" spans="4:12" x14ac:dyDescent="0.25">
      <c r="D305" s="4"/>
      <c r="E305" s="4"/>
      <c r="F305" s="4"/>
      <c r="K305" s="5"/>
      <c r="L305" s="5"/>
    </row>
    <row r="306" spans="4:12" x14ac:dyDescent="0.25">
      <c r="D306" s="4"/>
      <c r="E306" s="4"/>
      <c r="F306" s="4"/>
      <c r="K306" s="5"/>
      <c r="L306" s="5"/>
    </row>
    <row r="307" spans="4:12" x14ac:dyDescent="0.25">
      <c r="D307" s="4"/>
      <c r="E307" s="4"/>
      <c r="F307" s="4"/>
      <c r="K307" s="5"/>
      <c r="L307" s="5"/>
    </row>
    <row r="308" spans="4:12" x14ac:dyDescent="0.25">
      <c r="D308" s="4"/>
      <c r="E308" s="4"/>
      <c r="F308" s="4"/>
      <c r="K308" s="5"/>
      <c r="L308" s="5"/>
    </row>
    <row r="309" spans="4:12" x14ac:dyDescent="0.25">
      <c r="D309" s="4"/>
      <c r="E309" s="4"/>
      <c r="F309" s="4"/>
      <c r="K309" s="5"/>
      <c r="L309" s="5"/>
    </row>
    <row r="310" spans="4:12" x14ac:dyDescent="0.25">
      <c r="D310" s="4"/>
      <c r="E310" s="4"/>
      <c r="F310" s="4"/>
      <c r="K310" s="5"/>
      <c r="L310" s="5"/>
    </row>
    <row r="311" spans="4:12" x14ac:dyDescent="0.25">
      <c r="D311" s="4"/>
      <c r="E311" s="4"/>
      <c r="F311" s="4"/>
      <c r="K311" s="5"/>
      <c r="L311" s="5"/>
    </row>
    <row r="312" spans="4:12" x14ac:dyDescent="0.25">
      <c r="D312" s="4"/>
      <c r="E312" s="4"/>
      <c r="F312" s="4"/>
      <c r="K312" s="5"/>
      <c r="L312" s="5"/>
    </row>
    <row r="313" spans="4:12" x14ac:dyDescent="0.25">
      <c r="D313" s="4"/>
      <c r="E313" s="4"/>
      <c r="F313" s="4"/>
      <c r="K313" s="5"/>
      <c r="L313" s="5"/>
    </row>
    <row r="314" spans="4:12" x14ac:dyDescent="0.25">
      <c r="D314" s="4"/>
      <c r="E314" s="4"/>
      <c r="F314" s="4"/>
      <c r="K314" s="5"/>
      <c r="L314" s="5"/>
    </row>
    <row r="315" spans="4:12" x14ac:dyDescent="0.25">
      <c r="D315" s="4"/>
      <c r="E315" s="4"/>
      <c r="F315" s="4"/>
      <c r="K315" s="5"/>
      <c r="L315" s="5"/>
    </row>
    <row r="316" spans="4:12" x14ac:dyDescent="0.25">
      <c r="D316" s="4"/>
      <c r="E316" s="4"/>
      <c r="F316" s="4"/>
      <c r="K316" s="5"/>
      <c r="L316" s="5"/>
    </row>
    <row r="317" spans="4:12" x14ac:dyDescent="0.25">
      <c r="D317" s="4"/>
      <c r="E317" s="4"/>
      <c r="F317" s="4"/>
      <c r="K317" s="5"/>
      <c r="L317" s="5"/>
    </row>
    <row r="318" spans="4:12" x14ac:dyDescent="0.25">
      <c r="D318" s="4"/>
      <c r="E318" s="4"/>
      <c r="F318" s="4"/>
      <c r="K318" s="5"/>
      <c r="L318" s="5"/>
    </row>
    <row r="319" spans="4:12" x14ac:dyDescent="0.25">
      <c r="D319" s="4"/>
      <c r="E319" s="4"/>
      <c r="F319" s="4"/>
      <c r="K319" s="5"/>
      <c r="L319" s="5"/>
    </row>
    <row r="320" spans="4:12" x14ac:dyDescent="0.25">
      <c r="D320" s="4"/>
      <c r="E320" s="4"/>
      <c r="F320" s="4"/>
      <c r="K320" s="5"/>
      <c r="L320" s="5"/>
    </row>
    <row r="321" spans="4:12" x14ac:dyDescent="0.25">
      <c r="D321" s="4"/>
      <c r="E321" s="4"/>
      <c r="F321" s="4"/>
      <c r="K321" s="5"/>
      <c r="L321" s="5"/>
    </row>
    <row r="322" spans="4:12" x14ac:dyDescent="0.25">
      <c r="D322" s="4"/>
      <c r="E322" s="4"/>
      <c r="F322" s="4"/>
      <c r="K322" s="5"/>
      <c r="L322" s="5"/>
    </row>
    <row r="323" spans="4:12" x14ac:dyDescent="0.25">
      <c r="D323" s="4"/>
      <c r="E323" s="4"/>
      <c r="F323" s="4"/>
      <c r="K323" s="5"/>
      <c r="L323" s="5"/>
    </row>
    <row r="324" spans="4:12" x14ac:dyDescent="0.25">
      <c r="D324" s="4"/>
      <c r="E324" s="4"/>
      <c r="F324" s="4"/>
      <c r="K324" s="5"/>
      <c r="L324" s="5"/>
    </row>
    <row r="325" spans="4:12" x14ac:dyDescent="0.25">
      <c r="D325" s="4"/>
      <c r="E325" s="4"/>
      <c r="F325" s="4"/>
      <c r="K325" s="5"/>
      <c r="L325" s="5"/>
    </row>
    <row r="326" spans="4:12" x14ac:dyDescent="0.25">
      <c r="D326" s="4"/>
      <c r="E326" s="4"/>
      <c r="F326" s="4"/>
      <c r="K326" s="5"/>
      <c r="L326" s="5"/>
    </row>
    <row r="327" spans="4:12" x14ac:dyDescent="0.25">
      <c r="D327" s="4"/>
      <c r="E327" s="4"/>
      <c r="F327" s="4"/>
      <c r="K327" s="5"/>
      <c r="L327" s="5"/>
    </row>
    <row r="328" spans="4:12" x14ac:dyDescent="0.25">
      <c r="D328" s="4"/>
      <c r="E328" s="4"/>
      <c r="F328" s="4"/>
      <c r="K328" s="5"/>
      <c r="L328" s="5"/>
    </row>
    <row r="329" spans="4:12" x14ac:dyDescent="0.25">
      <c r="D329" s="4"/>
      <c r="E329" s="4"/>
      <c r="F329" s="4"/>
      <c r="K329" s="5"/>
      <c r="L329" s="5"/>
    </row>
    <row r="330" spans="4:12" x14ac:dyDescent="0.25">
      <c r="D330" s="4"/>
      <c r="E330" s="4"/>
      <c r="F330" s="4"/>
      <c r="K330" s="5"/>
      <c r="L330" s="5"/>
    </row>
    <row r="331" spans="4:12" x14ac:dyDescent="0.25">
      <c r="D331" s="4"/>
      <c r="E331" s="4"/>
      <c r="F331" s="4"/>
      <c r="K331" s="5"/>
      <c r="L331" s="5"/>
    </row>
    <row r="332" spans="4:12" x14ac:dyDescent="0.25">
      <c r="D332" s="4"/>
      <c r="E332" s="4"/>
      <c r="F332" s="4"/>
      <c r="K332" s="5"/>
      <c r="L332" s="5"/>
    </row>
    <row r="333" spans="4:12" x14ac:dyDescent="0.25">
      <c r="D333" s="4"/>
      <c r="E333" s="4"/>
      <c r="F333" s="4"/>
      <c r="K333" s="5"/>
      <c r="L333" s="5"/>
    </row>
    <row r="334" spans="4:12" x14ac:dyDescent="0.25">
      <c r="D334" s="4"/>
      <c r="E334" s="4"/>
      <c r="F334" s="4"/>
      <c r="K334" s="5"/>
      <c r="L334" s="5"/>
    </row>
    <row r="335" spans="4:12" x14ac:dyDescent="0.25">
      <c r="D335" s="4"/>
      <c r="E335" s="4"/>
      <c r="F335" s="4"/>
      <c r="K335" s="5"/>
      <c r="L335" s="5"/>
    </row>
    <row r="336" spans="4:12" x14ac:dyDescent="0.25">
      <c r="D336" s="4"/>
      <c r="E336" s="4"/>
      <c r="F336" s="4"/>
      <c r="K336" s="5"/>
      <c r="L336" s="5"/>
    </row>
    <row r="337" spans="4:12" x14ac:dyDescent="0.25">
      <c r="D337" s="4"/>
      <c r="E337" s="4"/>
      <c r="F337" s="4"/>
      <c r="K337" s="5"/>
      <c r="L337" s="5"/>
    </row>
    <row r="338" spans="4:12" x14ac:dyDescent="0.25">
      <c r="D338" s="4"/>
      <c r="E338" s="4"/>
      <c r="F338" s="4"/>
      <c r="K338" s="5"/>
      <c r="L338" s="5"/>
    </row>
    <row r="339" spans="4:12" x14ac:dyDescent="0.25">
      <c r="D339" s="4"/>
      <c r="E339" s="4"/>
      <c r="F339" s="4"/>
      <c r="K339" s="5"/>
      <c r="L339" s="5"/>
    </row>
    <row r="340" spans="4:12" x14ac:dyDescent="0.25">
      <c r="D340" s="4"/>
      <c r="E340" s="4"/>
      <c r="F340" s="4"/>
      <c r="K340" s="5"/>
      <c r="L340" s="5"/>
    </row>
    <row r="341" spans="4:12" x14ac:dyDescent="0.25">
      <c r="D341" s="4"/>
      <c r="E341" s="4"/>
      <c r="F341" s="4"/>
      <c r="K341" s="5"/>
      <c r="L341" s="5"/>
    </row>
    <row r="342" spans="4:12" x14ac:dyDescent="0.25">
      <c r="D342" s="4"/>
      <c r="E342" s="4"/>
      <c r="F342" s="4"/>
      <c r="K342" s="5"/>
      <c r="L342" s="5"/>
    </row>
    <row r="343" spans="4:12" x14ac:dyDescent="0.25">
      <c r="D343" s="4"/>
      <c r="E343" s="4"/>
      <c r="F343" s="4"/>
      <c r="K343" s="5"/>
      <c r="L343" s="5"/>
    </row>
    <row r="344" spans="4:12" x14ac:dyDescent="0.25">
      <c r="D344" s="4"/>
      <c r="E344" s="4"/>
      <c r="F344" s="4"/>
      <c r="K344" s="5"/>
      <c r="L344" s="5"/>
    </row>
    <row r="345" spans="4:12" x14ac:dyDescent="0.25">
      <c r="D345" s="4"/>
      <c r="E345" s="4"/>
      <c r="F345" s="4"/>
      <c r="K345" s="5"/>
      <c r="L345" s="5"/>
    </row>
    <row r="346" spans="4:12" x14ac:dyDescent="0.25">
      <c r="D346" s="4"/>
      <c r="E346" s="4"/>
      <c r="F346" s="4"/>
      <c r="K346" s="5"/>
      <c r="L346" s="5"/>
    </row>
    <row r="347" spans="4:12" x14ac:dyDescent="0.25">
      <c r="D347" s="4"/>
      <c r="E347" s="4"/>
      <c r="F347" s="4"/>
      <c r="K347" s="5"/>
      <c r="L347" s="5"/>
    </row>
    <row r="348" spans="4:12" x14ac:dyDescent="0.25">
      <c r="D348" s="4"/>
      <c r="E348" s="4"/>
      <c r="F348" s="4"/>
      <c r="K348" s="5"/>
      <c r="L348" s="5"/>
    </row>
    <row r="349" spans="4:12" x14ac:dyDescent="0.25">
      <c r="D349" s="4"/>
      <c r="E349" s="4"/>
      <c r="F349" s="4"/>
      <c r="K349" s="5"/>
      <c r="L349" s="5"/>
    </row>
    <row r="350" spans="4:12" x14ac:dyDescent="0.25">
      <c r="D350" s="4"/>
      <c r="E350" s="4"/>
      <c r="F350" s="4"/>
      <c r="K350" s="5"/>
      <c r="L350" s="5"/>
    </row>
    <row r="351" spans="4:12" x14ac:dyDescent="0.25">
      <c r="D351" s="4"/>
      <c r="E351" s="4"/>
      <c r="F351" s="4"/>
      <c r="K351" s="5"/>
      <c r="L351" s="5"/>
    </row>
    <row r="352" spans="4:12" x14ac:dyDescent="0.25">
      <c r="D352" s="4"/>
      <c r="E352" s="4"/>
      <c r="F352" s="4"/>
      <c r="K352" s="5"/>
      <c r="L352" s="5"/>
    </row>
    <row r="353" spans="4:12" x14ac:dyDescent="0.25">
      <c r="D353" s="4"/>
      <c r="E353" s="4"/>
      <c r="F353" s="4"/>
      <c r="K353" s="5"/>
      <c r="L353" s="5"/>
    </row>
    <row r="354" spans="4:12" x14ac:dyDescent="0.25">
      <c r="D354" s="4"/>
      <c r="E354" s="4"/>
      <c r="F354" s="4"/>
      <c r="K354" s="5"/>
      <c r="L354" s="5"/>
    </row>
    <row r="355" spans="4:12" x14ac:dyDescent="0.25">
      <c r="D355" s="4"/>
      <c r="E355" s="4"/>
      <c r="F355" s="4"/>
      <c r="K355" s="5"/>
      <c r="L355" s="5"/>
    </row>
    <row r="356" spans="4:12" x14ac:dyDescent="0.25">
      <c r="D356" s="4"/>
      <c r="E356" s="4"/>
      <c r="F356" s="4"/>
      <c r="K356" s="5"/>
      <c r="L356" s="5"/>
    </row>
    <row r="357" spans="4:12" x14ac:dyDescent="0.25">
      <c r="D357" s="4"/>
      <c r="E357" s="4"/>
      <c r="F357" s="4"/>
      <c r="K357" s="5"/>
      <c r="L357" s="5"/>
    </row>
    <row r="358" spans="4:12" x14ac:dyDescent="0.25">
      <c r="D358" s="4"/>
      <c r="E358" s="4"/>
      <c r="F358" s="4"/>
      <c r="K358" s="5"/>
      <c r="L358" s="5"/>
    </row>
    <row r="359" spans="4:12" x14ac:dyDescent="0.25">
      <c r="D359" s="4"/>
      <c r="E359" s="4"/>
      <c r="F359" s="4"/>
      <c r="K359" s="5"/>
      <c r="L359" s="5"/>
    </row>
    <row r="360" spans="4:12" x14ac:dyDescent="0.25">
      <c r="D360" s="4"/>
      <c r="E360" s="4"/>
      <c r="F360" s="4"/>
      <c r="K360" s="5"/>
      <c r="L360" s="5"/>
    </row>
    <row r="361" spans="4:12" x14ac:dyDescent="0.25">
      <c r="D361" s="4"/>
      <c r="E361" s="4"/>
      <c r="F361" s="4"/>
      <c r="K361" s="5"/>
      <c r="L361" s="5"/>
    </row>
    <row r="362" spans="4:12" x14ac:dyDescent="0.25">
      <c r="D362" s="4"/>
      <c r="E362" s="4"/>
      <c r="F362" s="4"/>
      <c r="K362" s="5"/>
      <c r="L362" s="5"/>
    </row>
    <row r="363" spans="4:12" x14ac:dyDescent="0.25">
      <c r="D363" s="4"/>
      <c r="E363" s="4"/>
      <c r="F363" s="4"/>
      <c r="K363" s="5"/>
      <c r="L363" s="5"/>
    </row>
    <row r="364" spans="4:12" x14ac:dyDescent="0.25">
      <c r="D364" s="4"/>
      <c r="E364" s="4"/>
      <c r="F364" s="4"/>
      <c r="K364" s="5"/>
      <c r="L364" s="5"/>
    </row>
    <row r="365" spans="4:12" x14ac:dyDescent="0.25">
      <c r="D365" s="4"/>
      <c r="E365" s="4"/>
      <c r="F365" s="4"/>
      <c r="K365" s="5"/>
      <c r="L365" s="5"/>
    </row>
    <row r="366" spans="4:12" x14ac:dyDescent="0.25">
      <c r="D366" s="4"/>
      <c r="E366" s="4"/>
      <c r="F366" s="4"/>
      <c r="K366" s="5"/>
      <c r="L366" s="5"/>
    </row>
    <row r="367" spans="4:12" x14ac:dyDescent="0.25">
      <c r="D367" s="4"/>
      <c r="E367" s="4"/>
      <c r="F367" s="4"/>
      <c r="K367" s="5"/>
      <c r="L367" s="5"/>
    </row>
    <row r="368" spans="4:12" x14ac:dyDescent="0.25">
      <c r="D368" s="4"/>
      <c r="E368" s="4"/>
      <c r="F368" s="4"/>
      <c r="K368" s="5"/>
      <c r="L368" s="5"/>
    </row>
    <row r="369" spans="4:12" x14ac:dyDescent="0.25">
      <c r="D369" s="4"/>
      <c r="E369" s="4"/>
      <c r="F369" s="4"/>
      <c r="K369" s="5"/>
      <c r="L369" s="5"/>
    </row>
    <row r="370" spans="4:12" x14ac:dyDescent="0.25">
      <c r="D370" s="4"/>
      <c r="E370" s="4"/>
      <c r="F370" s="4"/>
      <c r="K370" s="5"/>
      <c r="L370" s="5"/>
    </row>
    <row r="371" spans="4:12" x14ac:dyDescent="0.25">
      <c r="D371" s="4"/>
      <c r="E371" s="4"/>
      <c r="F371" s="4"/>
      <c r="K371" s="5"/>
      <c r="L371" s="5"/>
    </row>
    <row r="372" spans="4:12" x14ac:dyDescent="0.25">
      <c r="D372" s="4"/>
      <c r="E372" s="4"/>
      <c r="F372" s="4"/>
      <c r="K372" s="5"/>
      <c r="L372" s="5"/>
    </row>
    <row r="373" spans="4:12" x14ac:dyDescent="0.25">
      <c r="D373" s="4"/>
      <c r="E373" s="4"/>
      <c r="F373" s="4"/>
      <c r="K373" s="5"/>
      <c r="L373" s="5"/>
    </row>
    <row r="374" spans="4:12" x14ac:dyDescent="0.25">
      <c r="D374" s="4"/>
      <c r="E374" s="4"/>
      <c r="F374" s="4"/>
      <c r="K374" s="5"/>
      <c r="L374" s="5"/>
    </row>
    <row r="375" spans="4:12" x14ac:dyDescent="0.25">
      <c r="D375" s="4"/>
      <c r="E375" s="4"/>
      <c r="F375" s="4"/>
      <c r="K375" s="5"/>
      <c r="L375" s="5"/>
    </row>
    <row r="376" spans="4:12" x14ac:dyDescent="0.25">
      <c r="D376" s="4"/>
      <c r="E376" s="4"/>
      <c r="F376" s="4"/>
      <c r="K376" s="5"/>
      <c r="L376" s="5"/>
    </row>
    <row r="377" spans="4:12" x14ac:dyDescent="0.25">
      <c r="D377" s="4"/>
      <c r="E377" s="4"/>
      <c r="F377" s="4"/>
      <c r="K377" s="5"/>
      <c r="L377" s="5"/>
    </row>
    <row r="378" spans="4:12" x14ac:dyDescent="0.25">
      <c r="D378" s="4"/>
      <c r="E378" s="4"/>
      <c r="F378" s="4"/>
      <c r="K378" s="5"/>
      <c r="L378" s="5"/>
    </row>
    <row r="379" spans="4:12" x14ac:dyDescent="0.25">
      <c r="D379" s="4"/>
      <c r="E379" s="4"/>
      <c r="F379" s="4"/>
      <c r="K379" s="5"/>
      <c r="L379" s="5"/>
    </row>
    <row r="380" spans="4:12" x14ac:dyDescent="0.25">
      <c r="D380" s="4"/>
      <c r="E380" s="4"/>
      <c r="F380" s="4"/>
      <c r="K380" s="5"/>
      <c r="L380" s="5"/>
    </row>
    <row r="381" spans="4:12" x14ac:dyDescent="0.25">
      <c r="D381" s="4"/>
      <c r="E381" s="4"/>
      <c r="F381" s="4"/>
      <c r="K381" s="5"/>
      <c r="L381" s="5"/>
    </row>
    <row r="382" spans="4:12" x14ac:dyDescent="0.25">
      <c r="D382" s="4"/>
      <c r="E382" s="4"/>
      <c r="F382" s="4"/>
      <c r="K382" s="5"/>
      <c r="L382" s="5"/>
    </row>
    <row r="383" spans="4:12" x14ac:dyDescent="0.25">
      <c r="D383" s="4"/>
      <c r="E383" s="4"/>
      <c r="F383" s="4"/>
      <c r="K383" s="5"/>
      <c r="L383" s="5"/>
    </row>
    <row r="384" spans="4:12" x14ac:dyDescent="0.25">
      <c r="D384" s="4"/>
      <c r="E384" s="4"/>
      <c r="F384" s="4"/>
      <c r="K384" s="5"/>
      <c r="L384" s="5"/>
    </row>
    <row r="385" spans="4:12" x14ac:dyDescent="0.25">
      <c r="D385" s="4"/>
      <c r="E385" s="4"/>
      <c r="F385" s="4"/>
      <c r="K385" s="5"/>
      <c r="L385" s="5"/>
    </row>
    <row r="386" spans="4:12" x14ac:dyDescent="0.25">
      <c r="D386" s="4"/>
      <c r="E386" s="4"/>
      <c r="F386" s="4"/>
      <c r="K386" s="5"/>
      <c r="L386" s="5"/>
    </row>
    <row r="387" spans="4:12" x14ac:dyDescent="0.25">
      <c r="D387" s="4"/>
      <c r="E387" s="4"/>
      <c r="F387" s="4"/>
      <c r="K387" s="5"/>
      <c r="L387" s="5"/>
    </row>
    <row r="388" spans="4:12" x14ac:dyDescent="0.25">
      <c r="D388" s="4"/>
      <c r="E388" s="4"/>
      <c r="F388" s="4"/>
      <c r="K388" s="5"/>
      <c r="L388" s="5"/>
    </row>
    <row r="389" spans="4:12" x14ac:dyDescent="0.25">
      <c r="D389" s="4"/>
      <c r="E389" s="4"/>
      <c r="F389" s="4"/>
      <c r="K389" s="5"/>
      <c r="L389" s="5"/>
    </row>
    <row r="390" spans="4:12" x14ac:dyDescent="0.25">
      <c r="D390" s="4"/>
      <c r="E390" s="4"/>
      <c r="F390" s="4"/>
      <c r="K390" s="5"/>
      <c r="L390" s="5"/>
    </row>
    <row r="391" spans="4:12" x14ac:dyDescent="0.25">
      <c r="D391" s="4"/>
      <c r="E391" s="4"/>
      <c r="F391" s="4"/>
      <c r="K391" s="5"/>
      <c r="L391" s="5"/>
    </row>
    <row r="392" spans="4:12" x14ac:dyDescent="0.25">
      <c r="D392" s="4"/>
      <c r="E392" s="4"/>
      <c r="F392" s="4"/>
      <c r="K392" s="5"/>
      <c r="L392" s="5"/>
    </row>
    <row r="393" spans="4:12" x14ac:dyDescent="0.25">
      <c r="D393" s="4"/>
      <c r="E393" s="4"/>
      <c r="F393" s="4"/>
      <c r="K393" s="5"/>
      <c r="L393" s="5"/>
    </row>
    <row r="394" spans="4:12" x14ac:dyDescent="0.25">
      <c r="D394" s="4"/>
      <c r="E394" s="4"/>
      <c r="F394" s="4"/>
      <c r="K394" s="5"/>
      <c r="L394" s="5"/>
    </row>
    <row r="395" spans="4:12" x14ac:dyDescent="0.25">
      <c r="D395" s="4"/>
      <c r="E395" s="4"/>
      <c r="F395" s="4"/>
      <c r="K395" s="5"/>
      <c r="L395" s="5"/>
    </row>
    <row r="396" spans="4:12" x14ac:dyDescent="0.25">
      <c r="D396" s="4"/>
      <c r="E396" s="4"/>
      <c r="F396" s="4"/>
      <c r="K396" s="5"/>
      <c r="L396" s="5"/>
    </row>
    <row r="397" spans="4:12" x14ac:dyDescent="0.25">
      <c r="D397" s="4"/>
      <c r="E397" s="4"/>
      <c r="F397" s="4"/>
      <c r="K397" s="5"/>
      <c r="L397" s="5"/>
    </row>
    <row r="398" spans="4:12" x14ac:dyDescent="0.25">
      <c r="D398" s="4"/>
      <c r="E398" s="4"/>
      <c r="F398" s="4"/>
      <c r="K398" s="5"/>
      <c r="L398" s="5"/>
    </row>
    <row r="399" spans="4:12" x14ac:dyDescent="0.25">
      <c r="D399" s="4"/>
      <c r="E399" s="4"/>
      <c r="F399" s="4"/>
      <c r="K399" s="5"/>
      <c r="L399" s="5"/>
    </row>
    <row r="400" spans="4:12" x14ac:dyDescent="0.25">
      <c r="D400" s="4"/>
      <c r="E400" s="4"/>
      <c r="F400" s="4"/>
      <c r="K400" s="5"/>
      <c r="L400" s="5"/>
    </row>
    <row r="401" spans="4:12" x14ac:dyDescent="0.25">
      <c r="D401" s="4"/>
      <c r="E401" s="4"/>
      <c r="F401" s="4"/>
      <c r="K401" s="5"/>
      <c r="L401" s="5"/>
    </row>
    <row r="402" spans="4:12" x14ac:dyDescent="0.25">
      <c r="D402" s="4"/>
      <c r="E402" s="4"/>
      <c r="F402" s="4"/>
      <c r="K402" s="5"/>
      <c r="L402" s="5"/>
    </row>
    <row r="403" spans="4:12" x14ac:dyDescent="0.25">
      <c r="D403" s="4"/>
      <c r="E403" s="4"/>
      <c r="F403" s="4"/>
      <c r="K403" s="5"/>
      <c r="L403" s="5"/>
    </row>
    <row r="404" spans="4:12" x14ac:dyDescent="0.25">
      <c r="D404" s="4"/>
      <c r="E404" s="4"/>
      <c r="F404" s="4"/>
      <c r="K404" s="5"/>
      <c r="L404" s="5"/>
    </row>
    <row r="405" spans="4:12" x14ac:dyDescent="0.25">
      <c r="D405" s="4"/>
      <c r="E405" s="4"/>
      <c r="F405" s="4"/>
      <c r="K405" s="5"/>
      <c r="L405" s="5"/>
    </row>
    <row r="406" spans="4:12" x14ac:dyDescent="0.25">
      <c r="D406" s="4"/>
      <c r="E406" s="4"/>
      <c r="F406" s="4"/>
      <c r="K406" s="5"/>
      <c r="L406" s="5"/>
    </row>
    <row r="407" spans="4:12" x14ac:dyDescent="0.25">
      <c r="D407" s="4"/>
      <c r="E407" s="4"/>
      <c r="F407" s="4"/>
      <c r="K407" s="5"/>
      <c r="L407" s="5"/>
    </row>
    <row r="408" spans="4:12" x14ac:dyDescent="0.25">
      <c r="D408" s="4"/>
      <c r="E408" s="4"/>
      <c r="F408" s="4"/>
      <c r="K408" s="5"/>
      <c r="L408" s="5"/>
    </row>
    <row r="409" spans="4:12" x14ac:dyDescent="0.25">
      <c r="D409" s="4"/>
      <c r="E409" s="4"/>
      <c r="F409" s="4"/>
      <c r="K409" s="5"/>
      <c r="L409" s="5"/>
    </row>
    <row r="410" spans="4:12" x14ac:dyDescent="0.25">
      <c r="D410" s="4"/>
      <c r="E410" s="4"/>
      <c r="F410" s="4"/>
      <c r="K410" s="5"/>
      <c r="L410" s="5"/>
    </row>
    <row r="411" spans="4:12" x14ac:dyDescent="0.25">
      <c r="D411" s="4"/>
      <c r="E411" s="4"/>
      <c r="F411" s="4"/>
      <c r="K411" s="5"/>
      <c r="L411" s="5"/>
    </row>
    <row r="412" spans="4:12" x14ac:dyDescent="0.25">
      <c r="D412" s="4"/>
      <c r="E412" s="4"/>
      <c r="F412" s="4"/>
      <c r="K412" s="5"/>
      <c r="L412" s="5"/>
    </row>
    <row r="413" spans="4:12" x14ac:dyDescent="0.25">
      <c r="D413" s="4"/>
      <c r="E413" s="4"/>
      <c r="F413" s="4"/>
      <c r="K413" s="5"/>
      <c r="L413" s="5"/>
    </row>
    <row r="414" spans="4:12" x14ac:dyDescent="0.25">
      <c r="D414" s="4"/>
      <c r="E414" s="4"/>
      <c r="F414" s="4"/>
      <c r="K414" s="5"/>
      <c r="L414" s="5"/>
    </row>
    <row r="415" spans="4:12" x14ac:dyDescent="0.25">
      <c r="D415" s="4"/>
      <c r="E415" s="4"/>
      <c r="F415" s="4"/>
      <c r="K415" s="5"/>
      <c r="L415" s="5"/>
    </row>
    <row r="416" spans="4:12" x14ac:dyDescent="0.25">
      <c r="D416" s="4"/>
      <c r="E416" s="4"/>
      <c r="F416" s="4"/>
      <c r="K416" s="5"/>
      <c r="L416" s="5"/>
    </row>
    <row r="417" spans="4:12" x14ac:dyDescent="0.25">
      <c r="D417" s="4"/>
      <c r="E417" s="4"/>
      <c r="F417" s="4"/>
      <c r="K417" s="5"/>
      <c r="L417" s="5"/>
    </row>
    <row r="418" spans="4:12" x14ac:dyDescent="0.25">
      <c r="D418" s="4"/>
      <c r="E418" s="4"/>
      <c r="F418" s="4"/>
      <c r="K418" s="5"/>
      <c r="L418" s="5"/>
    </row>
    <row r="419" spans="4:12" x14ac:dyDescent="0.25">
      <c r="D419" s="4"/>
      <c r="E419" s="4"/>
      <c r="F419" s="4"/>
      <c r="K419" s="5"/>
      <c r="L419" s="5"/>
    </row>
    <row r="420" spans="4:12" x14ac:dyDescent="0.25">
      <c r="D420" s="4"/>
      <c r="E420" s="4"/>
      <c r="F420" s="4"/>
      <c r="K420" s="5"/>
      <c r="L420" s="5"/>
    </row>
    <row r="421" spans="4:12" x14ac:dyDescent="0.25">
      <c r="D421" s="4"/>
      <c r="E421" s="4"/>
      <c r="F421" s="4"/>
      <c r="K421" s="5"/>
      <c r="L421" s="5"/>
    </row>
    <row r="422" spans="4:12" x14ac:dyDescent="0.25">
      <c r="D422" s="4"/>
      <c r="E422" s="4"/>
      <c r="F422" s="4"/>
      <c r="K422" s="5"/>
      <c r="L422" s="5"/>
    </row>
    <row r="423" spans="4:12" x14ac:dyDescent="0.25">
      <c r="D423" s="4"/>
      <c r="E423" s="4"/>
      <c r="F423" s="4"/>
      <c r="K423" s="5"/>
      <c r="L423" s="5"/>
    </row>
    <row r="424" spans="4:12" x14ac:dyDescent="0.25">
      <c r="D424" s="4"/>
      <c r="E424" s="4"/>
      <c r="F424" s="4"/>
      <c r="K424" s="5"/>
      <c r="L424" s="5"/>
    </row>
    <row r="425" spans="4:12" x14ac:dyDescent="0.25">
      <c r="D425" s="4"/>
      <c r="E425" s="4"/>
      <c r="F425" s="4"/>
      <c r="K425" s="5"/>
      <c r="L425" s="5"/>
    </row>
    <row r="426" spans="4:12" x14ac:dyDescent="0.25">
      <c r="D426" s="4"/>
      <c r="E426" s="4"/>
      <c r="F426" s="4"/>
      <c r="K426" s="5"/>
      <c r="L426" s="5"/>
    </row>
    <row r="427" spans="4:12" x14ac:dyDescent="0.25">
      <c r="D427" s="4"/>
      <c r="E427" s="4"/>
      <c r="F427" s="4"/>
      <c r="K427" s="5"/>
      <c r="L427" s="5"/>
    </row>
    <row r="428" spans="4:12" x14ac:dyDescent="0.25">
      <c r="D428" s="4"/>
      <c r="E428" s="4"/>
      <c r="F428" s="4"/>
      <c r="K428" s="5"/>
      <c r="L428" s="5"/>
    </row>
    <row r="429" spans="4:12" x14ac:dyDescent="0.25">
      <c r="D429" s="4"/>
      <c r="E429" s="4"/>
      <c r="F429" s="4"/>
      <c r="K429" s="5"/>
      <c r="L429" s="5"/>
    </row>
    <row r="430" spans="4:12" x14ac:dyDescent="0.25">
      <c r="D430" s="4"/>
      <c r="E430" s="4"/>
      <c r="F430" s="4"/>
      <c r="K430" s="5"/>
      <c r="L430" s="5"/>
    </row>
    <row r="431" spans="4:12" x14ac:dyDescent="0.25">
      <c r="D431" s="4"/>
      <c r="E431" s="4"/>
      <c r="F431" s="4"/>
      <c r="K431" s="5"/>
      <c r="L431" s="5"/>
    </row>
    <row r="432" spans="4:12" x14ac:dyDescent="0.25">
      <c r="D432" s="4"/>
      <c r="E432" s="4"/>
      <c r="F432" s="4"/>
      <c r="K432" s="5"/>
      <c r="L432" s="5"/>
    </row>
    <row r="433" spans="4:12" x14ac:dyDescent="0.25">
      <c r="D433" s="4"/>
      <c r="E433" s="4"/>
      <c r="F433" s="4"/>
      <c r="K433" s="5"/>
      <c r="L433" s="5"/>
    </row>
    <row r="434" spans="4:12" x14ac:dyDescent="0.25">
      <c r="D434" s="4"/>
      <c r="E434" s="4"/>
      <c r="F434" s="4"/>
      <c r="K434" s="5"/>
      <c r="L434" s="5"/>
    </row>
    <row r="435" spans="4:12" x14ac:dyDescent="0.25">
      <c r="D435" s="4"/>
      <c r="E435" s="4"/>
      <c r="F435" s="4"/>
      <c r="K435" s="5"/>
      <c r="L435" s="5"/>
    </row>
    <row r="436" spans="4:12" x14ac:dyDescent="0.25">
      <c r="D436" s="4"/>
      <c r="E436" s="4"/>
      <c r="F436" s="4"/>
      <c r="K436" s="5"/>
      <c r="L436" s="5"/>
    </row>
    <row r="437" spans="4:12" x14ac:dyDescent="0.25">
      <c r="D437" s="4"/>
      <c r="E437" s="4"/>
      <c r="F437" s="4"/>
      <c r="K437" s="5"/>
      <c r="L437" s="5"/>
    </row>
    <row r="438" spans="4:12" x14ac:dyDescent="0.25">
      <c r="D438" s="4"/>
      <c r="E438" s="4"/>
      <c r="F438" s="4"/>
      <c r="K438" s="5"/>
      <c r="L438" s="5"/>
    </row>
    <row r="439" spans="4:12" x14ac:dyDescent="0.25">
      <c r="D439" s="4"/>
      <c r="E439" s="4"/>
      <c r="F439" s="4"/>
      <c r="K439" s="5"/>
      <c r="L439" s="5"/>
    </row>
    <row r="440" spans="4:12" x14ac:dyDescent="0.25">
      <c r="D440" s="4"/>
      <c r="E440" s="4"/>
      <c r="F440" s="4"/>
      <c r="K440" s="5"/>
      <c r="L440" s="5"/>
    </row>
    <row r="441" spans="4:12" x14ac:dyDescent="0.25">
      <c r="D441" s="4"/>
      <c r="E441" s="4"/>
      <c r="F441" s="4"/>
      <c r="K441" s="5"/>
      <c r="L441" s="5"/>
    </row>
    <row r="442" spans="4:12" x14ac:dyDescent="0.25">
      <c r="D442" s="4"/>
      <c r="E442" s="4"/>
      <c r="F442" s="4"/>
      <c r="K442" s="5"/>
      <c r="L442" s="5"/>
    </row>
    <row r="443" spans="4:12" x14ac:dyDescent="0.25">
      <c r="D443" s="4"/>
      <c r="E443" s="4"/>
      <c r="F443" s="4"/>
      <c r="K443" s="5"/>
      <c r="L443" s="5"/>
    </row>
    <row r="444" spans="4:12" x14ac:dyDescent="0.25">
      <c r="D444" s="4"/>
      <c r="E444" s="4"/>
      <c r="F444" s="4"/>
      <c r="K444" s="5"/>
      <c r="L444" s="5"/>
    </row>
    <row r="445" spans="4:12" x14ac:dyDescent="0.25">
      <c r="D445" s="4"/>
      <c r="E445" s="4"/>
      <c r="F445" s="4"/>
      <c r="K445" s="5"/>
      <c r="L445" s="5"/>
    </row>
    <row r="446" spans="4:12" x14ac:dyDescent="0.25">
      <c r="D446" s="4"/>
      <c r="E446" s="4"/>
      <c r="F446" s="4"/>
      <c r="K446" s="5"/>
      <c r="L446" s="5"/>
    </row>
    <row r="447" spans="4:12" x14ac:dyDescent="0.25">
      <c r="D447" s="4"/>
      <c r="E447" s="4"/>
      <c r="F447" s="4"/>
      <c r="K447" s="5"/>
      <c r="L447" s="5"/>
    </row>
    <row r="448" spans="4:12" x14ac:dyDescent="0.25">
      <c r="D448" s="4"/>
      <c r="E448" s="4"/>
      <c r="F448" s="4"/>
      <c r="K448" s="5"/>
      <c r="L448" s="5"/>
    </row>
    <row r="449" spans="4:12" x14ac:dyDescent="0.25">
      <c r="D449" s="4"/>
      <c r="E449" s="4"/>
      <c r="F449" s="4"/>
      <c r="K449" s="5"/>
      <c r="L449" s="5"/>
    </row>
    <row r="450" spans="4:12" x14ac:dyDescent="0.25">
      <c r="D450" s="4"/>
      <c r="E450" s="4"/>
      <c r="F450" s="4"/>
      <c r="K450" s="5"/>
      <c r="L450" s="5"/>
    </row>
    <row r="451" spans="4:12" x14ac:dyDescent="0.25">
      <c r="D451" s="4"/>
      <c r="E451" s="4"/>
      <c r="F451" s="4"/>
      <c r="K451" s="5"/>
      <c r="L451" s="5"/>
    </row>
    <row r="452" spans="4:12" x14ac:dyDescent="0.25">
      <c r="D452" s="4"/>
      <c r="E452" s="4"/>
      <c r="F452" s="4"/>
      <c r="K452" s="5"/>
      <c r="L452" s="5"/>
    </row>
    <row r="453" spans="4:12" x14ac:dyDescent="0.25">
      <c r="D453" s="4"/>
      <c r="E453" s="4"/>
      <c r="F453" s="4"/>
      <c r="K453" s="5"/>
      <c r="L453" s="5"/>
    </row>
    <row r="454" spans="4:12" x14ac:dyDescent="0.25">
      <c r="D454" s="4"/>
      <c r="E454" s="4"/>
      <c r="F454" s="4"/>
      <c r="K454" s="5"/>
      <c r="L454" s="5"/>
    </row>
    <row r="455" spans="4:12" x14ac:dyDescent="0.25">
      <c r="D455" s="4"/>
      <c r="E455" s="4"/>
      <c r="F455" s="4"/>
      <c r="K455" s="5"/>
      <c r="L455" s="5"/>
    </row>
    <row r="456" spans="4:12" x14ac:dyDescent="0.25">
      <c r="D456" s="4"/>
      <c r="E456" s="4"/>
      <c r="F456" s="4"/>
      <c r="K456" s="5"/>
      <c r="L456" s="5"/>
    </row>
    <row r="457" spans="4:12" x14ac:dyDescent="0.25">
      <c r="D457" s="4"/>
      <c r="E457" s="4"/>
      <c r="F457" s="4"/>
      <c r="K457" s="5"/>
      <c r="L457" s="5"/>
    </row>
    <row r="458" spans="4:12" x14ac:dyDescent="0.25">
      <c r="D458" s="4"/>
      <c r="E458" s="4"/>
      <c r="F458" s="4"/>
      <c r="K458" s="5"/>
      <c r="L458" s="5"/>
    </row>
    <row r="459" spans="4:12" x14ac:dyDescent="0.25">
      <c r="D459" s="4"/>
      <c r="E459" s="4"/>
      <c r="F459" s="4"/>
      <c r="K459" s="5"/>
      <c r="L459" s="5"/>
    </row>
    <row r="460" spans="4:12" x14ac:dyDescent="0.25">
      <c r="D460" s="4"/>
      <c r="E460" s="4"/>
      <c r="F460" s="4"/>
      <c r="K460" s="5"/>
      <c r="L460" s="5"/>
    </row>
    <row r="461" spans="4:12" x14ac:dyDescent="0.25">
      <c r="D461" s="4"/>
      <c r="E461" s="4"/>
      <c r="F461" s="4"/>
      <c r="K461" s="5"/>
      <c r="L461" s="5"/>
    </row>
    <row r="462" spans="4:12" x14ac:dyDescent="0.25">
      <c r="D462" s="4"/>
      <c r="E462" s="4"/>
      <c r="F462" s="4"/>
      <c r="K462" s="5"/>
      <c r="L462" s="5"/>
    </row>
    <row r="463" spans="4:12" x14ac:dyDescent="0.25">
      <c r="D463" s="4"/>
      <c r="E463" s="4"/>
      <c r="F463" s="4"/>
      <c r="K463" s="5"/>
      <c r="L463" s="5"/>
    </row>
    <row r="464" spans="4:12" x14ac:dyDescent="0.25">
      <c r="D464" s="4"/>
      <c r="E464" s="4"/>
      <c r="F464" s="4"/>
      <c r="K464" s="5"/>
      <c r="L464" s="5"/>
    </row>
    <row r="465" spans="4:12" x14ac:dyDescent="0.25">
      <c r="D465" s="4"/>
      <c r="E465" s="4"/>
      <c r="F465" s="4"/>
      <c r="K465" s="5"/>
      <c r="L465" s="5"/>
    </row>
    <row r="466" spans="4:12" x14ac:dyDescent="0.25">
      <c r="D466" s="4"/>
      <c r="E466" s="4"/>
      <c r="F466" s="4"/>
      <c r="K466" s="5"/>
      <c r="L466" s="5"/>
    </row>
    <row r="467" spans="4:12" x14ac:dyDescent="0.25">
      <c r="D467" s="4"/>
      <c r="E467" s="4"/>
      <c r="F467" s="4"/>
      <c r="K467" s="5"/>
      <c r="L467" s="5"/>
    </row>
    <row r="468" spans="4:12" x14ac:dyDescent="0.25">
      <c r="D468" s="4"/>
      <c r="E468" s="4"/>
      <c r="F468" s="4"/>
      <c r="K468" s="5"/>
      <c r="L468" s="5"/>
    </row>
    <row r="469" spans="4:12" x14ac:dyDescent="0.25">
      <c r="D469" s="4"/>
      <c r="E469" s="4"/>
      <c r="F469" s="4"/>
      <c r="K469" s="5"/>
      <c r="L469" s="5"/>
    </row>
    <row r="470" spans="4:12" x14ac:dyDescent="0.25">
      <c r="D470" s="4"/>
      <c r="E470" s="4"/>
      <c r="F470" s="4"/>
      <c r="K470" s="5"/>
      <c r="L470" s="5"/>
    </row>
    <row r="471" spans="4:12" x14ac:dyDescent="0.25">
      <c r="D471" s="4"/>
      <c r="E471" s="4"/>
      <c r="F471" s="4"/>
      <c r="K471" s="5"/>
      <c r="L471" s="5"/>
    </row>
    <row r="472" spans="4:12" x14ac:dyDescent="0.25">
      <c r="D472" s="4"/>
      <c r="E472" s="4"/>
      <c r="F472" s="4"/>
      <c r="K472" s="5"/>
      <c r="L472" s="5"/>
    </row>
    <row r="473" spans="4:12" x14ac:dyDescent="0.25">
      <c r="D473" s="4"/>
      <c r="E473" s="4"/>
      <c r="F473" s="4"/>
      <c r="K473" s="5"/>
      <c r="L473" s="5"/>
    </row>
    <row r="474" spans="4:12" x14ac:dyDescent="0.25">
      <c r="D474" s="4"/>
      <c r="E474" s="4"/>
      <c r="F474" s="4"/>
      <c r="K474" s="5"/>
      <c r="L474" s="5"/>
    </row>
    <row r="475" spans="4:12" x14ac:dyDescent="0.25">
      <c r="D475" s="4"/>
      <c r="E475" s="4"/>
      <c r="F475" s="4"/>
      <c r="K475" s="5"/>
      <c r="L475" s="5"/>
    </row>
    <row r="476" spans="4:12" x14ac:dyDescent="0.25">
      <c r="D476" s="4"/>
      <c r="E476" s="4"/>
      <c r="F476" s="4"/>
      <c r="K476" s="5"/>
      <c r="L476" s="5"/>
    </row>
    <row r="477" spans="4:12" x14ac:dyDescent="0.25">
      <c r="D477" s="4"/>
      <c r="E477" s="4"/>
      <c r="F477" s="4"/>
      <c r="K477" s="5"/>
      <c r="L477" s="5"/>
    </row>
    <row r="478" spans="4:12" x14ac:dyDescent="0.25">
      <c r="D478" s="4"/>
      <c r="E478" s="4"/>
      <c r="F478" s="4"/>
      <c r="K478" s="5"/>
      <c r="L478" s="5"/>
    </row>
    <row r="479" spans="4:12" x14ac:dyDescent="0.25">
      <c r="D479" s="4"/>
      <c r="E479" s="4"/>
      <c r="F479" s="4"/>
      <c r="K479" s="5"/>
      <c r="L479" s="5"/>
    </row>
    <row r="480" spans="4:12" x14ac:dyDescent="0.25">
      <c r="D480" s="4"/>
      <c r="E480" s="4"/>
      <c r="F480" s="4"/>
      <c r="K480" s="5"/>
      <c r="L480" s="5"/>
    </row>
    <row r="481" spans="4:12" x14ac:dyDescent="0.25">
      <c r="D481" s="4"/>
      <c r="E481" s="4"/>
      <c r="F481" s="4"/>
      <c r="K481" s="5"/>
      <c r="L481" s="5"/>
    </row>
    <row r="482" spans="4:12" x14ac:dyDescent="0.25">
      <c r="D482" s="4"/>
      <c r="E482" s="4"/>
      <c r="F482" s="4"/>
      <c r="K482" s="5"/>
      <c r="L482" s="5"/>
    </row>
    <row r="483" spans="4:12" x14ac:dyDescent="0.25">
      <c r="D483" s="4"/>
      <c r="E483" s="4"/>
      <c r="F483" s="4"/>
      <c r="K483" s="5"/>
      <c r="L483" s="5"/>
    </row>
    <row r="484" spans="4:12" x14ac:dyDescent="0.25">
      <c r="D484" s="4"/>
      <c r="E484" s="4"/>
      <c r="F484" s="4"/>
      <c r="K484" s="5"/>
      <c r="L484" s="5"/>
    </row>
    <row r="485" spans="4:12" x14ac:dyDescent="0.25">
      <c r="D485" s="4"/>
      <c r="E485" s="4"/>
      <c r="F485" s="4"/>
      <c r="K485" s="5"/>
      <c r="L485" s="5"/>
    </row>
    <row r="486" spans="4:12" x14ac:dyDescent="0.25">
      <c r="D486" s="4"/>
      <c r="E486" s="4"/>
      <c r="F486" s="4"/>
      <c r="K486" s="5"/>
      <c r="L486" s="5"/>
    </row>
    <row r="487" spans="4:12" x14ac:dyDescent="0.25">
      <c r="D487" s="4"/>
      <c r="E487" s="4"/>
      <c r="F487" s="4"/>
      <c r="K487" s="5"/>
      <c r="L487" s="5"/>
    </row>
    <row r="488" spans="4:12" x14ac:dyDescent="0.25">
      <c r="D488" s="4"/>
      <c r="E488" s="4"/>
      <c r="F488" s="4"/>
      <c r="K488" s="5"/>
      <c r="L488" s="5"/>
    </row>
    <row r="489" spans="4:12" x14ac:dyDescent="0.25">
      <c r="D489" s="4"/>
      <c r="E489" s="4"/>
      <c r="F489" s="4"/>
      <c r="K489" s="5"/>
      <c r="L489" s="5"/>
    </row>
    <row r="490" spans="4:12" x14ac:dyDescent="0.25">
      <c r="D490" s="4"/>
      <c r="E490" s="4"/>
      <c r="F490" s="4"/>
      <c r="K490" s="5"/>
      <c r="L490" s="5"/>
    </row>
    <row r="491" spans="4:12" x14ac:dyDescent="0.25">
      <c r="D491" s="4"/>
      <c r="E491" s="4"/>
      <c r="F491" s="4"/>
      <c r="K491" s="5"/>
      <c r="L491" s="5"/>
    </row>
    <row r="492" spans="4:12" x14ac:dyDescent="0.25">
      <c r="D492" s="4"/>
      <c r="E492" s="4"/>
      <c r="F492" s="4"/>
      <c r="K492" s="5"/>
      <c r="L492" s="5"/>
    </row>
    <row r="493" spans="4:12" x14ac:dyDescent="0.25">
      <c r="D493" s="4"/>
      <c r="E493" s="4"/>
      <c r="F493" s="4"/>
      <c r="K493" s="5"/>
      <c r="L493" s="5"/>
    </row>
    <row r="494" spans="4:12" x14ac:dyDescent="0.25">
      <c r="D494" s="4"/>
      <c r="E494" s="4"/>
      <c r="F494" s="4"/>
      <c r="K494" s="5"/>
      <c r="L494" s="5"/>
    </row>
    <row r="495" spans="4:12" x14ac:dyDescent="0.25">
      <c r="D495" s="4"/>
      <c r="E495" s="4"/>
      <c r="F495" s="4"/>
      <c r="K495" s="5"/>
      <c r="L495" s="5"/>
    </row>
    <row r="496" spans="4:12" x14ac:dyDescent="0.25">
      <c r="D496" s="4"/>
      <c r="E496" s="4"/>
      <c r="F496" s="4"/>
      <c r="K496" s="5"/>
      <c r="L496" s="5"/>
    </row>
    <row r="497" spans="4:12" x14ac:dyDescent="0.25">
      <c r="D497" s="4"/>
      <c r="E497" s="4"/>
      <c r="F497" s="4"/>
      <c r="K497" s="5"/>
      <c r="L497" s="5"/>
    </row>
    <row r="498" spans="4:12" x14ac:dyDescent="0.25">
      <c r="D498" s="4"/>
      <c r="E498" s="4"/>
      <c r="F498" s="4"/>
      <c r="K498" s="5"/>
      <c r="L498" s="5"/>
    </row>
    <row r="499" spans="4:12" x14ac:dyDescent="0.25">
      <c r="D499" s="4"/>
      <c r="E499" s="4"/>
      <c r="F499" s="4"/>
      <c r="K499" s="5"/>
      <c r="L499" s="5"/>
    </row>
    <row r="500" spans="4:12" x14ac:dyDescent="0.25">
      <c r="D500" s="4"/>
      <c r="E500" s="4"/>
      <c r="F500" s="4"/>
      <c r="K500" s="5"/>
      <c r="L500" s="5"/>
    </row>
    <row r="501" spans="4:12" x14ac:dyDescent="0.25">
      <c r="D501" s="4"/>
      <c r="E501" s="4"/>
      <c r="F501" s="4"/>
      <c r="K501" s="5"/>
      <c r="L501" s="5"/>
    </row>
    <row r="502" spans="4:12" x14ac:dyDescent="0.25">
      <c r="D502" s="4"/>
      <c r="E502" s="4"/>
      <c r="F502" s="4"/>
      <c r="K502" s="5"/>
      <c r="L502" s="5"/>
    </row>
    <row r="503" spans="4:12" x14ac:dyDescent="0.25">
      <c r="D503" s="4"/>
      <c r="E503" s="4"/>
      <c r="F503" s="4"/>
      <c r="K503" s="5"/>
      <c r="L503" s="5"/>
    </row>
    <row r="504" spans="4:12" x14ac:dyDescent="0.25">
      <c r="D504" s="4"/>
      <c r="E504" s="4"/>
      <c r="F504" s="4"/>
      <c r="K504" s="5"/>
      <c r="L504" s="5"/>
    </row>
    <row r="505" spans="4:12" x14ac:dyDescent="0.25">
      <c r="D505" s="4"/>
      <c r="E505" s="4"/>
      <c r="F505" s="4"/>
      <c r="K505" s="5"/>
      <c r="L505" s="5"/>
    </row>
    <row r="506" spans="4:12" x14ac:dyDescent="0.25">
      <c r="D506" s="4"/>
      <c r="E506" s="4"/>
      <c r="F506" s="4"/>
      <c r="K506" s="5"/>
      <c r="L506" s="5"/>
    </row>
    <row r="507" spans="4:12" x14ac:dyDescent="0.25">
      <c r="D507" s="4"/>
      <c r="E507" s="4"/>
      <c r="F507" s="4"/>
      <c r="K507" s="5"/>
      <c r="L507" s="5"/>
    </row>
    <row r="508" spans="4:12" x14ac:dyDescent="0.25">
      <c r="D508" s="4"/>
      <c r="E508" s="4"/>
      <c r="F508" s="4"/>
      <c r="K508" s="5"/>
      <c r="L508" s="5"/>
    </row>
    <row r="509" spans="4:12" x14ac:dyDescent="0.25">
      <c r="D509" s="4"/>
      <c r="E509" s="4"/>
      <c r="F509" s="4"/>
      <c r="K509" s="5"/>
      <c r="L509" s="5"/>
    </row>
    <row r="510" spans="4:12" x14ac:dyDescent="0.25">
      <c r="D510" s="4"/>
      <c r="E510" s="4"/>
      <c r="F510" s="4"/>
      <c r="K510" s="5"/>
      <c r="L510" s="5"/>
    </row>
    <row r="511" spans="4:12" x14ac:dyDescent="0.25">
      <c r="D511" s="4"/>
      <c r="E511" s="4"/>
      <c r="F511" s="4"/>
      <c r="K511" s="5"/>
      <c r="L511" s="5"/>
    </row>
    <row r="512" spans="4:12" x14ac:dyDescent="0.25">
      <c r="D512" s="4"/>
      <c r="E512" s="4"/>
      <c r="F512" s="4"/>
      <c r="K512" s="5"/>
      <c r="L512" s="5"/>
    </row>
    <row r="513" spans="4:12" x14ac:dyDescent="0.25">
      <c r="D513" s="4"/>
      <c r="E513" s="4"/>
      <c r="F513" s="4"/>
      <c r="K513" s="5"/>
      <c r="L513" s="5"/>
    </row>
    <row r="514" spans="4:12" x14ac:dyDescent="0.25">
      <c r="D514" s="4"/>
      <c r="E514" s="4"/>
      <c r="F514" s="4"/>
      <c r="K514" s="5"/>
      <c r="L514" s="5"/>
    </row>
    <row r="515" spans="4:12" x14ac:dyDescent="0.25">
      <c r="D515" s="4"/>
      <c r="E515" s="4"/>
      <c r="F515" s="4"/>
      <c r="K515" s="5"/>
      <c r="L515" s="5"/>
    </row>
    <row r="516" spans="4:12" x14ac:dyDescent="0.25">
      <c r="D516" s="4"/>
      <c r="E516" s="4"/>
      <c r="F516" s="4"/>
      <c r="K516" s="5"/>
      <c r="L516" s="5"/>
    </row>
    <row r="517" spans="4:12" x14ac:dyDescent="0.25">
      <c r="D517" s="4"/>
      <c r="E517" s="4"/>
      <c r="F517" s="4"/>
      <c r="K517" s="5"/>
      <c r="L517" s="5"/>
    </row>
    <row r="518" spans="4:12" x14ac:dyDescent="0.25">
      <c r="D518" s="4"/>
      <c r="E518" s="4"/>
      <c r="F518" s="4"/>
      <c r="K518" s="5"/>
      <c r="L518" s="5"/>
    </row>
    <row r="519" spans="4:12" x14ac:dyDescent="0.25">
      <c r="D519" s="4"/>
      <c r="E519" s="4"/>
      <c r="F519" s="4"/>
      <c r="K519" s="5"/>
      <c r="L519" s="5"/>
    </row>
    <row r="520" spans="4:12" x14ac:dyDescent="0.25">
      <c r="D520" s="4"/>
      <c r="E520" s="4"/>
      <c r="F520" s="4"/>
      <c r="K520" s="5"/>
      <c r="L520" s="5"/>
    </row>
    <row r="521" spans="4:12" x14ac:dyDescent="0.25">
      <c r="D521" s="4"/>
      <c r="E521" s="4"/>
      <c r="F521" s="4"/>
      <c r="K521" s="5"/>
      <c r="L521" s="5"/>
    </row>
    <row r="522" spans="4:12" x14ac:dyDescent="0.25">
      <c r="D522" s="4"/>
      <c r="E522" s="4"/>
      <c r="F522" s="4"/>
      <c r="K522" s="5"/>
      <c r="L522" s="5"/>
    </row>
    <row r="523" spans="4:12" x14ac:dyDescent="0.25">
      <c r="D523" s="4"/>
      <c r="E523" s="4"/>
      <c r="F523" s="4"/>
      <c r="K523" s="5"/>
      <c r="L523" s="5"/>
    </row>
    <row r="524" spans="4:12" x14ac:dyDescent="0.25">
      <c r="D524" s="4"/>
      <c r="E524" s="4"/>
      <c r="F524" s="4"/>
      <c r="K524" s="5"/>
      <c r="L524" s="5"/>
    </row>
    <row r="525" spans="4:12" x14ac:dyDescent="0.25">
      <c r="D525" s="4"/>
      <c r="E525" s="4"/>
      <c r="F525" s="4"/>
      <c r="K525" s="5"/>
      <c r="L525" s="5"/>
    </row>
    <row r="526" spans="4:12" x14ac:dyDescent="0.25">
      <c r="D526" s="4"/>
      <c r="E526" s="4"/>
      <c r="F526" s="4"/>
      <c r="K526" s="5"/>
      <c r="L526" s="5"/>
    </row>
    <row r="527" spans="4:12" x14ac:dyDescent="0.25">
      <c r="D527" s="4"/>
      <c r="E527" s="4"/>
      <c r="F527" s="4"/>
      <c r="K527" s="5"/>
      <c r="L527" s="5"/>
    </row>
    <row r="528" spans="4:12" x14ac:dyDescent="0.25">
      <c r="D528" s="4"/>
      <c r="E528" s="4"/>
      <c r="F528" s="4"/>
      <c r="K528" s="5"/>
      <c r="L528" s="5"/>
    </row>
    <row r="529" spans="4:12" x14ac:dyDescent="0.25">
      <c r="D529" s="4"/>
      <c r="E529" s="4"/>
      <c r="F529" s="4"/>
      <c r="K529" s="5"/>
      <c r="L529" s="5"/>
    </row>
    <row r="530" spans="4:12" x14ac:dyDescent="0.25">
      <c r="D530" s="4"/>
      <c r="E530" s="4"/>
      <c r="F530" s="4"/>
      <c r="K530" s="5"/>
      <c r="L530" s="5"/>
    </row>
    <row r="531" spans="4:12" x14ac:dyDescent="0.25">
      <c r="D531" s="4"/>
      <c r="E531" s="4"/>
      <c r="F531" s="4"/>
      <c r="K531" s="5"/>
      <c r="L531" s="5"/>
    </row>
    <row r="532" spans="4:12" x14ac:dyDescent="0.25">
      <c r="D532" s="4"/>
      <c r="E532" s="4"/>
      <c r="F532" s="4"/>
      <c r="K532" s="5"/>
      <c r="L532" s="5"/>
    </row>
    <row r="533" spans="4:12" x14ac:dyDescent="0.25">
      <c r="D533" s="4"/>
      <c r="E533" s="4"/>
      <c r="F533" s="4"/>
      <c r="K533" s="5"/>
      <c r="L533" s="5"/>
    </row>
    <row r="534" spans="4:12" x14ac:dyDescent="0.25">
      <c r="D534" s="4"/>
      <c r="E534" s="4"/>
      <c r="F534" s="4"/>
      <c r="K534" s="5"/>
      <c r="L534" s="5"/>
    </row>
    <row r="535" spans="4:12" x14ac:dyDescent="0.25">
      <c r="D535" s="4"/>
      <c r="E535" s="4"/>
      <c r="F535" s="4"/>
      <c r="K535" s="5"/>
      <c r="L535" s="5"/>
    </row>
    <row r="536" spans="4:12" x14ac:dyDescent="0.25">
      <c r="D536" s="4"/>
      <c r="E536" s="4"/>
      <c r="F536" s="4"/>
      <c r="K536" s="5"/>
      <c r="L536" s="5"/>
    </row>
    <row r="537" spans="4:12" x14ac:dyDescent="0.25">
      <c r="D537" s="4"/>
      <c r="E537" s="4"/>
      <c r="F537" s="4"/>
      <c r="K537" s="5"/>
      <c r="L537" s="5"/>
    </row>
    <row r="538" spans="4:12" x14ac:dyDescent="0.25">
      <c r="D538" s="4"/>
      <c r="E538" s="4"/>
      <c r="F538" s="4"/>
      <c r="K538" s="5"/>
      <c r="L538" s="5"/>
    </row>
    <row r="539" spans="4:12" x14ac:dyDescent="0.25">
      <c r="D539" s="4"/>
      <c r="E539" s="4"/>
      <c r="F539" s="4"/>
      <c r="K539" s="5"/>
      <c r="L539" s="5"/>
    </row>
    <row r="540" spans="4:12" x14ac:dyDescent="0.25">
      <c r="D540" s="4"/>
      <c r="E540" s="4"/>
      <c r="F540" s="4"/>
      <c r="K540" s="5"/>
      <c r="L540" s="5"/>
    </row>
    <row r="541" spans="4:12" x14ac:dyDescent="0.25">
      <c r="D541" s="4"/>
      <c r="E541" s="4"/>
      <c r="F541" s="4"/>
      <c r="K541" s="5"/>
      <c r="L541" s="5"/>
    </row>
    <row r="542" spans="4:12" x14ac:dyDescent="0.25">
      <c r="D542" s="4"/>
      <c r="E542" s="4"/>
      <c r="F542" s="4"/>
      <c r="K542" s="5"/>
      <c r="L542" s="5"/>
    </row>
    <row r="543" spans="4:12" x14ac:dyDescent="0.25">
      <c r="D543" s="4"/>
      <c r="E543" s="4"/>
      <c r="F543" s="4"/>
      <c r="K543" s="5"/>
      <c r="L543" s="5"/>
    </row>
    <row r="544" spans="4:12" x14ac:dyDescent="0.25">
      <c r="D544" s="4"/>
      <c r="E544" s="4"/>
      <c r="F544" s="4"/>
      <c r="K544" s="5"/>
      <c r="L544" s="5"/>
    </row>
    <row r="545" spans="4:12" x14ac:dyDescent="0.25">
      <c r="D545" s="4"/>
      <c r="E545" s="4"/>
      <c r="F545" s="4"/>
      <c r="K545" s="5"/>
      <c r="L545" s="5"/>
    </row>
    <row r="546" spans="4:12" x14ac:dyDescent="0.25">
      <c r="D546" s="4"/>
      <c r="E546" s="4"/>
      <c r="F546" s="4"/>
      <c r="K546" s="5"/>
      <c r="L546" s="5"/>
    </row>
    <row r="547" spans="4:12" x14ac:dyDescent="0.25">
      <c r="D547" s="4"/>
      <c r="E547" s="4"/>
      <c r="F547" s="4"/>
      <c r="K547" s="5"/>
      <c r="L547" s="5"/>
    </row>
    <row r="548" spans="4:12" x14ac:dyDescent="0.25">
      <c r="D548" s="4"/>
      <c r="E548" s="4"/>
      <c r="F548" s="4"/>
      <c r="K548" s="5"/>
      <c r="L548" s="5"/>
    </row>
    <row r="549" spans="4:12" x14ac:dyDescent="0.25">
      <c r="D549" s="4"/>
      <c r="E549" s="4"/>
      <c r="F549" s="4"/>
      <c r="K549" s="5"/>
      <c r="L549" s="5"/>
    </row>
    <row r="550" spans="4:12" x14ac:dyDescent="0.25">
      <c r="D550" s="4"/>
      <c r="E550" s="4"/>
      <c r="F550" s="4"/>
      <c r="K550" s="5"/>
      <c r="L550" s="5"/>
    </row>
    <row r="551" spans="4:12" x14ac:dyDescent="0.25">
      <c r="D551" s="4"/>
      <c r="E551" s="4"/>
      <c r="F551" s="4"/>
      <c r="K551" s="5"/>
      <c r="L551" s="5"/>
    </row>
    <row r="552" spans="4:12" x14ac:dyDescent="0.25">
      <c r="D552" s="4"/>
      <c r="E552" s="4"/>
      <c r="F552" s="4"/>
      <c r="K552" s="5"/>
      <c r="L552" s="5"/>
    </row>
    <row r="553" spans="4:12" x14ac:dyDescent="0.25">
      <c r="D553" s="4"/>
      <c r="E553" s="4"/>
      <c r="F553" s="4"/>
      <c r="K553" s="5"/>
      <c r="L553" s="5"/>
    </row>
    <row r="554" spans="4:12" x14ac:dyDescent="0.25">
      <c r="D554" s="4"/>
      <c r="E554" s="4"/>
      <c r="F554" s="4"/>
      <c r="K554" s="5"/>
      <c r="L554" s="5"/>
    </row>
    <row r="555" spans="4:12" x14ac:dyDescent="0.25">
      <c r="D555" s="4"/>
      <c r="E555" s="4"/>
      <c r="F555" s="4"/>
      <c r="K555" s="5"/>
      <c r="L555" s="5"/>
    </row>
    <row r="556" spans="4:12" x14ac:dyDescent="0.25">
      <c r="D556" s="4"/>
      <c r="E556" s="4"/>
      <c r="F556" s="4"/>
      <c r="K556" s="5"/>
      <c r="L556" s="5"/>
    </row>
    <row r="557" spans="4:12" x14ac:dyDescent="0.25">
      <c r="D557" s="4"/>
      <c r="E557" s="4"/>
      <c r="F557" s="4"/>
      <c r="K557" s="5"/>
      <c r="L557" s="5"/>
    </row>
    <row r="558" spans="4:12" x14ac:dyDescent="0.25">
      <c r="D558" s="4"/>
      <c r="E558" s="4"/>
      <c r="F558" s="4"/>
      <c r="K558" s="5"/>
      <c r="L558" s="5"/>
    </row>
    <row r="559" spans="4:12" x14ac:dyDescent="0.25">
      <c r="D559" s="4"/>
      <c r="E559" s="4"/>
      <c r="F559" s="4"/>
      <c r="K559" s="5"/>
      <c r="L559" s="5"/>
    </row>
    <row r="560" spans="4:12" x14ac:dyDescent="0.25">
      <c r="D560" s="4"/>
      <c r="E560" s="4"/>
      <c r="F560" s="4"/>
      <c r="K560" s="5"/>
      <c r="L560" s="5"/>
    </row>
    <row r="561" spans="4:12" x14ac:dyDescent="0.25">
      <c r="D561" s="4"/>
      <c r="E561" s="4"/>
      <c r="F561" s="4"/>
      <c r="K561" s="5"/>
      <c r="L561" s="5"/>
    </row>
    <row r="562" spans="4:12" x14ac:dyDescent="0.25">
      <c r="D562" s="4"/>
      <c r="E562" s="4"/>
      <c r="F562" s="4"/>
      <c r="K562" s="5"/>
      <c r="L562" s="5"/>
    </row>
    <row r="563" spans="4:12" x14ac:dyDescent="0.25">
      <c r="D563" s="4"/>
      <c r="E563" s="4"/>
      <c r="F563" s="4"/>
      <c r="K563" s="5"/>
      <c r="L563" s="5"/>
    </row>
    <row r="564" spans="4:12" x14ac:dyDescent="0.25">
      <c r="D564" s="4"/>
      <c r="E564" s="4"/>
      <c r="F564" s="4"/>
      <c r="K564" s="5"/>
      <c r="L564" s="5"/>
    </row>
    <row r="565" spans="4:12" x14ac:dyDescent="0.25">
      <c r="D565" s="4"/>
      <c r="E565" s="4"/>
      <c r="F565" s="4"/>
      <c r="K565" s="5"/>
      <c r="L565" s="5"/>
    </row>
    <row r="566" spans="4:12" x14ac:dyDescent="0.25">
      <c r="D566" s="4"/>
      <c r="E566" s="4"/>
      <c r="F566" s="4"/>
      <c r="K566" s="5"/>
      <c r="L566" s="5"/>
    </row>
    <row r="567" spans="4:12" x14ac:dyDescent="0.25">
      <c r="D567" s="4"/>
      <c r="E567" s="4"/>
      <c r="F567" s="4"/>
      <c r="K567" s="5"/>
      <c r="L567" s="5"/>
    </row>
    <row r="568" spans="4:12" x14ac:dyDescent="0.25">
      <c r="D568" s="4"/>
      <c r="E568" s="4"/>
      <c r="F568" s="4"/>
      <c r="K568" s="5"/>
      <c r="L568" s="5"/>
    </row>
    <row r="569" spans="4:12" x14ac:dyDescent="0.25">
      <c r="D569" s="4"/>
      <c r="E569" s="4"/>
      <c r="F569" s="4"/>
      <c r="K569" s="5"/>
      <c r="L569" s="5"/>
    </row>
    <row r="570" spans="4:12" x14ac:dyDescent="0.25">
      <c r="D570" s="4"/>
      <c r="E570" s="4"/>
      <c r="F570" s="4"/>
      <c r="K570" s="5"/>
      <c r="L570" s="5"/>
    </row>
    <row r="571" spans="4:12" x14ac:dyDescent="0.25">
      <c r="D571" s="4"/>
      <c r="E571" s="4"/>
      <c r="F571" s="4"/>
      <c r="K571" s="5"/>
      <c r="L571" s="5"/>
    </row>
    <row r="572" spans="4:12" x14ac:dyDescent="0.25">
      <c r="D572" s="4"/>
      <c r="E572" s="4"/>
      <c r="F572" s="4"/>
      <c r="K572" s="5"/>
      <c r="L572" s="5"/>
    </row>
    <row r="573" spans="4:12" x14ac:dyDescent="0.25">
      <c r="D573" s="4"/>
      <c r="E573" s="4"/>
      <c r="F573" s="4"/>
      <c r="K573" s="5"/>
      <c r="L573" s="5"/>
    </row>
    <row r="574" spans="4:12" x14ac:dyDescent="0.25">
      <c r="D574" s="4"/>
      <c r="E574" s="4"/>
      <c r="F574" s="4"/>
      <c r="K574" s="5"/>
      <c r="L574" s="5"/>
    </row>
    <row r="575" spans="4:12" x14ac:dyDescent="0.25">
      <c r="D575" s="4"/>
      <c r="E575" s="4"/>
      <c r="F575" s="4"/>
      <c r="K575" s="5"/>
      <c r="L575" s="5"/>
    </row>
    <row r="576" spans="4:12" x14ac:dyDescent="0.25">
      <c r="D576" s="4"/>
      <c r="E576" s="4"/>
      <c r="F576" s="4"/>
      <c r="K576" s="5"/>
      <c r="L576" s="5"/>
    </row>
    <row r="577" spans="4:12" x14ac:dyDescent="0.25">
      <c r="D577" s="4"/>
      <c r="E577" s="4"/>
      <c r="F577" s="4"/>
      <c r="K577" s="5"/>
      <c r="L577" s="5"/>
    </row>
    <row r="578" spans="4:12" x14ac:dyDescent="0.25">
      <c r="D578" s="4"/>
      <c r="E578" s="4"/>
      <c r="F578" s="4"/>
      <c r="K578" s="5"/>
      <c r="L578" s="5"/>
    </row>
    <row r="579" spans="4:12" x14ac:dyDescent="0.25">
      <c r="D579" s="4"/>
      <c r="E579" s="4"/>
      <c r="F579" s="4"/>
      <c r="K579" s="5"/>
      <c r="L579" s="5"/>
    </row>
    <row r="580" spans="4:12" x14ac:dyDescent="0.25">
      <c r="D580" s="4"/>
      <c r="E580" s="4"/>
      <c r="F580" s="4"/>
      <c r="K580" s="5"/>
      <c r="L580" s="5"/>
    </row>
    <row r="581" spans="4:12" x14ac:dyDescent="0.25">
      <c r="D581" s="4"/>
      <c r="E581" s="4"/>
      <c r="F581" s="4"/>
      <c r="K581" s="5"/>
      <c r="L581" s="5"/>
    </row>
    <row r="582" spans="4:12" x14ac:dyDescent="0.25">
      <c r="D582" s="4"/>
      <c r="E582" s="4"/>
      <c r="F582" s="4"/>
      <c r="K582" s="5"/>
      <c r="L582" s="5"/>
    </row>
    <row r="583" spans="4:12" x14ac:dyDescent="0.25">
      <c r="D583" s="4"/>
      <c r="E583" s="4"/>
      <c r="F583" s="4"/>
      <c r="K583" s="5"/>
      <c r="L583" s="5"/>
    </row>
    <row r="584" spans="4:12" x14ac:dyDescent="0.25">
      <c r="D584" s="4"/>
      <c r="E584" s="4"/>
      <c r="F584" s="4"/>
      <c r="K584" s="5"/>
      <c r="L584" s="5"/>
    </row>
    <row r="585" spans="4:12" x14ac:dyDescent="0.25">
      <c r="D585" s="4"/>
      <c r="E585" s="4"/>
      <c r="F585" s="4"/>
      <c r="K585" s="5"/>
      <c r="L585" s="5"/>
    </row>
    <row r="586" spans="4:12" x14ac:dyDescent="0.25">
      <c r="D586" s="4"/>
      <c r="E586" s="4"/>
      <c r="F586" s="4"/>
      <c r="K586" s="5"/>
      <c r="L586" s="5"/>
    </row>
    <row r="587" spans="4:12" x14ac:dyDescent="0.25">
      <c r="D587" s="4"/>
      <c r="E587" s="4"/>
      <c r="F587" s="4"/>
      <c r="K587" s="5"/>
      <c r="L587" s="5"/>
    </row>
    <row r="588" spans="4:12" x14ac:dyDescent="0.25">
      <c r="D588" s="4"/>
      <c r="E588" s="4"/>
      <c r="F588" s="4"/>
      <c r="K588" s="5"/>
      <c r="L588" s="5"/>
    </row>
    <row r="589" spans="4:12" x14ac:dyDescent="0.25">
      <c r="D589" s="4"/>
      <c r="E589" s="4"/>
      <c r="F589" s="4"/>
      <c r="K589" s="5"/>
      <c r="L589" s="5"/>
    </row>
    <row r="590" spans="4:12" x14ac:dyDescent="0.25">
      <c r="D590" s="4"/>
      <c r="E590" s="4"/>
      <c r="F590" s="4"/>
      <c r="K590" s="5"/>
      <c r="L590" s="5"/>
    </row>
    <row r="591" spans="4:12" x14ac:dyDescent="0.25">
      <c r="D591" s="4"/>
      <c r="E591" s="4"/>
      <c r="F591" s="4"/>
      <c r="K591" s="5"/>
      <c r="L591" s="5"/>
    </row>
    <row r="592" spans="4:12" x14ac:dyDescent="0.25">
      <c r="D592" s="4"/>
      <c r="E592" s="4"/>
      <c r="F592" s="4"/>
      <c r="K592" s="5"/>
      <c r="L592" s="5"/>
    </row>
    <row r="593" spans="4:12" x14ac:dyDescent="0.25">
      <c r="D593" s="4"/>
      <c r="E593" s="4"/>
      <c r="F593" s="4"/>
      <c r="K593" s="5"/>
      <c r="L593" s="5"/>
    </row>
    <row r="594" spans="4:12" x14ac:dyDescent="0.25">
      <c r="D594" s="4"/>
      <c r="E594" s="4"/>
      <c r="F594" s="4"/>
      <c r="K594" s="5"/>
      <c r="L594" s="5"/>
    </row>
    <row r="595" spans="4:12" x14ac:dyDescent="0.25">
      <c r="D595" s="4"/>
      <c r="E595" s="4"/>
      <c r="F595" s="4"/>
      <c r="K595" s="5"/>
      <c r="L595" s="5"/>
    </row>
    <row r="596" spans="4:12" x14ac:dyDescent="0.25">
      <c r="D596" s="4"/>
      <c r="E596" s="4"/>
      <c r="F596" s="4"/>
      <c r="K596" s="5"/>
      <c r="L596" s="5"/>
    </row>
    <row r="597" spans="4:12" x14ac:dyDescent="0.25">
      <c r="D597" s="4"/>
      <c r="E597" s="4"/>
      <c r="F597" s="4"/>
      <c r="K597" s="5"/>
      <c r="L597" s="5"/>
    </row>
    <row r="598" spans="4:12" x14ac:dyDescent="0.25">
      <c r="D598" s="4"/>
      <c r="E598" s="4"/>
      <c r="F598" s="4"/>
      <c r="K598" s="5"/>
      <c r="L598" s="5"/>
    </row>
    <row r="599" spans="4:12" x14ac:dyDescent="0.25">
      <c r="D599" s="4"/>
      <c r="E599" s="4"/>
      <c r="F599" s="4"/>
      <c r="K599" s="5"/>
      <c r="L599" s="5"/>
    </row>
    <row r="600" spans="4:12" x14ac:dyDescent="0.25">
      <c r="D600" s="4"/>
      <c r="E600" s="4"/>
      <c r="F600" s="4"/>
      <c r="K600" s="5"/>
      <c r="L600" s="5"/>
    </row>
    <row r="601" spans="4:12" x14ac:dyDescent="0.25">
      <c r="D601" s="4"/>
      <c r="E601" s="4"/>
      <c r="F601" s="4"/>
      <c r="K601" s="5"/>
      <c r="L601" s="5"/>
    </row>
    <row r="602" spans="4:12" x14ac:dyDescent="0.25">
      <c r="D602" s="4"/>
      <c r="E602" s="4"/>
      <c r="F602" s="4"/>
      <c r="K602" s="5"/>
      <c r="L602" s="5"/>
    </row>
    <row r="603" spans="4:12" x14ac:dyDescent="0.25">
      <c r="D603" s="4"/>
      <c r="E603" s="4"/>
      <c r="F603" s="4"/>
      <c r="K603" s="5"/>
      <c r="L603" s="5"/>
    </row>
    <row r="604" spans="4:12" x14ac:dyDescent="0.25">
      <c r="D604" s="4"/>
      <c r="E604" s="4"/>
      <c r="F604" s="4"/>
      <c r="K604" s="5"/>
      <c r="L604" s="5"/>
    </row>
    <row r="605" spans="4:12" x14ac:dyDescent="0.25">
      <c r="D605" s="4"/>
      <c r="E605" s="4"/>
      <c r="F605" s="4"/>
      <c r="K605" s="5"/>
      <c r="L605" s="5"/>
    </row>
    <row r="606" spans="4:12" x14ac:dyDescent="0.25">
      <c r="D606" s="4"/>
      <c r="E606" s="4"/>
      <c r="F606" s="4"/>
      <c r="K606" s="5"/>
      <c r="L606" s="5"/>
    </row>
    <row r="607" spans="4:12" x14ac:dyDescent="0.25">
      <c r="D607" s="4"/>
      <c r="E607" s="4"/>
      <c r="F607" s="4"/>
      <c r="K607" s="5"/>
      <c r="L607" s="5"/>
    </row>
    <row r="608" spans="4:12" x14ac:dyDescent="0.25">
      <c r="D608" s="4"/>
      <c r="E608" s="4"/>
      <c r="F608" s="4"/>
      <c r="K608" s="5"/>
      <c r="L608" s="5"/>
    </row>
    <row r="609" spans="4:12" x14ac:dyDescent="0.25">
      <c r="D609" s="4"/>
      <c r="E609" s="4"/>
      <c r="F609" s="4"/>
      <c r="K609" s="5"/>
      <c r="L609" s="5"/>
    </row>
    <row r="610" spans="4:12" x14ac:dyDescent="0.25">
      <c r="D610" s="4"/>
      <c r="E610" s="4"/>
      <c r="F610" s="4"/>
      <c r="K610" s="5"/>
      <c r="L610" s="5"/>
    </row>
    <row r="611" spans="4:12" x14ac:dyDescent="0.25">
      <c r="D611" s="4"/>
      <c r="E611" s="4"/>
      <c r="F611" s="4"/>
      <c r="K611" s="5"/>
      <c r="L611" s="5"/>
    </row>
    <row r="612" spans="4:12" x14ac:dyDescent="0.25">
      <c r="D612" s="4"/>
      <c r="E612" s="4"/>
      <c r="F612" s="4"/>
      <c r="K612" s="5"/>
      <c r="L612" s="5"/>
    </row>
    <row r="613" spans="4:12" x14ac:dyDescent="0.25">
      <c r="D613" s="4"/>
      <c r="E613" s="4"/>
      <c r="F613" s="4"/>
      <c r="K613" s="5"/>
      <c r="L613" s="5"/>
    </row>
    <row r="614" spans="4:12" x14ac:dyDescent="0.25">
      <c r="D614" s="4"/>
      <c r="E614" s="4"/>
      <c r="F614" s="4"/>
      <c r="K614" s="5"/>
      <c r="L614" s="5"/>
    </row>
    <row r="615" spans="4:12" x14ac:dyDescent="0.25">
      <c r="D615" s="4"/>
      <c r="E615" s="4"/>
      <c r="F615" s="4"/>
      <c r="K615" s="5"/>
      <c r="L615" s="5"/>
    </row>
    <row r="616" spans="4:12" x14ac:dyDescent="0.25">
      <c r="D616" s="4"/>
      <c r="E616" s="4"/>
      <c r="F616" s="4"/>
      <c r="K616" s="5"/>
      <c r="L616" s="5"/>
    </row>
    <row r="617" spans="4:12" x14ac:dyDescent="0.25">
      <c r="D617" s="4"/>
      <c r="E617" s="4"/>
      <c r="F617" s="4"/>
      <c r="K617" s="5"/>
      <c r="L617" s="5"/>
    </row>
    <row r="618" spans="4:12" x14ac:dyDescent="0.25">
      <c r="D618" s="4"/>
      <c r="E618" s="4"/>
      <c r="F618" s="4"/>
      <c r="K618" s="5"/>
      <c r="L618" s="5"/>
    </row>
    <row r="619" spans="4:12" x14ac:dyDescent="0.25">
      <c r="D619" s="4"/>
      <c r="E619" s="4"/>
      <c r="F619" s="4"/>
      <c r="K619" s="5"/>
      <c r="L619" s="5"/>
    </row>
    <row r="620" spans="4:12" x14ac:dyDescent="0.25">
      <c r="D620" s="4"/>
      <c r="E620" s="4"/>
      <c r="F620" s="4"/>
      <c r="K620" s="5"/>
      <c r="L620" s="5"/>
    </row>
    <row r="621" spans="4:12" x14ac:dyDescent="0.25">
      <c r="D621" s="4"/>
      <c r="E621" s="4"/>
      <c r="F621" s="4"/>
      <c r="K621" s="5"/>
      <c r="L621" s="5"/>
    </row>
    <row r="622" spans="4:12" x14ac:dyDescent="0.25">
      <c r="D622" s="4"/>
      <c r="E622" s="4"/>
      <c r="F622" s="4"/>
      <c r="K622" s="5"/>
      <c r="L622" s="5"/>
    </row>
    <row r="623" spans="4:12" x14ac:dyDescent="0.25">
      <c r="D623" s="4"/>
      <c r="E623" s="4"/>
      <c r="F623" s="4"/>
      <c r="K623" s="5"/>
      <c r="L623" s="5"/>
    </row>
    <row r="624" spans="4:12" x14ac:dyDescent="0.25">
      <c r="D624" s="4"/>
      <c r="E624" s="4"/>
      <c r="F624" s="4"/>
      <c r="K624" s="5"/>
      <c r="L624" s="5"/>
    </row>
    <row r="625" spans="4:12" x14ac:dyDescent="0.25">
      <c r="D625" s="4"/>
      <c r="E625" s="4"/>
      <c r="F625" s="4"/>
      <c r="K625" s="5"/>
      <c r="L625" s="5"/>
    </row>
    <row r="626" spans="4:12" x14ac:dyDescent="0.25">
      <c r="D626" s="4"/>
      <c r="E626" s="4"/>
      <c r="F626" s="4"/>
      <c r="K626" s="5"/>
      <c r="L626" s="5"/>
    </row>
    <row r="627" spans="4:12" x14ac:dyDescent="0.25">
      <c r="D627" s="4"/>
      <c r="E627" s="4"/>
      <c r="F627" s="4"/>
      <c r="K627" s="5"/>
      <c r="L627" s="5"/>
    </row>
    <row r="628" spans="4:12" x14ac:dyDescent="0.25">
      <c r="D628" s="4"/>
      <c r="E628" s="4"/>
      <c r="F628" s="4"/>
      <c r="K628" s="5"/>
      <c r="L628" s="5"/>
    </row>
    <row r="629" spans="4:12" x14ac:dyDescent="0.25">
      <c r="D629" s="4"/>
      <c r="E629" s="4"/>
      <c r="F629" s="4"/>
      <c r="K629" s="5"/>
      <c r="L629" s="5"/>
    </row>
    <row r="630" spans="4:12" x14ac:dyDescent="0.25">
      <c r="D630" s="4"/>
      <c r="E630" s="4"/>
      <c r="F630" s="4"/>
      <c r="K630" s="5"/>
      <c r="L630" s="5"/>
    </row>
    <row r="631" spans="4:12" x14ac:dyDescent="0.25">
      <c r="D631" s="4"/>
      <c r="E631" s="4"/>
      <c r="F631" s="4"/>
      <c r="K631" s="5"/>
      <c r="L631" s="5"/>
    </row>
    <row r="632" spans="4:12" x14ac:dyDescent="0.25">
      <c r="D632" s="4"/>
      <c r="E632" s="4"/>
      <c r="F632" s="4"/>
      <c r="K632" s="5"/>
      <c r="L632" s="5"/>
    </row>
    <row r="633" spans="4:12" x14ac:dyDescent="0.25">
      <c r="D633" s="4"/>
      <c r="E633" s="4"/>
      <c r="F633" s="4"/>
      <c r="K633" s="5"/>
      <c r="L633" s="5"/>
    </row>
    <row r="634" spans="4:12" x14ac:dyDescent="0.25">
      <c r="D634" s="4"/>
      <c r="E634" s="4"/>
      <c r="F634" s="4"/>
      <c r="K634" s="5"/>
      <c r="L634" s="5"/>
    </row>
    <row r="635" spans="4:12" x14ac:dyDescent="0.25">
      <c r="D635" s="4"/>
      <c r="E635" s="4"/>
      <c r="F635" s="4"/>
      <c r="K635" s="5"/>
      <c r="L635" s="5"/>
    </row>
    <row r="636" spans="4:12" x14ac:dyDescent="0.25">
      <c r="D636" s="4"/>
      <c r="E636" s="4"/>
      <c r="F636" s="4"/>
      <c r="K636" s="5"/>
      <c r="L636" s="5"/>
    </row>
    <row r="637" spans="4:12" x14ac:dyDescent="0.25">
      <c r="D637" s="4"/>
      <c r="E637" s="4"/>
      <c r="F637" s="4"/>
      <c r="K637" s="5"/>
      <c r="L637" s="5"/>
    </row>
    <row r="638" spans="4:12" x14ac:dyDescent="0.25">
      <c r="D638" s="4"/>
      <c r="E638" s="4"/>
      <c r="F638" s="4"/>
      <c r="K638" s="5"/>
      <c r="L638" s="5"/>
    </row>
    <row r="639" spans="4:12" x14ac:dyDescent="0.25">
      <c r="D639" s="4"/>
      <c r="E639" s="4"/>
      <c r="F639" s="4"/>
      <c r="K639" s="5"/>
      <c r="L639" s="5"/>
    </row>
    <row r="640" spans="4:12" x14ac:dyDescent="0.25">
      <c r="D640" s="4"/>
      <c r="E640" s="4"/>
      <c r="F640" s="4"/>
      <c r="K640" s="5"/>
      <c r="L640" s="5"/>
    </row>
    <row r="641" spans="4:12" x14ac:dyDescent="0.25">
      <c r="D641" s="4"/>
      <c r="E641" s="4"/>
      <c r="F641" s="4"/>
      <c r="K641" s="5"/>
      <c r="L641" s="5"/>
    </row>
    <row r="642" spans="4:12" x14ac:dyDescent="0.25">
      <c r="D642" s="4"/>
      <c r="E642" s="4"/>
      <c r="F642" s="4"/>
      <c r="K642" s="5"/>
      <c r="L642" s="5"/>
    </row>
    <row r="643" spans="4:12" x14ac:dyDescent="0.25">
      <c r="D643" s="4"/>
      <c r="E643" s="4"/>
      <c r="F643" s="4"/>
      <c r="K643" s="5"/>
      <c r="L643" s="5"/>
    </row>
    <row r="644" spans="4:12" x14ac:dyDescent="0.25">
      <c r="D644" s="4"/>
      <c r="E644" s="4"/>
      <c r="F644" s="4"/>
      <c r="K644" s="5"/>
      <c r="L644" s="5"/>
    </row>
    <row r="645" spans="4:12" x14ac:dyDescent="0.25">
      <c r="D645" s="4"/>
      <c r="E645" s="4"/>
      <c r="F645" s="4"/>
      <c r="K645" s="5"/>
      <c r="L645" s="5"/>
    </row>
    <row r="646" spans="4:12" x14ac:dyDescent="0.25">
      <c r="D646" s="4"/>
      <c r="E646" s="4"/>
      <c r="F646" s="4"/>
      <c r="K646" s="5"/>
      <c r="L646" s="5"/>
    </row>
    <row r="647" spans="4:12" x14ac:dyDescent="0.25">
      <c r="D647" s="4"/>
      <c r="E647" s="4"/>
      <c r="F647" s="4"/>
      <c r="K647" s="5"/>
      <c r="L647" s="5"/>
    </row>
    <row r="648" spans="4:12" x14ac:dyDescent="0.25">
      <c r="D648" s="4"/>
      <c r="E648" s="4"/>
      <c r="F648" s="4"/>
      <c r="K648" s="5"/>
      <c r="L648" s="5"/>
    </row>
    <row r="649" spans="4:12" x14ac:dyDescent="0.25">
      <c r="D649" s="4"/>
      <c r="E649" s="4"/>
      <c r="F649" s="4"/>
      <c r="K649" s="5"/>
      <c r="L649" s="5"/>
    </row>
    <row r="650" spans="4:12" x14ac:dyDescent="0.25">
      <c r="D650" s="4"/>
      <c r="E650" s="4"/>
      <c r="F650" s="4"/>
      <c r="K650" s="5"/>
      <c r="L650" s="5"/>
    </row>
    <row r="651" spans="4:12" x14ac:dyDescent="0.25">
      <c r="D651" s="4"/>
      <c r="E651" s="4"/>
      <c r="F651" s="4"/>
      <c r="K651" s="5"/>
      <c r="L651" s="5"/>
    </row>
    <row r="652" spans="4:12" x14ac:dyDescent="0.25">
      <c r="D652" s="4"/>
      <c r="E652" s="4"/>
      <c r="F652" s="4"/>
      <c r="K652" s="5"/>
      <c r="L652" s="5"/>
    </row>
    <row r="653" spans="4:12" x14ac:dyDescent="0.25">
      <c r="D653" s="4"/>
      <c r="E653" s="4"/>
      <c r="F653" s="4"/>
      <c r="K653" s="5"/>
      <c r="L653" s="5"/>
    </row>
    <row r="654" spans="4:12" x14ac:dyDescent="0.25">
      <c r="D654" s="4"/>
      <c r="E654" s="4"/>
      <c r="F654" s="4"/>
      <c r="K654" s="5"/>
      <c r="L654" s="5"/>
    </row>
    <row r="655" spans="4:12" x14ac:dyDescent="0.25">
      <c r="D655" s="4"/>
      <c r="E655" s="4"/>
      <c r="F655" s="4"/>
      <c r="K655" s="5"/>
      <c r="L655" s="5"/>
    </row>
    <row r="656" spans="4:12" x14ac:dyDescent="0.25">
      <c r="D656" s="4"/>
      <c r="E656" s="4"/>
      <c r="F656" s="4"/>
      <c r="K656" s="5"/>
      <c r="L656" s="5"/>
    </row>
    <row r="657" spans="4:12" x14ac:dyDescent="0.25">
      <c r="D657" s="4"/>
      <c r="E657" s="4"/>
      <c r="F657" s="4"/>
      <c r="K657" s="5"/>
      <c r="L657" s="5"/>
    </row>
    <row r="658" spans="4:12" x14ac:dyDescent="0.25">
      <c r="D658" s="4"/>
      <c r="E658" s="4"/>
      <c r="F658" s="4"/>
      <c r="K658" s="5"/>
      <c r="L658" s="5"/>
    </row>
    <row r="659" spans="4:12" x14ac:dyDescent="0.25">
      <c r="D659" s="4"/>
      <c r="E659" s="4"/>
      <c r="F659" s="4"/>
      <c r="K659" s="5"/>
      <c r="L659" s="5"/>
    </row>
    <row r="660" spans="4:12" x14ac:dyDescent="0.25">
      <c r="D660" s="4"/>
      <c r="E660" s="4"/>
      <c r="F660" s="4"/>
      <c r="K660" s="5"/>
      <c r="L660" s="5"/>
    </row>
    <row r="661" spans="4:12" x14ac:dyDescent="0.25">
      <c r="D661" s="4"/>
      <c r="E661" s="4"/>
      <c r="F661" s="4"/>
      <c r="K661" s="5"/>
      <c r="L661" s="5"/>
    </row>
    <row r="662" spans="4:12" x14ac:dyDescent="0.25">
      <c r="D662" s="4"/>
      <c r="E662" s="4"/>
      <c r="F662" s="4"/>
      <c r="K662" s="5"/>
      <c r="L662" s="5"/>
    </row>
    <row r="663" spans="4:12" x14ac:dyDescent="0.25">
      <c r="D663" s="4"/>
      <c r="E663" s="4"/>
      <c r="F663" s="4"/>
      <c r="K663" s="5"/>
      <c r="L663" s="5"/>
    </row>
    <row r="664" spans="4:12" x14ac:dyDescent="0.25">
      <c r="D664" s="4"/>
      <c r="E664" s="4"/>
      <c r="F664" s="4"/>
      <c r="K664" s="5"/>
      <c r="L664" s="5"/>
    </row>
    <row r="665" spans="4:12" x14ac:dyDescent="0.25">
      <c r="D665" s="4"/>
      <c r="E665" s="4"/>
      <c r="F665" s="4"/>
      <c r="K665" s="5"/>
      <c r="L665" s="5"/>
    </row>
    <row r="666" spans="4:12" x14ac:dyDescent="0.25">
      <c r="D666" s="4"/>
      <c r="E666" s="4"/>
      <c r="F666" s="4"/>
      <c r="K666" s="5"/>
      <c r="L666" s="5"/>
    </row>
    <row r="667" spans="4:12" x14ac:dyDescent="0.25">
      <c r="D667" s="4"/>
      <c r="E667" s="4"/>
      <c r="F667" s="4"/>
      <c r="K667" s="5"/>
      <c r="L667" s="5"/>
    </row>
    <row r="668" spans="4:12" x14ac:dyDescent="0.25">
      <c r="D668" s="4"/>
      <c r="E668" s="4"/>
      <c r="F668" s="4"/>
      <c r="K668" s="5"/>
      <c r="L668" s="5"/>
    </row>
    <row r="669" spans="4:12" x14ac:dyDescent="0.25">
      <c r="D669" s="4"/>
      <c r="E669" s="4"/>
      <c r="F669" s="4"/>
      <c r="K669" s="5"/>
      <c r="L669" s="5"/>
    </row>
    <row r="670" spans="4:12" x14ac:dyDescent="0.25">
      <c r="D670" s="4"/>
      <c r="E670" s="4"/>
      <c r="F670" s="4"/>
      <c r="K670" s="5"/>
      <c r="L670" s="5"/>
    </row>
    <row r="671" spans="4:12" x14ac:dyDescent="0.25">
      <c r="D671" s="4"/>
      <c r="E671" s="4"/>
      <c r="F671" s="4"/>
      <c r="K671" s="5"/>
      <c r="L671" s="5"/>
    </row>
    <row r="672" spans="4:12" x14ac:dyDescent="0.25">
      <c r="D672" s="4"/>
      <c r="E672" s="4"/>
      <c r="F672" s="4"/>
      <c r="K672" s="5"/>
      <c r="L672" s="5"/>
    </row>
    <row r="673" spans="4:12" x14ac:dyDescent="0.25">
      <c r="D673" s="4"/>
      <c r="E673" s="4"/>
      <c r="F673" s="4"/>
      <c r="K673" s="5"/>
      <c r="L673" s="5"/>
    </row>
    <row r="674" spans="4:12" x14ac:dyDescent="0.25">
      <c r="D674" s="4"/>
      <c r="E674" s="4"/>
      <c r="F674" s="4"/>
      <c r="K674" s="5"/>
      <c r="L674" s="5"/>
    </row>
    <row r="675" spans="4:12" x14ac:dyDescent="0.25">
      <c r="D675" s="4"/>
      <c r="E675" s="4"/>
      <c r="F675" s="4"/>
      <c r="K675" s="5"/>
      <c r="L675" s="5"/>
    </row>
    <row r="676" spans="4:12" x14ac:dyDescent="0.25">
      <c r="D676" s="4"/>
      <c r="E676" s="4"/>
      <c r="F676" s="4"/>
      <c r="K676" s="5"/>
      <c r="L676" s="5"/>
    </row>
    <row r="677" spans="4:12" x14ac:dyDescent="0.25">
      <c r="D677" s="4"/>
      <c r="E677" s="4"/>
      <c r="F677" s="4"/>
      <c r="K677" s="5"/>
      <c r="L677" s="5"/>
    </row>
    <row r="678" spans="4:12" x14ac:dyDescent="0.25">
      <c r="D678" s="4"/>
      <c r="E678" s="4"/>
      <c r="F678" s="4"/>
      <c r="K678" s="5"/>
      <c r="L678" s="5"/>
    </row>
    <row r="679" spans="4:12" x14ac:dyDescent="0.25">
      <c r="D679" s="4"/>
      <c r="E679" s="4"/>
      <c r="F679" s="4"/>
      <c r="K679" s="5"/>
      <c r="L679" s="5"/>
    </row>
    <row r="680" spans="4:12" x14ac:dyDescent="0.25">
      <c r="D680" s="4"/>
      <c r="E680" s="4"/>
      <c r="F680" s="4"/>
      <c r="K680" s="5"/>
      <c r="L680" s="5"/>
    </row>
    <row r="681" spans="4:12" x14ac:dyDescent="0.25">
      <c r="D681" s="4"/>
      <c r="E681" s="4"/>
      <c r="F681" s="4"/>
      <c r="K681" s="5"/>
      <c r="L681" s="5"/>
    </row>
    <row r="682" spans="4:12" x14ac:dyDescent="0.25">
      <c r="D682" s="4"/>
      <c r="E682" s="4"/>
      <c r="F682" s="4"/>
      <c r="K682" s="5"/>
      <c r="L682" s="5"/>
    </row>
    <row r="683" spans="4:12" x14ac:dyDescent="0.25">
      <c r="D683" s="4"/>
      <c r="E683" s="4"/>
      <c r="F683" s="4"/>
      <c r="K683" s="5"/>
      <c r="L683" s="5"/>
    </row>
    <row r="684" spans="4:12" x14ac:dyDescent="0.25">
      <c r="D684" s="4"/>
      <c r="E684" s="4"/>
      <c r="F684" s="4"/>
      <c r="K684" s="5"/>
      <c r="L684" s="5"/>
    </row>
    <row r="685" spans="4:12" x14ac:dyDescent="0.25">
      <c r="D685" s="4"/>
      <c r="E685" s="4"/>
      <c r="F685" s="4"/>
      <c r="K685" s="5"/>
      <c r="L685" s="5"/>
    </row>
    <row r="686" spans="4:12" x14ac:dyDescent="0.25">
      <c r="D686" s="4"/>
      <c r="E686" s="4"/>
      <c r="F686" s="4"/>
      <c r="K686" s="5"/>
      <c r="L686" s="5"/>
    </row>
    <row r="687" spans="4:12" x14ac:dyDescent="0.25">
      <c r="D687" s="4"/>
      <c r="E687" s="4"/>
      <c r="F687" s="4"/>
      <c r="K687" s="5"/>
      <c r="L687" s="5"/>
    </row>
    <row r="688" spans="4:12" x14ac:dyDescent="0.25">
      <c r="D688" s="4"/>
      <c r="E688" s="4"/>
      <c r="F688" s="4"/>
      <c r="K688" s="5"/>
      <c r="L688" s="5"/>
    </row>
    <row r="689" spans="4:12" x14ac:dyDescent="0.25">
      <c r="D689" s="4"/>
      <c r="E689" s="4"/>
      <c r="F689" s="4"/>
      <c r="K689" s="5"/>
      <c r="L689" s="5"/>
    </row>
    <row r="690" spans="4:12" x14ac:dyDescent="0.25">
      <c r="D690" s="4"/>
      <c r="E690" s="4"/>
      <c r="F690" s="4"/>
      <c r="K690" s="5"/>
      <c r="L690" s="5"/>
    </row>
    <row r="691" spans="4:12" x14ac:dyDescent="0.25">
      <c r="D691" s="4"/>
      <c r="E691" s="4"/>
      <c r="F691" s="4"/>
      <c r="K691" s="5"/>
      <c r="L691" s="5"/>
    </row>
    <row r="692" spans="4:12" x14ac:dyDescent="0.25">
      <c r="D692" s="4"/>
      <c r="E692" s="4"/>
      <c r="F692" s="4"/>
      <c r="K692" s="5"/>
      <c r="L692" s="5"/>
    </row>
    <row r="693" spans="4:12" x14ac:dyDescent="0.25">
      <c r="D693" s="4"/>
      <c r="E693" s="4"/>
      <c r="F693" s="4"/>
      <c r="K693" s="5"/>
      <c r="L693" s="5"/>
    </row>
    <row r="694" spans="4:12" x14ac:dyDescent="0.25">
      <c r="D694" s="4"/>
      <c r="E694" s="4"/>
      <c r="F694" s="4"/>
      <c r="K694" s="5"/>
      <c r="L694" s="5"/>
    </row>
    <row r="695" spans="4:12" x14ac:dyDescent="0.25">
      <c r="D695" s="4"/>
      <c r="E695" s="4"/>
      <c r="F695" s="4"/>
      <c r="K695" s="5"/>
      <c r="L695" s="5"/>
    </row>
    <row r="696" spans="4:12" x14ac:dyDescent="0.25">
      <c r="D696" s="4"/>
      <c r="E696" s="4"/>
      <c r="F696" s="4"/>
      <c r="K696" s="5"/>
      <c r="L696" s="5"/>
    </row>
    <row r="697" spans="4:12" x14ac:dyDescent="0.25">
      <c r="D697" s="4"/>
      <c r="E697" s="4"/>
      <c r="F697" s="4"/>
      <c r="K697" s="5"/>
      <c r="L697" s="5"/>
    </row>
    <row r="698" spans="4:12" x14ac:dyDescent="0.25">
      <c r="D698" s="4"/>
      <c r="E698" s="4"/>
      <c r="F698" s="4"/>
      <c r="K698" s="5"/>
      <c r="L698" s="5"/>
    </row>
    <row r="699" spans="4:12" x14ac:dyDescent="0.25">
      <c r="D699" s="4"/>
      <c r="E699" s="4"/>
      <c r="F699" s="4"/>
      <c r="K699" s="5"/>
      <c r="L699" s="5"/>
    </row>
    <row r="700" spans="4:12" x14ac:dyDescent="0.25">
      <c r="D700" s="4"/>
      <c r="E700" s="4"/>
      <c r="F700" s="4"/>
      <c r="K700" s="5"/>
      <c r="L700" s="5"/>
    </row>
    <row r="701" spans="4:12" x14ac:dyDescent="0.25">
      <c r="D701" s="4"/>
      <c r="E701" s="4"/>
      <c r="F701" s="4"/>
      <c r="K701" s="5"/>
      <c r="L701" s="5"/>
    </row>
    <row r="702" spans="4:12" x14ac:dyDescent="0.25">
      <c r="D702" s="4"/>
      <c r="E702" s="4"/>
      <c r="F702" s="4"/>
      <c r="K702" s="5"/>
      <c r="L702" s="5"/>
    </row>
    <row r="703" spans="4:12" x14ac:dyDescent="0.25">
      <c r="D703" s="4"/>
      <c r="E703" s="4"/>
      <c r="F703" s="4"/>
      <c r="K703" s="5"/>
      <c r="L703" s="5"/>
    </row>
    <row r="704" spans="4:12" x14ac:dyDescent="0.25">
      <c r="D704" s="4"/>
      <c r="E704" s="4"/>
      <c r="F704" s="4"/>
      <c r="K704" s="5"/>
      <c r="L704" s="5"/>
    </row>
    <row r="705" spans="4:12" x14ac:dyDescent="0.25">
      <c r="D705" s="4"/>
      <c r="E705" s="4"/>
      <c r="F705" s="4"/>
      <c r="K705" s="5"/>
      <c r="L705" s="5"/>
    </row>
    <row r="706" spans="4:12" x14ac:dyDescent="0.25">
      <c r="D706" s="4"/>
      <c r="E706" s="4"/>
      <c r="F706" s="4"/>
      <c r="K706" s="5"/>
      <c r="L706" s="5"/>
    </row>
    <row r="707" spans="4:12" x14ac:dyDescent="0.25">
      <c r="D707" s="4"/>
      <c r="E707" s="4"/>
      <c r="F707" s="4"/>
      <c r="K707" s="5"/>
      <c r="L707" s="5"/>
    </row>
    <row r="708" spans="4:12" x14ac:dyDescent="0.25">
      <c r="D708" s="4"/>
      <c r="E708" s="4"/>
      <c r="F708" s="4"/>
      <c r="K708" s="5"/>
      <c r="L708" s="5"/>
    </row>
    <row r="709" spans="4:12" x14ac:dyDescent="0.25">
      <c r="D709" s="4"/>
      <c r="E709" s="4"/>
      <c r="F709" s="4"/>
      <c r="K709" s="5"/>
      <c r="L709" s="5"/>
    </row>
    <row r="710" spans="4:12" x14ac:dyDescent="0.25">
      <c r="D710" s="4"/>
      <c r="E710" s="4"/>
      <c r="F710" s="4"/>
      <c r="K710" s="5"/>
      <c r="L710" s="5"/>
    </row>
    <row r="711" spans="4:12" x14ac:dyDescent="0.25">
      <c r="D711" s="4"/>
      <c r="E711" s="4"/>
      <c r="F711" s="4"/>
      <c r="K711" s="5"/>
      <c r="L711" s="5"/>
    </row>
    <row r="712" spans="4:12" x14ac:dyDescent="0.25">
      <c r="D712" s="4"/>
      <c r="E712" s="4"/>
      <c r="F712" s="4"/>
      <c r="K712" s="5"/>
      <c r="L712" s="5"/>
    </row>
    <row r="713" spans="4:12" x14ac:dyDescent="0.25">
      <c r="D713" s="4"/>
      <c r="E713" s="4"/>
      <c r="F713" s="4"/>
      <c r="K713" s="5"/>
      <c r="L713" s="5"/>
    </row>
    <row r="714" spans="4:12" x14ac:dyDescent="0.25">
      <c r="D714" s="4"/>
      <c r="E714" s="4"/>
      <c r="F714" s="4"/>
      <c r="K714" s="5"/>
      <c r="L714" s="5"/>
    </row>
    <row r="715" spans="4:12" x14ac:dyDescent="0.25">
      <c r="D715" s="4"/>
      <c r="E715" s="4"/>
      <c r="F715" s="4"/>
      <c r="K715" s="5"/>
      <c r="L715" s="5"/>
    </row>
    <row r="716" spans="4:12" x14ac:dyDescent="0.25">
      <c r="D716" s="4"/>
      <c r="E716" s="4"/>
      <c r="F716" s="4"/>
      <c r="K716" s="5"/>
      <c r="L716" s="5"/>
    </row>
    <row r="717" spans="4:12" x14ac:dyDescent="0.25">
      <c r="D717" s="4"/>
      <c r="E717" s="4"/>
      <c r="F717" s="4"/>
      <c r="K717" s="5"/>
      <c r="L717" s="5"/>
    </row>
    <row r="718" spans="4:12" x14ac:dyDescent="0.25">
      <c r="D718" s="4"/>
      <c r="E718" s="4"/>
      <c r="F718" s="4"/>
      <c r="K718" s="5"/>
      <c r="L718" s="5"/>
    </row>
    <row r="719" spans="4:12" x14ac:dyDescent="0.25">
      <c r="D719" s="4"/>
      <c r="E719" s="4"/>
      <c r="F719" s="4"/>
      <c r="K719" s="5"/>
      <c r="L719" s="5"/>
    </row>
    <row r="720" spans="4:12" x14ac:dyDescent="0.25">
      <c r="D720" s="4"/>
      <c r="E720" s="4"/>
      <c r="F720" s="4"/>
      <c r="K720" s="5"/>
      <c r="L720" s="5"/>
    </row>
    <row r="721" spans="4:12" x14ac:dyDescent="0.25">
      <c r="D721" s="4"/>
      <c r="E721" s="4"/>
      <c r="F721" s="4"/>
      <c r="K721" s="5"/>
      <c r="L721" s="5"/>
    </row>
    <row r="722" spans="4:12" x14ac:dyDescent="0.25">
      <c r="D722" s="4"/>
      <c r="E722" s="4"/>
      <c r="F722" s="4"/>
      <c r="K722" s="5"/>
      <c r="L722" s="5"/>
    </row>
    <row r="723" spans="4:12" x14ac:dyDescent="0.25">
      <c r="D723" s="4"/>
      <c r="E723" s="4"/>
      <c r="F723" s="4"/>
      <c r="K723" s="5"/>
      <c r="L723" s="5"/>
    </row>
    <row r="724" spans="4:12" x14ac:dyDescent="0.25">
      <c r="D724" s="4"/>
      <c r="E724" s="4"/>
      <c r="F724" s="4"/>
      <c r="K724" s="5"/>
      <c r="L724" s="5"/>
    </row>
    <row r="725" spans="4:12" x14ac:dyDescent="0.25">
      <c r="D725" s="4"/>
      <c r="E725" s="4"/>
      <c r="F725" s="4"/>
      <c r="K725" s="5"/>
      <c r="L725" s="5"/>
    </row>
    <row r="726" spans="4:12" x14ac:dyDescent="0.25">
      <c r="D726" s="4"/>
      <c r="E726" s="4"/>
      <c r="F726" s="4"/>
      <c r="K726" s="5"/>
      <c r="L726" s="5"/>
    </row>
    <row r="727" spans="4:12" x14ac:dyDescent="0.25">
      <c r="D727" s="4"/>
      <c r="E727" s="4"/>
      <c r="F727" s="4"/>
      <c r="K727" s="5"/>
      <c r="L727" s="5"/>
    </row>
    <row r="728" spans="4:12" x14ac:dyDescent="0.25">
      <c r="D728" s="4"/>
      <c r="E728" s="4"/>
      <c r="F728" s="4"/>
      <c r="K728" s="5"/>
      <c r="L728" s="5"/>
    </row>
    <row r="729" spans="4:12" x14ac:dyDescent="0.25">
      <c r="D729" s="4"/>
      <c r="E729" s="4"/>
      <c r="F729" s="4"/>
      <c r="K729" s="5"/>
      <c r="L729" s="5"/>
    </row>
    <row r="730" spans="4:12" x14ac:dyDescent="0.25">
      <c r="D730" s="4"/>
      <c r="E730" s="4"/>
      <c r="F730" s="4"/>
      <c r="K730" s="5"/>
      <c r="L730" s="5"/>
    </row>
    <row r="731" spans="4:12" x14ac:dyDescent="0.25">
      <c r="D731" s="4"/>
      <c r="E731" s="4"/>
      <c r="F731" s="4"/>
      <c r="K731" s="5"/>
      <c r="L731" s="5"/>
    </row>
    <row r="732" spans="4:12" x14ac:dyDescent="0.25">
      <c r="D732" s="4"/>
      <c r="E732" s="4"/>
      <c r="F732" s="4"/>
      <c r="K732" s="5"/>
      <c r="L732" s="5"/>
    </row>
    <row r="733" spans="4:12" x14ac:dyDescent="0.25">
      <c r="D733" s="4"/>
      <c r="E733" s="4"/>
      <c r="F733" s="4"/>
      <c r="K733" s="5"/>
      <c r="L733" s="5"/>
    </row>
    <row r="734" spans="4:12" x14ac:dyDescent="0.25">
      <c r="D734" s="4"/>
      <c r="E734" s="4"/>
      <c r="F734" s="4"/>
      <c r="K734" s="5"/>
      <c r="L734" s="5"/>
    </row>
    <row r="735" spans="4:12" x14ac:dyDescent="0.25">
      <c r="D735" s="4"/>
      <c r="E735" s="4"/>
      <c r="F735" s="4"/>
      <c r="K735" s="5"/>
      <c r="L735" s="5"/>
    </row>
    <row r="736" spans="4:12" x14ac:dyDescent="0.25">
      <c r="D736" s="4"/>
      <c r="E736" s="4"/>
      <c r="F736" s="4"/>
      <c r="K736" s="5"/>
      <c r="L736" s="5"/>
    </row>
    <row r="737" spans="4:12" x14ac:dyDescent="0.25">
      <c r="D737" s="4"/>
      <c r="E737" s="4"/>
      <c r="F737" s="4"/>
      <c r="K737" s="5"/>
      <c r="L737" s="5"/>
    </row>
    <row r="738" spans="4:12" x14ac:dyDescent="0.25">
      <c r="D738" s="4"/>
      <c r="E738" s="4"/>
      <c r="F738" s="4"/>
      <c r="K738" s="5"/>
      <c r="L738" s="5"/>
    </row>
    <row r="739" spans="4:12" x14ac:dyDescent="0.25">
      <c r="D739" s="4"/>
      <c r="E739" s="4"/>
      <c r="F739" s="4"/>
      <c r="K739" s="5"/>
      <c r="L739" s="5"/>
    </row>
    <row r="740" spans="4:12" x14ac:dyDescent="0.25">
      <c r="D740" s="4"/>
      <c r="E740" s="4"/>
      <c r="F740" s="4"/>
      <c r="K740" s="5"/>
      <c r="L740" s="5"/>
    </row>
    <row r="741" spans="4:12" x14ac:dyDescent="0.25">
      <c r="D741" s="4"/>
      <c r="E741" s="4"/>
      <c r="F741" s="4"/>
      <c r="K741" s="5"/>
      <c r="L741" s="5"/>
    </row>
    <row r="742" spans="4:12" x14ac:dyDescent="0.25">
      <c r="D742" s="4"/>
      <c r="E742" s="4"/>
      <c r="F742" s="4"/>
      <c r="K742" s="5"/>
      <c r="L742" s="5"/>
    </row>
    <row r="743" spans="4:12" x14ac:dyDescent="0.25">
      <c r="D743" s="4"/>
      <c r="E743" s="4"/>
      <c r="F743" s="4"/>
      <c r="K743" s="5"/>
      <c r="L743" s="5"/>
    </row>
    <row r="744" spans="4:12" x14ac:dyDescent="0.25">
      <c r="D744" s="4"/>
      <c r="E744" s="4"/>
      <c r="F744" s="4"/>
      <c r="K744" s="5"/>
      <c r="L744" s="5"/>
    </row>
    <row r="745" spans="4:12" x14ac:dyDescent="0.25">
      <c r="D745" s="4"/>
      <c r="E745" s="4"/>
      <c r="F745" s="4"/>
      <c r="K745" s="5"/>
      <c r="L745" s="5"/>
    </row>
    <row r="746" spans="4:12" x14ac:dyDescent="0.25">
      <c r="D746" s="4"/>
      <c r="E746" s="4"/>
      <c r="F746" s="4"/>
      <c r="K746" s="5"/>
      <c r="L746" s="5"/>
    </row>
    <row r="747" spans="4:12" x14ac:dyDescent="0.25">
      <c r="D747" s="4"/>
      <c r="E747" s="4"/>
      <c r="F747" s="4"/>
      <c r="K747" s="5"/>
      <c r="L747" s="5"/>
    </row>
    <row r="748" spans="4:12" x14ac:dyDescent="0.25">
      <c r="D748" s="4"/>
      <c r="E748" s="4"/>
      <c r="F748" s="4"/>
      <c r="K748" s="5"/>
      <c r="L748" s="5"/>
    </row>
    <row r="749" spans="4:12" x14ac:dyDescent="0.25">
      <c r="D749" s="4"/>
      <c r="E749" s="4"/>
      <c r="F749" s="4"/>
      <c r="K749" s="5"/>
      <c r="L749" s="5"/>
    </row>
    <row r="750" spans="4:12" x14ac:dyDescent="0.25">
      <c r="D750" s="4"/>
      <c r="E750" s="4"/>
      <c r="F750" s="4"/>
      <c r="K750" s="5"/>
      <c r="L750" s="5"/>
    </row>
    <row r="751" spans="4:12" x14ac:dyDescent="0.25">
      <c r="D751" s="4"/>
      <c r="E751" s="4"/>
      <c r="F751" s="4"/>
      <c r="K751" s="5"/>
      <c r="L751" s="5"/>
    </row>
    <row r="752" spans="4:12" x14ac:dyDescent="0.25">
      <c r="D752" s="4"/>
      <c r="E752" s="4"/>
      <c r="F752" s="4"/>
      <c r="K752" s="5"/>
      <c r="L752" s="5"/>
    </row>
    <row r="753" spans="4:12" x14ac:dyDescent="0.25">
      <c r="D753" s="4"/>
      <c r="E753" s="4"/>
      <c r="F753" s="4"/>
      <c r="K753" s="5"/>
      <c r="L753" s="5"/>
    </row>
    <row r="754" spans="4:12" x14ac:dyDescent="0.25">
      <c r="D754" s="4"/>
      <c r="E754" s="4"/>
      <c r="F754" s="4"/>
      <c r="K754" s="5"/>
      <c r="L754" s="5"/>
    </row>
    <row r="755" spans="4:12" x14ac:dyDescent="0.25">
      <c r="D755" s="4"/>
      <c r="E755" s="4"/>
      <c r="F755" s="4"/>
      <c r="K755" s="5"/>
      <c r="L755" s="5"/>
    </row>
    <row r="756" spans="4:12" x14ac:dyDescent="0.25">
      <c r="D756" s="4"/>
      <c r="E756" s="4"/>
      <c r="F756" s="4"/>
      <c r="K756" s="5"/>
      <c r="L756" s="5"/>
    </row>
    <row r="757" spans="4:12" x14ac:dyDescent="0.25">
      <c r="D757" s="4"/>
      <c r="E757" s="4"/>
      <c r="F757" s="4"/>
      <c r="K757" s="5"/>
      <c r="L757" s="5"/>
    </row>
    <row r="758" spans="4:12" x14ac:dyDescent="0.25">
      <c r="D758" s="4"/>
      <c r="E758" s="4"/>
      <c r="F758" s="4"/>
      <c r="K758" s="5"/>
      <c r="L758" s="5"/>
    </row>
    <row r="759" spans="4:12" x14ac:dyDescent="0.25">
      <c r="D759" s="4"/>
      <c r="E759" s="4"/>
      <c r="F759" s="4"/>
      <c r="K759" s="5"/>
      <c r="L759" s="5"/>
    </row>
    <row r="760" spans="4:12" x14ac:dyDescent="0.25">
      <c r="D760" s="4"/>
      <c r="E760" s="4"/>
      <c r="F760" s="4"/>
      <c r="K760" s="5"/>
      <c r="L760" s="5"/>
    </row>
    <row r="761" spans="4:12" x14ac:dyDescent="0.25">
      <c r="D761" s="4"/>
      <c r="E761" s="4"/>
      <c r="F761" s="4"/>
      <c r="K761" s="5"/>
      <c r="L761" s="5"/>
    </row>
    <row r="762" spans="4:12" x14ac:dyDescent="0.25">
      <c r="D762" s="4"/>
      <c r="E762" s="4"/>
      <c r="F762" s="4"/>
      <c r="K762" s="5"/>
      <c r="L762" s="5"/>
    </row>
    <row r="763" spans="4:12" x14ac:dyDescent="0.25">
      <c r="D763" s="4"/>
      <c r="E763" s="4"/>
      <c r="F763" s="4"/>
      <c r="K763" s="5"/>
      <c r="L763" s="5"/>
    </row>
    <row r="764" spans="4:12" x14ac:dyDescent="0.25">
      <c r="D764" s="4"/>
      <c r="E764" s="4"/>
      <c r="F764" s="4"/>
      <c r="K764" s="5"/>
      <c r="L764" s="5"/>
    </row>
    <row r="765" spans="4:12" x14ac:dyDescent="0.25">
      <c r="D765" s="4"/>
      <c r="E765" s="4"/>
      <c r="F765" s="4"/>
      <c r="K765" s="5"/>
      <c r="L765" s="5"/>
    </row>
    <row r="766" spans="4:12" x14ac:dyDescent="0.25">
      <c r="D766" s="4"/>
      <c r="E766" s="4"/>
      <c r="F766" s="4"/>
      <c r="K766" s="5"/>
      <c r="L766" s="5"/>
    </row>
    <row r="767" spans="4:12" x14ac:dyDescent="0.25">
      <c r="D767" s="4"/>
      <c r="E767" s="4"/>
      <c r="F767" s="4"/>
      <c r="K767" s="5"/>
      <c r="L767" s="5"/>
    </row>
    <row r="768" spans="4:12" x14ac:dyDescent="0.25">
      <c r="D768" s="4"/>
      <c r="E768" s="4"/>
      <c r="F768" s="4"/>
      <c r="K768" s="5"/>
      <c r="L768" s="5"/>
    </row>
    <row r="769" spans="4:12" x14ac:dyDescent="0.25">
      <c r="D769" s="4"/>
      <c r="E769" s="4"/>
      <c r="F769" s="4"/>
      <c r="K769" s="5"/>
      <c r="L769" s="5"/>
    </row>
    <row r="770" spans="4:12" x14ac:dyDescent="0.25">
      <c r="D770" s="4"/>
      <c r="E770" s="4"/>
      <c r="F770" s="4"/>
      <c r="K770" s="5"/>
      <c r="L770" s="5"/>
    </row>
    <row r="771" spans="4:12" x14ac:dyDescent="0.25">
      <c r="D771" s="4"/>
      <c r="E771" s="4"/>
      <c r="F771" s="4"/>
      <c r="K771" s="5"/>
      <c r="L771" s="5"/>
    </row>
    <row r="772" spans="4:12" x14ac:dyDescent="0.25">
      <c r="D772" s="4"/>
      <c r="E772" s="4"/>
      <c r="F772" s="4"/>
      <c r="K772" s="5"/>
      <c r="L772" s="5"/>
    </row>
    <row r="773" spans="4:12" x14ac:dyDescent="0.25">
      <c r="D773" s="4"/>
      <c r="E773" s="4"/>
      <c r="F773" s="4"/>
      <c r="K773" s="5"/>
      <c r="L773" s="5"/>
    </row>
    <row r="774" spans="4:12" x14ac:dyDescent="0.25">
      <c r="D774" s="4"/>
      <c r="E774" s="4"/>
      <c r="F774" s="4"/>
      <c r="K774" s="5"/>
      <c r="L774" s="5"/>
    </row>
    <row r="775" spans="4:12" x14ac:dyDescent="0.25">
      <c r="D775" s="4"/>
      <c r="E775" s="4"/>
      <c r="F775" s="4"/>
      <c r="K775" s="5"/>
      <c r="L775" s="5"/>
    </row>
    <row r="776" spans="4:12" x14ac:dyDescent="0.25">
      <c r="D776" s="4"/>
      <c r="E776" s="4"/>
      <c r="F776" s="4"/>
      <c r="K776" s="5"/>
      <c r="L776" s="5"/>
    </row>
    <row r="777" spans="4:12" x14ac:dyDescent="0.25">
      <c r="D777" s="4"/>
      <c r="E777" s="4"/>
      <c r="F777" s="4"/>
      <c r="K777" s="5"/>
      <c r="L777" s="5"/>
    </row>
    <row r="778" spans="4:12" x14ac:dyDescent="0.25">
      <c r="D778" s="4"/>
      <c r="E778" s="4"/>
      <c r="F778" s="4"/>
      <c r="K778" s="5"/>
      <c r="L778" s="5"/>
    </row>
    <row r="779" spans="4:12" x14ac:dyDescent="0.25">
      <c r="D779" s="4"/>
      <c r="E779" s="4"/>
      <c r="F779" s="4"/>
      <c r="K779" s="5"/>
      <c r="L779" s="5"/>
    </row>
    <row r="780" spans="4:12" x14ac:dyDescent="0.25">
      <c r="D780" s="4"/>
      <c r="E780" s="4"/>
      <c r="F780" s="4"/>
      <c r="K780" s="5"/>
      <c r="L780" s="5"/>
    </row>
    <row r="781" spans="4:12" x14ac:dyDescent="0.25">
      <c r="D781" s="4"/>
      <c r="E781" s="4"/>
      <c r="F781" s="4"/>
      <c r="K781" s="5"/>
      <c r="L781" s="5"/>
    </row>
    <row r="782" spans="4:12" x14ac:dyDescent="0.25">
      <c r="D782" s="4"/>
      <c r="E782" s="4"/>
      <c r="F782" s="4"/>
      <c r="K782" s="5"/>
      <c r="L782" s="5"/>
    </row>
    <row r="783" spans="4:12" x14ac:dyDescent="0.25">
      <c r="D783" s="4"/>
      <c r="E783" s="4"/>
      <c r="F783" s="4"/>
      <c r="K783" s="5"/>
      <c r="L783" s="5"/>
    </row>
    <row r="784" spans="4:12" x14ac:dyDescent="0.25">
      <c r="D784" s="4"/>
      <c r="E784" s="4"/>
      <c r="F784" s="4"/>
      <c r="K784" s="5"/>
      <c r="L784" s="5"/>
    </row>
    <row r="785" spans="4:12" x14ac:dyDescent="0.25">
      <c r="D785" s="4"/>
      <c r="E785" s="4"/>
      <c r="F785" s="4"/>
      <c r="K785" s="5"/>
      <c r="L785" s="5"/>
    </row>
    <row r="786" spans="4:12" x14ac:dyDescent="0.25">
      <c r="D786" s="4"/>
      <c r="E786" s="4"/>
      <c r="F786" s="4"/>
      <c r="K786" s="5"/>
      <c r="L786" s="5"/>
    </row>
    <row r="787" spans="4:12" x14ac:dyDescent="0.25">
      <c r="D787" s="4"/>
      <c r="E787" s="4"/>
      <c r="F787" s="4"/>
      <c r="K787" s="5"/>
      <c r="L787" s="5"/>
    </row>
    <row r="788" spans="4:12" x14ac:dyDescent="0.25">
      <c r="D788" s="4"/>
      <c r="E788" s="4"/>
      <c r="F788" s="4"/>
      <c r="K788" s="5"/>
      <c r="L788" s="5"/>
    </row>
    <row r="789" spans="4:12" x14ac:dyDescent="0.25">
      <c r="D789" s="4"/>
      <c r="E789" s="4"/>
      <c r="F789" s="4"/>
      <c r="K789" s="5"/>
      <c r="L789" s="5"/>
    </row>
    <row r="790" spans="4:12" x14ac:dyDescent="0.25">
      <c r="D790" s="4"/>
      <c r="E790" s="4"/>
      <c r="F790" s="4"/>
      <c r="K790" s="5"/>
      <c r="L790" s="5"/>
    </row>
    <row r="791" spans="4:12" x14ac:dyDescent="0.25">
      <c r="D791" s="4"/>
      <c r="E791" s="4"/>
      <c r="F791" s="4"/>
      <c r="K791" s="5"/>
      <c r="L791" s="5"/>
    </row>
    <row r="792" spans="4:12" x14ac:dyDescent="0.25">
      <c r="D792" s="4"/>
      <c r="E792" s="4"/>
      <c r="F792" s="4"/>
      <c r="K792" s="5"/>
      <c r="L792" s="5"/>
    </row>
    <row r="793" spans="4:12" x14ac:dyDescent="0.25">
      <c r="D793" s="4"/>
      <c r="E793" s="4"/>
      <c r="F793" s="4"/>
      <c r="K793" s="5"/>
      <c r="L793" s="5"/>
    </row>
    <row r="794" spans="4:12" x14ac:dyDescent="0.25">
      <c r="D794" s="4"/>
      <c r="E794" s="4"/>
      <c r="F794" s="4"/>
      <c r="K794" s="5"/>
      <c r="L794" s="5"/>
    </row>
    <row r="795" spans="4:12" x14ac:dyDescent="0.25">
      <c r="D795" s="4"/>
      <c r="E795" s="4"/>
      <c r="F795" s="4"/>
      <c r="K795" s="5"/>
      <c r="L795" s="5"/>
    </row>
    <row r="796" spans="4:12" x14ac:dyDescent="0.25">
      <c r="D796" s="4"/>
      <c r="E796" s="4"/>
      <c r="F796" s="4"/>
      <c r="K796" s="5"/>
      <c r="L796" s="5"/>
    </row>
    <row r="797" spans="4:12" x14ac:dyDescent="0.25">
      <c r="D797" s="4"/>
      <c r="E797" s="4"/>
      <c r="F797" s="4"/>
      <c r="K797" s="5"/>
      <c r="L797" s="5"/>
    </row>
    <row r="798" spans="4:12" x14ac:dyDescent="0.25">
      <c r="D798" s="4"/>
      <c r="E798" s="4"/>
      <c r="F798" s="4"/>
      <c r="K798" s="5"/>
      <c r="L798" s="5"/>
    </row>
    <row r="799" spans="4:12" x14ac:dyDescent="0.25">
      <c r="D799" s="4"/>
      <c r="E799" s="4"/>
      <c r="F799" s="4"/>
      <c r="K799" s="5"/>
      <c r="L799" s="5"/>
    </row>
    <row r="800" spans="4:12" x14ac:dyDescent="0.25">
      <c r="D800" s="4"/>
      <c r="E800" s="4"/>
      <c r="F800" s="4"/>
      <c r="K800" s="5"/>
      <c r="L800" s="5"/>
    </row>
    <row r="801" spans="4:12" x14ac:dyDescent="0.25">
      <c r="D801" s="4"/>
      <c r="E801" s="4"/>
      <c r="F801" s="4"/>
      <c r="K801" s="5"/>
      <c r="L801" s="5"/>
    </row>
    <row r="802" spans="4:12" x14ac:dyDescent="0.25">
      <c r="D802" s="4"/>
      <c r="E802" s="4"/>
      <c r="F802" s="4"/>
      <c r="K802" s="5"/>
      <c r="L802" s="5"/>
    </row>
    <row r="803" spans="4:12" x14ac:dyDescent="0.25">
      <c r="D803" s="4"/>
      <c r="E803" s="4"/>
      <c r="F803" s="4"/>
      <c r="K803" s="5"/>
      <c r="L803" s="5"/>
    </row>
    <row r="804" spans="4:12" x14ac:dyDescent="0.25">
      <c r="D804" s="4"/>
      <c r="E804" s="4"/>
      <c r="F804" s="4"/>
      <c r="K804" s="5"/>
      <c r="L804" s="5"/>
    </row>
    <row r="805" spans="4:12" x14ac:dyDescent="0.25">
      <c r="D805" s="4"/>
      <c r="E805" s="4"/>
      <c r="F805" s="4"/>
      <c r="K805" s="5"/>
      <c r="L805" s="5"/>
    </row>
    <row r="806" spans="4:12" x14ac:dyDescent="0.25">
      <c r="D806" s="4"/>
      <c r="E806" s="4"/>
      <c r="F806" s="4"/>
      <c r="K806" s="5"/>
      <c r="L806" s="5"/>
    </row>
    <row r="807" spans="4:12" x14ac:dyDescent="0.25">
      <c r="D807" s="4"/>
      <c r="E807" s="4"/>
      <c r="F807" s="4"/>
      <c r="K807" s="5"/>
      <c r="L807" s="5"/>
    </row>
    <row r="808" spans="4:12" x14ac:dyDescent="0.25">
      <c r="D808" s="4"/>
      <c r="E808" s="4"/>
      <c r="F808" s="4"/>
      <c r="K808" s="5"/>
      <c r="L808" s="5"/>
    </row>
    <row r="809" spans="4:12" x14ac:dyDescent="0.25">
      <c r="D809" s="4"/>
      <c r="E809" s="4"/>
      <c r="F809" s="4"/>
      <c r="K809" s="5"/>
      <c r="L809" s="5"/>
    </row>
    <row r="810" spans="4:12" x14ac:dyDescent="0.25">
      <c r="D810" s="4"/>
      <c r="E810" s="4"/>
      <c r="F810" s="4"/>
      <c r="K810" s="5"/>
      <c r="L810" s="5"/>
    </row>
    <row r="811" spans="4:12" x14ac:dyDescent="0.25">
      <c r="D811" s="4"/>
      <c r="E811" s="4"/>
      <c r="F811" s="4"/>
      <c r="K811" s="5"/>
      <c r="L811" s="5"/>
    </row>
    <row r="812" spans="4:12" x14ac:dyDescent="0.25">
      <c r="D812" s="4"/>
      <c r="E812" s="4"/>
      <c r="F812" s="4"/>
      <c r="K812" s="5"/>
      <c r="L812" s="5"/>
    </row>
    <row r="813" spans="4:12" x14ac:dyDescent="0.25">
      <c r="D813" s="4"/>
      <c r="E813" s="4"/>
      <c r="F813" s="4"/>
      <c r="K813" s="5"/>
      <c r="L813" s="5"/>
    </row>
    <row r="814" spans="4:12" x14ac:dyDescent="0.25">
      <c r="D814" s="4"/>
      <c r="E814" s="4"/>
      <c r="F814" s="4"/>
      <c r="K814" s="5"/>
      <c r="L814" s="5"/>
    </row>
    <row r="815" spans="4:12" x14ac:dyDescent="0.25">
      <c r="D815" s="4"/>
      <c r="E815" s="4"/>
      <c r="F815" s="4"/>
      <c r="K815" s="5"/>
      <c r="L815" s="5"/>
    </row>
    <row r="816" spans="4:12" x14ac:dyDescent="0.25">
      <c r="D816" s="4"/>
      <c r="E816" s="4"/>
      <c r="F816" s="4"/>
      <c r="K816" s="5"/>
      <c r="L816" s="5"/>
    </row>
    <row r="817" spans="4:12" x14ac:dyDescent="0.25">
      <c r="D817" s="4"/>
      <c r="E817" s="4"/>
      <c r="F817" s="4"/>
      <c r="K817" s="5"/>
      <c r="L817" s="5"/>
    </row>
    <row r="818" spans="4:12" x14ac:dyDescent="0.25">
      <c r="D818" s="4"/>
      <c r="E818" s="4"/>
      <c r="F818" s="4"/>
      <c r="K818" s="5"/>
      <c r="L818" s="5"/>
    </row>
    <row r="819" spans="4:12" x14ac:dyDescent="0.25">
      <c r="D819" s="4"/>
      <c r="E819" s="4"/>
      <c r="F819" s="4"/>
      <c r="K819" s="5"/>
      <c r="L819" s="5"/>
    </row>
    <row r="820" spans="4:12" x14ac:dyDescent="0.25">
      <c r="D820" s="4"/>
      <c r="E820" s="4"/>
      <c r="F820" s="4"/>
      <c r="K820" s="5"/>
      <c r="L820" s="5"/>
    </row>
    <row r="821" spans="4:12" x14ac:dyDescent="0.25">
      <c r="D821" s="4"/>
      <c r="E821" s="4"/>
      <c r="F821" s="4"/>
      <c r="K821" s="5"/>
      <c r="L821" s="5"/>
    </row>
    <row r="822" spans="4:12" x14ac:dyDescent="0.25">
      <c r="D822" s="4"/>
      <c r="E822" s="4"/>
      <c r="F822" s="4"/>
      <c r="K822" s="5"/>
      <c r="L822" s="5"/>
    </row>
    <row r="823" spans="4:12" x14ac:dyDescent="0.25">
      <c r="D823" s="4"/>
      <c r="E823" s="4"/>
      <c r="F823" s="4"/>
      <c r="K823" s="5"/>
      <c r="L823" s="5"/>
    </row>
    <row r="824" spans="4:12" x14ac:dyDescent="0.25">
      <c r="D824" s="4"/>
      <c r="E824" s="4"/>
      <c r="F824" s="4"/>
      <c r="K824" s="5"/>
      <c r="L824" s="5"/>
    </row>
    <row r="825" spans="4:12" x14ac:dyDescent="0.25">
      <c r="D825" s="4"/>
      <c r="E825" s="4"/>
      <c r="F825" s="4"/>
      <c r="K825" s="5"/>
      <c r="L825" s="5"/>
    </row>
    <row r="826" spans="4:12" x14ac:dyDescent="0.25">
      <c r="D826" s="4"/>
      <c r="E826" s="4"/>
      <c r="F826" s="4"/>
      <c r="K826" s="5"/>
      <c r="L826" s="5"/>
    </row>
    <row r="827" spans="4:12" x14ac:dyDescent="0.25">
      <c r="D827" s="4"/>
      <c r="E827" s="4"/>
      <c r="F827" s="4"/>
      <c r="K827" s="5"/>
      <c r="L827" s="5"/>
    </row>
    <row r="828" spans="4:12" x14ac:dyDescent="0.25">
      <c r="D828" s="4"/>
      <c r="E828" s="4"/>
      <c r="F828" s="4"/>
      <c r="K828" s="5"/>
      <c r="L828" s="5"/>
    </row>
    <row r="829" spans="4:12" x14ac:dyDescent="0.25">
      <c r="D829" s="4"/>
      <c r="E829" s="4"/>
      <c r="F829" s="4"/>
      <c r="K829" s="5"/>
      <c r="L829" s="5"/>
    </row>
    <row r="830" spans="4:12" x14ac:dyDescent="0.25">
      <c r="D830" s="4"/>
      <c r="E830" s="4"/>
      <c r="F830" s="4"/>
      <c r="K830" s="5"/>
      <c r="L830" s="5"/>
    </row>
    <row r="831" spans="4:12" x14ac:dyDescent="0.25">
      <c r="D831" s="4"/>
      <c r="E831" s="4"/>
      <c r="F831" s="4"/>
      <c r="K831" s="5"/>
      <c r="L831" s="5"/>
    </row>
    <row r="832" spans="4:12" x14ac:dyDescent="0.25">
      <c r="D832" s="4"/>
      <c r="E832" s="4"/>
      <c r="F832" s="4"/>
      <c r="K832" s="5"/>
      <c r="L832" s="5"/>
    </row>
    <row r="833" spans="4:12" x14ac:dyDescent="0.25">
      <c r="D833" s="4"/>
      <c r="E833" s="4"/>
      <c r="F833" s="4"/>
      <c r="K833" s="5"/>
      <c r="L833" s="5"/>
    </row>
    <row r="834" spans="4:12" x14ac:dyDescent="0.25">
      <c r="D834" s="4"/>
      <c r="E834" s="4"/>
      <c r="F834" s="4"/>
      <c r="K834" s="5"/>
      <c r="L834" s="5"/>
    </row>
    <row r="835" spans="4:12" x14ac:dyDescent="0.25">
      <c r="D835" s="4"/>
      <c r="E835" s="4"/>
      <c r="F835" s="4"/>
      <c r="K835" s="5"/>
      <c r="L835" s="5"/>
    </row>
    <row r="836" spans="4:12" x14ac:dyDescent="0.25">
      <c r="D836" s="4"/>
      <c r="E836" s="4"/>
      <c r="F836" s="4"/>
      <c r="K836" s="5"/>
      <c r="L836" s="5"/>
    </row>
    <row r="837" spans="4:12" x14ac:dyDescent="0.25">
      <c r="D837" s="4"/>
      <c r="E837" s="4"/>
      <c r="F837" s="4"/>
      <c r="K837" s="5"/>
      <c r="L837" s="5"/>
    </row>
    <row r="838" spans="4:12" x14ac:dyDescent="0.25">
      <c r="D838" s="4"/>
      <c r="E838" s="4"/>
      <c r="F838" s="4"/>
      <c r="K838" s="5"/>
      <c r="L838" s="5"/>
    </row>
    <row r="839" spans="4:12" x14ac:dyDescent="0.25">
      <c r="D839" s="4"/>
      <c r="E839" s="4"/>
      <c r="F839" s="4"/>
      <c r="K839" s="5"/>
      <c r="L839" s="5"/>
    </row>
    <row r="840" spans="4:12" x14ac:dyDescent="0.25">
      <c r="D840" s="4"/>
      <c r="E840" s="4"/>
      <c r="F840" s="4"/>
      <c r="K840" s="5"/>
      <c r="L840" s="5"/>
    </row>
    <row r="841" spans="4:12" x14ac:dyDescent="0.25">
      <c r="D841" s="4"/>
      <c r="E841" s="4"/>
      <c r="F841" s="4"/>
      <c r="K841" s="5"/>
      <c r="L841" s="5"/>
    </row>
    <row r="842" spans="4:12" x14ac:dyDescent="0.25">
      <c r="D842" s="4"/>
      <c r="E842" s="4"/>
      <c r="F842" s="4"/>
      <c r="K842" s="5"/>
      <c r="L842" s="5"/>
    </row>
    <row r="843" spans="4:12" x14ac:dyDescent="0.25">
      <c r="D843" s="4"/>
      <c r="E843" s="4"/>
      <c r="F843" s="4"/>
      <c r="K843" s="5"/>
      <c r="L843" s="5"/>
    </row>
    <row r="844" spans="4:12" x14ac:dyDescent="0.25">
      <c r="D844" s="4"/>
      <c r="E844" s="4"/>
      <c r="F844" s="4"/>
      <c r="K844" s="5"/>
      <c r="L844" s="5"/>
    </row>
    <row r="845" spans="4:12" x14ac:dyDescent="0.25">
      <c r="D845" s="4"/>
      <c r="E845" s="4"/>
      <c r="F845" s="4"/>
      <c r="K845" s="5"/>
      <c r="L845" s="5"/>
    </row>
    <row r="846" spans="4:12" x14ac:dyDescent="0.25">
      <c r="D846" s="4"/>
      <c r="E846" s="4"/>
      <c r="F846" s="4"/>
      <c r="K846" s="5"/>
      <c r="L846" s="5"/>
    </row>
    <row r="847" spans="4:12" x14ac:dyDescent="0.25">
      <c r="D847" s="4"/>
      <c r="E847" s="4"/>
      <c r="F847" s="4"/>
      <c r="K847" s="5"/>
      <c r="L847" s="5"/>
    </row>
    <row r="848" spans="4:12" x14ac:dyDescent="0.25">
      <c r="D848" s="4"/>
      <c r="E848" s="4"/>
      <c r="F848" s="4"/>
      <c r="K848" s="5"/>
      <c r="L848" s="5"/>
    </row>
    <row r="849" spans="4:12" x14ac:dyDescent="0.25">
      <c r="D849" s="4"/>
      <c r="E849" s="4"/>
      <c r="F849" s="4"/>
      <c r="K849" s="5"/>
      <c r="L849" s="5"/>
    </row>
    <row r="850" spans="4:12" x14ac:dyDescent="0.25">
      <c r="D850" s="4"/>
      <c r="E850" s="4"/>
      <c r="F850" s="4"/>
      <c r="K850" s="5"/>
      <c r="L850" s="5"/>
    </row>
    <row r="851" spans="4:12" x14ac:dyDescent="0.25">
      <c r="D851" s="4"/>
      <c r="E851" s="4"/>
      <c r="F851" s="4"/>
      <c r="K851" s="5"/>
      <c r="L851" s="5"/>
    </row>
    <row r="852" spans="4:12" x14ac:dyDescent="0.25">
      <c r="D852" s="4"/>
      <c r="E852" s="4"/>
      <c r="F852" s="4"/>
      <c r="K852" s="5"/>
      <c r="L852" s="5"/>
    </row>
    <row r="853" spans="4:12" x14ac:dyDescent="0.25">
      <c r="D853" s="4"/>
      <c r="E853" s="4"/>
      <c r="F853" s="4"/>
      <c r="K853" s="5"/>
      <c r="L853" s="5"/>
    </row>
    <row r="854" spans="4:12" x14ac:dyDescent="0.25">
      <c r="D854" s="4"/>
      <c r="E854" s="4"/>
      <c r="F854" s="4"/>
      <c r="K854" s="5"/>
      <c r="L854" s="5"/>
    </row>
    <row r="855" spans="4:12" x14ac:dyDescent="0.25">
      <c r="D855" s="4"/>
      <c r="E855" s="4"/>
      <c r="F855" s="4"/>
      <c r="K855" s="5"/>
      <c r="L855" s="5"/>
    </row>
    <row r="856" spans="4:12" x14ac:dyDescent="0.25">
      <c r="D856" s="4"/>
      <c r="E856" s="4"/>
      <c r="F856" s="4"/>
      <c r="K856" s="5"/>
      <c r="L856" s="5"/>
    </row>
    <row r="857" spans="4:12" x14ac:dyDescent="0.25">
      <c r="D857" s="4"/>
      <c r="E857" s="4"/>
      <c r="F857" s="4"/>
      <c r="K857" s="5"/>
      <c r="L857" s="5"/>
    </row>
    <row r="858" spans="4:12" x14ac:dyDescent="0.25">
      <c r="D858" s="4"/>
      <c r="E858" s="4"/>
      <c r="F858" s="4"/>
      <c r="K858" s="5"/>
      <c r="L858" s="5"/>
    </row>
    <row r="859" spans="4:12" x14ac:dyDescent="0.25">
      <c r="D859" s="4"/>
      <c r="E859" s="4"/>
      <c r="F859" s="4"/>
      <c r="K859" s="5"/>
      <c r="L859" s="5"/>
    </row>
    <row r="860" spans="4:12" x14ac:dyDescent="0.25">
      <c r="D860" s="4"/>
      <c r="E860" s="4"/>
      <c r="F860" s="4"/>
      <c r="K860" s="5"/>
      <c r="L860" s="5"/>
    </row>
    <row r="861" spans="4:12" x14ac:dyDescent="0.25">
      <c r="D861" s="4"/>
      <c r="E861" s="4"/>
      <c r="F861" s="4"/>
      <c r="K861" s="5"/>
      <c r="L861" s="5"/>
    </row>
    <row r="862" spans="4:12" x14ac:dyDescent="0.25">
      <c r="D862" s="4"/>
      <c r="E862" s="4"/>
      <c r="F862" s="4"/>
      <c r="K862" s="5"/>
      <c r="L862" s="5"/>
    </row>
    <row r="863" spans="4:12" x14ac:dyDescent="0.25">
      <c r="D863" s="4"/>
      <c r="E863" s="4"/>
      <c r="F863" s="4"/>
      <c r="K863" s="5"/>
      <c r="L863" s="5"/>
    </row>
    <row r="864" spans="4:12" x14ac:dyDescent="0.25">
      <c r="D864" s="4"/>
      <c r="E864" s="4"/>
      <c r="F864" s="4"/>
      <c r="K864" s="5"/>
      <c r="L864" s="5"/>
    </row>
    <row r="865" spans="4:12" x14ac:dyDescent="0.25">
      <c r="D865" s="4"/>
      <c r="E865" s="4"/>
      <c r="F865" s="4"/>
      <c r="K865" s="5"/>
      <c r="L865" s="5"/>
    </row>
    <row r="866" spans="4:12" x14ac:dyDescent="0.25">
      <c r="D866" s="4"/>
      <c r="E866" s="4"/>
      <c r="F866" s="4"/>
      <c r="K866" s="5"/>
      <c r="L866" s="5"/>
    </row>
    <row r="867" spans="4:12" x14ac:dyDescent="0.25">
      <c r="D867" s="4"/>
      <c r="E867" s="4"/>
      <c r="F867" s="4"/>
      <c r="K867" s="5"/>
      <c r="L867" s="5"/>
    </row>
    <row r="868" spans="4:12" x14ac:dyDescent="0.25">
      <c r="D868" s="4"/>
      <c r="E868" s="4"/>
      <c r="F868" s="4"/>
      <c r="K868" s="5"/>
      <c r="L868" s="5"/>
    </row>
    <row r="869" spans="4:12" x14ac:dyDescent="0.25">
      <c r="D869" s="4"/>
      <c r="E869" s="4"/>
      <c r="F869" s="4"/>
      <c r="K869" s="5"/>
      <c r="L869" s="5"/>
    </row>
    <row r="870" spans="4:12" x14ac:dyDescent="0.25">
      <c r="D870" s="4"/>
      <c r="E870" s="4"/>
      <c r="F870" s="4"/>
      <c r="K870" s="5"/>
      <c r="L870" s="5"/>
    </row>
    <row r="871" spans="4:12" x14ac:dyDescent="0.25">
      <c r="D871" s="4"/>
      <c r="E871" s="4"/>
      <c r="F871" s="4"/>
      <c r="K871" s="5"/>
      <c r="L871" s="5"/>
    </row>
    <row r="872" spans="4:12" x14ac:dyDescent="0.25">
      <c r="D872" s="4"/>
      <c r="E872" s="4"/>
      <c r="F872" s="4"/>
      <c r="K872" s="5"/>
      <c r="L872" s="5"/>
    </row>
    <row r="873" spans="4:12" x14ac:dyDescent="0.25">
      <c r="D873" s="4"/>
      <c r="E873" s="4"/>
      <c r="F873" s="4"/>
      <c r="K873" s="5"/>
      <c r="L873" s="5"/>
    </row>
    <row r="874" spans="4:12" x14ac:dyDescent="0.25">
      <c r="D874" s="4"/>
      <c r="E874" s="4"/>
      <c r="F874" s="4"/>
      <c r="K874" s="5"/>
      <c r="L874" s="5"/>
    </row>
    <row r="875" spans="4:12" x14ac:dyDescent="0.25">
      <c r="D875" s="4"/>
      <c r="E875" s="4"/>
      <c r="F875" s="4"/>
      <c r="K875" s="5"/>
      <c r="L875" s="5"/>
    </row>
    <row r="876" spans="4:12" x14ac:dyDescent="0.25">
      <c r="D876" s="4"/>
      <c r="E876" s="4"/>
      <c r="F876" s="4"/>
      <c r="K876" s="5"/>
      <c r="L876" s="5"/>
    </row>
    <row r="877" spans="4:12" x14ac:dyDescent="0.25">
      <c r="D877" s="4"/>
      <c r="E877" s="4"/>
      <c r="F877" s="4"/>
      <c r="K877" s="5"/>
      <c r="L877" s="5"/>
    </row>
    <row r="878" spans="4:12" x14ac:dyDescent="0.25">
      <c r="D878" s="4"/>
      <c r="E878" s="4"/>
      <c r="F878" s="4"/>
      <c r="K878" s="5"/>
      <c r="L878" s="5"/>
    </row>
    <row r="879" spans="4:12" x14ac:dyDescent="0.25">
      <c r="D879" s="4"/>
      <c r="E879" s="4"/>
      <c r="F879" s="4"/>
      <c r="K879" s="5"/>
      <c r="L879" s="5"/>
    </row>
    <row r="880" spans="4:12" x14ac:dyDescent="0.25">
      <c r="D880" s="4"/>
      <c r="E880" s="4"/>
      <c r="F880" s="4"/>
      <c r="K880" s="5"/>
      <c r="L880" s="5"/>
    </row>
    <row r="881" spans="4:12" x14ac:dyDescent="0.25">
      <c r="D881" s="4"/>
      <c r="E881" s="4"/>
      <c r="F881" s="4"/>
      <c r="K881" s="5"/>
      <c r="L881" s="5"/>
    </row>
    <row r="882" spans="4:12" x14ac:dyDescent="0.25">
      <c r="D882" s="4"/>
      <c r="E882" s="4"/>
      <c r="F882" s="4"/>
      <c r="K882" s="5"/>
      <c r="L882" s="5"/>
    </row>
    <row r="883" spans="4:12" x14ac:dyDescent="0.25">
      <c r="D883" s="4"/>
      <c r="E883" s="4"/>
      <c r="F883" s="4"/>
      <c r="K883" s="5"/>
      <c r="L883" s="5"/>
    </row>
    <row r="884" spans="4:12" x14ac:dyDescent="0.25">
      <c r="D884" s="4"/>
      <c r="E884" s="4"/>
      <c r="F884" s="4"/>
      <c r="K884" s="5"/>
      <c r="L884" s="5"/>
    </row>
    <row r="885" spans="4:12" x14ac:dyDescent="0.25">
      <c r="D885" s="4"/>
      <c r="E885" s="4"/>
      <c r="F885" s="4"/>
      <c r="K885" s="5"/>
      <c r="L885" s="5"/>
    </row>
    <row r="886" spans="4:12" x14ac:dyDescent="0.25">
      <c r="D886" s="4"/>
      <c r="E886" s="4"/>
      <c r="F886" s="4"/>
      <c r="K886" s="5"/>
      <c r="L886" s="5"/>
    </row>
    <row r="887" spans="4:12" x14ac:dyDescent="0.25">
      <c r="D887" s="4"/>
      <c r="E887" s="4"/>
      <c r="F887" s="4"/>
      <c r="K887" s="5"/>
      <c r="L887" s="5"/>
    </row>
    <row r="888" spans="4:12" x14ac:dyDescent="0.25">
      <c r="D888" s="4"/>
      <c r="E888" s="4"/>
      <c r="F888" s="4"/>
      <c r="K888" s="5"/>
      <c r="L888" s="5"/>
    </row>
    <row r="889" spans="4:12" x14ac:dyDescent="0.25">
      <c r="D889" s="4"/>
      <c r="E889" s="4"/>
      <c r="F889" s="4"/>
      <c r="K889" s="5"/>
      <c r="L889" s="5"/>
    </row>
    <row r="890" spans="4:12" x14ac:dyDescent="0.25">
      <c r="D890" s="4"/>
      <c r="E890" s="4"/>
      <c r="F890" s="4"/>
      <c r="K890" s="5"/>
      <c r="L890" s="5"/>
    </row>
    <row r="891" spans="4:12" x14ac:dyDescent="0.25">
      <c r="D891" s="4"/>
      <c r="E891" s="4"/>
      <c r="F891" s="4"/>
      <c r="K891" s="5"/>
      <c r="L891" s="5"/>
    </row>
    <row r="892" spans="4:12" x14ac:dyDescent="0.25">
      <c r="D892" s="4"/>
      <c r="E892" s="4"/>
      <c r="F892" s="4"/>
      <c r="K892" s="5"/>
      <c r="L892" s="5"/>
    </row>
    <row r="893" spans="4:12" x14ac:dyDescent="0.25">
      <c r="D893" s="4"/>
      <c r="E893" s="4"/>
      <c r="F893" s="4"/>
      <c r="K893" s="5"/>
      <c r="L893" s="5"/>
    </row>
    <row r="894" spans="4:12" x14ac:dyDescent="0.25">
      <c r="D894" s="4"/>
      <c r="E894" s="4"/>
      <c r="F894" s="4"/>
      <c r="K894" s="5"/>
      <c r="L894" s="5"/>
    </row>
    <row r="895" spans="4:12" x14ac:dyDescent="0.25">
      <c r="D895" s="4"/>
      <c r="E895" s="4"/>
      <c r="F895" s="4"/>
      <c r="K895" s="5"/>
      <c r="L895" s="5"/>
    </row>
    <row r="896" spans="4:12" x14ac:dyDescent="0.25">
      <c r="D896" s="4"/>
      <c r="E896" s="4"/>
      <c r="F896" s="4"/>
      <c r="K896" s="5"/>
      <c r="L896" s="5"/>
    </row>
    <row r="897" spans="4:12" x14ac:dyDescent="0.25">
      <c r="D897" s="4"/>
      <c r="E897" s="4"/>
      <c r="F897" s="4"/>
      <c r="K897" s="5"/>
      <c r="L897" s="5"/>
    </row>
    <row r="898" spans="4:12" x14ac:dyDescent="0.25">
      <c r="D898" s="4"/>
      <c r="E898" s="4"/>
      <c r="F898" s="4"/>
      <c r="K898" s="5"/>
      <c r="L898" s="5"/>
    </row>
    <row r="899" spans="4:12" x14ac:dyDescent="0.25">
      <c r="D899" s="4"/>
      <c r="E899" s="4"/>
      <c r="F899" s="4"/>
      <c r="K899" s="5"/>
      <c r="L899" s="5"/>
    </row>
    <row r="900" spans="4:12" x14ac:dyDescent="0.25">
      <c r="D900" s="4"/>
      <c r="E900" s="4"/>
      <c r="F900" s="4"/>
      <c r="K900" s="5"/>
      <c r="L900" s="5"/>
    </row>
    <row r="901" spans="4:12" x14ac:dyDescent="0.25">
      <c r="D901" s="4"/>
      <c r="E901" s="4"/>
      <c r="F901" s="4"/>
      <c r="K901" s="5"/>
      <c r="L901" s="5"/>
    </row>
    <row r="902" spans="4:12" x14ac:dyDescent="0.25">
      <c r="D902" s="4"/>
      <c r="E902" s="4"/>
      <c r="F902" s="4"/>
      <c r="K902" s="5"/>
      <c r="L902" s="5"/>
    </row>
    <row r="903" spans="4:12" x14ac:dyDescent="0.25">
      <c r="D903" s="4"/>
      <c r="E903" s="4"/>
      <c r="F903" s="4"/>
      <c r="K903" s="5"/>
      <c r="L903" s="5"/>
    </row>
    <row r="904" spans="4:12" x14ac:dyDescent="0.25">
      <c r="D904" s="4"/>
      <c r="E904" s="4"/>
      <c r="F904" s="4"/>
      <c r="K904" s="5"/>
      <c r="L904" s="5"/>
    </row>
    <row r="905" spans="4:12" x14ac:dyDescent="0.25">
      <c r="D905" s="4"/>
      <c r="E905" s="4"/>
      <c r="F905" s="4"/>
      <c r="K905" s="5"/>
      <c r="L905" s="5"/>
    </row>
    <row r="906" spans="4:12" x14ac:dyDescent="0.25">
      <c r="D906" s="4"/>
      <c r="E906" s="4"/>
      <c r="F906" s="4"/>
      <c r="K906" s="5"/>
      <c r="L906" s="5"/>
    </row>
    <row r="907" spans="4:12" x14ac:dyDescent="0.25">
      <c r="D907" s="4"/>
      <c r="E907" s="4"/>
      <c r="F907" s="4"/>
      <c r="K907" s="5"/>
      <c r="L907" s="5"/>
    </row>
    <row r="908" spans="4:12" x14ac:dyDescent="0.25">
      <c r="D908" s="4"/>
      <c r="E908" s="4"/>
      <c r="F908" s="4"/>
      <c r="K908" s="5"/>
      <c r="L908" s="5"/>
    </row>
    <row r="909" spans="4:12" x14ac:dyDescent="0.25">
      <c r="D909" s="4"/>
      <c r="E909" s="4"/>
      <c r="F909" s="4"/>
      <c r="K909" s="5"/>
      <c r="L909" s="5"/>
    </row>
    <row r="910" spans="4:12" x14ac:dyDescent="0.25">
      <c r="D910" s="4"/>
      <c r="E910" s="4"/>
      <c r="F910" s="4"/>
      <c r="K910" s="5"/>
      <c r="L910" s="5"/>
    </row>
    <row r="911" spans="4:12" x14ac:dyDescent="0.25">
      <c r="D911" s="4"/>
      <c r="E911" s="4"/>
      <c r="F911" s="4"/>
      <c r="K911" s="5"/>
      <c r="L911" s="5"/>
    </row>
    <row r="912" spans="4:12" x14ac:dyDescent="0.25">
      <c r="D912" s="4"/>
      <c r="E912" s="4"/>
      <c r="F912" s="4"/>
      <c r="K912" s="5"/>
      <c r="L912" s="5"/>
    </row>
    <row r="913" spans="4:12" x14ac:dyDescent="0.25">
      <c r="D913" s="4"/>
      <c r="E913" s="4"/>
      <c r="F913" s="4"/>
      <c r="K913" s="5"/>
      <c r="L913" s="5"/>
    </row>
    <row r="914" spans="4:12" x14ac:dyDescent="0.25">
      <c r="D914" s="4"/>
      <c r="E914" s="4"/>
      <c r="F914" s="4"/>
      <c r="K914" s="5"/>
      <c r="L914" s="5"/>
    </row>
    <row r="915" spans="4:12" x14ac:dyDescent="0.25">
      <c r="D915" s="4"/>
      <c r="E915" s="4"/>
      <c r="F915" s="4"/>
      <c r="K915" s="5"/>
      <c r="L915" s="5"/>
    </row>
    <row r="916" spans="4:12" x14ac:dyDescent="0.25">
      <c r="D916" s="4"/>
      <c r="E916" s="4"/>
      <c r="F916" s="4"/>
      <c r="K916" s="5"/>
      <c r="L916" s="5"/>
    </row>
    <row r="917" spans="4:12" x14ac:dyDescent="0.25">
      <c r="D917" s="4"/>
      <c r="E917" s="4"/>
      <c r="F917" s="4"/>
      <c r="K917" s="5"/>
      <c r="L917" s="5"/>
    </row>
    <row r="918" spans="4:12" x14ac:dyDescent="0.25">
      <c r="D918" s="4"/>
      <c r="E918" s="4"/>
      <c r="F918" s="4"/>
      <c r="K918" s="5"/>
      <c r="L918" s="5"/>
    </row>
    <row r="919" spans="4:12" x14ac:dyDescent="0.25">
      <c r="D919" s="4"/>
      <c r="E919" s="4"/>
      <c r="F919" s="4"/>
      <c r="K919" s="5"/>
      <c r="L919" s="5"/>
    </row>
    <row r="920" spans="4:12" x14ac:dyDescent="0.25">
      <c r="D920" s="4"/>
      <c r="E920" s="4"/>
      <c r="F920" s="4"/>
      <c r="K920" s="5"/>
      <c r="L920" s="5"/>
    </row>
    <row r="921" spans="4:12" x14ac:dyDescent="0.25">
      <c r="D921" s="4"/>
      <c r="E921" s="4"/>
      <c r="F921" s="4"/>
      <c r="K921" s="5"/>
      <c r="L921" s="5"/>
    </row>
    <row r="922" spans="4:12" x14ac:dyDescent="0.25">
      <c r="D922" s="4"/>
      <c r="E922" s="4"/>
      <c r="F922" s="4"/>
      <c r="K922" s="5"/>
      <c r="L922" s="5"/>
    </row>
    <row r="923" spans="4:12" x14ac:dyDescent="0.25">
      <c r="D923" s="4"/>
      <c r="E923" s="4"/>
      <c r="F923" s="4"/>
      <c r="K923" s="5"/>
      <c r="L923" s="5"/>
    </row>
    <row r="924" spans="4:12" x14ac:dyDescent="0.25">
      <c r="D924" s="4"/>
      <c r="E924" s="4"/>
      <c r="F924" s="4"/>
      <c r="K924" s="5"/>
      <c r="L924" s="5"/>
    </row>
    <row r="925" spans="4:12" x14ac:dyDescent="0.25">
      <c r="D925" s="4"/>
      <c r="E925" s="4"/>
      <c r="F925" s="4"/>
      <c r="K925" s="5"/>
      <c r="L925" s="5"/>
    </row>
    <row r="926" spans="4:12" x14ac:dyDescent="0.25">
      <c r="D926" s="4"/>
      <c r="E926" s="4"/>
      <c r="F926" s="4"/>
      <c r="K926" s="5"/>
      <c r="L926" s="5"/>
    </row>
    <row r="927" spans="4:12" x14ac:dyDescent="0.25">
      <c r="D927" s="4"/>
      <c r="E927" s="4"/>
      <c r="F927" s="4"/>
      <c r="K927" s="5"/>
      <c r="L927" s="5"/>
    </row>
    <row r="928" spans="4:12" x14ac:dyDescent="0.25">
      <c r="D928" s="4"/>
      <c r="E928" s="4"/>
      <c r="F928" s="4"/>
      <c r="K928" s="5"/>
      <c r="L928" s="5"/>
    </row>
    <row r="929" spans="4:12" x14ac:dyDescent="0.25">
      <c r="D929" s="4"/>
      <c r="E929" s="4"/>
      <c r="F929" s="4"/>
      <c r="K929" s="5"/>
      <c r="L929" s="5"/>
    </row>
    <row r="930" spans="4:12" x14ac:dyDescent="0.25">
      <c r="D930" s="4"/>
      <c r="E930" s="4"/>
      <c r="F930" s="4"/>
      <c r="K930" s="5"/>
      <c r="L930" s="5"/>
    </row>
    <row r="931" spans="4:12" x14ac:dyDescent="0.25">
      <c r="D931" s="4"/>
      <c r="E931" s="4"/>
      <c r="F931" s="4"/>
      <c r="K931" s="5"/>
      <c r="L931" s="5"/>
    </row>
    <row r="932" spans="4:12" x14ac:dyDescent="0.25">
      <c r="D932" s="4"/>
      <c r="E932" s="4"/>
      <c r="F932" s="4"/>
      <c r="K932" s="5"/>
      <c r="L932" s="5"/>
    </row>
    <row r="933" spans="4:12" x14ac:dyDescent="0.25">
      <c r="D933" s="4"/>
      <c r="E933" s="4"/>
      <c r="F933" s="4"/>
      <c r="K933" s="5"/>
      <c r="L933" s="5"/>
    </row>
    <row r="934" spans="4:12" x14ac:dyDescent="0.25">
      <c r="D934" s="4"/>
      <c r="E934" s="4"/>
      <c r="F934" s="4"/>
      <c r="K934" s="5"/>
      <c r="L934" s="5"/>
    </row>
    <row r="935" spans="4:12" x14ac:dyDescent="0.25">
      <c r="D935" s="4"/>
      <c r="E935" s="4"/>
      <c r="F935" s="4"/>
      <c r="K935" s="5"/>
      <c r="L935" s="5"/>
    </row>
    <row r="936" spans="4:12" x14ac:dyDescent="0.25">
      <c r="D936" s="4"/>
      <c r="E936" s="4"/>
      <c r="F936" s="4"/>
      <c r="K936" s="5"/>
      <c r="L936" s="5"/>
    </row>
    <row r="937" spans="4:12" x14ac:dyDescent="0.25">
      <c r="D937" s="4"/>
      <c r="E937" s="4"/>
      <c r="F937" s="4"/>
      <c r="K937" s="5"/>
      <c r="L937" s="5"/>
    </row>
    <row r="938" spans="4:12" x14ac:dyDescent="0.25">
      <c r="D938" s="4"/>
      <c r="E938" s="4"/>
      <c r="F938" s="4"/>
      <c r="K938" s="5"/>
      <c r="L938" s="5"/>
    </row>
    <row r="939" spans="4:12" x14ac:dyDescent="0.25">
      <c r="D939" s="4"/>
      <c r="E939" s="4"/>
      <c r="F939" s="4"/>
      <c r="K939" s="5"/>
      <c r="L939" s="5"/>
    </row>
    <row r="940" spans="4:12" x14ac:dyDescent="0.25">
      <c r="D940" s="4"/>
      <c r="E940" s="4"/>
      <c r="F940" s="4"/>
      <c r="K940" s="5"/>
      <c r="L940" s="5"/>
    </row>
    <row r="941" spans="4:12" x14ac:dyDescent="0.25">
      <c r="D941" s="4"/>
      <c r="E941" s="4"/>
      <c r="F941" s="4"/>
      <c r="K941" s="5"/>
      <c r="L941" s="5"/>
    </row>
    <row r="942" spans="4:12" x14ac:dyDescent="0.25">
      <c r="D942" s="4"/>
      <c r="E942" s="4"/>
      <c r="F942" s="4"/>
      <c r="K942" s="5"/>
      <c r="L942" s="5"/>
    </row>
    <row r="943" spans="4:12" x14ac:dyDescent="0.25">
      <c r="D943" s="4"/>
      <c r="E943" s="4"/>
      <c r="F943" s="4"/>
      <c r="K943" s="5"/>
      <c r="L943" s="5"/>
    </row>
    <row r="944" spans="4:12" x14ac:dyDescent="0.25">
      <c r="D944" s="4"/>
      <c r="E944" s="4"/>
      <c r="F944" s="4"/>
      <c r="K944" s="5"/>
      <c r="L944" s="5"/>
    </row>
    <row r="945" spans="4:12" x14ac:dyDescent="0.25">
      <c r="D945" s="4"/>
      <c r="E945" s="4"/>
      <c r="F945" s="4"/>
      <c r="K945" s="5"/>
      <c r="L945" s="5"/>
    </row>
    <row r="946" spans="4:12" x14ac:dyDescent="0.25">
      <c r="D946" s="4"/>
      <c r="E946" s="4"/>
      <c r="F946" s="4"/>
      <c r="K946" s="5"/>
      <c r="L946" s="5"/>
    </row>
    <row r="947" spans="4:12" x14ac:dyDescent="0.25">
      <c r="D947" s="4"/>
      <c r="E947" s="4"/>
      <c r="F947" s="4"/>
      <c r="K947" s="5"/>
      <c r="L947" s="5"/>
    </row>
    <row r="948" spans="4:12" x14ac:dyDescent="0.25">
      <c r="D948" s="4"/>
      <c r="E948" s="4"/>
      <c r="F948" s="4"/>
      <c r="K948" s="5"/>
      <c r="L948" s="5"/>
    </row>
    <row r="949" spans="4:12" x14ac:dyDescent="0.25">
      <c r="D949" s="4"/>
      <c r="E949" s="4"/>
      <c r="F949" s="4"/>
      <c r="K949" s="5"/>
      <c r="L949" s="5"/>
    </row>
    <row r="950" spans="4:12" x14ac:dyDescent="0.25">
      <c r="D950" s="4"/>
      <c r="E950" s="4"/>
      <c r="F950" s="4"/>
      <c r="K950" s="5"/>
      <c r="L950" s="5"/>
    </row>
    <row r="951" spans="4:12" x14ac:dyDescent="0.25">
      <c r="D951" s="4"/>
      <c r="E951" s="4"/>
      <c r="F951" s="4"/>
      <c r="K951" s="5"/>
      <c r="L951" s="5"/>
    </row>
    <row r="952" spans="4:12" x14ac:dyDescent="0.25">
      <c r="D952" s="4"/>
      <c r="E952" s="4"/>
      <c r="F952" s="4"/>
      <c r="K952" s="5"/>
      <c r="L952" s="5"/>
    </row>
    <row r="953" spans="4:12" x14ac:dyDescent="0.25">
      <c r="D953" s="4"/>
      <c r="E953" s="4"/>
      <c r="F953" s="4"/>
      <c r="K953" s="5"/>
      <c r="L953" s="5"/>
    </row>
    <row r="954" spans="4:12" x14ac:dyDescent="0.25">
      <c r="D954" s="4"/>
      <c r="E954" s="4"/>
      <c r="F954" s="4"/>
      <c r="K954" s="5"/>
      <c r="L954" s="5"/>
    </row>
    <row r="955" spans="4:12" x14ac:dyDescent="0.25">
      <c r="D955" s="4"/>
      <c r="E955" s="4"/>
      <c r="F955" s="4"/>
      <c r="K955" s="5"/>
      <c r="L955" s="5"/>
    </row>
    <row r="956" spans="4:12" x14ac:dyDescent="0.25">
      <c r="D956" s="4"/>
      <c r="E956" s="4"/>
      <c r="F956" s="4"/>
      <c r="K956" s="5"/>
      <c r="L956" s="5"/>
    </row>
    <row r="957" spans="4:12" x14ac:dyDescent="0.25">
      <c r="D957" s="4"/>
      <c r="E957" s="4"/>
      <c r="F957" s="4"/>
      <c r="K957" s="5"/>
      <c r="L957" s="5"/>
    </row>
    <row r="958" spans="4:12" x14ac:dyDescent="0.25">
      <c r="D958" s="4"/>
      <c r="E958" s="4"/>
      <c r="F958" s="4"/>
      <c r="K958" s="5"/>
      <c r="L958" s="5"/>
    </row>
    <row r="959" spans="4:12" x14ac:dyDescent="0.25">
      <c r="D959" s="4"/>
      <c r="E959" s="4"/>
      <c r="F959" s="4"/>
      <c r="K959" s="5"/>
      <c r="L959" s="5"/>
    </row>
    <row r="960" spans="4:12" x14ac:dyDescent="0.25">
      <c r="D960" s="4"/>
      <c r="E960" s="4"/>
      <c r="F960" s="4"/>
      <c r="K960" s="5"/>
      <c r="L960" s="5"/>
    </row>
    <row r="961" spans="4:12" x14ac:dyDescent="0.25">
      <c r="D961" s="4"/>
      <c r="E961" s="4"/>
      <c r="F961" s="4"/>
      <c r="K961" s="5"/>
      <c r="L961" s="5"/>
    </row>
    <row r="962" spans="4:12" x14ac:dyDescent="0.25">
      <c r="D962" s="4"/>
      <c r="E962" s="4"/>
      <c r="F962" s="4"/>
      <c r="K962" s="5"/>
      <c r="L962" s="5"/>
    </row>
    <row r="963" spans="4:12" x14ac:dyDescent="0.25">
      <c r="D963" s="4"/>
      <c r="E963" s="4"/>
      <c r="F963" s="4"/>
      <c r="K963" s="5"/>
      <c r="L963" s="5"/>
    </row>
    <row r="964" spans="4:12" x14ac:dyDescent="0.25">
      <c r="D964" s="4"/>
      <c r="E964" s="4"/>
      <c r="F964" s="4"/>
      <c r="K964" s="5"/>
      <c r="L964" s="5"/>
    </row>
    <row r="965" spans="4:12" x14ac:dyDescent="0.25">
      <c r="D965" s="4"/>
      <c r="E965" s="4"/>
      <c r="F965" s="4"/>
      <c r="K965" s="5"/>
      <c r="L965" s="5"/>
    </row>
    <row r="966" spans="4:12" x14ac:dyDescent="0.25">
      <c r="D966" s="4"/>
      <c r="E966" s="4"/>
      <c r="F966" s="4"/>
      <c r="K966" s="5"/>
      <c r="L966" s="5"/>
    </row>
    <row r="967" spans="4:12" x14ac:dyDescent="0.25">
      <c r="D967" s="4"/>
      <c r="E967" s="4"/>
      <c r="F967" s="4"/>
      <c r="K967" s="5"/>
      <c r="L967" s="5"/>
    </row>
    <row r="968" spans="4:12" x14ac:dyDescent="0.25">
      <c r="D968" s="4"/>
      <c r="E968" s="4"/>
      <c r="F968" s="4"/>
      <c r="K968" s="5"/>
      <c r="L968" s="5"/>
    </row>
    <row r="969" spans="4:12" x14ac:dyDescent="0.25">
      <c r="D969" s="4"/>
      <c r="E969" s="4"/>
      <c r="F969" s="4"/>
      <c r="K969" s="5"/>
      <c r="L969" s="5"/>
    </row>
    <row r="970" spans="4:12" x14ac:dyDescent="0.25">
      <c r="D970" s="4"/>
      <c r="E970" s="4"/>
      <c r="F970" s="4"/>
      <c r="K970" s="5"/>
      <c r="L970" s="5"/>
    </row>
    <row r="971" spans="4:12" x14ac:dyDescent="0.25">
      <c r="D971" s="4"/>
      <c r="E971" s="4"/>
      <c r="F971" s="4"/>
      <c r="K971" s="5"/>
      <c r="L971" s="5"/>
    </row>
    <row r="972" spans="4:12" x14ac:dyDescent="0.25">
      <c r="D972" s="4"/>
      <c r="E972" s="4"/>
      <c r="F972" s="4"/>
      <c r="K972" s="5"/>
      <c r="L972" s="5"/>
    </row>
    <row r="973" spans="4:12" x14ac:dyDescent="0.25">
      <c r="D973" s="4"/>
      <c r="E973" s="4"/>
      <c r="F973" s="4"/>
      <c r="K973" s="5"/>
      <c r="L973" s="5"/>
    </row>
    <row r="974" spans="4:12" x14ac:dyDescent="0.25">
      <c r="D974" s="4"/>
      <c r="E974" s="4"/>
      <c r="F974" s="4"/>
      <c r="K974" s="5"/>
      <c r="L974" s="5"/>
    </row>
    <row r="975" spans="4:12" x14ac:dyDescent="0.25">
      <c r="D975" s="4"/>
      <c r="E975" s="4"/>
      <c r="F975" s="4"/>
      <c r="K975" s="5"/>
      <c r="L975" s="5"/>
    </row>
    <row r="976" spans="4:12" x14ac:dyDescent="0.25">
      <c r="D976" s="4"/>
      <c r="E976" s="4"/>
      <c r="F976" s="4"/>
      <c r="K976" s="5"/>
      <c r="L976" s="5"/>
    </row>
    <row r="977" spans="4:12" x14ac:dyDescent="0.25">
      <c r="D977" s="4"/>
      <c r="E977" s="4"/>
      <c r="F977" s="4"/>
      <c r="K977" s="5"/>
      <c r="L977" s="5"/>
    </row>
    <row r="978" spans="4:12" x14ac:dyDescent="0.25">
      <c r="D978" s="4"/>
      <c r="E978" s="4"/>
      <c r="F978" s="4"/>
      <c r="K978" s="5"/>
      <c r="L978" s="5"/>
    </row>
    <row r="979" spans="4:12" x14ac:dyDescent="0.25">
      <c r="D979" s="4"/>
      <c r="E979" s="4"/>
      <c r="F979" s="4"/>
      <c r="K979" s="5"/>
      <c r="L979" s="5"/>
    </row>
    <row r="980" spans="4:12" x14ac:dyDescent="0.25">
      <c r="D980" s="4"/>
      <c r="E980" s="4"/>
      <c r="F980" s="4"/>
      <c r="K980" s="5"/>
      <c r="L980" s="5"/>
    </row>
    <row r="981" spans="4:12" x14ac:dyDescent="0.25">
      <c r="D981" s="4"/>
      <c r="E981" s="4"/>
      <c r="F981" s="4"/>
      <c r="K981" s="5"/>
      <c r="L981" s="5"/>
    </row>
    <row r="982" spans="4:12" x14ac:dyDescent="0.25">
      <c r="D982" s="4"/>
      <c r="E982" s="4"/>
      <c r="F982" s="4"/>
      <c r="K982" s="5"/>
      <c r="L982" s="5"/>
    </row>
    <row r="983" spans="4:12" x14ac:dyDescent="0.25">
      <c r="D983" s="4"/>
      <c r="E983" s="4"/>
      <c r="F983" s="4"/>
      <c r="K983" s="5"/>
      <c r="L983" s="5"/>
    </row>
    <row r="984" spans="4:12" x14ac:dyDescent="0.25">
      <c r="D984" s="4"/>
      <c r="E984" s="4"/>
      <c r="F984" s="4"/>
      <c r="K984" s="5"/>
      <c r="L984" s="5"/>
    </row>
    <row r="985" spans="4:12" x14ac:dyDescent="0.25">
      <c r="D985" s="4"/>
      <c r="E985" s="4"/>
      <c r="F985" s="4"/>
      <c r="K985" s="5"/>
      <c r="L985" s="5"/>
    </row>
    <row r="986" spans="4:12" x14ac:dyDescent="0.25">
      <c r="D986" s="4"/>
      <c r="E986" s="4"/>
      <c r="F986" s="4"/>
      <c r="K986" s="5"/>
      <c r="L986" s="5"/>
    </row>
    <row r="987" spans="4:12" x14ac:dyDescent="0.25">
      <c r="D987" s="4"/>
      <c r="E987" s="4"/>
      <c r="F987" s="4"/>
      <c r="K987" s="5"/>
      <c r="L987" s="5"/>
    </row>
    <row r="988" spans="4:12" x14ac:dyDescent="0.25">
      <c r="D988" s="4"/>
      <c r="E988" s="4"/>
      <c r="F988" s="4"/>
      <c r="K988" s="5"/>
      <c r="L988" s="5"/>
    </row>
    <row r="989" spans="4:12" x14ac:dyDescent="0.25">
      <c r="D989" s="4"/>
      <c r="E989" s="4"/>
      <c r="F989" s="4"/>
      <c r="K989" s="5"/>
      <c r="L989" s="5"/>
    </row>
    <row r="990" spans="4:12" x14ac:dyDescent="0.25">
      <c r="D990" s="4"/>
      <c r="E990" s="4"/>
      <c r="F990" s="4"/>
      <c r="K990" s="5"/>
      <c r="L990" s="5"/>
    </row>
    <row r="991" spans="4:12" x14ac:dyDescent="0.25">
      <c r="D991" s="4"/>
      <c r="E991" s="4"/>
      <c r="F991" s="4"/>
      <c r="K991" s="5"/>
      <c r="L991" s="5"/>
    </row>
    <row r="992" spans="4:12" x14ac:dyDescent="0.25">
      <c r="D992" s="4"/>
      <c r="E992" s="4"/>
      <c r="F992" s="4"/>
      <c r="K992" s="5"/>
      <c r="L992" s="5"/>
    </row>
    <row r="993" spans="4:12" x14ac:dyDescent="0.25">
      <c r="D993" s="4"/>
      <c r="E993" s="4"/>
      <c r="F993" s="4"/>
      <c r="K993" s="5"/>
      <c r="L993" s="5"/>
    </row>
    <row r="994" spans="4:12" x14ac:dyDescent="0.25">
      <c r="D994" s="4"/>
      <c r="E994" s="4"/>
      <c r="F994" s="4"/>
      <c r="K994" s="5"/>
      <c r="L994" s="5"/>
    </row>
    <row r="995" spans="4:12" x14ac:dyDescent="0.25">
      <c r="D995" s="4"/>
      <c r="E995" s="4"/>
      <c r="F995" s="4"/>
      <c r="K995" s="5"/>
      <c r="L995" s="5"/>
    </row>
    <row r="996" spans="4:12" x14ac:dyDescent="0.25">
      <c r="D996" s="4"/>
      <c r="E996" s="4"/>
      <c r="F996" s="4"/>
      <c r="K996" s="5"/>
      <c r="L996" s="5"/>
    </row>
    <row r="997" spans="4:12" x14ac:dyDescent="0.25">
      <c r="D997" s="4"/>
      <c r="E997" s="4"/>
      <c r="F997" s="4"/>
      <c r="K997" s="5"/>
      <c r="L997" s="5"/>
    </row>
    <row r="998" spans="4:12" x14ac:dyDescent="0.25">
      <c r="D998" s="4"/>
      <c r="E998" s="4"/>
      <c r="F998" s="4"/>
      <c r="K998" s="5"/>
      <c r="L998" s="5"/>
    </row>
    <row r="999" spans="4:12" x14ac:dyDescent="0.25">
      <c r="D999" s="4"/>
      <c r="E999" s="4"/>
      <c r="F999" s="4"/>
      <c r="K999" s="5"/>
      <c r="L999" s="5"/>
    </row>
    <row r="1000" spans="4:12" x14ac:dyDescent="0.25">
      <c r="D1000" s="4"/>
      <c r="E1000" s="4"/>
      <c r="F1000" s="4"/>
      <c r="K1000" s="5"/>
      <c r="L1000" s="5"/>
    </row>
    <row r="1001" spans="4:12" x14ac:dyDescent="0.25">
      <c r="D1001" s="4"/>
      <c r="E1001" s="4"/>
      <c r="F1001" s="4"/>
      <c r="K1001" s="5"/>
      <c r="L1001" s="5"/>
    </row>
    <row r="1002" spans="4:12" x14ac:dyDescent="0.25">
      <c r="D1002" s="4"/>
      <c r="E1002" s="4"/>
      <c r="F1002" s="4"/>
      <c r="K1002" s="5"/>
      <c r="L1002" s="5"/>
    </row>
    <row r="1003" spans="4:12" x14ac:dyDescent="0.25">
      <c r="D1003" s="4"/>
      <c r="E1003" s="4"/>
      <c r="F1003" s="4"/>
      <c r="K1003" s="5"/>
      <c r="L1003" s="5"/>
    </row>
    <row r="1004" spans="4:12" x14ac:dyDescent="0.25">
      <c r="D1004" s="4"/>
      <c r="E1004" s="4"/>
      <c r="F1004" s="4"/>
      <c r="K1004" s="5"/>
      <c r="L1004" s="5"/>
    </row>
    <row r="1005" spans="4:12" x14ac:dyDescent="0.25">
      <c r="D1005" s="4"/>
      <c r="E1005" s="4"/>
      <c r="F1005" s="4"/>
      <c r="K1005" s="5"/>
      <c r="L1005" s="5"/>
    </row>
    <row r="1006" spans="4:12" x14ac:dyDescent="0.25">
      <c r="D1006" s="4"/>
      <c r="E1006" s="4"/>
      <c r="F1006" s="4"/>
      <c r="K1006" s="5"/>
      <c r="L1006" s="5"/>
    </row>
    <row r="1007" spans="4:12" x14ac:dyDescent="0.25">
      <c r="D1007" s="4"/>
      <c r="E1007" s="4"/>
      <c r="F1007" s="4"/>
      <c r="K1007" s="5"/>
      <c r="L1007" s="5"/>
    </row>
    <row r="1008" spans="4:12" x14ac:dyDescent="0.25">
      <c r="D1008" s="4"/>
      <c r="E1008" s="4"/>
      <c r="F1008" s="4"/>
      <c r="K1008" s="5"/>
      <c r="L1008" s="5"/>
    </row>
    <row r="1009" spans="4:12" x14ac:dyDescent="0.25">
      <c r="D1009" s="4"/>
      <c r="E1009" s="4"/>
      <c r="F1009" s="4"/>
      <c r="K1009" s="5"/>
      <c r="L1009" s="5"/>
    </row>
    <row r="1010" spans="4:12" x14ac:dyDescent="0.25">
      <c r="D1010" s="4"/>
      <c r="E1010" s="4"/>
      <c r="F1010" s="4"/>
      <c r="K1010" s="5"/>
      <c r="L1010" s="5"/>
    </row>
    <row r="1011" spans="4:12" x14ac:dyDescent="0.25">
      <c r="D1011" s="4"/>
      <c r="E1011" s="4"/>
      <c r="F1011" s="4"/>
      <c r="K1011" s="5"/>
      <c r="L1011" s="5"/>
    </row>
    <row r="1012" spans="4:12" x14ac:dyDescent="0.25">
      <c r="D1012" s="4"/>
      <c r="E1012" s="4"/>
      <c r="F1012" s="4"/>
      <c r="K1012" s="5"/>
      <c r="L1012" s="5"/>
    </row>
    <row r="1013" spans="4:12" x14ac:dyDescent="0.25">
      <c r="D1013" s="4"/>
      <c r="E1013" s="4"/>
      <c r="F1013" s="4"/>
      <c r="K1013" s="5"/>
      <c r="L1013" s="5"/>
    </row>
    <row r="1014" spans="4:12" x14ac:dyDescent="0.25">
      <c r="D1014" s="4"/>
      <c r="E1014" s="4"/>
      <c r="F1014" s="4"/>
      <c r="K1014" s="5"/>
      <c r="L1014" s="5"/>
    </row>
    <row r="1015" spans="4:12" x14ac:dyDescent="0.25">
      <c r="D1015" s="4"/>
      <c r="E1015" s="4"/>
      <c r="F1015" s="4"/>
      <c r="K1015" s="5"/>
      <c r="L1015" s="5"/>
    </row>
    <row r="1016" spans="4:12" x14ac:dyDescent="0.25">
      <c r="D1016" s="4"/>
      <c r="E1016" s="4"/>
      <c r="F1016" s="4"/>
      <c r="K1016" s="5"/>
      <c r="L1016" s="5"/>
    </row>
    <row r="1017" spans="4:12" x14ac:dyDescent="0.25">
      <c r="D1017" s="4"/>
      <c r="E1017" s="4"/>
      <c r="F1017" s="4"/>
      <c r="K1017" s="5"/>
      <c r="L1017" s="5"/>
    </row>
    <row r="1018" spans="4:12" x14ac:dyDescent="0.25">
      <c r="D1018" s="4"/>
      <c r="E1018" s="4"/>
      <c r="F1018" s="4"/>
      <c r="K1018" s="5"/>
      <c r="L1018" s="5"/>
    </row>
    <row r="1019" spans="4:12" x14ac:dyDescent="0.25">
      <c r="D1019" s="4"/>
      <c r="E1019" s="4"/>
      <c r="F1019" s="4"/>
      <c r="K1019" s="5"/>
      <c r="L1019" s="5"/>
    </row>
    <row r="1020" spans="4:12" x14ac:dyDescent="0.25">
      <c r="D1020" s="4"/>
      <c r="E1020" s="4"/>
      <c r="F1020" s="4"/>
      <c r="K1020" s="5"/>
      <c r="L1020" s="5"/>
    </row>
    <row r="1021" spans="4:12" x14ac:dyDescent="0.25">
      <c r="D1021" s="4"/>
      <c r="E1021" s="4"/>
      <c r="F1021" s="4"/>
      <c r="K1021" s="5"/>
      <c r="L1021" s="5"/>
    </row>
    <row r="1022" spans="4:12" x14ac:dyDescent="0.25">
      <c r="D1022" s="4"/>
      <c r="E1022" s="4"/>
      <c r="F1022" s="4"/>
      <c r="K1022" s="5"/>
      <c r="L1022" s="5"/>
    </row>
    <row r="1023" spans="4:12" x14ac:dyDescent="0.25">
      <c r="D1023" s="4"/>
      <c r="E1023" s="4"/>
      <c r="F1023" s="4"/>
      <c r="K1023" s="5"/>
      <c r="L1023" s="5"/>
    </row>
    <row r="1024" spans="4:12" x14ac:dyDescent="0.25">
      <c r="D1024" s="4"/>
      <c r="E1024" s="4"/>
      <c r="F1024" s="4"/>
      <c r="K1024" s="5"/>
      <c r="L1024" s="5"/>
    </row>
    <row r="1025" spans="4:12" x14ac:dyDescent="0.25">
      <c r="D1025" s="4"/>
      <c r="E1025" s="4"/>
      <c r="F1025" s="4"/>
      <c r="K1025" s="5"/>
      <c r="L1025" s="5"/>
    </row>
    <row r="1026" spans="4:12" x14ac:dyDescent="0.25">
      <c r="D1026" s="4"/>
      <c r="E1026" s="4"/>
      <c r="F1026" s="4"/>
      <c r="K1026" s="5"/>
      <c r="L1026" s="5"/>
    </row>
    <row r="1027" spans="4:12" x14ac:dyDescent="0.25">
      <c r="D1027" s="4"/>
      <c r="E1027" s="4"/>
      <c r="F1027" s="4"/>
      <c r="K1027" s="5"/>
      <c r="L1027" s="5"/>
    </row>
    <row r="1028" spans="4:12" x14ac:dyDescent="0.25">
      <c r="D1028" s="4"/>
      <c r="E1028" s="4"/>
      <c r="F1028" s="4"/>
      <c r="K1028" s="5"/>
      <c r="L1028" s="5"/>
    </row>
    <row r="1029" spans="4:12" x14ac:dyDescent="0.25">
      <c r="D1029" s="4"/>
      <c r="E1029" s="4"/>
      <c r="F1029" s="4"/>
      <c r="K1029" s="5"/>
      <c r="L1029" s="5"/>
    </row>
    <row r="1030" spans="4:12" x14ac:dyDescent="0.25">
      <c r="D1030" s="4"/>
      <c r="E1030" s="4"/>
      <c r="F1030" s="4"/>
      <c r="K1030" s="5"/>
      <c r="L1030" s="5"/>
    </row>
    <row r="1031" spans="4:12" x14ac:dyDescent="0.25">
      <c r="D1031" s="4"/>
      <c r="E1031" s="4"/>
      <c r="F1031" s="4"/>
      <c r="K1031" s="5"/>
      <c r="L1031" s="5"/>
    </row>
    <row r="1032" spans="4:12" x14ac:dyDescent="0.25">
      <c r="D1032" s="4"/>
      <c r="E1032" s="4"/>
      <c r="F1032" s="4"/>
      <c r="K1032" s="5"/>
      <c r="L1032" s="5"/>
    </row>
    <row r="1033" spans="4:12" x14ac:dyDescent="0.25">
      <c r="D1033" s="4"/>
      <c r="E1033" s="4"/>
      <c r="F1033" s="4"/>
      <c r="K1033" s="5"/>
      <c r="L1033" s="5"/>
    </row>
    <row r="1034" spans="4:12" x14ac:dyDescent="0.25">
      <c r="D1034" s="4"/>
      <c r="E1034" s="4"/>
      <c r="F1034" s="4"/>
      <c r="K1034" s="5"/>
      <c r="L1034" s="5"/>
    </row>
    <row r="1035" spans="4:12" x14ac:dyDescent="0.25">
      <c r="D1035" s="4"/>
      <c r="E1035" s="4"/>
      <c r="F1035" s="4"/>
      <c r="K1035" s="5"/>
      <c r="L1035" s="5"/>
    </row>
    <row r="1036" spans="4:12" x14ac:dyDescent="0.25">
      <c r="D1036" s="4"/>
      <c r="E1036" s="4"/>
      <c r="F1036" s="4"/>
      <c r="K1036" s="5"/>
      <c r="L1036" s="5"/>
    </row>
    <row r="1037" spans="4:12" x14ac:dyDescent="0.25">
      <c r="D1037" s="4"/>
      <c r="E1037" s="4"/>
      <c r="F1037" s="4"/>
      <c r="K1037" s="5"/>
      <c r="L1037" s="5"/>
    </row>
    <row r="1038" spans="4:12" x14ac:dyDescent="0.25">
      <c r="D1038" s="4"/>
      <c r="E1038" s="4"/>
      <c r="F1038" s="4"/>
      <c r="K1038" s="5"/>
      <c r="L1038" s="5"/>
    </row>
    <row r="1039" spans="4:12" x14ac:dyDescent="0.25">
      <c r="D1039" s="4"/>
      <c r="E1039" s="4"/>
      <c r="F1039" s="4"/>
      <c r="K1039" s="5"/>
      <c r="L1039" s="5"/>
    </row>
    <row r="1040" spans="4:12" x14ac:dyDescent="0.25">
      <c r="D1040" s="4"/>
      <c r="E1040" s="4"/>
      <c r="F1040" s="4"/>
      <c r="K1040" s="5"/>
      <c r="L1040" s="5"/>
    </row>
    <row r="1041" spans="4:12" x14ac:dyDescent="0.25">
      <c r="D1041" s="4"/>
      <c r="E1041" s="4"/>
      <c r="F1041" s="4"/>
      <c r="K1041" s="5"/>
      <c r="L1041" s="5"/>
    </row>
    <row r="1042" spans="4:12" x14ac:dyDescent="0.25">
      <c r="D1042" s="4"/>
      <c r="E1042" s="4"/>
      <c r="F1042" s="4"/>
      <c r="K1042" s="5"/>
      <c r="L1042" s="5"/>
    </row>
    <row r="1043" spans="4:12" x14ac:dyDescent="0.25">
      <c r="D1043" s="4"/>
      <c r="E1043" s="4"/>
      <c r="F1043" s="4"/>
      <c r="K1043" s="5"/>
      <c r="L1043" s="5"/>
    </row>
    <row r="1044" spans="4:12" x14ac:dyDescent="0.25">
      <c r="D1044" s="4"/>
      <c r="E1044" s="4"/>
      <c r="F1044" s="4"/>
      <c r="K1044" s="5"/>
      <c r="L1044" s="5"/>
    </row>
    <row r="1045" spans="4:12" x14ac:dyDescent="0.25">
      <c r="D1045" s="4"/>
      <c r="E1045" s="4"/>
      <c r="F1045" s="4"/>
      <c r="K1045" s="5"/>
      <c r="L1045" s="5"/>
    </row>
    <row r="1046" spans="4:12" x14ac:dyDescent="0.25">
      <c r="D1046" s="4"/>
      <c r="E1046" s="4"/>
      <c r="F1046" s="4"/>
      <c r="K1046" s="5"/>
      <c r="L1046" s="5"/>
    </row>
    <row r="1047" spans="4:12" x14ac:dyDescent="0.25">
      <c r="D1047" s="4"/>
      <c r="E1047" s="4"/>
      <c r="F1047" s="4"/>
      <c r="K1047" s="5"/>
      <c r="L1047" s="5"/>
    </row>
    <row r="1048" spans="4:12" x14ac:dyDescent="0.25">
      <c r="D1048" s="4"/>
      <c r="E1048" s="4"/>
      <c r="F1048" s="4"/>
      <c r="K1048" s="5"/>
      <c r="L1048" s="5"/>
    </row>
    <row r="1049" spans="4:12" x14ac:dyDescent="0.25">
      <c r="D1049" s="4"/>
      <c r="E1049" s="4"/>
      <c r="F1049" s="4"/>
      <c r="K1049" s="5"/>
      <c r="L1049" s="5"/>
    </row>
    <row r="1050" spans="4:12" x14ac:dyDescent="0.25">
      <c r="D1050" s="4"/>
      <c r="E1050" s="4"/>
      <c r="F1050" s="4"/>
      <c r="K1050" s="5"/>
      <c r="L1050" s="5"/>
    </row>
    <row r="1051" spans="4:12" x14ac:dyDescent="0.25">
      <c r="D1051" s="4"/>
      <c r="E1051" s="4"/>
      <c r="F1051" s="4"/>
      <c r="K1051" s="5"/>
      <c r="L1051" s="5"/>
    </row>
    <row r="1052" spans="4:12" x14ac:dyDescent="0.25">
      <c r="D1052" s="4"/>
      <c r="E1052" s="4"/>
      <c r="F1052" s="4"/>
      <c r="K1052" s="5"/>
      <c r="L1052" s="5"/>
    </row>
    <row r="1053" spans="4:12" x14ac:dyDescent="0.25">
      <c r="D1053" s="4"/>
      <c r="E1053" s="4"/>
      <c r="F1053" s="4"/>
      <c r="K1053" s="5"/>
      <c r="L1053" s="5"/>
    </row>
    <row r="1054" spans="4:12" x14ac:dyDescent="0.25">
      <c r="D1054" s="4"/>
      <c r="E1054" s="4"/>
      <c r="F1054" s="4"/>
      <c r="K1054" s="5"/>
      <c r="L1054" s="5"/>
    </row>
    <row r="1055" spans="4:12" x14ac:dyDescent="0.25">
      <c r="D1055" s="4"/>
      <c r="E1055" s="4"/>
      <c r="F1055" s="4"/>
      <c r="K1055" s="5"/>
      <c r="L1055" s="5"/>
    </row>
    <row r="1056" spans="4:12" x14ac:dyDescent="0.25">
      <c r="D1056" s="4"/>
      <c r="E1056" s="4"/>
      <c r="F1056" s="4"/>
      <c r="K1056" s="5"/>
      <c r="L1056" s="5"/>
    </row>
    <row r="1057" spans="4:12" x14ac:dyDescent="0.25">
      <c r="D1057" s="4"/>
      <c r="E1057" s="4"/>
      <c r="F1057" s="4"/>
      <c r="K1057" s="5"/>
      <c r="L1057" s="5"/>
    </row>
    <row r="1058" spans="4:12" x14ac:dyDescent="0.25">
      <c r="D1058" s="4"/>
      <c r="E1058" s="4"/>
      <c r="F1058" s="4"/>
      <c r="K1058" s="5"/>
      <c r="L1058" s="5"/>
    </row>
    <row r="1059" spans="4:12" x14ac:dyDescent="0.25">
      <c r="D1059" s="4"/>
      <c r="E1059" s="4"/>
      <c r="F1059" s="4"/>
      <c r="K1059" s="5"/>
      <c r="L1059" s="5"/>
    </row>
    <row r="1060" spans="4:12" x14ac:dyDescent="0.25">
      <c r="D1060" s="4"/>
      <c r="E1060" s="4"/>
      <c r="F1060" s="4"/>
      <c r="K1060" s="5"/>
      <c r="L1060" s="5"/>
    </row>
    <row r="1061" spans="4:12" x14ac:dyDescent="0.25">
      <c r="D1061" s="4"/>
      <c r="E1061" s="4"/>
      <c r="F1061" s="4"/>
      <c r="K1061" s="5"/>
      <c r="L1061" s="5"/>
    </row>
    <row r="1062" spans="4:12" x14ac:dyDescent="0.25">
      <c r="D1062" s="4"/>
      <c r="E1062" s="4"/>
      <c r="F1062" s="4"/>
      <c r="K1062" s="5"/>
      <c r="L1062" s="5"/>
    </row>
    <row r="1063" spans="4:12" x14ac:dyDescent="0.25">
      <c r="D1063" s="4"/>
      <c r="E1063" s="4"/>
      <c r="F1063" s="4"/>
      <c r="K1063" s="5"/>
      <c r="L1063" s="5"/>
    </row>
    <row r="1064" spans="4:12" x14ac:dyDescent="0.25">
      <c r="D1064" s="4"/>
      <c r="E1064" s="4"/>
      <c r="F1064" s="4"/>
      <c r="K1064" s="5"/>
      <c r="L1064" s="5"/>
    </row>
    <row r="1065" spans="4:12" x14ac:dyDescent="0.25">
      <c r="D1065" s="4"/>
      <c r="E1065" s="4"/>
      <c r="F1065" s="4"/>
      <c r="K1065" s="5"/>
      <c r="L1065" s="5"/>
    </row>
    <row r="1066" spans="4:12" x14ac:dyDescent="0.25">
      <c r="D1066" s="4"/>
      <c r="E1066" s="4"/>
      <c r="F1066" s="4"/>
      <c r="K1066" s="5"/>
      <c r="L1066" s="5"/>
    </row>
    <row r="1067" spans="4:12" x14ac:dyDescent="0.25">
      <c r="D1067" s="4"/>
      <c r="E1067" s="4"/>
      <c r="F1067" s="4"/>
      <c r="K1067" s="5"/>
      <c r="L1067" s="5"/>
    </row>
    <row r="1068" spans="4:12" x14ac:dyDescent="0.25">
      <c r="D1068" s="4"/>
      <c r="E1068" s="4"/>
      <c r="F1068" s="4"/>
      <c r="K1068" s="5"/>
      <c r="L1068" s="5"/>
    </row>
    <row r="1069" spans="4:12" x14ac:dyDescent="0.25">
      <c r="D1069" s="4"/>
      <c r="E1069" s="4"/>
      <c r="F1069" s="4"/>
      <c r="K1069" s="5"/>
      <c r="L1069" s="5"/>
    </row>
    <row r="1070" spans="4:12" x14ac:dyDescent="0.25">
      <c r="D1070" s="4"/>
      <c r="E1070" s="4"/>
      <c r="F1070" s="4"/>
      <c r="K1070" s="5"/>
      <c r="L1070" s="5"/>
    </row>
    <row r="1071" spans="4:12" x14ac:dyDescent="0.25">
      <c r="D1071" s="4"/>
      <c r="E1071" s="4"/>
      <c r="F1071" s="4"/>
      <c r="K1071" s="5"/>
      <c r="L1071" s="5"/>
    </row>
    <row r="1072" spans="4:12" x14ac:dyDescent="0.25">
      <c r="D1072" s="4"/>
      <c r="E1072" s="4"/>
      <c r="F1072" s="4"/>
      <c r="K1072" s="5"/>
      <c r="L1072" s="5"/>
    </row>
    <row r="1073" spans="4:13" x14ac:dyDescent="0.25">
      <c r="D1073" s="4"/>
      <c r="E1073" s="4"/>
      <c r="F1073" s="4"/>
      <c r="K1073" s="5"/>
      <c r="L1073" s="5"/>
    </row>
    <row r="1074" spans="4:13" x14ac:dyDescent="0.25">
      <c r="D1074" s="4"/>
      <c r="E1074" s="4"/>
      <c r="F1074" s="4"/>
      <c r="K1074" s="5"/>
      <c r="L1074" s="5"/>
    </row>
    <row r="1075" spans="4:13" x14ac:dyDescent="0.25">
      <c r="D1075" s="4"/>
      <c r="E1075" s="4"/>
      <c r="F1075" s="4"/>
      <c r="K1075" s="5"/>
      <c r="L1075" s="5"/>
    </row>
    <row r="1076" spans="4:13" x14ac:dyDescent="0.25">
      <c r="D1076" s="4"/>
      <c r="E1076" s="4"/>
      <c r="F1076" s="4"/>
      <c r="K1076" s="5"/>
      <c r="L1076" s="5"/>
    </row>
    <row r="1077" spans="4:13" x14ac:dyDescent="0.25">
      <c r="D1077" s="4"/>
      <c r="E1077" s="4"/>
      <c r="F1077" s="4"/>
      <c r="K1077" s="5"/>
      <c r="L1077" s="5"/>
    </row>
    <row r="1078" spans="4:13" s="14" customFormat="1" x14ac:dyDescent="0.25">
      <c r="M1078" s="83"/>
    </row>
  </sheetData>
  <autoFilter ref="B5:Q38">
    <filterColumn colId="10">
      <filters>
        <filter val="₹ 1"/>
      </filters>
    </filterColumn>
  </autoFilter>
  <mergeCells count="2">
    <mergeCell ref="B38:J38"/>
    <mergeCell ref="B4:Q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075"/>
  <sheetViews>
    <sheetView topLeftCell="F1" workbookViewId="0">
      <pane ySplit="2" topLeftCell="A554" activePane="bottomLeft" state="frozen"/>
      <selection pane="bottomLeft" activeCell="I2" sqref="I2"/>
    </sheetView>
  </sheetViews>
  <sheetFormatPr defaultRowHeight="15" x14ac:dyDescent="0.25"/>
  <cols>
    <col min="2" max="2" width="6.85546875" customWidth="1"/>
    <col min="3" max="3" width="17.42578125" customWidth="1"/>
    <col min="4" max="4" width="14.140625" customWidth="1"/>
    <col min="5" max="5" width="54.5703125" customWidth="1"/>
    <col min="6" max="6" width="14.85546875" bestFit="1" customWidth="1"/>
    <col min="7" max="7" width="14.140625" bestFit="1" customWidth="1"/>
    <col min="8" max="8" width="15" bestFit="1" customWidth="1"/>
    <col min="9" max="9" width="13.140625" bestFit="1" customWidth="1"/>
    <col min="10" max="10" width="14.7109375" bestFit="1" customWidth="1"/>
    <col min="11" max="11" width="16.140625" bestFit="1" customWidth="1"/>
    <col min="12" max="12" width="14.42578125" bestFit="1" customWidth="1"/>
    <col min="13" max="13" width="9.140625" style="82"/>
    <col min="14" max="14" width="18.42578125" customWidth="1"/>
    <col min="15" max="15" width="15.85546875" bestFit="1" customWidth="1"/>
    <col min="16" max="16" width="17.28515625" bestFit="1" customWidth="1"/>
    <col min="17" max="17" width="14.28515625" bestFit="1" customWidth="1"/>
  </cols>
  <sheetData>
    <row r="1" spans="2:17" ht="15.75" thickBot="1" x14ac:dyDescent="0.3">
      <c r="B1" s="164" t="s">
        <v>6505</v>
      </c>
      <c r="C1" s="164"/>
      <c r="D1" s="164"/>
      <c r="E1" s="164"/>
      <c r="F1" s="164"/>
      <c r="G1" s="164"/>
      <c r="H1" s="164"/>
      <c r="I1" s="164"/>
      <c r="J1" s="164"/>
      <c r="K1" s="164"/>
      <c r="L1" s="164"/>
      <c r="M1" s="167"/>
      <c r="N1" s="164"/>
      <c r="O1" s="164"/>
      <c r="P1" s="164"/>
      <c r="Q1" s="164"/>
    </row>
    <row r="2" spans="2:17" ht="60" customHeight="1" x14ac:dyDescent="0.25">
      <c r="B2" s="85" t="s">
        <v>6449</v>
      </c>
      <c r="C2" s="85" t="s">
        <v>6476</v>
      </c>
      <c r="D2" s="85" t="s">
        <v>6460</v>
      </c>
      <c r="E2" s="85" t="s">
        <v>6450</v>
      </c>
      <c r="F2" s="85" t="s">
        <v>6461</v>
      </c>
      <c r="G2" s="85" t="s">
        <v>6451</v>
      </c>
      <c r="H2" s="85" t="s">
        <v>6501</v>
      </c>
      <c r="I2" s="85" t="s">
        <v>6502</v>
      </c>
      <c r="J2" s="85" t="s">
        <v>6452</v>
      </c>
      <c r="K2" s="85" t="s">
        <v>6453</v>
      </c>
      <c r="L2" s="85" t="s">
        <v>6459</v>
      </c>
      <c r="M2" s="87" t="s">
        <v>6454</v>
      </c>
      <c r="N2" s="86" t="s">
        <v>6455</v>
      </c>
      <c r="O2" s="86" t="s">
        <v>6456</v>
      </c>
      <c r="P2" s="86" t="s">
        <v>6457</v>
      </c>
      <c r="Q2" s="86" t="s">
        <v>6458</v>
      </c>
    </row>
    <row r="3" spans="2:17" x14ac:dyDescent="0.25">
      <c r="B3" s="120">
        <v>1</v>
      </c>
      <c r="C3" s="109" t="s">
        <v>6462</v>
      </c>
      <c r="D3" s="109">
        <v>1200030880</v>
      </c>
      <c r="E3" s="108" t="s">
        <v>1812</v>
      </c>
      <c r="F3" s="109">
        <v>2003</v>
      </c>
      <c r="G3" s="110">
        <v>44389</v>
      </c>
      <c r="H3" s="109">
        <f t="shared" ref="H3:H66" si="0">YEAR(G3)-F3</f>
        <v>18</v>
      </c>
      <c r="I3" s="109">
        <v>3</v>
      </c>
      <c r="J3" s="111">
        <f t="shared" ref="J3:J66" si="1">(95/I3/100)</f>
        <v>0.31666666666666665</v>
      </c>
      <c r="K3" s="112">
        <v>28756970.030000001</v>
      </c>
      <c r="L3" s="112">
        <v>1</v>
      </c>
      <c r="M3" s="121">
        <v>0</v>
      </c>
      <c r="N3" s="112">
        <f t="shared" ref="N3:N66" si="2">K3*(1+M3)</f>
        <v>28756970.030000001</v>
      </c>
      <c r="O3" s="112">
        <f t="shared" ref="O3:O66" si="3">H3*J3*N3</f>
        <v>163914729.17099997</v>
      </c>
      <c r="P3" s="114">
        <f t="shared" ref="P3" si="4">IF(N3-O3&lt;=0,5%*N3,N3-O3)</f>
        <v>1437848.5015000002</v>
      </c>
      <c r="Q3" s="115">
        <f t="shared" ref="Q3" si="5">IF(P3=N3*5%,P3,P3*0.9)</f>
        <v>1437848.5015000002</v>
      </c>
    </row>
    <row r="4" spans="2:17" x14ac:dyDescent="0.25">
      <c r="B4" s="120">
        <v>2</v>
      </c>
      <c r="C4" s="109" t="s">
        <v>6462</v>
      </c>
      <c r="D4" s="109">
        <v>1200033450</v>
      </c>
      <c r="E4" s="108" t="s">
        <v>1812</v>
      </c>
      <c r="F4" s="109">
        <v>2004</v>
      </c>
      <c r="G4" s="110">
        <v>44389</v>
      </c>
      <c r="H4" s="109">
        <f t="shared" si="0"/>
        <v>17</v>
      </c>
      <c r="I4" s="109">
        <v>3</v>
      </c>
      <c r="J4" s="111">
        <f t="shared" si="1"/>
        <v>0.31666666666666665</v>
      </c>
      <c r="K4" s="112">
        <v>2652644.7400000002</v>
      </c>
      <c r="L4" s="112">
        <v>1</v>
      </c>
      <c r="M4" s="121">
        <v>0</v>
      </c>
      <c r="N4" s="112">
        <f t="shared" si="2"/>
        <v>2652644.7400000002</v>
      </c>
      <c r="O4" s="112">
        <f t="shared" si="3"/>
        <v>14280070.850333333</v>
      </c>
      <c r="P4" s="114">
        <f t="shared" ref="P4:P67" si="6">IF(N4-O4&lt;=0,5%*N4,N4-O4)</f>
        <v>132632.23700000002</v>
      </c>
      <c r="Q4" s="115">
        <f t="shared" ref="Q4:Q67" si="7">IF(P4=N4*5%,P4,P4*0.9)</f>
        <v>132632.23700000002</v>
      </c>
    </row>
    <row r="5" spans="2:17" x14ac:dyDescent="0.25">
      <c r="B5" s="120">
        <v>3</v>
      </c>
      <c r="C5" s="109" t="s">
        <v>6462</v>
      </c>
      <c r="D5" s="109">
        <v>1200029760</v>
      </c>
      <c r="E5" s="108" t="s">
        <v>1812</v>
      </c>
      <c r="F5" s="109">
        <v>2004</v>
      </c>
      <c r="G5" s="110">
        <v>44389</v>
      </c>
      <c r="H5" s="109">
        <f t="shared" si="0"/>
        <v>17</v>
      </c>
      <c r="I5" s="109">
        <v>3</v>
      </c>
      <c r="J5" s="111">
        <f t="shared" si="1"/>
        <v>0.31666666666666665</v>
      </c>
      <c r="K5" s="112">
        <v>2286499.5699999998</v>
      </c>
      <c r="L5" s="112">
        <v>1</v>
      </c>
      <c r="M5" s="121">
        <v>0</v>
      </c>
      <c r="N5" s="112">
        <f t="shared" si="2"/>
        <v>2286499.5699999998</v>
      </c>
      <c r="O5" s="112">
        <f t="shared" si="3"/>
        <v>12308989.35183333</v>
      </c>
      <c r="P5" s="114">
        <f t="shared" si="6"/>
        <v>114324.9785</v>
      </c>
      <c r="Q5" s="115">
        <f t="shared" si="7"/>
        <v>114324.9785</v>
      </c>
    </row>
    <row r="6" spans="2:17" x14ac:dyDescent="0.25">
      <c r="B6" s="120">
        <v>4</v>
      </c>
      <c r="C6" s="109" t="s">
        <v>6462</v>
      </c>
      <c r="D6" s="109">
        <v>1200033660</v>
      </c>
      <c r="E6" s="108" t="s">
        <v>1813</v>
      </c>
      <c r="F6" s="109">
        <v>2004</v>
      </c>
      <c r="G6" s="110">
        <v>44389</v>
      </c>
      <c r="H6" s="109">
        <f t="shared" si="0"/>
        <v>17</v>
      </c>
      <c r="I6" s="109">
        <v>3</v>
      </c>
      <c r="J6" s="111">
        <f t="shared" si="1"/>
        <v>0.31666666666666665</v>
      </c>
      <c r="K6" s="112">
        <v>2048707.94</v>
      </c>
      <c r="L6" s="112">
        <v>1</v>
      </c>
      <c r="M6" s="121">
        <v>0</v>
      </c>
      <c r="N6" s="112">
        <f t="shared" si="2"/>
        <v>2048707.94</v>
      </c>
      <c r="O6" s="112">
        <f t="shared" si="3"/>
        <v>11028877.743666666</v>
      </c>
      <c r="P6" s="114">
        <f t="shared" si="6"/>
        <v>102435.397</v>
      </c>
      <c r="Q6" s="115">
        <f t="shared" si="7"/>
        <v>102435.397</v>
      </c>
    </row>
    <row r="7" spans="2:17" x14ac:dyDescent="0.25">
      <c r="B7" s="120">
        <v>5</v>
      </c>
      <c r="C7" s="109" t="s">
        <v>6462</v>
      </c>
      <c r="D7" s="109">
        <v>1200032380</v>
      </c>
      <c r="E7" s="108" t="s">
        <v>1814</v>
      </c>
      <c r="F7" s="109">
        <v>2004</v>
      </c>
      <c r="G7" s="110">
        <v>44389</v>
      </c>
      <c r="H7" s="109">
        <f t="shared" si="0"/>
        <v>17</v>
      </c>
      <c r="I7" s="109">
        <v>3</v>
      </c>
      <c r="J7" s="111">
        <f t="shared" si="1"/>
        <v>0.31666666666666665</v>
      </c>
      <c r="K7" s="112">
        <v>1897153</v>
      </c>
      <c r="L7" s="112">
        <v>1</v>
      </c>
      <c r="M7" s="121">
        <v>0</v>
      </c>
      <c r="N7" s="112">
        <f t="shared" si="2"/>
        <v>1897153</v>
      </c>
      <c r="O7" s="112">
        <f t="shared" si="3"/>
        <v>10213006.983333332</v>
      </c>
      <c r="P7" s="114">
        <f t="shared" si="6"/>
        <v>94857.650000000009</v>
      </c>
      <c r="Q7" s="115">
        <f t="shared" si="7"/>
        <v>94857.650000000009</v>
      </c>
    </row>
    <row r="8" spans="2:17" x14ac:dyDescent="0.25">
      <c r="B8" s="120">
        <v>6</v>
      </c>
      <c r="C8" s="109" t="s">
        <v>6462</v>
      </c>
      <c r="D8" s="109">
        <v>1200032360</v>
      </c>
      <c r="E8" s="108" t="s">
        <v>1815</v>
      </c>
      <c r="F8" s="109">
        <v>2004</v>
      </c>
      <c r="G8" s="110">
        <v>44389</v>
      </c>
      <c r="H8" s="109">
        <f t="shared" si="0"/>
        <v>17</v>
      </c>
      <c r="I8" s="109">
        <v>3</v>
      </c>
      <c r="J8" s="111">
        <f t="shared" si="1"/>
        <v>0.31666666666666665</v>
      </c>
      <c r="K8" s="112">
        <v>227900</v>
      </c>
      <c r="L8" s="112">
        <v>1</v>
      </c>
      <c r="M8" s="121">
        <v>0</v>
      </c>
      <c r="N8" s="112">
        <f t="shared" si="2"/>
        <v>227900</v>
      </c>
      <c r="O8" s="112">
        <f t="shared" si="3"/>
        <v>1226861.6666666665</v>
      </c>
      <c r="P8" s="114">
        <f t="shared" si="6"/>
        <v>11395</v>
      </c>
      <c r="Q8" s="115">
        <f t="shared" si="7"/>
        <v>11395</v>
      </c>
    </row>
    <row r="9" spans="2:17" x14ac:dyDescent="0.25">
      <c r="B9" s="120">
        <v>7</v>
      </c>
      <c r="C9" s="109" t="s">
        <v>6462</v>
      </c>
      <c r="D9" s="109">
        <v>1200034060</v>
      </c>
      <c r="E9" s="108" t="s">
        <v>1816</v>
      </c>
      <c r="F9" s="109">
        <v>2004</v>
      </c>
      <c r="G9" s="110">
        <v>44389</v>
      </c>
      <c r="H9" s="109">
        <f t="shared" si="0"/>
        <v>17</v>
      </c>
      <c r="I9" s="109">
        <v>3</v>
      </c>
      <c r="J9" s="111">
        <f t="shared" si="1"/>
        <v>0.31666666666666665</v>
      </c>
      <c r="K9" s="112">
        <v>18000</v>
      </c>
      <c r="L9" s="112">
        <v>1</v>
      </c>
      <c r="M9" s="121">
        <v>0</v>
      </c>
      <c r="N9" s="112">
        <f t="shared" si="2"/>
        <v>18000</v>
      </c>
      <c r="O9" s="112">
        <f t="shared" si="3"/>
        <v>96899.999999999985</v>
      </c>
      <c r="P9" s="114">
        <f t="shared" si="6"/>
        <v>900</v>
      </c>
      <c r="Q9" s="115">
        <f t="shared" si="7"/>
        <v>900</v>
      </c>
    </row>
    <row r="10" spans="2:17" x14ac:dyDescent="0.25">
      <c r="B10" s="120">
        <v>8</v>
      </c>
      <c r="C10" s="109" t="s">
        <v>6462</v>
      </c>
      <c r="D10" s="109">
        <v>1200038190</v>
      </c>
      <c r="E10" s="108" t="s">
        <v>1817</v>
      </c>
      <c r="F10" s="109">
        <v>2004</v>
      </c>
      <c r="G10" s="110">
        <v>44389</v>
      </c>
      <c r="H10" s="109">
        <f t="shared" si="0"/>
        <v>17</v>
      </c>
      <c r="I10" s="109">
        <v>3</v>
      </c>
      <c r="J10" s="111">
        <f t="shared" si="1"/>
        <v>0.31666666666666665</v>
      </c>
      <c r="K10" s="112">
        <v>3416939.75</v>
      </c>
      <c r="L10" s="112">
        <v>1</v>
      </c>
      <c r="M10" s="121">
        <v>0</v>
      </c>
      <c r="N10" s="112">
        <f t="shared" si="2"/>
        <v>3416939.75</v>
      </c>
      <c r="O10" s="112">
        <f t="shared" si="3"/>
        <v>18394525.654166665</v>
      </c>
      <c r="P10" s="114">
        <f t="shared" si="6"/>
        <v>170846.98750000002</v>
      </c>
      <c r="Q10" s="115">
        <f t="shared" si="7"/>
        <v>170846.98750000002</v>
      </c>
    </row>
    <row r="11" spans="2:17" x14ac:dyDescent="0.25">
      <c r="B11" s="120">
        <v>9</v>
      </c>
      <c r="C11" s="109" t="s">
        <v>6462</v>
      </c>
      <c r="D11" s="109">
        <v>1200037470</v>
      </c>
      <c r="E11" s="108" t="s">
        <v>1812</v>
      </c>
      <c r="F11" s="109">
        <v>2004</v>
      </c>
      <c r="G11" s="110">
        <v>44389</v>
      </c>
      <c r="H11" s="109">
        <f t="shared" si="0"/>
        <v>17</v>
      </c>
      <c r="I11" s="109">
        <v>3</v>
      </c>
      <c r="J11" s="111">
        <f t="shared" si="1"/>
        <v>0.31666666666666665</v>
      </c>
      <c r="K11" s="112">
        <v>1690914.16</v>
      </c>
      <c r="L11" s="112">
        <v>1</v>
      </c>
      <c r="M11" s="121">
        <v>0</v>
      </c>
      <c r="N11" s="112">
        <f t="shared" si="2"/>
        <v>1690914.16</v>
      </c>
      <c r="O11" s="112">
        <f t="shared" si="3"/>
        <v>9102754.5613333322</v>
      </c>
      <c r="P11" s="114">
        <f t="shared" si="6"/>
        <v>84545.707999999999</v>
      </c>
      <c r="Q11" s="115">
        <f t="shared" si="7"/>
        <v>84545.707999999999</v>
      </c>
    </row>
    <row r="12" spans="2:17" x14ac:dyDescent="0.25">
      <c r="B12" s="120">
        <v>10</v>
      </c>
      <c r="C12" s="109" t="s">
        <v>6462</v>
      </c>
      <c r="D12" s="109">
        <v>1200043130</v>
      </c>
      <c r="E12" s="108" t="s">
        <v>1818</v>
      </c>
      <c r="F12" s="109">
        <v>2004</v>
      </c>
      <c r="G12" s="110">
        <v>44389</v>
      </c>
      <c r="H12" s="109">
        <f t="shared" si="0"/>
        <v>17</v>
      </c>
      <c r="I12" s="109">
        <v>3</v>
      </c>
      <c r="J12" s="111">
        <f t="shared" si="1"/>
        <v>0.31666666666666665</v>
      </c>
      <c r="K12" s="112">
        <v>1650621.65</v>
      </c>
      <c r="L12" s="112">
        <v>1</v>
      </c>
      <c r="M12" s="121">
        <v>0</v>
      </c>
      <c r="N12" s="112">
        <f t="shared" si="2"/>
        <v>1650621.65</v>
      </c>
      <c r="O12" s="112">
        <f t="shared" si="3"/>
        <v>8885846.5491666645</v>
      </c>
      <c r="P12" s="114">
        <f t="shared" si="6"/>
        <v>82531.082500000004</v>
      </c>
      <c r="Q12" s="115">
        <f t="shared" si="7"/>
        <v>82531.082500000004</v>
      </c>
    </row>
    <row r="13" spans="2:17" x14ac:dyDescent="0.25">
      <c r="B13" s="120">
        <v>11</v>
      </c>
      <c r="C13" s="109" t="s">
        <v>6462</v>
      </c>
      <c r="D13" s="109">
        <v>1200038060</v>
      </c>
      <c r="E13" s="108" t="s">
        <v>1819</v>
      </c>
      <c r="F13" s="109">
        <v>2004</v>
      </c>
      <c r="G13" s="110">
        <v>44389</v>
      </c>
      <c r="H13" s="109">
        <f t="shared" si="0"/>
        <v>17</v>
      </c>
      <c r="I13" s="109">
        <v>3</v>
      </c>
      <c r="J13" s="111">
        <f t="shared" si="1"/>
        <v>0.31666666666666665</v>
      </c>
      <c r="K13" s="112">
        <v>1184514.5</v>
      </c>
      <c r="L13" s="112">
        <v>1</v>
      </c>
      <c r="M13" s="121">
        <v>0</v>
      </c>
      <c r="N13" s="112">
        <f t="shared" si="2"/>
        <v>1184514.5</v>
      </c>
      <c r="O13" s="112">
        <f t="shared" si="3"/>
        <v>6376636.3916666657</v>
      </c>
      <c r="P13" s="114">
        <f t="shared" si="6"/>
        <v>59225.725000000006</v>
      </c>
      <c r="Q13" s="115">
        <f t="shared" si="7"/>
        <v>59225.725000000006</v>
      </c>
    </row>
    <row r="14" spans="2:17" x14ac:dyDescent="0.25">
      <c r="B14" s="120">
        <v>12</v>
      </c>
      <c r="C14" s="109" t="s">
        <v>6462</v>
      </c>
      <c r="D14" s="109">
        <v>1200038440</v>
      </c>
      <c r="E14" s="108" t="s">
        <v>1820</v>
      </c>
      <c r="F14" s="109">
        <v>2004</v>
      </c>
      <c r="G14" s="110">
        <v>44389</v>
      </c>
      <c r="H14" s="109">
        <f t="shared" si="0"/>
        <v>17</v>
      </c>
      <c r="I14" s="109">
        <v>3</v>
      </c>
      <c r="J14" s="111">
        <f t="shared" si="1"/>
        <v>0.31666666666666665</v>
      </c>
      <c r="K14" s="112">
        <v>668250</v>
      </c>
      <c r="L14" s="112">
        <v>1</v>
      </c>
      <c r="M14" s="121">
        <v>0</v>
      </c>
      <c r="N14" s="112">
        <f t="shared" si="2"/>
        <v>668250</v>
      </c>
      <c r="O14" s="112">
        <f t="shared" si="3"/>
        <v>3597412.4999999995</v>
      </c>
      <c r="P14" s="114">
        <f t="shared" si="6"/>
        <v>33412.5</v>
      </c>
      <c r="Q14" s="115">
        <f t="shared" si="7"/>
        <v>33412.5</v>
      </c>
    </row>
    <row r="15" spans="2:17" x14ac:dyDescent="0.25">
      <c r="B15" s="120">
        <v>13</v>
      </c>
      <c r="C15" s="109" t="s">
        <v>6462</v>
      </c>
      <c r="D15" s="109">
        <v>1200038090</v>
      </c>
      <c r="E15" s="108" t="s">
        <v>1821</v>
      </c>
      <c r="F15" s="109">
        <v>2005</v>
      </c>
      <c r="G15" s="110">
        <v>44389</v>
      </c>
      <c r="H15" s="109">
        <f t="shared" si="0"/>
        <v>16</v>
      </c>
      <c r="I15" s="109">
        <v>3</v>
      </c>
      <c r="J15" s="111">
        <f t="shared" si="1"/>
        <v>0.31666666666666665</v>
      </c>
      <c r="K15" s="112">
        <v>484627.74</v>
      </c>
      <c r="L15" s="112">
        <v>1</v>
      </c>
      <c r="M15" s="121">
        <v>0</v>
      </c>
      <c r="N15" s="112">
        <f t="shared" si="2"/>
        <v>484627.74</v>
      </c>
      <c r="O15" s="112">
        <f t="shared" si="3"/>
        <v>2455447.216</v>
      </c>
      <c r="P15" s="114">
        <f t="shared" si="6"/>
        <v>24231.387000000002</v>
      </c>
      <c r="Q15" s="115">
        <f t="shared" si="7"/>
        <v>24231.387000000002</v>
      </c>
    </row>
    <row r="16" spans="2:17" x14ac:dyDescent="0.25">
      <c r="B16" s="120">
        <v>14</v>
      </c>
      <c r="C16" s="109" t="s">
        <v>6462</v>
      </c>
      <c r="D16" s="109">
        <v>1200038430</v>
      </c>
      <c r="E16" s="108" t="s">
        <v>1820</v>
      </c>
      <c r="F16" s="109">
        <v>2005</v>
      </c>
      <c r="G16" s="110">
        <v>44389</v>
      </c>
      <c r="H16" s="109">
        <f t="shared" si="0"/>
        <v>16</v>
      </c>
      <c r="I16" s="109">
        <v>3</v>
      </c>
      <c r="J16" s="111">
        <f t="shared" si="1"/>
        <v>0.31666666666666665</v>
      </c>
      <c r="K16" s="112">
        <v>376200</v>
      </c>
      <c r="L16" s="112">
        <v>1</v>
      </c>
      <c r="M16" s="121">
        <v>0</v>
      </c>
      <c r="N16" s="112">
        <f t="shared" si="2"/>
        <v>376200</v>
      </c>
      <c r="O16" s="112">
        <f t="shared" si="3"/>
        <v>1906080</v>
      </c>
      <c r="P16" s="114">
        <f t="shared" si="6"/>
        <v>18810</v>
      </c>
      <c r="Q16" s="115">
        <f t="shared" si="7"/>
        <v>18810</v>
      </c>
    </row>
    <row r="17" spans="2:17" x14ac:dyDescent="0.25">
      <c r="B17" s="120">
        <v>15</v>
      </c>
      <c r="C17" s="109" t="s">
        <v>6462</v>
      </c>
      <c r="D17" s="109">
        <v>1200038070</v>
      </c>
      <c r="E17" s="108" t="s">
        <v>1822</v>
      </c>
      <c r="F17" s="109">
        <v>2005</v>
      </c>
      <c r="G17" s="110">
        <v>44389</v>
      </c>
      <c r="H17" s="109">
        <f t="shared" si="0"/>
        <v>16</v>
      </c>
      <c r="I17" s="109">
        <v>3</v>
      </c>
      <c r="J17" s="111">
        <f t="shared" si="1"/>
        <v>0.31666666666666665</v>
      </c>
      <c r="K17" s="112">
        <v>366500.57</v>
      </c>
      <c r="L17" s="112">
        <v>1</v>
      </c>
      <c r="M17" s="121">
        <v>0</v>
      </c>
      <c r="N17" s="112">
        <f t="shared" si="2"/>
        <v>366500.57</v>
      </c>
      <c r="O17" s="112">
        <f t="shared" si="3"/>
        <v>1856936.2213333333</v>
      </c>
      <c r="P17" s="114">
        <f t="shared" si="6"/>
        <v>18325.0285</v>
      </c>
      <c r="Q17" s="115">
        <f t="shared" si="7"/>
        <v>18325.0285</v>
      </c>
    </row>
    <row r="18" spans="2:17" x14ac:dyDescent="0.25">
      <c r="B18" s="120">
        <v>16</v>
      </c>
      <c r="C18" s="109" t="s">
        <v>6462</v>
      </c>
      <c r="D18" s="109">
        <v>1200042960</v>
      </c>
      <c r="E18" s="108" t="s">
        <v>1823</v>
      </c>
      <c r="F18" s="109">
        <v>2006</v>
      </c>
      <c r="G18" s="110">
        <v>44389</v>
      </c>
      <c r="H18" s="109">
        <f t="shared" si="0"/>
        <v>15</v>
      </c>
      <c r="I18" s="109">
        <v>3</v>
      </c>
      <c r="J18" s="111">
        <f t="shared" si="1"/>
        <v>0.31666666666666665</v>
      </c>
      <c r="K18" s="112">
        <v>354200</v>
      </c>
      <c r="L18" s="112">
        <v>1</v>
      </c>
      <c r="M18" s="121">
        <v>0</v>
      </c>
      <c r="N18" s="112">
        <f t="shared" si="2"/>
        <v>354200</v>
      </c>
      <c r="O18" s="112">
        <f t="shared" si="3"/>
        <v>1682450</v>
      </c>
      <c r="P18" s="114">
        <f t="shared" si="6"/>
        <v>17710</v>
      </c>
      <c r="Q18" s="115">
        <f t="shared" si="7"/>
        <v>17710</v>
      </c>
    </row>
    <row r="19" spans="2:17" x14ac:dyDescent="0.25">
      <c r="B19" s="120">
        <v>17</v>
      </c>
      <c r="C19" s="109" t="s">
        <v>6462</v>
      </c>
      <c r="D19" s="109">
        <v>1200037600</v>
      </c>
      <c r="E19" s="108" t="s">
        <v>1824</v>
      </c>
      <c r="F19" s="109">
        <v>2008</v>
      </c>
      <c r="G19" s="110">
        <v>44389</v>
      </c>
      <c r="H19" s="109">
        <f t="shared" si="0"/>
        <v>13</v>
      </c>
      <c r="I19" s="109">
        <v>3</v>
      </c>
      <c r="J19" s="111">
        <f t="shared" si="1"/>
        <v>0.31666666666666665</v>
      </c>
      <c r="K19" s="112">
        <v>309857.73</v>
      </c>
      <c r="L19" s="112">
        <v>1</v>
      </c>
      <c r="M19" s="121">
        <v>0</v>
      </c>
      <c r="N19" s="112">
        <f t="shared" si="2"/>
        <v>309857.73</v>
      </c>
      <c r="O19" s="112">
        <f t="shared" si="3"/>
        <v>1275580.9884999997</v>
      </c>
      <c r="P19" s="114">
        <f t="shared" si="6"/>
        <v>15492.886500000001</v>
      </c>
      <c r="Q19" s="115">
        <f t="shared" si="7"/>
        <v>15492.886500000001</v>
      </c>
    </row>
    <row r="20" spans="2:17" x14ac:dyDescent="0.25">
      <c r="B20" s="120">
        <v>18</v>
      </c>
      <c r="C20" s="109" t="s">
        <v>6462</v>
      </c>
      <c r="D20" s="109">
        <v>1200043490</v>
      </c>
      <c r="E20" s="108" t="s">
        <v>1825</v>
      </c>
      <c r="F20" s="109">
        <v>2008</v>
      </c>
      <c r="G20" s="110">
        <v>44389</v>
      </c>
      <c r="H20" s="109">
        <f t="shared" si="0"/>
        <v>13</v>
      </c>
      <c r="I20" s="109">
        <v>3</v>
      </c>
      <c r="J20" s="111">
        <f t="shared" si="1"/>
        <v>0.31666666666666665</v>
      </c>
      <c r="K20" s="112">
        <v>308000</v>
      </c>
      <c r="L20" s="112">
        <v>1</v>
      </c>
      <c r="M20" s="121">
        <v>0</v>
      </c>
      <c r="N20" s="112">
        <f t="shared" si="2"/>
        <v>308000</v>
      </c>
      <c r="O20" s="112">
        <f t="shared" si="3"/>
        <v>1267933.3333333333</v>
      </c>
      <c r="P20" s="114">
        <f t="shared" si="6"/>
        <v>15400</v>
      </c>
      <c r="Q20" s="115">
        <f t="shared" si="7"/>
        <v>15400</v>
      </c>
    </row>
    <row r="21" spans="2:17" x14ac:dyDescent="0.25">
      <c r="B21" s="120">
        <v>19</v>
      </c>
      <c r="C21" s="109" t="s">
        <v>6462</v>
      </c>
      <c r="D21" s="109">
        <v>1200042650</v>
      </c>
      <c r="E21" s="108" t="s">
        <v>1826</v>
      </c>
      <c r="F21" s="109">
        <v>2008</v>
      </c>
      <c r="G21" s="110">
        <v>44389</v>
      </c>
      <c r="H21" s="109">
        <f t="shared" si="0"/>
        <v>13</v>
      </c>
      <c r="I21" s="109">
        <v>3</v>
      </c>
      <c r="J21" s="111">
        <f t="shared" si="1"/>
        <v>0.31666666666666665</v>
      </c>
      <c r="K21" s="112">
        <v>308000</v>
      </c>
      <c r="L21" s="112">
        <v>1</v>
      </c>
      <c r="M21" s="121">
        <v>0</v>
      </c>
      <c r="N21" s="112">
        <f t="shared" si="2"/>
        <v>308000</v>
      </c>
      <c r="O21" s="112">
        <f t="shared" si="3"/>
        <v>1267933.3333333333</v>
      </c>
      <c r="P21" s="114">
        <f t="shared" si="6"/>
        <v>15400</v>
      </c>
      <c r="Q21" s="115">
        <f t="shared" si="7"/>
        <v>15400</v>
      </c>
    </row>
    <row r="22" spans="2:17" x14ac:dyDescent="0.25">
      <c r="B22" s="120">
        <v>20</v>
      </c>
      <c r="C22" s="109" t="s">
        <v>6462</v>
      </c>
      <c r="D22" s="109">
        <v>1200035190</v>
      </c>
      <c r="E22" s="108" t="s">
        <v>1827</v>
      </c>
      <c r="F22" s="109">
        <v>2008</v>
      </c>
      <c r="G22" s="110">
        <v>44389</v>
      </c>
      <c r="H22" s="109">
        <f t="shared" si="0"/>
        <v>13</v>
      </c>
      <c r="I22" s="109">
        <v>3</v>
      </c>
      <c r="J22" s="111">
        <f t="shared" si="1"/>
        <v>0.31666666666666665</v>
      </c>
      <c r="K22" s="112">
        <v>221412.5</v>
      </c>
      <c r="L22" s="112">
        <v>1</v>
      </c>
      <c r="M22" s="121">
        <v>0</v>
      </c>
      <c r="N22" s="112">
        <f t="shared" si="2"/>
        <v>221412.5</v>
      </c>
      <c r="O22" s="112">
        <f t="shared" si="3"/>
        <v>911481.45833333326</v>
      </c>
      <c r="P22" s="114">
        <f t="shared" si="6"/>
        <v>11070.625</v>
      </c>
      <c r="Q22" s="115">
        <f t="shared" si="7"/>
        <v>11070.625</v>
      </c>
    </row>
    <row r="23" spans="2:17" x14ac:dyDescent="0.25">
      <c r="B23" s="120">
        <v>21</v>
      </c>
      <c r="C23" s="109" t="s">
        <v>6462</v>
      </c>
      <c r="D23" s="109">
        <v>1200043570</v>
      </c>
      <c r="E23" s="108" t="s">
        <v>1828</v>
      </c>
      <c r="F23" s="109">
        <v>2008</v>
      </c>
      <c r="G23" s="110">
        <v>44389</v>
      </c>
      <c r="H23" s="109">
        <f t="shared" si="0"/>
        <v>13</v>
      </c>
      <c r="I23" s="109">
        <v>3</v>
      </c>
      <c r="J23" s="111">
        <f t="shared" si="1"/>
        <v>0.31666666666666665</v>
      </c>
      <c r="K23" s="112">
        <v>210853</v>
      </c>
      <c r="L23" s="112">
        <v>1</v>
      </c>
      <c r="M23" s="121">
        <v>0</v>
      </c>
      <c r="N23" s="112">
        <f t="shared" si="2"/>
        <v>210853</v>
      </c>
      <c r="O23" s="112">
        <f t="shared" si="3"/>
        <v>868011.5166666666</v>
      </c>
      <c r="P23" s="114">
        <f t="shared" si="6"/>
        <v>10542.650000000001</v>
      </c>
      <c r="Q23" s="115">
        <f t="shared" si="7"/>
        <v>10542.650000000001</v>
      </c>
    </row>
    <row r="24" spans="2:17" x14ac:dyDescent="0.25">
      <c r="B24" s="120">
        <v>22</v>
      </c>
      <c r="C24" s="109" t="s">
        <v>6462</v>
      </c>
      <c r="D24" s="109">
        <v>1200035120</v>
      </c>
      <c r="E24" s="108" t="s">
        <v>1829</v>
      </c>
      <c r="F24" s="109">
        <v>2008</v>
      </c>
      <c r="G24" s="110">
        <v>44389</v>
      </c>
      <c r="H24" s="109">
        <f t="shared" si="0"/>
        <v>13</v>
      </c>
      <c r="I24" s="109">
        <v>3</v>
      </c>
      <c r="J24" s="111">
        <f t="shared" si="1"/>
        <v>0.31666666666666665</v>
      </c>
      <c r="K24" s="112">
        <v>185140.5</v>
      </c>
      <c r="L24" s="112">
        <v>1</v>
      </c>
      <c r="M24" s="121">
        <v>0</v>
      </c>
      <c r="N24" s="112">
        <f t="shared" si="2"/>
        <v>185140.5</v>
      </c>
      <c r="O24" s="112">
        <f t="shared" si="3"/>
        <v>762161.72499999998</v>
      </c>
      <c r="P24" s="114">
        <f t="shared" si="6"/>
        <v>9257.0249999999996</v>
      </c>
      <c r="Q24" s="115">
        <f t="shared" si="7"/>
        <v>9257.0249999999996</v>
      </c>
    </row>
    <row r="25" spans="2:17" x14ac:dyDescent="0.25">
      <c r="B25" s="120">
        <v>23</v>
      </c>
      <c r="C25" s="109" t="s">
        <v>6462</v>
      </c>
      <c r="D25" s="109">
        <v>1200043500</v>
      </c>
      <c r="E25" s="108" t="s">
        <v>1825</v>
      </c>
      <c r="F25" s="109">
        <v>2008</v>
      </c>
      <c r="G25" s="110">
        <v>44389</v>
      </c>
      <c r="H25" s="109">
        <f t="shared" si="0"/>
        <v>13</v>
      </c>
      <c r="I25" s="109">
        <v>3</v>
      </c>
      <c r="J25" s="111">
        <f t="shared" si="1"/>
        <v>0.31666666666666665</v>
      </c>
      <c r="K25" s="112">
        <v>157520</v>
      </c>
      <c r="L25" s="112">
        <v>1</v>
      </c>
      <c r="M25" s="121">
        <v>0</v>
      </c>
      <c r="N25" s="112">
        <f t="shared" si="2"/>
        <v>157520</v>
      </c>
      <c r="O25" s="112">
        <f t="shared" si="3"/>
        <v>648457.33333333326</v>
      </c>
      <c r="P25" s="114">
        <f t="shared" si="6"/>
        <v>7876</v>
      </c>
      <c r="Q25" s="115">
        <f t="shared" si="7"/>
        <v>7876</v>
      </c>
    </row>
    <row r="26" spans="2:17" x14ac:dyDescent="0.25">
      <c r="B26" s="120">
        <v>24</v>
      </c>
      <c r="C26" s="109" t="s">
        <v>6462</v>
      </c>
      <c r="D26" s="109">
        <v>1200039570</v>
      </c>
      <c r="E26" s="108" t="s">
        <v>1830</v>
      </c>
      <c r="F26" s="109">
        <v>2008</v>
      </c>
      <c r="G26" s="110">
        <v>44389</v>
      </c>
      <c r="H26" s="109">
        <f t="shared" si="0"/>
        <v>13</v>
      </c>
      <c r="I26" s="109">
        <v>3</v>
      </c>
      <c r="J26" s="111">
        <f t="shared" si="1"/>
        <v>0.31666666666666665</v>
      </c>
      <c r="K26" s="112">
        <v>157200</v>
      </c>
      <c r="L26" s="112">
        <v>1</v>
      </c>
      <c r="M26" s="121">
        <v>0</v>
      </c>
      <c r="N26" s="112">
        <f t="shared" si="2"/>
        <v>157200</v>
      </c>
      <c r="O26" s="112">
        <f t="shared" si="3"/>
        <v>647139.99999999988</v>
      </c>
      <c r="P26" s="114">
        <f t="shared" si="6"/>
        <v>7860</v>
      </c>
      <c r="Q26" s="115">
        <f t="shared" si="7"/>
        <v>7860</v>
      </c>
    </row>
    <row r="27" spans="2:17" x14ac:dyDescent="0.25">
      <c r="B27" s="120">
        <v>25</v>
      </c>
      <c r="C27" s="109" t="s">
        <v>6462</v>
      </c>
      <c r="D27" s="109">
        <v>1200042630</v>
      </c>
      <c r="E27" s="108" t="s">
        <v>1831</v>
      </c>
      <c r="F27" s="109">
        <v>2008</v>
      </c>
      <c r="G27" s="110">
        <v>44389</v>
      </c>
      <c r="H27" s="109">
        <f t="shared" si="0"/>
        <v>13</v>
      </c>
      <c r="I27" s="109">
        <v>3</v>
      </c>
      <c r="J27" s="111">
        <f t="shared" si="1"/>
        <v>0.31666666666666665</v>
      </c>
      <c r="K27" s="112">
        <v>132000</v>
      </c>
      <c r="L27" s="112">
        <v>1</v>
      </c>
      <c r="M27" s="121">
        <v>0</v>
      </c>
      <c r="N27" s="112">
        <f t="shared" si="2"/>
        <v>132000</v>
      </c>
      <c r="O27" s="112">
        <f t="shared" si="3"/>
        <v>543400</v>
      </c>
      <c r="P27" s="114">
        <f t="shared" si="6"/>
        <v>6600</v>
      </c>
      <c r="Q27" s="115">
        <f t="shared" si="7"/>
        <v>6600</v>
      </c>
    </row>
    <row r="28" spans="2:17" x14ac:dyDescent="0.25">
      <c r="B28" s="120">
        <v>26</v>
      </c>
      <c r="C28" s="109" t="s">
        <v>6462</v>
      </c>
      <c r="D28" s="109">
        <v>1200041730</v>
      </c>
      <c r="E28" s="108" t="s">
        <v>1832</v>
      </c>
      <c r="F28" s="109">
        <v>2008</v>
      </c>
      <c r="G28" s="110">
        <v>44389</v>
      </c>
      <c r="H28" s="109">
        <f t="shared" si="0"/>
        <v>13</v>
      </c>
      <c r="I28" s="109">
        <v>3</v>
      </c>
      <c r="J28" s="111">
        <f t="shared" si="1"/>
        <v>0.31666666666666665</v>
      </c>
      <c r="K28" s="112">
        <v>117000</v>
      </c>
      <c r="L28" s="112">
        <v>1</v>
      </c>
      <c r="M28" s="121">
        <v>0</v>
      </c>
      <c r="N28" s="112">
        <f t="shared" si="2"/>
        <v>117000</v>
      </c>
      <c r="O28" s="112">
        <f t="shared" si="3"/>
        <v>481649.99999999994</v>
      </c>
      <c r="P28" s="114">
        <f t="shared" si="6"/>
        <v>5850</v>
      </c>
      <c r="Q28" s="115">
        <f t="shared" si="7"/>
        <v>5850</v>
      </c>
    </row>
    <row r="29" spans="2:17" x14ac:dyDescent="0.25">
      <c r="B29" s="120">
        <v>27</v>
      </c>
      <c r="C29" s="109" t="s">
        <v>6462</v>
      </c>
      <c r="D29" s="109">
        <v>1200042490</v>
      </c>
      <c r="E29" s="108" t="s">
        <v>1819</v>
      </c>
      <c r="F29" s="109">
        <v>2008</v>
      </c>
      <c r="G29" s="110">
        <v>44389</v>
      </c>
      <c r="H29" s="109">
        <f t="shared" si="0"/>
        <v>13</v>
      </c>
      <c r="I29" s="109">
        <v>3</v>
      </c>
      <c r="J29" s="111">
        <f t="shared" si="1"/>
        <v>0.31666666666666665</v>
      </c>
      <c r="K29" s="112">
        <v>99600</v>
      </c>
      <c r="L29" s="112">
        <v>1</v>
      </c>
      <c r="M29" s="121">
        <v>0</v>
      </c>
      <c r="N29" s="112">
        <f t="shared" si="2"/>
        <v>99600</v>
      </c>
      <c r="O29" s="112">
        <f t="shared" si="3"/>
        <v>410019.99999999994</v>
      </c>
      <c r="P29" s="114">
        <f t="shared" si="6"/>
        <v>4980</v>
      </c>
      <c r="Q29" s="115">
        <f t="shared" si="7"/>
        <v>4980</v>
      </c>
    </row>
    <row r="30" spans="2:17" x14ac:dyDescent="0.25">
      <c r="B30" s="120">
        <v>28</v>
      </c>
      <c r="C30" s="109" t="s">
        <v>6462</v>
      </c>
      <c r="D30" s="109">
        <v>1200037670</v>
      </c>
      <c r="E30" s="108" t="s">
        <v>1833</v>
      </c>
      <c r="F30" s="109">
        <v>2008</v>
      </c>
      <c r="G30" s="110">
        <v>44389</v>
      </c>
      <c r="H30" s="109">
        <f t="shared" si="0"/>
        <v>13</v>
      </c>
      <c r="I30" s="109">
        <v>3</v>
      </c>
      <c r="J30" s="111">
        <f t="shared" si="1"/>
        <v>0.31666666666666665</v>
      </c>
      <c r="K30" s="112">
        <v>73625</v>
      </c>
      <c r="L30" s="112">
        <v>1</v>
      </c>
      <c r="M30" s="121">
        <v>0</v>
      </c>
      <c r="N30" s="112">
        <f t="shared" si="2"/>
        <v>73625</v>
      </c>
      <c r="O30" s="112">
        <f t="shared" si="3"/>
        <v>303089.58333333331</v>
      </c>
      <c r="P30" s="114">
        <f t="shared" si="6"/>
        <v>3681.25</v>
      </c>
      <c r="Q30" s="115">
        <f t="shared" si="7"/>
        <v>3681.25</v>
      </c>
    </row>
    <row r="31" spans="2:17" x14ac:dyDescent="0.25">
      <c r="B31" s="120">
        <v>29</v>
      </c>
      <c r="C31" s="109" t="s">
        <v>6462</v>
      </c>
      <c r="D31" s="109">
        <v>1200038420</v>
      </c>
      <c r="E31" s="108" t="s">
        <v>1834</v>
      </c>
      <c r="F31" s="109">
        <v>2008</v>
      </c>
      <c r="G31" s="110">
        <v>44389</v>
      </c>
      <c r="H31" s="109">
        <f t="shared" si="0"/>
        <v>13</v>
      </c>
      <c r="I31" s="109">
        <v>3</v>
      </c>
      <c r="J31" s="111">
        <f t="shared" si="1"/>
        <v>0.31666666666666665</v>
      </c>
      <c r="K31" s="112">
        <v>61875</v>
      </c>
      <c r="L31" s="112">
        <v>1</v>
      </c>
      <c r="M31" s="121">
        <v>0</v>
      </c>
      <c r="N31" s="112">
        <f t="shared" si="2"/>
        <v>61875</v>
      </c>
      <c r="O31" s="112">
        <f t="shared" si="3"/>
        <v>254718.74999999997</v>
      </c>
      <c r="P31" s="114">
        <f t="shared" si="6"/>
        <v>3093.75</v>
      </c>
      <c r="Q31" s="115">
        <f t="shared" si="7"/>
        <v>3093.75</v>
      </c>
    </row>
    <row r="32" spans="2:17" x14ac:dyDescent="0.25">
      <c r="B32" s="120">
        <v>30</v>
      </c>
      <c r="C32" s="109" t="s">
        <v>6462</v>
      </c>
      <c r="D32" s="109">
        <v>1200041940</v>
      </c>
      <c r="E32" s="108" t="s">
        <v>1819</v>
      </c>
      <c r="F32" s="109">
        <v>2008</v>
      </c>
      <c r="G32" s="110">
        <v>44389</v>
      </c>
      <c r="H32" s="109">
        <f t="shared" si="0"/>
        <v>13</v>
      </c>
      <c r="I32" s="109">
        <v>3</v>
      </c>
      <c r="J32" s="111">
        <f t="shared" si="1"/>
        <v>0.31666666666666665</v>
      </c>
      <c r="K32" s="112">
        <v>39800</v>
      </c>
      <c r="L32" s="112">
        <v>1</v>
      </c>
      <c r="M32" s="121">
        <v>0</v>
      </c>
      <c r="N32" s="112">
        <f t="shared" si="2"/>
        <v>39800</v>
      </c>
      <c r="O32" s="112">
        <f t="shared" si="3"/>
        <v>163843.33333333331</v>
      </c>
      <c r="P32" s="114">
        <f t="shared" si="6"/>
        <v>1990</v>
      </c>
      <c r="Q32" s="115">
        <f t="shared" si="7"/>
        <v>1990</v>
      </c>
    </row>
    <row r="33" spans="2:17" x14ac:dyDescent="0.25">
      <c r="B33" s="120">
        <v>31</v>
      </c>
      <c r="C33" s="109" t="s">
        <v>6462</v>
      </c>
      <c r="D33" s="109">
        <v>1200038530</v>
      </c>
      <c r="E33" s="108" t="s">
        <v>1835</v>
      </c>
      <c r="F33" s="109">
        <v>2008</v>
      </c>
      <c r="G33" s="110">
        <v>44389</v>
      </c>
      <c r="H33" s="109">
        <f t="shared" si="0"/>
        <v>13</v>
      </c>
      <c r="I33" s="109">
        <v>3</v>
      </c>
      <c r="J33" s="111">
        <f t="shared" si="1"/>
        <v>0.31666666666666665</v>
      </c>
      <c r="K33" s="112">
        <v>20370</v>
      </c>
      <c r="L33" s="112">
        <v>1</v>
      </c>
      <c r="M33" s="121">
        <v>0</v>
      </c>
      <c r="N33" s="112">
        <f t="shared" si="2"/>
        <v>20370</v>
      </c>
      <c r="O33" s="112">
        <f t="shared" si="3"/>
        <v>83856.499999999985</v>
      </c>
      <c r="P33" s="114">
        <f t="shared" si="6"/>
        <v>1018.5</v>
      </c>
      <c r="Q33" s="115">
        <f t="shared" si="7"/>
        <v>1018.5</v>
      </c>
    </row>
    <row r="34" spans="2:17" x14ac:dyDescent="0.25">
      <c r="B34" s="120">
        <v>32</v>
      </c>
      <c r="C34" s="109" t="s">
        <v>6462</v>
      </c>
      <c r="D34" s="109">
        <v>1200038460</v>
      </c>
      <c r="E34" s="108" t="s">
        <v>1813</v>
      </c>
      <c r="F34" s="109">
        <v>2008</v>
      </c>
      <c r="G34" s="110">
        <v>44389</v>
      </c>
      <c r="H34" s="109">
        <f t="shared" si="0"/>
        <v>13</v>
      </c>
      <c r="I34" s="109">
        <v>3</v>
      </c>
      <c r="J34" s="111">
        <f t="shared" si="1"/>
        <v>0.31666666666666665</v>
      </c>
      <c r="K34" s="112">
        <v>15200</v>
      </c>
      <c r="L34" s="112">
        <v>1</v>
      </c>
      <c r="M34" s="121">
        <v>0</v>
      </c>
      <c r="N34" s="112">
        <f t="shared" si="2"/>
        <v>15200</v>
      </c>
      <c r="O34" s="112">
        <f t="shared" si="3"/>
        <v>62573.333333333328</v>
      </c>
      <c r="P34" s="114">
        <f t="shared" si="6"/>
        <v>760</v>
      </c>
      <c r="Q34" s="115">
        <f t="shared" si="7"/>
        <v>760</v>
      </c>
    </row>
    <row r="35" spans="2:17" x14ac:dyDescent="0.25">
      <c r="B35" s="120">
        <v>33</v>
      </c>
      <c r="C35" s="109" t="s">
        <v>6462</v>
      </c>
      <c r="D35" s="109">
        <v>1200046810</v>
      </c>
      <c r="E35" s="108" t="s">
        <v>1817</v>
      </c>
      <c r="F35" s="109">
        <v>2008</v>
      </c>
      <c r="G35" s="110">
        <v>44389</v>
      </c>
      <c r="H35" s="109">
        <f t="shared" si="0"/>
        <v>13</v>
      </c>
      <c r="I35" s="109">
        <v>3</v>
      </c>
      <c r="J35" s="111">
        <f t="shared" si="1"/>
        <v>0.31666666666666665</v>
      </c>
      <c r="K35" s="112">
        <v>2389031.5099999998</v>
      </c>
      <c r="L35" s="112">
        <v>1</v>
      </c>
      <c r="M35" s="121">
        <v>0</v>
      </c>
      <c r="N35" s="112">
        <f t="shared" si="2"/>
        <v>2389031.5099999998</v>
      </c>
      <c r="O35" s="112">
        <f t="shared" si="3"/>
        <v>9834846.3828333318</v>
      </c>
      <c r="P35" s="114">
        <f t="shared" si="6"/>
        <v>119451.57549999999</v>
      </c>
      <c r="Q35" s="115">
        <f t="shared" si="7"/>
        <v>119451.57549999999</v>
      </c>
    </row>
    <row r="36" spans="2:17" x14ac:dyDescent="0.25">
      <c r="B36" s="120">
        <v>34</v>
      </c>
      <c r="C36" s="109" t="s">
        <v>6462</v>
      </c>
      <c r="D36" s="109">
        <v>1200045890</v>
      </c>
      <c r="E36" s="108" t="s">
        <v>1836</v>
      </c>
      <c r="F36" s="109">
        <v>2008</v>
      </c>
      <c r="G36" s="110">
        <v>44389</v>
      </c>
      <c r="H36" s="109">
        <f t="shared" si="0"/>
        <v>13</v>
      </c>
      <c r="I36" s="109">
        <v>3</v>
      </c>
      <c r="J36" s="111">
        <f t="shared" si="1"/>
        <v>0.31666666666666665</v>
      </c>
      <c r="K36" s="112">
        <v>1132598</v>
      </c>
      <c r="L36" s="112">
        <v>1</v>
      </c>
      <c r="M36" s="121">
        <v>0</v>
      </c>
      <c r="N36" s="112">
        <f t="shared" si="2"/>
        <v>1132598</v>
      </c>
      <c r="O36" s="112">
        <f t="shared" si="3"/>
        <v>4662528.4333333327</v>
      </c>
      <c r="P36" s="114">
        <f t="shared" si="6"/>
        <v>56629.9</v>
      </c>
      <c r="Q36" s="115">
        <f t="shared" si="7"/>
        <v>56629.9</v>
      </c>
    </row>
    <row r="37" spans="2:17" x14ac:dyDescent="0.25">
      <c r="B37" s="120">
        <v>35</v>
      </c>
      <c r="C37" s="109" t="s">
        <v>6462</v>
      </c>
      <c r="D37" s="109">
        <v>1200042890</v>
      </c>
      <c r="E37" s="108" t="s">
        <v>1823</v>
      </c>
      <c r="F37" s="109">
        <v>2008</v>
      </c>
      <c r="G37" s="110">
        <v>44389</v>
      </c>
      <c r="H37" s="109">
        <f t="shared" si="0"/>
        <v>13</v>
      </c>
      <c r="I37" s="109">
        <v>3</v>
      </c>
      <c r="J37" s="111">
        <f t="shared" si="1"/>
        <v>0.31666666666666665</v>
      </c>
      <c r="K37" s="112">
        <v>760608</v>
      </c>
      <c r="L37" s="112">
        <v>1</v>
      </c>
      <c r="M37" s="121">
        <v>0</v>
      </c>
      <c r="N37" s="112">
        <f t="shared" si="2"/>
        <v>760608</v>
      </c>
      <c r="O37" s="112">
        <f t="shared" si="3"/>
        <v>3131169.5999999996</v>
      </c>
      <c r="P37" s="114">
        <f t="shared" si="6"/>
        <v>38030.400000000001</v>
      </c>
      <c r="Q37" s="115">
        <f t="shared" si="7"/>
        <v>38030.400000000001</v>
      </c>
    </row>
    <row r="38" spans="2:17" x14ac:dyDescent="0.25">
      <c r="B38" s="120">
        <v>36</v>
      </c>
      <c r="C38" s="109" t="s">
        <v>6462</v>
      </c>
      <c r="D38" s="109">
        <v>1200049140</v>
      </c>
      <c r="E38" s="108" t="s">
        <v>1837</v>
      </c>
      <c r="F38" s="109">
        <v>2008</v>
      </c>
      <c r="G38" s="110">
        <v>44389</v>
      </c>
      <c r="H38" s="109">
        <f t="shared" si="0"/>
        <v>13</v>
      </c>
      <c r="I38" s="109">
        <v>3</v>
      </c>
      <c r="J38" s="111">
        <f t="shared" si="1"/>
        <v>0.31666666666666665</v>
      </c>
      <c r="K38" s="112">
        <v>686224</v>
      </c>
      <c r="L38" s="112">
        <v>1</v>
      </c>
      <c r="M38" s="121">
        <v>0</v>
      </c>
      <c r="N38" s="112">
        <f t="shared" si="2"/>
        <v>686224</v>
      </c>
      <c r="O38" s="112">
        <f t="shared" si="3"/>
        <v>2824955.4666666663</v>
      </c>
      <c r="P38" s="114">
        <f t="shared" si="6"/>
        <v>34311.200000000004</v>
      </c>
      <c r="Q38" s="115">
        <f t="shared" si="7"/>
        <v>34311.200000000004</v>
      </c>
    </row>
    <row r="39" spans="2:17" x14ac:dyDescent="0.25">
      <c r="B39" s="120">
        <v>37</v>
      </c>
      <c r="C39" s="109" t="s">
        <v>6462</v>
      </c>
      <c r="D39" s="109">
        <v>1200047120</v>
      </c>
      <c r="E39" s="108" t="s">
        <v>1838</v>
      </c>
      <c r="F39" s="109">
        <v>2008</v>
      </c>
      <c r="G39" s="110">
        <v>44389</v>
      </c>
      <c r="H39" s="109">
        <f t="shared" si="0"/>
        <v>13</v>
      </c>
      <c r="I39" s="109">
        <v>3</v>
      </c>
      <c r="J39" s="111">
        <f t="shared" si="1"/>
        <v>0.31666666666666665</v>
      </c>
      <c r="K39" s="112">
        <v>626393.93000000005</v>
      </c>
      <c r="L39" s="112">
        <v>1</v>
      </c>
      <c r="M39" s="121">
        <v>0</v>
      </c>
      <c r="N39" s="112">
        <f t="shared" si="2"/>
        <v>626393.93000000005</v>
      </c>
      <c r="O39" s="112">
        <f t="shared" si="3"/>
        <v>2578655.0118333334</v>
      </c>
      <c r="P39" s="114">
        <f t="shared" si="6"/>
        <v>31319.696500000005</v>
      </c>
      <c r="Q39" s="115">
        <f t="shared" si="7"/>
        <v>31319.696500000005</v>
      </c>
    </row>
    <row r="40" spans="2:17" x14ac:dyDescent="0.25">
      <c r="B40" s="120">
        <v>38</v>
      </c>
      <c r="C40" s="109" t="s">
        <v>6462</v>
      </c>
      <c r="D40" s="109">
        <v>1200055200</v>
      </c>
      <c r="E40" s="108" t="s">
        <v>1839</v>
      </c>
      <c r="F40" s="109">
        <v>2008</v>
      </c>
      <c r="G40" s="110">
        <v>44389</v>
      </c>
      <c r="H40" s="109">
        <f t="shared" si="0"/>
        <v>13</v>
      </c>
      <c r="I40" s="109">
        <v>3</v>
      </c>
      <c r="J40" s="111">
        <f t="shared" si="1"/>
        <v>0.31666666666666665</v>
      </c>
      <c r="K40" s="112">
        <v>524476.5</v>
      </c>
      <c r="L40" s="112">
        <v>1</v>
      </c>
      <c r="M40" s="121">
        <v>0</v>
      </c>
      <c r="N40" s="112">
        <f t="shared" si="2"/>
        <v>524476.5</v>
      </c>
      <c r="O40" s="112">
        <f t="shared" si="3"/>
        <v>2159094.9249999998</v>
      </c>
      <c r="P40" s="114">
        <f t="shared" si="6"/>
        <v>26223.825000000001</v>
      </c>
      <c r="Q40" s="115">
        <f t="shared" si="7"/>
        <v>26223.825000000001</v>
      </c>
    </row>
    <row r="41" spans="2:17" x14ac:dyDescent="0.25">
      <c r="B41" s="120">
        <v>39</v>
      </c>
      <c r="C41" s="109" t="s">
        <v>6462</v>
      </c>
      <c r="D41" s="109">
        <v>1200047430</v>
      </c>
      <c r="E41" s="108" t="s">
        <v>1840</v>
      </c>
      <c r="F41" s="109">
        <v>2008</v>
      </c>
      <c r="G41" s="110">
        <v>44389</v>
      </c>
      <c r="H41" s="109">
        <f t="shared" si="0"/>
        <v>13</v>
      </c>
      <c r="I41" s="109">
        <v>3</v>
      </c>
      <c r="J41" s="111">
        <f t="shared" si="1"/>
        <v>0.31666666666666665</v>
      </c>
      <c r="K41" s="112">
        <v>513954.5</v>
      </c>
      <c r="L41" s="112">
        <v>1</v>
      </c>
      <c r="M41" s="121">
        <v>0</v>
      </c>
      <c r="N41" s="112">
        <f t="shared" si="2"/>
        <v>513954.5</v>
      </c>
      <c r="O41" s="112">
        <f t="shared" si="3"/>
        <v>2115779.3583333329</v>
      </c>
      <c r="P41" s="114">
        <f t="shared" si="6"/>
        <v>25697.725000000002</v>
      </c>
      <c r="Q41" s="115">
        <f t="shared" si="7"/>
        <v>25697.725000000002</v>
      </c>
    </row>
    <row r="42" spans="2:17" x14ac:dyDescent="0.25">
      <c r="B42" s="120">
        <v>40</v>
      </c>
      <c r="C42" s="109" t="s">
        <v>6462</v>
      </c>
      <c r="D42" s="109">
        <v>1200051520</v>
      </c>
      <c r="E42" s="108" t="s">
        <v>1841</v>
      </c>
      <c r="F42" s="109">
        <v>2008</v>
      </c>
      <c r="G42" s="110">
        <v>44389</v>
      </c>
      <c r="H42" s="109">
        <f t="shared" si="0"/>
        <v>13</v>
      </c>
      <c r="I42" s="109">
        <v>3</v>
      </c>
      <c r="J42" s="111">
        <f t="shared" si="1"/>
        <v>0.31666666666666665</v>
      </c>
      <c r="K42" s="112">
        <v>485806</v>
      </c>
      <c r="L42" s="112">
        <v>1</v>
      </c>
      <c r="M42" s="121">
        <v>0</v>
      </c>
      <c r="N42" s="112">
        <f t="shared" si="2"/>
        <v>485806</v>
      </c>
      <c r="O42" s="112">
        <f t="shared" si="3"/>
        <v>1999901.3666666665</v>
      </c>
      <c r="P42" s="114">
        <f t="shared" si="6"/>
        <v>24290.300000000003</v>
      </c>
      <c r="Q42" s="115">
        <f t="shared" si="7"/>
        <v>24290.300000000003</v>
      </c>
    </row>
    <row r="43" spans="2:17" x14ac:dyDescent="0.25">
      <c r="B43" s="120">
        <v>41</v>
      </c>
      <c r="C43" s="109" t="s">
        <v>6462</v>
      </c>
      <c r="D43" s="109">
        <v>1200047270</v>
      </c>
      <c r="E43" s="108" t="s">
        <v>1842</v>
      </c>
      <c r="F43" s="109">
        <v>2008</v>
      </c>
      <c r="G43" s="110">
        <v>44389</v>
      </c>
      <c r="H43" s="109">
        <f t="shared" si="0"/>
        <v>13</v>
      </c>
      <c r="I43" s="109">
        <v>3</v>
      </c>
      <c r="J43" s="111">
        <f t="shared" si="1"/>
        <v>0.31666666666666665</v>
      </c>
      <c r="K43" s="112">
        <v>406575</v>
      </c>
      <c r="L43" s="112">
        <v>1</v>
      </c>
      <c r="M43" s="121">
        <v>0</v>
      </c>
      <c r="N43" s="112">
        <f t="shared" si="2"/>
        <v>406575</v>
      </c>
      <c r="O43" s="112">
        <f t="shared" si="3"/>
        <v>1673733.7499999998</v>
      </c>
      <c r="P43" s="114">
        <f t="shared" si="6"/>
        <v>20328.75</v>
      </c>
      <c r="Q43" s="115">
        <f t="shared" si="7"/>
        <v>20328.75</v>
      </c>
    </row>
    <row r="44" spans="2:17" x14ac:dyDescent="0.25">
      <c r="B44" s="120">
        <v>42</v>
      </c>
      <c r="C44" s="109" t="s">
        <v>6462</v>
      </c>
      <c r="D44" s="109">
        <v>1200051510</v>
      </c>
      <c r="E44" s="108" t="s">
        <v>1815</v>
      </c>
      <c r="F44" s="109">
        <v>2008</v>
      </c>
      <c r="G44" s="110">
        <v>44389</v>
      </c>
      <c r="H44" s="109">
        <f t="shared" si="0"/>
        <v>13</v>
      </c>
      <c r="I44" s="109">
        <v>3</v>
      </c>
      <c r="J44" s="111">
        <f t="shared" si="1"/>
        <v>0.31666666666666665</v>
      </c>
      <c r="K44" s="112">
        <v>373623</v>
      </c>
      <c r="L44" s="112">
        <v>1</v>
      </c>
      <c r="M44" s="121">
        <v>0</v>
      </c>
      <c r="N44" s="112">
        <f t="shared" si="2"/>
        <v>373623</v>
      </c>
      <c r="O44" s="112">
        <f t="shared" si="3"/>
        <v>1538081.3499999999</v>
      </c>
      <c r="P44" s="114">
        <f t="shared" si="6"/>
        <v>18681.150000000001</v>
      </c>
      <c r="Q44" s="115">
        <f t="shared" si="7"/>
        <v>18681.150000000001</v>
      </c>
    </row>
    <row r="45" spans="2:17" x14ac:dyDescent="0.25">
      <c r="B45" s="120">
        <v>43</v>
      </c>
      <c r="C45" s="109" t="s">
        <v>6462</v>
      </c>
      <c r="D45" s="109">
        <v>1200052700</v>
      </c>
      <c r="E45" s="108" t="s">
        <v>1843</v>
      </c>
      <c r="F45" s="109">
        <v>2008</v>
      </c>
      <c r="G45" s="110">
        <v>44389</v>
      </c>
      <c r="H45" s="109">
        <f t="shared" si="0"/>
        <v>13</v>
      </c>
      <c r="I45" s="109">
        <v>3</v>
      </c>
      <c r="J45" s="111">
        <f t="shared" si="1"/>
        <v>0.31666666666666665</v>
      </c>
      <c r="K45" s="112">
        <v>370411</v>
      </c>
      <c r="L45" s="112">
        <v>1</v>
      </c>
      <c r="M45" s="121">
        <v>0</v>
      </c>
      <c r="N45" s="112">
        <f t="shared" si="2"/>
        <v>370411</v>
      </c>
      <c r="O45" s="112">
        <f t="shared" si="3"/>
        <v>1524858.6166666665</v>
      </c>
      <c r="P45" s="114">
        <f t="shared" si="6"/>
        <v>18520.55</v>
      </c>
      <c r="Q45" s="115">
        <f t="shared" si="7"/>
        <v>18520.55</v>
      </c>
    </row>
    <row r="46" spans="2:17" x14ac:dyDescent="0.25">
      <c r="B46" s="120">
        <v>44</v>
      </c>
      <c r="C46" s="109" t="s">
        <v>6462</v>
      </c>
      <c r="D46" s="109">
        <v>1200046720</v>
      </c>
      <c r="E46" s="108" t="s">
        <v>1844</v>
      </c>
      <c r="F46" s="109">
        <v>2008</v>
      </c>
      <c r="G46" s="110">
        <v>44389</v>
      </c>
      <c r="H46" s="109">
        <f t="shared" si="0"/>
        <v>13</v>
      </c>
      <c r="I46" s="109">
        <v>3</v>
      </c>
      <c r="J46" s="111">
        <f t="shared" si="1"/>
        <v>0.31666666666666665</v>
      </c>
      <c r="K46" s="112">
        <v>350628.12</v>
      </c>
      <c r="L46" s="112">
        <v>1</v>
      </c>
      <c r="M46" s="121">
        <v>0</v>
      </c>
      <c r="N46" s="112">
        <f t="shared" si="2"/>
        <v>350628.12</v>
      </c>
      <c r="O46" s="112">
        <f t="shared" si="3"/>
        <v>1443419.0939999998</v>
      </c>
      <c r="P46" s="114">
        <f t="shared" si="6"/>
        <v>17531.405999999999</v>
      </c>
      <c r="Q46" s="115">
        <f t="shared" si="7"/>
        <v>17531.405999999999</v>
      </c>
    </row>
    <row r="47" spans="2:17" x14ac:dyDescent="0.25">
      <c r="B47" s="120">
        <v>45</v>
      </c>
      <c r="C47" s="109" t="s">
        <v>6462</v>
      </c>
      <c r="D47" s="109">
        <v>1200045950</v>
      </c>
      <c r="E47" s="108" t="s">
        <v>1845</v>
      </c>
      <c r="F47" s="109">
        <v>2008</v>
      </c>
      <c r="G47" s="110">
        <v>44389</v>
      </c>
      <c r="H47" s="109">
        <f t="shared" si="0"/>
        <v>13</v>
      </c>
      <c r="I47" s="109">
        <v>3</v>
      </c>
      <c r="J47" s="111">
        <f t="shared" si="1"/>
        <v>0.31666666666666665</v>
      </c>
      <c r="K47" s="112">
        <v>327322.83</v>
      </c>
      <c r="L47" s="112">
        <v>1</v>
      </c>
      <c r="M47" s="121">
        <v>0</v>
      </c>
      <c r="N47" s="112">
        <f t="shared" si="2"/>
        <v>327322.83</v>
      </c>
      <c r="O47" s="112">
        <f t="shared" si="3"/>
        <v>1347478.9834999999</v>
      </c>
      <c r="P47" s="114">
        <f t="shared" si="6"/>
        <v>16366.141500000002</v>
      </c>
      <c r="Q47" s="115">
        <f t="shared" si="7"/>
        <v>16366.141500000002</v>
      </c>
    </row>
    <row r="48" spans="2:17" x14ac:dyDescent="0.25">
      <c r="B48" s="120">
        <v>46</v>
      </c>
      <c r="C48" s="109" t="s">
        <v>6462</v>
      </c>
      <c r="D48" s="109">
        <v>1200047280</v>
      </c>
      <c r="E48" s="108" t="s">
        <v>1842</v>
      </c>
      <c r="F48" s="109">
        <v>2008</v>
      </c>
      <c r="G48" s="110">
        <v>44389</v>
      </c>
      <c r="H48" s="109">
        <f t="shared" si="0"/>
        <v>13</v>
      </c>
      <c r="I48" s="109">
        <v>3</v>
      </c>
      <c r="J48" s="111">
        <f t="shared" si="1"/>
        <v>0.31666666666666665</v>
      </c>
      <c r="K48" s="112">
        <v>320775</v>
      </c>
      <c r="L48" s="112">
        <v>1</v>
      </c>
      <c r="M48" s="121">
        <v>0</v>
      </c>
      <c r="N48" s="112">
        <f t="shared" si="2"/>
        <v>320775</v>
      </c>
      <c r="O48" s="112">
        <f t="shared" si="3"/>
        <v>1320523.7499999998</v>
      </c>
      <c r="P48" s="114">
        <f t="shared" si="6"/>
        <v>16038.75</v>
      </c>
      <c r="Q48" s="115">
        <f t="shared" si="7"/>
        <v>16038.75</v>
      </c>
    </row>
    <row r="49" spans="2:17" x14ac:dyDescent="0.25">
      <c r="B49" s="120">
        <v>47</v>
      </c>
      <c r="C49" s="109" t="s">
        <v>6462</v>
      </c>
      <c r="D49" s="109">
        <v>1200045940</v>
      </c>
      <c r="E49" s="108" t="s">
        <v>1846</v>
      </c>
      <c r="F49" s="109">
        <v>2008</v>
      </c>
      <c r="G49" s="110">
        <v>44389</v>
      </c>
      <c r="H49" s="109">
        <f t="shared" si="0"/>
        <v>13</v>
      </c>
      <c r="I49" s="109">
        <v>3</v>
      </c>
      <c r="J49" s="111">
        <f t="shared" si="1"/>
        <v>0.31666666666666665</v>
      </c>
      <c r="K49" s="112">
        <v>269221.59000000003</v>
      </c>
      <c r="L49" s="112">
        <v>1</v>
      </c>
      <c r="M49" s="121">
        <v>0</v>
      </c>
      <c r="N49" s="112">
        <f t="shared" si="2"/>
        <v>269221.59000000003</v>
      </c>
      <c r="O49" s="112">
        <f t="shared" si="3"/>
        <v>1108295.5455</v>
      </c>
      <c r="P49" s="114">
        <f t="shared" si="6"/>
        <v>13461.079500000002</v>
      </c>
      <c r="Q49" s="115">
        <f t="shared" si="7"/>
        <v>13461.079500000002</v>
      </c>
    </row>
    <row r="50" spans="2:17" x14ac:dyDescent="0.25">
      <c r="B50" s="120">
        <v>48</v>
      </c>
      <c r="C50" s="109" t="s">
        <v>6462</v>
      </c>
      <c r="D50" s="109">
        <v>1200047550</v>
      </c>
      <c r="E50" s="108" t="s">
        <v>1847</v>
      </c>
      <c r="F50" s="109">
        <v>2008</v>
      </c>
      <c r="G50" s="110">
        <v>44389</v>
      </c>
      <c r="H50" s="109">
        <f t="shared" si="0"/>
        <v>13</v>
      </c>
      <c r="I50" s="109">
        <v>3</v>
      </c>
      <c r="J50" s="111">
        <f t="shared" si="1"/>
        <v>0.31666666666666665</v>
      </c>
      <c r="K50" s="112">
        <v>267708.75</v>
      </c>
      <c r="L50" s="112">
        <v>1</v>
      </c>
      <c r="M50" s="121">
        <v>0</v>
      </c>
      <c r="N50" s="112">
        <f t="shared" si="2"/>
        <v>267708.75</v>
      </c>
      <c r="O50" s="112">
        <f t="shared" si="3"/>
        <v>1102067.6875</v>
      </c>
      <c r="P50" s="114">
        <f t="shared" si="6"/>
        <v>13385.4375</v>
      </c>
      <c r="Q50" s="115">
        <f t="shared" si="7"/>
        <v>13385.4375</v>
      </c>
    </row>
    <row r="51" spans="2:17" x14ac:dyDescent="0.25">
      <c r="B51" s="120">
        <v>49</v>
      </c>
      <c r="C51" s="109" t="s">
        <v>6462</v>
      </c>
      <c r="D51" s="109">
        <v>1200055370</v>
      </c>
      <c r="E51" s="108" t="s">
        <v>1848</v>
      </c>
      <c r="F51" s="109">
        <v>2008</v>
      </c>
      <c r="G51" s="110">
        <v>44389</v>
      </c>
      <c r="H51" s="109">
        <f t="shared" si="0"/>
        <v>13</v>
      </c>
      <c r="I51" s="109">
        <v>3</v>
      </c>
      <c r="J51" s="111">
        <f t="shared" si="1"/>
        <v>0.31666666666666665</v>
      </c>
      <c r="K51" s="112">
        <v>251352</v>
      </c>
      <c r="L51" s="112">
        <v>1</v>
      </c>
      <c r="M51" s="121">
        <v>0</v>
      </c>
      <c r="N51" s="112">
        <f t="shared" si="2"/>
        <v>251352</v>
      </c>
      <c r="O51" s="112">
        <f t="shared" si="3"/>
        <v>1034732.3999999999</v>
      </c>
      <c r="P51" s="114">
        <f t="shared" si="6"/>
        <v>12567.6</v>
      </c>
      <c r="Q51" s="115">
        <f t="shared" si="7"/>
        <v>12567.6</v>
      </c>
    </row>
    <row r="52" spans="2:17" x14ac:dyDescent="0.25">
      <c r="B52" s="120">
        <v>50</v>
      </c>
      <c r="C52" s="109" t="s">
        <v>6462</v>
      </c>
      <c r="D52" s="109">
        <v>1200052710</v>
      </c>
      <c r="E52" s="108" t="s">
        <v>1849</v>
      </c>
      <c r="F52" s="109">
        <v>2008</v>
      </c>
      <c r="G52" s="110">
        <v>44389</v>
      </c>
      <c r="H52" s="109">
        <f t="shared" si="0"/>
        <v>13</v>
      </c>
      <c r="I52" s="109">
        <v>3</v>
      </c>
      <c r="J52" s="111">
        <f t="shared" si="1"/>
        <v>0.31666666666666665</v>
      </c>
      <c r="K52" s="112">
        <v>227385</v>
      </c>
      <c r="L52" s="112">
        <v>1</v>
      </c>
      <c r="M52" s="121">
        <v>0</v>
      </c>
      <c r="N52" s="112">
        <f t="shared" si="2"/>
        <v>227385</v>
      </c>
      <c r="O52" s="112">
        <f t="shared" si="3"/>
        <v>936068.24999999988</v>
      </c>
      <c r="P52" s="114">
        <f t="shared" si="6"/>
        <v>11369.25</v>
      </c>
      <c r="Q52" s="115">
        <f t="shared" si="7"/>
        <v>11369.25</v>
      </c>
    </row>
    <row r="53" spans="2:17" x14ac:dyDescent="0.25">
      <c r="B53" s="120">
        <v>51</v>
      </c>
      <c r="C53" s="109" t="s">
        <v>6462</v>
      </c>
      <c r="D53" s="109">
        <v>1200046730</v>
      </c>
      <c r="E53" s="108" t="s">
        <v>1850</v>
      </c>
      <c r="F53" s="109">
        <v>2008</v>
      </c>
      <c r="G53" s="110">
        <v>44389</v>
      </c>
      <c r="H53" s="109">
        <f t="shared" si="0"/>
        <v>13</v>
      </c>
      <c r="I53" s="109">
        <v>3</v>
      </c>
      <c r="J53" s="111">
        <f t="shared" si="1"/>
        <v>0.31666666666666665</v>
      </c>
      <c r="K53" s="112">
        <v>218998.39999999999</v>
      </c>
      <c r="L53" s="112">
        <v>1</v>
      </c>
      <c r="M53" s="121">
        <v>0</v>
      </c>
      <c r="N53" s="112">
        <f t="shared" si="2"/>
        <v>218998.39999999999</v>
      </c>
      <c r="O53" s="112">
        <f t="shared" si="3"/>
        <v>901543.41333333321</v>
      </c>
      <c r="P53" s="114">
        <f t="shared" si="6"/>
        <v>10949.92</v>
      </c>
      <c r="Q53" s="115">
        <f t="shared" si="7"/>
        <v>10949.92</v>
      </c>
    </row>
    <row r="54" spans="2:17" x14ac:dyDescent="0.25">
      <c r="B54" s="120">
        <v>52</v>
      </c>
      <c r="C54" s="109" t="s">
        <v>6462</v>
      </c>
      <c r="D54" s="109">
        <v>1200048090</v>
      </c>
      <c r="E54" s="108" t="s">
        <v>1851</v>
      </c>
      <c r="F54" s="109">
        <v>2008</v>
      </c>
      <c r="G54" s="110">
        <v>44389</v>
      </c>
      <c r="H54" s="109">
        <f t="shared" si="0"/>
        <v>13</v>
      </c>
      <c r="I54" s="109">
        <v>3</v>
      </c>
      <c r="J54" s="111">
        <f t="shared" si="1"/>
        <v>0.31666666666666665</v>
      </c>
      <c r="K54" s="112">
        <v>194490</v>
      </c>
      <c r="L54" s="112">
        <v>1</v>
      </c>
      <c r="M54" s="121">
        <v>0</v>
      </c>
      <c r="N54" s="112">
        <f t="shared" si="2"/>
        <v>194490</v>
      </c>
      <c r="O54" s="112">
        <f t="shared" si="3"/>
        <v>800650.49999999988</v>
      </c>
      <c r="P54" s="114">
        <f t="shared" si="6"/>
        <v>9724.5</v>
      </c>
      <c r="Q54" s="115">
        <f t="shared" si="7"/>
        <v>9724.5</v>
      </c>
    </row>
    <row r="55" spans="2:17" x14ac:dyDescent="0.25">
      <c r="B55" s="120">
        <v>53</v>
      </c>
      <c r="C55" s="109" t="s">
        <v>6462</v>
      </c>
      <c r="D55" s="109">
        <v>1200049110</v>
      </c>
      <c r="E55" s="108" t="s">
        <v>1852</v>
      </c>
      <c r="F55" s="109">
        <v>2008</v>
      </c>
      <c r="G55" s="110">
        <v>44389</v>
      </c>
      <c r="H55" s="109">
        <f t="shared" si="0"/>
        <v>13</v>
      </c>
      <c r="I55" s="109">
        <v>3</v>
      </c>
      <c r="J55" s="111">
        <f t="shared" si="1"/>
        <v>0.31666666666666665</v>
      </c>
      <c r="K55" s="112">
        <v>182669</v>
      </c>
      <c r="L55" s="112">
        <v>1</v>
      </c>
      <c r="M55" s="121">
        <v>0</v>
      </c>
      <c r="N55" s="112">
        <f t="shared" si="2"/>
        <v>182669</v>
      </c>
      <c r="O55" s="112">
        <f t="shared" si="3"/>
        <v>751987.3833333333</v>
      </c>
      <c r="P55" s="114">
        <f t="shared" si="6"/>
        <v>9133.4500000000007</v>
      </c>
      <c r="Q55" s="115">
        <f t="shared" si="7"/>
        <v>9133.4500000000007</v>
      </c>
    </row>
    <row r="56" spans="2:17" x14ac:dyDescent="0.25">
      <c r="B56" s="120">
        <v>54</v>
      </c>
      <c r="C56" s="109" t="s">
        <v>6462</v>
      </c>
      <c r="D56" s="109">
        <v>1200047290</v>
      </c>
      <c r="E56" s="108" t="s">
        <v>1853</v>
      </c>
      <c r="F56" s="109">
        <v>2008</v>
      </c>
      <c r="G56" s="110">
        <v>44389</v>
      </c>
      <c r="H56" s="109">
        <f t="shared" si="0"/>
        <v>13</v>
      </c>
      <c r="I56" s="109">
        <v>3</v>
      </c>
      <c r="J56" s="111">
        <f t="shared" si="1"/>
        <v>0.31666666666666665</v>
      </c>
      <c r="K56" s="112">
        <v>176000</v>
      </c>
      <c r="L56" s="112">
        <v>1</v>
      </c>
      <c r="M56" s="121">
        <v>0</v>
      </c>
      <c r="N56" s="112">
        <f t="shared" si="2"/>
        <v>176000</v>
      </c>
      <c r="O56" s="112">
        <f t="shared" si="3"/>
        <v>724533.33333333326</v>
      </c>
      <c r="P56" s="114">
        <f t="shared" si="6"/>
        <v>8800</v>
      </c>
      <c r="Q56" s="115">
        <f t="shared" si="7"/>
        <v>8800</v>
      </c>
    </row>
    <row r="57" spans="2:17" x14ac:dyDescent="0.25">
      <c r="B57" s="120">
        <v>55</v>
      </c>
      <c r="C57" s="109" t="s">
        <v>6462</v>
      </c>
      <c r="D57" s="109">
        <v>1200045030</v>
      </c>
      <c r="E57" s="108" t="s">
        <v>1854</v>
      </c>
      <c r="F57" s="109">
        <v>2008</v>
      </c>
      <c r="G57" s="110">
        <v>44389</v>
      </c>
      <c r="H57" s="109">
        <f t="shared" si="0"/>
        <v>13</v>
      </c>
      <c r="I57" s="109">
        <v>3</v>
      </c>
      <c r="J57" s="111">
        <f t="shared" si="1"/>
        <v>0.31666666666666665</v>
      </c>
      <c r="K57" s="112">
        <v>156406.5</v>
      </c>
      <c r="L57" s="112">
        <v>1</v>
      </c>
      <c r="M57" s="121">
        <v>0</v>
      </c>
      <c r="N57" s="112">
        <f t="shared" si="2"/>
        <v>156406.5</v>
      </c>
      <c r="O57" s="112">
        <f t="shared" si="3"/>
        <v>643873.42499999993</v>
      </c>
      <c r="P57" s="114">
        <f t="shared" si="6"/>
        <v>7820.3250000000007</v>
      </c>
      <c r="Q57" s="115">
        <f t="shared" si="7"/>
        <v>7820.3250000000007</v>
      </c>
    </row>
    <row r="58" spans="2:17" x14ac:dyDescent="0.25">
      <c r="B58" s="120">
        <v>56</v>
      </c>
      <c r="C58" s="109" t="s">
        <v>6462</v>
      </c>
      <c r="D58" s="109">
        <v>1200044910</v>
      </c>
      <c r="E58" s="108" t="s">
        <v>1855</v>
      </c>
      <c r="F58" s="109">
        <v>2008</v>
      </c>
      <c r="G58" s="110">
        <v>44389</v>
      </c>
      <c r="H58" s="109">
        <f t="shared" si="0"/>
        <v>13</v>
      </c>
      <c r="I58" s="109">
        <v>3</v>
      </c>
      <c r="J58" s="111">
        <f t="shared" si="1"/>
        <v>0.31666666666666665</v>
      </c>
      <c r="K58" s="112">
        <v>153964</v>
      </c>
      <c r="L58" s="112">
        <v>1</v>
      </c>
      <c r="M58" s="121">
        <v>0</v>
      </c>
      <c r="N58" s="112">
        <f t="shared" si="2"/>
        <v>153964</v>
      </c>
      <c r="O58" s="112">
        <f t="shared" si="3"/>
        <v>633818.46666666656</v>
      </c>
      <c r="P58" s="114">
        <f t="shared" si="6"/>
        <v>7698.2000000000007</v>
      </c>
      <c r="Q58" s="115">
        <f t="shared" si="7"/>
        <v>7698.2000000000007</v>
      </c>
    </row>
    <row r="59" spans="2:17" x14ac:dyDescent="0.25">
      <c r="B59" s="120">
        <v>57</v>
      </c>
      <c r="C59" s="109" t="s">
        <v>6462</v>
      </c>
      <c r="D59" s="109">
        <v>1200056870</v>
      </c>
      <c r="E59" s="108" t="s">
        <v>1848</v>
      </c>
      <c r="F59" s="109">
        <v>2008</v>
      </c>
      <c r="G59" s="110">
        <v>44389</v>
      </c>
      <c r="H59" s="109">
        <f t="shared" si="0"/>
        <v>13</v>
      </c>
      <c r="I59" s="109">
        <v>3</v>
      </c>
      <c r="J59" s="111">
        <f t="shared" si="1"/>
        <v>0.31666666666666665</v>
      </c>
      <c r="K59" s="112">
        <v>148261.5</v>
      </c>
      <c r="L59" s="112">
        <v>1</v>
      </c>
      <c r="M59" s="121">
        <v>0</v>
      </c>
      <c r="N59" s="112">
        <f t="shared" si="2"/>
        <v>148261.5</v>
      </c>
      <c r="O59" s="112">
        <f t="shared" si="3"/>
        <v>610343.17499999993</v>
      </c>
      <c r="P59" s="114">
        <f t="shared" si="6"/>
        <v>7413.0750000000007</v>
      </c>
      <c r="Q59" s="115">
        <f t="shared" si="7"/>
        <v>7413.0750000000007</v>
      </c>
    </row>
    <row r="60" spans="2:17" x14ac:dyDescent="0.25">
      <c r="B60" s="120">
        <v>58</v>
      </c>
      <c r="C60" s="109" t="s">
        <v>6462</v>
      </c>
      <c r="D60" s="109">
        <v>1200048490</v>
      </c>
      <c r="E60" s="108" t="s">
        <v>1856</v>
      </c>
      <c r="F60" s="109">
        <v>2008</v>
      </c>
      <c r="G60" s="110">
        <v>44389</v>
      </c>
      <c r="H60" s="109">
        <f t="shared" si="0"/>
        <v>13</v>
      </c>
      <c r="I60" s="109">
        <v>3</v>
      </c>
      <c r="J60" s="111">
        <f t="shared" si="1"/>
        <v>0.31666666666666665</v>
      </c>
      <c r="K60" s="112">
        <v>145072.13</v>
      </c>
      <c r="L60" s="112">
        <v>1</v>
      </c>
      <c r="M60" s="121">
        <v>0</v>
      </c>
      <c r="N60" s="112">
        <f t="shared" si="2"/>
        <v>145072.13</v>
      </c>
      <c r="O60" s="112">
        <f t="shared" si="3"/>
        <v>597213.60183333326</v>
      </c>
      <c r="P60" s="114">
        <f t="shared" si="6"/>
        <v>7253.6065000000008</v>
      </c>
      <c r="Q60" s="115">
        <f t="shared" si="7"/>
        <v>7253.6065000000008</v>
      </c>
    </row>
    <row r="61" spans="2:17" x14ac:dyDescent="0.25">
      <c r="B61" s="120">
        <v>59</v>
      </c>
      <c r="C61" s="109" t="s">
        <v>6462</v>
      </c>
      <c r="D61" s="109">
        <v>1200047750</v>
      </c>
      <c r="E61" s="108" t="s">
        <v>1857</v>
      </c>
      <c r="F61" s="109">
        <v>2009</v>
      </c>
      <c r="G61" s="110">
        <v>44389</v>
      </c>
      <c r="H61" s="109">
        <f t="shared" si="0"/>
        <v>12</v>
      </c>
      <c r="I61" s="109">
        <v>3</v>
      </c>
      <c r="J61" s="111">
        <f t="shared" si="1"/>
        <v>0.31666666666666665</v>
      </c>
      <c r="K61" s="112">
        <v>144800</v>
      </c>
      <c r="L61" s="112">
        <v>1</v>
      </c>
      <c r="M61" s="121">
        <v>0</v>
      </c>
      <c r="N61" s="112">
        <f t="shared" si="2"/>
        <v>144800</v>
      </c>
      <c r="O61" s="112">
        <f t="shared" si="3"/>
        <v>550240</v>
      </c>
      <c r="P61" s="114">
        <f t="shared" si="6"/>
        <v>7240</v>
      </c>
      <c r="Q61" s="115">
        <f t="shared" si="7"/>
        <v>7240</v>
      </c>
    </row>
    <row r="62" spans="2:17" x14ac:dyDescent="0.25">
      <c r="B62" s="120">
        <v>60</v>
      </c>
      <c r="C62" s="109" t="s">
        <v>6462</v>
      </c>
      <c r="D62" s="109">
        <v>1200044900</v>
      </c>
      <c r="E62" s="108" t="s">
        <v>1819</v>
      </c>
      <c r="F62" s="109">
        <v>2009</v>
      </c>
      <c r="G62" s="110">
        <v>44389</v>
      </c>
      <c r="H62" s="109">
        <f t="shared" si="0"/>
        <v>12</v>
      </c>
      <c r="I62" s="109">
        <v>3</v>
      </c>
      <c r="J62" s="111">
        <f t="shared" si="1"/>
        <v>0.31666666666666665</v>
      </c>
      <c r="K62" s="112">
        <v>106207.5</v>
      </c>
      <c r="L62" s="112">
        <v>1</v>
      </c>
      <c r="M62" s="121">
        <v>0</v>
      </c>
      <c r="N62" s="112">
        <f t="shared" si="2"/>
        <v>106207.5</v>
      </c>
      <c r="O62" s="112">
        <f t="shared" si="3"/>
        <v>403588.5</v>
      </c>
      <c r="P62" s="114">
        <f t="shared" si="6"/>
        <v>5310.375</v>
      </c>
      <c r="Q62" s="115">
        <f t="shared" si="7"/>
        <v>5310.375</v>
      </c>
    </row>
    <row r="63" spans="2:17" x14ac:dyDescent="0.25">
      <c r="B63" s="120">
        <v>61</v>
      </c>
      <c r="C63" s="109" t="s">
        <v>6462</v>
      </c>
      <c r="D63" s="109">
        <v>1200048690</v>
      </c>
      <c r="E63" s="108" t="s">
        <v>1819</v>
      </c>
      <c r="F63" s="109">
        <v>2009</v>
      </c>
      <c r="G63" s="110">
        <v>44389</v>
      </c>
      <c r="H63" s="109">
        <f t="shared" si="0"/>
        <v>12</v>
      </c>
      <c r="I63" s="109">
        <v>3</v>
      </c>
      <c r="J63" s="111">
        <f t="shared" si="1"/>
        <v>0.31666666666666665</v>
      </c>
      <c r="K63" s="112">
        <v>105000</v>
      </c>
      <c r="L63" s="112">
        <v>1</v>
      </c>
      <c r="M63" s="121">
        <v>0</v>
      </c>
      <c r="N63" s="112">
        <f t="shared" si="2"/>
        <v>105000</v>
      </c>
      <c r="O63" s="112">
        <f t="shared" si="3"/>
        <v>399000</v>
      </c>
      <c r="P63" s="114">
        <f t="shared" si="6"/>
        <v>5250</v>
      </c>
      <c r="Q63" s="115">
        <f t="shared" si="7"/>
        <v>5250</v>
      </c>
    </row>
    <row r="64" spans="2:17" x14ac:dyDescent="0.25">
      <c r="B64" s="120">
        <v>62</v>
      </c>
      <c r="C64" s="109" t="s">
        <v>6462</v>
      </c>
      <c r="D64" s="109">
        <v>1200049010</v>
      </c>
      <c r="E64" s="108" t="s">
        <v>1858</v>
      </c>
      <c r="F64" s="109">
        <v>2009</v>
      </c>
      <c r="G64" s="110">
        <v>44389</v>
      </c>
      <c r="H64" s="109">
        <f t="shared" si="0"/>
        <v>12</v>
      </c>
      <c r="I64" s="109">
        <v>3</v>
      </c>
      <c r="J64" s="111">
        <f t="shared" si="1"/>
        <v>0.31666666666666665</v>
      </c>
      <c r="K64" s="112">
        <v>67575</v>
      </c>
      <c r="L64" s="112">
        <v>1</v>
      </c>
      <c r="M64" s="121">
        <v>0</v>
      </c>
      <c r="N64" s="112">
        <f t="shared" si="2"/>
        <v>67575</v>
      </c>
      <c r="O64" s="112">
        <f t="shared" si="3"/>
        <v>256785</v>
      </c>
      <c r="P64" s="114">
        <f t="shared" si="6"/>
        <v>3378.75</v>
      </c>
      <c r="Q64" s="115">
        <f t="shared" si="7"/>
        <v>3378.75</v>
      </c>
    </row>
    <row r="65" spans="2:17" x14ac:dyDescent="0.25">
      <c r="B65" s="120">
        <v>63</v>
      </c>
      <c r="C65" s="109" t="s">
        <v>6462</v>
      </c>
      <c r="D65" s="109">
        <v>1200047260</v>
      </c>
      <c r="E65" s="108" t="s">
        <v>1832</v>
      </c>
      <c r="F65" s="109">
        <v>2009</v>
      </c>
      <c r="G65" s="110">
        <v>44389</v>
      </c>
      <c r="H65" s="109">
        <f t="shared" si="0"/>
        <v>12</v>
      </c>
      <c r="I65" s="109">
        <v>3</v>
      </c>
      <c r="J65" s="111">
        <f t="shared" si="1"/>
        <v>0.31666666666666665</v>
      </c>
      <c r="K65" s="112">
        <v>55500</v>
      </c>
      <c r="L65" s="112">
        <v>1</v>
      </c>
      <c r="M65" s="121">
        <v>0</v>
      </c>
      <c r="N65" s="112">
        <f t="shared" si="2"/>
        <v>55500</v>
      </c>
      <c r="O65" s="112">
        <f t="shared" si="3"/>
        <v>210900</v>
      </c>
      <c r="P65" s="114">
        <f t="shared" si="6"/>
        <v>2775</v>
      </c>
      <c r="Q65" s="115">
        <f t="shared" si="7"/>
        <v>2775</v>
      </c>
    </row>
    <row r="66" spans="2:17" x14ac:dyDescent="0.25">
      <c r="B66" s="120">
        <v>64</v>
      </c>
      <c r="C66" s="109" t="s">
        <v>6462</v>
      </c>
      <c r="D66" s="109">
        <v>1200046140</v>
      </c>
      <c r="E66" s="108" t="s">
        <v>1859</v>
      </c>
      <c r="F66" s="109">
        <v>2009</v>
      </c>
      <c r="G66" s="110">
        <v>44389</v>
      </c>
      <c r="H66" s="109">
        <f t="shared" si="0"/>
        <v>12</v>
      </c>
      <c r="I66" s="109">
        <v>3</v>
      </c>
      <c r="J66" s="111">
        <f t="shared" si="1"/>
        <v>0.31666666666666665</v>
      </c>
      <c r="K66" s="112">
        <v>46312.5</v>
      </c>
      <c r="L66" s="112">
        <v>1</v>
      </c>
      <c r="M66" s="121">
        <v>0</v>
      </c>
      <c r="N66" s="112">
        <f t="shared" si="2"/>
        <v>46312.5</v>
      </c>
      <c r="O66" s="112">
        <f t="shared" si="3"/>
        <v>175987.5</v>
      </c>
      <c r="P66" s="114">
        <f t="shared" si="6"/>
        <v>2315.625</v>
      </c>
      <c r="Q66" s="115">
        <f t="shared" si="7"/>
        <v>2315.625</v>
      </c>
    </row>
    <row r="67" spans="2:17" x14ac:dyDescent="0.25">
      <c r="B67" s="120">
        <v>65</v>
      </c>
      <c r="C67" s="109" t="s">
        <v>6462</v>
      </c>
      <c r="D67" s="109">
        <v>1200048530</v>
      </c>
      <c r="E67" s="108" t="s">
        <v>1860</v>
      </c>
      <c r="F67" s="109">
        <v>2009</v>
      </c>
      <c r="G67" s="110">
        <v>44389</v>
      </c>
      <c r="H67" s="109">
        <f t="shared" ref="H67:H130" si="8">YEAR(G67)-F67</f>
        <v>12</v>
      </c>
      <c r="I67" s="109">
        <v>3</v>
      </c>
      <c r="J67" s="111">
        <f t="shared" ref="J67:J130" si="9">(95/I67/100)</f>
        <v>0.31666666666666665</v>
      </c>
      <c r="K67" s="112">
        <v>25123</v>
      </c>
      <c r="L67" s="112">
        <v>1</v>
      </c>
      <c r="M67" s="121">
        <v>0</v>
      </c>
      <c r="N67" s="112">
        <f t="shared" ref="N67:N130" si="10">K67*(1+M67)</f>
        <v>25123</v>
      </c>
      <c r="O67" s="112">
        <f t="shared" ref="O67:O130" si="11">H67*J67*N67</f>
        <v>95467.4</v>
      </c>
      <c r="P67" s="114">
        <f t="shared" si="6"/>
        <v>1256.1500000000001</v>
      </c>
      <c r="Q67" s="115">
        <f t="shared" si="7"/>
        <v>1256.1500000000001</v>
      </c>
    </row>
    <row r="68" spans="2:17" x14ac:dyDescent="0.25">
      <c r="B68" s="120">
        <v>66</v>
      </c>
      <c r="C68" s="109" t="s">
        <v>6462</v>
      </c>
      <c r="D68" s="109">
        <v>1200059860</v>
      </c>
      <c r="E68" s="108" t="s">
        <v>1847</v>
      </c>
      <c r="F68" s="109">
        <v>2009</v>
      </c>
      <c r="G68" s="110">
        <v>44389</v>
      </c>
      <c r="H68" s="109">
        <f t="shared" si="8"/>
        <v>12</v>
      </c>
      <c r="I68" s="109">
        <v>3</v>
      </c>
      <c r="J68" s="111">
        <f t="shared" si="9"/>
        <v>0.31666666666666665</v>
      </c>
      <c r="K68" s="112">
        <v>8260725.4500000002</v>
      </c>
      <c r="L68" s="112">
        <v>1</v>
      </c>
      <c r="M68" s="121">
        <v>0</v>
      </c>
      <c r="N68" s="112">
        <f t="shared" si="10"/>
        <v>8260725.4500000002</v>
      </c>
      <c r="O68" s="112">
        <f t="shared" si="11"/>
        <v>31390756.710000001</v>
      </c>
      <c r="P68" s="114">
        <f t="shared" ref="P68:P131" si="12">IF(N68-O68&lt;=0,5%*N68,N68-O68)</f>
        <v>413036.27250000002</v>
      </c>
      <c r="Q68" s="115">
        <f t="shared" ref="Q68:Q131" si="13">IF(P68=N68*5%,P68,P68*0.9)</f>
        <v>413036.27250000002</v>
      </c>
    </row>
    <row r="69" spans="2:17" x14ac:dyDescent="0.25">
      <c r="B69" s="120">
        <v>67</v>
      </c>
      <c r="C69" s="109" t="s">
        <v>6462</v>
      </c>
      <c r="D69" s="109">
        <v>1200069240</v>
      </c>
      <c r="E69" s="108" t="s">
        <v>488</v>
      </c>
      <c r="F69" s="109">
        <v>2009</v>
      </c>
      <c r="G69" s="110">
        <v>44389</v>
      </c>
      <c r="H69" s="109">
        <f t="shared" si="8"/>
        <v>12</v>
      </c>
      <c r="I69" s="109">
        <v>3</v>
      </c>
      <c r="J69" s="111">
        <f t="shared" si="9"/>
        <v>0.31666666666666665</v>
      </c>
      <c r="K69" s="112">
        <v>1560427.7</v>
      </c>
      <c r="L69" s="112">
        <v>1</v>
      </c>
      <c r="M69" s="121">
        <v>0</v>
      </c>
      <c r="N69" s="112">
        <f t="shared" si="10"/>
        <v>1560427.7</v>
      </c>
      <c r="O69" s="112">
        <f t="shared" si="11"/>
        <v>5929625.2599999998</v>
      </c>
      <c r="P69" s="114">
        <f t="shared" si="12"/>
        <v>78021.384999999995</v>
      </c>
      <c r="Q69" s="115">
        <f t="shared" si="13"/>
        <v>78021.384999999995</v>
      </c>
    </row>
    <row r="70" spans="2:17" x14ac:dyDescent="0.25">
      <c r="B70" s="120">
        <v>68</v>
      </c>
      <c r="C70" s="109" t="s">
        <v>6462</v>
      </c>
      <c r="D70" s="109">
        <v>1200060800</v>
      </c>
      <c r="E70" s="108" t="s">
        <v>1861</v>
      </c>
      <c r="F70" s="109">
        <v>2009</v>
      </c>
      <c r="G70" s="110">
        <v>44389</v>
      </c>
      <c r="H70" s="109">
        <f t="shared" si="8"/>
        <v>12</v>
      </c>
      <c r="I70" s="109">
        <v>3</v>
      </c>
      <c r="J70" s="111">
        <f t="shared" si="9"/>
        <v>0.31666666666666665</v>
      </c>
      <c r="K70" s="112">
        <v>1393510.57</v>
      </c>
      <c r="L70" s="112">
        <v>1</v>
      </c>
      <c r="M70" s="121">
        <v>0</v>
      </c>
      <c r="N70" s="112">
        <f t="shared" si="10"/>
        <v>1393510.57</v>
      </c>
      <c r="O70" s="112">
        <f t="shared" si="11"/>
        <v>5295340.1660000002</v>
      </c>
      <c r="P70" s="114">
        <f t="shared" si="12"/>
        <v>69675.5285</v>
      </c>
      <c r="Q70" s="115">
        <f t="shared" si="13"/>
        <v>69675.5285</v>
      </c>
    </row>
    <row r="71" spans="2:17" x14ac:dyDescent="0.25">
      <c r="B71" s="120">
        <v>69</v>
      </c>
      <c r="C71" s="109" t="s">
        <v>6462</v>
      </c>
      <c r="D71" s="109">
        <v>1200073090</v>
      </c>
      <c r="E71" s="108" t="s">
        <v>1862</v>
      </c>
      <c r="F71" s="109">
        <v>2009</v>
      </c>
      <c r="G71" s="110">
        <v>44389</v>
      </c>
      <c r="H71" s="109">
        <f t="shared" si="8"/>
        <v>12</v>
      </c>
      <c r="I71" s="109">
        <v>3</v>
      </c>
      <c r="J71" s="111">
        <f t="shared" si="9"/>
        <v>0.31666666666666665</v>
      </c>
      <c r="K71" s="112">
        <v>1361268.04</v>
      </c>
      <c r="L71" s="112">
        <v>1</v>
      </c>
      <c r="M71" s="121">
        <v>0</v>
      </c>
      <c r="N71" s="112">
        <f t="shared" si="10"/>
        <v>1361268.04</v>
      </c>
      <c r="O71" s="112">
        <f t="shared" si="11"/>
        <v>5172818.5520000001</v>
      </c>
      <c r="P71" s="114">
        <f t="shared" si="12"/>
        <v>68063.402000000002</v>
      </c>
      <c r="Q71" s="115">
        <f t="shared" si="13"/>
        <v>68063.402000000002</v>
      </c>
    </row>
    <row r="72" spans="2:17" x14ac:dyDescent="0.25">
      <c r="B72" s="120">
        <v>70</v>
      </c>
      <c r="C72" s="109" t="s">
        <v>6462</v>
      </c>
      <c r="D72" s="109">
        <v>1200063890</v>
      </c>
      <c r="E72" s="108" t="s">
        <v>1818</v>
      </c>
      <c r="F72" s="109">
        <v>2009</v>
      </c>
      <c r="G72" s="110">
        <v>44389</v>
      </c>
      <c r="H72" s="109">
        <f t="shared" si="8"/>
        <v>12</v>
      </c>
      <c r="I72" s="109">
        <v>3</v>
      </c>
      <c r="J72" s="111">
        <f t="shared" si="9"/>
        <v>0.31666666666666665</v>
      </c>
      <c r="K72" s="112">
        <v>983870.8</v>
      </c>
      <c r="L72" s="112">
        <v>1</v>
      </c>
      <c r="M72" s="121">
        <v>0</v>
      </c>
      <c r="N72" s="112">
        <f t="shared" si="10"/>
        <v>983870.8</v>
      </c>
      <c r="O72" s="112">
        <f t="shared" si="11"/>
        <v>3738709.04</v>
      </c>
      <c r="P72" s="114">
        <f t="shared" si="12"/>
        <v>49193.540000000008</v>
      </c>
      <c r="Q72" s="115">
        <f t="shared" si="13"/>
        <v>49193.540000000008</v>
      </c>
    </row>
    <row r="73" spans="2:17" x14ac:dyDescent="0.25">
      <c r="B73" s="120">
        <v>71</v>
      </c>
      <c r="C73" s="109" t="s">
        <v>6462</v>
      </c>
      <c r="D73" s="109">
        <v>1200060100</v>
      </c>
      <c r="E73" s="108" t="s">
        <v>1863</v>
      </c>
      <c r="F73" s="109">
        <v>2009</v>
      </c>
      <c r="G73" s="110">
        <v>44389</v>
      </c>
      <c r="H73" s="109">
        <f t="shared" si="8"/>
        <v>12</v>
      </c>
      <c r="I73" s="109">
        <v>3</v>
      </c>
      <c r="J73" s="111">
        <f t="shared" si="9"/>
        <v>0.31666666666666665</v>
      </c>
      <c r="K73" s="112">
        <v>616600</v>
      </c>
      <c r="L73" s="112">
        <v>1</v>
      </c>
      <c r="M73" s="121">
        <v>0</v>
      </c>
      <c r="N73" s="112">
        <f t="shared" si="10"/>
        <v>616600</v>
      </c>
      <c r="O73" s="112">
        <f t="shared" si="11"/>
        <v>2343080</v>
      </c>
      <c r="P73" s="114">
        <f t="shared" si="12"/>
        <v>30830</v>
      </c>
      <c r="Q73" s="115">
        <f t="shared" si="13"/>
        <v>30830</v>
      </c>
    </row>
    <row r="74" spans="2:17" x14ac:dyDescent="0.25">
      <c r="B74" s="120">
        <v>72</v>
      </c>
      <c r="C74" s="109" t="s">
        <v>6462</v>
      </c>
      <c r="D74" s="109">
        <v>1200057550</v>
      </c>
      <c r="E74" s="108" t="s">
        <v>1837</v>
      </c>
      <c r="F74" s="109">
        <v>2010</v>
      </c>
      <c r="G74" s="110">
        <v>44389</v>
      </c>
      <c r="H74" s="109">
        <f t="shared" si="8"/>
        <v>11</v>
      </c>
      <c r="I74" s="109">
        <v>3</v>
      </c>
      <c r="J74" s="111">
        <f t="shared" si="9"/>
        <v>0.31666666666666665</v>
      </c>
      <c r="K74" s="112">
        <v>607821</v>
      </c>
      <c r="L74" s="112">
        <v>1</v>
      </c>
      <c r="M74" s="121">
        <v>0</v>
      </c>
      <c r="N74" s="112">
        <f t="shared" si="10"/>
        <v>607821</v>
      </c>
      <c r="O74" s="112">
        <f t="shared" si="11"/>
        <v>2117243.15</v>
      </c>
      <c r="P74" s="114">
        <f t="shared" si="12"/>
        <v>30391.050000000003</v>
      </c>
      <c r="Q74" s="115">
        <f t="shared" si="13"/>
        <v>30391.050000000003</v>
      </c>
    </row>
    <row r="75" spans="2:17" x14ac:dyDescent="0.25">
      <c r="B75" s="120">
        <v>73</v>
      </c>
      <c r="C75" s="109" t="s">
        <v>6462</v>
      </c>
      <c r="D75" s="109">
        <v>1200061080</v>
      </c>
      <c r="E75" s="108" t="s">
        <v>1819</v>
      </c>
      <c r="F75" s="109">
        <v>2010</v>
      </c>
      <c r="G75" s="110">
        <v>44389</v>
      </c>
      <c r="H75" s="109">
        <f t="shared" si="8"/>
        <v>11</v>
      </c>
      <c r="I75" s="109">
        <v>3</v>
      </c>
      <c r="J75" s="111">
        <f t="shared" si="9"/>
        <v>0.31666666666666665</v>
      </c>
      <c r="K75" s="112">
        <v>502347.83</v>
      </c>
      <c r="L75" s="112">
        <v>1</v>
      </c>
      <c r="M75" s="121">
        <v>0</v>
      </c>
      <c r="N75" s="112">
        <f t="shared" si="10"/>
        <v>502347.83</v>
      </c>
      <c r="O75" s="112">
        <f t="shared" si="11"/>
        <v>1749844.9411666668</v>
      </c>
      <c r="P75" s="114">
        <f t="shared" si="12"/>
        <v>25117.391500000002</v>
      </c>
      <c r="Q75" s="115">
        <f t="shared" si="13"/>
        <v>25117.391500000002</v>
      </c>
    </row>
    <row r="76" spans="2:17" x14ac:dyDescent="0.25">
      <c r="B76" s="120">
        <v>74</v>
      </c>
      <c r="C76" s="109" t="s">
        <v>6462</v>
      </c>
      <c r="D76" s="109">
        <v>1200058850</v>
      </c>
      <c r="E76" s="108" t="s">
        <v>1864</v>
      </c>
      <c r="F76" s="109">
        <v>2010</v>
      </c>
      <c r="G76" s="110">
        <v>44389</v>
      </c>
      <c r="H76" s="109">
        <f t="shared" si="8"/>
        <v>11</v>
      </c>
      <c r="I76" s="109">
        <v>3</v>
      </c>
      <c r="J76" s="111">
        <f t="shared" si="9"/>
        <v>0.31666666666666665</v>
      </c>
      <c r="K76" s="112">
        <v>425590</v>
      </c>
      <c r="L76" s="112">
        <v>1</v>
      </c>
      <c r="M76" s="121">
        <v>0</v>
      </c>
      <c r="N76" s="112">
        <f t="shared" si="10"/>
        <v>425590</v>
      </c>
      <c r="O76" s="112">
        <f t="shared" si="11"/>
        <v>1482471.8333333333</v>
      </c>
      <c r="P76" s="114">
        <f t="shared" si="12"/>
        <v>21279.5</v>
      </c>
      <c r="Q76" s="115">
        <f t="shared" si="13"/>
        <v>21279.5</v>
      </c>
    </row>
    <row r="77" spans="2:17" x14ac:dyDescent="0.25">
      <c r="B77" s="120">
        <v>75</v>
      </c>
      <c r="C77" s="109" t="s">
        <v>6462</v>
      </c>
      <c r="D77" s="109">
        <v>1200069930</v>
      </c>
      <c r="E77" s="108" t="s">
        <v>488</v>
      </c>
      <c r="F77" s="109">
        <v>2010</v>
      </c>
      <c r="G77" s="110">
        <v>44389</v>
      </c>
      <c r="H77" s="109">
        <f t="shared" si="8"/>
        <v>11</v>
      </c>
      <c r="I77" s="109">
        <v>3</v>
      </c>
      <c r="J77" s="111">
        <f t="shared" si="9"/>
        <v>0.31666666666666665</v>
      </c>
      <c r="K77" s="112">
        <v>378785.13</v>
      </c>
      <c r="L77" s="112">
        <v>1</v>
      </c>
      <c r="M77" s="121">
        <v>0</v>
      </c>
      <c r="N77" s="112">
        <f t="shared" si="10"/>
        <v>378785.13</v>
      </c>
      <c r="O77" s="112">
        <f t="shared" si="11"/>
        <v>1319434.8695</v>
      </c>
      <c r="P77" s="114">
        <f t="shared" si="12"/>
        <v>18939.2565</v>
      </c>
      <c r="Q77" s="115">
        <f t="shared" si="13"/>
        <v>18939.2565</v>
      </c>
    </row>
    <row r="78" spans="2:17" x14ac:dyDescent="0.25">
      <c r="B78" s="120">
        <v>76</v>
      </c>
      <c r="C78" s="109" t="s">
        <v>6462</v>
      </c>
      <c r="D78" s="109">
        <v>1200058860</v>
      </c>
      <c r="E78" s="108" t="s">
        <v>1864</v>
      </c>
      <c r="F78" s="109">
        <v>2010</v>
      </c>
      <c r="G78" s="110">
        <v>44389</v>
      </c>
      <c r="H78" s="109">
        <f t="shared" si="8"/>
        <v>11</v>
      </c>
      <c r="I78" s="109">
        <v>3</v>
      </c>
      <c r="J78" s="111">
        <f t="shared" si="9"/>
        <v>0.31666666666666665</v>
      </c>
      <c r="K78" s="112">
        <v>284994</v>
      </c>
      <c r="L78" s="112">
        <v>1</v>
      </c>
      <c r="M78" s="121">
        <v>0</v>
      </c>
      <c r="N78" s="112">
        <f t="shared" si="10"/>
        <v>284994</v>
      </c>
      <c r="O78" s="112">
        <f t="shared" si="11"/>
        <v>992729.1</v>
      </c>
      <c r="P78" s="114">
        <f t="shared" si="12"/>
        <v>14249.7</v>
      </c>
      <c r="Q78" s="115">
        <f t="shared" si="13"/>
        <v>14249.7</v>
      </c>
    </row>
    <row r="79" spans="2:17" x14ac:dyDescent="0.25">
      <c r="B79" s="120">
        <v>77</v>
      </c>
      <c r="C79" s="109" t="s">
        <v>6462</v>
      </c>
      <c r="D79" s="109">
        <v>1200060840</v>
      </c>
      <c r="E79" s="108" t="s">
        <v>1865</v>
      </c>
      <c r="F79" s="109">
        <v>2010</v>
      </c>
      <c r="G79" s="110">
        <v>44389</v>
      </c>
      <c r="H79" s="109">
        <f t="shared" si="8"/>
        <v>11</v>
      </c>
      <c r="I79" s="109">
        <v>3</v>
      </c>
      <c r="J79" s="111">
        <f t="shared" si="9"/>
        <v>0.31666666666666665</v>
      </c>
      <c r="K79" s="112">
        <v>270332</v>
      </c>
      <c r="L79" s="112">
        <v>1</v>
      </c>
      <c r="M79" s="121">
        <v>0</v>
      </c>
      <c r="N79" s="112">
        <f t="shared" si="10"/>
        <v>270332</v>
      </c>
      <c r="O79" s="112">
        <f t="shared" si="11"/>
        <v>941656.46666666667</v>
      </c>
      <c r="P79" s="114">
        <f t="shared" si="12"/>
        <v>13516.6</v>
      </c>
      <c r="Q79" s="115">
        <f t="shared" si="13"/>
        <v>13516.6</v>
      </c>
    </row>
    <row r="80" spans="2:17" x14ac:dyDescent="0.25">
      <c r="B80" s="120">
        <v>78</v>
      </c>
      <c r="C80" s="109" t="s">
        <v>6462</v>
      </c>
      <c r="D80" s="109">
        <v>1200058880</v>
      </c>
      <c r="E80" s="108" t="s">
        <v>1864</v>
      </c>
      <c r="F80" s="109">
        <v>2010</v>
      </c>
      <c r="G80" s="110">
        <v>44389</v>
      </c>
      <c r="H80" s="109">
        <f t="shared" si="8"/>
        <v>11</v>
      </c>
      <c r="I80" s="109">
        <v>3</v>
      </c>
      <c r="J80" s="111">
        <f t="shared" si="9"/>
        <v>0.31666666666666665</v>
      </c>
      <c r="K80" s="112">
        <v>258528</v>
      </c>
      <c r="L80" s="112">
        <v>1</v>
      </c>
      <c r="M80" s="121">
        <v>0</v>
      </c>
      <c r="N80" s="112">
        <f t="shared" si="10"/>
        <v>258528</v>
      </c>
      <c r="O80" s="112">
        <f t="shared" si="11"/>
        <v>900539.20000000007</v>
      </c>
      <c r="P80" s="114">
        <f t="shared" si="12"/>
        <v>12926.400000000001</v>
      </c>
      <c r="Q80" s="115">
        <f t="shared" si="13"/>
        <v>12926.400000000001</v>
      </c>
    </row>
    <row r="81" spans="2:17" x14ac:dyDescent="0.25">
      <c r="B81" s="120">
        <v>79</v>
      </c>
      <c r="C81" s="109" t="s">
        <v>6462</v>
      </c>
      <c r="D81" s="109">
        <v>1200057630</v>
      </c>
      <c r="E81" s="108" t="s">
        <v>1866</v>
      </c>
      <c r="F81" s="109">
        <v>2010</v>
      </c>
      <c r="G81" s="110">
        <v>44389</v>
      </c>
      <c r="H81" s="109">
        <f t="shared" si="8"/>
        <v>11</v>
      </c>
      <c r="I81" s="109">
        <v>3</v>
      </c>
      <c r="J81" s="111">
        <f t="shared" si="9"/>
        <v>0.31666666666666665</v>
      </c>
      <c r="K81" s="112">
        <v>253728.75</v>
      </c>
      <c r="L81" s="112">
        <v>1</v>
      </c>
      <c r="M81" s="121">
        <v>0</v>
      </c>
      <c r="N81" s="112">
        <f t="shared" si="10"/>
        <v>253728.75</v>
      </c>
      <c r="O81" s="112">
        <f t="shared" si="11"/>
        <v>883821.8125</v>
      </c>
      <c r="P81" s="114">
        <f t="shared" si="12"/>
        <v>12686.4375</v>
      </c>
      <c r="Q81" s="115">
        <f t="shared" si="13"/>
        <v>12686.4375</v>
      </c>
    </row>
    <row r="82" spans="2:17" x14ac:dyDescent="0.25">
      <c r="B82" s="120">
        <v>80</v>
      </c>
      <c r="C82" s="109" t="s">
        <v>6462</v>
      </c>
      <c r="D82" s="109">
        <v>1200058870</v>
      </c>
      <c r="E82" s="108" t="s">
        <v>1864</v>
      </c>
      <c r="F82" s="109">
        <v>2010</v>
      </c>
      <c r="G82" s="110">
        <v>44389</v>
      </c>
      <c r="H82" s="109">
        <f t="shared" si="8"/>
        <v>11</v>
      </c>
      <c r="I82" s="109">
        <v>3</v>
      </c>
      <c r="J82" s="111">
        <f t="shared" si="9"/>
        <v>0.31666666666666665</v>
      </c>
      <c r="K82" s="112">
        <v>209440</v>
      </c>
      <c r="L82" s="112">
        <v>1</v>
      </c>
      <c r="M82" s="121">
        <v>0</v>
      </c>
      <c r="N82" s="112">
        <f t="shared" si="10"/>
        <v>209440</v>
      </c>
      <c r="O82" s="112">
        <f t="shared" si="11"/>
        <v>729549.33333333337</v>
      </c>
      <c r="P82" s="114">
        <f t="shared" si="12"/>
        <v>10472</v>
      </c>
      <c r="Q82" s="115">
        <f t="shared" si="13"/>
        <v>10472</v>
      </c>
    </row>
    <row r="83" spans="2:17" x14ac:dyDescent="0.25">
      <c r="B83" s="120">
        <v>81</v>
      </c>
      <c r="C83" s="109" t="s">
        <v>6462</v>
      </c>
      <c r="D83" s="109">
        <v>1200057080</v>
      </c>
      <c r="E83" s="108" t="s">
        <v>1867</v>
      </c>
      <c r="F83" s="109">
        <v>2010</v>
      </c>
      <c r="G83" s="110">
        <v>44389</v>
      </c>
      <c r="H83" s="109">
        <f t="shared" si="8"/>
        <v>11</v>
      </c>
      <c r="I83" s="109">
        <v>3</v>
      </c>
      <c r="J83" s="111">
        <f t="shared" si="9"/>
        <v>0.31666666666666665</v>
      </c>
      <c r="K83" s="112">
        <v>128045.37</v>
      </c>
      <c r="L83" s="112">
        <v>1</v>
      </c>
      <c r="M83" s="121">
        <v>0</v>
      </c>
      <c r="N83" s="112">
        <f t="shared" si="10"/>
        <v>128045.37</v>
      </c>
      <c r="O83" s="112">
        <f t="shared" si="11"/>
        <v>446024.70549999998</v>
      </c>
      <c r="P83" s="114">
        <f t="shared" si="12"/>
        <v>6402.2685000000001</v>
      </c>
      <c r="Q83" s="115">
        <f t="shared" si="13"/>
        <v>6402.2685000000001</v>
      </c>
    </row>
    <row r="84" spans="2:17" x14ac:dyDescent="0.25">
      <c r="B84" s="120">
        <v>82</v>
      </c>
      <c r="C84" s="109" t="s">
        <v>6462</v>
      </c>
      <c r="D84" s="109">
        <v>1200061070</v>
      </c>
      <c r="E84" s="108" t="s">
        <v>1819</v>
      </c>
      <c r="F84" s="109">
        <v>2010</v>
      </c>
      <c r="G84" s="110">
        <v>44389</v>
      </c>
      <c r="H84" s="109">
        <f t="shared" si="8"/>
        <v>11</v>
      </c>
      <c r="I84" s="109">
        <v>3</v>
      </c>
      <c r="J84" s="111">
        <f t="shared" si="9"/>
        <v>0.31666666666666665</v>
      </c>
      <c r="K84" s="112">
        <v>123500</v>
      </c>
      <c r="L84" s="112">
        <v>1</v>
      </c>
      <c r="M84" s="121">
        <v>0</v>
      </c>
      <c r="N84" s="112">
        <f t="shared" si="10"/>
        <v>123500</v>
      </c>
      <c r="O84" s="112">
        <f t="shared" si="11"/>
        <v>430191.66666666669</v>
      </c>
      <c r="P84" s="114">
        <f t="shared" si="12"/>
        <v>6175</v>
      </c>
      <c r="Q84" s="115">
        <f t="shared" si="13"/>
        <v>6175</v>
      </c>
    </row>
    <row r="85" spans="2:17" x14ac:dyDescent="0.25">
      <c r="B85" s="120">
        <v>83</v>
      </c>
      <c r="C85" s="109" t="s">
        <v>6462</v>
      </c>
      <c r="D85" s="109">
        <v>1200061780</v>
      </c>
      <c r="E85" s="108" t="s">
        <v>1868</v>
      </c>
      <c r="F85" s="109">
        <v>2011</v>
      </c>
      <c r="G85" s="110">
        <v>44389</v>
      </c>
      <c r="H85" s="109">
        <f t="shared" si="8"/>
        <v>10</v>
      </c>
      <c r="I85" s="109">
        <v>3</v>
      </c>
      <c r="J85" s="111">
        <f t="shared" si="9"/>
        <v>0.31666666666666665</v>
      </c>
      <c r="K85" s="112">
        <v>122000</v>
      </c>
      <c r="L85" s="112">
        <v>1</v>
      </c>
      <c r="M85" s="121">
        <v>0</v>
      </c>
      <c r="N85" s="112">
        <f t="shared" si="10"/>
        <v>122000</v>
      </c>
      <c r="O85" s="112">
        <f t="shared" si="11"/>
        <v>386333.33333333331</v>
      </c>
      <c r="P85" s="114">
        <f t="shared" si="12"/>
        <v>6100</v>
      </c>
      <c r="Q85" s="115">
        <f t="shared" si="13"/>
        <v>6100</v>
      </c>
    </row>
    <row r="86" spans="2:17" x14ac:dyDescent="0.25">
      <c r="B86" s="120">
        <v>84</v>
      </c>
      <c r="C86" s="109" t="s">
        <v>6462</v>
      </c>
      <c r="D86" s="109">
        <v>1200056980</v>
      </c>
      <c r="E86" s="108" t="s">
        <v>1869</v>
      </c>
      <c r="F86" s="109">
        <v>2011</v>
      </c>
      <c r="G86" s="110">
        <v>44389</v>
      </c>
      <c r="H86" s="109">
        <f t="shared" si="8"/>
        <v>10</v>
      </c>
      <c r="I86" s="109">
        <v>3</v>
      </c>
      <c r="J86" s="111">
        <f t="shared" si="9"/>
        <v>0.31666666666666665</v>
      </c>
      <c r="K86" s="112">
        <v>110250</v>
      </c>
      <c r="L86" s="112">
        <v>1</v>
      </c>
      <c r="M86" s="121">
        <v>0</v>
      </c>
      <c r="N86" s="112">
        <f t="shared" si="10"/>
        <v>110250</v>
      </c>
      <c r="O86" s="112">
        <f t="shared" si="11"/>
        <v>349125</v>
      </c>
      <c r="P86" s="114">
        <f t="shared" si="12"/>
        <v>5512.5</v>
      </c>
      <c r="Q86" s="115">
        <f t="shared" si="13"/>
        <v>5512.5</v>
      </c>
    </row>
    <row r="87" spans="2:17" x14ac:dyDescent="0.25">
      <c r="B87" s="120">
        <v>85</v>
      </c>
      <c r="C87" s="109" t="s">
        <v>6462</v>
      </c>
      <c r="D87" s="109">
        <v>1200057360</v>
      </c>
      <c r="E87" s="108" t="s">
        <v>1866</v>
      </c>
      <c r="F87" s="109">
        <v>2011</v>
      </c>
      <c r="G87" s="110">
        <v>44389</v>
      </c>
      <c r="H87" s="109">
        <f t="shared" si="8"/>
        <v>10</v>
      </c>
      <c r="I87" s="109">
        <v>3</v>
      </c>
      <c r="J87" s="111">
        <f t="shared" si="9"/>
        <v>0.31666666666666665</v>
      </c>
      <c r="K87" s="112">
        <v>102942.5</v>
      </c>
      <c r="L87" s="112">
        <v>1</v>
      </c>
      <c r="M87" s="121">
        <v>0</v>
      </c>
      <c r="N87" s="112">
        <f t="shared" si="10"/>
        <v>102942.5</v>
      </c>
      <c r="O87" s="112">
        <f t="shared" si="11"/>
        <v>325984.58333333331</v>
      </c>
      <c r="P87" s="114">
        <f t="shared" si="12"/>
        <v>5147.125</v>
      </c>
      <c r="Q87" s="115">
        <f t="shared" si="13"/>
        <v>5147.125</v>
      </c>
    </row>
    <row r="88" spans="2:17" x14ac:dyDescent="0.25">
      <c r="B88" s="120">
        <v>86</v>
      </c>
      <c r="C88" s="109" t="s">
        <v>6462</v>
      </c>
      <c r="D88" s="109">
        <v>1200057070</v>
      </c>
      <c r="E88" s="108" t="s">
        <v>1870</v>
      </c>
      <c r="F88" s="109">
        <v>2011</v>
      </c>
      <c r="G88" s="110">
        <v>44389</v>
      </c>
      <c r="H88" s="109">
        <f t="shared" si="8"/>
        <v>10</v>
      </c>
      <c r="I88" s="109">
        <v>3</v>
      </c>
      <c r="J88" s="111">
        <f t="shared" si="9"/>
        <v>0.31666666666666665</v>
      </c>
      <c r="K88" s="112">
        <v>100000</v>
      </c>
      <c r="L88" s="112">
        <v>1</v>
      </c>
      <c r="M88" s="121">
        <v>0</v>
      </c>
      <c r="N88" s="112">
        <f t="shared" si="10"/>
        <v>100000</v>
      </c>
      <c r="O88" s="112">
        <f t="shared" si="11"/>
        <v>316666.66666666663</v>
      </c>
      <c r="P88" s="114">
        <f t="shared" si="12"/>
        <v>5000</v>
      </c>
      <c r="Q88" s="115">
        <f t="shared" si="13"/>
        <v>5000</v>
      </c>
    </row>
    <row r="89" spans="2:17" x14ac:dyDescent="0.25">
      <c r="B89" s="120">
        <v>87</v>
      </c>
      <c r="C89" s="109" t="s">
        <v>6462</v>
      </c>
      <c r="D89" s="109">
        <v>1200061790</v>
      </c>
      <c r="E89" s="108" t="s">
        <v>1871</v>
      </c>
      <c r="F89" s="109">
        <v>2011</v>
      </c>
      <c r="G89" s="110">
        <v>44389</v>
      </c>
      <c r="H89" s="109">
        <f t="shared" si="8"/>
        <v>10</v>
      </c>
      <c r="I89" s="109">
        <v>3</v>
      </c>
      <c r="J89" s="111">
        <f t="shared" si="9"/>
        <v>0.31666666666666665</v>
      </c>
      <c r="K89" s="112">
        <v>94931.73</v>
      </c>
      <c r="L89" s="112">
        <v>1</v>
      </c>
      <c r="M89" s="121">
        <v>0</v>
      </c>
      <c r="N89" s="112">
        <f t="shared" si="10"/>
        <v>94931.73</v>
      </c>
      <c r="O89" s="112">
        <f t="shared" si="11"/>
        <v>300617.14499999996</v>
      </c>
      <c r="P89" s="114">
        <f t="shared" si="12"/>
        <v>4746.5865000000003</v>
      </c>
      <c r="Q89" s="115">
        <f t="shared" si="13"/>
        <v>4746.5865000000003</v>
      </c>
    </row>
    <row r="90" spans="2:17" x14ac:dyDescent="0.25">
      <c r="B90" s="120">
        <v>88</v>
      </c>
      <c r="C90" s="109" t="s">
        <v>6462</v>
      </c>
      <c r="D90" s="109">
        <v>1200061140</v>
      </c>
      <c r="E90" s="108" t="s">
        <v>1872</v>
      </c>
      <c r="F90" s="109">
        <v>2011</v>
      </c>
      <c r="G90" s="110">
        <v>44389</v>
      </c>
      <c r="H90" s="109">
        <f t="shared" si="8"/>
        <v>10</v>
      </c>
      <c r="I90" s="109">
        <v>3</v>
      </c>
      <c r="J90" s="111">
        <f t="shared" si="9"/>
        <v>0.31666666666666665</v>
      </c>
      <c r="K90" s="112">
        <v>74250</v>
      </c>
      <c r="L90" s="112">
        <v>1</v>
      </c>
      <c r="M90" s="121">
        <v>0</v>
      </c>
      <c r="N90" s="112">
        <f t="shared" si="10"/>
        <v>74250</v>
      </c>
      <c r="O90" s="112">
        <f t="shared" si="11"/>
        <v>235125</v>
      </c>
      <c r="P90" s="114">
        <f t="shared" si="12"/>
        <v>3712.5</v>
      </c>
      <c r="Q90" s="115">
        <f t="shared" si="13"/>
        <v>3712.5</v>
      </c>
    </row>
    <row r="91" spans="2:17" x14ac:dyDescent="0.25">
      <c r="B91" s="120">
        <v>89</v>
      </c>
      <c r="C91" s="109" t="s">
        <v>6462</v>
      </c>
      <c r="D91" s="109">
        <v>1200049040</v>
      </c>
      <c r="E91" s="108" t="s">
        <v>1852</v>
      </c>
      <c r="F91" s="109">
        <v>2011</v>
      </c>
      <c r="G91" s="110">
        <v>44389</v>
      </c>
      <c r="H91" s="109">
        <f t="shared" si="8"/>
        <v>10</v>
      </c>
      <c r="I91" s="109">
        <v>3</v>
      </c>
      <c r="J91" s="111">
        <f t="shared" si="9"/>
        <v>0.31666666666666665</v>
      </c>
      <c r="K91" s="112">
        <v>70000</v>
      </c>
      <c r="L91" s="112">
        <v>1</v>
      </c>
      <c r="M91" s="121">
        <v>0</v>
      </c>
      <c r="N91" s="112">
        <f t="shared" si="10"/>
        <v>70000</v>
      </c>
      <c r="O91" s="112">
        <f t="shared" si="11"/>
        <v>221666.66666666666</v>
      </c>
      <c r="P91" s="114">
        <f t="shared" si="12"/>
        <v>3500</v>
      </c>
      <c r="Q91" s="115">
        <f t="shared" si="13"/>
        <v>3500</v>
      </c>
    </row>
    <row r="92" spans="2:17" x14ac:dyDescent="0.25">
      <c r="B92" s="120">
        <v>90</v>
      </c>
      <c r="C92" s="109" t="s">
        <v>6462</v>
      </c>
      <c r="D92" s="109">
        <v>1200058070</v>
      </c>
      <c r="E92" s="108" t="s">
        <v>1873</v>
      </c>
      <c r="F92" s="109">
        <v>2011</v>
      </c>
      <c r="G92" s="110">
        <v>44389</v>
      </c>
      <c r="H92" s="109">
        <f t="shared" si="8"/>
        <v>10</v>
      </c>
      <c r="I92" s="109">
        <v>3</v>
      </c>
      <c r="J92" s="111">
        <f t="shared" si="9"/>
        <v>0.31666666666666665</v>
      </c>
      <c r="K92" s="112">
        <v>40339.25</v>
      </c>
      <c r="L92" s="112">
        <v>1</v>
      </c>
      <c r="M92" s="121">
        <v>0</v>
      </c>
      <c r="N92" s="112">
        <f t="shared" si="10"/>
        <v>40339.25</v>
      </c>
      <c r="O92" s="112">
        <f t="shared" si="11"/>
        <v>127740.95833333333</v>
      </c>
      <c r="P92" s="114">
        <f t="shared" si="12"/>
        <v>2016.9625000000001</v>
      </c>
      <c r="Q92" s="115">
        <f t="shared" si="13"/>
        <v>2016.9625000000001</v>
      </c>
    </row>
    <row r="93" spans="2:17" x14ac:dyDescent="0.25">
      <c r="B93" s="120">
        <v>91</v>
      </c>
      <c r="C93" s="109" t="s">
        <v>6462</v>
      </c>
      <c r="D93" s="109">
        <v>1200071280</v>
      </c>
      <c r="E93" s="108" t="s">
        <v>1847</v>
      </c>
      <c r="F93" s="109">
        <v>2011</v>
      </c>
      <c r="G93" s="110">
        <v>44389</v>
      </c>
      <c r="H93" s="109">
        <f t="shared" si="8"/>
        <v>10</v>
      </c>
      <c r="I93" s="109">
        <v>3</v>
      </c>
      <c r="J93" s="111">
        <f t="shared" si="9"/>
        <v>0.31666666666666665</v>
      </c>
      <c r="K93" s="112">
        <v>8903410.3800000008</v>
      </c>
      <c r="L93" s="112">
        <v>1</v>
      </c>
      <c r="M93" s="121">
        <v>0</v>
      </c>
      <c r="N93" s="112">
        <f t="shared" si="10"/>
        <v>8903410.3800000008</v>
      </c>
      <c r="O93" s="112">
        <f t="shared" si="11"/>
        <v>28194132.870000001</v>
      </c>
      <c r="P93" s="114">
        <f t="shared" si="12"/>
        <v>445170.51900000009</v>
      </c>
      <c r="Q93" s="115">
        <f t="shared" si="13"/>
        <v>445170.51900000009</v>
      </c>
    </row>
    <row r="94" spans="2:17" x14ac:dyDescent="0.25">
      <c r="B94" s="120">
        <v>92</v>
      </c>
      <c r="C94" s="109" t="s">
        <v>6462</v>
      </c>
      <c r="D94" s="109">
        <v>1200069740</v>
      </c>
      <c r="E94" s="108" t="s">
        <v>1874</v>
      </c>
      <c r="F94" s="109">
        <v>2011</v>
      </c>
      <c r="G94" s="110">
        <v>44389</v>
      </c>
      <c r="H94" s="109">
        <f t="shared" si="8"/>
        <v>10</v>
      </c>
      <c r="I94" s="109">
        <v>3</v>
      </c>
      <c r="J94" s="111">
        <f t="shared" si="9"/>
        <v>0.31666666666666665</v>
      </c>
      <c r="K94" s="112">
        <v>1372652.48</v>
      </c>
      <c r="L94" s="112">
        <v>1</v>
      </c>
      <c r="M94" s="121">
        <v>0</v>
      </c>
      <c r="N94" s="112">
        <f t="shared" si="10"/>
        <v>1372652.48</v>
      </c>
      <c r="O94" s="112">
        <f t="shared" si="11"/>
        <v>4346732.8533333335</v>
      </c>
      <c r="P94" s="114">
        <f t="shared" si="12"/>
        <v>68632.623999999996</v>
      </c>
      <c r="Q94" s="115">
        <f t="shared" si="13"/>
        <v>68632.623999999996</v>
      </c>
    </row>
    <row r="95" spans="2:17" x14ac:dyDescent="0.25">
      <c r="B95" s="120">
        <v>93</v>
      </c>
      <c r="C95" s="109" t="s">
        <v>6462</v>
      </c>
      <c r="D95" s="109">
        <v>1200071210</v>
      </c>
      <c r="E95" s="108" t="s">
        <v>1875</v>
      </c>
      <c r="F95" s="109">
        <v>2011</v>
      </c>
      <c r="G95" s="110">
        <v>44389</v>
      </c>
      <c r="H95" s="109">
        <f t="shared" si="8"/>
        <v>10</v>
      </c>
      <c r="I95" s="109">
        <v>3</v>
      </c>
      <c r="J95" s="111">
        <f t="shared" si="9"/>
        <v>0.31666666666666665</v>
      </c>
      <c r="K95" s="112">
        <v>665918.75</v>
      </c>
      <c r="L95" s="112">
        <v>1</v>
      </c>
      <c r="M95" s="121">
        <v>0</v>
      </c>
      <c r="N95" s="112">
        <f t="shared" si="10"/>
        <v>665918.75</v>
      </c>
      <c r="O95" s="112">
        <f t="shared" si="11"/>
        <v>2108742.708333333</v>
      </c>
      <c r="P95" s="114">
        <f t="shared" si="12"/>
        <v>33295.9375</v>
      </c>
      <c r="Q95" s="115">
        <f t="shared" si="13"/>
        <v>33295.9375</v>
      </c>
    </row>
    <row r="96" spans="2:17" x14ac:dyDescent="0.25">
      <c r="B96" s="120">
        <v>94</v>
      </c>
      <c r="C96" s="109" t="s">
        <v>6462</v>
      </c>
      <c r="D96" s="109">
        <v>1200075440</v>
      </c>
      <c r="E96" s="108" t="s">
        <v>1876</v>
      </c>
      <c r="F96" s="109">
        <v>2011</v>
      </c>
      <c r="G96" s="110">
        <v>44389</v>
      </c>
      <c r="H96" s="109">
        <f t="shared" si="8"/>
        <v>10</v>
      </c>
      <c r="I96" s="109">
        <v>3</v>
      </c>
      <c r="J96" s="111">
        <f t="shared" si="9"/>
        <v>0.31666666666666665</v>
      </c>
      <c r="K96" s="112">
        <v>613625.74</v>
      </c>
      <c r="L96" s="112">
        <v>1</v>
      </c>
      <c r="M96" s="121">
        <v>0</v>
      </c>
      <c r="N96" s="112">
        <f t="shared" si="10"/>
        <v>613625.74</v>
      </c>
      <c r="O96" s="112">
        <f t="shared" si="11"/>
        <v>1943148.1766666665</v>
      </c>
      <c r="P96" s="114">
        <f t="shared" si="12"/>
        <v>30681.287</v>
      </c>
      <c r="Q96" s="115">
        <f t="shared" si="13"/>
        <v>30681.287</v>
      </c>
    </row>
    <row r="97" spans="2:17" x14ac:dyDescent="0.25">
      <c r="B97" s="120">
        <v>95</v>
      </c>
      <c r="C97" s="109" t="s">
        <v>6462</v>
      </c>
      <c r="D97" s="109">
        <v>1200055190</v>
      </c>
      <c r="E97" s="108" t="s">
        <v>1877</v>
      </c>
      <c r="F97" s="109">
        <v>2011</v>
      </c>
      <c r="G97" s="110">
        <v>44389</v>
      </c>
      <c r="H97" s="109">
        <f t="shared" si="8"/>
        <v>10</v>
      </c>
      <c r="I97" s="109">
        <v>3</v>
      </c>
      <c r="J97" s="111">
        <f t="shared" si="9"/>
        <v>0.31666666666666665</v>
      </c>
      <c r="K97" s="112">
        <v>581503.82999999996</v>
      </c>
      <c r="L97" s="112">
        <v>1</v>
      </c>
      <c r="M97" s="121">
        <v>0</v>
      </c>
      <c r="N97" s="112">
        <f t="shared" si="10"/>
        <v>581503.82999999996</v>
      </c>
      <c r="O97" s="112">
        <f t="shared" si="11"/>
        <v>1841428.7949999997</v>
      </c>
      <c r="P97" s="114">
        <f t="shared" si="12"/>
        <v>29075.191500000001</v>
      </c>
      <c r="Q97" s="115">
        <f t="shared" si="13"/>
        <v>29075.191500000001</v>
      </c>
    </row>
    <row r="98" spans="2:17" x14ac:dyDescent="0.25">
      <c r="B98" s="120">
        <v>96</v>
      </c>
      <c r="C98" s="109" t="s">
        <v>6462</v>
      </c>
      <c r="D98" s="109">
        <v>1200069940</v>
      </c>
      <c r="E98" s="108" t="s">
        <v>488</v>
      </c>
      <c r="F98" s="109">
        <v>2011</v>
      </c>
      <c r="G98" s="110">
        <v>44389</v>
      </c>
      <c r="H98" s="109">
        <f t="shared" si="8"/>
        <v>10</v>
      </c>
      <c r="I98" s="109">
        <v>3</v>
      </c>
      <c r="J98" s="111">
        <f t="shared" si="9"/>
        <v>0.31666666666666665</v>
      </c>
      <c r="K98" s="112">
        <v>580668.76</v>
      </c>
      <c r="L98" s="112">
        <v>1</v>
      </c>
      <c r="M98" s="121">
        <v>0</v>
      </c>
      <c r="N98" s="112">
        <f t="shared" si="10"/>
        <v>580668.76</v>
      </c>
      <c r="O98" s="112">
        <f t="shared" si="11"/>
        <v>1838784.4066666665</v>
      </c>
      <c r="P98" s="114">
        <f t="shared" si="12"/>
        <v>29033.438000000002</v>
      </c>
      <c r="Q98" s="115">
        <f t="shared" si="13"/>
        <v>29033.438000000002</v>
      </c>
    </row>
    <row r="99" spans="2:17" x14ac:dyDescent="0.25">
      <c r="B99" s="120">
        <v>97</v>
      </c>
      <c r="C99" s="109" t="s">
        <v>6462</v>
      </c>
      <c r="D99" s="109">
        <v>1200070950</v>
      </c>
      <c r="E99" s="108" t="s">
        <v>1819</v>
      </c>
      <c r="F99" s="109">
        <v>2011</v>
      </c>
      <c r="G99" s="110">
        <v>44389</v>
      </c>
      <c r="H99" s="109">
        <f t="shared" si="8"/>
        <v>10</v>
      </c>
      <c r="I99" s="109">
        <v>3</v>
      </c>
      <c r="J99" s="111">
        <f t="shared" si="9"/>
        <v>0.31666666666666665</v>
      </c>
      <c r="K99" s="112">
        <v>557293.38</v>
      </c>
      <c r="L99" s="112">
        <v>1</v>
      </c>
      <c r="M99" s="121">
        <v>0</v>
      </c>
      <c r="N99" s="112">
        <f t="shared" si="10"/>
        <v>557293.38</v>
      </c>
      <c r="O99" s="112">
        <f t="shared" si="11"/>
        <v>1764762.3699999999</v>
      </c>
      <c r="P99" s="114">
        <f t="shared" si="12"/>
        <v>27864.669000000002</v>
      </c>
      <c r="Q99" s="115">
        <f t="shared" si="13"/>
        <v>27864.669000000002</v>
      </c>
    </row>
    <row r="100" spans="2:17" x14ac:dyDescent="0.25">
      <c r="B100" s="120">
        <v>98</v>
      </c>
      <c r="C100" s="109" t="s">
        <v>6462</v>
      </c>
      <c r="D100" s="109">
        <v>1200074870</v>
      </c>
      <c r="E100" s="108" t="s">
        <v>1837</v>
      </c>
      <c r="F100" s="109">
        <v>2011</v>
      </c>
      <c r="G100" s="110">
        <v>44389</v>
      </c>
      <c r="H100" s="109">
        <f t="shared" si="8"/>
        <v>10</v>
      </c>
      <c r="I100" s="109">
        <v>3</v>
      </c>
      <c r="J100" s="111">
        <f t="shared" si="9"/>
        <v>0.31666666666666665</v>
      </c>
      <c r="K100" s="112">
        <v>554211</v>
      </c>
      <c r="L100" s="112">
        <v>1</v>
      </c>
      <c r="M100" s="121">
        <v>0</v>
      </c>
      <c r="N100" s="112">
        <f t="shared" si="10"/>
        <v>554211</v>
      </c>
      <c r="O100" s="112">
        <f t="shared" si="11"/>
        <v>1755001.5</v>
      </c>
      <c r="P100" s="114">
        <f t="shared" si="12"/>
        <v>27710.550000000003</v>
      </c>
      <c r="Q100" s="115">
        <f t="shared" si="13"/>
        <v>27710.550000000003</v>
      </c>
    </row>
    <row r="101" spans="2:17" x14ac:dyDescent="0.25">
      <c r="B101" s="120">
        <v>99</v>
      </c>
      <c r="C101" s="109" t="s">
        <v>6462</v>
      </c>
      <c r="D101" s="109">
        <v>1200070930</v>
      </c>
      <c r="E101" s="108" t="s">
        <v>1878</v>
      </c>
      <c r="F101" s="109">
        <v>2011</v>
      </c>
      <c r="G101" s="110">
        <v>44389</v>
      </c>
      <c r="H101" s="109">
        <f t="shared" si="8"/>
        <v>10</v>
      </c>
      <c r="I101" s="109">
        <v>3</v>
      </c>
      <c r="J101" s="111">
        <f t="shared" si="9"/>
        <v>0.31666666666666665</v>
      </c>
      <c r="K101" s="112">
        <v>444500.8</v>
      </c>
      <c r="L101" s="112">
        <v>1</v>
      </c>
      <c r="M101" s="121">
        <v>0</v>
      </c>
      <c r="N101" s="112">
        <f t="shared" si="10"/>
        <v>444500.8</v>
      </c>
      <c r="O101" s="112">
        <f t="shared" si="11"/>
        <v>1407585.8666666665</v>
      </c>
      <c r="P101" s="114">
        <f t="shared" si="12"/>
        <v>22225.040000000001</v>
      </c>
      <c r="Q101" s="115">
        <f t="shared" si="13"/>
        <v>22225.040000000001</v>
      </c>
    </row>
    <row r="102" spans="2:17" x14ac:dyDescent="0.25">
      <c r="B102" s="120">
        <v>100</v>
      </c>
      <c r="C102" s="109" t="s">
        <v>6462</v>
      </c>
      <c r="D102" s="109">
        <v>1200073130</v>
      </c>
      <c r="E102" s="108" t="s">
        <v>1879</v>
      </c>
      <c r="F102" s="109">
        <v>2011</v>
      </c>
      <c r="G102" s="110">
        <v>44389</v>
      </c>
      <c r="H102" s="109">
        <f t="shared" si="8"/>
        <v>10</v>
      </c>
      <c r="I102" s="109">
        <v>3</v>
      </c>
      <c r="J102" s="111">
        <f t="shared" si="9"/>
        <v>0.31666666666666665</v>
      </c>
      <c r="K102" s="112">
        <v>427985.1</v>
      </c>
      <c r="L102" s="112">
        <v>1</v>
      </c>
      <c r="M102" s="121">
        <v>0</v>
      </c>
      <c r="N102" s="112">
        <f t="shared" si="10"/>
        <v>427985.1</v>
      </c>
      <c r="O102" s="112">
        <f t="shared" si="11"/>
        <v>1355286.15</v>
      </c>
      <c r="P102" s="114">
        <f t="shared" si="12"/>
        <v>21399.255000000001</v>
      </c>
      <c r="Q102" s="115">
        <f t="shared" si="13"/>
        <v>21399.255000000001</v>
      </c>
    </row>
    <row r="103" spans="2:17" x14ac:dyDescent="0.25">
      <c r="B103" s="120">
        <v>101</v>
      </c>
      <c r="C103" s="109" t="s">
        <v>6462</v>
      </c>
      <c r="D103" s="109">
        <v>1200074950</v>
      </c>
      <c r="E103" s="108" t="s">
        <v>488</v>
      </c>
      <c r="F103" s="109">
        <v>2011</v>
      </c>
      <c r="G103" s="110">
        <v>44389</v>
      </c>
      <c r="H103" s="109">
        <f t="shared" si="8"/>
        <v>10</v>
      </c>
      <c r="I103" s="109">
        <v>3</v>
      </c>
      <c r="J103" s="111">
        <f t="shared" si="9"/>
        <v>0.31666666666666665</v>
      </c>
      <c r="K103" s="112">
        <v>409000</v>
      </c>
      <c r="L103" s="112">
        <v>1</v>
      </c>
      <c r="M103" s="121">
        <v>0</v>
      </c>
      <c r="N103" s="112">
        <f t="shared" si="10"/>
        <v>409000</v>
      </c>
      <c r="O103" s="112">
        <f t="shared" si="11"/>
        <v>1295166.6666666665</v>
      </c>
      <c r="P103" s="114">
        <f t="shared" si="12"/>
        <v>20450</v>
      </c>
      <c r="Q103" s="115">
        <f t="shared" si="13"/>
        <v>20450</v>
      </c>
    </row>
    <row r="104" spans="2:17" x14ac:dyDescent="0.25">
      <c r="B104" s="120">
        <v>102</v>
      </c>
      <c r="C104" s="109" t="s">
        <v>6462</v>
      </c>
      <c r="D104" s="109">
        <v>1200069950</v>
      </c>
      <c r="E104" s="108" t="s">
        <v>488</v>
      </c>
      <c r="F104" s="109">
        <v>2011</v>
      </c>
      <c r="G104" s="110">
        <v>44389</v>
      </c>
      <c r="H104" s="109">
        <f t="shared" si="8"/>
        <v>10</v>
      </c>
      <c r="I104" s="109">
        <v>3</v>
      </c>
      <c r="J104" s="111">
        <f t="shared" si="9"/>
        <v>0.31666666666666665</v>
      </c>
      <c r="K104" s="112">
        <v>378785.13</v>
      </c>
      <c r="L104" s="112">
        <v>1</v>
      </c>
      <c r="M104" s="121">
        <v>0</v>
      </c>
      <c r="N104" s="112">
        <f t="shared" si="10"/>
        <v>378785.13</v>
      </c>
      <c r="O104" s="112">
        <f t="shared" si="11"/>
        <v>1199486.2449999999</v>
      </c>
      <c r="P104" s="114">
        <f t="shared" si="12"/>
        <v>18939.2565</v>
      </c>
      <c r="Q104" s="115">
        <f t="shared" si="13"/>
        <v>18939.2565</v>
      </c>
    </row>
    <row r="105" spans="2:17" x14ac:dyDescent="0.25">
      <c r="B105" s="120">
        <v>103</v>
      </c>
      <c r="C105" s="109" t="s">
        <v>6462</v>
      </c>
      <c r="D105" s="109">
        <v>1200069890</v>
      </c>
      <c r="E105" s="108" t="s">
        <v>488</v>
      </c>
      <c r="F105" s="109">
        <v>2011</v>
      </c>
      <c r="G105" s="110">
        <v>44389</v>
      </c>
      <c r="H105" s="109">
        <f t="shared" si="8"/>
        <v>10</v>
      </c>
      <c r="I105" s="109">
        <v>3</v>
      </c>
      <c r="J105" s="111">
        <f t="shared" si="9"/>
        <v>0.31666666666666665</v>
      </c>
      <c r="K105" s="112">
        <v>355200</v>
      </c>
      <c r="L105" s="112">
        <v>1</v>
      </c>
      <c r="M105" s="121">
        <v>0</v>
      </c>
      <c r="N105" s="112">
        <f t="shared" si="10"/>
        <v>355200</v>
      </c>
      <c r="O105" s="112">
        <f t="shared" si="11"/>
        <v>1124800</v>
      </c>
      <c r="P105" s="114">
        <f t="shared" si="12"/>
        <v>17760</v>
      </c>
      <c r="Q105" s="115">
        <f t="shared" si="13"/>
        <v>17760</v>
      </c>
    </row>
    <row r="106" spans="2:17" x14ac:dyDescent="0.25">
      <c r="B106" s="120">
        <v>104</v>
      </c>
      <c r="C106" s="109" t="s">
        <v>6462</v>
      </c>
      <c r="D106" s="109">
        <v>1200069920</v>
      </c>
      <c r="E106" s="108" t="s">
        <v>488</v>
      </c>
      <c r="F106" s="109">
        <v>2011</v>
      </c>
      <c r="G106" s="110">
        <v>44389</v>
      </c>
      <c r="H106" s="109">
        <f t="shared" si="8"/>
        <v>10</v>
      </c>
      <c r="I106" s="109">
        <v>3</v>
      </c>
      <c r="J106" s="111">
        <f t="shared" si="9"/>
        <v>0.31666666666666665</v>
      </c>
      <c r="K106" s="112">
        <v>344400</v>
      </c>
      <c r="L106" s="112">
        <v>1</v>
      </c>
      <c r="M106" s="121">
        <v>0</v>
      </c>
      <c r="N106" s="112">
        <f t="shared" si="10"/>
        <v>344400</v>
      </c>
      <c r="O106" s="112">
        <f t="shared" si="11"/>
        <v>1090600</v>
      </c>
      <c r="P106" s="114">
        <f t="shared" si="12"/>
        <v>17220</v>
      </c>
      <c r="Q106" s="115">
        <f t="shared" si="13"/>
        <v>17220</v>
      </c>
    </row>
    <row r="107" spans="2:17" x14ac:dyDescent="0.25">
      <c r="B107" s="120">
        <v>105</v>
      </c>
      <c r="C107" s="109" t="s">
        <v>6462</v>
      </c>
      <c r="D107" s="109">
        <v>1200069480</v>
      </c>
      <c r="E107" s="108" t="s">
        <v>1880</v>
      </c>
      <c r="F107" s="109">
        <v>2011</v>
      </c>
      <c r="G107" s="110">
        <v>44389</v>
      </c>
      <c r="H107" s="109">
        <f t="shared" si="8"/>
        <v>10</v>
      </c>
      <c r="I107" s="109">
        <v>3</v>
      </c>
      <c r="J107" s="111">
        <f t="shared" si="9"/>
        <v>0.31666666666666665</v>
      </c>
      <c r="K107" s="112">
        <v>252350.6</v>
      </c>
      <c r="L107" s="112">
        <v>1</v>
      </c>
      <c r="M107" s="121">
        <v>0</v>
      </c>
      <c r="N107" s="112">
        <f t="shared" si="10"/>
        <v>252350.6</v>
      </c>
      <c r="O107" s="112">
        <f t="shared" si="11"/>
        <v>799110.23333333328</v>
      </c>
      <c r="P107" s="114">
        <f t="shared" si="12"/>
        <v>12617.53</v>
      </c>
      <c r="Q107" s="115">
        <f t="shared" si="13"/>
        <v>12617.53</v>
      </c>
    </row>
    <row r="108" spans="2:17" x14ac:dyDescent="0.25">
      <c r="B108" s="120">
        <v>106</v>
      </c>
      <c r="C108" s="109" t="s">
        <v>6462</v>
      </c>
      <c r="D108" s="109">
        <v>1200069910</v>
      </c>
      <c r="E108" s="108" t="s">
        <v>488</v>
      </c>
      <c r="F108" s="109">
        <v>2011</v>
      </c>
      <c r="G108" s="110">
        <v>44389</v>
      </c>
      <c r="H108" s="109">
        <f t="shared" si="8"/>
        <v>10</v>
      </c>
      <c r="I108" s="109">
        <v>3</v>
      </c>
      <c r="J108" s="111">
        <f t="shared" si="9"/>
        <v>0.31666666666666665</v>
      </c>
      <c r="K108" s="112">
        <v>216400</v>
      </c>
      <c r="L108" s="112">
        <v>1</v>
      </c>
      <c r="M108" s="121">
        <v>0</v>
      </c>
      <c r="N108" s="112">
        <f t="shared" si="10"/>
        <v>216400</v>
      </c>
      <c r="O108" s="112">
        <f t="shared" si="11"/>
        <v>685266.66666666663</v>
      </c>
      <c r="P108" s="114">
        <f t="shared" si="12"/>
        <v>10820</v>
      </c>
      <c r="Q108" s="115">
        <f t="shared" si="13"/>
        <v>10820</v>
      </c>
    </row>
    <row r="109" spans="2:17" x14ac:dyDescent="0.25">
      <c r="B109" s="120">
        <v>107</v>
      </c>
      <c r="C109" s="109" t="s">
        <v>6462</v>
      </c>
      <c r="D109" s="109">
        <v>1200069900</v>
      </c>
      <c r="E109" s="108" t="s">
        <v>488</v>
      </c>
      <c r="F109" s="109">
        <v>2011</v>
      </c>
      <c r="G109" s="110">
        <v>44389</v>
      </c>
      <c r="H109" s="109">
        <f t="shared" si="8"/>
        <v>10</v>
      </c>
      <c r="I109" s="109">
        <v>3</v>
      </c>
      <c r="J109" s="111">
        <f t="shared" si="9"/>
        <v>0.31666666666666665</v>
      </c>
      <c r="K109" s="112">
        <v>216400</v>
      </c>
      <c r="L109" s="112">
        <v>1</v>
      </c>
      <c r="M109" s="121">
        <v>0</v>
      </c>
      <c r="N109" s="112">
        <f t="shared" si="10"/>
        <v>216400</v>
      </c>
      <c r="O109" s="112">
        <f t="shared" si="11"/>
        <v>685266.66666666663</v>
      </c>
      <c r="P109" s="114">
        <f t="shared" si="12"/>
        <v>10820</v>
      </c>
      <c r="Q109" s="115">
        <f t="shared" si="13"/>
        <v>10820</v>
      </c>
    </row>
    <row r="110" spans="2:17" x14ac:dyDescent="0.25">
      <c r="B110" s="120">
        <v>108</v>
      </c>
      <c r="C110" s="109" t="s">
        <v>6462</v>
      </c>
      <c r="D110" s="109">
        <v>1200073940</v>
      </c>
      <c r="E110" s="108" t="s">
        <v>1881</v>
      </c>
      <c r="F110" s="109">
        <v>2011</v>
      </c>
      <c r="G110" s="110">
        <v>44389</v>
      </c>
      <c r="H110" s="109">
        <f t="shared" si="8"/>
        <v>10</v>
      </c>
      <c r="I110" s="109">
        <v>3</v>
      </c>
      <c r="J110" s="111">
        <f t="shared" si="9"/>
        <v>0.31666666666666665</v>
      </c>
      <c r="K110" s="112">
        <v>211225.63</v>
      </c>
      <c r="L110" s="112">
        <v>1</v>
      </c>
      <c r="M110" s="121">
        <v>0</v>
      </c>
      <c r="N110" s="112">
        <f t="shared" si="10"/>
        <v>211225.63</v>
      </c>
      <c r="O110" s="112">
        <f t="shared" si="11"/>
        <v>668881.16166666662</v>
      </c>
      <c r="P110" s="114">
        <f t="shared" si="12"/>
        <v>10561.281500000001</v>
      </c>
      <c r="Q110" s="115">
        <f t="shared" si="13"/>
        <v>10561.281500000001</v>
      </c>
    </row>
    <row r="111" spans="2:17" x14ac:dyDescent="0.25">
      <c r="B111" s="120">
        <v>109</v>
      </c>
      <c r="C111" s="109" t="s">
        <v>6462</v>
      </c>
      <c r="D111" s="109">
        <v>1200070800</v>
      </c>
      <c r="E111" s="108" t="s">
        <v>1882</v>
      </c>
      <c r="F111" s="109">
        <v>2011</v>
      </c>
      <c r="G111" s="110">
        <v>44389</v>
      </c>
      <c r="H111" s="109">
        <f t="shared" si="8"/>
        <v>10</v>
      </c>
      <c r="I111" s="109">
        <v>3</v>
      </c>
      <c r="J111" s="111">
        <f t="shared" si="9"/>
        <v>0.31666666666666665</v>
      </c>
      <c r="K111" s="112">
        <v>173388.95</v>
      </c>
      <c r="L111" s="112">
        <v>1</v>
      </c>
      <c r="M111" s="121">
        <v>0</v>
      </c>
      <c r="N111" s="112">
        <f t="shared" si="10"/>
        <v>173388.95</v>
      </c>
      <c r="O111" s="112">
        <f t="shared" si="11"/>
        <v>549065.0083333333</v>
      </c>
      <c r="P111" s="114">
        <f t="shared" si="12"/>
        <v>8669.4475000000002</v>
      </c>
      <c r="Q111" s="115">
        <f t="shared" si="13"/>
        <v>8669.4475000000002</v>
      </c>
    </row>
    <row r="112" spans="2:17" x14ac:dyDescent="0.25">
      <c r="B112" s="120">
        <v>110</v>
      </c>
      <c r="C112" s="109" t="s">
        <v>6462</v>
      </c>
      <c r="D112" s="109">
        <v>1200074880</v>
      </c>
      <c r="E112" s="108" t="s">
        <v>1853</v>
      </c>
      <c r="F112" s="109">
        <v>2011</v>
      </c>
      <c r="G112" s="110">
        <v>44389</v>
      </c>
      <c r="H112" s="109">
        <f t="shared" si="8"/>
        <v>10</v>
      </c>
      <c r="I112" s="109">
        <v>3</v>
      </c>
      <c r="J112" s="111">
        <f t="shared" si="9"/>
        <v>0.31666666666666665</v>
      </c>
      <c r="K112" s="112">
        <v>110000</v>
      </c>
      <c r="L112" s="112">
        <v>1</v>
      </c>
      <c r="M112" s="121">
        <v>0</v>
      </c>
      <c r="N112" s="112">
        <f t="shared" si="10"/>
        <v>110000</v>
      </c>
      <c r="O112" s="112">
        <f t="shared" si="11"/>
        <v>348333.33333333331</v>
      </c>
      <c r="P112" s="114">
        <f t="shared" si="12"/>
        <v>5500</v>
      </c>
      <c r="Q112" s="115">
        <f t="shared" si="13"/>
        <v>5500</v>
      </c>
    </row>
    <row r="113" spans="2:17" x14ac:dyDescent="0.25">
      <c r="B113" s="120">
        <v>111</v>
      </c>
      <c r="C113" s="109" t="s">
        <v>6462</v>
      </c>
      <c r="D113" s="109">
        <v>1200073340</v>
      </c>
      <c r="E113" s="108" t="s">
        <v>1837</v>
      </c>
      <c r="F113" s="109">
        <v>2011</v>
      </c>
      <c r="G113" s="110">
        <v>44389</v>
      </c>
      <c r="H113" s="109">
        <f t="shared" si="8"/>
        <v>10</v>
      </c>
      <c r="I113" s="109">
        <v>3</v>
      </c>
      <c r="J113" s="111">
        <f t="shared" si="9"/>
        <v>0.31666666666666665</v>
      </c>
      <c r="K113" s="112">
        <v>99000</v>
      </c>
      <c r="L113" s="112">
        <v>1</v>
      </c>
      <c r="M113" s="121">
        <v>0</v>
      </c>
      <c r="N113" s="112">
        <f t="shared" si="10"/>
        <v>99000</v>
      </c>
      <c r="O113" s="112">
        <f t="shared" si="11"/>
        <v>313500</v>
      </c>
      <c r="P113" s="114">
        <f t="shared" si="12"/>
        <v>4950</v>
      </c>
      <c r="Q113" s="115">
        <f t="shared" si="13"/>
        <v>4950</v>
      </c>
    </row>
    <row r="114" spans="2:17" x14ac:dyDescent="0.25">
      <c r="B114" s="120">
        <v>112</v>
      </c>
      <c r="C114" s="109" t="s">
        <v>6462</v>
      </c>
      <c r="D114" s="109">
        <v>1200074830</v>
      </c>
      <c r="E114" s="108" t="s">
        <v>1292</v>
      </c>
      <c r="F114" s="109">
        <v>2011</v>
      </c>
      <c r="G114" s="110">
        <v>44389</v>
      </c>
      <c r="H114" s="109">
        <f t="shared" si="8"/>
        <v>10</v>
      </c>
      <c r="I114" s="109">
        <v>3</v>
      </c>
      <c r="J114" s="111">
        <f t="shared" si="9"/>
        <v>0.31666666666666665</v>
      </c>
      <c r="K114" s="112">
        <v>74250</v>
      </c>
      <c r="L114" s="112">
        <v>1</v>
      </c>
      <c r="M114" s="121">
        <v>0</v>
      </c>
      <c r="N114" s="112">
        <f t="shared" si="10"/>
        <v>74250</v>
      </c>
      <c r="O114" s="112">
        <f t="shared" si="11"/>
        <v>235125</v>
      </c>
      <c r="P114" s="114">
        <f t="shared" si="12"/>
        <v>3712.5</v>
      </c>
      <c r="Q114" s="115">
        <f t="shared" si="13"/>
        <v>3712.5</v>
      </c>
    </row>
    <row r="115" spans="2:17" x14ac:dyDescent="0.25">
      <c r="B115" s="120">
        <v>113</v>
      </c>
      <c r="C115" s="109" t="s">
        <v>6462</v>
      </c>
      <c r="D115" s="109">
        <v>1200070960</v>
      </c>
      <c r="E115" s="108" t="s">
        <v>1875</v>
      </c>
      <c r="F115" s="109">
        <v>2011</v>
      </c>
      <c r="G115" s="110">
        <v>44389</v>
      </c>
      <c r="H115" s="109">
        <f t="shared" si="8"/>
        <v>10</v>
      </c>
      <c r="I115" s="109">
        <v>3</v>
      </c>
      <c r="J115" s="111">
        <f t="shared" si="9"/>
        <v>0.31666666666666665</v>
      </c>
      <c r="K115" s="112">
        <v>60000</v>
      </c>
      <c r="L115" s="112">
        <v>1</v>
      </c>
      <c r="M115" s="121">
        <v>0</v>
      </c>
      <c r="N115" s="112">
        <f t="shared" si="10"/>
        <v>60000</v>
      </c>
      <c r="O115" s="112">
        <f t="shared" si="11"/>
        <v>190000</v>
      </c>
      <c r="P115" s="114">
        <f t="shared" si="12"/>
        <v>3000</v>
      </c>
      <c r="Q115" s="115">
        <f t="shared" si="13"/>
        <v>3000</v>
      </c>
    </row>
    <row r="116" spans="2:17" x14ac:dyDescent="0.25">
      <c r="B116" s="120">
        <v>114</v>
      </c>
      <c r="C116" s="109" t="s">
        <v>6462</v>
      </c>
      <c r="D116" s="109">
        <v>1200063500</v>
      </c>
      <c r="E116" s="108" t="s">
        <v>1883</v>
      </c>
      <c r="F116" s="109">
        <v>2011</v>
      </c>
      <c r="G116" s="110">
        <v>44389</v>
      </c>
      <c r="H116" s="109">
        <f t="shared" si="8"/>
        <v>10</v>
      </c>
      <c r="I116" s="109">
        <v>3</v>
      </c>
      <c r="J116" s="111">
        <f t="shared" si="9"/>
        <v>0.31666666666666665</v>
      </c>
      <c r="K116" s="112">
        <v>50000</v>
      </c>
      <c r="L116" s="112">
        <v>1</v>
      </c>
      <c r="M116" s="121">
        <v>0</v>
      </c>
      <c r="N116" s="112">
        <f t="shared" si="10"/>
        <v>50000</v>
      </c>
      <c r="O116" s="112">
        <f t="shared" si="11"/>
        <v>158333.33333333331</v>
      </c>
      <c r="P116" s="114">
        <f t="shared" si="12"/>
        <v>2500</v>
      </c>
      <c r="Q116" s="115">
        <f t="shared" si="13"/>
        <v>2500</v>
      </c>
    </row>
    <row r="117" spans="2:17" x14ac:dyDescent="0.25">
      <c r="B117" s="120">
        <v>115</v>
      </c>
      <c r="C117" s="109" t="s">
        <v>6462</v>
      </c>
      <c r="D117" s="109">
        <v>1200063810</v>
      </c>
      <c r="E117" s="108" t="s">
        <v>1884</v>
      </c>
      <c r="F117" s="109">
        <v>2011</v>
      </c>
      <c r="G117" s="110">
        <v>44389</v>
      </c>
      <c r="H117" s="109">
        <f t="shared" si="8"/>
        <v>10</v>
      </c>
      <c r="I117" s="109">
        <v>3</v>
      </c>
      <c r="J117" s="111">
        <f t="shared" si="9"/>
        <v>0.31666666666666665</v>
      </c>
      <c r="K117" s="112">
        <v>49500</v>
      </c>
      <c r="L117" s="112">
        <v>1</v>
      </c>
      <c r="M117" s="121">
        <v>0</v>
      </c>
      <c r="N117" s="112">
        <f t="shared" si="10"/>
        <v>49500</v>
      </c>
      <c r="O117" s="112">
        <f t="shared" si="11"/>
        <v>156750</v>
      </c>
      <c r="P117" s="114">
        <f t="shared" si="12"/>
        <v>2475</v>
      </c>
      <c r="Q117" s="115">
        <f t="shared" si="13"/>
        <v>2475</v>
      </c>
    </row>
    <row r="118" spans="2:17" x14ac:dyDescent="0.25">
      <c r="B118" s="120">
        <v>116</v>
      </c>
      <c r="C118" s="109" t="s">
        <v>6462</v>
      </c>
      <c r="D118" s="109">
        <v>1200070190</v>
      </c>
      <c r="E118" s="108" t="s">
        <v>1875</v>
      </c>
      <c r="F118" s="109">
        <v>2011</v>
      </c>
      <c r="G118" s="110">
        <v>44389</v>
      </c>
      <c r="H118" s="109">
        <f t="shared" si="8"/>
        <v>10</v>
      </c>
      <c r="I118" s="109">
        <v>3</v>
      </c>
      <c r="J118" s="111">
        <f t="shared" si="9"/>
        <v>0.31666666666666665</v>
      </c>
      <c r="K118" s="112">
        <v>47014</v>
      </c>
      <c r="L118" s="112">
        <v>1</v>
      </c>
      <c r="M118" s="121">
        <v>0</v>
      </c>
      <c r="N118" s="112">
        <f t="shared" si="10"/>
        <v>47014</v>
      </c>
      <c r="O118" s="112">
        <f t="shared" si="11"/>
        <v>148877.66666666666</v>
      </c>
      <c r="P118" s="114">
        <f t="shared" si="12"/>
        <v>2350.7000000000003</v>
      </c>
      <c r="Q118" s="115">
        <f t="shared" si="13"/>
        <v>2350.7000000000003</v>
      </c>
    </row>
    <row r="119" spans="2:17" x14ac:dyDescent="0.25">
      <c r="B119" s="120">
        <v>117</v>
      </c>
      <c r="C119" s="109" t="s">
        <v>6462</v>
      </c>
      <c r="D119" s="109">
        <v>1200074310</v>
      </c>
      <c r="E119" s="108" t="s">
        <v>1885</v>
      </c>
      <c r="F119" s="109">
        <v>2011</v>
      </c>
      <c r="G119" s="110">
        <v>44389</v>
      </c>
      <c r="H119" s="109">
        <f t="shared" si="8"/>
        <v>10</v>
      </c>
      <c r="I119" s="109">
        <v>3</v>
      </c>
      <c r="J119" s="111">
        <f t="shared" si="9"/>
        <v>0.31666666666666665</v>
      </c>
      <c r="K119" s="112">
        <v>37078.800000000003</v>
      </c>
      <c r="L119" s="112">
        <v>1</v>
      </c>
      <c r="M119" s="121">
        <v>0</v>
      </c>
      <c r="N119" s="112">
        <f t="shared" si="10"/>
        <v>37078.800000000003</v>
      </c>
      <c r="O119" s="112">
        <f t="shared" si="11"/>
        <v>117416.2</v>
      </c>
      <c r="P119" s="114">
        <f t="shared" si="12"/>
        <v>1853.9400000000003</v>
      </c>
      <c r="Q119" s="115">
        <f t="shared" si="13"/>
        <v>1853.9400000000003</v>
      </c>
    </row>
    <row r="120" spans="2:17" x14ac:dyDescent="0.25">
      <c r="B120" s="120">
        <v>118</v>
      </c>
      <c r="C120" s="109" t="s">
        <v>6462</v>
      </c>
      <c r="D120" s="109">
        <v>1200057340</v>
      </c>
      <c r="E120" s="108" t="s">
        <v>1866</v>
      </c>
      <c r="F120" s="109">
        <v>2011</v>
      </c>
      <c r="G120" s="110">
        <v>44389</v>
      </c>
      <c r="H120" s="109">
        <f t="shared" si="8"/>
        <v>10</v>
      </c>
      <c r="I120" s="109">
        <v>3</v>
      </c>
      <c r="J120" s="111">
        <f t="shared" si="9"/>
        <v>0.31666666666666665</v>
      </c>
      <c r="K120" s="112">
        <v>34095.5</v>
      </c>
      <c r="L120" s="112">
        <v>1</v>
      </c>
      <c r="M120" s="121">
        <v>0</v>
      </c>
      <c r="N120" s="112">
        <f t="shared" si="10"/>
        <v>34095.5</v>
      </c>
      <c r="O120" s="112">
        <f t="shared" si="11"/>
        <v>107969.08333333333</v>
      </c>
      <c r="P120" s="114">
        <f t="shared" si="12"/>
        <v>1704.7750000000001</v>
      </c>
      <c r="Q120" s="115">
        <f t="shared" si="13"/>
        <v>1704.7750000000001</v>
      </c>
    </row>
    <row r="121" spans="2:17" x14ac:dyDescent="0.25">
      <c r="B121" s="120">
        <v>119</v>
      </c>
      <c r="C121" s="109" t="s">
        <v>6462</v>
      </c>
      <c r="D121" s="109">
        <v>1200073540</v>
      </c>
      <c r="E121" s="108" t="s">
        <v>1886</v>
      </c>
      <c r="F121" s="109">
        <v>2011</v>
      </c>
      <c r="G121" s="110">
        <v>44389</v>
      </c>
      <c r="H121" s="109">
        <f t="shared" si="8"/>
        <v>10</v>
      </c>
      <c r="I121" s="109">
        <v>3</v>
      </c>
      <c r="J121" s="111">
        <f t="shared" si="9"/>
        <v>0.31666666666666665</v>
      </c>
      <c r="K121" s="112">
        <v>20812</v>
      </c>
      <c r="L121" s="112">
        <v>1</v>
      </c>
      <c r="M121" s="121">
        <v>0</v>
      </c>
      <c r="N121" s="112">
        <f t="shared" si="10"/>
        <v>20812</v>
      </c>
      <c r="O121" s="112">
        <f t="shared" si="11"/>
        <v>65904.666666666657</v>
      </c>
      <c r="P121" s="114">
        <f t="shared" si="12"/>
        <v>1040.6000000000001</v>
      </c>
      <c r="Q121" s="115">
        <f t="shared" si="13"/>
        <v>1040.6000000000001</v>
      </c>
    </row>
    <row r="122" spans="2:17" x14ac:dyDescent="0.25">
      <c r="B122" s="120">
        <v>120</v>
      </c>
      <c r="C122" s="109" t="s">
        <v>6462</v>
      </c>
      <c r="D122" s="109">
        <v>1200079540</v>
      </c>
      <c r="E122" s="108" t="s">
        <v>1847</v>
      </c>
      <c r="F122" s="109">
        <v>2011</v>
      </c>
      <c r="G122" s="110">
        <v>44389</v>
      </c>
      <c r="H122" s="109">
        <f t="shared" si="8"/>
        <v>10</v>
      </c>
      <c r="I122" s="109">
        <v>3</v>
      </c>
      <c r="J122" s="111">
        <f t="shared" si="9"/>
        <v>0.31666666666666665</v>
      </c>
      <c r="K122" s="112">
        <v>14987887.050000001</v>
      </c>
      <c r="L122" s="112">
        <v>1</v>
      </c>
      <c r="M122" s="121">
        <v>0</v>
      </c>
      <c r="N122" s="112">
        <f t="shared" si="10"/>
        <v>14987887.050000001</v>
      </c>
      <c r="O122" s="112">
        <f t="shared" si="11"/>
        <v>47461642.325000003</v>
      </c>
      <c r="P122" s="114">
        <f t="shared" si="12"/>
        <v>749394.35250000004</v>
      </c>
      <c r="Q122" s="115">
        <f t="shared" si="13"/>
        <v>749394.35250000004</v>
      </c>
    </row>
    <row r="123" spans="2:17" x14ac:dyDescent="0.25">
      <c r="B123" s="120">
        <v>121</v>
      </c>
      <c r="C123" s="109" t="s">
        <v>6462</v>
      </c>
      <c r="D123" s="109">
        <v>1200075060</v>
      </c>
      <c r="E123" s="108" t="s">
        <v>1887</v>
      </c>
      <c r="F123" s="109">
        <v>2011</v>
      </c>
      <c r="G123" s="110">
        <v>44389</v>
      </c>
      <c r="H123" s="109">
        <f t="shared" si="8"/>
        <v>10</v>
      </c>
      <c r="I123" s="109">
        <v>3</v>
      </c>
      <c r="J123" s="111">
        <f t="shared" si="9"/>
        <v>0.31666666666666665</v>
      </c>
      <c r="K123" s="112">
        <v>1610070</v>
      </c>
      <c r="L123" s="112">
        <v>1</v>
      </c>
      <c r="M123" s="121">
        <v>0</v>
      </c>
      <c r="N123" s="112">
        <f t="shared" si="10"/>
        <v>1610070</v>
      </c>
      <c r="O123" s="112">
        <f t="shared" si="11"/>
        <v>5098555</v>
      </c>
      <c r="P123" s="114">
        <f t="shared" si="12"/>
        <v>80503.5</v>
      </c>
      <c r="Q123" s="115">
        <f t="shared" si="13"/>
        <v>80503.5</v>
      </c>
    </row>
    <row r="124" spans="2:17" x14ac:dyDescent="0.25">
      <c r="B124" s="120">
        <v>122</v>
      </c>
      <c r="C124" s="109" t="s">
        <v>6462</v>
      </c>
      <c r="D124" s="109">
        <v>1200077100</v>
      </c>
      <c r="E124" s="108" t="s">
        <v>1847</v>
      </c>
      <c r="F124" s="109">
        <v>2011</v>
      </c>
      <c r="G124" s="110">
        <v>44389</v>
      </c>
      <c r="H124" s="109">
        <f t="shared" si="8"/>
        <v>10</v>
      </c>
      <c r="I124" s="109">
        <v>3</v>
      </c>
      <c r="J124" s="111">
        <f t="shared" si="9"/>
        <v>0.31666666666666665</v>
      </c>
      <c r="K124" s="112">
        <v>1381011.64</v>
      </c>
      <c r="L124" s="112">
        <v>1</v>
      </c>
      <c r="M124" s="121">
        <v>0</v>
      </c>
      <c r="N124" s="112">
        <f t="shared" si="10"/>
        <v>1381011.64</v>
      </c>
      <c r="O124" s="112">
        <f t="shared" si="11"/>
        <v>4373203.5266666664</v>
      </c>
      <c r="P124" s="114">
        <f t="shared" si="12"/>
        <v>69050.581999999995</v>
      </c>
      <c r="Q124" s="115">
        <f t="shared" si="13"/>
        <v>69050.581999999995</v>
      </c>
    </row>
    <row r="125" spans="2:17" x14ac:dyDescent="0.25">
      <c r="B125" s="120">
        <v>123</v>
      </c>
      <c r="C125" s="109" t="s">
        <v>6462</v>
      </c>
      <c r="D125" s="109">
        <v>1200080760</v>
      </c>
      <c r="E125" s="108" t="s">
        <v>1888</v>
      </c>
      <c r="F125" s="109">
        <v>2011</v>
      </c>
      <c r="G125" s="110">
        <v>44389</v>
      </c>
      <c r="H125" s="109">
        <f t="shared" si="8"/>
        <v>10</v>
      </c>
      <c r="I125" s="109">
        <v>3</v>
      </c>
      <c r="J125" s="111">
        <f t="shared" si="9"/>
        <v>0.31666666666666665</v>
      </c>
      <c r="K125" s="112">
        <v>959453</v>
      </c>
      <c r="L125" s="112">
        <v>1</v>
      </c>
      <c r="M125" s="121">
        <v>0</v>
      </c>
      <c r="N125" s="112">
        <f t="shared" si="10"/>
        <v>959453</v>
      </c>
      <c r="O125" s="112">
        <f t="shared" si="11"/>
        <v>3038267.833333333</v>
      </c>
      <c r="P125" s="114">
        <f t="shared" si="12"/>
        <v>47972.65</v>
      </c>
      <c r="Q125" s="115">
        <f t="shared" si="13"/>
        <v>47972.65</v>
      </c>
    </row>
    <row r="126" spans="2:17" x14ac:dyDescent="0.25">
      <c r="B126" s="120">
        <v>124</v>
      </c>
      <c r="C126" s="109" t="s">
        <v>6462</v>
      </c>
      <c r="D126" s="109">
        <v>1200076320</v>
      </c>
      <c r="E126" s="108" t="s">
        <v>1875</v>
      </c>
      <c r="F126" s="109">
        <v>2011</v>
      </c>
      <c r="G126" s="110">
        <v>44389</v>
      </c>
      <c r="H126" s="109">
        <f t="shared" si="8"/>
        <v>10</v>
      </c>
      <c r="I126" s="109">
        <v>3</v>
      </c>
      <c r="J126" s="111">
        <f t="shared" si="9"/>
        <v>0.31666666666666665</v>
      </c>
      <c r="K126" s="112">
        <v>775407</v>
      </c>
      <c r="L126" s="112">
        <v>1</v>
      </c>
      <c r="M126" s="121">
        <v>0</v>
      </c>
      <c r="N126" s="112">
        <f t="shared" si="10"/>
        <v>775407</v>
      </c>
      <c r="O126" s="112">
        <f t="shared" si="11"/>
        <v>2455455.5</v>
      </c>
      <c r="P126" s="114">
        <f t="shared" si="12"/>
        <v>38770.35</v>
      </c>
      <c r="Q126" s="115">
        <f t="shared" si="13"/>
        <v>38770.35</v>
      </c>
    </row>
    <row r="127" spans="2:17" x14ac:dyDescent="0.25">
      <c r="B127" s="120">
        <v>125</v>
      </c>
      <c r="C127" s="109" t="s">
        <v>6462</v>
      </c>
      <c r="D127" s="109">
        <v>1200079940</v>
      </c>
      <c r="E127" s="108" t="s">
        <v>1837</v>
      </c>
      <c r="F127" s="109">
        <v>2011</v>
      </c>
      <c r="G127" s="110">
        <v>44389</v>
      </c>
      <c r="H127" s="109">
        <f t="shared" si="8"/>
        <v>10</v>
      </c>
      <c r="I127" s="109">
        <v>3</v>
      </c>
      <c r="J127" s="111">
        <f t="shared" si="9"/>
        <v>0.31666666666666665</v>
      </c>
      <c r="K127" s="112">
        <v>764309</v>
      </c>
      <c r="L127" s="112">
        <v>1</v>
      </c>
      <c r="M127" s="121">
        <v>0</v>
      </c>
      <c r="N127" s="112">
        <f t="shared" si="10"/>
        <v>764309</v>
      </c>
      <c r="O127" s="112">
        <f t="shared" si="11"/>
        <v>2420311.833333333</v>
      </c>
      <c r="P127" s="114">
        <f t="shared" si="12"/>
        <v>38215.450000000004</v>
      </c>
      <c r="Q127" s="115">
        <f t="shared" si="13"/>
        <v>38215.450000000004</v>
      </c>
    </row>
    <row r="128" spans="2:17" x14ac:dyDescent="0.25">
      <c r="B128" s="120">
        <v>126</v>
      </c>
      <c r="C128" s="109" t="s">
        <v>6462</v>
      </c>
      <c r="D128" s="109">
        <v>1200077000</v>
      </c>
      <c r="E128" s="108" t="s">
        <v>1837</v>
      </c>
      <c r="F128" s="109">
        <v>2011</v>
      </c>
      <c r="G128" s="110">
        <v>44389</v>
      </c>
      <c r="H128" s="109">
        <f t="shared" si="8"/>
        <v>10</v>
      </c>
      <c r="I128" s="109">
        <v>3</v>
      </c>
      <c r="J128" s="111">
        <f t="shared" si="9"/>
        <v>0.31666666666666665</v>
      </c>
      <c r="K128" s="112">
        <v>665919</v>
      </c>
      <c r="L128" s="112">
        <v>1</v>
      </c>
      <c r="M128" s="121">
        <v>0</v>
      </c>
      <c r="N128" s="112">
        <f t="shared" si="10"/>
        <v>665919</v>
      </c>
      <c r="O128" s="112">
        <f t="shared" si="11"/>
        <v>2108743.5</v>
      </c>
      <c r="P128" s="114">
        <f t="shared" si="12"/>
        <v>33295.950000000004</v>
      </c>
      <c r="Q128" s="115">
        <f t="shared" si="13"/>
        <v>33295.950000000004</v>
      </c>
    </row>
    <row r="129" spans="2:17" x14ac:dyDescent="0.25">
      <c r="B129" s="120">
        <v>127</v>
      </c>
      <c r="C129" s="109" t="s">
        <v>6462</v>
      </c>
      <c r="D129" s="109">
        <v>1200075580</v>
      </c>
      <c r="E129" s="108" t="s">
        <v>1837</v>
      </c>
      <c r="F129" s="109">
        <v>2011</v>
      </c>
      <c r="G129" s="110">
        <v>44389</v>
      </c>
      <c r="H129" s="109">
        <f t="shared" si="8"/>
        <v>10</v>
      </c>
      <c r="I129" s="109">
        <v>3</v>
      </c>
      <c r="J129" s="111">
        <f t="shared" si="9"/>
        <v>0.31666666666666665</v>
      </c>
      <c r="K129" s="112">
        <v>665918.75</v>
      </c>
      <c r="L129" s="112">
        <v>1</v>
      </c>
      <c r="M129" s="121">
        <v>0</v>
      </c>
      <c r="N129" s="112">
        <f t="shared" si="10"/>
        <v>665918.75</v>
      </c>
      <c r="O129" s="112">
        <f t="shared" si="11"/>
        <v>2108742.708333333</v>
      </c>
      <c r="P129" s="114">
        <f t="shared" si="12"/>
        <v>33295.9375</v>
      </c>
      <c r="Q129" s="115">
        <f t="shared" si="13"/>
        <v>33295.9375</v>
      </c>
    </row>
    <row r="130" spans="2:17" x14ac:dyDescent="0.25">
      <c r="B130" s="120">
        <v>128</v>
      </c>
      <c r="C130" s="109" t="s">
        <v>6462</v>
      </c>
      <c r="D130" s="109">
        <v>1200080580</v>
      </c>
      <c r="E130" s="108" t="s">
        <v>1292</v>
      </c>
      <c r="F130" s="109">
        <v>2011</v>
      </c>
      <c r="G130" s="110">
        <v>44389</v>
      </c>
      <c r="H130" s="109">
        <f t="shared" si="8"/>
        <v>10</v>
      </c>
      <c r="I130" s="109">
        <v>3</v>
      </c>
      <c r="J130" s="111">
        <f t="shared" si="9"/>
        <v>0.31666666666666665</v>
      </c>
      <c r="K130" s="112">
        <v>529200</v>
      </c>
      <c r="L130" s="112">
        <v>1</v>
      </c>
      <c r="M130" s="121">
        <v>0</v>
      </c>
      <c r="N130" s="112">
        <f t="shared" si="10"/>
        <v>529200</v>
      </c>
      <c r="O130" s="112">
        <f t="shared" si="11"/>
        <v>1675800</v>
      </c>
      <c r="P130" s="114">
        <f t="shared" si="12"/>
        <v>26460</v>
      </c>
      <c r="Q130" s="115">
        <f t="shared" si="13"/>
        <v>26460</v>
      </c>
    </row>
    <row r="131" spans="2:17" x14ac:dyDescent="0.25">
      <c r="B131" s="120">
        <v>129</v>
      </c>
      <c r="C131" s="109" t="s">
        <v>6462</v>
      </c>
      <c r="D131" s="109">
        <v>1200075330</v>
      </c>
      <c r="E131" s="108" t="s">
        <v>1889</v>
      </c>
      <c r="F131" s="109">
        <v>2011</v>
      </c>
      <c r="G131" s="110">
        <v>44389</v>
      </c>
      <c r="H131" s="109">
        <f t="shared" ref="H131:H194" si="14">YEAR(G131)-F131</f>
        <v>10</v>
      </c>
      <c r="I131" s="109">
        <v>3</v>
      </c>
      <c r="J131" s="111">
        <f t="shared" ref="J131:J194" si="15">(95/I131/100)</f>
        <v>0.31666666666666665</v>
      </c>
      <c r="K131" s="112">
        <v>500000</v>
      </c>
      <c r="L131" s="112">
        <v>1</v>
      </c>
      <c r="M131" s="121">
        <v>0</v>
      </c>
      <c r="N131" s="112">
        <f t="shared" ref="N131:N194" si="16">K131*(1+M131)</f>
        <v>500000</v>
      </c>
      <c r="O131" s="112">
        <f t="shared" ref="O131:O194" si="17">H131*J131*N131</f>
        <v>1583333.3333333333</v>
      </c>
      <c r="P131" s="114">
        <f t="shared" si="12"/>
        <v>25000</v>
      </c>
      <c r="Q131" s="115">
        <f t="shared" si="13"/>
        <v>25000</v>
      </c>
    </row>
    <row r="132" spans="2:17" x14ac:dyDescent="0.25">
      <c r="B132" s="120">
        <v>130</v>
      </c>
      <c r="C132" s="109" t="s">
        <v>6462</v>
      </c>
      <c r="D132" s="109">
        <v>1200077280</v>
      </c>
      <c r="E132" s="108" t="s">
        <v>1837</v>
      </c>
      <c r="F132" s="109">
        <v>2011</v>
      </c>
      <c r="G132" s="110">
        <v>44389</v>
      </c>
      <c r="H132" s="109">
        <f t="shared" si="14"/>
        <v>10</v>
      </c>
      <c r="I132" s="109">
        <v>3</v>
      </c>
      <c r="J132" s="111">
        <f t="shared" si="15"/>
        <v>0.31666666666666665</v>
      </c>
      <c r="K132" s="112">
        <v>463000</v>
      </c>
      <c r="L132" s="112">
        <v>1</v>
      </c>
      <c r="M132" s="121">
        <v>0</v>
      </c>
      <c r="N132" s="112">
        <f t="shared" si="16"/>
        <v>463000</v>
      </c>
      <c r="O132" s="112">
        <f t="shared" si="17"/>
        <v>1466166.6666666665</v>
      </c>
      <c r="P132" s="114">
        <f t="shared" ref="P132:P195" si="18">IF(N132-O132&lt;=0,5%*N132,N132-O132)</f>
        <v>23150</v>
      </c>
      <c r="Q132" s="115">
        <f t="shared" ref="Q132:Q195" si="19">IF(P132=N132*5%,P132,P132*0.9)</f>
        <v>23150</v>
      </c>
    </row>
    <row r="133" spans="2:17" x14ac:dyDescent="0.25">
      <c r="B133" s="120">
        <v>131</v>
      </c>
      <c r="C133" s="109" t="s">
        <v>6462</v>
      </c>
      <c r="D133" s="109">
        <v>1200079510</v>
      </c>
      <c r="E133" s="108" t="s">
        <v>1847</v>
      </c>
      <c r="F133" s="109">
        <v>2011</v>
      </c>
      <c r="G133" s="110">
        <v>44389</v>
      </c>
      <c r="H133" s="109">
        <f t="shared" si="14"/>
        <v>10</v>
      </c>
      <c r="I133" s="109">
        <v>3</v>
      </c>
      <c r="J133" s="111">
        <f t="shared" si="15"/>
        <v>0.31666666666666665</v>
      </c>
      <c r="K133" s="112">
        <v>352076.86</v>
      </c>
      <c r="L133" s="112">
        <v>1</v>
      </c>
      <c r="M133" s="121">
        <v>0</v>
      </c>
      <c r="N133" s="112">
        <f t="shared" si="16"/>
        <v>352076.86</v>
      </c>
      <c r="O133" s="112">
        <f t="shared" si="17"/>
        <v>1114910.0566666666</v>
      </c>
      <c r="P133" s="114">
        <f t="shared" si="18"/>
        <v>17603.843000000001</v>
      </c>
      <c r="Q133" s="115">
        <f t="shared" si="19"/>
        <v>17603.843000000001</v>
      </c>
    </row>
    <row r="134" spans="2:17" x14ac:dyDescent="0.25">
      <c r="B134" s="120">
        <v>132</v>
      </c>
      <c r="C134" s="109" t="s">
        <v>6462</v>
      </c>
      <c r="D134" s="109">
        <v>1200080220</v>
      </c>
      <c r="E134" s="108" t="s">
        <v>1837</v>
      </c>
      <c r="F134" s="109">
        <v>2011</v>
      </c>
      <c r="G134" s="110">
        <v>44389</v>
      </c>
      <c r="H134" s="109">
        <f t="shared" si="14"/>
        <v>10</v>
      </c>
      <c r="I134" s="109">
        <v>3</v>
      </c>
      <c r="J134" s="111">
        <f t="shared" si="15"/>
        <v>0.31666666666666665</v>
      </c>
      <c r="K134" s="112">
        <v>180000</v>
      </c>
      <c r="L134" s="112">
        <v>1</v>
      </c>
      <c r="M134" s="121">
        <v>0</v>
      </c>
      <c r="N134" s="112">
        <f t="shared" si="16"/>
        <v>180000</v>
      </c>
      <c r="O134" s="112">
        <f t="shared" si="17"/>
        <v>570000</v>
      </c>
      <c r="P134" s="114">
        <f t="shared" si="18"/>
        <v>9000</v>
      </c>
      <c r="Q134" s="115">
        <f t="shared" si="19"/>
        <v>9000</v>
      </c>
    </row>
    <row r="135" spans="2:17" x14ac:dyDescent="0.25">
      <c r="B135" s="120">
        <v>133</v>
      </c>
      <c r="C135" s="109" t="s">
        <v>6462</v>
      </c>
      <c r="D135" s="109">
        <v>1200075950</v>
      </c>
      <c r="E135" s="108" t="s">
        <v>1890</v>
      </c>
      <c r="F135" s="109">
        <v>2011</v>
      </c>
      <c r="G135" s="110">
        <v>44389</v>
      </c>
      <c r="H135" s="109">
        <f t="shared" si="14"/>
        <v>10</v>
      </c>
      <c r="I135" s="109">
        <v>3</v>
      </c>
      <c r="J135" s="111">
        <f t="shared" si="15"/>
        <v>0.31666666666666665</v>
      </c>
      <c r="K135" s="112">
        <v>165208.56</v>
      </c>
      <c r="L135" s="112">
        <v>1</v>
      </c>
      <c r="M135" s="121">
        <v>0</v>
      </c>
      <c r="N135" s="112">
        <f t="shared" si="16"/>
        <v>165208.56</v>
      </c>
      <c r="O135" s="112">
        <f t="shared" si="17"/>
        <v>523160.43999999994</v>
      </c>
      <c r="P135" s="114">
        <f t="shared" si="18"/>
        <v>8260.4279999999999</v>
      </c>
      <c r="Q135" s="115">
        <f t="shared" si="19"/>
        <v>8260.4279999999999</v>
      </c>
    </row>
    <row r="136" spans="2:17" x14ac:dyDescent="0.25">
      <c r="B136" s="120">
        <v>134</v>
      </c>
      <c r="C136" s="109" t="s">
        <v>6462</v>
      </c>
      <c r="D136" s="109">
        <v>1200076940</v>
      </c>
      <c r="E136" s="108" t="s">
        <v>1891</v>
      </c>
      <c r="F136" s="109">
        <v>2011</v>
      </c>
      <c r="G136" s="110">
        <v>44389</v>
      </c>
      <c r="H136" s="109">
        <f t="shared" si="14"/>
        <v>10</v>
      </c>
      <c r="I136" s="109">
        <v>3</v>
      </c>
      <c r="J136" s="111">
        <f t="shared" si="15"/>
        <v>0.31666666666666665</v>
      </c>
      <c r="K136" s="112">
        <v>85250</v>
      </c>
      <c r="L136" s="112">
        <v>1</v>
      </c>
      <c r="M136" s="121">
        <v>0</v>
      </c>
      <c r="N136" s="112">
        <f t="shared" si="16"/>
        <v>85250</v>
      </c>
      <c r="O136" s="112">
        <f t="shared" si="17"/>
        <v>269958.33333333331</v>
      </c>
      <c r="P136" s="114">
        <f t="shared" si="18"/>
        <v>4262.5</v>
      </c>
      <c r="Q136" s="115">
        <f t="shared" si="19"/>
        <v>4262.5</v>
      </c>
    </row>
    <row r="137" spans="2:17" x14ac:dyDescent="0.25">
      <c r="B137" s="120">
        <v>135</v>
      </c>
      <c r="C137" s="109" t="s">
        <v>6462</v>
      </c>
      <c r="D137" s="109">
        <v>1200081280</v>
      </c>
      <c r="E137" s="108" t="s">
        <v>1292</v>
      </c>
      <c r="F137" s="109">
        <v>2011</v>
      </c>
      <c r="G137" s="110">
        <v>44389</v>
      </c>
      <c r="H137" s="109">
        <f t="shared" si="14"/>
        <v>10</v>
      </c>
      <c r="I137" s="109">
        <v>3</v>
      </c>
      <c r="J137" s="111">
        <f t="shared" si="15"/>
        <v>0.31666666666666665</v>
      </c>
      <c r="K137" s="112">
        <v>77400</v>
      </c>
      <c r="L137" s="112">
        <v>1</v>
      </c>
      <c r="M137" s="121">
        <v>0</v>
      </c>
      <c r="N137" s="112">
        <f t="shared" si="16"/>
        <v>77400</v>
      </c>
      <c r="O137" s="112">
        <f t="shared" si="17"/>
        <v>245100</v>
      </c>
      <c r="P137" s="114">
        <f t="shared" si="18"/>
        <v>3870</v>
      </c>
      <c r="Q137" s="115">
        <f t="shared" si="19"/>
        <v>3870</v>
      </c>
    </row>
    <row r="138" spans="2:17" x14ac:dyDescent="0.25">
      <c r="B138" s="120">
        <v>136</v>
      </c>
      <c r="C138" s="109" t="s">
        <v>6462</v>
      </c>
      <c r="D138" s="109">
        <v>1200078020</v>
      </c>
      <c r="E138" s="108" t="s">
        <v>1875</v>
      </c>
      <c r="F138" s="109">
        <v>2011</v>
      </c>
      <c r="G138" s="110">
        <v>44389</v>
      </c>
      <c r="H138" s="109">
        <f t="shared" si="14"/>
        <v>10</v>
      </c>
      <c r="I138" s="109">
        <v>3</v>
      </c>
      <c r="J138" s="111">
        <f t="shared" si="15"/>
        <v>0.31666666666666665</v>
      </c>
      <c r="K138" s="112">
        <v>75000</v>
      </c>
      <c r="L138" s="112">
        <v>1</v>
      </c>
      <c r="M138" s="121">
        <v>0</v>
      </c>
      <c r="N138" s="112">
        <f t="shared" si="16"/>
        <v>75000</v>
      </c>
      <c r="O138" s="112">
        <f t="shared" si="17"/>
        <v>237500</v>
      </c>
      <c r="P138" s="114">
        <f t="shared" si="18"/>
        <v>3750</v>
      </c>
      <c r="Q138" s="115">
        <f t="shared" si="19"/>
        <v>3750</v>
      </c>
    </row>
    <row r="139" spans="2:17" x14ac:dyDescent="0.25">
      <c r="B139" s="120">
        <v>137</v>
      </c>
      <c r="C139" s="109" t="s">
        <v>6462</v>
      </c>
      <c r="D139" s="109">
        <v>1200080170</v>
      </c>
      <c r="E139" s="108" t="s">
        <v>1837</v>
      </c>
      <c r="F139" s="109">
        <v>2011</v>
      </c>
      <c r="G139" s="110">
        <v>44389</v>
      </c>
      <c r="H139" s="109">
        <f t="shared" si="14"/>
        <v>10</v>
      </c>
      <c r="I139" s="109">
        <v>3</v>
      </c>
      <c r="J139" s="111">
        <f t="shared" si="15"/>
        <v>0.31666666666666665</v>
      </c>
      <c r="K139" s="112">
        <v>75000</v>
      </c>
      <c r="L139" s="112">
        <v>1</v>
      </c>
      <c r="M139" s="121">
        <v>0</v>
      </c>
      <c r="N139" s="112">
        <f t="shared" si="16"/>
        <v>75000</v>
      </c>
      <c r="O139" s="112">
        <f t="shared" si="17"/>
        <v>237500</v>
      </c>
      <c r="P139" s="114">
        <f t="shared" si="18"/>
        <v>3750</v>
      </c>
      <c r="Q139" s="115">
        <f t="shared" si="19"/>
        <v>3750</v>
      </c>
    </row>
    <row r="140" spans="2:17" x14ac:dyDescent="0.25">
      <c r="B140" s="120">
        <v>138</v>
      </c>
      <c r="C140" s="109" t="s">
        <v>6462</v>
      </c>
      <c r="D140" s="109">
        <v>1200077150</v>
      </c>
      <c r="E140" s="108" t="s">
        <v>1892</v>
      </c>
      <c r="F140" s="109">
        <v>2011</v>
      </c>
      <c r="G140" s="110">
        <v>44389</v>
      </c>
      <c r="H140" s="109">
        <f t="shared" si="14"/>
        <v>10</v>
      </c>
      <c r="I140" s="109">
        <v>3</v>
      </c>
      <c r="J140" s="111">
        <f t="shared" si="15"/>
        <v>0.31666666666666665</v>
      </c>
      <c r="K140" s="112">
        <v>55000</v>
      </c>
      <c r="L140" s="112">
        <v>1</v>
      </c>
      <c r="M140" s="121">
        <v>0</v>
      </c>
      <c r="N140" s="112">
        <f t="shared" si="16"/>
        <v>55000</v>
      </c>
      <c r="O140" s="112">
        <f t="shared" si="17"/>
        <v>174166.66666666666</v>
      </c>
      <c r="P140" s="114">
        <f t="shared" si="18"/>
        <v>2750</v>
      </c>
      <c r="Q140" s="115">
        <f t="shared" si="19"/>
        <v>2750</v>
      </c>
    </row>
    <row r="141" spans="2:17" x14ac:dyDescent="0.25">
      <c r="B141" s="120">
        <v>139</v>
      </c>
      <c r="C141" s="109" t="s">
        <v>6462</v>
      </c>
      <c r="D141" s="109">
        <v>1200080180</v>
      </c>
      <c r="E141" s="108" t="s">
        <v>1893</v>
      </c>
      <c r="F141" s="109">
        <v>2011</v>
      </c>
      <c r="G141" s="110">
        <v>44389</v>
      </c>
      <c r="H141" s="109">
        <f t="shared" si="14"/>
        <v>10</v>
      </c>
      <c r="I141" s="109">
        <v>3</v>
      </c>
      <c r="J141" s="111">
        <f t="shared" si="15"/>
        <v>0.31666666666666665</v>
      </c>
      <c r="K141" s="112">
        <v>11000</v>
      </c>
      <c r="L141" s="112">
        <v>1</v>
      </c>
      <c r="M141" s="121">
        <v>0</v>
      </c>
      <c r="N141" s="112">
        <f t="shared" si="16"/>
        <v>11000</v>
      </c>
      <c r="O141" s="112">
        <f t="shared" si="17"/>
        <v>34833.333333333328</v>
      </c>
      <c r="P141" s="114">
        <f t="shared" si="18"/>
        <v>550</v>
      </c>
      <c r="Q141" s="115">
        <f t="shared" si="19"/>
        <v>550</v>
      </c>
    </row>
    <row r="142" spans="2:17" x14ac:dyDescent="0.25">
      <c r="B142" s="120">
        <v>140</v>
      </c>
      <c r="C142" s="109" t="s">
        <v>6462</v>
      </c>
      <c r="D142" s="109">
        <v>1200088810</v>
      </c>
      <c r="E142" s="108" t="s">
        <v>1847</v>
      </c>
      <c r="F142" s="109">
        <v>2011</v>
      </c>
      <c r="G142" s="110">
        <v>44389</v>
      </c>
      <c r="H142" s="109">
        <f t="shared" si="14"/>
        <v>10</v>
      </c>
      <c r="I142" s="109">
        <v>3</v>
      </c>
      <c r="J142" s="111">
        <f t="shared" si="15"/>
        <v>0.31666666666666665</v>
      </c>
      <c r="K142" s="112">
        <v>7337424.8399999999</v>
      </c>
      <c r="L142" s="112">
        <v>1</v>
      </c>
      <c r="M142" s="121">
        <v>0</v>
      </c>
      <c r="N142" s="112">
        <f t="shared" si="16"/>
        <v>7337424.8399999999</v>
      </c>
      <c r="O142" s="112">
        <f t="shared" si="17"/>
        <v>23235178.66</v>
      </c>
      <c r="P142" s="114">
        <f t="shared" si="18"/>
        <v>366871.24200000003</v>
      </c>
      <c r="Q142" s="115">
        <f t="shared" si="19"/>
        <v>366871.24200000003</v>
      </c>
    </row>
    <row r="143" spans="2:17" x14ac:dyDescent="0.25">
      <c r="B143" s="120">
        <v>141</v>
      </c>
      <c r="C143" s="109" t="s">
        <v>6462</v>
      </c>
      <c r="D143" s="109">
        <v>1200083690</v>
      </c>
      <c r="E143" s="108" t="s">
        <v>1894</v>
      </c>
      <c r="F143" s="109">
        <v>2011</v>
      </c>
      <c r="G143" s="110">
        <v>44389</v>
      </c>
      <c r="H143" s="109">
        <f t="shared" si="14"/>
        <v>10</v>
      </c>
      <c r="I143" s="109">
        <v>3</v>
      </c>
      <c r="J143" s="111">
        <f t="shared" si="15"/>
        <v>0.31666666666666665</v>
      </c>
      <c r="K143" s="112">
        <v>1918908</v>
      </c>
      <c r="L143" s="112">
        <v>1</v>
      </c>
      <c r="M143" s="121">
        <v>0</v>
      </c>
      <c r="N143" s="112">
        <f t="shared" si="16"/>
        <v>1918908</v>
      </c>
      <c r="O143" s="112">
        <f t="shared" si="17"/>
        <v>6076542</v>
      </c>
      <c r="P143" s="114">
        <f t="shared" si="18"/>
        <v>95945.400000000009</v>
      </c>
      <c r="Q143" s="115">
        <f t="shared" si="19"/>
        <v>95945.400000000009</v>
      </c>
    </row>
    <row r="144" spans="2:17" x14ac:dyDescent="0.25">
      <c r="B144" s="120">
        <v>142</v>
      </c>
      <c r="C144" s="109" t="s">
        <v>6462</v>
      </c>
      <c r="D144" s="109">
        <v>1200083680</v>
      </c>
      <c r="E144" s="108" t="s">
        <v>1894</v>
      </c>
      <c r="F144" s="109">
        <v>2011</v>
      </c>
      <c r="G144" s="110">
        <v>44389</v>
      </c>
      <c r="H144" s="109">
        <f t="shared" si="14"/>
        <v>10</v>
      </c>
      <c r="I144" s="109">
        <v>3</v>
      </c>
      <c r="J144" s="111">
        <f t="shared" si="15"/>
        <v>0.31666666666666665</v>
      </c>
      <c r="K144" s="112">
        <v>1530494</v>
      </c>
      <c r="L144" s="112">
        <v>1</v>
      </c>
      <c r="M144" s="121">
        <v>0</v>
      </c>
      <c r="N144" s="112">
        <f t="shared" si="16"/>
        <v>1530494</v>
      </c>
      <c r="O144" s="112">
        <f t="shared" si="17"/>
        <v>4846564.333333333</v>
      </c>
      <c r="P144" s="114">
        <f t="shared" si="18"/>
        <v>76524.7</v>
      </c>
      <c r="Q144" s="115">
        <f t="shared" si="19"/>
        <v>76524.7</v>
      </c>
    </row>
    <row r="145" spans="2:17" x14ac:dyDescent="0.25">
      <c r="B145" s="120">
        <v>143</v>
      </c>
      <c r="C145" s="109" t="s">
        <v>6462</v>
      </c>
      <c r="D145" s="109">
        <v>1200083700</v>
      </c>
      <c r="E145" s="108" t="s">
        <v>1895</v>
      </c>
      <c r="F145" s="109">
        <v>2011</v>
      </c>
      <c r="G145" s="110">
        <v>44389</v>
      </c>
      <c r="H145" s="109">
        <f t="shared" si="14"/>
        <v>10</v>
      </c>
      <c r="I145" s="109">
        <v>3</v>
      </c>
      <c r="J145" s="111">
        <f t="shared" si="15"/>
        <v>0.31666666666666665</v>
      </c>
      <c r="K145" s="112">
        <v>693629</v>
      </c>
      <c r="L145" s="112">
        <v>1</v>
      </c>
      <c r="M145" s="121">
        <v>0</v>
      </c>
      <c r="N145" s="112">
        <f t="shared" si="16"/>
        <v>693629</v>
      </c>
      <c r="O145" s="112">
        <f t="shared" si="17"/>
        <v>2196491.833333333</v>
      </c>
      <c r="P145" s="114">
        <f t="shared" si="18"/>
        <v>34681.450000000004</v>
      </c>
      <c r="Q145" s="115">
        <f t="shared" si="19"/>
        <v>34681.450000000004</v>
      </c>
    </row>
    <row r="146" spans="2:17" x14ac:dyDescent="0.25">
      <c r="B146" s="120">
        <v>144</v>
      </c>
      <c r="C146" s="109" t="s">
        <v>6462</v>
      </c>
      <c r="D146" s="109">
        <v>1200091740</v>
      </c>
      <c r="E146" s="108" t="s">
        <v>1896</v>
      </c>
      <c r="F146" s="109">
        <v>2011</v>
      </c>
      <c r="G146" s="110">
        <v>44389</v>
      </c>
      <c r="H146" s="109">
        <f t="shared" si="14"/>
        <v>10</v>
      </c>
      <c r="I146" s="109">
        <v>3</v>
      </c>
      <c r="J146" s="111">
        <f t="shared" si="15"/>
        <v>0.31666666666666665</v>
      </c>
      <c r="K146" s="112">
        <v>275720</v>
      </c>
      <c r="L146" s="112">
        <v>1</v>
      </c>
      <c r="M146" s="121">
        <v>0</v>
      </c>
      <c r="N146" s="112">
        <f t="shared" si="16"/>
        <v>275720</v>
      </c>
      <c r="O146" s="112">
        <f t="shared" si="17"/>
        <v>873113.33333333326</v>
      </c>
      <c r="P146" s="114">
        <f t="shared" si="18"/>
        <v>13786</v>
      </c>
      <c r="Q146" s="115">
        <f t="shared" si="19"/>
        <v>13786</v>
      </c>
    </row>
    <row r="147" spans="2:17" x14ac:dyDescent="0.25">
      <c r="B147" s="120">
        <v>145</v>
      </c>
      <c r="C147" s="109" t="s">
        <v>6462</v>
      </c>
      <c r="D147" s="109">
        <v>1200092210</v>
      </c>
      <c r="E147" s="108" t="s">
        <v>1897</v>
      </c>
      <c r="F147" s="109">
        <v>2011</v>
      </c>
      <c r="G147" s="110">
        <v>44389</v>
      </c>
      <c r="H147" s="109">
        <f t="shared" si="14"/>
        <v>10</v>
      </c>
      <c r="I147" s="109">
        <v>3</v>
      </c>
      <c r="J147" s="111">
        <f t="shared" si="15"/>
        <v>0.31666666666666665</v>
      </c>
      <c r="K147" s="112">
        <v>272000</v>
      </c>
      <c r="L147" s="112">
        <v>1</v>
      </c>
      <c r="M147" s="121">
        <v>0</v>
      </c>
      <c r="N147" s="112">
        <f t="shared" si="16"/>
        <v>272000</v>
      </c>
      <c r="O147" s="112">
        <f t="shared" si="17"/>
        <v>861333.33333333326</v>
      </c>
      <c r="P147" s="114">
        <f t="shared" si="18"/>
        <v>13600</v>
      </c>
      <c r="Q147" s="115">
        <f t="shared" si="19"/>
        <v>13600</v>
      </c>
    </row>
    <row r="148" spans="2:17" x14ac:dyDescent="0.25">
      <c r="B148" s="120">
        <v>146</v>
      </c>
      <c r="C148" s="109" t="s">
        <v>6462</v>
      </c>
      <c r="D148" s="109">
        <v>1200092220</v>
      </c>
      <c r="E148" s="108" t="s">
        <v>1898</v>
      </c>
      <c r="F148" s="109">
        <v>2011</v>
      </c>
      <c r="G148" s="110">
        <v>44389</v>
      </c>
      <c r="H148" s="109">
        <f t="shared" si="14"/>
        <v>10</v>
      </c>
      <c r="I148" s="109">
        <v>3</v>
      </c>
      <c r="J148" s="111">
        <f t="shared" si="15"/>
        <v>0.31666666666666665</v>
      </c>
      <c r="K148" s="112">
        <v>84700</v>
      </c>
      <c r="L148" s="112">
        <v>1</v>
      </c>
      <c r="M148" s="121">
        <v>0</v>
      </c>
      <c r="N148" s="112">
        <f t="shared" si="16"/>
        <v>84700</v>
      </c>
      <c r="O148" s="112">
        <f t="shared" si="17"/>
        <v>268216.66666666663</v>
      </c>
      <c r="P148" s="114">
        <f t="shared" si="18"/>
        <v>4235</v>
      </c>
      <c r="Q148" s="115">
        <f t="shared" si="19"/>
        <v>4235</v>
      </c>
    </row>
    <row r="149" spans="2:17" x14ac:dyDescent="0.25">
      <c r="B149" s="120">
        <v>147</v>
      </c>
      <c r="C149" s="109" t="s">
        <v>6462</v>
      </c>
      <c r="D149" s="109">
        <v>1200087750</v>
      </c>
      <c r="E149" s="108" t="s">
        <v>1899</v>
      </c>
      <c r="F149" s="109">
        <v>2011</v>
      </c>
      <c r="G149" s="110">
        <v>44389</v>
      </c>
      <c r="H149" s="109">
        <f t="shared" si="14"/>
        <v>10</v>
      </c>
      <c r="I149" s="109">
        <v>3</v>
      </c>
      <c r="J149" s="111">
        <f t="shared" si="15"/>
        <v>0.31666666666666665</v>
      </c>
      <c r="K149" s="112">
        <v>77500</v>
      </c>
      <c r="L149" s="112">
        <v>1</v>
      </c>
      <c r="M149" s="121">
        <v>0</v>
      </c>
      <c r="N149" s="112">
        <f t="shared" si="16"/>
        <v>77500</v>
      </c>
      <c r="O149" s="112">
        <f t="shared" si="17"/>
        <v>245416.66666666666</v>
      </c>
      <c r="P149" s="114">
        <f t="shared" si="18"/>
        <v>3875</v>
      </c>
      <c r="Q149" s="115">
        <f t="shared" si="19"/>
        <v>3875</v>
      </c>
    </row>
    <row r="150" spans="2:17" x14ac:dyDescent="0.25">
      <c r="B150" s="120">
        <v>148</v>
      </c>
      <c r="C150" s="109" t="s">
        <v>6462</v>
      </c>
      <c r="D150" s="109">
        <v>1200093040</v>
      </c>
      <c r="E150" s="108" t="s">
        <v>1900</v>
      </c>
      <c r="F150" s="109">
        <v>2011</v>
      </c>
      <c r="G150" s="110">
        <v>44389</v>
      </c>
      <c r="H150" s="109">
        <f t="shared" si="14"/>
        <v>10</v>
      </c>
      <c r="I150" s="109">
        <v>3</v>
      </c>
      <c r="J150" s="111">
        <f t="shared" si="15"/>
        <v>0.31666666666666665</v>
      </c>
      <c r="K150" s="112">
        <v>42750</v>
      </c>
      <c r="L150" s="112">
        <v>1</v>
      </c>
      <c r="M150" s="121">
        <v>0</v>
      </c>
      <c r="N150" s="112">
        <f t="shared" si="16"/>
        <v>42750</v>
      </c>
      <c r="O150" s="112">
        <f t="shared" si="17"/>
        <v>135375</v>
      </c>
      <c r="P150" s="114">
        <f t="shared" si="18"/>
        <v>2137.5</v>
      </c>
      <c r="Q150" s="115">
        <f t="shared" si="19"/>
        <v>2137.5</v>
      </c>
    </row>
    <row r="151" spans="2:17" x14ac:dyDescent="0.25">
      <c r="B151" s="120">
        <v>149</v>
      </c>
      <c r="C151" s="109" t="s">
        <v>6462</v>
      </c>
      <c r="D151" s="109">
        <v>1200099330</v>
      </c>
      <c r="E151" s="108" t="s">
        <v>1847</v>
      </c>
      <c r="F151" s="109">
        <v>2012</v>
      </c>
      <c r="G151" s="110">
        <v>44389</v>
      </c>
      <c r="H151" s="109">
        <f t="shared" si="14"/>
        <v>9</v>
      </c>
      <c r="I151" s="109">
        <v>3</v>
      </c>
      <c r="J151" s="111">
        <f t="shared" si="15"/>
        <v>0.31666666666666665</v>
      </c>
      <c r="K151" s="112">
        <v>10845567.27</v>
      </c>
      <c r="L151" s="112">
        <v>1</v>
      </c>
      <c r="M151" s="121">
        <v>0</v>
      </c>
      <c r="N151" s="112">
        <f t="shared" si="16"/>
        <v>10845567.27</v>
      </c>
      <c r="O151" s="112">
        <f t="shared" si="17"/>
        <v>30909866.719499994</v>
      </c>
      <c r="P151" s="114">
        <f t="shared" si="18"/>
        <v>542278.36349999998</v>
      </c>
      <c r="Q151" s="115">
        <f t="shared" si="19"/>
        <v>542278.36349999998</v>
      </c>
    </row>
    <row r="152" spans="2:17" x14ac:dyDescent="0.25">
      <c r="B152" s="120">
        <v>150</v>
      </c>
      <c r="C152" s="109" t="s">
        <v>6462</v>
      </c>
      <c r="D152" s="109">
        <v>1200096050</v>
      </c>
      <c r="E152" s="108" t="s">
        <v>1901</v>
      </c>
      <c r="F152" s="109">
        <v>2012</v>
      </c>
      <c r="G152" s="110">
        <v>44389</v>
      </c>
      <c r="H152" s="109">
        <f t="shared" si="14"/>
        <v>9</v>
      </c>
      <c r="I152" s="109">
        <v>3</v>
      </c>
      <c r="J152" s="111">
        <f t="shared" si="15"/>
        <v>0.31666666666666665</v>
      </c>
      <c r="K152" s="112">
        <v>1414245.7</v>
      </c>
      <c r="L152" s="112">
        <v>1</v>
      </c>
      <c r="M152" s="121">
        <v>0</v>
      </c>
      <c r="N152" s="112">
        <f t="shared" si="16"/>
        <v>1414245.7</v>
      </c>
      <c r="O152" s="112">
        <f t="shared" si="17"/>
        <v>4030600.2449999992</v>
      </c>
      <c r="P152" s="114">
        <f t="shared" si="18"/>
        <v>70712.285000000003</v>
      </c>
      <c r="Q152" s="115">
        <f t="shared" si="19"/>
        <v>70712.285000000003</v>
      </c>
    </row>
    <row r="153" spans="2:17" x14ac:dyDescent="0.25">
      <c r="B153" s="120">
        <v>151</v>
      </c>
      <c r="C153" s="109" t="s">
        <v>6462</v>
      </c>
      <c r="D153" s="109">
        <v>1200104260</v>
      </c>
      <c r="E153" s="108" t="s">
        <v>1902</v>
      </c>
      <c r="F153" s="109">
        <v>2012</v>
      </c>
      <c r="G153" s="110">
        <v>44389</v>
      </c>
      <c r="H153" s="109">
        <f t="shared" si="14"/>
        <v>9</v>
      </c>
      <c r="I153" s="109">
        <v>3</v>
      </c>
      <c r="J153" s="111">
        <f t="shared" si="15"/>
        <v>0.31666666666666665</v>
      </c>
      <c r="K153" s="112">
        <v>1297450</v>
      </c>
      <c r="L153" s="112">
        <v>1</v>
      </c>
      <c r="M153" s="121">
        <v>0</v>
      </c>
      <c r="N153" s="112">
        <f t="shared" si="16"/>
        <v>1297450</v>
      </c>
      <c r="O153" s="112">
        <f t="shared" si="17"/>
        <v>3697732.4999999995</v>
      </c>
      <c r="P153" s="114">
        <f t="shared" si="18"/>
        <v>64872.5</v>
      </c>
      <c r="Q153" s="115">
        <f t="shared" si="19"/>
        <v>64872.5</v>
      </c>
    </row>
    <row r="154" spans="2:17" x14ac:dyDescent="0.25">
      <c r="B154" s="120">
        <v>152</v>
      </c>
      <c r="C154" s="109" t="s">
        <v>6462</v>
      </c>
      <c r="D154" s="109">
        <v>1200098440</v>
      </c>
      <c r="E154" s="108" t="s">
        <v>1903</v>
      </c>
      <c r="F154" s="109">
        <v>2012</v>
      </c>
      <c r="G154" s="110">
        <v>44389</v>
      </c>
      <c r="H154" s="109">
        <f t="shared" si="14"/>
        <v>9</v>
      </c>
      <c r="I154" s="109">
        <v>3</v>
      </c>
      <c r="J154" s="111">
        <f t="shared" si="15"/>
        <v>0.31666666666666665</v>
      </c>
      <c r="K154" s="112">
        <v>610802</v>
      </c>
      <c r="L154" s="112">
        <v>1</v>
      </c>
      <c r="M154" s="121">
        <v>0</v>
      </c>
      <c r="N154" s="112">
        <f t="shared" si="16"/>
        <v>610802</v>
      </c>
      <c r="O154" s="112">
        <f t="shared" si="17"/>
        <v>1740785.6999999997</v>
      </c>
      <c r="P154" s="114">
        <f t="shared" si="18"/>
        <v>30540.100000000002</v>
      </c>
      <c r="Q154" s="115">
        <f t="shared" si="19"/>
        <v>30540.100000000002</v>
      </c>
    </row>
    <row r="155" spans="2:17" x14ac:dyDescent="0.25">
      <c r="B155" s="120">
        <v>153</v>
      </c>
      <c r="C155" s="109" t="s">
        <v>6462</v>
      </c>
      <c r="D155" s="109">
        <v>1200092870</v>
      </c>
      <c r="E155" s="108" t="s">
        <v>1904</v>
      </c>
      <c r="F155" s="109">
        <v>2012</v>
      </c>
      <c r="G155" s="110">
        <v>44389</v>
      </c>
      <c r="H155" s="109">
        <f t="shared" si="14"/>
        <v>9</v>
      </c>
      <c r="I155" s="109">
        <v>3</v>
      </c>
      <c r="J155" s="111">
        <f t="shared" si="15"/>
        <v>0.31666666666666665</v>
      </c>
      <c r="K155" s="112">
        <v>577500</v>
      </c>
      <c r="L155" s="112">
        <v>1</v>
      </c>
      <c r="M155" s="121">
        <v>0</v>
      </c>
      <c r="N155" s="112">
        <f t="shared" si="16"/>
        <v>577500</v>
      </c>
      <c r="O155" s="112">
        <f t="shared" si="17"/>
        <v>1645874.9999999998</v>
      </c>
      <c r="P155" s="114">
        <f t="shared" si="18"/>
        <v>28875</v>
      </c>
      <c r="Q155" s="115">
        <f t="shared" si="19"/>
        <v>28875</v>
      </c>
    </row>
    <row r="156" spans="2:17" x14ac:dyDescent="0.25">
      <c r="B156" s="120">
        <v>154</v>
      </c>
      <c r="C156" s="109" t="s">
        <v>6462</v>
      </c>
      <c r="D156" s="109">
        <v>1200093420</v>
      </c>
      <c r="E156" s="108" t="s">
        <v>1905</v>
      </c>
      <c r="F156" s="109">
        <v>2012</v>
      </c>
      <c r="G156" s="110">
        <v>44389</v>
      </c>
      <c r="H156" s="109">
        <f t="shared" si="14"/>
        <v>9</v>
      </c>
      <c r="I156" s="109">
        <v>3</v>
      </c>
      <c r="J156" s="111">
        <f t="shared" si="15"/>
        <v>0.31666666666666665</v>
      </c>
      <c r="K156" s="112">
        <v>576922.5</v>
      </c>
      <c r="L156" s="112">
        <v>1</v>
      </c>
      <c r="M156" s="121">
        <v>0</v>
      </c>
      <c r="N156" s="112">
        <f t="shared" si="16"/>
        <v>576922.5</v>
      </c>
      <c r="O156" s="112">
        <f t="shared" si="17"/>
        <v>1644229.1249999998</v>
      </c>
      <c r="P156" s="114">
        <f t="shared" si="18"/>
        <v>28846.125</v>
      </c>
      <c r="Q156" s="115">
        <f t="shared" si="19"/>
        <v>28846.125</v>
      </c>
    </row>
    <row r="157" spans="2:17" x14ac:dyDescent="0.25">
      <c r="B157" s="120">
        <v>155</v>
      </c>
      <c r="C157" s="109" t="s">
        <v>6462</v>
      </c>
      <c r="D157" s="109">
        <v>1200095770</v>
      </c>
      <c r="E157" s="108" t="s">
        <v>1906</v>
      </c>
      <c r="F157" s="109">
        <v>2012</v>
      </c>
      <c r="G157" s="110">
        <v>44389</v>
      </c>
      <c r="H157" s="109">
        <f t="shared" si="14"/>
        <v>9</v>
      </c>
      <c r="I157" s="109">
        <v>3</v>
      </c>
      <c r="J157" s="111">
        <f t="shared" si="15"/>
        <v>0.31666666666666665</v>
      </c>
      <c r="K157" s="112">
        <v>461520.59</v>
      </c>
      <c r="L157" s="112">
        <v>1</v>
      </c>
      <c r="M157" s="121">
        <v>0</v>
      </c>
      <c r="N157" s="112">
        <f t="shared" si="16"/>
        <v>461520.59</v>
      </c>
      <c r="O157" s="112">
        <f t="shared" si="17"/>
        <v>1315333.6814999999</v>
      </c>
      <c r="P157" s="114">
        <f t="shared" si="18"/>
        <v>23076.029500000004</v>
      </c>
      <c r="Q157" s="115">
        <f t="shared" si="19"/>
        <v>23076.029500000004</v>
      </c>
    </row>
    <row r="158" spans="2:17" x14ac:dyDescent="0.25">
      <c r="B158" s="120">
        <v>156</v>
      </c>
      <c r="C158" s="109" t="s">
        <v>6462</v>
      </c>
      <c r="D158" s="109">
        <v>1200098470</v>
      </c>
      <c r="E158" s="108" t="s">
        <v>1907</v>
      </c>
      <c r="F158" s="109">
        <v>2012</v>
      </c>
      <c r="G158" s="110">
        <v>44389</v>
      </c>
      <c r="H158" s="109">
        <f t="shared" si="14"/>
        <v>9</v>
      </c>
      <c r="I158" s="109">
        <v>3</v>
      </c>
      <c r="J158" s="111">
        <f t="shared" si="15"/>
        <v>0.31666666666666665</v>
      </c>
      <c r="K158" s="112">
        <v>344458.8</v>
      </c>
      <c r="L158" s="112">
        <v>1</v>
      </c>
      <c r="M158" s="121">
        <v>0</v>
      </c>
      <c r="N158" s="112">
        <f t="shared" si="16"/>
        <v>344458.8</v>
      </c>
      <c r="O158" s="112">
        <f t="shared" si="17"/>
        <v>981707.57999999984</v>
      </c>
      <c r="P158" s="114">
        <f t="shared" si="18"/>
        <v>17222.939999999999</v>
      </c>
      <c r="Q158" s="115">
        <f t="shared" si="19"/>
        <v>17222.939999999999</v>
      </c>
    </row>
    <row r="159" spans="2:17" x14ac:dyDescent="0.25">
      <c r="B159" s="120">
        <v>157</v>
      </c>
      <c r="C159" s="109" t="s">
        <v>6462</v>
      </c>
      <c r="D159" s="109">
        <v>1200091620</v>
      </c>
      <c r="E159" s="108" t="s">
        <v>1908</v>
      </c>
      <c r="F159" s="109">
        <v>2012</v>
      </c>
      <c r="G159" s="110">
        <v>44389</v>
      </c>
      <c r="H159" s="109">
        <f t="shared" si="14"/>
        <v>9</v>
      </c>
      <c r="I159" s="109">
        <v>3</v>
      </c>
      <c r="J159" s="111">
        <f t="shared" si="15"/>
        <v>0.31666666666666665</v>
      </c>
      <c r="K159" s="112">
        <v>302995</v>
      </c>
      <c r="L159" s="112">
        <v>1</v>
      </c>
      <c r="M159" s="121">
        <v>0</v>
      </c>
      <c r="N159" s="112">
        <f t="shared" si="16"/>
        <v>302995</v>
      </c>
      <c r="O159" s="112">
        <f t="shared" si="17"/>
        <v>863535.74999999988</v>
      </c>
      <c r="P159" s="114">
        <f t="shared" si="18"/>
        <v>15149.75</v>
      </c>
      <c r="Q159" s="115">
        <f t="shared" si="19"/>
        <v>15149.75</v>
      </c>
    </row>
    <row r="160" spans="2:17" x14ac:dyDescent="0.25">
      <c r="B160" s="120">
        <v>158</v>
      </c>
      <c r="C160" s="109" t="s">
        <v>6462</v>
      </c>
      <c r="D160" s="109">
        <v>1200097710</v>
      </c>
      <c r="E160" s="108" t="s">
        <v>1909</v>
      </c>
      <c r="F160" s="109">
        <v>2012</v>
      </c>
      <c r="G160" s="110">
        <v>44389</v>
      </c>
      <c r="H160" s="109">
        <f t="shared" si="14"/>
        <v>9</v>
      </c>
      <c r="I160" s="109">
        <v>3</v>
      </c>
      <c r="J160" s="111">
        <f t="shared" si="15"/>
        <v>0.31666666666666665</v>
      </c>
      <c r="K160" s="112">
        <v>302000</v>
      </c>
      <c r="L160" s="112">
        <v>1</v>
      </c>
      <c r="M160" s="121">
        <v>0</v>
      </c>
      <c r="N160" s="112">
        <f t="shared" si="16"/>
        <v>302000</v>
      </c>
      <c r="O160" s="112">
        <f t="shared" si="17"/>
        <v>860699.99999999988</v>
      </c>
      <c r="P160" s="114">
        <f t="shared" si="18"/>
        <v>15100</v>
      </c>
      <c r="Q160" s="115">
        <f t="shared" si="19"/>
        <v>15100</v>
      </c>
    </row>
    <row r="161" spans="2:17" x14ac:dyDescent="0.25">
      <c r="B161" s="120">
        <v>159</v>
      </c>
      <c r="C161" s="109" t="s">
        <v>6462</v>
      </c>
      <c r="D161" s="109">
        <v>1200097720</v>
      </c>
      <c r="E161" s="108" t="s">
        <v>1909</v>
      </c>
      <c r="F161" s="109">
        <v>2012</v>
      </c>
      <c r="G161" s="110">
        <v>44389</v>
      </c>
      <c r="H161" s="109">
        <f t="shared" si="14"/>
        <v>9</v>
      </c>
      <c r="I161" s="109">
        <v>3</v>
      </c>
      <c r="J161" s="111">
        <f t="shared" si="15"/>
        <v>0.31666666666666665</v>
      </c>
      <c r="K161" s="112">
        <v>302000</v>
      </c>
      <c r="L161" s="112">
        <v>1</v>
      </c>
      <c r="M161" s="121">
        <v>0</v>
      </c>
      <c r="N161" s="112">
        <f t="shared" si="16"/>
        <v>302000</v>
      </c>
      <c r="O161" s="112">
        <f t="shared" si="17"/>
        <v>860699.99999999988</v>
      </c>
      <c r="P161" s="114">
        <f t="shared" si="18"/>
        <v>15100</v>
      </c>
      <c r="Q161" s="115">
        <f t="shared" si="19"/>
        <v>15100</v>
      </c>
    </row>
    <row r="162" spans="2:17" x14ac:dyDescent="0.25">
      <c r="B162" s="120">
        <v>160</v>
      </c>
      <c r="C162" s="109" t="s">
        <v>6462</v>
      </c>
      <c r="D162" s="109">
        <v>1200092860</v>
      </c>
      <c r="E162" s="108" t="s">
        <v>1904</v>
      </c>
      <c r="F162" s="109">
        <v>2012</v>
      </c>
      <c r="G162" s="110">
        <v>44389</v>
      </c>
      <c r="H162" s="109">
        <f t="shared" si="14"/>
        <v>9</v>
      </c>
      <c r="I162" s="109">
        <v>3</v>
      </c>
      <c r="J162" s="111">
        <f t="shared" si="15"/>
        <v>0.31666666666666665</v>
      </c>
      <c r="K162" s="112">
        <v>275274</v>
      </c>
      <c r="L162" s="112">
        <v>1</v>
      </c>
      <c r="M162" s="121">
        <v>0</v>
      </c>
      <c r="N162" s="112">
        <f t="shared" si="16"/>
        <v>275274</v>
      </c>
      <c r="O162" s="112">
        <f t="shared" si="17"/>
        <v>784530.89999999991</v>
      </c>
      <c r="P162" s="114">
        <f t="shared" si="18"/>
        <v>13763.7</v>
      </c>
      <c r="Q162" s="115">
        <f t="shared" si="19"/>
        <v>13763.7</v>
      </c>
    </row>
    <row r="163" spans="2:17" x14ac:dyDescent="0.25">
      <c r="B163" s="120">
        <v>161</v>
      </c>
      <c r="C163" s="109" t="s">
        <v>6462</v>
      </c>
      <c r="D163" s="109">
        <v>1200098380</v>
      </c>
      <c r="E163" s="108" t="s">
        <v>1907</v>
      </c>
      <c r="F163" s="109">
        <v>2012</v>
      </c>
      <c r="G163" s="110">
        <v>44389</v>
      </c>
      <c r="H163" s="109">
        <f t="shared" si="14"/>
        <v>9</v>
      </c>
      <c r="I163" s="109">
        <v>3</v>
      </c>
      <c r="J163" s="111">
        <f t="shared" si="15"/>
        <v>0.31666666666666665</v>
      </c>
      <c r="K163" s="112">
        <v>182635</v>
      </c>
      <c r="L163" s="112">
        <v>1</v>
      </c>
      <c r="M163" s="121">
        <v>0</v>
      </c>
      <c r="N163" s="112">
        <f t="shared" si="16"/>
        <v>182635</v>
      </c>
      <c r="O163" s="112">
        <f t="shared" si="17"/>
        <v>520509.74999999994</v>
      </c>
      <c r="P163" s="114">
        <f t="shared" si="18"/>
        <v>9131.75</v>
      </c>
      <c r="Q163" s="115">
        <f t="shared" si="19"/>
        <v>9131.75</v>
      </c>
    </row>
    <row r="164" spans="2:17" x14ac:dyDescent="0.25">
      <c r="B164" s="120">
        <v>162</v>
      </c>
      <c r="C164" s="109" t="s">
        <v>6462</v>
      </c>
      <c r="D164" s="109">
        <v>1200104840</v>
      </c>
      <c r="E164" s="108" t="s">
        <v>1910</v>
      </c>
      <c r="F164" s="109">
        <v>2012</v>
      </c>
      <c r="G164" s="110">
        <v>44389</v>
      </c>
      <c r="H164" s="109">
        <f t="shared" si="14"/>
        <v>9</v>
      </c>
      <c r="I164" s="109">
        <v>3</v>
      </c>
      <c r="J164" s="111">
        <f t="shared" si="15"/>
        <v>0.31666666666666665</v>
      </c>
      <c r="K164" s="112">
        <v>128446</v>
      </c>
      <c r="L164" s="112">
        <v>1</v>
      </c>
      <c r="M164" s="121">
        <v>0</v>
      </c>
      <c r="N164" s="112">
        <f t="shared" si="16"/>
        <v>128446</v>
      </c>
      <c r="O164" s="112">
        <f t="shared" si="17"/>
        <v>366071.1</v>
      </c>
      <c r="P164" s="114">
        <f t="shared" si="18"/>
        <v>6422.3</v>
      </c>
      <c r="Q164" s="115">
        <f t="shared" si="19"/>
        <v>6422.3</v>
      </c>
    </row>
    <row r="165" spans="2:17" x14ac:dyDescent="0.25">
      <c r="B165" s="120">
        <v>163</v>
      </c>
      <c r="C165" s="109" t="s">
        <v>6462</v>
      </c>
      <c r="D165" s="109">
        <v>1200096150</v>
      </c>
      <c r="E165" s="108" t="s">
        <v>1911</v>
      </c>
      <c r="F165" s="109">
        <v>2012</v>
      </c>
      <c r="G165" s="110">
        <v>44389</v>
      </c>
      <c r="H165" s="109">
        <f t="shared" si="14"/>
        <v>9</v>
      </c>
      <c r="I165" s="109">
        <v>3</v>
      </c>
      <c r="J165" s="111">
        <f t="shared" si="15"/>
        <v>0.31666666666666665</v>
      </c>
      <c r="K165" s="112">
        <v>128250</v>
      </c>
      <c r="L165" s="112">
        <v>1</v>
      </c>
      <c r="M165" s="121">
        <v>0</v>
      </c>
      <c r="N165" s="112">
        <f t="shared" si="16"/>
        <v>128250</v>
      </c>
      <c r="O165" s="112">
        <f t="shared" si="17"/>
        <v>365512.49999999994</v>
      </c>
      <c r="P165" s="114">
        <f t="shared" si="18"/>
        <v>6412.5</v>
      </c>
      <c r="Q165" s="115">
        <f t="shared" si="19"/>
        <v>6412.5</v>
      </c>
    </row>
    <row r="166" spans="2:17" x14ac:dyDescent="0.25">
      <c r="B166" s="120">
        <v>164</v>
      </c>
      <c r="C166" s="109" t="s">
        <v>6462</v>
      </c>
      <c r="D166" s="109">
        <v>1200095090</v>
      </c>
      <c r="E166" s="108" t="s">
        <v>1910</v>
      </c>
      <c r="F166" s="109">
        <v>2012</v>
      </c>
      <c r="G166" s="110">
        <v>44389</v>
      </c>
      <c r="H166" s="109">
        <f t="shared" si="14"/>
        <v>9</v>
      </c>
      <c r="I166" s="109">
        <v>3</v>
      </c>
      <c r="J166" s="111">
        <f t="shared" si="15"/>
        <v>0.31666666666666665</v>
      </c>
      <c r="K166" s="112">
        <v>96477.5</v>
      </c>
      <c r="L166" s="112">
        <v>1</v>
      </c>
      <c r="M166" s="121">
        <v>0</v>
      </c>
      <c r="N166" s="112">
        <f t="shared" si="16"/>
        <v>96477.5</v>
      </c>
      <c r="O166" s="112">
        <f t="shared" si="17"/>
        <v>274960.87499999994</v>
      </c>
      <c r="P166" s="114">
        <f t="shared" si="18"/>
        <v>4823.875</v>
      </c>
      <c r="Q166" s="115">
        <f t="shared" si="19"/>
        <v>4823.875</v>
      </c>
    </row>
    <row r="167" spans="2:17" x14ac:dyDescent="0.25">
      <c r="B167" s="120">
        <v>165</v>
      </c>
      <c r="C167" s="109" t="s">
        <v>6462</v>
      </c>
      <c r="D167" s="109">
        <v>1200098940</v>
      </c>
      <c r="E167" s="108" t="s">
        <v>1912</v>
      </c>
      <c r="F167" s="109">
        <v>2012</v>
      </c>
      <c r="G167" s="110">
        <v>44389</v>
      </c>
      <c r="H167" s="109">
        <f t="shared" si="14"/>
        <v>9</v>
      </c>
      <c r="I167" s="109">
        <v>3</v>
      </c>
      <c r="J167" s="111">
        <f t="shared" si="15"/>
        <v>0.31666666666666665</v>
      </c>
      <c r="K167" s="112">
        <v>91464.06</v>
      </c>
      <c r="L167" s="112">
        <v>1</v>
      </c>
      <c r="M167" s="121">
        <v>0</v>
      </c>
      <c r="N167" s="112">
        <f t="shared" si="16"/>
        <v>91464.06</v>
      </c>
      <c r="O167" s="112">
        <f t="shared" si="17"/>
        <v>260672.57099999997</v>
      </c>
      <c r="P167" s="114">
        <f t="shared" si="18"/>
        <v>4573.2030000000004</v>
      </c>
      <c r="Q167" s="115">
        <f t="shared" si="19"/>
        <v>4573.2030000000004</v>
      </c>
    </row>
    <row r="168" spans="2:17" x14ac:dyDescent="0.25">
      <c r="B168" s="120">
        <v>166</v>
      </c>
      <c r="C168" s="109" t="s">
        <v>6462</v>
      </c>
      <c r="D168" s="109">
        <v>1200102810</v>
      </c>
      <c r="E168" s="108" t="s">
        <v>1913</v>
      </c>
      <c r="F168" s="109">
        <v>2012</v>
      </c>
      <c r="G168" s="110">
        <v>44389</v>
      </c>
      <c r="H168" s="109">
        <f t="shared" si="14"/>
        <v>9</v>
      </c>
      <c r="I168" s="109">
        <v>3</v>
      </c>
      <c r="J168" s="111">
        <f t="shared" si="15"/>
        <v>0.31666666666666665</v>
      </c>
      <c r="K168" s="112">
        <v>85500</v>
      </c>
      <c r="L168" s="112">
        <v>1</v>
      </c>
      <c r="M168" s="121">
        <v>0</v>
      </c>
      <c r="N168" s="112">
        <f t="shared" si="16"/>
        <v>85500</v>
      </c>
      <c r="O168" s="112">
        <f t="shared" si="17"/>
        <v>243674.99999999997</v>
      </c>
      <c r="P168" s="114">
        <f t="shared" si="18"/>
        <v>4275</v>
      </c>
      <c r="Q168" s="115">
        <f t="shared" si="19"/>
        <v>4275</v>
      </c>
    </row>
    <row r="169" spans="2:17" x14ac:dyDescent="0.25">
      <c r="B169" s="120">
        <v>167</v>
      </c>
      <c r="C169" s="109" t="s">
        <v>6462</v>
      </c>
      <c r="D169" s="109">
        <v>1200096900</v>
      </c>
      <c r="E169" s="108" t="s">
        <v>1875</v>
      </c>
      <c r="F169" s="109">
        <v>2013</v>
      </c>
      <c r="G169" s="110">
        <v>44389</v>
      </c>
      <c r="H169" s="109">
        <f t="shared" si="14"/>
        <v>8</v>
      </c>
      <c r="I169" s="109">
        <v>3</v>
      </c>
      <c r="J169" s="111">
        <f t="shared" si="15"/>
        <v>0.31666666666666665</v>
      </c>
      <c r="K169" s="112">
        <v>84700</v>
      </c>
      <c r="L169" s="112">
        <v>1</v>
      </c>
      <c r="M169" s="121">
        <v>0</v>
      </c>
      <c r="N169" s="112">
        <f t="shared" si="16"/>
        <v>84700</v>
      </c>
      <c r="O169" s="112">
        <f t="shared" si="17"/>
        <v>214573.33333333331</v>
      </c>
      <c r="P169" s="114">
        <f t="shared" si="18"/>
        <v>4235</v>
      </c>
      <c r="Q169" s="115">
        <f t="shared" si="19"/>
        <v>4235</v>
      </c>
    </row>
    <row r="170" spans="2:17" x14ac:dyDescent="0.25">
      <c r="B170" s="120">
        <v>168</v>
      </c>
      <c r="C170" s="109" t="s">
        <v>6462</v>
      </c>
      <c r="D170" s="109">
        <v>1200103450</v>
      </c>
      <c r="E170" s="108" t="s">
        <v>1914</v>
      </c>
      <c r="F170" s="109">
        <v>2013</v>
      </c>
      <c r="G170" s="110">
        <v>44389</v>
      </c>
      <c r="H170" s="109">
        <f t="shared" si="14"/>
        <v>8</v>
      </c>
      <c r="I170" s="109">
        <v>3</v>
      </c>
      <c r="J170" s="111">
        <f t="shared" si="15"/>
        <v>0.31666666666666665</v>
      </c>
      <c r="K170" s="112">
        <v>81822</v>
      </c>
      <c r="L170" s="112">
        <v>1</v>
      </c>
      <c r="M170" s="121">
        <v>0</v>
      </c>
      <c r="N170" s="112">
        <f t="shared" si="16"/>
        <v>81822</v>
      </c>
      <c r="O170" s="112">
        <f t="shared" si="17"/>
        <v>207282.4</v>
      </c>
      <c r="P170" s="114">
        <f t="shared" si="18"/>
        <v>4091.1000000000004</v>
      </c>
      <c r="Q170" s="115">
        <f t="shared" si="19"/>
        <v>4091.1000000000004</v>
      </c>
    </row>
    <row r="171" spans="2:17" x14ac:dyDescent="0.25">
      <c r="B171" s="120">
        <v>169</v>
      </c>
      <c r="C171" s="109" t="s">
        <v>6462</v>
      </c>
      <c r="D171" s="109">
        <v>1200096040</v>
      </c>
      <c r="E171" s="108" t="s">
        <v>1915</v>
      </c>
      <c r="F171" s="109">
        <v>2013</v>
      </c>
      <c r="G171" s="110">
        <v>44389</v>
      </c>
      <c r="H171" s="109">
        <f t="shared" si="14"/>
        <v>8</v>
      </c>
      <c r="I171" s="109">
        <v>3</v>
      </c>
      <c r="J171" s="111">
        <f t="shared" si="15"/>
        <v>0.31666666666666665</v>
      </c>
      <c r="K171" s="112">
        <v>34488</v>
      </c>
      <c r="L171" s="112">
        <v>1</v>
      </c>
      <c r="M171" s="121">
        <v>0</v>
      </c>
      <c r="N171" s="112">
        <f t="shared" si="16"/>
        <v>34488</v>
      </c>
      <c r="O171" s="112">
        <f t="shared" si="17"/>
        <v>87369.599999999991</v>
      </c>
      <c r="P171" s="114">
        <f t="shared" si="18"/>
        <v>1724.4</v>
      </c>
      <c r="Q171" s="115">
        <f t="shared" si="19"/>
        <v>1724.4</v>
      </c>
    </row>
    <row r="172" spans="2:17" x14ac:dyDescent="0.25">
      <c r="B172" s="120">
        <v>170</v>
      </c>
      <c r="C172" s="109" t="s">
        <v>6462</v>
      </c>
      <c r="D172" s="109">
        <v>1200096890</v>
      </c>
      <c r="E172" s="108" t="s">
        <v>1875</v>
      </c>
      <c r="F172" s="109">
        <v>2013</v>
      </c>
      <c r="G172" s="110">
        <v>44389</v>
      </c>
      <c r="H172" s="109">
        <f t="shared" si="14"/>
        <v>8</v>
      </c>
      <c r="I172" s="109">
        <v>3</v>
      </c>
      <c r="J172" s="111">
        <f t="shared" si="15"/>
        <v>0.31666666666666665</v>
      </c>
      <c r="K172" s="112">
        <v>34265</v>
      </c>
      <c r="L172" s="112">
        <v>1</v>
      </c>
      <c r="M172" s="121">
        <v>0</v>
      </c>
      <c r="N172" s="112">
        <f t="shared" si="16"/>
        <v>34265</v>
      </c>
      <c r="O172" s="112">
        <f t="shared" si="17"/>
        <v>86804.666666666657</v>
      </c>
      <c r="P172" s="114">
        <f t="shared" si="18"/>
        <v>1713.25</v>
      </c>
      <c r="Q172" s="115">
        <f t="shared" si="19"/>
        <v>1713.25</v>
      </c>
    </row>
    <row r="173" spans="2:17" x14ac:dyDescent="0.25">
      <c r="B173" s="120">
        <v>171</v>
      </c>
      <c r="C173" s="109" t="s">
        <v>6462</v>
      </c>
      <c r="D173" s="109">
        <v>1200122600</v>
      </c>
      <c r="E173" s="108" t="s">
        <v>1847</v>
      </c>
      <c r="F173" s="109">
        <v>2013</v>
      </c>
      <c r="G173" s="110">
        <v>44389</v>
      </c>
      <c r="H173" s="109">
        <f t="shared" si="14"/>
        <v>8</v>
      </c>
      <c r="I173" s="109">
        <v>3</v>
      </c>
      <c r="J173" s="111">
        <f t="shared" si="15"/>
        <v>0.31666666666666665</v>
      </c>
      <c r="K173" s="112">
        <v>6931326.2000000002</v>
      </c>
      <c r="L173" s="112">
        <v>1</v>
      </c>
      <c r="M173" s="121">
        <v>0</v>
      </c>
      <c r="N173" s="112">
        <f t="shared" si="16"/>
        <v>6931326.2000000002</v>
      </c>
      <c r="O173" s="112">
        <f t="shared" si="17"/>
        <v>17559359.706666667</v>
      </c>
      <c r="P173" s="114">
        <f t="shared" si="18"/>
        <v>346566.31000000006</v>
      </c>
      <c r="Q173" s="115">
        <f t="shared" si="19"/>
        <v>346566.31000000006</v>
      </c>
    </row>
    <row r="174" spans="2:17" x14ac:dyDescent="0.25">
      <c r="B174" s="120">
        <v>172</v>
      </c>
      <c r="C174" s="109" t="s">
        <v>6462</v>
      </c>
      <c r="D174" s="109">
        <v>1200125250</v>
      </c>
      <c r="E174" s="108" t="s">
        <v>1916</v>
      </c>
      <c r="F174" s="109">
        <v>2013</v>
      </c>
      <c r="G174" s="110">
        <v>44389</v>
      </c>
      <c r="H174" s="109">
        <f t="shared" si="14"/>
        <v>8</v>
      </c>
      <c r="I174" s="109">
        <v>3</v>
      </c>
      <c r="J174" s="111">
        <f t="shared" si="15"/>
        <v>0.31666666666666665</v>
      </c>
      <c r="K174" s="112">
        <v>2965218</v>
      </c>
      <c r="L174" s="112">
        <v>1</v>
      </c>
      <c r="M174" s="121">
        <v>0</v>
      </c>
      <c r="N174" s="112">
        <f t="shared" si="16"/>
        <v>2965218</v>
      </c>
      <c r="O174" s="112">
        <f t="shared" si="17"/>
        <v>7511885.5999999996</v>
      </c>
      <c r="P174" s="114">
        <f t="shared" si="18"/>
        <v>148260.9</v>
      </c>
      <c r="Q174" s="115">
        <f t="shared" si="19"/>
        <v>148260.9</v>
      </c>
    </row>
    <row r="175" spans="2:17" x14ac:dyDescent="0.25">
      <c r="B175" s="120">
        <v>173</v>
      </c>
      <c r="C175" s="109" t="s">
        <v>6462</v>
      </c>
      <c r="D175" s="109">
        <v>1200127270</v>
      </c>
      <c r="E175" s="108" t="s">
        <v>1917</v>
      </c>
      <c r="F175" s="109">
        <v>2013</v>
      </c>
      <c r="G175" s="110">
        <v>44389</v>
      </c>
      <c r="H175" s="109">
        <f t="shared" si="14"/>
        <v>8</v>
      </c>
      <c r="I175" s="109">
        <v>3</v>
      </c>
      <c r="J175" s="111">
        <f t="shared" si="15"/>
        <v>0.31666666666666665</v>
      </c>
      <c r="K175" s="112">
        <v>1539229.34</v>
      </c>
      <c r="L175" s="112">
        <v>1</v>
      </c>
      <c r="M175" s="121">
        <v>0</v>
      </c>
      <c r="N175" s="112">
        <f t="shared" si="16"/>
        <v>1539229.34</v>
      </c>
      <c r="O175" s="112">
        <f t="shared" si="17"/>
        <v>3899380.9946666667</v>
      </c>
      <c r="P175" s="114">
        <f t="shared" si="18"/>
        <v>76961.467000000004</v>
      </c>
      <c r="Q175" s="115">
        <f t="shared" si="19"/>
        <v>76961.467000000004</v>
      </c>
    </row>
    <row r="176" spans="2:17" x14ac:dyDescent="0.25">
      <c r="B176" s="120">
        <v>174</v>
      </c>
      <c r="C176" s="109" t="s">
        <v>6462</v>
      </c>
      <c r="D176" s="109">
        <v>1200127280</v>
      </c>
      <c r="E176" s="108" t="s">
        <v>1918</v>
      </c>
      <c r="F176" s="109">
        <v>2013</v>
      </c>
      <c r="G176" s="110">
        <v>44389</v>
      </c>
      <c r="H176" s="109">
        <f t="shared" si="14"/>
        <v>8</v>
      </c>
      <c r="I176" s="109">
        <v>3</v>
      </c>
      <c r="J176" s="111">
        <f t="shared" si="15"/>
        <v>0.31666666666666665</v>
      </c>
      <c r="K176" s="112">
        <v>1396663.41</v>
      </c>
      <c r="L176" s="112">
        <v>1</v>
      </c>
      <c r="M176" s="121">
        <v>0</v>
      </c>
      <c r="N176" s="112">
        <f t="shared" si="16"/>
        <v>1396663.41</v>
      </c>
      <c r="O176" s="112">
        <f t="shared" si="17"/>
        <v>3538213.9719999996</v>
      </c>
      <c r="P176" s="114">
        <f t="shared" si="18"/>
        <v>69833.170499999993</v>
      </c>
      <c r="Q176" s="115">
        <f t="shared" si="19"/>
        <v>69833.170499999993</v>
      </c>
    </row>
    <row r="177" spans="2:17" x14ac:dyDescent="0.25">
      <c r="B177" s="120">
        <v>175</v>
      </c>
      <c r="C177" s="109" t="s">
        <v>6462</v>
      </c>
      <c r="D177" s="109">
        <v>1200116290</v>
      </c>
      <c r="E177" s="108" t="s">
        <v>1919</v>
      </c>
      <c r="F177" s="109">
        <v>2013</v>
      </c>
      <c r="G177" s="110">
        <v>44389</v>
      </c>
      <c r="H177" s="109">
        <f t="shared" si="14"/>
        <v>8</v>
      </c>
      <c r="I177" s="109">
        <v>3</v>
      </c>
      <c r="J177" s="111">
        <f t="shared" si="15"/>
        <v>0.31666666666666665</v>
      </c>
      <c r="K177" s="112">
        <v>1367046.73</v>
      </c>
      <c r="L177" s="112">
        <v>1</v>
      </c>
      <c r="M177" s="121">
        <v>0</v>
      </c>
      <c r="N177" s="112">
        <f t="shared" si="16"/>
        <v>1367046.73</v>
      </c>
      <c r="O177" s="112">
        <f t="shared" si="17"/>
        <v>3463185.049333333</v>
      </c>
      <c r="P177" s="114">
        <f t="shared" si="18"/>
        <v>68352.336500000005</v>
      </c>
      <c r="Q177" s="115">
        <f t="shared" si="19"/>
        <v>68352.336500000005</v>
      </c>
    </row>
    <row r="178" spans="2:17" x14ac:dyDescent="0.25">
      <c r="B178" s="120">
        <v>176</v>
      </c>
      <c r="C178" s="109" t="s">
        <v>6462</v>
      </c>
      <c r="D178" s="109">
        <v>1200115410</v>
      </c>
      <c r="E178" s="108" t="s">
        <v>1920</v>
      </c>
      <c r="F178" s="109">
        <v>2013</v>
      </c>
      <c r="G178" s="110">
        <v>44389</v>
      </c>
      <c r="H178" s="109">
        <f t="shared" si="14"/>
        <v>8</v>
      </c>
      <c r="I178" s="109">
        <v>3</v>
      </c>
      <c r="J178" s="111">
        <f t="shared" si="15"/>
        <v>0.31666666666666665</v>
      </c>
      <c r="K178" s="112">
        <v>1328000</v>
      </c>
      <c r="L178" s="112">
        <v>1</v>
      </c>
      <c r="M178" s="121">
        <v>0</v>
      </c>
      <c r="N178" s="112">
        <f t="shared" si="16"/>
        <v>1328000</v>
      </c>
      <c r="O178" s="112">
        <f t="shared" si="17"/>
        <v>3364266.6666666665</v>
      </c>
      <c r="P178" s="114">
        <f t="shared" si="18"/>
        <v>66400</v>
      </c>
      <c r="Q178" s="115">
        <f t="shared" si="19"/>
        <v>66400</v>
      </c>
    </row>
    <row r="179" spans="2:17" x14ac:dyDescent="0.25">
      <c r="B179" s="120">
        <v>177</v>
      </c>
      <c r="C179" s="109" t="s">
        <v>6462</v>
      </c>
      <c r="D179" s="109">
        <v>1200125070</v>
      </c>
      <c r="E179" s="108" t="s">
        <v>1921</v>
      </c>
      <c r="F179" s="109">
        <v>2013</v>
      </c>
      <c r="G179" s="110">
        <v>44389</v>
      </c>
      <c r="H179" s="109">
        <f t="shared" si="14"/>
        <v>8</v>
      </c>
      <c r="I179" s="109">
        <v>3</v>
      </c>
      <c r="J179" s="111">
        <f t="shared" si="15"/>
        <v>0.31666666666666665</v>
      </c>
      <c r="K179" s="112">
        <v>1112655</v>
      </c>
      <c r="L179" s="112">
        <v>1</v>
      </c>
      <c r="M179" s="121">
        <v>0</v>
      </c>
      <c r="N179" s="112">
        <f t="shared" si="16"/>
        <v>1112655</v>
      </c>
      <c r="O179" s="112">
        <f t="shared" si="17"/>
        <v>2818726</v>
      </c>
      <c r="P179" s="114">
        <f t="shared" si="18"/>
        <v>55632.75</v>
      </c>
      <c r="Q179" s="115">
        <f t="shared" si="19"/>
        <v>55632.75</v>
      </c>
    </row>
    <row r="180" spans="2:17" x14ac:dyDescent="0.25">
      <c r="B180" s="120">
        <v>178</v>
      </c>
      <c r="C180" s="109" t="s">
        <v>6462</v>
      </c>
      <c r="D180" s="109">
        <v>1200127220</v>
      </c>
      <c r="E180" s="108" t="s">
        <v>1917</v>
      </c>
      <c r="F180" s="109">
        <v>2013</v>
      </c>
      <c r="G180" s="110">
        <v>44389</v>
      </c>
      <c r="H180" s="109">
        <f t="shared" si="14"/>
        <v>8</v>
      </c>
      <c r="I180" s="109">
        <v>3</v>
      </c>
      <c r="J180" s="111">
        <f t="shared" si="15"/>
        <v>0.31666666666666665</v>
      </c>
      <c r="K180" s="112">
        <v>1093936.1599999999</v>
      </c>
      <c r="L180" s="112">
        <v>1</v>
      </c>
      <c r="M180" s="121">
        <v>0</v>
      </c>
      <c r="N180" s="112">
        <f t="shared" si="16"/>
        <v>1093936.1599999999</v>
      </c>
      <c r="O180" s="112">
        <f t="shared" si="17"/>
        <v>2771304.9386666664</v>
      </c>
      <c r="P180" s="114">
        <f t="shared" si="18"/>
        <v>54696.807999999997</v>
      </c>
      <c r="Q180" s="115">
        <f t="shared" si="19"/>
        <v>54696.807999999997</v>
      </c>
    </row>
    <row r="181" spans="2:17" x14ac:dyDescent="0.25">
      <c r="B181" s="120">
        <v>179</v>
      </c>
      <c r="C181" s="109" t="s">
        <v>6462</v>
      </c>
      <c r="D181" s="109">
        <v>1200127200</v>
      </c>
      <c r="E181" s="108" t="s">
        <v>299</v>
      </c>
      <c r="F181" s="109">
        <v>2014</v>
      </c>
      <c r="G181" s="110">
        <v>44389</v>
      </c>
      <c r="H181" s="109">
        <f t="shared" si="14"/>
        <v>7</v>
      </c>
      <c r="I181" s="109">
        <v>3</v>
      </c>
      <c r="J181" s="111">
        <f t="shared" si="15"/>
        <v>0.31666666666666665</v>
      </c>
      <c r="K181" s="112">
        <v>1013569.75</v>
      </c>
      <c r="L181" s="112">
        <v>1</v>
      </c>
      <c r="M181" s="121">
        <v>0</v>
      </c>
      <c r="N181" s="112">
        <f t="shared" si="16"/>
        <v>1013569.75</v>
      </c>
      <c r="O181" s="112">
        <f t="shared" si="17"/>
        <v>2246746.2791666668</v>
      </c>
      <c r="P181" s="114">
        <f t="shared" si="18"/>
        <v>50678.487500000003</v>
      </c>
      <c r="Q181" s="115">
        <f t="shared" si="19"/>
        <v>50678.487500000003</v>
      </c>
    </row>
    <row r="182" spans="2:17" x14ac:dyDescent="0.25">
      <c r="B182" s="120">
        <v>180</v>
      </c>
      <c r="C182" s="109" t="s">
        <v>6462</v>
      </c>
      <c r="D182" s="109">
        <v>1200105290</v>
      </c>
      <c r="E182" s="108" t="s">
        <v>1922</v>
      </c>
      <c r="F182" s="109">
        <v>2014</v>
      </c>
      <c r="G182" s="110">
        <v>44389</v>
      </c>
      <c r="H182" s="109">
        <f t="shared" si="14"/>
        <v>7</v>
      </c>
      <c r="I182" s="109">
        <v>3</v>
      </c>
      <c r="J182" s="111">
        <f t="shared" si="15"/>
        <v>0.31666666666666665</v>
      </c>
      <c r="K182" s="112">
        <v>939501.49</v>
      </c>
      <c r="L182" s="112">
        <v>1</v>
      </c>
      <c r="M182" s="121">
        <v>0</v>
      </c>
      <c r="N182" s="112">
        <f t="shared" si="16"/>
        <v>939501.49</v>
      </c>
      <c r="O182" s="112">
        <f t="shared" si="17"/>
        <v>2082561.6361666669</v>
      </c>
      <c r="P182" s="114">
        <f t="shared" si="18"/>
        <v>46975.074500000002</v>
      </c>
      <c r="Q182" s="115">
        <f t="shared" si="19"/>
        <v>46975.074500000002</v>
      </c>
    </row>
    <row r="183" spans="2:17" x14ac:dyDescent="0.25">
      <c r="B183" s="120">
        <v>181</v>
      </c>
      <c r="C183" s="109" t="s">
        <v>6462</v>
      </c>
      <c r="D183" s="109">
        <v>1200127240</v>
      </c>
      <c r="E183" s="108" t="s">
        <v>1923</v>
      </c>
      <c r="F183" s="109">
        <v>2014</v>
      </c>
      <c r="G183" s="110">
        <v>44389</v>
      </c>
      <c r="H183" s="109">
        <f t="shared" si="14"/>
        <v>7</v>
      </c>
      <c r="I183" s="109">
        <v>3</v>
      </c>
      <c r="J183" s="111">
        <f t="shared" si="15"/>
        <v>0.31666666666666665</v>
      </c>
      <c r="K183" s="112">
        <v>910000</v>
      </c>
      <c r="L183" s="112">
        <v>1</v>
      </c>
      <c r="M183" s="121">
        <v>0</v>
      </c>
      <c r="N183" s="112">
        <f t="shared" si="16"/>
        <v>910000</v>
      </c>
      <c r="O183" s="112">
        <f t="shared" si="17"/>
        <v>2017166.6666666667</v>
      </c>
      <c r="P183" s="114">
        <f t="shared" si="18"/>
        <v>45500</v>
      </c>
      <c r="Q183" s="115">
        <f t="shared" si="19"/>
        <v>45500</v>
      </c>
    </row>
    <row r="184" spans="2:17" x14ac:dyDescent="0.25">
      <c r="B184" s="120">
        <v>182</v>
      </c>
      <c r="C184" s="109" t="s">
        <v>6462</v>
      </c>
      <c r="D184" s="109">
        <v>1200121830</v>
      </c>
      <c r="E184" s="108" t="s">
        <v>1924</v>
      </c>
      <c r="F184" s="109">
        <v>2014</v>
      </c>
      <c r="G184" s="110">
        <v>44389</v>
      </c>
      <c r="H184" s="109">
        <f t="shared" si="14"/>
        <v>7</v>
      </c>
      <c r="I184" s="109">
        <v>3</v>
      </c>
      <c r="J184" s="111">
        <f t="shared" si="15"/>
        <v>0.31666666666666665</v>
      </c>
      <c r="K184" s="112">
        <v>833824.52</v>
      </c>
      <c r="L184" s="112">
        <v>1</v>
      </c>
      <c r="M184" s="121">
        <v>0</v>
      </c>
      <c r="N184" s="112">
        <f t="shared" si="16"/>
        <v>833824.52</v>
      </c>
      <c r="O184" s="112">
        <f t="shared" si="17"/>
        <v>1848311.0193333335</v>
      </c>
      <c r="P184" s="114">
        <f t="shared" si="18"/>
        <v>41691.226000000002</v>
      </c>
      <c r="Q184" s="115">
        <f t="shared" si="19"/>
        <v>41691.226000000002</v>
      </c>
    </row>
    <row r="185" spans="2:17" x14ac:dyDescent="0.25">
      <c r="B185" s="120">
        <v>183</v>
      </c>
      <c r="C185" s="109" t="s">
        <v>6462</v>
      </c>
      <c r="D185" s="109">
        <v>1200105930</v>
      </c>
      <c r="E185" s="108" t="s">
        <v>1925</v>
      </c>
      <c r="F185" s="109">
        <v>2014</v>
      </c>
      <c r="G185" s="110">
        <v>44389</v>
      </c>
      <c r="H185" s="109">
        <f t="shared" si="14"/>
        <v>7</v>
      </c>
      <c r="I185" s="109">
        <v>3</v>
      </c>
      <c r="J185" s="111">
        <f t="shared" si="15"/>
        <v>0.31666666666666665</v>
      </c>
      <c r="K185" s="112">
        <v>828900</v>
      </c>
      <c r="L185" s="112">
        <v>1</v>
      </c>
      <c r="M185" s="121">
        <v>0</v>
      </c>
      <c r="N185" s="112">
        <f t="shared" si="16"/>
        <v>828900</v>
      </c>
      <c r="O185" s="112">
        <f t="shared" si="17"/>
        <v>1837395</v>
      </c>
      <c r="P185" s="114">
        <f t="shared" si="18"/>
        <v>41445</v>
      </c>
      <c r="Q185" s="115">
        <f t="shared" si="19"/>
        <v>41445</v>
      </c>
    </row>
    <row r="186" spans="2:17" x14ac:dyDescent="0.25">
      <c r="B186" s="120">
        <v>184</v>
      </c>
      <c r="C186" s="109" t="s">
        <v>6462</v>
      </c>
      <c r="D186" s="109">
        <v>1200121690</v>
      </c>
      <c r="E186" s="108" t="s">
        <v>1926</v>
      </c>
      <c r="F186" s="109">
        <v>2014</v>
      </c>
      <c r="G186" s="110">
        <v>44389</v>
      </c>
      <c r="H186" s="109">
        <f t="shared" si="14"/>
        <v>7</v>
      </c>
      <c r="I186" s="109">
        <v>3</v>
      </c>
      <c r="J186" s="111">
        <f t="shared" si="15"/>
        <v>0.31666666666666665</v>
      </c>
      <c r="K186" s="112">
        <v>714333</v>
      </c>
      <c r="L186" s="112">
        <v>1</v>
      </c>
      <c r="M186" s="121">
        <v>0</v>
      </c>
      <c r="N186" s="112">
        <f t="shared" si="16"/>
        <v>714333</v>
      </c>
      <c r="O186" s="112">
        <f t="shared" si="17"/>
        <v>1583438.1500000001</v>
      </c>
      <c r="P186" s="114">
        <f t="shared" si="18"/>
        <v>35716.65</v>
      </c>
      <c r="Q186" s="115">
        <f t="shared" si="19"/>
        <v>35716.65</v>
      </c>
    </row>
    <row r="187" spans="2:17" x14ac:dyDescent="0.25">
      <c r="B187" s="120">
        <v>185</v>
      </c>
      <c r="C187" s="109" t="s">
        <v>6462</v>
      </c>
      <c r="D187" s="109">
        <v>1200121100</v>
      </c>
      <c r="E187" s="108" t="s">
        <v>1927</v>
      </c>
      <c r="F187" s="109">
        <v>2014</v>
      </c>
      <c r="G187" s="110">
        <v>44389</v>
      </c>
      <c r="H187" s="109">
        <f t="shared" si="14"/>
        <v>7</v>
      </c>
      <c r="I187" s="109">
        <v>3</v>
      </c>
      <c r="J187" s="111">
        <f t="shared" si="15"/>
        <v>0.31666666666666665</v>
      </c>
      <c r="K187" s="112">
        <v>689153</v>
      </c>
      <c r="L187" s="112">
        <v>1</v>
      </c>
      <c r="M187" s="121">
        <v>0</v>
      </c>
      <c r="N187" s="112">
        <f t="shared" si="16"/>
        <v>689153</v>
      </c>
      <c r="O187" s="112">
        <f t="shared" si="17"/>
        <v>1527622.4833333334</v>
      </c>
      <c r="P187" s="114">
        <f t="shared" si="18"/>
        <v>34457.65</v>
      </c>
      <c r="Q187" s="115">
        <f t="shared" si="19"/>
        <v>34457.65</v>
      </c>
    </row>
    <row r="188" spans="2:17" x14ac:dyDescent="0.25">
      <c r="B188" s="120">
        <v>186</v>
      </c>
      <c r="C188" s="109" t="s">
        <v>6462</v>
      </c>
      <c r="D188" s="109">
        <v>1200127210</v>
      </c>
      <c r="E188" s="108" t="s">
        <v>299</v>
      </c>
      <c r="F188" s="109">
        <v>2014</v>
      </c>
      <c r="G188" s="110">
        <v>44389</v>
      </c>
      <c r="H188" s="109">
        <f t="shared" si="14"/>
        <v>7</v>
      </c>
      <c r="I188" s="109">
        <v>3</v>
      </c>
      <c r="J188" s="111">
        <f t="shared" si="15"/>
        <v>0.31666666666666665</v>
      </c>
      <c r="K188" s="112">
        <v>667143.55000000005</v>
      </c>
      <c r="L188" s="112">
        <v>1</v>
      </c>
      <c r="M188" s="121">
        <v>0</v>
      </c>
      <c r="N188" s="112">
        <f t="shared" si="16"/>
        <v>667143.55000000005</v>
      </c>
      <c r="O188" s="112">
        <f t="shared" si="17"/>
        <v>1478834.8691666669</v>
      </c>
      <c r="P188" s="114">
        <f t="shared" si="18"/>
        <v>33357.177500000005</v>
      </c>
      <c r="Q188" s="115">
        <f t="shared" si="19"/>
        <v>33357.177500000005</v>
      </c>
    </row>
    <row r="189" spans="2:17" x14ac:dyDescent="0.25">
      <c r="B189" s="120">
        <v>187</v>
      </c>
      <c r="C189" s="109" t="s">
        <v>6462</v>
      </c>
      <c r="D189" s="109">
        <v>1200124950</v>
      </c>
      <c r="E189" s="108" t="s">
        <v>1928</v>
      </c>
      <c r="F189" s="109">
        <v>2014</v>
      </c>
      <c r="G189" s="110">
        <v>44389</v>
      </c>
      <c r="H189" s="109">
        <f t="shared" si="14"/>
        <v>7</v>
      </c>
      <c r="I189" s="109">
        <v>3</v>
      </c>
      <c r="J189" s="111">
        <f t="shared" si="15"/>
        <v>0.31666666666666665</v>
      </c>
      <c r="K189" s="112">
        <v>630000</v>
      </c>
      <c r="L189" s="112">
        <v>1</v>
      </c>
      <c r="M189" s="121">
        <v>0</v>
      </c>
      <c r="N189" s="112">
        <f t="shared" si="16"/>
        <v>630000</v>
      </c>
      <c r="O189" s="112">
        <f t="shared" si="17"/>
        <v>1396500</v>
      </c>
      <c r="P189" s="114">
        <f t="shared" si="18"/>
        <v>31500</v>
      </c>
      <c r="Q189" s="115">
        <f t="shared" si="19"/>
        <v>31500</v>
      </c>
    </row>
    <row r="190" spans="2:17" x14ac:dyDescent="0.25">
      <c r="B190" s="120">
        <v>188</v>
      </c>
      <c r="C190" s="109" t="s">
        <v>6462</v>
      </c>
      <c r="D190" s="109">
        <v>1200127250</v>
      </c>
      <c r="E190" s="108" t="s">
        <v>1929</v>
      </c>
      <c r="F190" s="109">
        <v>2014</v>
      </c>
      <c r="G190" s="110">
        <v>44389</v>
      </c>
      <c r="H190" s="109">
        <f t="shared" si="14"/>
        <v>7</v>
      </c>
      <c r="I190" s="109">
        <v>3</v>
      </c>
      <c r="J190" s="111">
        <f t="shared" si="15"/>
        <v>0.31666666666666665</v>
      </c>
      <c r="K190" s="112">
        <v>525000</v>
      </c>
      <c r="L190" s="112">
        <v>1</v>
      </c>
      <c r="M190" s="121">
        <v>0</v>
      </c>
      <c r="N190" s="112">
        <f t="shared" si="16"/>
        <v>525000</v>
      </c>
      <c r="O190" s="112">
        <f t="shared" si="17"/>
        <v>1163750</v>
      </c>
      <c r="P190" s="114">
        <f t="shared" si="18"/>
        <v>26250</v>
      </c>
      <c r="Q190" s="115">
        <f t="shared" si="19"/>
        <v>26250</v>
      </c>
    </row>
    <row r="191" spans="2:17" x14ac:dyDescent="0.25">
      <c r="B191" s="120">
        <v>189</v>
      </c>
      <c r="C191" s="109" t="s">
        <v>6462</v>
      </c>
      <c r="D191" s="109">
        <v>1200124350</v>
      </c>
      <c r="E191" s="108" t="s">
        <v>1930</v>
      </c>
      <c r="F191" s="109">
        <v>2014</v>
      </c>
      <c r="G191" s="110">
        <v>44389</v>
      </c>
      <c r="H191" s="109">
        <f t="shared" si="14"/>
        <v>7</v>
      </c>
      <c r="I191" s="109">
        <v>3</v>
      </c>
      <c r="J191" s="111">
        <f t="shared" si="15"/>
        <v>0.31666666666666665</v>
      </c>
      <c r="K191" s="112">
        <v>478131</v>
      </c>
      <c r="L191" s="112">
        <v>1</v>
      </c>
      <c r="M191" s="121">
        <v>0</v>
      </c>
      <c r="N191" s="112">
        <f t="shared" si="16"/>
        <v>478131</v>
      </c>
      <c r="O191" s="112">
        <f t="shared" si="17"/>
        <v>1059857.05</v>
      </c>
      <c r="P191" s="114">
        <f t="shared" si="18"/>
        <v>23906.550000000003</v>
      </c>
      <c r="Q191" s="115">
        <f t="shared" si="19"/>
        <v>23906.550000000003</v>
      </c>
    </row>
    <row r="192" spans="2:17" x14ac:dyDescent="0.25">
      <c r="B192" s="120">
        <v>190</v>
      </c>
      <c r="C192" s="109" t="s">
        <v>6462</v>
      </c>
      <c r="D192" s="109">
        <v>1200105180</v>
      </c>
      <c r="E192" s="108" t="s">
        <v>1931</v>
      </c>
      <c r="F192" s="109">
        <v>2014</v>
      </c>
      <c r="G192" s="110">
        <v>44389</v>
      </c>
      <c r="H192" s="109">
        <f t="shared" si="14"/>
        <v>7</v>
      </c>
      <c r="I192" s="109">
        <v>3</v>
      </c>
      <c r="J192" s="111">
        <f t="shared" si="15"/>
        <v>0.31666666666666665</v>
      </c>
      <c r="K192" s="112">
        <v>452490.5</v>
      </c>
      <c r="L192" s="112">
        <v>1</v>
      </c>
      <c r="M192" s="121">
        <v>0</v>
      </c>
      <c r="N192" s="112">
        <f t="shared" si="16"/>
        <v>452490.5</v>
      </c>
      <c r="O192" s="112">
        <f t="shared" si="17"/>
        <v>1003020.6083333334</v>
      </c>
      <c r="P192" s="114">
        <f t="shared" si="18"/>
        <v>22624.525000000001</v>
      </c>
      <c r="Q192" s="115">
        <f t="shared" si="19"/>
        <v>22624.525000000001</v>
      </c>
    </row>
    <row r="193" spans="2:17" x14ac:dyDescent="0.25">
      <c r="B193" s="120">
        <v>191</v>
      </c>
      <c r="C193" s="109" t="s">
        <v>6462</v>
      </c>
      <c r="D193" s="109">
        <v>1200127230</v>
      </c>
      <c r="E193" s="108" t="s">
        <v>1917</v>
      </c>
      <c r="F193" s="109">
        <v>2014</v>
      </c>
      <c r="G193" s="110">
        <v>44389</v>
      </c>
      <c r="H193" s="109">
        <f t="shared" si="14"/>
        <v>7</v>
      </c>
      <c r="I193" s="109">
        <v>3</v>
      </c>
      <c r="J193" s="111">
        <f t="shared" si="15"/>
        <v>0.31666666666666665</v>
      </c>
      <c r="K193" s="112">
        <v>409457</v>
      </c>
      <c r="L193" s="112">
        <v>1</v>
      </c>
      <c r="M193" s="121">
        <v>0</v>
      </c>
      <c r="N193" s="112">
        <f t="shared" si="16"/>
        <v>409457</v>
      </c>
      <c r="O193" s="112">
        <f t="shared" si="17"/>
        <v>907629.68333333335</v>
      </c>
      <c r="P193" s="114">
        <f t="shared" si="18"/>
        <v>20472.850000000002</v>
      </c>
      <c r="Q193" s="115">
        <f t="shared" si="19"/>
        <v>20472.850000000002</v>
      </c>
    </row>
    <row r="194" spans="2:17" x14ac:dyDescent="0.25">
      <c r="B194" s="120">
        <v>192</v>
      </c>
      <c r="C194" s="109" t="s">
        <v>6462</v>
      </c>
      <c r="D194" s="109">
        <v>1200127260</v>
      </c>
      <c r="E194" s="108" t="s">
        <v>1932</v>
      </c>
      <c r="F194" s="109">
        <v>2014</v>
      </c>
      <c r="G194" s="110">
        <v>44389</v>
      </c>
      <c r="H194" s="109">
        <f t="shared" si="14"/>
        <v>7</v>
      </c>
      <c r="I194" s="109">
        <v>3</v>
      </c>
      <c r="J194" s="111">
        <f t="shared" si="15"/>
        <v>0.31666666666666665</v>
      </c>
      <c r="K194" s="112">
        <v>401133.62</v>
      </c>
      <c r="L194" s="112">
        <v>1</v>
      </c>
      <c r="M194" s="121">
        <v>0</v>
      </c>
      <c r="N194" s="112">
        <f t="shared" si="16"/>
        <v>401133.62</v>
      </c>
      <c r="O194" s="112">
        <f t="shared" si="17"/>
        <v>889179.52433333336</v>
      </c>
      <c r="P194" s="114">
        <f t="shared" si="18"/>
        <v>20056.681</v>
      </c>
      <c r="Q194" s="115">
        <f t="shared" si="19"/>
        <v>20056.681</v>
      </c>
    </row>
    <row r="195" spans="2:17" x14ac:dyDescent="0.25">
      <c r="B195" s="120">
        <v>193</v>
      </c>
      <c r="C195" s="109" t="s">
        <v>6462</v>
      </c>
      <c r="D195" s="109">
        <v>1200116740</v>
      </c>
      <c r="E195" s="108" t="s">
        <v>1933</v>
      </c>
      <c r="F195" s="109">
        <v>2014</v>
      </c>
      <c r="G195" s="110">
        <v>44389</v>
      </c>
      <c r="H195" s="109">
        <f t="shared" ref="H195:H258" si="20">YEAR(G195)-F195</f>
        <v>7</v>
      </c>
      <c r="I195" s="109">
        <v>3</v>
      </c>
      <c r="J195" s="111">
        <f t="shared" ref="J195:J258" si="21">(95/I195/100)</f>
        <v>0.31666666666666665</v>
      </c>
      <c r="K195" s="112">
        <v>338492</v>
      </c>
      <c r="L195" s="112">
        <v>1</v>
      </c>
      <c r="M195" s="121">
        <v>0</v>
      </c>
      <c r="N195" s="112">
        <f t="shared" ref="N195:N258" si="22">K195*(1+M195)</f>
        <v>338492</v>
      </c>
      <c r="O195" s="112">
        <f t="shared" ref="O195:O258" si="23">H195*J195*N195</f>
        <v>750323.93333333335</v>
      </c>
      <c r="P195" s="114">
        <f t="shared" si="18"/>
        <v>16924.600000000002</v>
      </c>
      <c r="Q195" s="115">
        <f t="shared" si="19"/>
        <v>16924.600000000002</v>
      </c>
    </row>
    <row r="196" spans="2:17" x14ac:dyDescent="0.25">
      <c r="B196" s="120">
        <v>194</v>
      </c>
      <c r="C196" s="109" t="s">
        <v>6462</v>
      </c>
      <c r="D196" s="109">
        <v>1200115610</v>
      </c>
      <c r="E196" s="108" t="s">
        <v>1910</v>
      </c>
      <c r="F196" s="109">
        <v>2014</v>
      </c>
      <c r="G196" s="110">
        <v>44389</v>
      </c>
      <c r="H196" s="109">
        <f t="shared" si="20"/>
        <v>7</v>
      </c>
      <c r="I196" s="109">
        <v>3</v>
      </c>
      <c r="J196" s="111">
        <f t="shared" si="21"/>
        <v>0.31666666666666665</v>
      </c>
      <c r="K196" s="112">
        <v>333991</v>
      </c>
      <c r="L196" s="112">
        <v>1</v>
      </c>
      <c r="M196" s="121">
        <v>0</v>
      </c>
      <c r="N196" s="112">
        <f t="shared" si="22"/>
        <v>333991</v>
      </c>
      <c r="O196" s="112">
        <f t="shared" si="23"/>
        <v>740346.71666666667</v>
      </c>
      <c r="P196" s="114">
        <f t="shared" ref="P196:P259" si="24">IF(N196-O196&lt;=0,5%*N196,N196-O196)</f>
        <v>16699.55</v>
      </c>
      <c r="Q196" s="115">
        <f t="shared" ref="Q196:Q259" si="25">IF(P196=N196*5%,P196,P196*0.9)</f>
        <v>16699.55</v>
      </c>
    </row>
    <row r="197" spans="2:17" x14ac:dyDescent="0.25">
      <c r="B197" s="120">
        <v>195</v>
      </c>
      <c r="C197" s="109" t="s">
        <v>6462</v>
      </c>
      <c r="D197" s="109">
        <v>1200104160</v>
      </c>
      <c r="E197" s="108" t="s">
        <v>1934</v>
      </c>
      <c r="F197" s="109">
        <v>2014</v>
      </c>
      <c r="G197" s="110">
        <v>44389</v>
      </c>
      <c r="H197" s="109">
        <f t="shared" si="20"/>
        <v>7</v>
      </c>
      <c r="I197" s="109">
        <v>3</v>
      </c>
      <c r="J197" s="111">
        <f t="shared" si="21"/>
        <v>0.31666666666666665</v>
      </c>
      <c r="K197" s="112">
        <v>310565</v>
      </c>
      <c r="L197" s="112">
        <v>1</v>
      </c>
      <c r="M197" s="121">
        <v>0</v>
      </c>
      <c r="N197" s="112">
        <f t="shared" si="22"/>
        <v>310565</v>
      </c>
      <c r="O197" s="112">
        <f t="shared" si="23"/>
        <v>688419.08333333337</v>
      </c>
      <c r="P197" s="114">
        <f t="shared" si="24"/>
        <v>15528.25</v>
      </c>
      <c r="Q197" s="115">
        <f t="shared" si="25"/>
        <v>15528.25</v>
      </c>
    </row>
    <row r="198" spans="2:17" x14ac:dyDescent="0.25">
      <c r="B198" s="120">
        <v>196</v>
      </c>
      <c r="C198" s="109" t="s">
        <v>6462</v>
      </c>
      <c r="D198" s="109">
        <v>1200122640</v>
      </c>
      <c r="E198" s="108" t="s">
        <v>1935</v>
      </c>
      <c r="F198" s="109">
        <v>2014</v>
      </c>
      <c r="G198" s="110">
        <v>44389</v>
      </c>
      <c r="H198" s="109">
        <f t="shared" si="20"/>
        <v>7</v>
      </c>
      <c r="I198" s="109">
        <v>3</v>
      </c>
      <c r="J198" s="111">
        <f t="shared" si="21"/>
        <v>0.31666666666666665</v>
      </c>
      <c r="K198" s="112">
        <v>307035.19</v>
      </c>
      <c r="L198" s="112">
        <v>1</v>
      </c>
      <c r="M198" s="121">
        <v>0</v>
      </c>
      <c r="N198" s="112">
        <f t="shared" si="22"/>
        <v>307035.19</v>
      </c>
      <c r="O198" s="112">
        <f t="shared" si="23"/>
        <v>680594.67116666667</v>
      </c>
      <c r="P198" s="114">
        <f t="shared" si="24"/>
        <v>15351.7595</v>
      </c>
      <c r="Q198" s="115">
        <f t="shared" si="25"/>
        <v>15351.7595</v>
      </c>
    </row>
    <row r="199" spans="2:17" x14ac:dyDescent="0.25">
      <c r="B199" s="120">
        <v>197</v>
      </c>
      <c r="C199" s="109" t="s">
        <v>6462</v>
      </c>
      <c r="D199" s="109">
        <v>1200124960</v>
      </c>
      <c r="E199" s="108" t="s">
        <v>1936</v>
      </c>
      <c r="F199" s="109">
        <v>2014</v>
      </c>
      <c r="G199" s="110">
        <v>44389</v>
      </c>
      <c r="H199" s="109">
        <f t="shared" si="20"/>
        <v>7</v>
      </c>
      <c r="I199" s="109">
        <v>3</v>
      </c>
      <c r="J199" s="111">
        <f t="shared" si="21"/>
        <v>0.31666666666666665</v>
      </c>
      <c r="K199" s="112">
        <v>302474</v>
      </c>
      <c r="L199" s="112">
        <v>1</v>
      </c>
      <c r="M199" s="121">
        <v>0</v>
      </c>
      <c r="N199" s="112">
        <f t="shared" si="22"/>
        <v>302474</v>
      </c>
      <c r="O199" s="112">
        <f t="shared" si="23"/>
        <v>670484.03333333333</v>
      </c>
      <c r="P199" s="114">
        <f t="shared" si="24"/>
        <v>15123.7</v>
      </c>
      <c r="Q199" s="115">
        <f t="shared" si="25"/>
        <v>15123.7</v>
      </c>
    </row>
    <row r="200" spans="2:17" x14ac:dyDescent="0.25">
      <c r="B200" s="120">
        <v>198</v>
      </c>
      <c r="C200" s="109" t="s">
        <v>6462</v>
      </c>
      <c r="D200" s="109">
        <v>1200122450</v>
      </c>
      <c r="E200" s="108" t="s">
        <v>1937</v>
      </c>
      <c r="F200" s="109">
        <v>2014</v>
      </c>
      <c r="G200" s="110">
        <v>44389</v>
      </c>
      <c r="H200" s="109">
        <f t="shared" si="20"/>
        <v>7</v>
      </c>
      <c r="I200" s="109">
        <v>3</v>
      </c>
      <c r="J200" s="111">
        <f t="shared" si="21"/>
        <v>0.31666666666666665</v>
      </c>
      <c r="K200" s="112">
        <v>288750</v>
      </c>
      <c r="L200" s="112">
        <v>1</v>
      </c>
      <c r="M200" s="121">
        <v>0</v>
      </c>
      <c r="N200" s="112">
        <f t="shared" si="22"/>
        <v>288750</v>
      </c>
      <c r="O200" s="112">
        <f t="shared" si="23"/>
        <v>640062.5</v>
      </c>
      <c r="P200" s="114">
        <f t="shared" si="24"/>
        <v>14437.5</v>
      </c>
      <c r="Q200" s="115">
        <f t="shared" si="25"/>
        <v>14437.5</v>
      </c>
    </row>
    <row r="201" spans="2:17" x14ac:dyDescent="0.25">
      <c r="B201" s="120">
        <v>199</v>
      </c>
      <c r="C201" s="109" t="s">
        <v>6462</v>
      </c>
      <c r="D201" s="109">
        <v>1200104150</v>
      </c>
      <c r="E201" s="108" t="s">
        <v>1938</v>
      </c>
      <c r="F201" s="109">
        <v>2014</v>
      </c>
      <c r="G201" s="110">
        <v>44389</v>
      </c>
      <c r="H201" s="109">
        <f t="shared" si="20"/>
        <v>7</v>
      </c>
      <c r="I201" s="109">
        <v>3</v>
      </c>
      <c r="J201" s="111">
        <f t="shared" si="21"/>
        <v>0.31666666666666665</v>
      </c>
      <c r="K201" s="112">
        <v>269592</v>
      </c>
      <c r="L201" s="112">
        <v>1</v>
      </c>
      <c r="M201" s="121">
        <v>0</v>
      </c>
      <c r="N201" s="112">
        <f t="shared" si="22"/>
        <v>269592</v>
      </c>
      <c r="O201" s="112">
        <f t="shared" si="23"/>
        <v>597595.6</v>
      </c>
      <c r="P201" s="114">
        <f t="shared" si="24"/>
        <v>13479.6</v>
      </c>
      <c r="Q201" s="115">
        <f t="shared" si="25"/>
        <v>13479.6</v>
      </c>
    </row>
    <row r="202" spans="2:17" x14ac:dyDescent="0.25">
      <c r="B202" s="120">
        <v>200</v>
      </c>
      <c r="C202" s="109" t="s">
        <v>6462</v>
      </c>
      <c r="D202" s="109">
        <v>1200121700</v>
      </c>
      <c r="E202" s="108" t="s">
        <v>1939</v>
      </c>
      <c r="F202" s="109">
        <v>2014</v>
      </c>
      <c r="G202" s="110">
        <v>44389</v>
      </c>
      <c r="H202" s="109">
        <f t="shared" si="20"/>
        <v>7</v>
      </c>
      <c r="I202" s="109">
        <v>3</v>
      </c>
      <c r="J202" s="111">
        <f t="shared" si="21"/>
        <v>0.31666666666666665</v>
      </c>
      <c r="K202" s="112">
        <v>269500</v>
      </c>
      <c r="L202" s="112">
        <v>1</v>
      </c>
      <c r="M202" s="121">
        <v>0</v>
      </c>
      <c r="N202" s="112">
        <f t="shared" si="22"/>
        <v>269500</v>
      </c>
      <c r="O202" s="112">
        <f t="shared" si="23"/>
        <v>597391.66666666674</v>
      </c>
      <c r="P202" s="114">
        <f t="shared" si="24"/>
        <v>13475</v>
      </c>
      <c r="Q202" s="115">
        <f t="shared" si="25"/>
        <v>13475</v>
      </c>
    </row>
    <row r="203" spans="2:17" x14ac:dyDescent="0.25">
      <c r="B203" s="120">
        <v>201</v>
      </c>
      <c r="C203" s="109" t="s">
        <v>6462</v>
      </c>
      <c r="D203" s="109">
        <v>1200116760</v>
      </c>
      <c r="E203" s="108" t="s">
        <v>1940</v>
      </c>
      <c r="F203" s="109">
        <v>2015</v>
      </c>
      <c r="G203" s="110">
        <v>44389</v>
      </c>
      <c r="H203" s="109">
        <f t="shared" si="20"/>
        <v>6</v>
      </c>
      <c r="I203" s="109">
        <v>3</v>
      </c>
      <c r="J203" s="111">
        <f t="shared" si="21"/>
        <v>0.31666666666666665</v>
      </c>
      <c r="K203" s="112">
        <v>218811</v>
      </c>
      <c r="L203" s="112">
        <v>1</v>
      </c>
      <c r="M203" s="121">
        <v>0</v>
      </c>
      <c r="N203" s="112">
        <f t="shared" si="22"/>
        <v>218811</v>
      </c>
      <c r="O203" s="112">
        <f t="shared" si="23"/>
        <v>415740.89999999997</v>
      </c>
      <c r="P203" s="114">
        <f t="shared" si="24"/>
        <v>10940.550000000001</v>
      </c>
      <c r="Q203" s="115">
        <f t="shared" si="25"/>
        <v>10940.550000000001</v>
      </c>
    </row>
    <row r="204" spans="2:17" x14ac:dyDescent="0.25">
      <c r="B204" s="120">
        <v>202</v>
      </c>
      <c r="C204" s="109" t="s">
        <v>6462</v>
      </c>
      <c r="D204" s="109">
        <v>1200123740</v>
      </c>
      <c r="E204" s="108" t="s">
        <v>488</v>
      </c>
      <c r="F204" s="109">
        <v>2015</v>
      </c>
      <c r="G204" s="110">
        <v>44389</v>
      </c>
      <c r="H204" s="109">
        <f t="shared" si="20"/>
        <v>6</v>
      </c>
      <c r="I204" s="109">
        <v>3</v>
      </c>
      <c r="J204" s="111">
        <f t="shared" si="21"/>
        <v>0.31666666666666665</v>
      </c>
      <c r="K204" s="112">
        <v>169400</v>
      </c>
      <c r="L204" s="112">
        <v>1</v>
      </c>
      <c r="M204" s="121">
        <v>0</v>
      </c>
      <c r="N204" s="112">
        <f t="shared" si="22"/>
        <v>169400</v>
      </c>
      <c r="O204" s="112">
        <f t="shared" si="23"/>
        <v>321860</v>
      </c>
      <c r="P204" s="114">
        <f t="shared" si="24"/>
        <v>8470</v>
      </c>
      <c r="Q204" s="115">
        <f t="shared" si="25"/>
        <v>8470</v>
      </c>
    </row>
    <row r="205" spans="2:17" x14ac:dyDescent="0.25">
      <c r="B205" s="120">
        <v>203</v>
      </c>
      <c r="C205" s="109" t="s">
        <v>6462</v>
      </c>
      <c r="D205" s="109">
        <v>1200115550</v>
      </c>
      <c r="E205" s="108" t="s">
        <v>1941</v>
      </c>
      <c r="F205" s="109">
        <v>2015</v>
      </c>
      <c r="G205" s="110">
        <v>44389</v>
      </c>
      <c r="H205" s="109">
        <f t="shared" si="20"/>
        <v>6</v>
      </c>
      <c r="I205" s="109">
        <v>3</v>
      </c>
      <c r="J205" s="111">
        <f t="shared" si="21"/>
        <v>0.31666666666666665</v>
      </c>
      <c r="K205" s="112">
        <v>115625</v>
      </c>
      <c r="L205" s="112">
        <v>1</v>
      </c>
      <c r="M205" s="121">
        <v>0</v>
      </c>
      <c r="N205" s="112">
        <f t="shared" si="22"/>
        <v>115625</v>
      </c>
      <c r="O205" s="112">
        <f t="shared" si="23"/>
        <v>219687.5</v>
      </c>
      <c r="P205" s="114">
        <f t="shared" si="24"/>
        <v>5781.25</v>
      </c>
      <c r="Q205" s="115">
        <f t="shared" si="25"/>
        <v>5781.25</v>
      </c>
    </row>
    <row r="206" spans="2:17" x14ac:dyDescent="0.25">
      <c r="B206" s="120">
        <v>204</v>
      </c>
      <c r="C206" s="109" t="s">
        <v>6462</v>
      </c>
      <c r="D206" s="109">
        <v>1200115560</v>
      </c>
      <c r="E206" s="108" t="s">
        <v>1942</v>
      </c>
      <c r="F206" s="109">
        <v>2015</v>
      </c>
      <c r="G206" s="110">
        <v>44389</v>
      </c>
      <c r="H206" s="109">
        <f t="shared" si="20"/>
        <v>6</v>
      </c>
      <c r="I206" s="109">
        <v>3</v>
      </c>
      <c r="J206" s="111">
        <f t="shared" si="21"/>
        <v>0.31666666666666665</v>
      </c>
      <c r="K206" s="112">
        <v>115625</v>
      </c>
      <c r="L206" s="112">
        <v>1</v>
      </c>
      <c r="M206" s="121">
        <v>0</v>
      </c>
      <c r="N206" s="112">
        <f t="shared" si="22"/>
        <v>115625</v>
      </c>
      <c r="O206" s="112">
        <f t="shared" si="23"/>
        <v>219687.5</v>
      </c>
      <c r="P206" s="114">
        <f t="shared" si="24"/>
        <v>5781.25</v>
      </c>
      <c r="Q206" s="115">
        <f t="shared" si="25"/>
        <v>5781.25</v>
      </c>
    </row>
    <row r="207" spans="2:17" x14ac:dyDescent="0.25">
      <c r="B207" s="120">
        <v>205</v>
      </c>
      <c r="C207" s="109" t="s">
        <v>6462</v>
      </c>
      <c r="D207" s="109">
        <v>1200124940</v>
      </c>
      <c r="E207" s="108" t="s">
        <v>1943</v>
      </c>
      <c r="F207" s="109">
        <v>2015</v>
      </c>
      <c r="G207" s="110">
        <v>44389</v>
      </c>
      <c r="H207" s="109">
        <f t="shared" si="20"/>
        <v>6</v>
      </c>
      <c r="I207" s="109">
        <v>3</v>
      </c>
      <c r="J207" s="111">
        <f t="shared" si="21"/>
        <v>0.31666666666666665</v>
      </c>
      <c r="K207" s="112">
        <v>94500</v>
      </c>
      <c r="L207" s="112">
        <v>1</v>
      </c>
      <c r="M207" s="121">
        <v>0</v>
      </c>
      <c r="N207" s="112">
        <f t="shared" si="22"/>
        <v>94500</v>
      </c>
      <c r="O207" s="112">
        <f t="shared" si="23"/>
        <v>179550</v>
      </c>
      <c r="P207" s="114">
        <f t="shared" si="24"/>
        <v>4725</v>
      </c>
      <c r="Q207" s="115">
        <f t="shared" si="25"/>
        <v>4725</v>
      </c>
    </row>
    <row r="208" spans="2:17" x14ac:dyDescent="0.25">
      <c r="B208" s="120">
        <v>206</v>
      </c>
      <c r="C208" s="109" t="s">
        <v>6462</v>
      </c>
      <c r="D208" s="109">
        <v>1200125240</v>
      </c>
      <c r="E208" s="108" t="s">
        <v>1916</v>
      </c>
      <c r="F208" s="109">
        <v>2015</v>
      </c>
      <c r="G208" s="110">
        <v>44389</v>
      </c>
      <c r="H208" s="109">
        <f t="shared" si="20"/>
        <v>6</v>
      </c>
      <c r="I208" s="109">
        <v>3</v>
      </c>
      <c r="J208" s="111">
        <f t="shared" si="21"/>
        <v>0.31666666666666665</v>
      </c>
      <c r="K208" s="112">
        <v>94095</v>
      </c>
      <c r="L208" s="112">
        <v>1</v>
      </c>
      <c r="M208" s="121">
        <v>0</v>
      </c>
      <c r="N208" s="112">
        <f t="shared" si="22"/>
        <v>94095</v>
      </c>
      <c r="O208" s="112">
        <f t="shared" si="23"/>
        <v>178780.5</v>
      </c>
      <c r="P208" s="114">
        <f t="shared" si="24"/>
        <v>4704.75</v>
      </c>
      <c r="Q208" s="115">
        <f t="shared" si="25"/>
        <v>4704.75</v>
      </c>
    </row>
    <row r="209" spans="2:17" x14ac:dyDescent="0.25">
      <c r="B209" s="120">
        <v>207</v>
      </c>
      <c r="C209" s="109" t="s">
        <v>6462</v>
      </c>
      <c r="D209" s="109">
        <v>1200121090</v>
      </c>
      <c r="E209" s="108" t="s">
        <v>1944</v>
      </c>
      <c r="F209" s="109">
        <v>2015</v>
      </c>
      <c r="G209" s="110">
        <v>44389</v>
      </c>
      <c r="H209" s="109">
        <f t="shared" si="20"/>
        <v>6</v>
      </c>
      <c r="I209" s="109">
        <v>3</v>
      </c>
      <c r="J209" s="111">
        <f t="shared" si="21"/>
        <v>0.31666666666666665</v>
      </c>
      <c r="K209" s="112">
        <v>84700</v>
      </c>
      <c r="L209" s="112">
        <v>1</v>
      </c>
      <c r="M209" s="121">
        <v>0</v>
      </c>
      <c r="N209" s="112">
        <f t="shared" si="22"/>
        <v>84700</v>
      </c>
      <c r="O209" s="112">
        <f t="shared" si="23"/>
        <v>160930</v>
      </c>
      <c r="P209" s="114">
        <f t="shared" si="24"/>
        <v>4235</v>
      </c>
      <c r="Q209" s="115">
        <f t="shared" si="25"/>
        <v>4235</v>
      </c>
    </row>
    <row r="210" spans="2:17" x14ac:dyDescent="0.25">
      <c r="B210" s="120">
        <v>208</v>
      </c>
      <c r="C210" s="109" t="s">
        <v>6462</v>
      </c>
      <c r="D210" s="109">
        <v>1200122440</v>
      </c>
      <c r="E210" s="108" t="s">
        <v>1945</v>
      </c>
      <c r="F210" s="109">
        <v>2015</v>
      </c>
      <c r="G210" s="110">
        <v>44389</v>
      </c>
      <c r="H210" s="109">
        <f t="shared" si="20"/>
        <v>6</v>
      </c>
      <c r="I210" s="109">
        <v>3</v>
      </c>
      <c r="J210" s="111">
        <f t="shared" si="21"/>
        <v>0.31666666666666665</v>
      </c>
      <c r="K210" s="112">
        <v>41985</v>
      </c>
      <c r="L210" s="112">
        <v>1</v>
      </c>
      <c r="M210" s="121">
        <v>0</v>
      </c>
      <c r="N210" s="112">
        <f t="shared" si="22"/>
        <v>41985</v>
      </c>
      <c r="O210" s="112">
        <f t="shared" si="23"/>
        <v>79771.5</v>
      </c>
      <c r="P210" s="114">
        <f t="shared" si="24"/>
        <v>2099.25</v>
      </c>
      <c r="Q210" s="115">
        <f t="shared" si="25"/>
        <v>2099.25</v>
      </c>
    </row>
    <row r="211" spans="2:17" x14ac:dyDescent="0.25">
      <c r="B211" s="120">
        <v>209</v>
      </c>
      <c r="C211" s="109" t="s">
        <v>6462</v>
      </c>
      <c r="D211" s="109">
        <v>1200121980</v>
      </c>
      <c r="E211" s="108" t="s">
        <v>1946</v>
      </c>
      <c r="F211" s="109">
        <v>2015</v>
      </c>
      <c r="G211" s="110">
        <v>44389</v>
      </c>
      <c r="H211" s="109">
        <f t="shared" si="20"/>
        <v>6</v>
      </c>
      <c r="I211" s="109">
        <v>3</v>
      </c>
      <c r="J211" s="111">
        <f t="shared" si="21"/>
        <v>0.31666666666666665</v>
      </c>
      <c r="K211" s="112">
        <v>40700</v>
      </c>
      <c r="L211" s="112">
        <v>1</v>
      </c>
      <c r="M211" s="121">
        <v>0</v>
      </c>
      <c r="N211" s="112">
        <f t="shared" si="22"/>
        <v>40700</v>
      </c>
      <c r="O211" s="112">
        <f t="shared" si="23"/>
        <v>77330</v>
      </c>
      <c r="P211" s="114">
        <f t="shared" si="24"/>
        <v>2035</v>
      </c>
      <c r="Q211" s="115">
        <f t="shared" si="25"/>
        <v>2035</v>
      </c>
    </row>
    <row r="212" spans="2:17" x14ac:dyDescent="0.25">
      <c r="B212" s="120">
        <v>210</v>
      </c>
      <c r="C212" s="109" t="s">
        <v>6462</v>
      </c>
      <c r="D212" s="109">
        <v>1200109700</v>
      </c>
      <c r="E212" s="108" t="s">
        <v>1947</v>
      </c>
      <c r="F212" s="109">
        <v>2015</v>
      </c>
      <c r="G212" s="110">
        <v>44389</v>
      </c>
      <c r="H212" s="109">
        <f t="shared" si="20"/>
        <v>6</v>
      </c>
      <c r="I212" s="109">
        <v>3</v>
      </c>
      <c r="J212" s="111">
        <f t="shared" si="21"/>
        <v>0.31666666666666665</v>
      </c>
      <c r="K212" s="112">
        <v>28907</v>
      </c>
      <c r="L212" s="112">
        <v>1</v>
      </c>
      <c r="M212" s="121">
        <v>0</v>
      </c>
      <c r="N212" s="112">
        <f t="shared" si="22"/>
        <v>28907</v>
      </c>
      <c r="O212" s="112">
        <f t="shared" si="23"/>
        <v>54923.299999999996</v>
      </c>
      <c r="P212" s="114">
        <f t="shared" si="24"/>
        <v>1445.3500000000001</v>
      </c>
      <c r="Q212" s="115">
        <f t="shared" si="25"/>
        <v>1445.3500000000001</v>
      </c>
    </row>
    <row r="213" spans="2:17" x14ac:dyDescent="0.25">
      <c r="B213" s="120">
        <v>211</v>
      </c>
      <c r="C213" s="109" t="s">
        <v>6462</v>
      </c>
      <c r="D213" s="109">
        <v>1200124570</v>
      </c>
      <c r="E213" s="108" t="s">
        <v>1948</v>
      </c>
      <c r="F213" s="109">
        <v>2015</v>
      </c>
      <c r="G213" s="110">
        <v>44389</v>
      </c>
      <c r="H213" s="109">
        <f t="shared" si="20"/>
        <v>6</v>
      </c>
      <c r="I213" s="109">
        <v>3</v>
      </c>
      <c r="J213" s="111">
        <f t="shared" si="21"/>
        <v>0.31666666666666665</v>
      </c>
      <c r="K213" s="112">
        <v>24050</v>
      </c>
      <c r="L213" s="112">
        <v>1</v>
      </c>
      <c r="M213" s="121">
        <v>0</v>
      </c>
      <c r="N213" s="112">
        <f t="shared" si="22"/>
        <v>24050</v>
      </c>
      <c r="O213" s="112">
        <f t="shared" si="23"/>
        <v>45695</v>
      </c>
      <c r="P213" s="114">
        <f t="shared" si="24"/>
        <v>1202.5</v>
      </c>
      <c r="Q213" s="115">
        <f t="shared" si="25"/>
        <v>1202.5</v>
      </c>
    </row>
    <row r="214" spans="2:17" x14ac:dyDescent="0.25">
      <c r="B214" s="120">
        <v>212</v>
      </c>
      <c r="C214" s="109" t="s">
        <v>6462</v>
      </c>
      <c r="D214" s="109">
        <v>1200128040</v>
      </c>
      <c r="E214" s="108" t="s">
        <v>1949</v>
      </c>
      <c r="F214" s="109">
        <v>2015</v>
      </c>
      <c r="G214" s="110">
        <v>44389</v>
      </c>
      <c r="H214" s="109">
        <f t="shared" si="20"/>
        <v>6</v>
      </c>
      <c r="I214" s="109">
        <v>3</v>
      </c>
      <c r="J214" s="111">
        <f t="shared" si="21"/>
        <v>0.31666666666666665</v>
      </c>
      <c r="K214" s="112">
        <v>5670650</v>
      </c>
      <c r="L214" s="112">
        <v>1</v>
      </c>
      <c r="M214" s="121">
        <v>0</v>
      </c>
      <c r="N214" s="112">
        <f t="shared" si="22"/>
        <v>5670650</v>
      </c>
      <c r="O214" s="112">
        <f t="shared" si="23"/>
        <v>10774235</v>
      </c>
      <c r="P214" s="114">
        <f t="shared" si="24"/>
        <v>283532.5</v>
      </c>
      <c r="Q214" s="115">
        <f t="shared" si="25"/>
        <v>283532.5</v>
      </c>
    </row>
    <row r="215" spans="2:17" x14ac:dyDescent="0.25">
      <c r="B215" s="120">
        <v>213</v>
      </c>
      <c r="C215" s="109" t="s">
        <v>6462</v>
      </c>
      <c r="D215" s="109">
        <v>1200130660</v>
      </c>
      <c r="E215" s="108" t="s">
        <v>1950</v>
      </c>
      <c r="F215" s="109">
        <v>2015</v>
      </c>
      <c r="G215" s="110">
        <v>44389</v>
      </c>
      <c r="H215" s="109">
        <f t="shared" si="20"/>
        <v>6</v>
      </c>
      <c r="I215" s="109">
        <v>3</v>
      </c>
      <c r="J215" s="111">
        <f t="shared" si="21"/>
        <v>0.31666666666666665</v>
      </c>
      <c r="K215" s="112">
        <v>3579833.25</v>
      </c>
      <c r="L215" s="112">
        <v>1</v>
      </c>
      <c r="M215" s="121">
        <v>0</v>
      </c>
      <c r="N215" s="112">
        <f t="shared" si="22"/>
        <v>3579833.25</v>
      </c>
      <c r="O215" s="112">
        <f t="shared" si="23"/>
        <v>6801683.1749999998</v>
      </c>
      <c r="P215" s="114">
        <f t="shared" si="24"/>
        <v>178991.66250000001</v>
      </c>
      <c r="Q215" s="115">
        <f t="shared" si="25"/>
        <v>178991.66250000001</v>
      </c>
    </row>
    <row r="216" spans="2:17" x14ac:dyDescent="0.25">
      <c r="B216" s="120">
        <v>214</v>
      </c>
      <c r="C216" s="109" t="s">
        <v>6462</v>
      </c>
      <c r="D216" s="109">
        <v>1200130160</v>
      </c>
      <c r="E216" s="108" t="s">
        <v>1910</v>
      </c>
      <c r="F216" s="109">
        <v>2015</v>
      </c>
      <c r="G216" s="110">
        <v>44389</v>
      </c>
      <c r="H216" s="109">
        <f t="shared" si="20"/>
        <v>6</v>
      </c>
      <c r="I216" s="109">
        <v>3</v>
      </c>
      <c r="J216" s="111">
        <f t="shared" si="21"/>
        <v>0.31666666666666665</v>
      </c>
      <c r="K216" s="112">
        <v>1575982.2</v>
      </c>
      <c r="L216" s="112">
        <v>1</v>
      </c>
      <c r="M216" s="121">
        <v>0</v>
      </c>
      <c r="N216" s="112">
        <f t="shared" si="22"/>
        <v>1575982.2</v>
      </c>
      <c r="O216" s="112">
        <f t="shared" si="23"/>
        <v>2994366.1799999997</v>
      </c>
      <c r="P216" s="114">
        <f t="shared" si="24"/>
        <v>78799.11</v>
      </c>
      <c r="Q216" s="115">
        <f t="shared" si="25"/>
        <v>78799.11</v>
      </c>
    </row>
    <row r="217" spans="2:17" x14ac:dyDescent="0.25">
      <c r="B217" s="120">
        <v>215</v>
      </c>
      <c r="C217" s="109" t="s">
        <v>6462</v>
      </c>
      <c r="D217" s="109">
        <v>1200129130</v>
      </c>
      <c r="E217" s="108" t="s">
        <v>1951</v>
      </c>
      <c r="F217" s="109">
        <v>2015</v>
      </c>
      <c r="G217" s="110">
        <v>44389</v>
      </c>
      <c r="H217" s="109">
        <f t="shared" si="20"/>
        <v>6</v>
      </c>
      <c r="I217" s="109">
        <v>3</v>
      </c>
      <c r="J217" s="111">
        <f t="shared" si="21"/>
        <v>0.31666666666666665</v>
      </c>
      <c r="K217" s="112">
        <v>1407527</v>
      </c>
      <c r="L217" s="112">
        <v>1</v>
      </c>
      <c r="M217" s="121">
        <v>0</v>
      </c>
      <c r="N217" s="112">
        <f t="shared" si="22"/>
        <v>1407527</v>
      </c>
      <c r="O217" s="112">
        <f t="shared" si="23"/>
        <v>2674301.2999999998</v>
      </c>
      <c r="P217" s="114">
        <f t="shared" si="24"/>
        <v>70376.350000000006</v>
      </c>
      <c r="Q217" s="115">
        <f t="shared" si="25"/>
        <v>70376.350000000006</v>
      </c>
    </row>
    <row r="218" spans="2:17" x14ac:dyDescent="0.25">
      <c r="B218" s="120">
        <v>216</v>
      </c>
      <c r="C218" s="109" t="s">
        <v>6462</v>
      </c>
      <c r="D218" s="109">
        <v>1200131710</v>
      </c>
      <c r="E218" s="108" t="s">
        <v>1952</v>
      </c>
      <c r="F218" s="109">
        <v>2015</v>
      </c>
      <c r="G218" s="110">
        <v>44389</v>
      </c>
      <c r="H218" s="109">
        <f t="shared" si="20"/>
        <v>6</v>
      </c>
      <c r="I218" s="109">
        <v>3</v>
      </c>
      <c r="J218" s="111">
        <f t="shared" si="21"/>
        <v>0.31666666666666665</v>
      </c>
      <c r="K218" s="112">
        <v>1042743</v>
      </c>
      <c r="L218" s="112">
        <v>1</v>
      </c>
      <c r="M218" s="121">
        <v>0</v>
      </c>
      <c r="N218" s="112">
        <f t="shared" si="22"/>
        <v>1042743</v>
      </c>
      <c r="O218" s="112">
        <f t="shared" si="23"/>
        <v>1981211.7</v>
      </c>
      <c r="P218" s="114">
        <f t="shared" si="24"/>
        <v>52137.15</v>
      </c>
      <c r="Q218" s="115">
        <f t="shared" si="25"/>
        <v>52137.15</v>
      </c>
    </row>
    <row r="219" spans="2:17" x14ac:dyDescent="0.25">
      <c r="B219" s="120">
        <v>217</v>
      </c>
      <c r="C219" s="109" t="s">
        <v>6462</v>
      </c>
      <c r="D219" s="109">
        <v>1200129220</v>
      </c>
      <c r="E219" s="108" t="s">
        <v>1953</v>
      </c>
      <c r="F219" s="109">
        <v>2015</v>
      </c>
      <c r="G219" s="110">
        <v>44389</v>
      </c>
      <c r="H219" s="109">
        <f t="shared" si="20"/>
        <v>6</v>
      </c>
      <c r="I219" s="109">
        <v>3</v>
      </c>
      <c r="J219" s="111">
        <f t="shared" si="21"/>
        <v>0.31666666666666665</v>
      </c>
      <c r="K219" s="112">
        <v>995733</v>
      </c>
      <c r="L219" s="112">
        <v>1</v>
      </c>
      <c r="M219" s="121">
        <v>0</v>
      </c>
      <c r="N219" s="112">
        <f t="shared" si="22"/>
        <v>995733</v>
      </c>
      <c r="O219" s="112">
        <f t="shared" si="23"/>
        <v>1891892.7</v>
      </c>
      <c r="P219" s="114">
        <f t="shared" si="24"/>
        <v>49786.65</v>
      </c>
      <c r="Q219" s="115">
        <f t="shared" si="25"/>
        <v>49786.65</v>
      </c>
    </row>
    <row r="220" spans="2:17" x14ac:dyDescent="0.25">
      <c r="B220" s="120">
        <v>218</v>
      </c>
      <c r="C220" s="109" t="s">
        <v>6462</v>
      </c>
      <c r="D220" s="109">
        <v>1200132100</v>
      </c>
      <c r="E220" s="108" t="s">
        <v>1954</v>
      </c>
      <c r="F220" s="109">
        <v>2015</v>
      </c>
      <c r="G220" s="110">
        <v>44389</v>
      </c>
      <c r="H220" s="109">
        <f t="shared" si="20"/>
        <v>6</v>
      </c>
      <c r="I220" s="109">
        <v>3</v>
      </c>
      <c r="J220" s="111">
        <f t="shared" si="21"/>
        <v>0.31666666666666665</v>
      </c>
      <c r="K220" s="112">
        <v>735857.7</v>
      </c>
      <c r="L220" s="112">
        <v>1</v>
      </c>
      <c r="M220" s="121">
        <v>0</v>
      </c>
      <c r="N220" s="112">
        <f t="shared" si="22"/>
        <v>735857.7</v>
      </c>
      <c r="O220" s="112">
        <f t="shared" si="23"/>
        <v>1398129.63</v>
      </c>
      <c r="P220" s="114">
        <f t="shared" si="24"/>
        <v>36792.885000000002</v>
      </c>
      <c r="Q220" s="115">
        <f t="shared" si="25"/>
        <v>36792.885000000002</v>
      </c>
    </row>
    <row r="221" spans="2:17" x14ac:dyDescent="0.25">
      <c r="B221" s="120">
        <v>219</v>
      </c>
      <c r="C221" s="109" t="s">
        <v>6462</v>
      </c>
      <c r="D221" s="109">
        <v>1200128530</v>
      </c>
      <c r="E221" s="108" t="s">
        <v>1955</v>
      </c>
      <c r="F221" s="109">
        <v>2015</v>
      </c>
      <c r="G221" s="110">
        <v>44389</v>
      </c>
      <c r="H221" s="109">
        <f t="shared" si="20"/>
        <v>6</v>
      </c>
      <c r="I221" s="109">
        <v>3</v>
      </c>
      <c r="J221" s="111">
        <f t="shared" si="21"/>
        <v>0.31666666666666665</v>
      </c>
      <c r="K221" s="112">
        <v>619029</v>
      </c>
      <c r="L221" s="112">
        <v>1</v>
      </c>
      <c r="M221" s="121">
        <v>0</v>
      </c>
      <c r="N221" s="112">
        <f t="shared" si="22"/>
        <v>619029</v>
      </c>
      <c r="O221" s="112">
        <f t="shared" si="23"/>
        <v>1176155.0999999999</v>
      </c>
      <c r="P221" s="114">
        <f t="shared" si="24"/>
        <v>30951.45</v>
      </c>
      <c r="Q221" s="115">
        <f t="shared" si="25"/>
        <v>30951.45</v>
      </c>
    </row>
    <row r="222" spans="2:17" x14ac:dyDescent="0.25">
      <c r="B222" s="120">
        <v>220</v>
      </c>
      <c r="C222" s="109" t="s">
        <v>6462</v>
      </c>
      <c r="D222" s="109">
        <v>1200128540</v>
      </c>
      <c r="E222" s="108" t="s">
        <v>1956</v>
      </c>
      <c r="F222" s="109">
        <v>2015</v>
      </c>
      <c r="G222" s="110">
        <v>44389</v>
      </c>
      <c r="H222" s="109">
        <f t="shared" si="20"/>
        <v>6</v>
      </c>
      <c r="I222" s="109">
        <v>3</v>
      </c>
      <c r="J222" s="111">
        <f t="shared" si="21"/>
        <v>0.31666666666666665</v>
      </c>
      <c r="K222" s="112">
        <v>597981</v>
      </c>
      <c r="L222" s="112">
        <v>1</v>
      </c>
      <c r="M222" s="121">
        <v>0</v>
      </c>
      <c r="N222" s="112">
        <f t="shared" si="22"/>
        <v>597981</v>
      </c>
      <c r="O222" s="112">
        <f t="shared" si="23"/>
        <v>1136163.8999999999</v>
      </c>
      <c r="P222" s="114">
        <f t="shared" si="24"/>
        <v>29899.050000000003</v>
      </c>
      <c r="Q222" s="115">
        <f t="shared" si="25"/>
        <v>29899.050000000003</v>
      </c>
    </row>
    <row r="223" spans="2:17" x14ac:dyDescent="0.25">
      <c r="B223" s="120">
        <v>221</v>
      </c>
      <c r="C223" s="109" t="s">
        <v>6462</v>
      </c>
      <c r="D223" s="109">
        <v>1200132460</v>
      </c>
      <c r="E223" s="108" t="s">
        <v>1837</v>
      </c>
      <c r="F223" s="109">
        <v>2015</v>
      </c>
      <c r="G223" s="110">
        <v>44389</v>
      </c>
      <c r="H223" s="109">
        <f t="shared" si="20"/>
        <v>6</v>
      </c>
      <c r="I223" s="109">
        <v>3</v>
      </c>
      <c r="J223" s="111">
        <f t="shared" si="21"/>
        <v>0.31666666666666665</v>
      </c>
      <c r="K223" s="112">
        <v>528811.38</v>
      </c>
      <c r="L223" s="112">
        <v>1</v>
      </c>
      <c r="M223" s="121">
        <v>0</v>
      </c>
      <c r="N223" s="112">
        <f t="shared" si="22"/>
        <v>528811.38</v>
      </c>
      <c r="O223" s="112">
        <f t="shared" si="23"/>
        <v>1004741.622</v>
      </c>
      <c r="P223" s="114">
        <f t="shared" si="24"/>
        <v>26440.569000000003</v>
      </c>
      <c r="Q223" s="115">
        <f t="shared" si="25"/>
        <v>26440.569000000003</v>
      </c>
    </row>
    <row r="224" spans="2:17" x14ac:dyDescent="0.25">
      <c r="B224" s="120">
        <v>222</v>
      </c>
      <c r="C224" s="109" t="s">
        <v>6462</v>
      </c>
      <c r="D224" s="109">
        <v>1200131240</v>
      </c>
      <c r="E224" s="108" t="s">
        <v>1957</v>
      </c>
      <c r="F224" s="109">
        <v>2016</v>
      </c>
      <c r="G224" s="110">
        <v>44389</v>
      </c>
      <c r="H224" s="109">
        <f t="shared" si="20"/>
        <v>5</v>
      </c>
      <c r="I224" s="109">
        <v>3</v>
      </c>
      <c r="J224" s="111">
        <f t="shared" si="21"/>
        <v>0.31666666666666665</v>
      </c>
      <c r="K224" s="112">
        <v>511127.32</v>
      </c>
      <c r="L224" s="112">
        <v>1</v>
      </c>
      <c r="M224" s="121">
        <v>0</v>
      </c>
      <c r="N224" s="112">
        <f t="shared" si="22"/>
        <v>511127.32</v>
      </c>
      <c r="O224" s="112">
        <f t="shared" si="23"/>
        <v>809284.92333333334</v>
      </c>
      <c r="P224" s="114">
        <f t="shared" si="24"/>
        <v>25556.366000000002</v>
      </c>
      <c r="Q224" s="115">
        <f t="shared" si="25"/>
        <v>25556.366000000002</v>
      </c>
    </row>
    <row r="225" spans="2:17" x14ac:dyDescent="0.25">
      <c r="B225" s="120">
        <v>223</v>
      </c>
      <c r="C225" s="109" t="s">
        <v>6462</v>
      </c>
      <c r="D225" s="109">
        <v>1200134740</v>
      </c>
      <c r="E225" s="108" t="s">
        <v>1958</v>
      </c>
      <c r="F225" s="109">
        <v>2016</v>
      </c>
      <c r="G225" s="110">
        <v>44389</v>
      </c>
      <c r="H225" s="109">
        <f t="shared" si="20"/>
        <v>5</v>
      </c>
      <c r="I225" s="109">
        <v>3</v>
      </c>
      <c r="J225" s="111">
        <f t="shared" si="21"/>
        <v>0.31666666666666665</v>
      </c>
      <c r="K225" s="112">
        <v>505000</v>
      </c>
      <c r="L225" s="112">
        <v>1</v>
      </c>
      <c r="M225" s="121">
        <v>0</v>
      </c>
      <c r="N225" s="112">
        <f t="shared" si="22"/>
        <v>505000</v>
      </c>
      <c r="O225" s="112">
        <f t="shared" si="23"/>
        <v>799583.33333333326</v>
      </c>
      <c r="P225" s="114">
        <f t="shared" si="24"/>
        <v>25250</v>
      </c>
      <c r="Q225" s="115">
        <f t="shared" si="25"/>
        <v>25250</v>
      </c>
    </row>
    <row r="226" spans="2:17" x14ac:dyDescent="0.25">
      <c r="B226" s="120">
        <v>224</v>
      </c>
      <c r="C226" s="109" t="s">
        <v>6462</v>
      </c>
      <c r="D226" s="109">
        <v>1200125700</v>
      </c>
      <c r="E226" s="108" t="s">
        <v>1959</v>
      </c>
      <c r="F226" s="109">
        <v>2016</v>
      </c>
      <c r="G226" s="110">
        <v>44389</v>
      </c>
      <c r="H226" s="109">
        <f t="shared" si="20"/>
        <v>5</v>
      </c>
      <c r="I226" s="109">
        <v>3</v>
      </c>
      <c r="J226" s="111">
        <f t="shared" si="21"/>
        <v>0.31666666666666665</v>
      </c>
      <c r="K226" s="112">
        <v>399500</v>
      </c>
      <c r="L226" s="112">
        <v>1</v>
      </c>
      <c r="M226" s="121">
        <v>0</v>
      </c>
      <c r="N226" s="112">
        <f t="shared" si="22"/>
        <v>399500</v>
      </c>
      <c r="O226" s="112">
        <f t="shared" si="23"/>
        <v>632541.66666666663</v>
      </c>
      <c r="P226" s="114">
        <f t="shared" si="24"/>
        <v>19975</v>
      </c>
      <c r="Q226" s="115">
        <f t="shared" si="25"/>
        <v>19975</v>
      </c>
    </row>
    <row r="227" spans="2:17" x14ac:dyDescent="0.25">
      <c r="B227" s="120">
        <v>225</v>
      </c>
      <c r="C227" s="109" t="s">
        <v>6462</v>
      </c>
      <c r="D227" s="109">
        <v>1200131230</v>
      </c>
      <c r="E227" s="108" t="s">
        <v>1960</v>
      </c>
      <c r="F227" s="109">
        <v>2016</v>
      </c>
      <c r="G227" s="110">
        <v>44389</v>
      </c>
      <c r="H227" s="109">
        <f t="shared" si="20"/>
        <v>5</v>
      </c>
      <c r="I227" s="109">
        <v>3</v>
      </c>
      <c r="J227" s="111">
        <f t="shared" si="21"/>
        <v>0.31666666666666665</v>
      </c>
      <c r="K227" s="112">
        <v>280654.06</v>
      </c>
      <c r="L227" s="112">
        <v>1</v>
      </c>
      <c r="M227" s="121">
        <v>0</v>
      </c>
      <c r="N227" s="112">
        <f t="shared" si="22"/>
        <v>280654.06</v>
      </c>
      <c r="O227" s="112">
        <f t="shared" si="23"/>
        <v>444368.92833333329</v>
      </c>
      <c r="P227" s="114">
        <f t="shared" si="24"/>
        <v>14032.703000000001</v>
      </c>
      <c r="Q227" s="115">
        <f t="shared" si="25"/>
        <v>14032.703000000001</v>
      </c>
    </row>
    <row r="228" spans="2:17" x14ac:dyDescent="0.25">
      <c r="B228" s="120">
        <v>226</v>
      </c>
      <c r="C228" s="109" t="s">
        <v>6462</v>
      </c>
      <c r="D228" s="109">
        <v>1200127740</v>
      </c>
      <c r="E228" s="108" t="s">
        <v>1961</v>
      </c>
      <c r="F228" s="109">
        <v>2016</v>
      </c>
      <c r="G228" s="110">
        <v>44389</v>
      </c>
      <c r="H228" s="109">
        <f t="shared" si="20"/>
        <v>5</v>
      </c>
      <c r="I228" s="109">
        <v>3</v>
      </c>
      <c r="J228" s="111">
        <f t="shared" si="21"/>
        <v>0.31666666666666665</v>
      </c>
      <c r="K228" s="112">
        <v>233028</v>
      </c>
      <c r="L228" s="112">
        <v>1</v>
      </c>
      <c r="M228" s="121">
        <v>0</v>
      </c>
      <c r="N228" s="112">
        <f t="shared" si="22"/>
        <v>233028</v>
      </c>
      <c r="O228" s="112">
        <f t="shared" si="23"/>
        <v>368961</v>
      </c>
      <c r="P228" s="114">
        <f t="shared" si="24"/>
        <v>11651.400000000001</v>
      </c>
      <c r="Q228" s="115">
        <f t="shared" si="25"/>
        <v>11651.400000000001</v>
      </c>
    </row>
    <row r="229" spans="2:17" x14ac:dyDescent="0.25">
      <c r="B229" s="120">
        <v>227</v>
      </c>
      <c r="C229" s="109" t="s">
        <v>6462</v>
      </c>
      <c r="D229" s="109">
        <v>1200129010</v>
      </c>
      <c r="E229" s="108" t="s">
        <v>1962</v>
      </c>
      <c r="F229" s="109">
        <v>2016</v>
      </c>
      <c r="G229" s="110">
        <v>44389</v>
      </c>
      <c r="H229" s="109">
        <f t="shared" si="20"/>
        <v>5</v>
      </c>
      <c r="I229" s="109">
        <v>3</v>
      </c>
      <c r="J229" s="111">
        <f t="shared" si="21"/>
        <v>0.31666666666666665</v>
      </c>
      <c r="K229" s="112">
        <v>131851.25</v>
      </c>
      <c r="L229" s="112">
        <v>1</v>
      </c>
      <c r="M229" s="121">
        <v>0</v>
      </c>
      <c r="N229" s="112">
        <f t="shared" si="22"/>
        <v>131851.25</v>
      </c>
      <c r="O229" s="112">
        <f t="shared" si="23"/>
        <v>208764.47916666666</v>
      </c>
      <c r="P229" s="114">
        <f t="shared" si="24"/>
        <v>6592.5625</v>
      </c>
      <c r="Q229" s="115">
        <f t="shared" si="25"/>
        <v>6592.5625</v>
      </c>
    </row>
    <row r="230" spans="2:17" x14ac:dyDescent="0.25">
      <c r="B230" s="120">
        <v>228</v>
      </c>
      <c r="C230" s="109" t="s">
        <v>6462</v>
      </c>
      <c r="D230" s="109">
        <v>1200130310</v>
      </c>
      <c r="E230" s="108" t="s">
        <v>1963</v>
      </c>
      <c r="F230" s="109">
        <v>2016</v>
      </c>
      <c r="G230" s="110">
        <v>44389</v>
      </c>
      <c r="H230" s="109">
        <f t="shared" si="20"/>
        <v>5</v>
      </c>
      <c r="I230" s="109">
        <v>3</v>
      </c>
      <c r="J230" s="111">
        <f t="shared" si="21"/>
        <v>0.31666666666666665</v>
      </c>
      <c r="K230" s="112">
        <v>118800</v>
      </c>
      <c r="L230" s="112">
        <v>1</v>
      </c>
      <c r="M230" s="121">
        <v>0</v>
      </c>
      <c r="N230" s="112">
        <f t="shared" si="22"/>
        <v>118800</v>
      </c>
      <c r="O230" s="112">
        <f t="shared" si="23"/>
        <v>188100</v>
      </c>
      <c r="P230" s="114">
        <f t="shared" si="24"/>
        <v>5940</v>
      </c>
      <c r="Q230" s="115">
        <f t="shared" si="25"/>
        <v>5940</v>
      </c>
    </row>
    <row r="231" spans="2:17" x14ac:dyDescent="0.25">
      <c r="B231" s="120">
        <v>229</v>
      </c>
      <c r="C231" s="109" t="s">
        <v>6462</v>
      </c>
      <c r="D231" s="109">
        <v>1200125870</v>
      </c>
      <c r="E231" s="108" t="s">
        <v>1964</v>
      </c>
      <c r="F231" s="109">
        <v>2016</v>
      </c>
      <c r="G231" s="110">
        <v>44389</v>
      </c>
      <c r="H231" s="109">
        <f t="shared" si="20"/>
        <v>5</v>
      </c>
      <c r="I231" s="109">
        <v>3</v>
      </c>
      <c r="J231" s="111">
        <f t="shared" si="21"/>
        <v>0.31666666666666665</v>
      </c>
      <c r="K231" s="112">
        <v>118528.63</v>
      </c>
      <c r="L231" s="112">
        <v>1</v>
      </c>
      <c r="M231" s="121">
        <v>0</v>
      </c>
      <c r="N231" s="112">
        <f t="shared" si="22"/>
        <v>118528.63</v>
      </c>
      <c r="O231" s="112">
        <f t="shared" si="23"/>
        <v>187670.33083333334</v>
      </c>
      <c r="P231" s="114">
        <f t="shared" si="24"/>
        <v>5926.4315000000006</v>
      </c>
      <c r="Q231" s="115">
        <f t="shared" si="25"/>
        <v>5926.4315000000006</v>
      </c>
    </row>
    <row r="232" spans="2:17" x14ac:dyDescent="0.25">
      <c r="B232" s="120">
        <v>230</v>
      </c>
      <c r="C232" s="109" t="s">
        <v>6462</v>
      </c>
      <c r="D232" s="109">
        <v>1200130940</v>
      </c>
      <c r="E232" s="108" t="s">
        <v>1965</v>
      </c>
      <c r="F232" s="109">
        <v>2016</v>
      </c>
      <c r="G232" s="110">
        <v>44389</v>
      </c>
      <c r="H232" s="109">
        <f t="shared" si="20"/>
        <v>5</v>
      </c>
      <c r="I232" s="109">
        <v>3</v>
      </c>
      <c r="J232" s="111">
        <f t="shared" si="21"/>
        <v>0.31666666666666665</v>
      </c>
      <c r="K232" s="112">
        <v>55440</v>
      </c>
      <c r="L232" s="112">
        <v>1</v>
      </c>
      <c r="M232" s="121">
        <v>0</v>
      </c>
      <c r="N232" s="112">
        <f t="shared" si="22"/>
        <v>55440</v>
      </c>
      <c r="O232" s="112">
        <f t="shared" si="23"/>
        <v>87780</v>
      </c>
      <c r="P232" s="114">
        <f t="shared" si="24"/>
        <v>2772</v>
      </c>
      <c r="Q232" s="115">
        <f t="shared" si="25"/>
        <v>2772</v>
      </c>
    </row>
    <row r="233" spans="2:17" x14ac:dyDescent="0.25">
      <c r="B233" s="120">
        <v>231</v>
      </c>
      <c r="C233" s="109" t="s">
        <v>6462</v>
      </c>
      <c r="D233" s="109">
        <v>1200128380</v>
      </c>
      <c r="E233" s="108" t="s">
        <v>1966</v>
      </c>
      <c r="F233" s="109">
        <v>2016</v>
      </c>
      <c r="G233" s="110">
        <v>44389</v>
      </c>
      <c r="H233" s="109">
        <f t="shared" si="20"/>
        <v>5</v>
      </c>
      <c r="I233" s="109">
        <v>3</v>
      </c>
      <c r="J233" s="111">
        <f t="shared" si="21"/>
        <v>0.31666666666666665</v>
      </c>
      <c r="K233" s="112">
        <v>23940</v>
      </c>
      <c r="L233" s="112">
        <v>1</v>
      </c>
      <c r="M233" s="121">
        <v>0</v>
      </c>
      <c r="N233" s="112">
        <f t="shared" si="22"/>
        <v>23940</v>
      </c>
      <c r="O233" s="112">
        <f t="shared" si="23"/>
        <v>37905</v>
      </c>
      <c r="P233" s="114">
        <f t="shared" si="24"/>
        <v>1197</v>
      </c>
      <c r="Q233" s="115">
        <f t="shared" si="25"/>
        <v>1197</v>
      </c>
    </row>
    <row r="234" spans="2:17" x14ac:dyDescent="0.25">
      <c r="B234" s="120">
        <v>232</v>
      </c>
      <c r="C234" s="109" t="s">
        <v>6462</v>
      </c>
      <c r="D234" s="109">
        <v>1200141370</v>
      </c>
      <c r="E234" s="108" t="s">
        <v>1967</v>
      </c>
      <c r="F234" s="109">
        <v>2016</v>
      </c>
      <c r="G234" s="110">
        <v>44389</v>
      </c>
      <c r="H234" s="109">
        <f t="shared" si="20"/>
        <v>5</v>
      </c>
      <c r="I234" s="109">
        <v>3</v>
      </c>
      <c r="J234" s="111">
        <f t="shared" si="21"/>
        <v>0.31666666666666665</v>
      </c>
      <c r="K234" s="112">
        <v>4575000</v>
      </c>
      <c r="L234" s="112">
        <v>513904.13</v>
      </c>
      <c r="M234" s="121"/>
      <c r="N234" s="112">
        <f t="shared" si="22"/>
        <v>4575000</v>
      </c>
      <c r="O234" s="112">
        <f t="shared" si="23"/>
        <v>7243750</v>
      </c>
      <c r="P234" s="114">
        <f t="shared" si="24"/>
        <v>228750</v>
      </c>
      <c r="Q234" s="115">
        <f t="shared" si="25"/>
        <v>228750</v>
      </c>
    </row>
    <row r="235" spans="2:17" x14ac:dyDescent="0.25">
      <c r="B235" s="120">
        <v>233</v>
      </c>
      <c r="C235" s="109" t="s">
        <v>6462</v>
      </c>
      <c r="D235" s="109">
        <v>1200140900</v>
      </c>
      <c r="E235" s="108" t="s">
        <v>1950</v>
      </c>
      <c r="F235" s="109">
        <v>2016</v>
      </c>
      <c r="G235" s="110">
        <v>44389</v>
      </c>
      <c r="H235" s="109">
        <f t="shared" si="20"/>
        <v>5</v>
      </c>
      <c r="I235" s="109">
        <v>3</v>
      </c>
      <c r="J235" s="111">
        <f t="shared" si="21"/>
        <v>0.31666666666666665</v>
      </c>
      <c r="K235" s="112">
        <v>3055168.17</v>
      </c>
      <c r="L235" s="112">
        <v>272212.34999999998</v>
      </c>
      <c r="M235" s="121"/>
      <c r="N235" s="112">
        <f t="shared" si="22"/>
        <v>3055168.17</v>
      </c>
      <c r="O235" s="112">
        <f t="shared" si="23"/>
        <v>4837349.6025</v>
      </c>
      <c r="P235" s="114">
        <f t="shared" si="24"/>
        <v>152758.40849999999</v>
      </c>
      <c r="Q235" s="115">
        <f t="shared" si="25"/>
        <v>152758.40849999999</v>
      </c>
    </row>
    <row r="236" spans="2:17" x14ac:dyDescent="0.25">
      <c r="B236" s="120">
        <v>234</v>
      </c>
      <c r="C236" s="109" t="s">
        <v>6462</v>
      </c>
      <c r="D236" s="109">
        <v>1200141240</v>
      </c>
      <c r="E236" s="108" t="s">
        <v>1968</v>
      </c>
      <c r="F236" s="109">
        <v>2016</v>
      </c>
      <c r="G236" s="110">
        <v>44389</v>
      </c>
      <c r="H236" s="109">
        <f t="shared" si="20"/>
        <v>5</v>
      </c>
      <c r="I236" s="109">
        <v>3</v>
      </c>
      <c r="J236" s="111">
        <f t="shared" si="21"/>
        <v>0.31666666666666665</v>
      </c>
      <c r="K236" s="112">
        <v>2049190</v>
      </c>
      <c r="L236" s="112">
        <v>1</v>
      </c>
      <c r="M236" s="121">
        <v>0</v>
      </c>
      <c r="N236" s="112">
        <f t="shared" si="22"/>
        <v>2049190</v>
      </c>
      <c r="O236" s="112">
        <f t="shared" si="23"/>
        <v>3244550.833333333</v>
      </c>
      <c r="P236" s="114">
        <f t="shared" si="24"/>
        <v>102459.5</v>
      </c>
      <c r="Q236" s="115">
        <f t="shared" si="25"/>
        <v>102459.5</v>
      </c>
    </row>
    <row r="237" spans="2:17" x14ac:dyDescent="0.25">
      <c r="B237" s="120">
        <v>235</v>
      </c>
      <c r="C237" s="109" t="s">
        <v>6462</v>
      </c>
      <c r="D237" s="109">
        <v>1200144130</v>
      </c>
      <c r="E237" s="108" t="s">
        <v>1969</v>
      </c>
      <c r="F237" s="109">
        <v>2016</v>
      </c>
      <c r="G237" s="110">
        <v>44389</v>
      </c>
      <c r="H237" s="109">
        <f t="shared" si="20"/>
        <v>5</v>
      </c>
      <c r="I237" s="109">
        <v>3</v>
      </c>
      <c r="J237" s="111">
        <f t="shared" si="21"/>
        <v>0.31666666666666665</v>
      </c>
      <c r="K237" s="112">
        <v>1780000</v>
      </c>
      <c r="L237" s="112">
        <v>191817.36</v>
      </c>
      <c r="M237" s="121"/>
      <c r="N237" s="112">
        <f t="shared" si="22"/>
        <v>1780000</v>
      </c>
      <c r="O237" s="112">
        <f t="shared" si="23"/>
        <v>2818333.333333333</v>
      </c>
      <c r="P237" s="114">
        <f t="shared" si="24"/>
        <v>89000</v>
      </c>
      <c r="Q237" s="115">
        <f t="shared" si="25"/>
        <v>89000</v>
      </c>
    </row>
    <row r="238" spans="2:17" x14ac:dyDescent="0.25">
      <c r="B238" s="120">
        <v>236</v>
      </c>
      <c r="C238" s="109" t="s">
        <v>6462</v>
      </c>
      <c r="D238" s="109">
        <v>1200141720</v>
      </c>
      <c r="E238" s="108" t="s">
        <v>1970</v>
      </c>
      <c r="F238" s="109">
        <v>2016</v>
      </c>
      <c r="G238" s="110">
        <v>44389</v>
      </c>
      <c r="H238" s="109">
        <f t="shared" si="20"/>
        <v>5</v>
      </c>
      <c r="I238" s="109">
        <v>3</v>
      </c>
      <c r="J238" s="111">
        <f t="shared" si="21"/>
        <v>0.31666666666666665</v>
      </c>
      <c r="K238" s="112">
        <v>1584891</v>
      </c>
      <c r="L238" s="112">
        <v>123028.07</v>
      </c>
      <c r="M238" s="121"/>
      <c r="N238" s="112">
        <f t="shared" si="22"/>
        <v>1584891</v>
      </c>
      <c r="O238" s="112">
        <f t="shared" si="23"/>
        <v>2509410.75</v>
      </c>
      <c r="P238" s="114">
        <f t="shared" si="24"/>
        <v>79244.55</v>
      </c>
      <c r="Q238" s="115">
        <f t="shared" si="25"/>
        <v>79244.55</v>
      </c>
    </row>
    <row r="239" spans="2:17" x14ac:dyDescent="0.25">
      <c r="B239" s="120">
        <v>237</v>
      </c>
      <c r="C239" s="109" t="s">
        <v>6462</v>
      </c>
      <c r="D239" s="109">
        <v>1200140370</v>
      </c>
      <c r="E239" s="108" t="s">
        <v>1971</v>
      </c>
      <c r="F239" s="109">
        <v>2016</v>
      </c>
      <c r="G239" s="110">
        <v>44389</v>
      </c>
      <c r="H239" s="109">
        <f t="shared" si="20"/>
        <v>5</v>
      </c>
      <c r="I239" s="109">
        <v>3</v>
      </c>
      <c r="J239" s="111">
        <f t="shared" si="21"/>
        <v>0.31666666666666665</v>
      </c>
      <c r="K239" s="112">
        <v>1513187</v>
      </c>
      <c r="L239" s="112">
        <v>226632.57</v>
      </c>
      <c r="M239" s="121"/>
      <c r="N239" s="112">
        <f t="shared" si="22"/>
        <v>1513187</v>
      </c>
      <c r="O239" s="112">
        <f t="shared" si="23"/>
        <v>2395879.4166666665</v>
      </c>
      <c r="P239" s="114">
        <f t="shared" si="24"/>
        <v>75659.350000000006</v>
      </c>
      <c r="Q239" s="115">
        <f t="shared" si="25"/>
        <v>75659.350000000006</v>
      </c>
    </row>
    <row r="240" spans="2:17" x14ac:dyDescent="0.25">
      <c r="B240" s="120">
        <v>238</v>
      </c>
      <c r="C240" s="109" t="s">
        <v>6462</v>
      </c>
      <c r="D240" s="109">
        <v>1200145570</v>
      </c>
      <c r="E240" s="108" t="s">
        <v>1972</v>
      </c>
      <c r="F240" s="109">
        <v>2016</v>
      </c>
      <c r="G240" s="110">
        <v>44389</v>
      </c>
      <c r="H240" s="109">
        <f t="shared" si="20"/>
        <v>5</v>
      </c>
      <c r="I240" s="109">
        <v>3</v>
      </c>
      <c r="J240" s="111">
        <f t="shared" si="21"/>
        <v>0.31666666666666665</v>
      </c>
      <c r="K240" s="112">
        <v>1454000</v>
      </c>
      <c r="L240" s="112">
        <v>200505.93</v>
      </c>
      <c r="M240" s="121"/>
      <c r="N240" s="112">
        <f t="shared" si="22"/>
        <v>1454000</v>
      </c>
      <c r="O240" s="112">
        <f t="shared" si="23"/>
        <v>2302166.6666666665</v>
      </c>
      <c r="P240" s="114">
        <f t="shared" si="24"/>
        <v>72700</v>
      </c>
      <c r="Q240" s="115">
        <f t="shared" si="25"/>
        <v>72700</v>
      </c>
    </row>
    <row r="241" spans="2:17" x14ac:dyDescent="0.25">
      <c r="B241" s="120">
        <v>239</v>
      </c>
      <c r="C241" s="109" t="s">
        <v>6462</v>
      </c>
      <c r="D241" s="109">
        <v>1200135480</v>
      </c>
      <c r="E241" s="108" t="s">
        <v>1973</v>
      </c>
      <c r="F241" s="109">
        <v>2016</v>
      </c>
      <c r="G241" s="110">
        <v>44389</v>
      </c>
      <c r="H241" s="109">
        <f t="shared" si="20"/>
        <v>5</v>
      </c>
      <c r="I241" s="109">
        <v>3</v>
      </c>
      <c r="J241" s="111">
        <f t="shared" si="21"/>
        <v>0.31666666666666665</v>
      </c>
      <c r="K241" s="112">
        <v>1154680.7</v>
      </c>
      <c r="L241" s="112">
        <v>1</v>
      </c>
      <c r="M241" s="121">
        <v>0</v>
      </c>
      <c r="N241" s="112">
        <f t="shared" si="22"/>
        <v>1154680.7</v>
      </c>
      <c r="O241" s="112">
        <f t="shared" si="23"/>
        <v>1828244.4416666664</v>
      </c>
      <c r="P241" s="114">
        <f t="shared" si="24"/>
        <v>57734.035000000003</v>
      </c>
      <c r="Q241" s="115">
        <f t="shared" si="25"/>
        <v>57734.035000000003</v>
      </c>
    </row>
    <row r="242" spans="2:17" x14ac:dyDescent="0.25">
      <c r="B242" s="120">
        <v>240</v>
      </c>
      <c r="C242" s="109" t="s">
        <v>6462</v>
      </c>
      <c r="D242" s="109">
        <v>1200141810</v>
      </c>
      <c r="E242" s="108" t="s">
        <v>1974</v>
      </c>
      <c r="F242" s="109">
        <v>2016</v>
      </c>
      <c r="G242" s="110">
        <v>44389</v>
      </c>
      <c r="H242" s="109">
        <f t="shared" si="20"/>
        <v>5</v>
      </c>
      <c r="I242" s="109">
        <v>3</v>
      </c>
      <c r="J242" s="111">
        <f t="shared" si="21"/>
        <v>0.31666666666666665</v>
      </c>
      <c r="K242" s="112">
        <v>1150000</v>
      </c>
      <c r="L242" s="112">
        <v>124977.17</v>
      </c>
      <c r="M242" s="121"/>
      <c r="N242" s="112">
        <f t="shared" si="22"/>
        <v>1150000</v>
      </c>
      <c r="O242" s="112">
        <f t="shared" si="23"/>
        <v>1820833.3333333333</v>
      </c>
      <c r="P242" s="114">
        <f t="shared" si="24"/>
        <v>57500</v>
      </c>
      <c r="Q242" s="115">
        <f t="shared" si="25"/>
        <v>57500</v>
      </c>
    </row>
    <row r="243" spans="2:17" x14ac:dyDescent="0.25">
      <c r="B243" s="120">
        <v>241</v>
      </c>
      <c r="C243" s="109" t="s">
        <v>6462</v>
      </c>
      <c r="D243" s="109">
        <v>1200144470</v>
      </c>
      <c r="E243" s="108" t="s">
        <v>1975</v>
      </c>
      <c r="F243" s="109">
        <v>2016</v>
      </c>
      <c r="G243" s="110">
        <v>44389</v>
      </c>
      <c r="H243" s="109">
        <f t="shared" si="20"/>
        <v>5</v>
      </c>
      <c r="I243" s="109">
        <v>3</v>
      </c>
      <c r="J243" s="111">
        <f t="shared" si="21"/>
        <v>0.31666666666666665</v>
      </c>
      <c r="K243" s="112">
        <v>1150000</v>
      </c>
      <c r="L243" s="112">
        <v>137481.67000000001</v>
      </c>
      <c r="M243" s="121"/>
      <c r="N243" s="112">
        <f t="shared" si="22"/>
        <v>1150000</v>
      </c>
      <c r="O243" s="112">
        <f t="shared" si="23"/>
        <v>1820833.3333333333</v>
      </c>
      <c r="P243" s="114">
        <f t="shared" si="24"/>
        <v>57500</v>
      </c>
      <c r="Q243" s="115">
        <f t="shared" si="25"/>
        <v>57500</v>
      </c>
    </row>
    <row r="244" spans="2:17" x14ac:dyDescent="0.25">
      <c r="B244" s="120">
        <v>242</v>
      </c>
      <c r="C244" s="109" t="s">
        <v>6462</v>
      </c>
      <c r="D244" s="109">
        <v>1200140200</v>
      </c>
      <c r="E244" s="108" t="s">
        <v>1976</v>
      </c>
      <c r="F244" s="109">
        <v>2016</v>
      </c>
      <c r="G244" s="110">
        <v>44389</v>
      </c>
      <c r="H244" s="109">
        <f t="shared" si="20"/>
        <v>5</v>
      </c>
      <c r="I244" s="109">
        <v>3</v>
      </c>
      <c r="J244" s="111">
        <f t="shared" si="21"/>
        <v>0.31666666666666665</v>
      </c>
      <c r="K244" s="112">
        <v>960000</v>
      </c>
      <c r="L244" s="112">
        <v>39452.06</v>
      </c>
      <c r="M244" s="121"/>
      <c r="N244" s="112">
        <f t="shared" si="22"/>
        <v>960000</v>
      </c>
      <c r="O244" s="112">
        <f t="shared" si="23"/>
        <v>1520000</v>
      </c>
      <c r="P244" s="114">
        <f t="shared" si="24"/>
        <v>48000</v>
      </c>
      <c r="Q244" s="115">
        <f t="shared" si="25"/>
        <v>48000</v>
      </c>
    </row>
    <row r="245" spans="2:17" x14ac:dyDescent="0.25">
      <c r="B245" s="120">
        <v>243</v>
      </c>
      <c r="C245" s="109" t="s">
        <v>6462</v>
      </c>
      <c r="D245" s="109">
        <v>1200139880</v>
      </c>
      <c r="E245" s="108" t="s">
        <v>1977</v>
      </c>
      <c r="F245" s="109">
        <v>2016</v>
      </c>
      <c r="G245" s="110">
        <v>44389</v>
      </c>
      <c r="H245" s="109">
        <f t="shared" si="20"/>
        <v>5</v>
      </c>
      <c r="I245" s="109">
        <v>3</v>
      </c>
      <c r="J245" s="111">
        <f t="shared" si="21"/>
        <v>0.31666666666666665</v>
      </c>
      <c r="K245" s="112">
        <v>907739</v>
      </c>
      <c r="L245" s="112">
        <v>227042.86</v>
      </c>
      <c r="M245" s="121"/>
      <c r="N245" s="112">
        <f t="shared" si="22"/>
        <v>907739</v>
      </c>
      <c r="O245" s="112">
        <f t="shared" si="23"/>
        <v>1437253.4166666665</v>
      </c>
      <c r="P245" s="114">
        <f t="shared" si="24"/>
        <v>45386.950000000004</v>
      </c>
      <c r="Q245" s="115">
        <f t="shared" si="25"/>
        <v>45386.950000000004</v>
      </c>
    </row>
    <row r="246" spans="2:17" x14ac:dyDescent="0.25">
      <c r="B246" s="120">
        <v>244</v>
      </c>
      <c r="C246" s="109" t="s">
        <v>6462</v>
      </c>
      <c r="D246" s="109">
        <v>1200140400</v>
      </c>
      <c r="E246" s="108" t="s">
        <v>1978</v>
      </c>
      <c r="F246" s="109">
        <v>2016</v>
      </c>
      <c r="G246" s="110">
        <v>44389</v>
      </c>
      <c r="H246" s="109">
        <f t="shared" si="20"/>
        <v>5</v>
      </c>
      <c r="I246" s="109">
        <v>3</v>
      </c>
      <c r="J246" s="111">
        <f t="shared" si="21"/>
        <v>0.31666666666666665</v>
      </c>
      <c r="K246" s="112">
        <v>900500</v>
      </c>
      <c r="L246" s="112">
        <v>48520.09</v>
      </c>
      <c r="M246" s="121"/>
      <c r="N246" s="112">
        <f t="shared" si="22"/>
        <v>900500</v>
      </c>
      <c r="O246" s="112">
        <f t="shared" si="23"/>
        <v>1425791.6666666665</v>
      </c>
      <c r="P246" s="114">
        <f t="shared" si="24"/>
        <v>45025</v>
      </c>
      <c r="Q246" s="115">
        <f t="shared" si="25"/>
        <v>45025</v>
      </c>
    </row>
    <row r="247" spans="2:17" x14ac:dyDescent="0.25">
      <c r="B247" s="120">
        <v>245</v>
      </c>
      <c r="C247" s="109" t="s">
        <v>6462</v>
      </c>
      <c r="D247" s="109">
        <v>1200145380</v>
      </c>
      <c r="E247" s="108" t="s">
        <v>1979</v>
      </c>
      <c r="F247" s="109">
        <v>2016</v>
      </c>
      <c r="G247" s="110">
        <v>44389</v>
      </c>
      <c r="H247" s="109">
        <f t="shared" si="20"/>
        <v>5</v>
      </c>
      <c r="I247" s="109">
        <v>3</v>
      </c>
      <c r="J247" s="111">
        <f t="shared" si="21"/>
        <v>0.31666666666666665</v>
      </c>
      <c r="K247" s="112">
        <v>820000</v>
      </c>
      <c r="L247" s="112">
        <v>125808.22</v>
      </c>
      <c r="M247" s="121"/>
      <c r="N247" s="112">
        <f t="shared" si="22"/>
        <v>820000</v>
      </c>
      <c r="O247" s="112">
        <f t="shared" si="23"/>
        <v>1298333.3333333333</v>
      </c>
      <c r="P247" s="114">
        <f t="shared" si="24"/>
        <v>41000</v>
      </c>
      <c r="Q247" s="115">
        <f t="shared" si="25"/>
        <v>41000</v>
      </c>
    </row>
    <row r="248" spans="2:17" x14ac:dyDescent="0.25">
      <c r="B248" s="120">
        <v>246</v>
      </c>
      <c r="C248" s="109" t="s">
        <v>6462</v>
      </c>
      <c r="D248" s="109">
        <v>1200140390</v>
      </c>
      <c r="E248" s="108" t="s">
        <v>1980</v>
      </c>
      <c r="F248" s="109">
        <v>2016</v>
      </c>
      <c r="G248" s="110">
        <v>44389</v>
      </c>
      <c r="H248" s="109">
        <f t="shared" si="20"/>
        <v>5</v>
      </c>
      <c r="I248" s="109">
        <v>3</v>
      </c>
      <c r="J248" s="111">
        <f t="shared" si="21"/>
        <v>0.31666666666666665</v>
      </c>
      <c r="K248" s="112">
        <v>812500</v>
      </c>
      <c r="L248" s="112">
        <v>73458.91</v>
      </c>
      <c r="M248" s="121"/>
      <c r="N248" s="112">
        <f t="shared" si="22"/>
        <v>812500</v>
      </c>
      <c r="O248" s="112">
        <f t="shared" si="23"/>
        <v>1286458.3333333333</v>
      </c>
      <c r="P248" s="114">
        <f t="shared" si="24"/>
        <v>40625</v>
      </c>
      <c r="Q248" s="115">
        <f t="shared" si="25"/>
        <v>40625</v>
      </c>
    </row>
    <row r="249" spans="2:17" x14ac:dyDescent="0.25">
      <c r="B249" s="120">
        <v>247</v>
      </c>
      <c r="C249" s="109" t="s">
        <v>6462</v>
      </c>
      <c r="D249" s="109">
        <v>1200139830</v>
      </c>
      <c r="E249" s="108" t="s">
        <v>1981</v>
      </c>
      <c r="F249" s="109">
        <v>2017</v>
      </c>
      <c r="G249" s="110">
        <v>44389</v>
      </c>
      <c r="H249" s="109">
        <f t="shared" si="20"/>
        <v>4</v>
      </c>
      <c r="I249" s="109">
        <v>3</v>
      </c>
      <c r="J249" s="111">
        <f t="shared" si="21"/>
        <v>0.31666666666666665</v>
      </c>
      <c r="K249" s="112">
        <v>801661.63</v>
      </c>
      <c r="L249" s="112">
        <v>35873.449999999997</v>
      </c>
      <c r="M249" s="121"/>
      <c r="N249" s="112">
        <f t="shared" si="22"/>
        <v>801661.63</v>
      </c>
      <c r="O249" s="112">
        <f t="shared" si="23"/>
        <v>1015438.0646666667</v>
      </c>
      <c r="P249" s="114">
        <f t="shared" si="24"/>
        <v>40083.0815</v>
      </c>
      <c r="Q249" s="115">
        <f t="shared" si="25"/>
        <v>40083.0815</v>
      </c>
    </row>
    <row r="250" spans="2:17" x14ac:dyDescent="0.25">
      <c r="B250" s="120">
        <v>248</v>
      </c>
      <c r="C250" s="109" t="s">
        <v>6462</v>
      </c>
      <c r="D250" s="109">
        <v>1200140380</v>
      </c>
      <c r="E250" s="108" t="s">
        <v>1982</v>
      </c>
      <c r="F250" s="109">
        <v>2017</v>
      </c>
      <c r="G250" s="110">
        <v>44389</v>
      </c>
      <c r="H250" s="109">
        <f t="shared" si="20"/>
        <v>4</v>
      </c>
      <c r="I250" s="109">
        <v>3</v>
      </c>
      <c r="J250" s="111">
        <f t="shared" si="21"/>
        <v>0.31666666666666665</v>
      </c>
      <c r="K250" s="112">
        <v>765500</v>
      </c>
      <c r="L250" s="112">
        <v>41246.11</v>
      </c>
      <c r="M250" s="121"/>
      <c r="N250" s="112">
        <f t="shared" si="22"/>
        <v>765500</v>
      </c>
      <c r="O250" s="112">
        <f t="shared" si="23"/>
        <v>969633.33333333326</v>
      </c>
      <c r="P250" s="114">
        <f t="shared" si="24"/>
        <v>38275</v>
      </c>
      <c r="Q250" s="115">
        <f t="shared" si="25"/>
        <v>38275</v>
      </c>
    </row>
    <row r="251" spans="2:17" x14ac:dyDescent="0.25">
      <c r="B251" s="120">
        <v>249</v>
      </c>
      <c r="C251" s="109" t="s">
        <v>6462</v>
      </c>
      <c r="D251" s="109">
        <v>1200140440</v>
      </c>
      <c r="E251" s="108" t="s">
        <v>1983</v>
      </c>
      <c r="F251" s="109">
        <v>2017</v>
      </c>
      <c r="G251" s="110">
        <v>44389</v>
      </c>
      <c r="H251" s="109">
        <f t="shared" si="20"/>
        <v>4</v>
      </c>
      <c r="I251" s="109">
        <v>3</v>
      </c>
      <c r="J251" s="111">
        <f t="shared" si="21"/>
        <v>0.31666666666666665</v>
      </c>
      <c r="K251" s="112">
        <v>713663</v>
      </c>
      <c r="L251" s="112">
        <v>50836.26</v>
      </c>
      <c r="M251" s="121"/>
      <c r="N251" s="112">
        <f t="shared" si="22"/>
        <v>713663</v>
      </c>
      <c r="O251" s="112">
        <f t="shared" si="23"/>
        <v>903973.1333333333</v>
      </c>
      <c r="P251" s="114">
        <f t="shared" si="24"/>
        <v>35683.15</v>
      </c>
      <c r="Q251" s="115">
        <f t="shared" si="25"/>
        <v>35683.15</v>
      </c>
    </row>
    <row r="252" spans="2:17" x14ac:dyDescent="0.25">
      <c r="B252" s="120">
        <v>250</v>
      </c>
      <c r="C252" s="109" t="s">
        <v>6462</v>
      </c>
      <c r="D252" s="109">
        <v>1200139340</v>
      </c>
      <c r="E252" s="108" t="s">
        <v>1984</v>
      </c>
      <c r="F252" s="109">
        <v>2017</v>
      </c>
      <c r="G252" s="110">
        <v>44389</v>
      </c>
      <c r="H252" s="109">
        <f t="shared" si="20"/>
        <v>4</v>
      </c>
      <c r="I252" s="109">
        <v>3</v>
      </c>
      <c r="J252" s="111">
        <f t="shared" si="21"/>
        <v>0.31666666666666665</v>
      </c>
      <c r="K252" s="112">
        <v>625300</v>
      </c>
      <c r="L252" s="112">
        <v>1</v>
      </c>
      <c r="M252" s="121">
        <v>0</v>
      </c>
      <c r="N252" s="112">
        <f t="shared" si="22"/>
        <v>625300</v>
      </c>
      <c r="O252" s="112">
        <f t="shared" si="23"/>
        <v>792046.66666666663</v>
      </c>
      <c r="P252" s="114">
        <f t="shared" si="24"/>
        <v>31265</v>
      </c>
      <c r="Q252" s="115">
        <f t="shared" si="25"/>
        <v>31265</v>
      </c>
    </row>
    <row r="253" spans="2:17" x14ac:dyDescent="0.25">
      <c r="B253" s="120">
        <v>251</v>
      </c>
      <c r="C253" s="109" t="s">
        <v>6462</v>
      </c>
      <c r="D253" s="109">
        <v>1200138610</v>
      </c>
      <c r="E253" s="108" t="s">
        <v>1985</v>
      </c>
      <c r="F253" s="109">
        <v>2017</v>
      </c>
      <c r="G253" s="110">
        <v>44389</v>
      </c>
      <c r="H253" s="109">
        <f t="shared" si="20"/>
        <v>4</v>
      </c>
      <c r="I253" s="109">
        <v>3</v>
      </c>
      <c r="J253" s="111">
        <f t="shared" si="21"/>
        <v>0.31666666666666665</v>
      </c>
      <c r="K253" s="112">
        <v>577500</v>
      </c>
      <c r="L253" s="112">
        <v>1</v>
      </c>
      <c r="M253" s="121">
        <v>0</v>
      </c>
      <c r="N253" s="112">
        <f t="shared" si="22"/>
        <v>577500</v>
      </c>
      <c r="O253" s="112">
        <f t="shared" si="23"/>
        <v>731500</v>
      </c>
      <c r="P253" s="114">
        <f t="shared" si="24"/>
        <v>28875</v>
      </c>
      <c r="Q253" s="115">
        <f t="shared" si="25"/>
        <v>28875</v>
      </c>
    </row>
    <row r="254" spans="2:17" x14ac:dyDescent="0.25">
      <c r="B254" s="120">
        <v>252</v>
      </c>
      <c r="C254" s="109" t="s">
        <v>6462</v>
      </c>
      <c r="D254" s="109">
        <v>1200144150</v>
      </c>
      <c r="E254" s="108" t="s">
        <v>1986</v>
      </c>
      <c r="F254" s="109">
        <v>2017</v>
      </c>
      <c r="G254" s="110">
        <v>44389</v>
      </c>
      <c r="H254" s="109">
        <f t="shared" si="20"/>
        <v>4</v>
      </c>
      <c r="I254" s="109">
        <v>3</v>
      </c>
      <c r="J254" s="111">
        <f t="shared" si="21"/>
        <v>0.31666666666666665</v>
      </c>
      <c r="K254" s="112">
        <v>545000</v>
      </c>
      <c r="L254" s="112">
        <v>61219.18</v>
      </c>
      <c r="M254" s="121"/>
      <c r="N254" s="112">
        <f t="shared" si="22"/>
        <v>545000</v>
      </c>
      <c r="O254" s="112">
        <f t="shared" si="23"/>
        <v>690333.33333333326</v>
      </c>
      <c r="P254" s="114">
        <f t="shared" si="24"/>
        <v>27250</v>
      </c>
      <c r="Q254" s="115">
        <f t="shared" si="25"/>
        <v>27250</v>
      </c>
    </row>
    <row r="255" spans="2:17" x14ac:dyDescent="0.25">
      <c r="B255" s="120">
        <v>253</v>
      </c>
      <c r="C255" s="109" t="s">
        <v>6462</v>
      </c>
      <c r="D255" s="109">
        <v>1200136340</v>
      </c>
      <c r="E255" s="108" t="s">
        <v>1987</v>
      </c>
      <c r="F255" s="109">
        <v>2017</v>
      </c>
      <c r="G255" s="110">
        <v>44389</v>
      </c>
      <c r="H255" s="109">
        <f t="shared" si="20"/>
        <v>4</v>
      </c>
      <c r="I255" s="109">
        <v>3</v>
      </c>
      <c r="J255" s="111">
        <f t="shared" si="21"/>
        <v>0.31666666666666665</v>
      </c>
      <c r="K255" s="112">
        <v>484594</v>
      </c>
      <c r="L255" s="112">
        <v>1</v>
      </c>
      <c r="M255" s="121">
        <v>0</v>
      </c>
      <c r="N255" s="112">
        <f t="shared" si="22"/>
        <v>484594</v>
      </c>
      <c r="O255" s="112">
        <f t="shared" si="23"/>
        <v>613819.06666666665</v>
      </c>
      <c r="P255" s="114">
        <f t="shared" si="24"/>
        <v>24229.7</v>
      </c>
      <c r="Q255" s="115">
        <f t="shared" si="25"/>
        <v>24229.7</v>
      </c>
    </row>
    <row r="256" spans="2:17" x14ac:dyDescent="0.25">
      <c r="B256" s="120">
        <v>254</v>
      </c>
      <c r="C256" s="109" t="s">
        <v>6462</v>
      </c>
      <c r="D256" s="109">
        <v>1200144000</v>
      </c>
      <c r="E256" s="108" t="s">
        <v>1988</v>
      </c>
      <c r="F256" s="109">
        <v>2017</v>
      </c>
      <c r="G256" s="110">
        <v>44389</v>
      </c>
      <c r="H256" s="109">
        <f t="shared" si="20"/>
        <v>4</v>
      </c>
      <c r="I256" s="109">
        <v>3</v>
      </c>
      <c r="J256" s="111">
        <f t="shared" si="21"/>
        <v>0.31666666666666665</v>
      </c>
      <c r="K256" s="112">
        <v>456000</v>
      </c>
      <c r="L256" s="112">
        <v>48723.28</v>
      </c>
      <c r="M256" s="121"/>
      <c r="N256" s="112">
        <f t="shared" si="22"/>
        <v>456000</v>
      </c>
      <c r="O256" s="112">
        <f t="shared" si="23"/>
        <v>577600</v>
      </c>
      <c r="P256" s="114">
        <f t="shared" si="24"/>
        <v>22800</v>
      </c>
      <c r="Q256" s="115">
        <f t="shared" si="25"/>
        <v>22800</v>
      </c>
    </row>
    <row r="257" spans="2:17" x14ac:dyDescent="0.25">
      <c r="B257" s="120">
        <v>255</v>
      </c>
      <c r="C257" s="109" t="s">
        <v>6462</v>
      </c>
      <c r="D257" s="109">
        <v>1200142990</v>
      </c>
      <c r="E257" s="108" t="s">
        <v>1989</v>
      </c>
      <c r="F257" s="109">
        <v>2017</v>
      </c>
      <c r="G257" s="110">
        <v>44389</v>
      </c>
      <c r="H257" s="109">
        <f t="shared" si="20"/>
        <v>4</v>
      </c>
      <c r="I257" s="109">
        <v>3</v>
      </c>
      <c r="J257" s="111">
        <f t="shared" si="21"/>
        <v>0.31666666666666665</v>
      </c>
      <c r="K257" s="112">
        <v>450000</v>
      </c>
      <c r="L257" s="112">
        <v>50547.95</v>
      </c>
      <c r="M257" s="121"/>
      <c r="N257" s="112">
        <f t="shared" si="22"/>
        <v>450000</v>
      </c>
      <c r="O257" s="112">
        <f t="shared" si="23"/>
        <v>570000</v>
      </c>
      <c r="P257" s="114">
        <f t="shared" si="24"/>
        <v>22500</v>
      </c>
      <c r="Q257" s="115">
        <f t="shared" si="25"/>
        <v>22500</v>
      </c>
    </row>
    <row r="258" spans="2:17" x14ac:dyDescent="0.25">
      <c r="B258" s="120">
        <v>256</v>
      </c>
      <c r="C258" s="109" t="s">
        <v>6462</v>
      </c>
      <c r="D258" s="109">
        <v>1200144460</v>
      </c>
      <c r="E258" s="108" t="s">
        <v>1990</v>
      </c>
      <c r="F258" s="109">
        <v>2017</v>
      </c>
      <c r="G258" s="110">
        <v>44389</v>
      </c>
      <c r="H258" s="109">
        <f t="shared" si="20"/>
        <v>4</v>
      </c>
      <c r="I258" s="109">
        <v>3</v>
      </c>
      <c r="J258" s="111">
        <f t="shared" si="21"/>
        <v>0.31666666666666665</v>
      </c>
      <c r="K258" s="112">
        <v>420000</v>
      </c>
      <c r="L258" s="112">
        <v>46794.52</v>
      </c>
      <c r="M258" s="121"/>
      <c r="N258" s="112">
        <f t="shared" si="22"/>
        <v>420000</v>
      </c>
      <c r="O258" s="112">
        <f t="shared" si="23"/>
        <v>532000</v>
      </c>
      <c r="P258" s="114">
        <f t="shared" si="24"/>
        <v>21000</v>
      </c>
      <c r="Q258" s="115">
        <f t="shared" si="25"/>
        <v>21000</v>
      </c>
    </row>
    <row r="259" spans="2:17" x14ac:dyDescent="0.25">
      <c r="B259" s="120">
        <v>257</v>
      </c>
      <c r="C259" s="109" t="s">
        <v>6462</v>
      </c>
      <c r="D259" s="109">
        <v>1200138690</v>
      </c>
      <c r="E259" s="108" t="s">
        <v>1991</v>
      </c>
      <c r="F259" s="109">
        <v>2017</v>
      </c>
      <c r="G259" s="110">
        <v>44389</v>
      </c>
      <c r="H259" s="109">
        <f t="shared" ref="H259:H322" si="26">YEAR(G259)-F259</f>
        <v>4</v>
      </c>
      <c r="I259" s="109">
        <v>3</v>
      </c>
      <c r="J259" s="111">
        <f t="shared" ref="J259:J322" si="27">(95/I259/100)</f>
        <v>0.31666666666666665</v>
      </c>
      <c r="K259" s="112">
        <v>320000</v>
      </c>
      <c r="L259" s="112">
        <v>1</v>
      </c>
      <c r="M259" s="121">
        <v>0</v>
      </c>
      <c r="N259" s="112">
        <f t="shared" ref="N259:N322" si="28">K259*(1+M259)</f>
        <v>320000</v>
      </c>
      <c r="O259" s="112">
        <f t="shared" ref="O259:O322" si="29">H259*J259*N259</f>
        <v>405333.33333333331</v>
      </c>
      <c r="P259" s="114">
        <f t="shared" si="24"/>
        <v>16000</v>
      </c>
      <c r="Q259" s="115">
        <f t="shared" si="25"/>
        <v>16000</v>
      </c>
    </row>
    <row r="260" spans="2:17" x14ac:dyDescent="0.25">
      <c r="B260" s="120">
        <v>258</v>
      </c>
      <c r="C260" s="109" t="s">
        <v>6462</v>
      </c>
      <c r="D260" s="109">
        <v>1200145560</v>
      </c>
      <c r="E260" s="108" t="s">
        <v>1992</v>
      </c>
      <c r="F260" s="109">
        <v>2017</v>
      </c>
      <c r="G260" s="110">
        <v>44389</v>
      </c>
      <c r="H260" s="109">
        <f t="shared" si="26"/>
        <v>4</v>
      </c>
      <c r="I260" s="109">
        <v>3</v>
      </c>
      <c r="J260" s="111">
        <f t="shared" si="27"/>
        <v>0.31666666666666665</v>
      </c>
      <c r="K260" s="112">
        <v>315000</v>
      </c>
      <c r="L260" s="112">
        <v>44013.69</v>
      </c>
      <c r="M260" s="121"/>
      <c r="N260" s="112">
        <f t="shared" si="28"/>
        <v>315000</v>
      </c>
      <c r="O260" s="112">
        <f t="shared" si="29"/>
        <v>399000</v>
      </c>
      <c r="P260" s="114">
        <f t="shared" ref="P260:P323" si="30">IF(N260-O260&lt;=0,5%*N260,N260-O260)</f>
        <v>15750</v>
      </c>
      <c r="Q260" s="115">
        <f t="shared" ref="Q260:Q323" si="31">IF(P260=N260*5%,P260,P260*0.9)</f>
        <v>15750</v>
      </c>
    </row>
    <row r="261" spans="2:17" x14ac:dyDescent="0.25">
      <c r="B261" s="120">
        <v>259</v>
      </c>
      <c r="C261" s="109" t="s">
        <v>6462</v>
      </c>
      <c r="D261" s="109">
        <v>1200144160</v>
      </c>
      <c r="E261" s="108" t="s">
        <v>1993</v>
      </c>
      <c r="F261" s="109">
        <v>2018</v>
      </c>
      <c r="G261" s="110">
        <v>44389</v>
      </c>
      <c r="H261" s="109">
        <f t="shared" si="26"/>
        <v>3</v>
      </c>
      <c r="I261" s="109">
        <v>3</v>
      </c>
      <c r="J261" s="111">
        <f t="shared" si="27"/>
        <v>0.31666666666666665</v>
      </c>
      <c r="K261" s="112">
        <v>310000</v>
      </c>
      <c r="L261" s="112">
        <v>40484.01</v>
      </c>
      <c r="M261" s="121"/>
      <c r="N261" s="112">
        <f t="shared" si="28"/>
        <v>310000</v>
      </c>
      <c r="O261" s="112">
        <f t="shared" si="29"/>
        <v>294500</v>
      </c>
      <c r="P261" s="114">
        <f t="shared" si="30"/>
        <v>15500</v>
      </c>
      <c r="Q261" s="115">
        <f t="shared" si="31"/>
        <v>15500</v>
      </c>
    </row>
    <row r="262" spans="2:17" x14ac:dyDescent="0.25">
      <c r="B262" s="120">
        <v>260</v>
      </c>
      <c r="C262" s="109" t="s">
        <v>6462</v>
      </c>
      <c r="D262" s="109">
        <v>1200146180</v>
      </c>
      <c r="E262" s="108" t="s">
        <v>1861</v>
      </c>
      <c r="F262" s="109">
        <v>2018</v>
      </c>
      <c r="G262" s="110">
        <v>44389</v>
      </c>
      <c r="H262" s="109">
        <f t="shared" si="26"/>
        <v>3</v>
      </c>
      <c r="I262" s="109">
        <v>3</v>
      </c>
      <c r="J262" s="111">
        <f t="shared" si="27"/>
        <v>0.31666666666666665</v>
      </c>
      <c r="K262" s="112">
        <v>303894</v>
      </c>
      <c r="L262" s="112">
        <v>48290.01</v>
      </c>
      <c r="M262" s="121"/>
      <c r="N262" s="112">
        <f t="shared" si="28"/>
        <v>303894</v>
      </c>
      <c r="O262" s="112">
        <f t="shared" si="29"/>
        <v>288699.3</v>
      </c>
      <c r="P262" s="114">
        <f t="shared" si="30"/>
        <v>15194.700000000012</v>
      </c>
      <c r="Q262" s="115">
        <f t="shared" si="31"/>
        <v>15194.700000000012</v>
      </c>
    </row>
    <row r="263" spans="2:17" x14ac:dyDescent="0.25">
      <c r="B263" s="120">
        <v>261</v>
      </c>
      <c r="C263" s="109" t="s">
        <v>6462</v>
      </c>
      <c r="D263" s="109">
        <v>1200139310</v>
      </c>
      <c r="E263" s="108" t="s">
        <v>1994</v>
      </c>
      <c r="F263" s="109">
        <v>2018</v>
      </c>
      <c r="G263" s="110">
        <v>44389</v>
      </c>
      <c r="H263" s="109">
        <f t="shared" si="26"/>
        <v>3</v>
      </c>
      <c r="I263" s="109">
        <v>3</v>
      </c>
      <c r="J263" s="111">
        <f t="shared" si="27"/>
        <v>0.31666666666666665</v>
      </c>
      <c r="K263" s="112">
        <v>286000</v>
      </c>
      <c r="L263" s="112">
        <v>1</v>
      </c>
      <c r="M263" s="121">
        <v>0</v>
      </c>
      <c r="N263" s="112">
        <f t="shared" si="28"/>
        <v>286000</v>
      </c>
      <c r="O263" s="112">
        <f t="shared" si="29"/>
        <v>271700</v>
      </c>
      <c r="P263" s="114">
        <f t="shared" si="30"/>
        <v>14300</v>
      </c>
      <c r="Q263" s="115">
        <f t="shared" si="31"/>
        <v>14300</v>
      </c>
    </row>
    <row r="264" spans="2:17" x14ac:dyDescent="0.25">
      <c r="B264" s="120">
        <v>262</v>
      </c>
      <c r="C264" s="109" t="s">
        <v>6462</v>
      </c>
      <c r="D264" s="109">
        <v>1200137180</v>
      </c>
      <c r="E264" s="108" t="s">
        <v>1995</v>
      </c>
      <c r="F264" s="109">
        <v>2018</v>
      </c>
      <c r="G264" s="110">
        <v>44389</v>
      </c>
      <c r="H264" s="109">
        <f t="shared" si="26"/>
        <v>3</v>
      </c>
      <c r="I264" s="109">
        <v>3</v>
      </c>
      <c r="J264" s="111">
        <f t="shared" si="27"/>
        <v>0.31666666666666665</v>
      </c>
      <c r="K264" s="112">
        <v>278098</v>
      </c>
      <c r="L264" s="112">
        <v>1</v>
      </c>
      <c r="M264" s="121">
        <v>0</v>
      </c>
      <c r="N264" s="112">
        <f t="shared" si="28"/>
        <v>278098</v>
      </c>
      <c r="O264" s="112">
        <f t="shared" si="29"/>
        <v>264193.09999999998</v>
      </c>
      <c r="P264" s="114">
        <f t="shared" si="30"/>
        <v>13904.900000000023</v>
      </c>
      <c r="Q264" s="115">
        <f t="shared" si="31"/>
        <v>13904.900000000023</v>
      </c>
    </row>
    <row r="265" spans="2:17" x14ac:dyDescent="0.25">
      <c r="B265" s="120">
        <v>263</v>
      </c>
      <c r="C265" s="109" t="s">
        <v>6462</v>
      </c>
      <c r="D265" s="109">
        <v>1200143610</v>
      </c>
      <c r="E265" s="108" t="s">
        <v>1996</v>
      </c>
      <c r="F265" s="109">
        <v>2018</v>
      </c>
      <c r="G265" s="110">
        <v>44389</v>
      </c>
      <c r="H265" s="109">
        <f t="shared" si="26"/>
        <v>3</v>
      </c>
      <c r="I265" s="109">
        <v>3</v>
      </c>
      <c r="J265" s="111">
        <f t="shared" si="27"/>
        <v>0.31666666666666665</v>
      </c>
      <c r="K265" s="112">
        <v>277463</v>
      </c>
      <c r="L265" s="112">
        <v>44596.78</v>
      </c>
      <c r="M265" s="121"/>
      <c r="N265" s="112">
        <f t="shared" si="28"/>
        <v>277463</v>
      </c>
      <c r="O265" s="112">
        <f t="shared" si="29"/>
        <v>263589.84999999998</v>
      </c>
      <c r="P265" s="114">
        <f t="shared" si="30"/>
        <v>13873.150000000023</v>
      </c>
      <c r="Q265" s="115">
        <f t="shared" si="31"/>
        <v>13873.150000000023</v>
      </c>
    </row>
    <row r="266" spans="2:17" x14ac:dyDescent="0.25">
      <c r="B266" s="120">
        <v>264</v>
      </c>
      <c r="C266" s="109" t="s">
        <v>6462</v>
      </c>
      <c r="D266" s="109">
        <v>1200139320</v>
      </c>
      <c r="E266" s="108" t="s">
        <v>1994</v>
      </c>
      <c r="F266" s="109">
        <v>2018</v>
      </c>
      <c r="G266" s="110">
        <v>44389</v>
      </c>
      <c r="H266" s="109">
        <f t="shared" si="26"/>
        <v>3</v>
      </c>
      <c r="I266" s="109">
        <v>3</v>
      </c>
      <c r="J266" s="111">
        <f t="shared" si="27"/>
        <v>0.31666666666666665</v>
      </c>
      <c r="K266" s="112">
        <v>266000</v>
      </c>
      <c r="L266" s="112">
        <v>1</v>
      </c>
      <c r="M266" s="121">
        <v>0</v>
      </c>
      <c r="N266" s="112">
        <f t="shared" si="28"/>
        <v>266000</v>
      </c>
      <c r="O266" s="112">
        <f t="shared" si="29"/>
        <v>252700</v>
      </c>
      <c r="P266" s="114">
        <f t="shared" si="30"/>
        <v>13300</v>
      </c>
      <c r="Q266" s="115">
        <f t="shared" si="31"/>
        <v>13300</v>
      </c>
    </row>
    <row r="267" spans="2:17" x14ac:dyDescent="0.25">
      <c r="B267" s="120">
        <v>265</v>
      </c>
      <c r="C267" s="109" t="s">
        <v>6462</v>
      </c>
      <c r="D267" s="109">
        <v>1200139300</v>
      </c>
      <c r="E267" s="108" t="s">
        <v>1994</v>
      </c>
      <c r="F267" s="109">
        <v>2018</v>
      </c>
      <c r="G267" s="110">
        <v>44389</v>
      </c>
      <c r="H267" s="109">
        <f t="shared" si="26"/>
        <v>3</v>
      </c>
      <c r="I267" s="109">
        <v>3</v>
      </c>
      <c r="J267" s="111">
        <f t="shared" si="27"/>
        <v>0.31666666666666665</v>
      </c>
      <c r="K267" s="112">
        <v>266000</v>
      </c>
      <c r="L267" s="112">
        <v>1</v>
      </c>
      <c r="M267" s="121">
        <v>0</v>
      </c>
      <c r="N267" s="112">
        <f t="shared" si="28"/>
        <v>266000</v>
      </c>
      <c r="O267" s="112">
        <f t="shared" si="29"/>
        <v>252700</v>
      </c>
      <c r="P267" s="114">
        <f t="shared" si="30"/>
        <v>13300</v>
      </c>
      <c r="Q267" s="115">
        <f t="shared" si="31"/>
        <v>13300</v>
      </c>
    </row>
    <row r="268" spans="2:17" x14ac:dyDescent="0.25">
      <c r="B268" s="120">
        <v>266</v>
      </c>
      <c r="C268" s="109" t="s">
        <v>6462</v>
      </c>
      <c r="D268" s="109">
        <v>1200146170</v>
      </c>
      <c r="E268" s="108" t="s">
        <v>1861</v>
      </c>
      <c r="F268" s="109">
        <v>2018</v>
      </c>
      <c r="G268" s="110">
        <v>44389</v>
      </c>
      <c r="H268" s="109">
        <f t="shared" si="26"/>
        <v>3</v>
      </c>
      <c r="I268" s="109">
        <v>3</v>
      </c>
      <c r="J268" s="111">
        <f t="shared" si="27"/>
        <v>0.31666666666666665</v>
      </c>
      <c r="K268" s="112">
        <v>248769</v>
      </c>
      <c r="L268" s="112">
        <v>39530.42</v>
      </c>
      <c r="M268" s="121"/>
      <c r="N268" s="112">
        <f t="shared" si="28"/>
        <v>248769</v>
      </c>
      <c r="O268" s="112">
        <f t="shared" si="29"/>
        <v>236330.55</v>
      </c>
      <c r="P268" s="114">
        <f t="shared" si="30"/>
        <v>12438.450000000012</v>
      </c>
      <c r="Q268" s="115">
        <f t="shared" si="31"/>
        <v>12438.450000000012</v>
      </c>
    </row>
    <row r="269" spans="2:17" x14ac:dyDescent="0.25">
      <c r="B269" s="120">
        <v>267</v>
      </c>
      <c r="C269" s="109" t="s">
        <v>6462</v>
      </c>
      <c r="D269" s="109">
        <v>1200135050</v>
      </c>
      <c r="E269" s="108" t="s">
        <v>1997</v>
      </c>
      <c r="F269" s="109">
        <v>2018</v>
      </c>
      <c r="G269" s="110">
        <v>44389</v>
      </c>
      <c r="H269" s="109">
        <f t="shared" si="26"/>
        <v>3</v>
      </c>
      <c r="I269" s="109">
        <v>3</v>
      </c>
      <c r="J269" s="111">
        <f t="shared" si="27"/>
        <v>0.31666666666666665</v>
      </c>
      <c r="K269" s="112">
        <v>238858.2</v>
      </c>
      <c r="L269" s="112">
        <v>1</v>
      </c>
      <c r="M269" s="121">
        <v>0</v>
      </c>
      <c r="N269" s="112">
        <f t="shared" si="28"/>
        <v>238858.2</v>
      </c>
      <c r="O269" s="112">
        <f t="shared" si="29"/>
        <v>226915.29</v>
      </c>
      <c r="P269" s="114">
        <f t="shared" si="30"/>
        <v>11942.910000000003</v>
      </c>
      <c r="Q269" s="115">
        <f t="shared" si="31"/>
        <v>11942.910000000003</v>
      </c>
    </row>
    <row r="270" spans="2:17" x14ac:dyDescent="0.25">
      <c r="B270" s="120">
        <v>268</v>
      </c>
      <c r="C270" s="109" t="s">
        <v>6462</v>
      </c>
      <c r="D270" s="109">
        <v>1200136420</v>
      </c>
      <c r="E270" s="108" t="s">
        <v>1998</v>
      </c>
      <c r="F270" s="109">
        <v>2018</v>
      </c>
      <c r="G270" s="110">
        <v>44389</v>
      </c>
      <c r="H270" s="109">
        <f t="shared" si="26"/>
        <v>3</v>
      </c>
      <c r="I270" s="109">
        <v>3</v>
      </c>
      <c r="J270" s="111">
        <f t="shared" si="27"/>
        <v>0.31666666666666665</v>
      </c>
      <c r="K270" s="112">
        <v>233028</v>
      </c>
      <c r="L270" s="112">
        <v>1</v>
      </c>
      <c r="M270" s="121">
        <v>0</v>
      </c>
      <c r="N270" s="112">
        <f t="shared" si="28"/>
        <v>233028</v>
      </c>
      <c r="O270" s="112">
        <f t="shared" si="29"/>
        <v>221376.59999999998</v>
      </c>
      <c r="P270" s="114">
        <f t="shared" si="30"/>
        <v>11651.400000000023</v>
      </c>
      <c r="Q270" s="115">
        <f t="shared" si="31"/>
        <v>11651.400000000023</v>
      </c>
    </row>
    <row r="271" spans="2:17" x14ac:dyDescent="0.25">
      <c r="B271" s="120">
        <v>269</v>
      </c>
      <c r="C271" s="109" t="s">
        <v>6462</v>
      </c>
      <c r="D271" s="109">
        <v>1200141890</v>
      </c>
      <c r="E271" s="108" t="s">
        <v>1999</v>
      </c>
      <c r="F271" s="109">
        <v>2018</v>
      </c>
      <c r="G271" s="110">
        <v>44389</v>
      </c>
      <c r="H271" s="109">
        <f t="shared" si="26"/>
        <v>3</v>
      </c>
      <c r="I271" s="109">
        <v>3</v>
      </c>
      <c r="J271" s="111">
        <f t="shared" si="27"/>
        <v>0.31666666666666665</v>
      </c>
      <c r="K271" s="112">
        <v>233028</v>
      </c>
      <c r="L271" s="112">
        <v>26175.75</v>
      </c>
      <c r="M271" s="121"/>
      <c r="N271" s="112">
        <f t="shared" si="28"/>
        <v>233028</v>
      </c>
      <c r="O271" s="112">
        <f t="shared" si="29"/>
        <v>221376.59999999998</v>
      </c>
      <c r="P271" s="114">
        <f t="shared" si="30"/>
        <v>11651.400000000023</v>
      </c>
      <c r="Q271" s="115">
        <f t="shared" si="31"/>
        <v>11651.400000000023</v>
      </c>
    </row>
    <row r="272" spans="2:17" x14ac:dyDescent="0.25">
      <c r="B272" s="120">
        <v>270</v>
      </c>
      <c r="C272" s="109" t="s">
        <v>6462</v>
      </c>
      <c r="D272" s="109">
        <v>1200146730</v>
      </c>
      <c r="E272" s="108" t="s">
        <v>2000</v>
      </c>
      <c r="F272" s="109">
        <v>2018</v>
      </c>
      <c r="G272" s="110">
        <v>44389</v>
      </c>
      <c r="H272" s="109">
        <f t="shared" si="26"/>
        <v>3</v>
      </c>
      <c r="I272" s="109">
        <v>3</v>
      </c>
      <c r="J272" s="111">
        <f t="shared" si="27"/>
        <v>0.31666666666666665</v>
      </c>
      <c r="K272" s="112">
        <v>230000</v>
      </c>
      <c r="L272" s="112">
        <v>42429.21</v>
      </c>
      <c r="M272" s="121"/>
      <c r="N272" s="112">
        <f t="shared" si="28"/>
        <v>230000</v>
      </c>
      <c r="O272" s="112">
        <f t="shared" si="29"/>
        <v>218500</v>
      </c>
      <c r="P272" s="114">
        <f t="shared" si="30"/>
        <v>11500</v>
      </c>
      <c r="Q272" s="115">
        <f t="shared" si="31"/>
        <v>11500</v>
      </c>
    </row>
    <row r="273" spans="2:17" x14ac:dyDescent="0.25">
      <c r="B273" s="120">
        <v>271</v>
      </c>
      <c r="C273" s="109" t="s">
        <v>6462</v>
      </c>
      <c r="D273" s="109">
        <v>1200144240</v>
      </c>
      <c r="E273" s="108" t="s">
        <v>2001</v>
      </c>
      <c r="F273" s="109">
        <v>2018</v>
      </c>
      <c r="G273" s="110">
        <v>44389</v>
      </c>
      <c r="H273" s="109">
        <f t="shared" si="26"/>
        <v>3</v>
      </c>
      <c r="I273" s="109">
        <v>3</v>
      </c>
      <c r="J273" s="111">
        <f t="shared" si="27"/>
        <v>0.31666666666666665</v>
      </c>
      <c r="K273" s="112">
        <v>228800</v>
      </c>
      <c r="L273" s="112">
        <v>43670.49</v>
      </c>
      <c r="M273" s="121"/>
      <c r="N273" s="112">
        <f t="shared" si="28"/>
        <v>228800</v>
      </c>
      <c r="O273" s="112">
        <f t="shared" si="29"/>
        <v>217360</v>
      </c>
      <c r="P273" s="114">
        <f t="shared" si="30"/>
        <v>11440</v>
      </c>
      <c r="Q273" s="115">
        <f t="shared" si="31"/>
        <v>11440</v>
      </c>
    </row>
    <row r="274" spans="2:17" x14ac:dyDescent="0.25">
      <c r="B274" s="120">
        <v>272</v>
      </c>
      <c r="C274" s="109" t="s">
        <v>6462</v>
      </c>
      <c r="D274" s="109">
        <v>1200136320</v>
      </c>
      <c r="E274" s="108" t="s">
        <v>2002</v>
      </c>
      <c r="F274" s="109">
        <v>2018</v>
      </c>
      <c r="G274" s="110">
        <v>44389</v>
      </c>
      <c r="H274" s="109">
        <f t="shared" si="26"/>
        <v>3</v>
      </c>
      <c r="I274" s="109">
        <v>3</v>
      </c>
      <c r="J274" s="111">
        <f t="shared" si="27"/>
        <v>0.31666666666666665</v>
      </c>
      <c r="K274" s="112">
        <v>201148.25</v>
      </c>
      <c r="L274" s="112">
        <v>1</v>
      </c>
      <c r="M274" s="121">
        <v>0</v>
      </c>
      <c r="N274" s="112">
        <f t="shared" si="28"/>
        <v>201148.25</v>
      </c>
      <c r="O274" s="112">
        <f t="shared" si="29"/>
        <v>191090.83749999999</v>
      </c>
      <c r="P274" s="114">
        <f t="shared" si="30"/>
        <v>10057.412500000006</v>
      </c>
      <c r="Q274" s="115">
        <f t="shared" si="31"/>
        <v>10057.412500000006</v>
      </c>
    </row>
    <row r="275" spans="2:17" x14ac:dyDescent="0.25">
      <c r="B275" s="120">
        <v>273</v>
      </c>
      <c r="C275" s="109" t="s">
        <v>6462</v>
      </c>
      <c r="D275" s="109">
        <v>1200138730</v>
      </c>
      <c r="E275" s="108" t="s">
        <v>2003</v>
      </c>
      <c r="F275" s="109">
        <v>2018</v>
      </c>
      <c r="G275" s="110">
        <v>44389</v>
      </c>
      <c r="H275" s="109">
        <f t="shared" si="26"/>
        <v>3</v>
      </c>
      <c r="I275" s="109">
        <v>3</v>
      </c>
      <c r="J275" s="111">
        <f t="shared" si="27"/>
        <v>0.31666666666666665</v>
      </c>
      <c r="K275" s="112">
        <v>200000</v>
      </c>
      <c r="L275" s="112">
        <v>1</v>
      </c>
      <c r="M275" s="121">
        <v>0</v>
      </c>
      <c r="N275" s="112">
        <f t="shared" si="28"/>
        <v>200000</v>
      </c>
      <c r="O275" s="112">
        <f t="shared" si="29"/>
        <v>190000</v>
      </c>
      <c r="P275" s="114">
        <f t="shared" si="30"/>
        <v>10000</v>
      </c>
      <c r="Q275" s="115">
        <f t="shared" si="31"/>
        <v>10000</v>
      </c>
    </row>
    <row r="276" spans="2:17" x14ac:dyDescent="0.25">
      <c r="B276" s="120">
        <v>274</v>
      </c>
      <c r="C276" s="109" t="s">
        <v>6462</v>
      </c>
      <c r="D276" s="109">
        <v>1200138710</v>
      </c>
      <c r="E276" s="108" t="s">
        <v>2004</v>
      </c>
      <c r="F276" s="109">
        <v>2018</v>
      </c>
      <c r="G276" s="110">
        <v>44389</v>
      </c>
      <c r="H276" s="109">
        <f t="shared" si="26"/>
        <v>3</v>
      </c>
      <c r="I276" s="109">
        <v>3</v>
      </c>
      <c r="J276" s="111">
        <f t="shared" si="27"/>
        <v>0.31666666666666665</v>
      </c>
      <c r="K276" s="112">
        <v>199000</v>
      </c>
      <c r="L276" s="112">
        <v>1</v>
      </c>
      <c r="M276" s="121">
        <v>0</v>
      </c>
      <c r="N276" s="112">
        <f t="shared" si="28"/>
        <v>199000</v>
      </c>
      <c r="O276" s="112">
        <f t="shared" si="29"/>
        <v>189050</v>
      </c>
      <c r="P276" s="114">
        <f t="shared" si="30"/>
        <v>9950</v>
      </c>
      <c r="Q276" s="115">
        <f t="shared" si="31"/>
        <v>9950</v>
      </c>
    </row>
    <row r="277" spans="2:17" x14ac:dyDescent="0.25">
      <c r="B277" s="120">
        <v>275</v>
      </c>
      <c r="C277" s="109" t="s">
        <v>6462</v>
      </c>
      <c r="D277" s="109">
        <v>1200143000</v>
      </c>
      <c r="E277" s="108" t="s">
        <v>2005</v>
      </c>
      <c r="F277" s="109">
        <v>2019</v>
      </c>
      <c r="G277" s="110">
        <v>44389</v>
      </c>
      <c r="H277" s="109">
        <f t="shared" si="26"/>
        <v>2</v>
      </c>
      <c r="I277" s="109">
        <v>3</v>
      </c>
      <c r="J277" s="111">
        <f t="shared" si="27"/>
        <v>0.31666666666666665</v>
      </c>
      <c r="K277" s="112">
        <v>175000</v>
      </c>
      <c r="L277" s="112">
        <v>19657.54</v>
      </c>
      <c r="M277" s="121"/>
      <c r="N277" s="112">
        <f t="shared" si="28"/>
        <v>175000</v>
      </c>
      <c r="O277" s="112">
        <f t="shared" si="29"/>
        <v>110833.33333333333</v>
      </c>
      <c r="P277" s="114">
        <f t="shared" si="30"/>
        <v>64166.666666666672</v>
      </c>
      <c r="Q277" s="115">
        <f t="shared" si="31"/>
        <v>57750.000000000007</v>
      </c>
    </row>
    <row r="278" spans="2:17" x14ac:dyDescent="0.25">
      <c r="B278" s="120">
        <v>276</v>
      </c>
      <c r="C278" s="109" t="s">
        <v>6462</v>
      </c>
      <c r="D278" s="109">
        <v>1200144450</v>
      </c>
      <c r="E278" s="108" t="s">
        <v>2006</v>
      </c>
      <c r="F278" s="109">
        <v>2019</v>
      </c>
      <c r="G278" s="110">
        <v>44389</v>
      </c>
      <c r="H278" s="109">
        <f t="shared" si="26"/>
        <v>2</v>
      </c>
      <c r="I278" s="109">
        <v>3</v>
      </c>
      <c r="J278" s="111">
        <f t="shared" si="27"/>
        <v>0.31666666666666665</v>
      </c>
      <c r="K278" s="112">
        <v>173250</v>
      </c>
      <c r="L278" s="112">
        <v>19935.62</v>
      </c>
      <c r="M278" s="121"/>
      <c r="N278" s="112">
        <f t="shared" si="28"/>
        <v>173250</v>
      </c>
      <c r="O278" s="112">
        <f t="shared" si="29"/>
        <v>109725</v>
      </c>
      <c r="P278" s="114">
        <f t="shared" si="30"/>
        <v>63525</v>
      </c>
      <c r="Q278" s="115">
        <f t="shared" si="31"/>
        <v>57172.5</v>
      </c>
    </row>
    <row r="279" spans="2:17" x14ac:dyDescent="0.25">
      <c r="B279" s="120">
        <v>277</v>
      </c>
      <c r="C279" s="109" t="s">
        <v>6462</v>
      </c>
      <c r="D279" s="109">
        <v>1200145150</v>
      </c>
      <c r="E279" s="108" t="s">
        <v>2007</v>
      </c>
      <c r="F279" s="109">
        <v>2019</v>
      </c>
      <c r="G279" s="110">
        <v>44389</v>
      </c>
      <c r="H279" s="109">
        <f t="shared" si="26"/>
        <v>2</v>
      </c>
      <c r="I279" s="109">
        <v>3</v>
      </c>
      <c r="J279" s="111">
        <f t="shared" si="27"/>
        <v>0.31666666666666665</v>
      </c>
      <c r="K279" s="112">
        <v>172500</v>
      </c>
      <c r="L279" s="112">
        <v>26465.75</v>
      </c>
      <c r="M279" s="121"/>
      <c r="N279" s="112">
        <f t="shared" si="28"/>
        <v>172500</v>
      </c>
      <c r="O279" s="112">
        <f t="shared" si="29"/>
        <v>109250</v>
      </c>
      <c r="P279" s="114">
        <f t="shared" si="30"/>
        <v>63250</v>
      </c>
      <c r="Q279" s="115">
        <f t="shared" si="31"/>
        <v>56925</v>
      </c>
    </row>
    <row r="280" spans="2:17" x14ac:dyDescent="0.25">
      <c r="B280" s="120">
        <v>278</v>
      </c>
      <c r="C280" s="109" t="s">
        <v>6462</v>
      </c>
      <c r="D280" s="109">
        <v>1200141190</v>
      </c>
      <c r="E280" s="108" t="s">
        <v>2008</v>
      </c>
      <c r="F280" s="109">
        <v>2019</v>
      </c>
      <c r="G280" s="110">
        <v>44389</v>
      </c>
      <c r="H280" s="109">
        <f t="shared" si="26"/>
        <v>2</v>
      </c>
      <c r="I280" s="109">
        <v>3</v>
      </c>
      <c r="J280" s="111">
        <f t="shared" si="27"/>
        <v>0.31666666666666665</v>
      </c>
      <c r="K280" s="112">
        <v>160405</v>
      </c>
      <c r="L280" s="112">
        <v>11133.14</v>
      </c>
      <c r="M280" s="121"/>
      <c r="N280" s="112">
        <f t="shared" si="28"/>
        <v>160405</v>
      </c>
      <c r="O280" s="112">
        <f t="shared" si="29"/>
        <v>101589.83333333333</v>
      </c>
      <c r="P280" s="114">
        <f t="shared" si="30"/>
        <v>58815.166666666672</v>
      </c>
      <c r="Q280" s="115">
        <f t="shared" si="31"/>
        <v>52933.650000000009</v>
      </c>
    </row>
    <row r="281" spans="2:17" x14ac:dyDescent="0.25">
      <c r="B281" s="120">
        <v>279</v>
      </c>
      <c r="C281" s="109" t="s">
        <v>6462</v>
      </c>
      <c r="D281" s="109">
        <v>1200141200</v>
      </c>
      <c r="E281" s="108" t="s">
        <v>2008</v>
      </c>
      <c r="F281" s="109">
        <v>2019</v>
      </c>
      <c r="G281" s="110">
        <v>44389</v>
      </c>
      <c r="H281" s="109">
        <f t="shared" si="26"/>
        <v>2</v>
      </c>
      <c r="I281" s="109">
        <v>3</v>
      </c>
      <c r="J281" s="111">
        <f t="shared" si="27"/>
        <v>0.31666666666666665</v>
      </c>
      <c r="K281" s="112">
        <v>160405</v>
      </c>
      <c r="L281" s="112">
        <v>11133.14</v>
      </c>
      <c r="M281" s="121"/>
      <c r="N281" s="112">
        <f t="shared" si="28"/>
        <v>160405</v>
      </c>
      <c r="O281" s="112">
        <f t="shared" si="29"/>
        <v>101589.83333333333</v>
      </c>
      <c r="P281" s="114">
        <f t="shared" si="30"/>
        <v>58815.166666666672</v>
      </c>
      <c r="Q281" s="115">
        <f t="shared" si="31"/>
        <v>52933.650000000009</v>
      </c>
    </row>
    <row r="282" spans="2:17" x14ac:dyDescent="0.25">
      <c r="B282" s="120">
        <v>280</v>
      </c>
      <c r="C282" s="109" t="s">
        <v>6462</v>
      </c>
      <c r="D282" s="109">
        <v>1200140000</v>
      </c>
      <c r="E282" s="108" t="s">
        <v>2009</v>
      </c>
      <c r="F282" s="109">
        <v>2019</v>
      </c>
      <c r="G282" s="110">
        <v>44389</v>
      </c>
      <c r="H282" s="109">
        <f t="shared" si="26"/>
        <v>2</v>
      </c>
      <c r="I282" s="109">
        <v>3</v>
      </c>
      <c r="J282" s="111">
        <f t="shared" si="27"/>
        <v>0.31666666666666665</v>
      </c>
      <c r="K282" s="112">
        <v>157700</v>
      </c>
      <c r="L282" s="112">
        <v>576.07000000000005</v>
      </c>
      <c r="M282" s="121"/>
      <c r="N282" s="112">
        <f t="shared" si="28"/>
        <v>157700</v>
      </c>
      <c r="O282" s="112">
        <f t="shared" si="29"/>
        <v>99876.666666666657</v>
      </c>
      <c r="P282" s="114">
        <f t="shared" si="30"/>
        <v>57823.333333333343</v>
      </c>
      <c r="Q282" s="115">
        <f t="shared" si="31"/>
        <v>52041.000000000007</v>
      </c>
    </row>
    <row r="283" spans="2:17" x14ac:dyDescent="0.25">
      <c r="B283" s="120">
        <v>281</v>
      </c>
      <c r="C283" s="109" t="s">
        <v>6462</v>
      </c>
      <c r="D283" s="109">
        <v>1200139330</v>
      </c>
      <c r="E283" s="108" t="s">
        <v>1994</v>
      </c>
      <c r="F283" s="109">
        <v>2020</v>
      </c>
      <c r="G283" s="110">
        <v>44389</v>
      </c>
      <c r="H283" s="109">
        <f t="shared" si="26"/>
        <v>1</v>
      </c>
      <c r="I283" s="109">
        <v>3</v>
      </c>
      <c r="J283" s="111">
        <f t="shared" si="27"/>
        <v>0.31666666666666665</v>
      </c>
      <c r="K283" s="112">
        <v>156000</v>
      </c>
      <c r="L283" s="112">
        <v>4315.0600000000004</v>
      </c>
      <c r="M283" s="121"/>
      <c r="N283" s="112">
        <f t="shared" si="28"/>
        <v>156000</v>
      </c>
      <c r="O283" s="112">
        <f t="shared" si="29"/>
        <v>49400</v>
      </c>
      <c r="P283" s="114">
        <f t="shared" si="30"/>
        <v>106600</v>
      </c>
      <c r="Q283" s="115">
        <f t="shared" si="31"/>
        <v>95940</v>
      </c>
    </row>
    <row r="284" spans="2:17" x14ac:dyDescent="0.25">
      <c r="B284" s="120">
        <v>282</v>
      </c>
      <c r="C284" s="109" t="s">
        <v>6462</v>
      </c>
      <c r="D284" s="109">
        <v>1200136330</v>
      </c>
      <c r="E284" s="108" t="s">
        <v>2010</v>
      </c>
      <c r="F284" s="109">
        <v>2020</v>
      </c>
      <c r="G284" s="110">
        <v>44389</v>
      </c>
      <c r="H284" s="109">
        <f t="shared" si="26"/>
        <v>1</v>
      </c>
      <c r="I284" s="109">
        <v>3</v>
      </c>
      <c r="J284" s="111">
        <f t="shared" si="27"/>
        <v>0.31666666666666665</v>
      </c>
      <c r="K284" s="112">
        <v>152954.32999999999</v>
      </c>
      <c r="L284" s="112">
        <v>1</v>
      </c>
      <c r="M284" s="121">
        <v>0</v>
      </c>
      <c r="N284" s="112">
        <f t="shared" si="28"/>
        <v>152954.32999999999</v>
      </c>
      <c r="O284" s="112">
        <f t="shared" si="29"/>
        <v>48435.537833333328</v>
      </c>
      <c r="P284" s="114">
        <f t="shared" si="30"/>
        <v>104518.79216666665</v>
      </c>
      <c r="Q284" s="115">
        <f t="shared" si="31"/>
        <v>94066.912949999984</v>
      </c>
    </row>
    <row r="285" spans="2:17" x14ac:dyDescent="0.25">
      <c r="B285" s="120">
        <v>283</v>
      </c>
      <c r="C285" s="109" t="s">
        <v>6462</v>
      </c>
      <c r="D285" s="109">
        <v>1200137280</v>
      </c>
      <c r="E285" s="108" t="s">
        <v>2011</v>
      </c>
      <c r="F285" s="109">
        <v>2020</v>
      </c>
      <c r="G285" s="110">
        <v>44389</v>
      </c>
      <c r="H285" s="109">
        <f t="shared" si="26"/>
        <v>1</v>
      </c>
      <c r="I285" s="109">
        <v>3</v>
      </c>
      <c r="J285" s="111">
        <f t="shared" si="27"/>
        <v>0.31666666666666665</v>
      </c>
      <c r="K285" s="112">
        <v>150818.35</v>
      </c>
      <c r="L285" s="112">
        <v>9365.91</v>
      </c>
      <c r="M285" s="121"/>
      <c r="N285" s="112">
        <f t="shared" si="28"/>
        <v>150818.35</v>
      </c>
      <c r="O285" s="112">
        <f t="shared" si="29"/>
        <v>47759.144166666665</v>
      </c>
      <c r="P285" s="114">
        <f t="shared" si="30"/>
        <v>103059.20583333334</v>
      </c>
      <c r="Q285" s="115">
        <f t="shared" si="31"/>
        <v>92753.285250000015</v>
      </c>
    </row>
    <row r="286" spans="2:17" x14ac:dyDescent="0.25">
      <c r="B286" s="120">
        <v>284</v>
      </c>
      <c r="C286" s="109" t="s">
        <v>6462</v>
      </c>
      <c r="D286" s="109">
        <v>1200138720</v>
      </c>
      <c r="E286" s="108" t="s">
        <v>2012</v>
      </c>
      <c r="F286" s="109">
        <v>2021</v>
      </c>
      <c r="G286" s="110">
        <v>44389</v>
      </c>
      <c r="H286" s="109">
        <f t="shared" si="26"/>
        <v>0</v>
      </c>
      <c r="I286" s="109">
        <v>3</v>
      </c>
      <c r="J286" s="111">
        <f t="shared" si="27"/>
        <v>0.31666666666666665</v>
      </c>
      <c r="K286" s="112">
        <v>139000</v>
      </c>
      <c r="L286" s="112">
        <v>1015.54</v>
      </c>
      <c r="M286" s="121"/>
      <c r="N286" s="112">
        <f t="shared" si="28"/>
        <v>139000</v>
      </c>
      <c r="O286" s="112">
        <f t="shared" si="29"/>
        <v>0</v>
      </c>
      <c r="P286" s="114">
        <f t="shared" si="30"/>
        <v>139000</v>
      </c>
      <c r="Q286" s="115">
        <f t="shared" si="31"/>
        <v>125100</v>
      </c>
    </row>
    <row r="287" spans="2:17" x14ac:dyDescent="0.25">
      <c r="B287" s="120">
        <v>285</v>
      </c>
      <c r="C287" s="109" t="s">
        <v>6462</v>
      </c>
      <c r="D287" s="109">
        <v>1200140430</v>
      </c>
      <c r="E287" s="108" t="s">
        <v>2013</v>
      </c>
      <c r="F287" s="109">
        <v>2021</v>
      </c>
      <c r="G287" s="110">
        <v>44389</v>
      </c>
      <c r="H287" s="109">
        <f t="shared" si="26"/>
        <v>0</v>
      </c>
      <c r="I287" s="109">
        <v>3</v>
      </c>
      <c r="J287" s="111">
        <f t="shared" si="27"/>
        <v>0.31666666666666665</v>
      </c>
      <c r="K287" s="112">
        <v>135000</v>
      </c>
      <c r="L287" s="112">
        <v>8753.42</v>
      </c>
      <c r="M287" s="121"/>
      <c r="N287" s="112">
        <f t="shared" si="28"/>
        <v>135000</v>
      </c>
      <c r="O287" s="112">
        <f t="shared" si="29"/>
        <v>0</v>
      </c>
      <c r="P287" s="114">
        <f t="shared" si="30"/>
        <v>135000</v>
      </c>
      <c r="Q287" s="115">
        <f t="shared" si="31"/>
        <v>121500</v>
      </c>
    </row>
    <row r="288" spans="2:17" x14ac:dyDescent="0.25">
      <c r="B288" s="120">
        <v>286</v>
      </c>
      <c r="C288" s="109" t="s">
        <v>6462</v>
      </c>
      <c r="D288" s="109">
        <v>1200144980</v>
      </c>
      <c r="E288" s="108" t="s">
        <v>2014</v>
      </c>
      <c r="F288" s="109">
        <v>2021</v>
      </c>
      <c r="G288" s="110">
        <v>44389</v>
      </c>
      <c r="H288" s="109">
        <f t="shared" si="26"/>
        <v>0</v>
      </c>
      <c r="I288" s="109">
        <v>3</v>
      </c>
      <c r="J288" s="111">
        <f t="shared" si="27"/>
        <v>0.31666666666666665</v>
      </c>
      <c r="K288" s="112">
        <v>134848</v>
      </c>
      <c r="L288" s="112">
        <v>20319.57</v>
      </c>
      <c r="M288" s="121"/>
      <c r="N288" s="112">
        <f t="shared" si="28"/>
        <v>134848</v>
      </c>
      <c r="O288" s="112">
        <f t="shared" si="29"/>
        <v>0</v>
      </c>
      <c r="P288" s="114">
        <f t="shared" si="30"/>
        <v>134848</v>
      </c>
      <c r="Q288" s="115">
        <f t="shared" si="31"/>
        <v>121363.2</v>
      </c>
    </row>
    <row r="289" spans="2:17" x14ac:dyDescent="0.25">
      <c r="B289" s="120">
        <v>287</v>
      </c>
      <c r="C289" s="109" t="s">
        <v>6462</v>
      </c>
      <c r="D289" s="109">
        <v>1200142750</v>
      </c>
      <c r="E289" s="108" t="s">
        <v>2009</v>
      </c>
      <c r="F289" s="109">
        <v>2021</v>
      </c>
      <c r="G289" s="110">
        <v>44389</v>
      </c>
      <c r="H289" s="109">
        <f t="shared" si="26"/>
        <v>0</v>
      </c>
      <c r="I289" s="109">
        <v>3</v>
      </c>
      <c r="J289" s="111">
        <f t="shared" si="27"/>
        <v>0.31666666666666665</v>
      </c>
      <c r="K289" s="112">
        <v>131100</v>
      </c>
      <c r="L289" s="112">
        <v>4789.04</v>
      </c>
      <c r="M289" s="121"/>
      <c r="N289" s="112">
        <f t="shared" si="28"/>
        <v>131100</v>
      </c>
      <c r="O289" s="112">
        <f t="shared" si="29"/>
        <v>0</v>
      </c>
      <c r="P289" s="114">
        <f t="shared" si="30"/>
        <v>131100</v>
      </c>
      <c r="Q289" s="115">
        <f t="shared" si="31"/>
        <v>117990</v>
      </c>
    </row>
    <row r="290" spans="2:17" x14ac:dyDescent="0.25">
      <c r="B290" s="120">
        <v>288</v>
      </c>
      <c r="C290" s="109" t="s">
        <v>6462</v>
      </c>
      <c r="D290" s="109">
        <v>1200138700</v>
      </c>
      <c r="E290" s="108" t="s">
        <v>2015</v>
      </c>
      <c r="F290" s="109">
        <v>2021</v>
      </c>
      <c r="G290" s="110">
        <v>44389</v>
      </c>
      <c r="H290" s="109">
        <f t="shared" si="26"/>
        <v>0</v>
      </c>
      <c r="I290" s="109">
        <v>3</v>
      </c>
      <c r="J290" s="111">
        <f t="shared" si="27"/>
        <v>0.31666666666666665</v>
      </c>
      <c r="K290" s="112">
        <v>128000</v>
      </c>
      <c r="L290" s="112">
        <v>1764.38</v>
      </c>
      <c r="M290" s="121"/>
      <c r="N290" s="112">
        <f t="shared" si="28"/>
        <v>128000</v>
      </c>
      <c r="O290" s="112">
        <f t="shared" si="29"/>
        <v>0</v>
      </c>
      <c r="P290" s="114">
        <f t="shared" si="30"/>
        <v>128000</v>
      </c>
      <c r="Q290" s="115">
        <f t="shared" si="31"/>
        <v>115200</v>
      </c>
    </row>
    <row r="291" spans="2:17" x14ac:dyDescent="0.25">
      <c r="B291" s="120">
        <v>289</v>
      </c>
      <c r="C291" s="109" t="s">
        <v>6462</v>
      </c>
      <c r="D291" s="109">
        <v>1200140240</v>
      </c>
      <c r="E291" s="108" t="s">
        <v>2016</v>
      </c>
      <c r="F291" s="109">
        <v>2021</v>
      </c>
      <c r="G291" s="110">
        <v>44389</v>
      </c>
      <c r="H291" s="109">
        <f t="shared" si="26"/>
        <v>0</v>
      </c>
      <c r="I291" s="109">
        <v>3</v>
      </c>
      <c r="J291" s="111">
        <f t="shared" si="27"/>
        <v>0.31666666666666665</v>
      </c>
      <c r="K291" s="112">
        <v>125718</v>
      </c>
      <c r="L291" s="112">
        <v>1377.73</v>
      </c>
      <c r="M291" s="121"/>
      <c r="N291" s="112">
        <f t="shared" si="28"/>
        <v>125718</v>
      </c>
      <c r="O291" s="112">
        <f t="shared" si="29"/>
        <v>0</v>
      </c>
      <c r="P291" s="114">
        <f t="shared" si="30"/>
        <v>125718</v>
      </c>
      <c r="Q291" s="115">
        <f t="shared" si="31"/>
        <v>113146.2</v>
      </c>
    </row>
    <row r="292" spans="2:17" x14ac:dyDescent="0.25">
      <c r="B292" s="120">
        <v>290</v>
      </c>
      <c r="C292" s="109" t="s">
        <v>6462</v>
      </c>
      <c r="D292" s="109">
        <v>1200140420</v>
      </c>
      <c r="E292" s="108" t="s">
        <v>2017</v>
      </c>
      <c r="F292" s="109">
        <v>2021</v>
      </c>
      <c r="G292" s="110">
        <v>44389</v>
      </c>
      <c r="H292" s="109">
        <f t="shared" si="26"/>
        <v>0</v>
      </c>
      <c r="I292" s="109">
        <v>3</v>
      </c>
      <c r="J292" s="111">
        <f t="shared" si="27"/>
        <v>0.31666666666666665</v>
      </c>
      <c r="K292" s="112">
        <v>120000</v>
      </c>
      <c r="L292" s="112">
        <v>7780.82</v>
      </c>
      <c r="M292" s="121"/>
      <c r="N292" s="112">
        <f t="shared" si="28"/>
        <v>120000</v>
      </c>
      <c r="O292" s="112">
        <f t="shared" si="29"/>
        <v>0</v>
      </c>
      <c r="P292" s="114">
        <f t="shared" si="30"/>
        <v>120000</v>
      </c>
      <c r="Q292" s="115">
        <f t="shared" si="31"/>
        <v>108000</v>
      </c>
    </row>
    <row r="293" spans="2:17" x14ac:dyDescent="0.25">
      <c r="B293" s="120">
        <v>291</v>
      </c>
      <c r="C293" s="109" t="s">
        <v>6462</v>
      </c>
      <c r="D293" s="109">
        <v>1200140410</v>
      </c>
      <c r="E293" s="108" t="s">
        <v>2018</v>
      </c>
      <c r="F293" s="109">
        <v>2021</v>
      </c>
      <c r="G293" s="110">
        <v>44389</v>
      </c>
      <c r="H293" s="109">
        <f t="shared" si="26"/>
        <v>0</v>
      </c>
      <c r="I293" s="109">
        <v>3</v>
      </c>
      <c r="J293" s="111">
        <f t="shared" si="27"/>
        <v>0.31666666666666665</v>
      </c>
      <c r="K293" s="112">
        <v>120000</v>
      </c>
      <c r="L293" s="112">
        <v>7780.82</v>
      </c>
      <c r="M293" s="121"/>
      <c r="N293" s="112">
        <f t="shared" si="28"/>
        <v>120000</v>
      </c>
      <c r="O293" s="112">
        <f t="shared" si="29"/>
        <v>0</v>
      </c>
      <c r="P293" s="114">
        <f t="shared" si="30"/>
        <v>120000</v>
      </c>
      <c r="Q293" s="115">
        <f t="shared" si="31"/>
        <v>108000</v>
      </c>
    </row>
    <row r="294" spans="2:17" x14ac:dyDescent="0.25">
      <c r="B294" s="120">
        <v>292</v>
      </c>
      <c r="C294" s="109" t="s">
        <v>6462</v>
      </c>
      <c r="D294" s="109">
        <v>1200134820</v>
      </c>
      <c r="E294" s="108" t="s">
        <v>2019</v>
      </c>
      <c r="F294" s="109">
        <v>2021</v>
      </c>
      <c r="G294" s="110">
        <v>44389</v>
      </c>
      <c r="H294" s="109">
        <f t="shared" si="26"/>
        <v>0</v>
      </c>
      <c r="I294" s="109">
        <v>3</v>
      </c>
      <c r="J294" s="111">
        <f t="shared" si="27"/>
        <v>0.31666666666666665</v>
      </c>
      <c r="K294" s="112">
        <v>107515</v>
      </c>
      <c r="L294" s="112">
        <v>1</v>
      </c>
      <c r="M294" s="121">
        <v>0</v>
      </c>
      <c r="N294" s="112">
        <f t="shared" si="28"/>
        <v>107515</v>
      </c>
      <c r="O294" s="112">
        <f t="shared" si="29"/>
        <v>0</v>
      </c>
      <c r="P294" s="114">
        <f t="shared" si="30"/>
        <v>107515</v>
      </c>
      <c r="Q294" s="115">
        <f t="shared" si="31"/>
        <v>96763.5</v>
      </c>
    </row>
    <row r="295" spans="2:17" x14ac:dyDescent="0.25">
      <c r="B295" s="120">
        <v>293</v>
      </c>
      <c r="C295" s="109" t="s">
        <v>6462</v>
      </c>
      <c r="D295" s="109">
        <v>1200140980</v>
      </c>
      <c r="E295" s="108" t="s">
        <v>2020</v>
      </c>
      <c r="F295" s="109">
        <v>2021</v>
      </c>
      <c r="G295" s="110">
        <v>44389</v>
      </c>
      <c r="H295" s="109">
        <f t="shared" si="26"/>
        <v>0</v>
      </c>
      <c r="I295" s="109">
        <v>3</v>
      </c>
      <c r="J295" s="111">
        <f t="shared" si="27"/>
        <v>0.31666666666666665</v>
      </c>
      <c r="K295" s="112">
        <v>105000</v>
      </c>
      <c r="L295" s="112">
        <v>1917.8</v>
      </c>
      <c r="M295" s="121"/>
      <c r="N295" s="112">
        <f t="shared" si="28"/>
        <v>105000</v>
      </c>
      <c r="O295" s="112">
        <f t="shared" si="29"/>
        <v>0</v>
      </c>
      <c r="P295" s="114">
        <f t="shared" si="30"/>
        <v>105000</v>
      </c>
      <c r="Q295" s="115">
        <f t="shared" si="31"/>
        <v>94500</v>
      </c>
    </row>
    <row r="296" spans="2:17" x14ac:dyDescent="0.25">
      <c r="B296" s="120">
        <v>294</v>
      </c>
      <c r="C296" s="109" t="s">
        <v>6462</v>
      </c>
      <c r="D296" s="109">
        <v>1200138320</v>
      </c>
      <c r="E296" s="108" t="s">
        <v>2021</v>
      </c>
      <c r="F296" s="109">
        <v>2021</v>
      </c>
      <c r="G296" s="110">
        <v>44389</v>
      </c>
      <c r="H296" s="109">
        <f t="shared" si="26"/>
        <v>0</v>
      </c>
      <c r="I296" s="109">
        <v>3</v>
      </c>
      <c r="J296" s="111">
        <f t="shared" si="27"/>
        <v>0.31666666666666665</v>
      </c>
      <c r="K296" s="112">
        <v>85032</v>
      </c>
      <c r="L296" s="112">
        <v>1</v>
      </c>
      <c r="M296" s="121">
        <v>0</v>
      </c>
      <c r="N296" s="112">
        <f t="shared" si="28"/>
        <v>85032</v>
      </c>
      <c r="O296" s="112">
        <f t="shared" si="29"/>
        <v>0</v>
      </c>
      <c r="P296" s="114">
        <f t="shared" si="30"/>
        <v>85032</v>
      </c>
      <c r="Q296" s="115">
        <f t="shared" si="31"/>
        <v>76528.800000000003</v>
      </c>
    </row>
    <row r="297" spans="2:17" x14ac:dyDescent="0.25">
      <c r="B297" s="120">
        <v>295</v>
      </c>
      <c r="C297" s="109" t="s">
        <v>6462</v>
      </c>
      <c r="D297" s="109">
        <v>1200143920</v>
      </c>
      <c r="E297" s="108" t="s">
        <v>2022</v>
      </c>
      <c r="F297" s="109">
        <v>2021</v>
      </c>
      <c r="G297" s="110">
        <v>44389</v>
      </c>
      <c r="H297" s="109">
        <f t="shared" si="26"/>
        <v>0</v>
      </c>
      <c r="I297" s="109">
        <v>3</v>
      </c>
      <c r="J297" s="111">
        <f t="shared" si="27"/>
        <v>0.31666666666666665</v>
      </c>
      <c r="K297" s="112">
        <v>80192</v>
      </c>
      <c r="L297" s="112">
        <v>7176.98</v>
      </c>
      <c r="M297" s="121"/>
      <c r="N297" s="112">
        <f t="shared" si="28"/>
        <v>80192</v>
      </c>
      <c r="O297" s="112">
        <f t="shared" si="29"/>
        <v>0</v>
      </c>
      <c r="P297" s="114">
        <f t="shared" si="30"/>
        <v>80192</v>
      </c>
      <c r="Q297" s="115">
        <f t="shared" si="31"/>
        <v>72172.800000000003</v>
      </c>
    </row>
    <row r="298" spans="2:17" x14ac:dyDescent="0.25">
      <c r="B298" s="120">
        <v>296</v>
      </c>
      <c r="C298" s="109" t="s">
        <v>6462</v>
      </c>
      <c r="D298" s="109">
        <v>1200145060</v>
      </c>
      <c r="E298" s="108" t="s">
        <v>2023</v>
      </c>
      <c r="F298" s="109">
        <v>2021</v>
      </c>
      <c r="G298" s="110">
        <v>44389</v>
      </c>
      <c r="H298" s="109">
        <f t="shared" si="26"/>
        <v>0</v>
      </c>
      <c r="I298" s="109">
        <v>3</v>
      </c>
      <c r="J298" s="111">
        <f t="shared" si="27"/>
        <v>0.31666666666666665</v>
      </c>
      <c r="K298" s="112">
        <v>69862</v>
      </c>
      <c r="L298" s="112">
        <v>12441.18</v>
      </c>
      <c r="M298" s="121"/>
      <c r="N298" s="112">
        <f t="shared" si="28"/>
        <v>69862</v>
      </c>
      <c r="O298" s="112">
        <f t="shared" si="29"/>
        <v>0</v>
      </c>
      <c r="P298" s="114">
        <f t="shared" si="30"/>
        <v>69862</v>
      </c>
      <c r="Q298" s="115">
        <f t="shared" si="31"/>
        <v>62875.8</v>
      </c>
    </row>
    <row r="299" spans="2:17" x14ac:dyDescent="0.25">
      <c r="B299" s="120">
        <v>297</v>
      </c>
      <c r="C299" s="109" t="s">
        <v>6462</v>
      </c>
      <c r="D299" s="109">
        <v>1200137530</v>
      </c>
      <c r="E299" s="108" t="s">
        <v>2024</v>
      </c>
      <c r="F299" s="109">
        <v>2021</v>
      </c>
      <c r="G299" s="110">
        <v>44389</v>
      </c>
      <c r="H299" s="109">
        <f t="shared" si="26"/>
        <v>0</v>
      </c>
      <c r="I299" s="109">
        <v>3</v>
      </c>
      <c r="J299" s="111">
        <f t="shared" si="27"/>
        <v>0.31666666666666665</v>
      </c>
      <c r="K299" s="112">
        <v>63525</v>
      </c>
      <c r="L299" s="112">
        <v>1</v>
      </c>
      <c r="M299" s="121">
        <v>0</v>
      </c>
      <c r="N299" s="112">
        <f t="shared" si="28"/>
        <v>63525</v>
      </c>
      <c r="O299" s="112">
        <f t="shared" si="29"/>
        <v>0</v>
      </c>
      <c r="P299" s="114">
        <f t="shared" si="30"/>
        <v>63525</v>
      </c>
      <c r="Q299" s="115">
        <f t="shared" si="31"/>
        <v>57172.5</v>
      </c>
    </row>
    <row r="300" spans="2:17" x14ac:dyDescent="0.25">
      <c r="B300" s="120">
        <v>298</v>
      </c>
      <c r="C300" s="109" t="s">
        <v>6462</v>
      </c>
      <c r="D300" s="109">
        <v>1200137650</v>
      </c>
      <c r="E300" s="108" t="s">
        <v>2025</v>
      </c>
      <c r="F300" s="109">
        <v>2021</v>
      </c>
      <c r="G300" s="110">
        <v>44389</v>
      </c>
      <c r="H300" s="109">
        <f t="shared" si="26"/>
        <v>0</v>
      </c>
      <c r="I300" s="109">
        <v>3</v>
      </c>
      <c r="J300" s="111">
        <f t="shared" si="27"/>
        <v>0.31666666666666665</v>
      </c>
      <c r="K300" s="112">
        <v>63525</v>
      </c>
      <c r="L300" s="112">
        <v>1</v>
      </c>
      <c r="M300" s="121">
        <v>0</v>
      </c>
      <c r="N300" s="112">
        <f t="shared" si="28"/>
        <v>63525</v>
      </c>
      <c r="O300" s="112">
        <f t="shared" si="29"/>
        <v>0</v>
      </c>
      <c r="P300" s="114">
        <f t="shared" si="30"/>
        <v>63525</v>
      </c>
      <c r="Q300" s="115">
        <f t="shared" si="31"/>
        <v>57172.5</v>
      </c>
    </row>
    <row r="301" spans="2:17" x14ac:dyDescent="0.25">
      <c r="B301" s="120">
        <v>299</v>
      </c>
      <c r="C301" s="109" t="s">
        <v>6462</v>
      </c>
      <c r="D301" s="109">
        <v>1200139870</v>
      </c>
      <c r="E301" s="108" t="s">
        <v>2026</v>
      </c>
      <c r="F301" s="109">
        <v>2021</v>
      </c>
      <c r="G301" s="110">
        <v>44389</v>
      </c>
      <c r="H301" s="109">
        <f t="shared" si="26"/>
        <v>0</v>
      </c>
      <c r="I301" s="109">
        <v>3</v>
      </c>
      <c r="J301" s="111">
        <f t="shared" si="27"/>
        <v>0.31666666666666665</v>
      </c>
      <c r="K301" s="112">
        <v>60587.5</v>
      </c>
      <c r="L301" s="112">
        <v>1217.3</v>
      </c>
      <c r="M301" s="121"/>
      <c r="N301" s="112">
        <f t="shared" si="28"/>
        <v>60587.5</v>
      </c>
      <c r="O301" s="112">
        <f t="shared" si="29"/>
        <v>0</v>
      </c>
      <c r="P301" s="114">
        <f t="shared" si="30"/>
        <v>60587.5</v>
      </c>
      <c r="Q301" s="115">
        <f t="shared" si="31"/>
        <v>54528.75</v>
      </c>
    </row>
    <row r="302" spans="2:17" x14ac:dyDescent="0.25">
      <c r="B302" s="120">
        <v>300</v>
      </c>
      <c r="C302" s="109" t="s">
        <v>6462</v>
      </c>
      <c r="D302" s="109">
        <v>1200144390</v>
      </c>
      <c r="E302" s="108" t="s">
        <v>2027</v>
      </c>
      <c r="F302" s="109">
        <v>2021</v>
      </c>
      <c r="G302" s="110">
        <v>44389</v>
      </c>
      <c r="H302" s="109">
        <f t="shared" si="26"/>
        <v>0</v>
      </c>
      <c r="I302" s="109">
        <v>3</v>
      </c>
      <c r="J302" s="111">
        <f t="shared" si="27"/>
        <v>0.31666666666666665</v>
      </c>
      <c r="K302" s="112">
        <v>44550</v>
      </c>
      <c r="L302" s="112">
        <v>5004.25</v>
      </c>
      <c r="M302" s="121">
        <v>0</v>
      </c>
      <c r="N302" s="112">
        <f t="shared" si="28"/>
        <v>44550</v>
      </c>
      <c r="O302" s="112">
        <f t="shared" si="29"/>
        <v>0</v>
      </c>
      <c r="P302" s="114">
        <f t="shared" si="30"/>
        <v>44550</v>
      </c>
      <c r="Q302" s="115">
        <f t="shared" si="31"/>
        <v>40095</v>
      </c>
    </row>
    <row r="303" spans="2:17" x14ac:dyDescent="0.25">
      <c r="B303" s="120">
        <v>301</v>
      </c>
      <c r="C303" s="109" t="s">
        <v>6462</v>
      </c>
      <c r="D303" s="109">
        <v>1200140990</v>
      </c>
      <c r="E303" s="108" t="s">
        <v>2028</v>
      </c>
      <c r="F303" s="109">
        <v>2021</v>
      </c>
      <c r="G303" s="110">
        <v>44389</v>
      </c>
      <c r="H303" s="109">
        <f t="shared" si="26"/>
        <v>0</v>
      </c>
      <c r="I303" s="109">
        <v>3</v>
      </c>
      <c r="J303" s="111">
        <f t="shared" si="27"/>
        <v>0.31666666666666665</v>
      </c>
      <c r="K303" s="112">
        <v>38808</v>
      </c>
      <c r="L303" s="112">
        <v>1736.61</v>
      </c>
      <c r="M303" s="121"/>
      <c r="N303" s="112">
        <f t="shared" si="28"/>
        <v>38808</v>
      </c>
      <c r="O303" s="112">
        <f t="shared" si="29"/>
        <v>0</v>
      </c>
      <c r="P303" s="114">
        <f t="shared" si="30"/>
        <v>38808</v>
      </c>
      <c r="Q303" s="115">
        <f t="shared" si="31"/>
        <v>34927.200000000004</v>
      </c>
    </row>
    <row r="304" spans="2:17" x14ac:dyDescent="0.25">
      <c r="B304" s="120">
        <v>302</v>
      </c>
      <c r="C304" s="109" t="s">
        <v>6462</v>
      </c>
      <c r="D304" s="109">
        <v>1200141280</v>
      </c>
      <c r="E304" s="108" t="s">
        <v>2029</v>
      </c>
      <c r="F304" s="109">
        <v>2021</v>
      </c>
      <c r="G304" s="110">
        <v>44389</v>
      </c>
      <c r="H304" s="109">
        <f t="shared" si="26"/>
        <v>0</v>
      </c>
      <c r="I304" s="109">
        <v>3</v>
      </c>
      <c r="J304" s="111">
        <f t="shared" si="27"/>
        <v>0.31666666666666665</v>
      </c>
      <c r="K304" s="112">
        <v>26600</v>
      </c>
      <c r="L304" s="112">
        <v>1093.1400000000001</v>
      </c>
      <c r="M304" s="121"/>
      <c r="N304" s="112">
        <f t="shared" si="28"/>
        <v>26600</v>
      </c>
      <c r="O304" s="112">
        <f t="shared" si="29"/>
        <v>0</v>
      </c>
      <c r="P304" s="114">
        <f t="shared" si="30"/>
        <v>26600</v>
      </c>
      <c r="Q304" s="115">
        <f t="shared" si="31"/>
        <v>23940</v>
      </c>
    </row>
    <row r="305" spans="2:17" x14ac:dyDescent="0.25">
      <c r="B305" s="120">
        <v>303</v>
      </c>
      <c r="C305" s="109" t="s">
        <v>6462</v>
      </c>
      <c r="D305" s="109">
        <v>1200142960</v>
      </c>
      <c r="E305" s="108" t="s">
        <v>2030</v>
      </c>
      <c r="F305" s="109">
        <v>2021</v>
      </c>
      <c r="G305" s="110">
        <v>44389</v>
      </c>
      <c r="H305" s="109">
        <f t="shared" si="26"/>
        <v>0</v>
      </c>
      <c r="I305" s="109">
        <v>3</v>
      </c>
      <c r="J305" s="111">
        <f t="shared" si="27"/>
        <v>0.31666666666666665</v>
      </c>
      <c r="K305" s="112">
        <v>26500</v>
      </c>
      <c r="L305" s="112">
        <v>1936.08</v>
      </c>
      <c r="M305" s="121"/>
      <c r="N305" s="112">
        <f t="shared" si="28"/>
        <v>26500</v>
      </c>
      <c r="O305" s="112">
        <f t="shared" si="29"/>
        <v>0</v>
      </c>
      <c r="P305" s="114">
        <f t="shared" si="30"/>
        <v>26500</v>
      </c>
      <c r="Q305" s="115">
        <f t="shared" si="31"/>
        <v>23850</v>
      </c>
    </row>
    <row r="306" spans="2:17" x14ac:dyDescent="0.25">
      <c r="B306" s="120">
        <v>304</v>
      </c>
      <c r="C306" s="109" t="s">
        <v>6462</v>
      </c>
      <c r="D306" s="109">
        <v>1200142910</v>
      </c>
      <c r="E306" s="108" t="s">
        <v>2031</v>
      </c>
      <c r="F306" s="109">
        <v>2021</v>
      </c>
      <c r="G306" s="110">
        <v>44389</v>
      </c>
      <c r="H306" s="109">
        <f t="shared" si="26"/>
        <v>0</v>
      </c>
      <c r="I306" s="109">
        <v>3</v>
      </c>
      <c r="J306" s="111">
        <f t="shared" si="27"/>
        <v>0.31666666666666665</v>
      </c>
      <c r="K306" s="112">
        <v>25000</v>
      </c>
      <c r="L306" s="112">
        <v>2990.88</v>
      </c>
      <c r="M306" s="121"/>
      <c r="N306" s="112">
        <f t="shared" si="28"/>
        <v>25000</v>
      </c>
      <c r="O306" s="112">
        <f t="shared" si="29"/>
        <v>0</v>
      </c>
      <c r="P306" s="114">
        <f t="shared" si="30"/>
        <v>25000</v>
      </c>
      <c r="Q306" s="115">
        <f t="shared" si="31"/>
        <v>22500</v>
      </c>
    </row>
    <row r="307" spans="2:17" x14ac:dyDescent="0.25">
      <c r="B307" s="120">
        <v>305</v>
      </c>
      <c r="C307" s="109" t="s">
        <v>6462</v>
      </c>
      <c r="D307" s="109">
        <v>1200148570</v>
      </c>
      <c r="E307" s="108" t="s">
        <v>2032</v>
      </c>
      <c r="F307" s="109">
        <v>2021</v>
      </c>
      <c r="G307" s="110">
        <v>44389</v>
      </c>
      <c r="H307" s="109">
        <f t="shared" si="26"/>
        <v>0</v>
      </c>
      <c r="I307" s="109">
        <v>3</v>
      </c>
      <c r="J307" s="111">
        <f t="shared" si="27"/>
        <v>0.31666666666666665</v>
      </c>
      <c r="K307" s="112">
        <v>19237</v>
      </c>
      <c r="L307" s="112">
        <v>3496.04</v>
      </c>
      <c r="M307" s="121"/>
      <c r="N307" s="112">
        <f t="shared" si="28"/>
        <v>19237</v>
      </c>
      <c r="O307" s="112">
        <f t="shared" si="29"/>
        <v>0</v>
      </c>
      <c r="P307" s="114">
        <f t="shared" si="30"/>
        <v>19237</v>
      </c>
      <c r="Q307" s="115">
        <f t="shared" si="31"/>
        <v>17313.3</v>
      </c>
    </row>
    <row r="308" spans="2:17" x14ac:dyDescent="0.25">
      <c r="B308" s="120">
        <v>306</v>
      </c>
      <c r="C308" s="109" t="s">
        <v>6462</v>
      </c>
      <c r="D308" s="109">
        <v>1200142920</v>
      </c>
      <c r="E308" s="108" t="s">
        <v>2033</v>
      </c>
      <c r="F308" s="109">
        <v>2021</v>
      </c>
      <c r="G308" s="110">
        <v>44389</v>
      </c>
      <c r="H308" s="109">
        <f t="shared" si="26"/>
        <v>0</v>
      </c>
      <c r="I308" s="109">
        <v>3</v>
      </c>
      <c r="J308" s="111">
        <f t="shared" si="27"/>
        <v>0.31666666666666665</v>
      </c>
      <c r="K308" s="112">
        <v>12500</v>
      </c>
      <c r="L308" s="112">
        <v>1495.42</v>
      </c>
      <c r="M308" s="121"/>
      <c r="N308" s="112">
        <f t="shared" si="28"/>
        <v>12500</v>
      </c>
      <c r="O308" s="112">
        <f t="shared" si="29"/>
        <v>0</v>
      </c>
      <c r="P308" s="114">
        <f t="shared" si="30"/>
        <v>12500</v>
      </c>
      <c r="Q308" s="115">
        <f t="shared" si="31"/>
        <v>11250</v>
      </c>
    </row>
    <row r="309" spans="2:17" x14ac:dyDescent="0.25">
      <c r="B309" s="120">
        <v>307</v>
      </c>
      <c r="C309" s="109" t="s">
        <v>6462</v>
      </c>
      <c r="D309" s="109">
        <v>1200158410</v>
      </c>
      <c r="E309" s="108" t="s">
        <v>1950</v>
      </c>
      <c r="F309" s="109">
        <v>2019</v>
      </c>
      <c r="G309" s="110">
        <v>44389</v>
      </c>
      <c r="H309" s="109">
        <f t="shared" si="26"/>
        <v>2</v>
      </c>
      <c r="I309" s="109">
        <v>3</v>
      </c>
      <c r="J309" s="111">
        <f t="shared" si="27"/>
        <v>0.31666666666666665</v>
      </c>
      <c r="K309" s="112">
        <v>2810625.2</v>
      </c>
      <c r="L309" s="112">
        <v>1060832.1200000001</v>
      </c>
      <c r="M309" s="121"/>
      <c r="N309" s="112">
        <f t="shared" si="28"/>
        <v>2810625.2</v>
      </c>
      <c r="O309" s="112">
        <f t="shared" si="29"/>
        <v>1780062.6266666667</v>
      </c>
      <c r="P309" s="114">
        <f t="shared" si="30"/>
        <v>1030562.5733333335</v>
      </c>
      <c r="Q309" s="115">
        <f t="shared" si="31"/>
        <v>927506.31600000011</v>
      </c>
    </row>
    <row r="310" spans="2:17" x14ac:dyDescent="0.25">
      <c r="B310" s="120">
        <v>308</v>
      </c>
      <c r="C310" s="109" t="s">
        <v>6462</v>
      </c>
      <c r="D310" s="109">
        <v>1200149900</v>
      </c>
      <c r="E310" s="108" t="s">
        <v>2034</v>
      </c>
      <c r="F310" s="109">
        <v>2019</v>
      </c>
      <c r="G310" s="110">
        <v>44389</v>
      </c>
      <c r="H310" s="109">
        <f t="shared" si="26"/>
        <v>2</v>
      </c>
      <c r="I310" s="109">
        <v>3</v>
      </c>
      <c r="J310" s="111">
        <f t="shared" si="27"/>
        <v>0.31666666666666665</v>
      </c>
      <c r="K310" s="112">
        <v>2391024</v>
      </c>
      <c r="L310" s="112">
        <v>716072.22</v>
      </c>
      <c r="M310" s="121"/>
      <c r="N310" s="112">
        <f t="shared" si="28"/>
        <v>2391024</v>
      </c>
      <c r="O310" s="112">
        <f t="shared" si="29"/>
        <v>1514315.2</v>
      </c>
      <c r="P310" s="114">
        <f t="shared" si="30"/>
        <v>876708.8</v>
      </c>
      <c r="Q310" s="115">
        <f t="shared" si="31"/>
        <v>789037.92</v>
      </c>
    </row>
    <row r="311" spans="2:17" x14ac:dyDescent="0.25">
      <c r="B311" s="120">
        <v>309</v>
      </c>
      <c r="C311" s="109" t="s">
        <v>6462</v>
      </c>
      <c r="D311" s="109">
        <v>1200135940</v>
      </c>
      <c r="E311" s="108" t="s">
        <v>2035</v>
      </c>
      <c r="F311" s="109">
        <v>2019</v>
      </c>
      <c r="G311" s="110">
        <v>44389</v>
      </c>
      <c r="H311" s="109">
        <f t="shared" si="26"/>
        <v>2</v>
      </c>
      <c r="I311" s="109">
        <v>3</v>
      </c>
      <c r="J311" s="111">
        <f t="shared" si="27"/>
        <v>0.31666666666666665</v>
      </c>
      <c r="K311" s="112">
        <v>1519908</v>
      </c>
      <c r="L311" s="112">
        <v>495330.65</v>
      </c>
      <c r="M311" s="121"/>
      <c r="N311" s="112">
        <f t="shared" si="28"/>
        <v>1519908</v>
      </c>
      <c r="O311" s="112">
        <f t="shared" si="29"/>
        <v>962608.39999999991</v>
      </c>
      <c r="P311" s="114">
        <f t="shared" si="30"/>
        <v>557299.60000000009</v>
      </c>
      <c r="Q311" s="115">
        <f t="shared" si="31"/>
        <v>501569.64000000007</v>
      </c>
    </row>
    <row r="312" spans="2:17" x14ac:dyDescent="0.25">
      <c r="B312" s="120">
        <v>310</v>
      </c>
      <c r="C312" s="109" t="s">
        <v>6462</v>
      </c>
      <c r="D312" s="109">
        <v>1200148780</v>
      </c>
      <c r="E312" s="108" t="s">
        <v>1979</v>
      </c>
      <c r="F312" s="109">
        <v>2019</v>
      </c>
      <c r="G312" s="110">
        <v>44389</v>
      </c>
      <c r="H312" s="109">
        <f t="shared" si="26"/>
        <v>2</v>
      </c>
      <c r="I312" s="109">
        <v>3</v>
      </c>
      <c r="J312" s="111">
        <f t="shared" si="27"/>
        <v>0.31666666666666665</v>
      </c>
      <c r="K312" s="112">
        <v>820000</v>
      </c>
      <c r="L312" s="112">
        <v>166246.57999999999</v>
      </c>
      <c r="M312" s="121"/>
      <c r="N312" s="112">
        <f t="shared" si="28"/>
        <v>820000</v>
      </c>
      <c r="O312" s="112">
        <f t="shared" si="29"/>
        <v>519333.33333333331</v>
      </c>
      <c r="P312" s="114">
        <f t="shared" si="30"/>
        <v>300666.66666666669</v>
      </c>
      <c r="Q312" s="115">
        <f t="shared" si="31"/>
        <v>270600</v>
      </c>
    </row>
    <row r="313" spans="2:17" x14ac:dyDescent="0.25">
      <c r="B313" s="120">
        <v>311</v>
      </c>
      <c r="C313" s="109" t="s">
        <v>6462</v>
      </c>
      <c r="D313" s="109">
        <v>1200149450</v>
      </c>
      <c r="E313" s="108" t="s">
        <v>2036</v>
      </c>
      <c r="F313" s="109">
        <v>2019</v>
      </c>
      <c r="G313" s="110">
        <v>44389</v>
      </c>
      <c r="H313" s="109">
        <f t="shared" si="26"/>
        <v>2</v>
      </c>
      <c r="I313" s="109">
        <v>3</v>
      </c>
      <c r="J313" s="111">
        <f t="shared" si="27"/>
        <v>0.31666666666666665</v>
      </c>
      <c r="K313" s="112">
        <v>778994</v>
      </c>
      <c r="L313" s="112">
        <v>233295.84</v>
      </c>
      <c r="M313" s="121"/>
      <c r="N313" s="112">
        <f t="shared" si="28"/>
        <v>778994</v>
      </c>
      <c r="O313" s="112">
        <f t="shared" si="29"/>
        <v>493362.86666666664</v>
      </c>
      <c r="P313" s="114">
        <f t="shared" si="30"/>
        <v>285631.13333333336</v>
      </c>
      <c r="Q313" s="115">
        <f t="shared" si="31"/>
        <v>257068.02000000002</v>
      </c>
    </row>
    <row r="314" spans="2:17" x14ac:dyDescent="0.25">
      <c r="B314" s="120">
        <v>312</v>
      </c>
      <c r="C314" s="109" t="s">
        <v>6462</v>
      </c>
      <c r="D314" s="109">
        <v>1200149960</v>
      </c>
      <c r="E314" s="108" t="s">
        <v>2037</v>
      </c>
      <c r="F314" s="109">
        <v>2019</v>
      </c>
      <c r="G314" s="110">
        <v>44389</v>
      </c>
      <c r="H314" s="109">
        <f t="shared" si="26"/>
        <v>2</v>
      </c>
      <c r="I314" s="109">
        <v>3</v>
      </c>
      <c r="J314" s="111">
        <f t="shared" si="27"/>
        <v>0.31666666666666665</v>
      </c>
      <c r="K314" s="112">
        <v>750000</v>
      </c>
      <c r="L314" s="112">
        <v>242372.19</v>
      </c>
      <c r="M314" s="121"/>
      <c r="N314" s="112">
        <f t="shared" si="28"/>
        <v>750000</v>
      </c>
      <c r="O314" s="112">
        <f t="shared" si="29"/>
        <v>475000</v>
      </c>
      <c r="P314" s="114">
        <f t="shared" si="30"/>
        <v>275000</v>
      </c>
      <c r="Q314" s="115">
        <f t="shared" si="31"/>
        <v>247500</v>
      </c>
    </row>
    <row r="315" spans="2:17" x14ac:dyDescent="0.25">
      <c r="B315" s="120">
        <v>313</v>
      </c>
      <c r="C315" s="109" t="s">
        <v>6462</v>
      </c>
      <c r="D315" s="109">
        <v>1200149440</v>
      </c>
      <c r="E315" s="108" t="s">
        <v>2038</v>
      </c>
      <c r="F315" s="109">
        <v>2019</v>
      </c>
      <c r="G315" s="110">
        <v>44389</v>
      </c>
      <c r="H315" s="109">
        <f t="shared" si="26"/>
        <v>2</v>
      </c>
      <c r="I315" s="109">
        <v>3</v>
      </c>
      <c r="J315" s="111">
        <f t="shared" si="27"/>
        <v>0.31666666666666665</v>
      </c>
      <c r="K315" s="112">
        <v>719064</v>
      </c>
      <c r="L315" s="112">
        <v>215347.8</v>
      </c>
      <c r="M315" s="121"/>
      <c r="N315" s="112">
        <f t="shared" si="28"/>
        <v>719064</v>
      </c>
      <c r="O315" s="112">
        <f t="shared" si="29"/>
        <v>455407.19999999995</v>
      </c>
      <c r="P315" s="114">
        <f t="shared" si="30"/>
        <v>263656.80000000005</v>
      </c>
      <c r="Q315" s="115">
        <f t="shared" si="31"/>
        <v>237291.12000000005</v>
      </c>
    </row>
    <row r="316" spans="2:17" x14ac:dyDescent="0.25">
      <c r="B316" s="120">
        <v>314</v>
      </c>
      <c r="C316" s="109" t="s">
        <v>6462</v>
      </c>
      <c r="D316" s="109">
        <v>1200159120</v>
      </c>
      <c r="E316" s="108" t="s">
        <v>2039</v>
      </c>
      <c r="F316" s="109">
        <v>2019</v>
      </c>
      <c r="G316" s="110">
        <v>44389</v>
      </c>
      <c r="H316" s="109">
        <f t="shared" si="26"/>
        <v>2</v>
      </c>
      <c r="I316" s="109">
        <v>3</v>
      </c>
      <c r="J316" s="111">
        <f t="shared" si="27"/>
        <v>0.31666666666666665</v>
      </c>
      <c r="K316" s="112">
        <v>668519.4</v>
      </c>
      <c r="L316" s="112">
        <v>464580.52</v>
      </c>
      <c r="M316" s="121"/>
      <c r="N316" s="112">
        <f t="shared" si="28"/>
        <v>668519.4</v>
      </c>
      <c r="O316" s="112">
        <f t="shared" si="29"/>
        <v>423395.62</v>
      </c>
      <c r="P316" s="114">
        <f t="shared" si="30"/>
        <v>245123.78000000003</v>
      </c>
      <c r="Q316" s="115">
        <f t="shared" si="31"/>
        <v>220611.40200000003</v>
      </c>
    </row>
    <row r="317" spans="2:17" x14ac:dyDescent="0.25">
      <c r="B317" s="120">
        <v>315</v>
      </c>
      <c r="C317" s="109" t="s">
        <v>6462</v>
      </c>
      <c r="D317" s="109">
        <v>1200146200</v>
      </c>
      <c r="E317" s="108" t="s">
        <v>2040</v>
      </c>
      <c r="F317" s="109">
        <v>2019</v>
      </c>
      <c r="G317" s="110">
        <v>44389</v>
      </c>
      <c r="H317" s="109">
        <f t="shared" si="26"/>
        <v>2</v>
      </c>
      <c r="I317" s="109">
        <v>3</v>
      </c>
      <c r="J317" s="111">
        <f t="shared" si="27"/>
        <v>0.31666666666666665</v>
      </c>
      <c r="K317" s="112">
        <v>603100</v>
      </c>
      <c r="L317" s="112">
        <v>153666.57999999999</v>
      </c>
      <c r="M317" s="121"/>
      <c r="N317" s="112">
        <f t="shared" si="28"/>
        <v>603100</v>
      </c>
      <c r="O317" s="112">
        <f t="shared" si="29"/>
        <v>381963.33333333331</v>
      </c>
      <c r="P317" s="114">
        <f t="shared" si="30"/>
        <v>221136.66666666669</v>
      </c>
      <c r="Q317" s="115">
        <f t="shared" si="31"/>
        <v>199023.00000000003</v>
      </c>
    </row>
    <row r="318" spans="2:17" x14ac:dyDescent="0.25">
      <c r="B318" s="120">
        <v>316</v>
      </c>
      <c r="C318" s="109" t="s">
        <v>6462</v>
      </c>
      <c r="D318" s="109">
        <v>1200148580</v>
      </c>
      <c r="E318" s="108" t="s">
        <v>2041</v>
      </c>
      <c r="F318" s="109">
        <v>2019</v>
      </c>
      <c r="G318" s="110">
        <v>44389</v>
      </c>
      <c r="H318" s="109">
        <f t="shared" si="26"/>
        <v>2</v>
      </c>
      <c r="I318" s="109">
        <v>3</v>
      </c>
      <c r="J318" s="111">
        <f t="shared" si="27"/>
        <v>0.31666666666666665</v>
      </c>
      <c r="K318" s="112">
        <v>573718</v>
      </c>
      <c r="L318" s="112">
        <v>151943.57999999999</v>
      </c>
      <c r="M318" s="121"/>
      <c r="N318" s="112">
        <f t="shared" si="28"/>
        <v>573718</v>
      </c>
      <c r="O318" s="112">
        <f t="shared" si="29"/>
        <v>363354.73333333334</v>
      </c>
      <c r="P318" s="114">
        <f t="shared" si="30"/>
        <v>210363.26666666666</v>
      </c>
      <c r="Q318" s="115">
        <f t="shared" si="31"/>
        <v>189326.94</v>
      </c>
    </row>
    <row r="319" spans="2:17" x14ac:dyDescent="0.25">
      <c r="B319" s="120">
        <v>317</v>
      </c>
      <c r="C319" s="109" t="s">
        <v>6462</v>
      </c>
      <c r="D319" s="109">
        <v>1200149470</v>
      </c>
      <c r="E319" s="108" t="s">
        <v>2042</v>
      </c>
      <c r="F319" s="109">
        <v>2019</v>
      </c>
      <c r="G319" s="110">
        <v>44389</v>
      </c>
      <c r="H319" s="109">
        <f t="shared" si="26"/>
        <v>2</v>
      </c>
      <c r="I319" s="109">
        <v>3</v>
      </c>
      <c r="J319" s="111">
        <f t="shared" si="27"/>
        <v>0.31666666666666665</v>
      </c>
      <c r="K319" s="112">
        <v>570911.11</v>
      </c>
      <c r="L319" s="112">
        <v>157456.76</v>
      </c>
      <c r="M319" s="121"/>
      <c r="N319" s="112">
        <f t="shared" si="28"/>
        <v>570911.11</v>
      </c>
      <c r="O319" s="112">
        <f t="shared" si="29"/>
        <v>361577.03633333329</v>
      </c>
      <c r="P319" s="114">
        <f t="shared" si="30"/>
        <v>209334.07366666669</v>
      </c>
      <c r="Q319" s="115">
        <f t="shared" si="31"/>
        <v>188400.66630000004</v>
      </c>
    </row>
    <row r="320" spans="2:17" x14ac:dyDescent="0.25">
      <c r="B320" s="120">
        <v>318</v>
      </c>
      <c r="C320" s="109" t="s">
        <v>6462</v>
      </c>
      <c r="D320" s="109">
        <v>1200160140</v>
      </c>
      <c r="E320" s="108" t="s">
        <v>2043</v>
      </c>
      <c r="F320" s="109">
        <v>2019</v>
      </c>
      <c r="G320" s="110">
        <v>44389</v>
      </c>
      <c r="H320" s="109">
        <f t="shared" si="26"/>
        <v>2</v>
      </c>
      <c r="I320" s="109">
        <v>3</v>
      </c>
      <c r="J320" s="111">
        <f t="shared" si="27"/>
        <v>0.31666666666666665</v>
      </c>
      <c r="K320" s="112">
        <v>511062.5</v>
      </c>
      <c r="L320" s="112">
        <v>261504.29</v>
      </c>
      <c r="M320" s="121"/>
      <c r="N320" s="112">
        <f t="shared" si="28"/>
        <v>511062.5</v>
      </c>
      <c r="O320" s="112">
        <f t="shared" si="29"/>
        <v>323672.91666666663</v>
      </c>
      <c r="P320" s="114">
        <f t="shared" si="30"/>
        <v>187389.58333333337</v>
      </c>
      <c r="Q320" s="115">
        <f t="shared" si="31"/>
        <v>168650.62500000003</v>
      </c>
    </row>
    <row r="321" spans="2:17" x14ac:dyDescent="0.25">
      <c r="B321" s="120">
        <v>319</v>
      </c>
      <c r="C321" s="109" t="s">
        <v>6462</v>
      </c>
      <c r="D321" s="109">
        <v>1200158660</v>
      </c>
      <c r="E321" s="108" t="s">
        <v>2044</v>
      </c>
      <c r="F321" s="109">
        <v>2019</v>
      </c>
      <c r="G321" s="110">
        <v>44389</v>
      </c>
      <c r="H321" s="109">
        <f t="shared" si="26"/>
        <v>2</v>
      </c>
      <c r="I321" s="109">
        <v>3</v>
      </c>
      <c r="J321" s="111">
        <f t="shared" si="27"/>
        <v>0.31666666666666665</v>
      </c>
      <c r="K321" s="112">
        <v>423960</v>
      </c>
      <c r="L321" s="112">
        <v>174461.81</v>
      </c>
      <c r="M321" s="121"/>
      <c r="N321" s="112">
        <f t="shared" si="28"/>
        <v>423960</v>
      </c>
      <c r="O321" s="112">
        <f t="shared" si="29"/>
        <v>268508</v>
      </c>
      <c r="P321" s="114">
        <f t="shared" si="30"/>
        <v>155452</v>
      </c>
      <c r="Q321" s="115">
        <f t="shared" si="31"/>
        <v>139906.80000000002</v>
      </c>
    </row>
    <row r="322" spans="2:17" x14ac:dyDescent="0.25">
      <c r="B322" s="120">
        <v>320</v>
      </c>
      <c r="C322" s="109" t="s">
        <v>6462</v>
      </c>
      <c r="D322" s="109">
        <v>1200149010</v>
      </c>
      <c r="E322" s="108" t="s">
        <v>2045</v>
      </c>
      <c r="F322" s="109">
        <v>2019</v>
      </c>
      <c r="G322" s="110">
        <v>44389</v>
      </c>
      <c r="H322" s="109">
        <f t="shared" si="26"/>
        <v>2</v>
      </c>
      <c r="I322" s="109">
        <v>3</v>
      </c>
      <c r="J322" s="111">
        <f t="shared" si="27"/>
        <v>0.31666666666666665</v>
      </c>
      <c r="K322" s="112">
        <v>378564</v>
      </c>
      <c r="L322" s="112">
        <v>95418.86</v>
      </c>
      <c r="M322" s="121"/>
      <c r="N322" s="112">
        <f t="shared" si="28"/>
        <v>378564</v>
      </c>
      <c r="O322" s="112">
        <f t="shared" si="29"/>
        <v>239757.19999999998</v>
      </c>
      <c r="P322" s="114">
        <f t="shared" si="30"/>
        <v>138806.80000000002</v>
      </c>
      <c r="Q322" s="115">
        <f t="shared" si="31"/>
        <v>124926.12000000002</v>
      </c>
    </row>
    <row r="323" spans="2:17" x14ac:dyDescent="0.25">
      <c r="B323" s="120">
        <v>321</v>
      </c>
      <c r="C323" s="109" t="s">
        <v>6462</v>
      </c>
      <c r="D323" s="109">
        <v>1200149130</v>
      </c>
      <c r="E323" s="108" t="s">
        <v>2046</v>
      </c>
      <c r="F323" s="109">
        <v>2019</v>
      </c>
      <c r="G323" s="110">
        <v>44389</v>
      </c>
      <c r="H323" s="109">
        <f t="shared" ref="H323:H386" si="32">YEAR(G323)-F323</f>
        <v>2</v>
      </c>
      <c r="I323" s="109">
        <v>3</v>
      </c>
      <c r="J323" s="111">
        <f t="shared" ref="J323:J386" si="33">(95/I323/100)</f>
        <v>0.31666666666666665</v>
      </c>
      <c r="K323" s="112">
        <v>225000</v>
      </c>
      <c r="L323" s="112">
        <v>60410.96</v>
      </c>
      <c r="M323" s="121">
        <v>0</v>
      </c>
      <c r="N323" s="112">
        <f t="shared" ref="N323:N386" si="34">K323*(1+M323)</f>
        <v>225000</v>
      </c>
      <c r="O323" s="112">
        <f t="shared" ref="O323:O386" si="35">H323*J323*N323</f>
        <v>142500</v>
      </c>
      <c r="P323" s="114">
        <f t="shared" si="30"/>
        <v>82500</v>
      </c>
      <c r="Q323" s="115">
        <f t="shared" si="31"/>
        <v>74250</v>
      </c>
    </row>
    <row r="324" spans="2:17" x14ac:dyDescent="0.25">
      <c r="B324" s="120">
        <v>322</v>
      </c>
      <c r="C324" s="109" t="s">
        <v>6462</v>
      </c>
      <c r="D324" s="109">
        <v>1200146210</v>
      </c>
      <c r="E324" s="108" t="s">
        <v>2047</v>
      </c>
      <c r="F324" s="109">
        <v>2019</v>
      </c>
      <c r="G324" s="110">
        <v>44389</v>
      </c>
      <c r="H324" s="109">
        <f t="shared" si="32"/>
        <v>2</v>
      </c>
      <c r="I324" s="109">
        <v>3</v>
      </c>
      <c r="J324" s="111">
        <f t="shared" si="33"/>
        <v>0.31666666666666665</v>
      </c>
      <c r="K324" s="112">
        <v>217282.5</v>
      </c>
      <c r="L324" s="112">
        <v>56751.42</v>
      </c>
      <c r="M324" s="121">
        <v>0</v>
      </c>
      <c r="N324" s="112">
        <f t="shared" si="34"/>
        <v>217282.5</v>
      </c>
      <c r="O324" s="112">
        <f t="shared" si="35"/>
        <v>137612.25</v>
      </c>
      <c r="P324" s="114">
        <f t="shared" ref="P324:P387" si="36">IF(N324-O324&lt;=0,5%*N324,N324-O324)</f>
        <v>79670.25</v>
      </c>
      <c r="Q324" s="115">
        <f t="shared" ref="Q324:Q387" si="37">IF(P324=N324*5%,P324,P324*0.9)</f>
        <v>71703.225000000006</v>
      </c>
    </row>
    <row r="325" spans="2:17" x14ac:dyDescent="0.25">
      <c r="B325" s="120">
        <v>323</v>
      </c>
      <c r="C325" s="109" t="s">
        <v>6462</v>
      </c>
      <c r="D325" s="109">
        <v>1200146190</v>
      </c>
      <c r="E325" s="108" t="s">
        <v>2040</v>
      </c>
      <c r="F325" s="109">
        <v>2019</v>
      </c>
      <c r="G325" s="110">
        <v>44389</v>
      </c>
      <c r="H325" s="109">
        <f t="shared" si="32"/>
        <v>2</v>
      </c>
      <c r="I325" s="109">
        <v>3</v>
      </c>
      <c r="J325" s="111">
        <f t="shared" si="33"/>
        <v>0.31666666666666665</v>
      </c>
      <c r="K325" s="112">
        <v>217282.5</v>
      </c>
      <c r="L325" s="112">
        <v>56751.42</v>
      </c>
      <c r="M325" s="121">
        <v>0</v>
      </c>
      <c r="N325" s="112">
        <f t="shared" si="34"/>
        <v>217282.5</v>
      </c>
      <c r="O325" s="112">
        <f t="shared" si="35"/>
        <v>137612.25</v>
      </c>
      <c r="P325" s="114">
        <f t="shared" si="36"/>
        <v>79670.25</v>
      </c>
      <c r="Q325" s="115">
        <f t="shared" si="37"/>
        <v>71703.225000000006</v>
      </c>
    </row>
    <row r="326" spans="2:17" x14ac:dyDescent="0.25">
      <c r="B326" s="120">
        <v>324</v>
      </c>
      <c r="C326" s="109" t="s">
        <v>6462</v>
      </c>
      <c r="D326" s="109">
        <v>1200149740</v>
      </c>
      <c r="E326" s="108" t="s">
        <v>1975</v>
      </c>
      <c r="F326" s="109">
        <v>2019</v>
      </c>
      <c r="G326" s="110">
        <v>44389</v>
      </c>
      <c r="H326" s="109">
        <f t="shared" si="32"/>
        <v>2</v>
      </c>
      <c r="I326" s="109">
        <v>3</v>
      </c>
      <c r="J326" s="111">
        <f t="shared" si="33"/>
        <v>0.31666666666666665</v>
      </c>
      <c r="K326" s="112">
        <v>200000</v>
      </c>
      <c r="L326" s="112">
        <v>68457.72</v>
      </c>
      <c r="M326" s="121">
        <v>0</v>
      </c>
      <c r="N326" s="112">
        <f t="shared" si="34"/>
        <v>200000</v>
      </c>
      <c r="O326" s="112">
        <f t="shared" si="35"/>
        <v>126666.66666666666</v>
      </c>
      <c r="P326" s="114">
        <f t="shared" si="36"/>
        <v>73333.333333333343</v>
      </c>
      <c r="Q326" s="115">
        <f t="shared" si="37"/>
        <v>66000.000000000015</v>
      </c>
    </row>
    <row r="327" spans="2:17" x14ac:dyDescent="0.25">
      <c r="B327" s="120">
        <v>325</v>
      </c>
      <c r="C327" s="109" t="s">
        <v>6462</v>
      </c>
      <c r="D327" s="109">
        <v>1200158360</v>
      </c>
      <c r="E327" s="108" t="s">
        <v>2048</v>
      </c>
      <c r="F327" s="109">
        <v>2019</v>
      </c>
      <c r="G327" s="110">
        <v>44389</v>
      </c>
      <c r="H327" s="109">
        <f t="shared" si="32"/>
        <v>2</v>
      </c>
      <c r="I327" s="109">
        <v>3</v>
      </c>
      <c r="J327" s="111">
        <f t="shared" si="33"/>
        <v>0.31666666666666665</v>
      </c>
      <c r="K327" s="112">
        <v>195000</v>
      </c>
      <c r="L327" s="112">
        <v>59109.67</v>
      </c>
      <c r="M327" s="121">
        <v>0</v>
      </c>
      <c r="N327" s="112">
        <f t="shared" si="34"/>
        <v>195000</v>
      </c>
      <c r="O327" s="112">
        <f t="shared" si="35"/>
        <v>123500</v>
      </c>
      <c r="P327" s="114">
        <f t="shared" si="36"/>
        <v>71500</v>
      </c>
      <c r="Q327" s="115">
        <f t="shared" si="37"/>
        <v>64350</v>
      </c>
    </row>
    <row r="328" spans="2:17" x14ac:dyDescent="0.25">
      <c r="B328" s="120">
        <v>326</v>
      </c>
      <c r="C328" s="109" t="s">
        <v>6462</v>
      </c>
      <c r="D328" s="109">
        <v>1200159500</v>
      </c>
      <c r="E328" s="108" t="s">
        <v>2049</v>
      </c>
      <c r="F328" s="109">
        <v>2019</v>
      </c>
      <c r="G328" s="110">
        <v>44389</v>
      </c>
      <c r="H328" s="109">
        <f t="shared" si="32"/>
        <v>2</v>
      </c>
      <c r="I328" s="109">
        <v>3</v>
      </c>
      <c r="J328" s="111">
        <f t="shared" si="33"/>
        <v>0.31666666666666665</v>
      </c>
      <c r="K328" s="112">
        <v>179679.6</v>
      </c>
      <c r="L328" s="112">
        <v>70502.62</v>
      </c>
      <c r="M328" s="121">
        <v>0</v>
      </c>
      <c r="N328" s="112">
        <f t="shared" si="34"/>
        <v>179679.6</v>
      </c>
      <c r="O328" s="112">
        <f t="shared" si="35"/>
        <v>113797.08</v>
      </c>
      <c r="P328" s="114">
        <f t="shared" si="36"/>
        <v>65882.52</v>
      </c>
      <c r="Q328" s="115">
        <f t="shared" si="37"/>
        <v>59294.268000000004</v>
      </c>
    </row>
    <row r="329" spans="2:17" x14ac:dyDescent="0.25">
      <c r="B329" s="120">
        <v>327</v>
      </c>
      <c r="C329" s="109" t="s">
        <v>6462</v>
      </c>
      <c r="D329" s="109">
        <v>1200148770</v>
      </c>
      <c r="E329" s="108" t="s">
        <v>2050</v>
      </c>
      <c r="F329" s="109">
        <v>2019</v>
      </c>
      <c r="G329" s="110">
        <v>44389</v>
      </c>
      <c r="H329" s="109">
        <f t="shared" si="32"/>
        <v>2</v>
      </c>
      <c r="I329" s="109">
        <v>3</v>
      </c>
      <c r="J329" s="111">
        <f t="shared" si="33"/>
        <v>0.31666666666666665</v>
      </c>
      <c r="K329" s="112">
        <v>178713.92</v>
      </c>
      <c r="L329" s="112">
        <v>45535.33</v>
      </c>
      <c r="M329" s="121">
        <v>0</v>
      </c>
      <c r="N329" s="112">
        <f t="shared" si="34"/>
        <v>178713.92</v>
      </c>
      <c r="O329" s="112">
        <f t="shared" si="35"/>
        <v>113185.48266666666</v>
      </c>
      <c r="P329" s="114">
        <f t="shared" si="36"/>
        <v>65528.43733333335</v>
      </c>
      <c r="Q329" s="115">
        <f t="shared" si="37"/>
        <v>58975.593600000015</v>
      </c>
    </row>
    <row r="330" spans="2:17" x14ac:dyDescent="0.25">
      <c r="B330" s="120">
        <v>328</v>
      </c>
      <c r="C330" s="109" t="s">
        <v>6462</v>
      </c>
      <c r="D330" s="109">
        <v>1200158370</v>
      </c>
      <c r="E330" s="108" t="s">
        <v>2051</v>
      </c>
      <c r="F330" s="109">
        <v>2019</v>
      </c>
      <c r="G330" s="110">
        <v>44389</v>
      </c>
      <c r="H330" s="109">
        <f t="shared" si="32"/>
        <v>2</v>
      </c>
      <c r="I330" s="109">
        <v>3</v>
      </c>
      <c r="J330" s="111">
        <f t="shared" si="33"/>
        <v>0.31666666666666665</v>
      </c>
      <c r="K330" s="112">
        <v>130000</v>
      </c>
      <c r="L330" s="112">
        <v>39998.43</v>
      </c>
      <c r="M330" s="121">
        <v>0</v>
      </c>
      <c r="N330" s="112">
        <f t="shared" si="34"/>
        <v>130000</v>
      </c>
      <c r="O330" s="112">
        <f t="shared" si="35"/>
        <v>82333.333333333328</v>
      </c>
      <c r="P330" s="114">
        <f t="shared" si="36"/>
        <v>47666.666666666672</v>
      </c>
      <c r="Q330" s="115">
        <f t="shared" si="37"/>
        <v>42900.000000000007</v>
      </c>
    </row>
    <row r="331" spans="2:17" x14ac:dyDescent="0.25">
      <c r="B331" s="120">
        <v>329</v>
      </c>
      <c r="C331" s="109" t="s">
        <v>6462</v>
      </c>
      <c r="D331" s="109">
        <v>1200158350</v>
      </c>
      <c r="E331" s="108" t="s">
        <v>2052</v>
      </c>
      <c r="F331" s="109">
        <v>2019</v>
      </c>
      <c r="G331" s="110">
        <v>44389</v>
      </c>
      <c r="H331" s="109">
        <f t="shared" si="32"/>
        <v>2</v>
      </c>
      <c r="I331" s="109">
        <v>3</v>
      </c>
      <c r="J331" s="111">
        <f t="shared" si="33"/>
        <v>0.31666666666666665</v>
      </c>
      <c r="K331" s="112">
        <v>60000</v>
      </c>
      <c r="L331" s="112">
        <v>20537.310000000001</v>
      </c>
      <c r="M331" s="121">
        <v>0</v>
      </c>
      <c r="N331" s="112">
        <f t="shared" si="34"/>
        <v>60000</v>
      </c>
      <c r="O331" s="112">
        <f t="shared" si="35"/>
        <v>38000</v>
      </c>
      <c r="P331" s="114">
        <f t="shared" si="36"/>
        <v>22000</v>
      </c>
      <c r="Q331" s="115">
        <f t="shared" si="37"/>
        <v>19800</v>
      </c>
    </row>
    <row r="332" spans="2:17" x14ac:dyDescent="0.25">
      <c r="B332" s="120">
        <v>330</v>
      </c>
      <c r="C332" s="109" t="s">
        <v>6462</v>
      </c>
      <c r="D332" s="109">
        <v>1200159190</v>
      </c>
      <c r="E332" s="108" t="s">
        <v>2053</v>
      </c>
      <c r="F332" s="109">
        <v>2019</v>
      </c>
      <c r="G332" s="110">
        <v>44389</v>
      </c>
      <c r="H332" s="109">
        <f t="shared" si="32"/>
        <v>2</v>
      </c>
      <c r="I332" s="109">
        <v>3</v>
      </c>
      <c r="J332" s="111">
        <f t="shared" si="33"/>
        <v>0.31666666666666665</v>
      </c>
      <c r="K332" s="112">
        <v>32850</v>
      </c>
      <c r="L332" s="112">
        <v>16779.02</v>
      </c>
      <c r="M332" s="121">
        <v>0</v>
      </c>
      <c r="N332" s="112">
        <f t="shared" si="34"/>
        <v>32850</v>
      </c>
      <c r="O332" s="112">
        <f t="shared" si="35"/>
        <v>20805</v>
      </c>
      <c r="P332" s="114">
        <f t="shared" si="36"/>
        <v>12045</v>
      </c>
      <c r="Q332" s="115">
        <f t="shared" si="37"/>
        <v>10840.5</v>
      </c>
    </row>
    <row r="333" spans="2:17" x14ac:dyDescent="0.25">
      <c r="B333" s="120">
        <v>331</v>
      </c>
      <c r="C333" s="109" t="s">
        <v>6462</v>
      </c>
      <c r="D333" s="109">
        <v>1200146620</v>
      </c>
      <c r="E333" s="108" t="s">
        <v>2054</v>
      </c>
      <c r="F333" s="109">
        <v>2019</v>
      </c>
      <c r="G333" s="110">
        <v>44389</v>
      </c>
      <c r="H333" s="109">
        <f t="shared" si="32"/>
        <v>2</v>
      </c>
      <c r="I333" s="109">
        <v>3</v>
      </c>
      <c r="J333" s="111">
        <f t="shared" si="33"/>
        <v>0.31666666666666665</v>
      </c>
      <c r="K333" s="112">
        <v>28000</v>
      </c>
      <c r="L333" s="112">
        <v>7262.1</v>
      </c>
      <c r="M333" s="121">
        <v>0</v>
      </c>
      <c r="N333" s="112">
        <f t="shared" si="34"/>
        <v>28000</v>
      </c>
      <c r="O333" s="112">
        <f t="shared" si="35"/>
        <v>17733.333333333332</v>
      </c>
      <c r="P333" s="114">
        <f t="shared" si="36"/>
        <v>10266.666666666668</v>
      </c>
      <c r="Q333" s="115">
        <f t="shared" si="37"/>
        <v>9240.0000000000018</v>
      </c>
    </row>
    <row r="334" spans="2:17" x14ac:dyDescent="0.25">
      <c r="B334" s="120">
        <v>332</v>
      </c>
      <c r="C334" s="109" t="s">
        <v>6462</v>
      </c>
      <c r="D334" s="109">
        <v>1200165430</v>
      </c>
      <c r="E334" s="108" t="s">
        <v>2055</v>
      </c>
      <c r="F334" s="109">
        <v>2020</v>
      </c>
      <c r="G334" s="110">
        <v>44389</v>
      </c>
      <c r="H334" s="109">
        <f t="shared" si="32"/>
        <v>1</v>
      </c>
      <c r="I334" s="109">
        <v>3</v>
      </c>
      <c r="J334" s="111">
        <f t="shared" si="33"/>
        <v>0.31666666666666665</v>
      </c>
      <c r="K334" s="112">
        <v>4185727</v>
      </c>
      <c r="L334" s="112">
        <v>3161275.09</v>
      </c>
      <c r="M334" s="121">
        <v>0</v>
      </c>
      <c r="N334" s="112">
        <f t="shared" si="34"/>
        <v>4185727</v>
      </c>
      <c r="O334" s="112">
        <f t="shared" si="35"/>
        <v>1325480.2166666666</v>
      </c>
      <c r="P334" s="114">
        <f t="shared" si="36"/>
        <v>2860246.7833333332</v>
      </c>
      <c r="Q334" s="115">
        <f t="shared" si="37"/>
        <v>2574222.105</v>
      </c>
    </row>
    <row r="335" spans="2:17" x14ac:dyDescent="0.25">
      <c r="B335" s="120">
        <v>333</v>
      </c>
      <c r="C335" s="109" t="s">
        <v>6462</v>
      </c>
      <c r="D335" s="109">
        <v>1200164560</v>
      </c>
      <c r="E335" s="108" t="s">
        <v>1950</v>
      </c>
      <c r="F335" s="109">
        <v>2020</v>
      </c>
      <c r="G335" s="110">
        <v>44389</v>
      </c>
      <c r="H335" s="109">
        <f t="shared" si="32"/>
        <v>1</v>
      </c>
      <c r="I335" s="109">
        <v>3</v>
      </c>
      <c r="J335" s="111">
        <f t="shared" si="33"/>
        <v>0.31666666666666665</v>
      </c>
      <c r="K335" s="112">
        <v>3461295.94</v>
      </c>
      <c r="L335" s="112">
        <v>2581809.66</v>
      </c>
      <c r="M335" s="121">
        <v>0</v>
      </c>
      <c r="N335" s="112">
        <f t="shared" si="34"/>
        <v>3461295.94</v>
      </c>
      <c r="O335" s="112">
        <f t="shared" si="35"/>
        <v>1096077.0476666666</v>
      </c>
      <c r="P335" s="114">
        <f t="shared" si="36"/>
        <v>2365218.8923333334</v>
      </c>
      <c r="Q335" s="115">
        <f t="shared" si="37"/>
        <v>2128697.0031000003</v>
      </c>
    </row>
    <row r="336" spans="2:17" x14ac:dyDescent="0.25">
      <c r="B336" s="120">
        <v>334</v>
      </c>
      <c r="C336" s="109" t="s">
        <v>6462</v>
      </c>
      <c r="D336" s="109">
        <v>1200164030</v>
      </c>
      <c r="E336" s="108" t="s">
        <v>2056</v>
      </c>
      <c r="F336" s="109">
        <v>2020</v>
      </c>
      <c r="G336" s="110">
        <v>44389</v>
      </c>
      <c r="H336" s="109">
        <f t="shared" si="32"/>
        <v>1</v>
      </c>
      <c r="I336" s="109">
        <v>3</v>
      </c>
      <c r="J336" s="111">
        <f t="shared" si="33"/>
        <v>0.31666666666666665</v>
      </c>
      <c r="K336" s="112">
        <v>605404.25</v>
      </c>
      <c r="L336" s="112">
        <v>405814.35</v>
      </c>
      <c r="M336" s="121">
        <v>0</v>
      </c>
      <c r="N336" s="112">
        <f t="shared" si="34"/>
        <v>605404.25</v>
      </c>
      <c r="O336" s="112">
        <f t="shared" si="35"/>
        <v>191711.34583333333</v>
      </c>
      <c r="P336" s="114">
        <f t="shared" si="36"/>
        <v>413692.90416666667</v>
      </c>
      <c r="Q336" s="115">
        <f t="shared" si="37"/>
        <v>372323.61375000002</v>
      </c>
    </row>
    <row r="337" spans="2:17" x14ac:dyDescent="0.25">
      <c r="B337" s="120">
        <v>335</v>
      </c>
      <c r="C337" s="109" t="s">
        <v>6462</v>
      </c>
      <c r="D337" s="109">
        <v>1200163960</v>
      </c>
      <c r="E337" s="108" t="s">
        <v>2057</v>
      </c>
      <c r="F337" s="109">
        <v>2020</v>
      </c>
      <c r="G337" s="110">
        <v>44389</v>
      </c>
      <c r="H337" s="109">
        <f t="shared" si="32"/>
        <v>1</v>
      </c>
      <c r="I337" s="109">
        <v>3</v>
      </c>
      <c r="J337" s="111">
        <f t="shared" si="33"/>
        <v>0.31666666666666665</v>
      </c>
      <c r="K337" s="112">
        <v>482040</v>
      </c>
      <c r="L337" s="112">
        <v>325762.19</v>
      </c>
      <c r="M337" s="121">
        <v>0</v>
      </c>
      <c r="N337" s="112">
        <f t="shared" si="34"/>
        <v>482040</v>
      </c>
      <c r="O337" s="112">
        <f t="shared" si="35"/>
        <v>152646</v>
      </c>
      <c r="P337" s="114">
        <f t="shared" si="36"/>
        <v>329394</v>
      </c>
      <c r="Q337" s="115">
        <f t="shared" si="37"/>
        <v>296454.60000000003</v>
      </c>
    </row>
    <row r="338" spans="2:17" x14ac:dyDescent="0.25">
      <c r="B338" s="120">
        <v>336</v>
      </c>
      <c r="C338" s="109" t="s">
        <v>6462</v>
      </c>
      <c r="D338" s="109">
        <v>1200166630</v>
      </c>
      <c r="E338" s="108" t="s">
        <v>2058</v>
      </c>
      <c r="F338" s="109">
        <v>2020</v>
      </c>
      <c r="G338" s="110">
        <v>44389</v>
      </c>
      <c r="H338" s="109">
        <f t="shared" si="32"/>
        <v>1</v>
      </c>
      <c r="I338" s="109">
        <v>3</v>
      </c>
      <c r="J338" s="111">
        <f t="shared" si="33"/>
        <v>0.31666666666666665</v>
      </c>
      <c r="K338" s="112">
        <v>464490</v>
      </c>
      <c r="L338" s="112">
        <v>377106.49</v>
      </c>
      <c r="M338" s="121">
        <v>0</v>
      </c>
      <c r="N338" s="112">
        <f t="shared" si="34"/>
        <v>464490</v>
      </c>
      <c r="O338" s="112">
        <f t="shared" si="35"/>
        <v>147088.5</v>
      </c>
      <c r="P338" s="114">
        <f t="shared" si="36"/>
        <v>317401.5</v>
      </c>
      <c r="Q338" s="115">
        <f t="shared" si="37"/>
        <v>285661.35000000003</v>
      </c>
    </row>
    <row r="339" spans="2:17" x14ac:dyDescent="0.25">
      <c r="B339" s="120">
        <v>337</v>
      </c>
      <c r="C339" s="109" t="s">
        <v>6462</v>
      </c>
      <c r="D339" s="109">
        <v>1200164010</v>
      </c>
      <c r="E339" s="108" t="s">
        <v>2059</v>
      </c>
      <c r="F339" s="109">
        <v>2020</v>
      </c>
      <c r="G339" s="110">
        <v>44389</v>
      </c>
      <c r="H339" s="109">
        <f t="shared" si="32"/>
        <v>1</v>
      </c>
      <c r="I339" s="109">
        <v>3</v>
      </c>
      <c r="J339" s="111">
        <f t="shared" si="33"/>
        <v>0.31666666666666665</v>
      </c>
      <c r="K339" s="112">
        <v>452790</v>
      </c>
      <c r="L339" s="112">
        <v>322121.83</v>
      </c>
      <c r="M339" s="121">
        <v>0</v>
      </c>
      <c r="N339" s="112">
        <f t="shared" si="34"/>
        <v>452790</v>
      </c>
      <c r="O339" s="112">
        <f t="shared" si="35"/>
        <v>143383.5</v>
      </c>
      <c r="P339" s="114">
        <f t="shared" si="36"/>
        <v>309406.5</v>
      </c>
      <c r="Q339" s="115">
        <f t="shared" si="37"/>
        <v>278465.85000000003</v>
      </c>
    </row>
    <row r="340" spans="2:17" x14ac:dyDescent="0.25">
      <c r="B340" s="120">
        <v>338</v>
      </c>
      <c r="C340" s="109" t="s">
        <v>6462</v>
      </c>
      <c r="D340" s="109">
        <v>1200160490</v>
      </c>
      <c r="E340" s="108" t="s">
        <v>2060</v>
      </c>
      <c r="F340" s="109">
        <v>2020</v>
      </c>
      <c r="G340" s="110">
        <v>44389</v>
      </c>
      <c r="H340" s="109">
        <f t="shared" si="32"/>
        <v>1</v>
      </c>
      <c r="I340" s="109">
        <v>3</v>
      </c>
      <c r="J340" s="111">
        <f t="shared" si="33"/>
        <v>0.31666666666666665</v>
      </c>
      <c r="K340" s="112">
        <v>425704</v>
      </c>
      <c r="L340" s="112">
        <v>227132.42</v>
      </c>
      <c r="M340" s="121">
        <v>0</v>
      </c>
      <c r="N340" s="112">
        <f t="shared" si="34"/>
        <v>425704</v>
      </c>
      <c r="O340" s="112">
        <f t="shared" si="35"/>
        <v>134806.26666666666</v>
      </c>
      <c r="P340" s="114">
        <f t="shared" si="36"/>
        <v>290897.73333333334</v>
      </c>
      <c r="Q340" s="115">
        <f t="shared" si="37"/>
        <v>261807.96000000002</v>
      </c>
    </row>
    <row r="341" spans="2:17" x14ac:dyDescent="0.25">
      <c r="B341" s="120">
        <v>339</v>
      </c>
      <c r="C341" s="109" t="s">
        <v>6462</v>
      </c>
      <c r="D341" s="109">
        <v>1200166620</v>
      </c>
      <c r="E341" s="108" t="s">
        <v>2061</v>
      </c>
      <c r="F341" s="109">
        <v>2020</v>
      </c>
      <c r="G341" s="110">
        <v>44389</v>
      </c>
      <c r="H341" s="109">
        <f t="shared" si="32"/>
        <v>1</v>
      </c>
      <c r="I341" s="109">
        <v>3</v>
      </c>
      <c r="J341" s="111">
        <f t="shared" si="33"/>
        <v>0.31666666666666665</v>
      </c>
      <c r="K341" s="112">
        <v>407745</v>
      </c>
      <c r="L341" s="112">
        <v>315024.90999999997</v>
      </c>
      <c r="M341" s="121">
        <v>0</v>
      </c>
      <c r="N341" s="112">
        <f t="shared" si="34"/>
        <v>407745</v>
      </c>
      <c r="O341" s="112">
        <f t="shared" si="35"/>
        <v>129119.25</v>
      </c>
      <c r="P341" s="114">
        <f t="shared" si="36"/>
        <v>278625.75</v>
      </c>
      <c r="Q341" s="115">
        <f t="shared" si="37"/>
        <v>250763.17500000002</v>
      </c>
    </row>
    <row r="342" spans="2:17" x14ac:dyDescent="0.25">
      <c r="B342" s="120">
        <v>340</v>
      </c>
      <c r="C342" s="109" t="s">
        <v>6462</v>
      </c>
      <c r="D342" s="109">
        <v>1200164020</v>
      </c>
      <c r="E342" s="108" t="s">
        <v>2062</v>
      </c>
      <c r="F342" s="109">
        <v>2020</v>
      </c>
      <c r="G342" s="110">
        <v>44389</v>
      </c>
      <c r="H342" s="109">
        <f t="shared" si="32"/>
        <v>1</v>
      </c>
      <c r="I342" s="109">
        <v>3</v>
      </c>
      <c r="J342" s="111">
        <f t="shared" si="33"/>
        <v>0.31666666666666665</v>
      </c>
      <c r="K342" s="112">
        <v>403260</v>
      </c>
      <c r="L342" s="112">
        <v>307877.03999999998</v>
      </c>
      <c r="M342" s="121">
        <v>0</v>
      </c>
      <c r="N342" s="112">
        <f t="shared" si="34"/>
        <v>403260</v>
      </c>
      <c r="O342" s="112">
        <f t="shared" si="35"/>
        <v>127699</v>
      </c>
      <c r="P342" s="114">
        <f t="shared" si="36"/>
        <v>275561</v>
      </c>
      <c r="Q342" s="115">
        <f t="shared" si="37"/>
        <v>248004.9</v>
      </c>
    </row>
    <row r="343" spans="2:17" x14ac:dyDescent="0.25">
      <c r="B343" s="120">
        <v>341</v>
      </c>
      <c r="C343" s="109" t="s">
        <v>6462</v>
      </c>
      <c r="D343" s="109">
        <v>1200165420</v>
      </c>
      <c r="E343" s="108" t="s">
        <v>2063</v>
      </c>
      <c r="F343" s="109">
        <v>2020</v>
      </c>
      <c r="G343" s="110">
        <v>44389</v>
      </c>
      <c r="H343" s="109">
        <f t="shared" si="32"/>
        <v>1</v>
      </c>
      <c r="I343" s="109">
        <v>3</v>
      </c>
      <c r="J343" s="111">
        <f t="shared" si="33"/>
        <v>0.31666666666666665</v>
      </c>
      <c r="K343" s="112">
        <v>391120</v>
      </c>
      <c r="L343" s="112">
        <v>298608.51</v>
      </c>
      <c r="M343" s="121">
        <v>0</v>
      </c>
      <c r="N343" s="112">
        <f t="shared" si="34"/>
        <v>391120</v>
      </c>
      <c r="O343" s="112">
        <f t="shared" si="35"/>
        <v>123854.66666666666</v>
      </c>
      <c r="P343" s="114">
        <f t="shared" si="36"/>
        <v>267265.33333333337</v>
      </c>
      <c r="Q343" s="115">
        <f t="shared" si="37"/>
        <v>240538.80000000005</v>
      </c>
    </row>
    <row r="344" spans="2:17" x14ac:dyDescent="0.25">
      <c r="B344" s="120">
        <v>342</v>
      </c>
      <c r="C344" s="109" t="s">
        <v>6462</v>
      </c>
      <c r="D344" s="109">
        <v>1200165780</v>
      </c>
      <c r="E344" s="108" t="s">
        <v>2064</v>
      </c>
      <c r="F344" s="109">
        <v>2020</v>
      </c>
      <c r="G344" s="110">
        <v>44389</v>
      </c>
      <c r="H344" s="109">
        <f t="shared" si="32"/>
        <v>1</v>
      </c>
      <c r="I344" s="109">
        <v>3</v>
      </c>
      <c r="J344" s="111">
        <f t="shared" si="33"/>
        <v>0.31666666666666665</v>
      </c>
      <c r="K344" s="112">
        <v>275000</v>
      </c>
      <c r="L344" s="112">
        <v>230799.09</v>
      </c>
      <c r="M344" s="121">
        <v>0</v>
      </c>
      <c r="N344" s="112">
        <f t="shared" si="34"/>
        <v>275000</v>
      </c>
      <c r="O344" s="112">
        <f t="shared" si="35"/>
        <v>87083.333333333328</v>
      </c>
      <c r="P344" s="114">
        <f t="shared" si="36"/>
        <v>187916.66666666669</v>
      </c>
      <c r="Q344" s="115">
        <f t="shared" si="37"/>
        <v>169125.00000000003</v>
      </c>
    </row>
    <row r="345" spans="2:17" x14ac:dyDescent="0.25">
      <c r="B345" s="120">
        <v>343</v>
      </c>
      <c r="C345" s="109" t="s">
        <v>6462</v>
      </c>
      <c r="D345" s="109">
        <v>1200166250</v>
      </c>
      <c r="E345" s="108" t="s">
        <v>2065</v>
      </c>
      <c r="F345" s="109">
        <v>2020</v>
      </c>
      <c r="G345" s="110">
        <v>44389</v>
      </c>
      <c r="H345" s="109">
        <f t="shared" si="32"/>
        <v>1</v>
      </c>
      <c r="I345" s="109">
        <v>3</v>
      </c>
      <c r="J345" s="111">
        <f t="shared" si="33"/>
        <v>0.31666666666666665</v>
      </c>
      <c r="K345" s="112">
        <v>268855</v>
      </c>
      <c r="L345" s="112">
        <v>222695.42</v>
      </c>
      <c r="M345" s="121">
        <v>0</v>
      </c>
      <c r="N345" s="112">
        <f t="shared" si="34"/>
        <v>268855</v>
      </c>
      <c r="O345" s="112">
        <f t="shared" si="35"/>
        <v>85137.416666666657</v>
      </c>
      <c r="P345" s="114">
        <f t="shared" si="36"/>
        <v>183717.58333333334</v>
      </c>
      <c r="Q345" s="115">
        <f t="shared" si="37"/>
        <v>165345.82500000001</v>
      </c>
    </row>
    <row r="346" spans="2:17" x14ac:dyDescent="0.25">
      <c r="B346" s="120">
        <v>344</v>
      </c>
      <c r="C346" s="109" t="s">
        <v>6462</v>
      </c>
      <c r="D346" s="109">
        <v>1200166600</v>
      </c>
      <c r="E346" s="108" t="s">
        <v>2066</v>
      </c>
      <c r="F346" s="109">
        <v>2020</v>
      </c>
      <c r="G346" s="110">
        <v>44389</v>
      </c>
      <c r="H346" s="109">
        <f t="shared" si="32"/>
        <v>1</v>
      </c>
      <c r="I346" s="109">
        <v>3</v>
      </c>
      <c r="J346" s="111">
        <f t="shared" si="33"/>
        <v>0.31666666666666665</v>
      </c>
      <c r="K346" s="112">
        <v>109200</v>
      </c>
      <c r="L346" s="112">
        <v>90451.5</v>
      </c>
      <c r="M346" s="121">
        <v>0</v>
      </c>
      <c r="N346" s="112">
        <f t="shared" si="34"/>
        <v>109200</v>
      </c>
      <c r="O346" s="112">
        <f t="shared" si="35"/>
        <v>34580</v>
      </c>
      <c r="P346" s="114">
        <f t="shared" si="36"/>
        <v>74620</v>
      </c>
      <c r="Q346" s="115">
        <f t="shared" si="37"/>
        <v>67158</v>
      </c>
    </row>
    <row r="347" spans="2:17" x14ac:dyDescent="0.25">
      <c r="B347" s="120">
        <v>345</v>
      </c>
      <c r="C347" s="109" t="s">
        <v>6462</v>
      </c>
      <c r="D347" s="109">
        <v>1200161660</v>
      </c>
      <c r="E347" s="108" t="s">
        <v>2067</v>
      </c>
      <c r="F347" s="109">
        <v>2020</v>
      </c>
      <c r="G347" s="110">
        <v>44389</v>
      </c>
      <c r="H347" s="109">
        <f t="shared" si="32"/>
        <v>1</v>
      </c>
      <c r="I347" s="109">
        <v>3</v>
      </c>
      <c r="J347" s="111">
        <f t="shared" si="33"/>
        <v>0.31666666666666665</v>
      </c>
      <c r="K347" s="112">
        <v>74712</v>
      </c>
      <c r="L347" s="112">
        <v>43944.87</v>
      </c>
      <c r="M347" s="121">
        <v>0</v>
      </c>
      <c r="N347" s="112">
        <f t="shared" si="34"/>
        <v>74712</v>
      </c>
      <c r="O347" s="112">
        <f t="shared" si="35"/>
        <v>23658.799999999999</v>
      </c>
      <c r="P347" s="114">
        <f t="shared" si="36"/>
        <v>51053.2</v>
      </c>
      <c r="Q347" s="115">
        <f t="shared" si="37"/>
        <v>45947.88</v>
      </c>
    </row>
    <row r="348" spans="2:17" x14ac:dyDescent="0.25">
      <c r="B348" s="120">
        <v>346</v>
      </c>
      <c r="C348" s="109" t="s">
        <v>6462</v>
      </c>
      <c r="D348" s="109">
        <v>1200159490</v>
      </c>
      <c r="E348" s="108" t="s">
        <v>2068</v>
      </c>
      <c r="F348" s="109">
        <v>2020</v>
      </c>
      <c r="G348" s="110">
        <v>44389</v>
      </c>
      <c r="H348" s="109">
        <f t="shared" si="32"/>
        <v>1</v>
      </c>
      <c r="I348" s="109">
        <v>3</v>
      </c>
      <c r="J348" s="111">
        <f t="shared" si="33"/>
        <v>0.31666666666666665</v>
      </c>
      <c r="K348" s="112">
        <v>45000</v>
      </c>
      <c r="L348" s="112">
        <v>30164.38</v>
      </c>
      <c r="M348" s="121">
        <v>0</v>
      </c>
      <c r="N348" s="112">
        <f t="shared" si="34"/>
        <v>45000</v>
      </c>
      <c r="O348" s="112">
        <f t="shared" si="35"/>
        <v>14250</v>
      </c>
      <c r="P348" s="114">
        <f t="shared" si="36"/>
        <v>30750</v>
      </c>
      <c r="Q348" s="115">
        <f t="shared" si="37"/>
        <v>27675</v>
      </c>
    </row>
    <row r="349" spans="2:17" x14ac:dyDescent="0.25">
      <c r="B349" s="120">
        <v>347</v>
      </c>
      <c r="C349" s="109" t="s">
        <v>6462</v>
      </c>
      <c r="D349" s="109">
        <v>1200166990</v>
      </c>
      <c r="E349" s="108" t="s">
        <v>2069</v>
      </c>
      <c r="F349" s="109">
        <v>2021</v>
      </c>
      <c r="G349" s="110">
        <v>44389</v>
      </c>
      <c r="H349" s="109">
        <f t="shared" si="32"/>
        <v>0</v>
      </c>
      <c r="I349" s="109">
        <v>3</v>
      </c>
      <c r="J349" s="111">
        <f t="shared" si="33"/>
        <v>0.31666666666666665</v>
      </c>
      <c r="K349" s="112">
        <v>2077088</v>
      </c>
      <c r="L349" s="112">
        <v>1957584.3</v>
      </c>
      <c r="M349" s="121">
        <v>0</v>
      </c>
      <c r="N349" s="112">
        <f t="shared" si="34"/>
        <v>2077088</v>
      </c>
      <c r="O349" s="112">
        <f t="shared" si="35"/>
        <v>0</v>
      </c>
      <c r="P349" s="114">
        <f t="shared" si="36"/>
        <v>2077088</v>
      </c>
      <c r="Q349" s="115">
        <f t="shared" si="37"/>
        <v>1869379.2</v>
      </c>
    </row>
    <row r="350" spans="2:17" x14ac:dyDescent="0.25">
      <c r="B350" s="120">
        <v>348</v>
      </c>
      <c r="C350" s="109" t="s">
        <v>6462</v>
      </c>
      <c r="D350" s="109">
        <v>1200166950</v>
      </c>
      <c r="E350" s="108" t="s">
        <v>2070</v>
      </c>
      <c r="F350" s="109">
        <v>2021</v>
      </c>
      <c r="G350" s="110">
        <v>44389</v>
      </c>
      <c r="H350" s="109">
        <f t="shared" si="32"/>
        <v>0</v>
      </c>
      <c r="I350" s="109">
        <v>3</v>
      </c>
      <c r="J350" s="111">
        <f t="shared" si="33"/>
        <v>0.31666666666666665</v>
      </c>
      <c r="K350" s="112">
        <v>1326604</v>
      </c>
      <c r="L350" s="112">
        <v>1189703.31</v>
      </c>
      <c r="M350" s="121">
        <v>0</v>
      </c>
      <c r="N350" s="112">
        <f t="shared" si="34"/>
        <v>1326604</v>
      </c>
      <c r="O350" s="112">
        <f t="shared" si="35"/>
        <v>0</v>
      </c>
      <c r="P350" s="114">
        <f t="shared" si="36"/>
        <v>1326604</v>
      </c>
      <c r="Q350" s="115">
        <f t="shared" si="37"/>
        <v>1193943.6000000001</v>
      </c>
    </row>
    <row r="351" spans="2:17" x14ac:dyDescent="0.25">
      <c r="B351" s="120">
        <v>349</v>
      </c>
      <c r="C351" s="109" t="s">
        <v>6462</v>
      </c>
      <c r="D351" s="109">
        <v>1200166640</v>
      </c>
      <c r="E351" s="108" t="s">
        <v>2071</v>
      </c>
      <c r="F351" s="109">
        <v>2021</v>
      </c>
      <c r="G351" s="110">
        <v>44389</v>
      </c>
      <c r="H351" s="109">
        <f t="shared" si="32"/>
        <v>0</v>
      </c>
      <c r="I351" s="109">
        <v>3</v>
      </c>
      <c r="J351" s="111">
        <f t="shared" si="33"/>
        <v>0.31666666666666665</v>
      </c>
      <c r="K351" s="112">
        <v>1276632.8</v>
      </c>
      <c r="L351" s="112">
        <v>1171704.07</v>
      </c>
      <c r="M351" s="121">
        <v>0</v>
      </c>
      <c r="N351" s="112">
        <f t="shared" si="34"/>
        <v>1276632.8</v>
      </c>
      <c r="O351" s="112">
        <f t="shared" si="35"/>
        <v>0</v>
      </c>
      <c r="P351" s="114">
        <f t="shared" si="36"/>
        <v>1276632.8</v>
      </c>
      <c r="Q351" s="115">
        <f t="shared" si="37"/>
        <v>1148969.52</v>
      </c>
    </row>
    <row r="352" spans="2:17" x14ac:dyDescent="0.25">
      <c r="B352" s="120">
        <v>350</v>
      </c>
      <c r="C352" s="109" t="s">
        <v>6462</v>
      </c>
      <c r="D352" s="109">
        <v>1200169440</v>
      </c>
      <c r="E352" s="108" t="s">
        <v>488</v>
      </c>
      <c r="F352" s="109">
        <v>2021</v>
      </c>
      <c r="G352" s="110">
        <v>44389</v>
      </c>
      <c r="H352" s="109">
        <f t="shared" si="32"/>
        <v>0</v>
      </c>
      <c r="I352" s="109">
        <v>3</v>
      </c>
      <c r="J352" s="111">
        <f t="shared" si="33"/>
        <v>0.31666666666666665</v>
      </c>
      <c r="K352" s="112">
        <v>1271205</v>
      </c>
      <c r="L352" s="112">
        <v>1185297.08</v>
      </c>
      <c r="M352" s="121">
        <v>0</v>
      </c>
      <c r="N352" s="112">
        <f t="shared" si="34"/>
        <v>1271205</v>
      </c>
      <c r="O352" s="112">
        <f t="shared" si="35"/>
        <v>0</v>
      </c>
      <c r="P352" s="114">
        <f t="shared" si="36"/>
        <v>1271205</v>
      </c>
      <c r="Q352" s="115">
        <f t="shared" si="37"/>
        <v>1144084.5</v>
      </c>
    </row>
    <row r="353" spans="2:17" x14ac:dyDescent="0.25">
      <c r="B353" s="120">
        <v>351</v>
      </c>
      <c r="C353" s="109" t="s">
        <v>6462</v>
      </c>
      <c r="D353" s="109">
        <v>1200169410</v>
      </c>
      <c r="E353" s="108" t="s">
        <v>2072</v>
      </c>
      <c r="F353" s="109">
        <v>2021</v>
      </c>
      <c r="G353" s="110">
        <v>44389</v>
      </c>
      <c r="H353" s="109">
        <f t="shared" si="32"/>
        <v>0</v>
      </c>
      <c r="I353" s="109">
        <v>3</v>
      </c>
      <c r="J353" s="111">
        <f t="shared" si="33"/>
        <v>0.31666666666666665</v>
      </c>
      <c r="K353" s="112">
        <v>750945</v>
      </c>
      <c r="L353" s="112">
        <v>700196.2</v>
      </c>
      <c r="M353" s="121">
        <v>0</v>
      </c>
      <c r="N353" s="112">
        <f t="shared" si="34"/>
        <v>750945</v>
      </c>
      <c r="O353" s="112">
        <f t="shared" si="35"/>
        <v>0</v>
      </c>
      <c r="P353" s="114">
        <f t="shared" si="36"/>
        <v>750945</v>
      </c>
      <c r="Q353" s="115">
        <f t="shared" si="37"/>
        <v>675850.5</v>
      </c>
    </row>
    <row r="354" spans="2:17" x14ac:dyDescent="0.25">
      <c r="B354" s="120">
        <v>352</v>
      </c>
      <c r="C354" s="109" t="s">
        <v>6462</v>
      </c>
      <c r="D354" s="109">
        <v>1200172880</v>
      </c>
      <c r="E354" s="108" t="s">
        <v>2073</v>
      </c>
      <c r="F354" s="109">
        <v>2021</v>
      </c>
      <c r="G354" s="110">
        <v>44389</v>
      </c>
      <c r="H354" s="109">
        <f t="shared" si="32"/>
        <v>0</v>
      </c>
      <c r="I354" s="109">
        <v>3</v>
      </c>
      <c r="J354" s="111">
        <f t="shared" si="33"/>
        <v>0.31666666666666665</v>
      </c>
      <c r="K354" s="112">
        <v>193855</v>
      </c>
      <c r="L354" s="112">
        <v>189252.05</v>
      </c>
      <c r="M354" s="121">
        <v>0</v>
      </c>
      <c r="N354" s="112">
        <f t="shared" si="34"/>
        <v>193855</v>
      </c>
      <c r="O354" s="112">
        <f t="shared" si="35"/>
        <v>0</v>
      </c>
      <c r="P354" s="114">
        <f t="shared" si="36"/>
        <v>193855</v>
      </c>
      <c r="Q354" s="115">
        <f t="shared" si="37"/>
        <v>174469.5</v>
      </c>
    </row>
    <row r="355" spans="2:17" x14ac:dyDescent="0.25">
      <c r="B355" s="120">
        <v>353</v>
      </c>
      <c r="C355" s="109" t="s">
        <v>6462</v>
      </c>
      <c r="D355" s="109">
        <v>1200172080</v>
      </c>
      <c r="E355" s="108" t="s">
        <v>2074</v>
      </c>
      <c r="F355" s="109">
        <v>2021</v>
      </c>
      <c r="G355" s="110">
        <v>44389</v>
      </c>
      <c r="H355" s="109">
        <f t="shared" si="32"/>
        <v>0</v>
      </c>
      <c r="I355" s="109">
        <v>3</v>
      </c>
      <c r="J355" s="111">
        <f t="shared" si="33"/>
        <v>0.31666666666666665</v>
      </c>
      <c r="K355" s="112">
        <v>183962</v>
      </c>
      <c r="L355" s="112">
        <v>177241.93</v>
      </c>
      <c r="M355" s="121">
        <v>0</v>
      </c>
      <c r="N355" s="112">
        <f t="shared" si="34"/>
        <v>183962</v>
      </c>
      <c r="O355" s="112">
        <f t="shared" si="35"/>
        <v>0</v>
      </c>
      <c r="P355" s="114">
        <f t="shared" si="36"/>
        <v>183962</v>
      </c>
      <c r="Q355" s="115">
        <f t="shared" si="37"/>
        <v>165565.80000000002</v>
      </c>
    </row>
    <row r="356" spans="2:17" x14ac:dyDescent="0.25">
      <c r="B356" s="120">
        <v>354</v>
      </c>
      <c r="C356" s="109" t="s">
        <v>6462</v>
      </c>
      <c r="D356" s="109">
        <v>1200174580</v>
      </c>
      <c r="E356" s="108" t="s">
        <v>1950</v>
      </c>
      <c r="F356" s="109">
        <v>2021</v>
      </c>
      <c r="G356" s="110">
        <v>44389</v>
      </c>
      <c r="H356" s="109">
        <f t="shared" si="32"/>
        <v>0</v>
      </c>
      <c r="I356" s="109">
        <v>3</v>
      </c>
      <c r="J356" s="111">
        <f t="shared" si="33"/>
        <v>0.31666666666666665</v>
      </c>
      <c r="K356" s="112">
        <v>92664</v>
      </c>
      <c r="L356" s="112">
        <v>92071.63</v>
      </c>
      <c r="M356" s="121">
        <v>0</v>
      </c>
      <c r="N356" s="112">
        <f t="shared" si="34"/>
        <v>92664</v>
      </c>
      <c r="O356" s="112">
        <f t="shared" si="35"/>
        <v>0</v>
      </c>
      <c r="P356" s="114">
        <f t="shared" si="36"/>
        <v>92664</v>
      </c>
      <c r="Q356" s="115">
        <f t="shared" si="37"/>
        <v>83397.600000000006</v>
      </c>
    </row>
    <row r="357" spans="2:17" x14ac:dyDescent="0.25">
      <c r="B357" s="120">
        <v>355</v>
      </c>
      <c r="C357" s="109" t="s">
        <v>6462</v>
      </c>
      <c r="D357" s="109">
        <v>1200166610</v>
      </c>
      <c r="E357" s="108" t="s">
        <v>2075</v>
      </c>
      <c r="F357" s="109">
        <v>2021</v>
      </c>
      <c r="G357" s="110">
        <v>44389</v>
      </c>
      <c r="H357" s="109">
        <f t="shared" si="32"/>
        <v>0</v>
      </c>
      <c r="I357" s="109">
        <v>3</v>
      </c>
      <c r="J357" s="111">
        <f t="shared" si="33"/>
        <v>0.31666666666666665</v>
      </c>
      <c r="K357" s="112">
        <v>78000</v>
      </c>
      <c r="L357" s="112">
        <v>73512.320000000007</v>
      </c>
      <c r="M357" s="121">
        <v>0</v>
      </c>
      <c r="N357" s="112">
        <f t="shared" si="34"/>
        <v>78000</v>
      </c>
      <c r="O357" s="112">
        <f t="shared" si="35"/>
        <v>0</v>
      </c>
      <c r="P357" s="114">
        <f t="shared" si="36"/>
        <v>78000</v>
      </c>
      <c r="Q357" s="115">
        <f t="shared" si="37"/>
        <v>70200</v>
      </c>
    </row>
    <row r="358" spans="2:17" x14ac:dyDescent="0.25">
      <c r="B358" s="120">
        <v>356</v>
      </c>
      <c r="C358" s="109" t="s">
        <v>6462</v>
      </c>
      <c r="D358" s="109">
        <v>1200172160</v>
      </c>
      <c r="E358" s="108" t="s">
        <v>2076</v>
      </c>
      <c r="F358" s="109">
        <v>2021</v>
      </c>
      <c r="G358" s="110">
        <v>44389</v>
      </c>
      <c r="H358" s="109">
        <f t="shared" si="32"/>
        <v>0</v>
      </c>
      <c r="I358" s="109">
        <v>3</v>
      </c>
      <c r="J358" s="111">
        <f t="shared" si="33"/>
        <v>0.31666666666666665</v>
      </c>
      <c r="K358" s="112">
        <v>25676</v>
      </c>
      <c r="L358" s="112">
        <v>24878.75</v>
      </c>
      <c r="M358" s="121">
        <v>0</v>
      </c>
      <c r="N358" s="112">
        <f t="shared" si="34"/>
        <v>25676</v>
      </c>
      <c r="O358" s="112">
        <f t="shared" si="35"/>
        <v>0</v>
      </c>
      <c r="P358" s="114">
        <f t="shared" si="36"/>
        <v>25676</v>
      </c>
      <c r="Q358" s="115">
        <f t="shared" si="37"/>
        <v>23108.400000000001</v>
      </c>
    </row>
    <row r="359" spans="2:17" x14ac:dyDescent="0.25">
      <c r="B359" s="120">
        <v>357</v>
      </c>
      <c r="C359" s="109" t="s">
        <v>6462</v>
      </c>
      <c r="D359" s="109">
        <v>1200161960</v>
      </c>
      <c r="E359" s="108" t="s">
        <v>2077</v>
      </c>
      <c r="F359" s="109">
        <v>2021</v>
      </c>
      <c r="G359" s="110">
        <v>44389</v>
      </c>
      <c r="H359" s="109">
        <f t="shared" si="32"/>
        <v>0</v>
      </c>
      <c r="I359" s="109">
        <v>3</v>
      </c>
      <c r="J359" s="111">
        <f t="shared" si="33"/>
        <v>0.31666666666666665</v>
      </c>
      <c r="K359" s="112">
        <v>22022</v>
      </c>
      <c r="L359" s="112">
        <v>19749.41</v>
      </c>
      <c r="M359" s="121">
        <v>0</v>
      </c>
      <c r="N359" s="112">
        <f t="shared" si="34"/>
        <v>22022</v>
      </c>
      <c r="O359" s="112">
        <f t="shared" si="35"/>
        <v>0</v>
      </c>
      <c r="P359" s="114">
        <f t="shared" si="36"/>
        <v>22022</v>
      </c>
      <c r="Q359" s="115">
        <f t="shared" si="37"/>
        <v>19819.8</v>
      </c>
    </row>
    <row r="360" spans="2:17" s="14" customFormat="1" x14ac:dyDescent="0.25">
      <c r="B360" s="120">
        <v>358</v>
      </c>
      <c r="C360" s="109" t="s">
        <v>6465</v>
      </c>
      <c r="D360" s="109">
        <v>1200042540</v>
      </c>
      <c r="E360" s="108" t="s">
        <v>3316</v>
      </c>
      <c r="F360" s="109">
        <v>2010</v>
      </c>
      <c r="G360" s="110">
        <v>44389</v>
      </c>
      <c r="H360" s="109">
        <f t="shared" si="32"/>
        <v>11</v>
      </c>
      <c r="I360" s="109">
        <v>3</v>
      </c>
      <c r="J360" s="111">
        <f t="shared" si="33"/>
        <v>0.31666666666666665</v>
      </c>
      <c r="K360" s="112">
        <v>1537613.63</v>
      </c>
      <c r="L360" s="112">
        <v>1</v>
      </c>
      <c r="M360" s="121">
        <v>0</v>
      </c>
      <c r="N360" s="112">
        <f t="shared" si="34"/>
        <v>1537613.63</v>
      </c>
      <c r="O360" s="112">
        <f t="shared" si="35"/>
        <v>5356020.8111666664</v>
      </c>
      <c r="P360" s="114">
        <f t="shared" si="36"/>
        <v>76880.681499999992</v>
      </c>
      <c r="Q360" s="115">
        <f t="shared" si="37"/>
        <v>76880.681499999992</v>
      </c>
    </row>
    <row r="361" spans="2:17" x14ac:dyDescent="0.25">
      <c r="B361" s="120">
        <v>359</v>
      </c>
      <c r="C361" s="109" t="s">
        <v>6465</v>
      </c>
      <c r="D361" s="109">
        <v>1200051140</v>
      </c>
      <c r="E361" s="108" t="s">
        <v>1812</v>
      </c>
      <c r="F361" s="109">
        <v>2010</v>
      </c>
      <c r="G361" s="110">
        <v>44389</v>
      </c>
      <c r="H361" s="109">
        <f t="shared" si="32"/>
        <v>11</v>
      </c>
      <c r="I361" s="109">
        <v>3</v>
      </c>
      <c r="J361" s="111">
        <f t="shared" si="33"/>
        <v>0.31666666666666665</v>
      </c>
      <c r="K361" s="112">
        <v>1534834.61</v>
      </c>
      <c r="L361" s="112">
        <v>1</v>
      </c>
      <c r="M361" s="121">
        <v>0</v>
      </c>
      <c r="N361" s="112">
        <f t="shared" si="34"/>
        <v>1534834.61</v>
      </c>
      <c r="O361" s="112">
        <f t="shared" si="35"/>
        <v>5346340.5581666669</v>
      </c>
      <c r="P361" s="114">
        <f t="shared" si="36"/>
        <v>76741.730500000005</v>
      </c>
      <c r="Q361" s="115">
        <f t="shared" si="37"/>
        <v>76741.730500000005</v>
      </c>
    </row>
    <row r="362" spans="2:17" x14ac:dyDescent="0.25">
      <c r="B362" s="120">
        <v>360</v>
      </c>
      <c r="C362" s="109" t="s">
        <v>6465</v>
      </c>
      <c r="D362" s="109">
        <v>1200051160</v>
      </c>
      <c r="E362" s="108" t="s">
        <v>3317</v>
      </c>
      <c r="F362" s="109">
        <v>2010</v>
      </c>
      <c r="G362" s="110">
        <v>44389</v>
      </c>
      <c r="H362" s="109">
        <f t="shared" si="32"/>
        <v>11</v>
      </c>
      <c r="I362" s="109">
        <v>3</v>
      </c>
      <c r="J362" s="111">
        <f t="shared" si="33"/>
        <v>0.31666666666666665</v>
      </c>
      <c r="K362" s="112">
        <v>514556.8</v>
      </c>
      <c r="L362" s="112">
        <v>1</v>
      </c>
      <c r="M362" s="121">
        <v>0</v>
      </c>
      <c r="N362" s="112">
        <f t="shared" si="34"/>
        <v>514556.8</v>
      </c>
      <c r="O362" s="112">
        <f t="shared" si="35"/>
        <v>1792372.8533333333</v>
      </c>
      <c r="P362" s="114">
        <f t="shared" si="36"/>
        <v>25727.84</v>
      </c>
      <c r="Q362" s="115">
        <f t="shared" si="37"/>
        <v>25727.84</v>
      </c>
    </row>
    <row r="363" spans="2:17" x14ac:dyDescent="0.25">
      <c r="B363" s="120">
        <v>361</v>
      </c>
      <c r="C363" s="109" t="s">
        <v>6465</v>
      </c>
      <c r="D363" s="109">
        <v>1200051150</v>
      </c>
      <c r="E363" s="108" t="s">
        <v>3318</v>
      </c>
      <c r="F363" s="109">
        <v>2010</v>
      </c>
      <c r="G363" s="110">
        <v>44389</v>
      </c>
      <c r="H363" s="109">
        <f t="shared" si="32"/>
        <v>11</v>
      </c>
      <c r="I363" s="109">
        <v>3</v>
      </c>
      <c r="J363" s="111">
        <f t="shared" si="33"/>
        <v>0.31666666666666665</v>
      </c>
      <c r="K363" s="112">
        <v>261157.93</v>
      </c>
      <c r="L363" s="112">
        <v>1</v>
      </c>
      <c r="M363" s="121">
        <v>0</v>
      </c>
      <c r="N363" s="112">
        <f t="shared" si="34"/>
        <v>261157.93</v>
      </c>
      <c r="O363" s="112">
        <f t="shared" si="35"/>
        <v>909700.12283333333</v>
      </c>
      <c r="P363" s="114">
        <f t="shared" si="36"/>
        <v>13057.896500000001</v>
      </c>
      <c r="Q363" s="115">
        <f t="shared" si="37"/>
        <v>13057.896500000001</v>
      </c>
    </row>
    <row r="364" spans="2:17" x14ac:dyDescent="0.25">
      <c r="B364" s="120">
        <v>362</v>
      </c>
      <c r="C364" s="109" t="s">
        <v>6465</v>
      </c>
      <c r="D364" s="109">
        <v>1200048890</v>
      </c>
      <c r="E364" s="108" t="s">
        <v>3319</v>
      </c>
      <c r="F364" s="109">
        <v>2010</v>
      </c>
      <c r="G364" s="110">
        <v>44389</v>
      </c>
      <c r="H364" s="109">
        <f t="shared" si="32"/>
        <v>11</v>
      </c>
      <c r="I364" s="109">
        <v>3</v>
      </c>
      <c r="J364" s="111">
        <f t="shared" si="33"/>
        <v>0.31666666666666665</v>
      </c>
      <c r="K364" s="112">
        <v>72548</v>
      </c>
      <c r="L364" s="112">
        <v>1</v>
      </c>
      <c r="M364" s="121">
        <v>0</v>
      </c>
      <c r="N364" s="112">
        <f t="shared" si="34"/>
        <v>72548</v>
      </c>
      <c r="O364" s="112">
        <f t="shared" si="35"/>
        <v>252708.86666666667</v>
      </c>
      <c r="P364" s="114">
        <f t="shared" si="36"/>
        <v>3627.4</v>
      </c>
      <c r="Q364" s="115">
        <f t="shared" si="37"/>
        <v>3627.4</v>
      </c>
    </row>
    <row r="365" spans="2:17" x14ac:dyDescent="0.25">
      <c r="B365" s="120">
        <v>363</v>
      </c>
      <c r="C365" s="109" t="s">
        <v>6465</v>
      </c>
      <c r="D365" s="109">
        <v>1200048880</v>
      </c>
      <c r="E365" s="108" t="s">
        <v>3320</v>
      </c>
      <c r="F365" s="109">
        <v>2010</v>
      </c>
      <c r="G365" s="110">
        <v>44389</v>
      </c>
      <c r="H365" s="109">
        <f t="shared" si="32"/>
        <v>11</v>
      </c>
      <c r="I365" s="109">
        <v>3</v>
      </c>
      <c r="J365" s="111">
        <f t="shared" si="33"/>
        <v>0.31666666666666665</v>
      </c>
      <c r="K365" s="112">
        <v>72249</v>
      </c>
      <c r="L365" s="112">
        <v>1</v>
      </c>
      <c r="M365" s="121">
        <v>0</v>
      </c>
      <c r="N365" s="112">
        <f t="shared" si="34"/>
        <v>72249</v>
      </c>
      <c r="O365" s="112">
        <f t="shared" si="35"/>
        <v>251667.35</v>
      </c>
      <c r="P365" s="114">
        <f t="shared" si="36"/>
        <v>3612.4500000000003</v>
      </c>
      <c r="Q365" s="115">
        <f t="shared" si="37"/>
        <v>3612.4500000000003</v>
      </c>
    </row>
    <row r="366" spans="2:17" x14ac:dyDescent="0.25">
      <c r="B366" s="120">
        <v>364</v>
      </c>
      <c r="C366" s="109" t="s">
        <v>6465</v>
      </c>
      <c r="D366" s="109">
        <v>1200057910</v>
      </c>
      <c r="E366" s="108" t="s">
        <v>3321</v>
      </c>
      <c r="F366" s="109">
        <v>2011</v>
      </c>
      <c r="G366" s="110">
        <v>44389</v>
      </c>
      <c r="H366" s="109">
        <f t="shared" si="32"/>
        <v>10</v>
      </c>
      <c r="I366" s="109">
        <v>3</v>
      </c>
      <c r="J366" s="111">
        <f t="shared" si="33"/>
        <v>0.31666666666666665</v>
      </c>
      <c r="K366" s="112">
        <v>604760</v>
      </c>
      <c r="L366" s="112">
        <v>1</v>
      </c>
      <c r="M366" s="121">
        <v>0</v>
      </c>
      <c r="N366" s="112">
        <f t="shared" si="34"/>
        <v>604760</v>
      </c>
      <c r="O366" s="112">
        <f t="shared" si="35"/>
        <v>1915073.3333333333</v>
      </c>
      <c r="P366" s="114">
        <f t="shared" si="36"/>
        <v>30238</v>
      </c>
      <c r="Q366" s="115">
        <f t="shared" si="37"/>
        <v>30238</v>
      </c>
    </row>
    <row r="367" spans="2:17" x14ac:dyDescent="0.25">
      <c r="B367" s="120">
        <v>365</v>
      </c>
      <c r="C367" s="109" t="s">
        <v>6465</v>
      </c>
      <c r="D367" s="109">
        <v>1200055950</v>
      </c>
      <c r="E367" s="108" t="s">
        <v>3322</v>
      </c>
      <c r="F367" s="109">
        <v>2011</v>
      </c>
      <c r="G367" s="110">
        <v>44389</v>
      </c>
      <c r="H367" s="109">
        <f t="shared" si="32"/>
        <v>10</v>
      </c>
      <c r="I367" s="109">
        <v>3</v>
      </c>
      <c r="J367" s="111">
        <f t="shared" si="33"/>
        <v>0.31666666666666665</v>
      </c>
      <c r="K367" s="112">
        <v>157675</v>
      </c>
      <c r="L367" s="112">
        <v>1</v>
      </c>
      <c r="M367" s="121">
        <v>0</v>
      </c>
      <c r="N367" s="112">
        <f t="shared" si="34"/>
        <v>157675</v>
      </c>
      <c r="O367" s="112">
        <f t="shared" si="35"/>
        <v>499304.16666666663</v>
      </c>
      <c r="P367" s="114">
        <f t="shared" si="36"/>
        <v>7883.75</v>
      </c>
      <c r="Q367" s="115">
        <f t="shared" si="37"/>
        <v>7883.75</v>
      </c>
    </row>
    <row r="368" spans="2:17" x14ac:dyDescent="0.25">
      <c r="B368" s="120">
        <v>366</v>
      </c>
      <c r="C368" s="109" t="s">
        <v>6465</v>
      </c>
      <c r="D368" s="109">
        <v>1200074400</v>
      </c>
      <c r="E368" s="108" t="s">
        <v>3323</v>
      </c>
      <c r="F368" s="109">
        <v>2012</v>
      </c>
      <c r="G368" s="110">
        <v>44389</v>
      </c>
      <c r="H368" s="109">
        <f t="shared" si="32"/>
        <v>9</v>
      </c>
      <c r="I368" s="109">
        <v>3</v>
      </c>
      <c r="J368" s="111">
        <f t="shared" si="33"/>
        <v>0.31666666666666665</v>
      </c>
      <c r="K368" s="112">
        <v>250000</v>
      </c>
      <c r="L368" s="112">
        <v>1</v>
      </c>
      <c r="M368" s="121">
        <v>0</v>
      </c>
      <c r="N368" s="112">
        <f t="shared" si="34"/>
        <v>250000</v>
      </c>
      <c r="O368" s="112">
        <f t="shared" si="35"/>
        <v>712499.99999999988</v>
      </c>
      <c r="P368" s="114">
        <f t="shared" si="36"/>
        <v>12500</v>
      </c>
      <c r="Q368" s="115">
        <f t="shared" si="37"/>
        <v>12500</v>
      </c>
    </row>
    <row r="369" spans="2:17" x14ac:dyDescent="0.25">
      <c r="B369" s="120">
        <v>367</v>
      </c>
      <c r="C369" s="109" t="s">
        <v>6465</v>
      </c>
      <c r="D369" s="109">
        <v>1200074410</v>
      </c>
      <c r="E369" s="108" t="s">
        <v>3324</v>
      </c>
      <c r="F369" s="109">
        <v>2012</v>
      </c>
      <c r="G369" s="110">
        <v>44389</v>
      </c>
      <c r="H369" s="109">
        <f t="shared" si="32"/>
        <v>9</v>
      </c>
      <c r="I369" s="109">
        <v>3</v>
      </c>
      <c r="J369" s="111">
        <f t="shared" si="33"/>
        <v>0.31666666666666665</v>
      </c>
      <c r="K369" s="112">
        <v>149000</v>
      </c>
      <c r="L369" s="112">
        <v>1</v>
      </c>
      <c r="M369" s="121">
        <v>0</v>
      </c>
      <c r="N369" s="112">
        <f t="shared" si="34"/>
        <v>149000</v>
      </c>
      <c r="O369" s="112">
        <f t="shared" si="35"/>
        <v>424649.99999999994</v>
      </c>
      <c r="P369" s="114">
        <f t="shared" si="36"/>
        <v>7450</v>
      </c>
      <c r="Q369" s="115">
        <f t="shared" si="37"/>
        <v>7450</v>
      </c>
    </row>
    <row r="370" spans="2:17" x14ac:dyDescent="0.25">
      <c r="B370" s="120">
        <v>368</v>
      </c>
      <c r="C370" s="109" t="s">
        <v>6465</v>
      </c>
      <c r="D370" s="109">
        <v>1200074770</v>
      </c>
      <c r="E370" s="108" t="s">
        <v>3325</v>
      </c>
      <c r="F370" s="109">
        <v>2012</v>
      </c>
      <c r="G370" s="110">
        <v>44389</v>
      </c>
      <c r="H370" s="109">
        <f t="shared" si="32"/>
        <v>9</v>
      </c>
      <c r="I370" s="109">
        <v>3</v>
      </c>
      <c r="J370" s="111">
        <f t="shared" si="33"/>
        <v>0.31666666666666665</v>
      </c>
      <c r="K370" s="112">
        <v>119000</v>
      </c>
      <c r="L370" s="112">
        <v>1</v>
      </c>
      <c r="M370" s="121">
        <v>0</v>
      </c>
      <c r="N370" s="112">
        <f t="shared" si="34"/>
        <v>119000</v>
      </c>
      <c r="O370" s="112">
        <f t="shared" si="35"/>
        <v>339149.99999999994</v>
      </c>
      <c r="P370" s="114">
        <f t="shared" si="36"/>
        <v>5950</v>
      </c>
      <c r="Q370" s="115">
        <f t="shared" si="37"/>
        <v>5950</v>
      </c>
    </row>
    <row r="371" spans="2:17" x14ac:dyDescent="0.25">
      <c r="B371" s="120">
        <v>369</v>
      </c>
      <c r="C371" s="109" t="s">
        <v>6465</v>
      </c>
      <c r="D371" s="109">
        <v>1200081340</v>
      </c>
      <c r="E371" s="108" t="s">
        <v>3326</v>
      </c>
      <c r="F371" s="109">
        <v>2013</v>
      </c>
      <c r="G371" s="110">
        <v>44389</v>
      </c>
      <c r="H371" s="109">
        <f t="shared" si="32"/>
        <v>8</v>
      </c>
      <c r="I371" s="109">
        <v>3</v>
      </c>
      <c r="J371" s="111">
        <f t="shared" si="33"/>
        <v>0.31666666666666665</v>
      </c>
      <c r="K371" s="112">
        <v>900000</v>
      </c>
      <c r="L371" s="112">
        <v>1</v>
      </c>
      <c r="M371" s="121">
        <v>0</v>
      </c>
      <c r="N371" s="112">
        <f t="shared" si="34"/>
        <v>900000</v>
      </c>
      <c r="O371" s="112">
        <f t="shared" si="35"/>
        <v>2280000</v>
      </c>
      <c r="P371" s="114">
        <f t="shared" si="36"/>
        <v>45000</v>
      </c>
      <c r="Q371" s="115">
        <f t="shared" si="37"/>
        <v>45000</v>
      </c>
    </row>
    <row r="372" spans="2:17" x14ac:dyDescent="0.25">
      <c r="B372" s="120">
        <v>370</v>
      </c>
      <c r="C372" s="109" t="s">
        <v>6465</v>
      </c>
      <c r="D372" s="109">
        <v>1200096260</v>
      </c>
      <c r="E372" s="108" t="s">
        <v>3327</v>
      </c>
      <c r="F372" s="109">
        <v>2015</v>
      </c>
      <c r="G372" s="110">
        <v>44389</v>
      </c>
      <c r="H372" s="109">
        <f t="shared" si="32"/>
        <v>6</v>
      </c>
      <c r="I372" s="109">
        <v>3</v>
      </c>
      <c r="J372" s="111">
        <f t="shared" si="33"/>
        <v>0.31666666666666665</v>
      </c>
      <c r="K372" s="112">
        <v>512080.34</v>
      </c>
      <c r="L372" s="112">
        <v>1</v>
      </c>
      <c r="M372" s="121">
        <v>0</v>
      </c>
      <c r="N372" s="112">
        <f t="shared" si="34"/>
        <v>512080.34</v>
      </c>
      <c r="O372" s="112">
        <f t="shared" si="35"/>
        <v>972952.64599999995</v>
      </c>
      <c r="P372" s="114">
        <f t="shared" si="36"/>
        <v>25604.017000000003</v>
      </c>
      <c r="Q372" s="115">
        <f t="shared" si="37"/>
        <v>25604.017000000003</v>
      </c>
    </row>
    <row r="373" spans="2:17" x14ac:dyDescent="0.25">
      <c r="B373" s="120">
        <v>371</v>
      </c>
      <c r="C373" s="109" t="s">
        <v>6465</v>
      </c>
      <c r="D373" s="109">
        <v>1200096250</v>
      </c>
      <c r="E373" s="108" t="s">
        <v>3327</v>
      </c>
      <c r="F373" s="109">
        <v>2015</v>
      </c>
      <c r="G373" s="110">
        <v>44389</v>
      </c>
      <c r="H373" s="109">
        <f t="shared" si="32"/>
        <v>6</v>
      </c>
      <c r="I373" s="109">
        <v>3</v>
      </c>
      <c r="J373" s="111">
        <f t="shared" si="33"/>
        <v>0.31666666666666665</v>
      </c>
      <c r="K373" s="112">
        <v>506253.59</v>
      </c>
      <c r="L373" s="112">
        <v>1</v>
      </c>
      <c r="M373" s="121">
        <v>0</v>
      </c>
      <c r="N373" s="112">
        <f t="shared" si="34"/>
        <v>506253.59</v>
      </c>
      <c r="O373" s="112">
        <f t="shared" si="35"/>
        <v>961881.821</v>
      </c>
      <c r="P373" s="114">
        <f t="shared" si="36"/>
        <v>25312.679500000002</v>
      </c>
      <c r="Q373" s="115">
        <f t="shared" si="37"/>
        <v>25312.679500000002</v>
      </c>
    </row>
    <row r="374" spans="2:17" x14ac:dyDescent="0.25">
      <c r="B374" s="120">
        <v>372</v>
      </c>
      <c r="C374" s="109" t="s">
        <v>6465</v>
      </c>
      <c r="D374" s="109">
        <v>1200122040</v>
      </c>
      <c r="E374" s="108" t="s">
        <v>3328</v>
      </c>
      <c r="F374" s="109">
        <v>2016</v>
      </c>
      <c r="G374" s="110">
        <v>44389</v>
      </c>
      <c r="H374" s="109">
        <f t="shared" si="32"/>
        <v>5</v>
      </c>
      <c r="I374" s="109">
        <v>3</v>
      </c>
      <c r="J374" s="111">
        <f t="shared" si="33"/>
        <v>0.31666666666666665</v>
      </c>
      <c r="K374" s="112">
        <v>1030162.68</v>
      </c>
      <c r="L374" s="112">
        <v>1</v>
      </c>
      <c r="M374" s="121">
        <v>0</v>
      </c>
      <c r="N374" s="112">
        <f t="shared" si="34"/>
        <v>1030162.68</v>
      </c>
      <c r="O374" s="112">
        <f t="shared" si="35"/>
        <v>1631090.91</v>
      </c>
      <c r="P374" s="114">
        <f t="shared" si="36"/>
        <v>51508.134000000005</v>
      </c>
      <c r="Q374" s="115">
        <f t="shared" si="37"/>
        <v>51508.134000000005</v>
      </c>
    </row>
    <row r="375" spans="2:17" x14ac:dyDescent="0.25">
      <c r="B375" s="120">
        <v>373</v>
      </c>
      <c r="C375" s="109" t="s">
        <v>6465</v>
      </c>
      <c r="D375" s="109">
        <v>1200104170</v>
      </c>
      <c r="E375" s="108" t="s">
        <v>3329</v>
      </c>
      <c r="F375" s="109">
        <v>2016</v>
      </c>
      <c r="G375" s="110">
        <v>44389</v>
      </c>
      <c r="H375" s="109">
        <f t="shared" si="32"/>
        <v>5</v>
      </c>
      <c r="I375" s="109">
        <v>3</v>
      </c>
      <c r="J375" s="111">
        <f t="shared" si="33"/>
        <v>0.31666666666666665</v>
      </c>
      <c r="K375" s="112">
        <v>476000</v>
      </c>
      <c r="L375" s="112">
        <v>1</v>
      </c>
      <c r="M375" s="121">
        <v>0</v>
      </c>
      <c r="N375" s="112">
        <f t="shared" si="34"/>
        <v>476000</v>
      </c>
      <c r="O375" s="112">
        <f t="shared" si="35"/>
        <v>753666.66666666663</v>
      </c>
      <c r="P375" s="114">
        <f t="shared" si="36"/>
        <v>23800</v>
      </c>
      <c r="Q375" s="115">
        <f t="shared" si="37"/>
        <v>23800</v>
      </c>
    </row>
    <row r="376" spans="2:17" x14ac:dyDescent="0.25">
      <c r="B376" s="120">
        <v>374</v>
      </c>
      <c r="C376" s="109" t="s">
        <v>6465</v>
      </c>
      <c r="D376" s="109">
        <v>1200127190</v>
      </c>
      <c r="E376" s="108" t="s">
        <v>3330</v>
      </c>
      <c r="F376" s="109">
        <v>2016</v>
      </c>
      <c r="G376" s="110">
        <v>44389</v>
      </c>
      <c r="H376" s="109">
        <f t="shared" si="32"/>
        <v>5</v>
      </c>
      <c r="I376" s="109">
        <v>3</v>
      </c>
      <c r="J376" s="111">
        <f t="shared" si="33"/>
        <v>0.31666666666666665</v>
      </c>
      <c r="K376" s="112">
        <v>473221.27</v>
      </c>
      <c r="L376" s="112">
        <v>1</v>
      </c>
      <c r="M376" s="121">
        <v>0</v>
      </c>
      <c r="N376" s="112">
        <f t="shared" si="34"/>
        <v>473221.27</v>
      </c>
      <c r="O376" s="112">
        <f t="shared" si="35"/>
        <v>749267.01083333336</v>
      </c>
      <c r="P376" s="114">
        <f t="shared" si="36"/>
        <v>23661.063500000004</v>
      </c>
      <c r="Q376" s="115">
        <f t="shared" si="37"/>
        <v>23661.063500000004</v>
      </c>
    </row>
    <row r="377" spans="2:17" x14ac:dyDescent="0.25">
      <c r="B377" s="120">
        <v>375</v>
      </c>
      <c r="C377" s="109" t="s">
        <v>6465</v>
      </c>
      <c r="D377" s="109">
        <v>1200127180</v>
      </c>
      <c r="E377" s="108" t="s">
        <v>3331</v>
      </c>
      <c r="F377" s="109">
        <v>2016</v>
      </c>
      <c r="G377" s="110">
        <v>44389</v>
      </c>
      <c r="H377" s="109">
        <f t="shared" si="32"/>
        <v>5</v>
      </c>
      <c r="I377" s="109">
        <v>3</v>
      </c>
      <c r="J377" s="111">
        <f t="shared" si="33"/>
        <v>0.31666666666666665</v>
      </c>
      <c r="K377" s="112">
        <v>416955</v>
      </c>
      <c r="L377" s="112">
        <v>1</v>
      </c>
      <c r="M377" s="121">
        <v>0</v>
      </c>
      <c r="N377" s="112">
        <f t="shared" si="34"/>
        <v>416955</v>
      </c>
      <c r="O377" s="112">
        <f t="shared" si="35"/>
        <v>660178.75</v>
      </c>
      <c r="P377" s="114">
        <f t="shared" si="36"/>
        <v>20847.75</v>
      </c>
      <c r="Q377" s="115">
        <f t="shared" si="37"/>
        <v>20847.75</v>
      </c>
    </row>
    <row r="378" spans="2:17" x14ac:dyDescent="0.25">
      <c r="B378" s="120">
        <v>376</v>
      </c>
      <c r="C378" s="109" t="s">
        <v>6465</v>
      </c>
      <c r="D378" s="109">
        <v>1200125960</v>
      </c>
      <c r="E378" s="108" t="s">
        <v>3332</v>
      </c>
      <c r="F378" s="109">
        <v>2016</v>
      </c>
      <c r="G378" s="110">
        <v>44389</v>
      </c>
      <c r="H378" s="109">
        <f t="shared" si="32"/>
        <v>5</v>
      </c>
      <c r="I378" s="109">
        <v>3</v>
      </c>
      <c r="J378" s="111">
        <f t="shared" si="33"/>
        <v>0.31666666666666665</v>
      </c>
      <c r="K378" s="112">
        <v>362340</v>
      </c>
      <c r="L378" s="112">
        <v>1</v>
      </c>
      <c r="M378" s="121">
        <v>0</v>
      </c>
      <c r="N378" s="112">
        <f t="shared" si="34"/>
        <v>362340</v>
      </c>
      <c r="O378" s="112">
        <f t="shared" si="35"/>
        <v>573705</v>
      </c>
      <c r="P378" s="114">
        <f t="shared" si="36"/>
        <v>18117</v>
      </c>
      <c r="Q378" s="115">
        <f t="shared" si="37"/>
        <v>18117</v>
      </c>
    </row>
    <row r="379" spans="2:17" x14ac:dyDescent="0.25">
      <c r="B379" s="120">
        <v>377</v>
      </c>
      <c r="C379" s="109" t="s">
        <v>6465</v>
      </c>
      <c r="D379" s="109">
        <v>1200109500</v>
      </c>
      <c r="E379" s="108" t="s">
        <v>3333</v>
      </c>
      <c r="F379" s="109">
        <v>2016</v>
      </c>
      <c r="G379" s="110">
        <v>44389</v>
      </c>
      <c r="H379" s="109">
        <f t="shared" si="32"/>
        <v>5</v>
      </c>
      <c r="I379" s="109">
        <v>3</v>
      </c>
      <c r="J379" s="111">
        <f t="shared" si="33"/>
        <v>0.31666666666666665</v>
      </c>
      <c r="K379" s="112">
        <v>69150</v>
      </c>
      <c r="L379" s="112">
        <v>1</v>
      </c>
      <c r="M379" s="121">
        <v>0</v>
      </c>
      <c r="N379" s="112">
        <f t="shared" si="34"/>
        <v>69150</v>
      </c>
      <c r="O379" s="112">
        <f t="shared" si="35"/>
        <v>109487.5</v>
      </c>
      <c r="P379" s="114">
        <f t="shared" si="36"/>
        <v>3457.5</v>
      </c>
      <c r="Q379" s="115">
        <f t="shared" si="37"/>
        <v>3457.5</v>
      </c>
    </row>
    <row r="380" spans="2:17" x14ac:dyDescent="0.25">
      <c r="B380" s="120">
        <v>378</v>
      </c>
      <c r="C380" s="109" t="s">
        <v>6465</v>
      </c>
      <c r="D380" s="109">
        <v>1200124090</v>
      </c>
      <c r="E380" s="108" t="s">
        <v>3334</v>
      </c>
      <c r="F380" s="109">
        <v>2017</v>
      </c>
      <c r="G380" s="110">
        <v>44389</v>
      </c>
      <c r="H380" s="109">
        <f t="shared" si="32"/>
        <v>4</v>
      </c>
      <c r="I380" s="109">
        <v>3</v>
      </c>
      <c r="J380" s="111">
        <f t="shared" si="33"/>
        <v>0.31666666666666665</v>
      </c>
      <c r="K380" s="112">
        <v>1379360</v>
      </c>
      <c r="L380" s="112">
        <v>1</v>
      </c>
      <c r="M380" s="121">
        <v>0</v>
      </c>
      <c r="N380" s="112">
        <f t="shared" si="34"/>
        <v>1379360</v>
      </c>
      <c r="O380" s="112">
        <f t="shared" si="35"/>
        <v>1747189.3333333333</v>
      </c>
      <c r="P380" s="114">
        <f t="shared" si="36"/>
        <v>68968</v>
      </c>
      <c r="Q380" s="115">
        <f t="shared" si="37"/>
        <v>68968</v>
      </c>
    </row>
    <row r="381" spans="2:17" x14ac:dyDescent="0.25">
      <c r="B381" s="120">
        <v>379</v>
      </c>
      <c r="C381" s="109" t="s">
        <v>6465</v>
      </c>
      <c r="D381" s="109">
        <v>1200133180</v>
      </c>
      <c r="E381" s="108" t="s">
        <v>3335</v>
      </c>
      <c r="F381" s="109">
        <v>2017</v>
      </c>
      <c r="G381" s="110">
        <v>44389</v>
      </c>
      <c r="H381" s="109">
        <f t="shared" si="32"/>
        <v>4</v>
      </c>
      <c r="I381" s="109">
        <v>3</v>
      </c>
      <c r="J381" s="111">
        <f t="shared" si="33"/>
        <v>0.31666666666666665</v>
      </c>
      <c r="K381" s="112">
        <v>1345000</v>
      </c>
      <c r="L381" s="112">
        <v>1</v>
      </c>
      <c r="M381" s="121">
        <v>0</v>
      </c>
      <c r="N381" s="112">
        <f t="shared" si="34"/>
        <v>1345000</v>
      </c>
      <c r="O381" s="112">
        <f t="shared" si="35"/>
        <v>1703666.6666666665</v>
      </c>
      <c r="P381" s="114">
        <f t="shared" si="36"/>
        <v>67250</v>
      </c>
      <c r="Q381" s="115">
        <f t="shared" si="37"/>
        <v>67250</v>
      </c>
    </row>
    <row r="382" spans="2:17" x14ac:dyDescent="0.25">
      <c r="B382" s="120">
        <v>380</v>
      </c>
      <c r="C382" s="109" t="s">
        <v>6465</v>
      </c>
      <c r="D382" s="109">
        <v>1200125100</v>
      </c>
      <c r="E382" s="108" t="s">
        <v>3336</v>
      </c>
      <c r="F382" s="109">
        <v>2017</v>
      </c>
      <c r="G382" s="110">
        <v>44389</v>
      </c>
      <c r="H382" s="109">
        <f t="shared" si="32"/>
        <v>4</v>
      </c>
      <c r="I382" s="109">
        <v>3</v>
      </c>
      <c r="J382" s="111">
        <f t="shared" si="33"/>
        <v>0.31666666666666665</v>
      </c>
      <c r="K382" s="112">
        <v>476000</v>
      </c>
      <c r="L382" s="112">
        <v>1</v>
      </c>
      <c r="M382" s="121">
        <v>0</v>
      </c>
      <c r="N382" s="112">
        <f t="shared" si="34"/>
        <v>476000</v>
      </c>
      <c r="O382" s="112">
        <f t="shared" si="35"/>
        <v>602933.33333333326</v>
      </c>
      <c r="P382" s="114">
        <f t="shared" si="36"/>
        <v>23800</v>
      </c>
      <c r="Q382" s="115">
        <f t="shared" si="37"/>
        <v>23800</v>
      </c>
    </row>
    <row r="383" spans="2:17" x14ac:dyDescent="0.25">
      <c r="B383" s="120">
        <v>381</v>
      </c>
      <c r="C383" s="109" t="s">
        <v>6465</v>
      </c>
      <c r="D383" s="109">
        <v>1200129020</v>
      </c>
      <c r="E383" s="108" t="s">
        <v>3337</v>
      </c>
      <c r="F383" s="109">
        <v>2017</v>
      </c>
      <c r="G383" s="110">
        <v>44389</v>
      </c>
      <c r="H383" s="109">
        <f t="shared" si="32"/>
        <v>4</v>
      </c>
      <c r="I383" s="109">
        <v>3</v>
      </c>
      <c r="J383" s="111">
        <f t="shared" si="33"/>
        <v>0.31666666666666665</v>
      </c>
      <c r="K383" s="112">
        <v>340710.40000000002</v>
      </c>
      <c r="L383" s="112">
        <v>1</v>
      </c>
      <c r="M383" s="121">
        <v>0</v>
      </c>
      <c r="N383" s="112">
        <f t="shared" si="34"/>
        <v>340710.40000000002</v>
      </c>
      <c r="O383" s="112">
        <f t="shared" si="35"/>
        <v>431566.50666666665</v>
      </c>
      <c r="P383" s="114">
        <f t="shared" si="36"/>
        <v>17035.52</v>
      </c>
      <c r="Q383" s="115">
        <f t="shared" si="37"/>
        <v>17035.52</v>
      </c>
    </row>
    <row r="384" spans="2:17" x14ac:dyDescent="0.25">
      <c r="B384" s="120">
        <v>382</v>
      </c>
      <c r="C384" s="109" t="s">
        <v>6465</v>
      </c>
      <c r="D384" s="109">
        <v>1200131570</v>
      </c>
      <c r="E384" s="108" t="s">
        <v>3338</v>
      </c>
      <c r="F384" s="109">
        <v>2017</v>
      </c>
      <c r="G384" s="110">
        <v>44389</v>
      </c>
      <c r="H384" s="109">
        <f t="shared" si="32"/>
        <v>4</v>
      </c>
      <c r="I384" s="109">
        <v>3</v>
      </c>
      <c r="J384" s="111">
        <f t="shared" si="33"/>
        <v>0.31666666666666665</v>
      </c>
      <c r="K384" s="112">
        <v>94040.8</v>
      </c>
      <c r="L384" s="112">
        <v>1</v>
      </c>
      <c r="M384" s="121">
        <v>0</v>
      </c>
      <c r="N384" s="112">
        <f t="shared" si="34"/>
        <v>94040.8</v>
      </c>
      <c r="O384" s="112">
        <f t="shared" si="35"/>
        <v>119118.34666666666</v>
      </c>
      <c r="P384" s="114">
        <f t="shared" si="36"/>
        <v>4702.04</v>
      </c>
      <c r="Q384" s="115">
        <f t="shared" si="37"/>
        <v>4702.04</v>
      </c>
    </row>
    <row r="385" spans="2:17" x14ac:dyDescent="0.25">
      <c r="B385" s="120">
        <v>383</v>
      </c>
      <c r="C385" s="109" t="s">
        <v>6465</v>
      </c>
      <c r="D385" s="109">
        <v>1200134690</v>
      </c>
      <c r="E385" s="108" t="s">
        <v>3339</v>
      </c>
      <c r="F385" s="109">
        <v>2018</v>
      </c>
      <c r="G385" s="110">
        <v>44389</v>
      </c>
      <c r="H385" s="109">
        <f t="shared" si="32"/>
        <v>3</v>
      </c>
      <c r="I385" s="109">
        <v>3</v>
      </c>
      <c r="J385" s="111">
        <f t="shared" si="33"/>
        <v>0.31666666666666665</v>
      </c>
      <c r="K385" s="112">
        <v>7639977.3300000001</v>
      </c>
      <c r="L385" s="112">
        <v>575031.07999999996</v>
      </c>
      <c r="M385" s="121">
        <v>0.02</v>
      </c>
      <c r="N385" s="112">
        <f t="shared" si="34"/>
        <v>7792776.8766000001</v>
      </c>
      <c r="O385" s="112">
        <f t="shared" si="35"/>
        <v>7403138.0327699995</v>
      </c>
      <c r="P385" s="114">
        <f t="shared" si="36"/>
        <v>389638.84383000061</v>
      </c>
      <c r="Q385" s="115">
        <f t="shared" si="37"/>
        <v>350674.95944700058</v>
      </c>
    </row>
    <row r="386" spans="2:17" x14ac:dyDescent="0.25">
      <c r="B386" s="120">
        <v>384</v>
      </c>
      <c r="C386" s="109" t="s">
        <v>6465</v>
      </c>
      <c r="D386" s="109">
        <v>1200135090</v>
      </c>
      <c r="E386" s="108" t="s">
        <v>3340</v>
      </c>
      <c r="F386" s="109">
        <v>2018</v>
      </c>
      <c r="G386" s="110">
        <v>44389</v>
      </c>
      <c r="H386" s="109">
        <f t="shared" si="32"/>
        <v>3</v>
      </c>
      <c r="I386" s="109">
        <v>3</v>
      </c>
      <c r="J386" s="111">
        <f t="shared" si="33"/>
        <v>0.31666666666666665</v>
      </c>
      <c r="K386" s="112">
        <v>4715877</v>
      </c>
      <c r="L386" s="112">
        <v>1</v>
      </c>
      <c r="M386" s="121">
        <v>0</v>
      </c>
      <c r="N386" s="112">
        <f t="shared" si="34"/>
        <v>4715877</v>
      </c>
      <c r="O386" s="112">
        <f t="shared" si="35"/>
        <v>4480083.1499999994</v>
      </c>
      <c r="P386" s="114">
        <f t="shared" si="36"/>
        <v>235793.85000000056</v>
      </c>
      <c r="Q386" s="115">
        <f t="shared" si="37"/>
        <v>212214.46500000052</v>
      </c>
    </row>
    <row r="387" spans="2:17" x14ac:dyDescent="0.25">
      <c r="B387" s="120">
        <v>385</v>
      </c>
      <c r="C387" s="109" t="s">
        <v>6465</v>
      </c>
      <c r="D387" s="109">
        <v>1200141800</v>
      </c>
      <c r="E387" s="108" t="s">
        <v>3341</v>
      </c>
      <c r="F387" s="109">
        <v>2018</v>
      </c>
      <c r="G387" s="110">
        <v>44389</v>
      </c>
      <c r="H387" s="109">
        <f t="shared" ref="H387:H450" si="38">YEAR(G387)-F387</f>
        <v>3</v>
      </c>
      <c r="I387" s="109">
        <v>3</v>
      </c>
      <c r="J387" s="111">
        <f t="shared" ref="J387:J450" si="39">(95/I387/100)</f>
        <v>0.31666666666666665</v>
      </c>
      <c r="K387" s="112">
        <v>1818929.28</v>
      </c>
      <c r="L387" s="112">
        <v>136212.04999999999</v>
      </c>
      <c r="M387" s="121">
        <v>0.02</v>
      </c>
      <c r="N387" s="112">
        <f t="shared" ref="N387:N450" si="40">K387*(1+M387)</f>
        <v>1855307.8656000001</v>
      </c>
      <c r="O387" s="112">
        <f t="shared" ref="O387:O450" si="41">H387*J387*N387</f>
        <v>1762542.4723199999</v>
      </c>
      <c r="P387" s="114">
        <f t="shared" si="36"/>
        <v>92765.393280000193</v>
      </c>
      <c r="Q387" s="115">
        <f t="shared" si="37"/>
        <v>83488.85395200018</v>
      </c>
    </row>
    <row r="388" spans="2:17" x14ac:dyDescent="0.25">
      <c r="B388" s="120">
        <v>386</v>
      </c>
      <c r="C388" s="109" t="s">
        <v>6465</v>
      </c>
      <c r="D388" s="109">
        <v>1200141170</v>
      </c>
      <c r="E388" s="108" t="s">
        <v>3342</v>
      </c>
      <c r="F388" s="109">
        <v>2018</v>
      </c>
      <c r="G388" s="110">
        <v>44389</v>
      </c>
      <c r="H388" s="109">
        <f t="shared" si="38"/>
        <v>3</v>
      </c>
      <c r="I388" s="109">
        <v>3</v>
      </c>
      <c r="J388" s="111">
        <f t="shared" si="39"/>
        <v>0.31666666666666665</v>
      </c>
      <c r="K388" s="112">
        <v>1370000</v>
      </c>
      <c r="L388" s="112">
        <v>82919.98</v>
      </c>
      <c r="M388" s="121">
        <v>0.02</v>
      </c>
      <c r="N388" s="112">
        <f t="shared" si="40"/>
        <v>1397400</v>
      </c>
      <c r="O388" s="112">
        <f t="shared" si="41"/>
        <v>1327530</v>
      </c>
      <c r="P388" s="114">
        <f t="shared" ref="P388:P451" si="42">IF(N388-O388&lt;=0,5%*N388,N388-O388)</f>
        <v>69870</v>
      </c>
      <c r="Q388" s="115">
        <f t="shared" ref="Q388:Q451" si="43">IF(P388=N388*5%,P388,P388*0.9)</f>
        <v>69870</v>
      </c>
    </row>
    <row r="389" spans="2:17" x14ac:dyDescent="0.25">
      <c r="B389" s="120">
        <v>387</v>
      </c>
      <c r="C389" s="109" t="s">
        <v>6465</v>
      </c>
      <c r="D389" s="109">
        <v>1200139950</v>
      </c>
      <c r="E389" s="108" t="s">
        <v>3343</v>
      </c>
      <c r="F389" s="109">
        <v>2018</v>
      </c>
      <c r="G389" s="110">
        <v>44389</v>
      </c>
      <c r="H389" s="109">
        <f t="shared" si="38"/>
        <v>3</v>
      </c>
      <c r="I389" s="109">
        <v>3</v>
      </c>
      <c r="J389" s="111">
        <f t="shared" si="39"/>
        <v>0.31666666666666665</v>
      </c>
      <c r="K389" s="112">
        <v>1125000</v>
      </c>
      <c r="L389" s="112">
        <v>122260.27</v>
      </c>
      <c r="M389" s="121">
        <v>0.02</v>
      </c>
      <c r="N389" s="112">
        <f t="shared" si="40"/>
        <v>1147500</v>
      </c>
      <c r="O389" s="112">
        <f t="shared" si="41"/>
        <v>1090125</v>
      </c>
      <c r="P389" s="114">
        <f t="shared" si="42"/>
        <v>57375</v>
      </c>
      <c r="Q389" s="115">
        <f t="shared" si="43"/>
        <v>57375</v>
      </c>
    </row>
    <row r="390" spans="2:17" x14ac:dyDescent="0.25">
      <c r="B390" s="120">
        <v>388</v>
      </c>
      <c r="C390" s="109" t="s">
        <v>6465</v>
      </c>
      <c r="D390" s="109">
        <v>1200132160</v>
      </c>
      <c r="E390" s="108" t="s">
        <v>3344</v>
      </c>
      <c r="F390" s="109">
        <v>2018</v>
      </c>
      <c r="G390" s="110">
        <v>44389</v>
      </c>
      <c r="H390" s="109">
        <f t="shared" si="38"/>
        <v>3</v>
      </c>
      <c r="I390" s="109">
        <v>3</v>
      </c>
      <c r="J390" s="111">
        <f t="shared" si="39"/>
        <v>0.31666666666666665</v>
      </c>
      <c r="K390" s="112">
        <v>1039176</v>
      </c>
      <c r="L390" s="112">
        <v>93003.87</v>
      </c>
      <c r="M390" s="121">
        <v>0.02</v>
      </c>
      <c r="N390" s="112">
        <f t="shared" si="40"/>
        <v>1059959.52</v>
      </c>
      <c r="O390" s="112">
        <f t="shared" si="41"/>
        <v>1006961.544</v>
      </c>
      <c r="P390" s="114">
        <f t="shared" si="42"/>
        <v>52997.976000000024</v>
      </c>
      <c r="Q390" s="115">
        <f t="shared" si="43"/>
        <v>52997.976000000024</v>
      </c>
    </row>
    <row r="391" spans="2:17" x14ac:dyDescent="0.25">
      <c r="B391" s="120">
        <v>389</v>
      </c>
      <c r="C391" s="109" t="s">
        <v>6465</v>
      </c>
      <c r="D391" s="109">
        <v>1200143210</v>
      </c>
      <c r="E391" s="108" t="s">
        <v>3345</v>
      </c>
      <c r="F391" s="109">
        <v>2018</v>
      </c>
      <c r="G391" s="110">
        <v>44389</v>
      </c>
      <c r="H391" s="109">
        <f t="shared" si="38"/>
        <v>3</v>
      </c>
      <c r="I391" s="109">
        <v>3</v>
      </c>
      <c r="J391" s="111">
        <f t="shared" si="39"/>
        <v>0.31666666666666665</v>
      </c>
      <c r="K391" s="112">
        <v>980200</v>
      </c>
      <c r="L391" s="112">
        <v>245221.68</v>
      </c>
      <c r="M391" s="121">
        <v>0.02</v>
      </c>
      <c r="N391" s="112">
        <f t="shared" si="40"/>
        <v>999804</v>
      </c>
      <c r="O391" s="112">
        <f t="shared" si="41"/>
        <v>949813.79999999993</v>
      </c>
      <c r="P391" s="114">
        <f t="shared" si="42"/>
        <v>49990.20000000007</v>
      </c>
      <c r="Q391" s="115">
        <f t="shared" si="43"/>
        <v>44991.180000000066</v>
      </c>
    </row>
    <row r="392" spans="2:17" x14ac:dyDescent="0.25">
      <c r="B392" s="120">
        <v>390</v>
      </c>
      <c r="C392" s="109" t="s">
        <v>6465</v>
      </c>
      <c r="D392" s="109">
        <v>1200143820</v>
      </c>
      <c r="E392" s="108" t="s">
        <v>3346</v>
      </c>
      <c r="F392" s="109">
        <v>2018</v>
      </c>
      <c r="G392" s="110">
        <v>44389</v>
      </c>
      <c r="H392" s="109">
        <f t="shared" si="38"/>
        <v>3</v>
      </c>
      <c r="I392" s="109">
        <v>3</v>
      </c>
      <c r="J392" s="111">
        <f t="shared" si="39"/>
        <v>0.31666666666666665</v>
      </c>
      <c r="K392" s="112">
        <v>850000</v>
      </c>
      <c r="L392" s="112">
        <v>64429.22</v>
      </c>
      <c r="M392" s="121">
        <v>0.02</v>
      </c>
      <c r="N392" s="112">
        <f t="shared" si="40"/>
        <v>867000</v>
      </c>
      <c r="O392" s="112">
        <f t="shared" si="41"/>
        <v>823650</v>
      </c>
      <c r="P392" s="114">
        <f t="shared" si="42"/>
        <v>43350</v>
      </c>
      <c r="Q392" s="115">
        <f t="shared" si="43"/>
        <v>43350</v>
      </c>
    </row>
    <row r="393" spans="2:17" x14ac:dyDescent="0.25">
      <c r="B393" s="120">
        <v>391</v>
      </c>
      <c r="C393" s="109" t="s">
        <v>6465</v>
      </c>
      <c r="D393" s="109">
        <v>1200141330</v>
      </c>
      <c r="E393" s="108" t="s">
        <v>3347</v>
      </c>
      <c r="F393" s="109">
        <v>2018</v>
      </c>
      <c r="G393" s="110">
        <v>44389</v>
      </c>
      <c r="H393" s="109">
        <f t="shared" si="38"/>
        <v>3</v>
      </c>
      <c r="I393" s="109">
        <v>3</v>
      </c>
      <c r="J393" s="111">
        <f t="shared" si="39"/>
        <v>0.31666666666666665</v>
      </c>
      <c r="K393" s="112">
        <v>717286</v>
      </c>
      <c r="L393" s="112">
        <v>50159.66</v>
      </c>
      <c r="M393" s="121">
        <v>0.02</v>
      </c>
      <c r="N393" s="112">
        <f t="shared" si="40"/>
        <v>731631.72</v>
      </c>
      <c r="O393" s="112">
        <f t="shared" si="41"/>
        <v>695050.13399999996</v>
      </c>
      <c r="P393" s="114">
        <f t="shared" si="42"/>
        <v>36581.58600000001</v>
      </c>
      <c r="Q393" s="115">
        <f t="shared" si="43"/>
        <v>36581.58600000001</v>
      </c>
    </row>
    <row r="394" spans="2:17" x14ac:dyDescent="0.25">
      <c r="B394" s="120">
        <v>392</v>
      </c>
      <c r="C394" s="109" t="s">
        <v>6465</v>
      </c>
      <c r="D394" s="109">
        <v>1200141470</v>
      </c>
      <c r="E394" s="108" t="s">
        <v>3348</v>
      </c>
      <c r="F394" s="109">
        <v>2018</v>
      </c>
      <c r="G394" s="110">
        <v>44389</v>
      </c>
      <c r="H394" s="109">
        <f t="shared" si="38"/>
        <v>3</v>
      </c>
      <c r="I394" s="109">
        <v>3</v>
      </c>
      <c r="J394" s="111">
        <f t="shared" si="39"/>
        <v>0.31666666666666665</v>
      </c>
      <c r="K394" s="112">
        <v>590468.75</v>
      </c>
      <c r="L394" s="112">
        <v>73336.759999999995</v>
      </c>
      <c r="M394" s="121">
        <v>0.02</v>
      </c>
      <c r="N394" s="112">
        <f t="shared" si="40"/>
        <v>602278.125</v>
      </c>
      <c r="O394" s="112">
        <f t="shared" si="41"/>
        <v>572164.21875</v>
      </c>
      <c r="P394" s="114">
        <f t="shared" si="42"/>
        <v>30113.90625</v>
      </c>
      <c r="Q394" s="115">
        <f t="shared" si="43"/>
        <v>30113.90625</v>
      </c>
    </row>
    <row r="395" spans="2:17" x14ac:dyDescent="0.25">
      <c r="B395" s="120">
        <v>393</v>
      </c>
      <c r="C395" s="109" t="s">
        <v>6465</v>
      </c>
      <c r="D395" s="109">
        <v>1200141420</v>
      </c>
      <c r="E395" s="108" t="s">
        <v>3349</v>
      </c>
      <c r="F395" s="109">
        <v>2018</v>
      </c>
      <c r="G395" s="110">
        <v>44389</v>
      </c>
      <c r="H395" s="109">
        <f t="shared" si="38"/>
        <v>3</v>
      </c>
      <c r="I395" s="109">
        <v>3</v>
      </c>
      <c r="J395" s="111">
        <f t="shared" si="39"/>
        <v>0.31666666666666665</v>
      </c>
      <c r="K395" s="112">
        <v>587503.25</v>
      </c>
      <c r="L395" s="112">
        <v>25550.12</v>
      </c>
      <c r="M395" s="121">
        <v>0.02</v>
      </c>
      <c r="N395" s="112">
        <f t="shared" si="40"/>
        <v>599253.31500000006</v>
      </c>
      <c r="O395" s="112">
        <f t="shared" si="41"/>
        <v>569290.64925000002</v>
      </c>
      <c r="P395" s="114">
        <f t="shared" si="42"/>
        <v>29962.665750000044</v>
      </c>
      <c r="Q395" s="115">
        <f t="shared" si="43"/>
        <v>29962.665750000044</v>
      </c>
    </row>
    <row r="396" spans="2:17" x14ac:dyDescent="0.25">
      <c r="B396" s="120">
        <v>394</v>
      </c>
      <c r="C396" s="109" t="s">
        <v>6465</v>
      </c>
      <c r="D396" s="109">
        <v>1200142450</v>
      </c>
      <c r="E396" s="108" t="s">
        <v>3350</v>
      </c>
      <c r="F396" s="109">
        <v>2018</v>
      </c>
      <c r="G396" s="110">
        <v>44389</v>
      </c>
      <c r="H396" s="109">
        <f t="shared" si="38"/>
        <v>3</v>
      </c>
      <c r="I396" s="109">
        <v>3</v>
      </c>
      <c r="J396" s="111">
        <f t="shared" si="39"/>
        <v>0.31666666666666665</v>
      </c>
      <c r="K396" s="112">
        <v>506687</v>
      </c>
      <c r="L396" s="112">
        <v>63856.43</v>
      </c>
      <c r="M396" s="121">
        <v>0.02</v>
      </c>
      <c r="N396" s="112">
        <f t="shared" si="40"/>
        <v>516820.74</v>
      </c>
      <c r="O396" s="112">
        <f t="shared" si="41"/>
        <v>490979.70299999998</v>
      </c>
      <c r="P396" s="114">
        <f t="shared" si="42"/>
        <v>25841.037000000011</v>
      </c>
      <c r="Q396" s="115">
        <f t="shared" si="43"/>
        <v>25841.037000000011</v>
      </c>
    </row>
    <row r="397" spans="2:17" x14ac:dyDescent="0.25">
      <c r="B397" s="120">
        <v>395</v>
      </c>
      <c r="C397" s="109" t="s">
        <v>6465</v>
      </c>
      <c r="D397" s="109">
        <v>1200141460</v>
      </c>
      <c r="E397" s="108" t="s">
        <v>3351</v>
      </c>
      <c r="F397" s="109">
        <v>2018</v>
      </c>
      <c r="G397" s="110">
        <v>44389</v>
      </c>
      <c r="H397" s="109">
        <f t="shared" si="38"/>
        <v>3</v>
      </c>
      <c r="I397" s="109">
        <v>3</v>
      </c>
      <c r="J397" s="111">
        <f t="shared" si="39"/>
        <v>0.31666666666666665</v>
      </c>
      <c r="K397" s="112">
        <v>489281.25</v>
      </c>
      <c r="L397" s="112">
        <v>60769.19</v>
      </c>
      <c r="M397" s="121">
        <v>0.02</v>
      </c>
      <c r="N397" s="112">
        <f t="shared" si="40"/>
        <v>499066.875</v>
      </c>
      <c r="O397" s="112">
        <f t="shared" si="41"/>
        <v>474113.53125</v>
      </c>
      <c r="P397" s="114">
        <f t="shared" si="42"/>
        <v>24953.34375</v>
      </c>
      <c r="Q397" s="115">
        <f t="shared" si="43"/>
        <v>24953.34375</v>
      </c>
    </row>
    <row r="398" spans="2:17" x14ac:dyDescent="0.25">
      <c r="B398" s="120">
        <v>396</v>
      </c>
      <c r="C398" s="109" t="s">
        <v>6465</v>
      </c>
      <c r="D398" s="109">
        <v>1200144260</v>
      </c>
      <c r="E398" s="108" t="s">
        <v>3352</v>
      </c>
      <c r="F398" s="109">
        <v>2018</v>
      </c>
      <c r="G398" s="110">
        <v>44389</v>
      </c>
      <c r="H398" s="109">
        <f t="shared" si="38"/>
        <v>3</v>
      </c>
      <c r="I398" s="109">
        <v>3</v>
      </c>
      <c r="J398" s="111">
        <f t="shared" si="39"/>
        <v>0.31666666666666665</v>
      </c>
      <c r="K398" s="112">
        <v>467500</v>
      </c>
      <c r="L398" s="112">
        <v>35863.019999999997</v>
      </c>
      <c r="M398" s="121">
        <v>0.02</v>
      </c>
      <c r="N398" s="112">
        <f t="shared" si="40"/>
        <v>476850</v>
      </c>
      <c r="O398" s="112">
        <f t="shared" si="41"/>
        <v>453007.5</v>
      </c>
      <c r="P398" s="114">
        <f t="shared" si="42"/>
        <v>23842.5</v>
      </c>
      <c r="Q398" s="115">
        <f t="shared" si="43"/>
        <v>23842.5</v>
      </c>
    </row>
    <row r="399" spans="2:17" x14ac:dyDescent="0.25">
      <c r="B399" s="120">
        <v>397</v>
      </c>
      <c r="C399" s="109" t="s">
        <v>6465</v>
      </c>
      <c r="D399" s="109">
        <v>1200141450</v>
      </c>
      <c r="E399" s="108" t="s">
        <v>3353</v>
      </c>
      <c r="F399" s="109">
        <v>2018</v>
      </c>
      <c r="G399" s="110">
        <v>44389</v>
      </c>
      <c r="H399" s="109">
        <f t="shared" si="38"/>
        <v>3</v>
      </c>
      <c r="I399" s="109">
        <v>3</v>
      </c>
      <c r="J399" s="111">
        <f t="shared" si="39"/>
        <v>0.31666666666666665</v>
      </c>
      <c r="K399" s="112">
        <v>446533.25</v>
      </c>
      <c r="L399" s="112">
        <v>2854.55</v>
      </c>
      <c r="M399" s="121">
        <v>0.02</v>
      </c>
      <c r="N399" s="112">
        <f t="shared" si="40"/>
        <v>455463.91499999998</v>
      </c>
      <c r="O399" s="112">
        <f t="shared" si="41"/>
        <v>432690.71924999997</v>
      </c>
      <c r="P399" s="114">
        <f t="shared" si="42"/>
        <v>22773.195750000014</v>
      </c>
      <c r="Q399" s="115">
        <f t="shared" si="43"/>
        <v>22773.195750000014</v>
      </c>
    </row>
    <row r="400" spans="2:17" x14ac:dyDescent="0.25">
      <c r="B400" s="120">
        <v>398</v>
      </c>
      <c r="C400" s="109" t="s">
        <v>6465</v>
      </c>
      <c r="D400" s="109">
        <v>1200141430</v>
      </c>
      <c r="E400" s="108" t="s">
        <v>3354</v>
      </c>
      <c r="F400" s="109">
        <v>2018</v>
      </c>
      <c r="G400" s="110">
        <v>44389</v>
      </c>
      <c r="H400" s="109">
        <f t="shared" si="38"/>
        <v>3</v>
      </c>
      <c r="I400" s="109">
        <v>3</v>
      </c>
      <c r="J400" s="111">
        <f t="shared" si="39"/>
        <v>0.31666666666666665</v>
      </c>
      <c r="K400" s="112">
        <v>426003.25</v>
      </c>
      <c r="L400" s="112">
        <v>2723.32</v>
      </c>
      <c r="M400" s="121">
        <v>0.02</v>
      </c>
      <c r="N400" s="112">
        <f t="shared" si="40"/>
        <v>434523.315</v>
      </c>
      <c r="O400" s="112">
        <f t="shared" si="41"/>
        <v>412797.14924999996</v>
      </c>
      <c r="P400" s="114">
        <f t="shared" si="42"/>
        <v>21726.165750000044</v>
      </c>
      <c r="Q400" s="115">
        <f t="shared" si="43"/>
        <v>21726.165750000044</v>
      </c>
    </row>
    <row r="401" spans="2:17" x14ac:dyDescent="0.25">
      <c r="B401" s="120">
        <v>399</v>
      </c>
      <c r="C401" s="109" t="s">
        <v>6465</v>
      </c>
      <c r="D401" s="109">
        <v>1200141440</v>
      </c>
      <c r="E401" s="108" t="s">
        <v>3355</v>
      </c>
      <c r="F401" s="109">
        <v>2018</v>
      </c>
      <c r="G401" s="110">
        <v>44389</v>
      </c>
      <c r="H401" s="109">
        <f t="shared" si="38"/>
        <v>3</v>
      </c>
      <c r="I401" s="109">
        <v>3</v>
      </c>
      <c r="J401" s="111">
        <f t="shared" si="39"/>
        <v>0.31666666666666665</v>
      </c>
      <c r="K401" s="112">
        <v>368258.25</v>
      </c>
      <c r="L401" s="112">
        <v>14164.64</v>
      </c>
      <c r="M401" s="121">
        <v>0.02</v>
      </c>
      <c r="N401" s="112">
        <f t="shared" si="40"/>
        <v>375623.41499999998</v>
      </c>
      <c r="O401" s="112">
        <f t="shared" si="41"/>
        <v>356842.24424999999</v>
      </c>
      <c r="P401" s="114">
        <f t="shared" si="42"/>
        <v>18781.17074999999</v>
      </c>
      <c r="Q401" s="115">
        <f t="shared" si="43"/>
        <v>18781.17074999999</v>
      </c>
    </row>
    <row r="402" spans="2:17" x14ac:dyDescent="0.25">
      <c r="B402" s="120">
        <v>400</v>
      </c>
      <c r="C402" s="109" t="s">
        <v>6465</v>
      </c>
      <c r="D402" s="109">
        <v>1200144600</v>
      </c>
      <c r="E402" s="108" t="s">
        <v>3356</v>
      </c>
      <c r="F402" s="109">
        <v>2018</v>
      </c>
      <c r="G402" s="110">
        <v>44389</v>
      </c>
      <c r="H402" s="109">
        <f t="shared" si="38"/>
        <v>3</v>
      </c>
      <c r="I402" s="109">
        <v>3</v>
      </c>
      <c r="J402" s="111">
        <f t="shared" si="39"/>
        <v>0.31666666666666665</v>
      </c>
      <c r="K402" s="112">
        <v>340710</v>
      </c>
      <c r="L402" s="112">
        <v>51339.86</v>
      </c>
      <c r="M402" s="121">
        <v>0.02</v>
      </c>
      <c r="N402" s="112">
        <f t="shared" si="40"/>
        <v>347524.2</v>
      </c>
      <c r="O402" s="112">
        <f t="shared" si="41"/>
        <v>330147.99</v>
      </c>
      <c r="P402" s="114">
        <f t="shared" si="42"/>
        <v>17376.210000000021</v>
      </c>
      <c r="Q402" s="115">
        <f t="shared" si="43"/>
        <v>17376.210000000021</v>
      </c>
    </row>
    <row r="403" spans="2:17" x14ac:dyDescent="0.25">
      <c r="B403" s="120">
        <v>401</v>
      </c>
      <c r="C403" s="109" t="s">
        <v>6465</v>
      </c>
      <c r="D403" s="109">
        <v>1200140130</v>
      </c>
      <c r="E403" s="108" t="s">
        <v>3357</v>
      </c>
      <c r="F403" s="109">
        <v>2018</v>
      </c>
      <c r="G403" s="110">
        <v>44389</v>
      </c>
      <c r="H403" s="109">
        <f t="shared" si="38"/>
        <v>3</v>
      </c>
      <c r="I403" s="109">
        <v>3</v>
      </c>
      <c r="J403" s="111">
        <f t="shared" si="39"/>
        <v>0.31666666666666665</v>
      </c>
      <c r="K403" s="112">
        <v>275962</v>
      </c>
      <c r="L403" s="112">
        <v>33518.68</v>
      </c>
      <c r="M403" s="121">
        <v>0.02</v>
      </c>
      <c r="N403" s="112">
        <f t="shared" si="40"/>
        <v>281481.24</v>
      </c>
      <c r="O403" s="112">
        <f t="shared" si="41"/>
        <v>267407.17799999996</v>
      </c>
      <c r="P403" s="114">
        <f t="shared" si="42"/>
        <v>14074.062000000034</v>
      </c>
      <c r="Q403" s="115">
        <f t="shared" si="43"/>
        <v>14074.062000000034</v>
      </c>
    </row>
    <row r="404" spans="2:17" x14ac:dyDescent="0.25">
      <c r="B404" s="120">
        <v>402</v>
      </c>
      <c r="C404" s="109" t="s">
        <v>6465</v>
      </c>
      <c r="D404" s="109">
        <v>1200140340</v>
      </c>
      <c r="E404" s="108" t="s">
        <v>3358</v>
      </c>
      <c r="F404" s="109">
        <v>2018</v>
      </c>
      <c r="G404" s="110">
        <v>44389</v>
      </c>
      <c r="H404" s="109">
        <f t="shared" si="38"/>
        <v>3</v>
      </c>
      <c r="I404" s="109">
        <v>3</v>
      </c>
      <c r="J404" s="111">
        <f t="shared" si="39"/>
        <v>0.31666666666666665</v>
      </c>
      <c r="K404" s="112">
        <v>225000</v>
      </c>
      <c r="L404" s="112">
        <v>8424.65</v>
      </c>
      <c r="M404" s="121">
        <v>0.02</v>
      </c>
      <c r="N404" s="112">
        <f t="shared" si="40"/>
        <v>229500</v>
      </c>
      <c r="O404" s="112">
        <f t="shared" si="41"/>
        <v>218025</v>
      </c>
      <c r="P404" s="114">
        <f t="shared" si="42"/>
        <v>11475</v>
      </c>
      <c r="Q404" s="115">
        <f t="shared" si="43"/>
        <v>11475</v>
      </c>
    </row>
    <row r="405" spans="2:17" x14ac:dyDescent="0.25">
      <c r="B405" s="120">
        <v>403</v>
      </c>
      <c r="C405" s="109" t="s">
        <v>6465</v>
      </c>
      <c r="D405" s="109">
        <v>1200144380</v>
      </c>
      <c r="E405" s="108" t="s">
        <v>3359</v>
      </c>
      <c r="F405" s="109">
        <v>2018</v>
      </c>
      <c r="G405" s="110">
        <v>44389</v>
      </c>
      <c r="H405" s="109">
        <f t="shared" si="38"/>
        <v>3</v>
      </c>
      <c r="I405" s="109">
        <v>3</v>
      </c>
      <c r="J405" s="111">
        <f t="shared" si="39"/>
        <v>0.31666666666666665</v>
      </c>
      <c r="K405" s="112">
        <v>140000</v>
      </c>
      <c r="L405" s="112">
        <v>15726.03</v>
      </c>
      <c r="M405" s="121">
        <v>0.02</v>
      </c>
      <c r="N405" s="112">
        <f t="shared" si="40"/>
        <v>142800</v>
      </c>
      <c r="O405" s="112">
        <f t="shared" si="41"/>
        <v>135660</v>
      </c>
      <c r="P405" s="114">
        <f t="shared" si="42"/>
        <v>7140</v>
      </c>
      <c r="Q405" s="115">
        <f t="shared" si="43"/>
        <v>7140</v>
      </c>
    </row>
    <row r="406" spans="2:17" x14ac:dyDescent="0.25">
      <c r="B406" s="120">
        <v>404</v>
      </c>
      <c r="C406" s="109" t="s">
        <v>6465</v>
      </c>
      <c r="D406" s="109">
        <v>1200144230</v>
      </c>
      <c r="E406" s="108" t="s">
        <v>3360</v>
      </c>
      <c r="F406" s="109">
        <v>2018</v>
      </c>
      <c r="G406" s="110">
        <v>44389</v>
      </c>
      <c r="H406" s="109">
        <f t="shared" si="38"/>
        <v>3</v>
      </c>
      <c r="I406" s="109">
        <v>3</v>
      </c>
      <c r="J406" s="111">
        <f t="shared" si="39"/>
        <v>0.31666666666666665</v>
      </c>
      <c r="K406" s="112">
        <v>123200</v>
      </c>
      <c r="L406" s="112">
        <v>19464.46</v>
      </c>
      <c r="M406" s="121">
        <v>0.02</v>
      </c>
      <c r="N406" s="112">
        <f t="shared" si="40"/>
        <v>125664</v>
      </c>
      <c r="O406" s="112">
        <f t="shared" si="41"/>
        <v>119380.79999999999</v>
      </c>
      <c r="P406" s="114">
        <f t="shared" si="42"/>
        <v>6283.2000000000116</v>
      </c>
      <c r="Q406" s="115">
        <f t="shared" si="43"/>
        <v>5654.880000000011</v>
      </c>
    </row>
    <row r="407" spans="2:17" x14ac:dyDescent="0.25">
      <c r="B407" s="120">
        <v>405</v>
      </c>
      <c r="C407" s="109" t="s">
        <v>6465</v>
      </c>
      <c r="D407" s="109">
        <v>1200143090</v>
      </c>
      <c r="E407" s="108" t="s">
        <v>3361</v>
      </c>
      <c r="F407" s="109">
        <v>2018</v>
      </c>
      <c r="G407" s="110">
        <v>44389</v>
      </c>
      <c r="H407" s="109">
        <f t="shared" si="38"/>
        <v>3</v>
      </c>
      <c r="I407" s="109">
        <v>3</v>
      </c>
      <c r="J407" s="111">
        <f t="shared" si="39"/>
        <v>0.31666666666666665</v>
      </c>
      <c r="K407" s="112">
        <v>97279</v>
      </c>
      <c r="L407" s="112">
        <v>4797.32</v>
      </c>
      <c r="M407" s="121">
        <v>0.02</v>
      </c>
      <c r="N407" s="112">
        <f t="shared" si="40"/>
        <v>99224.58</v>
      </c>
      <c r="O407" s="112">
        <f t="shared" si="41"/>
        <v>94263.350999999995</v>
      </c>
      <c r="P407" s="114">
        <f t="shared" si="42"/>
        <v>4961.2290000000066</v>
      </c>
      <c r="Q407" s="115">
        <f t="shared" si="43"/>
        <v>4465.1061000000063</v>
      </c>
    </row>
    <row r="408" spans="2:17" x14ac:dyDescent="0.25">
      <c r="B408" s="120">
        <v>406</v>
      </c>
      <c r="C408" s="109" t="s">
        <v>6465</v>
      </c>
      <c r="D408" s="109">
        <v>1200145540</v>
      </c>
      <c r="E408" s="108" t="s">
        <v>3362</v>
      </c>
      <c r="F408" s="109">
        <v>2018</v>
      </c>
      <c r="G408" s="110">
        <v>44389</v>
      </c>
      <c r="H408" s="109">
        <f t="shared" si="38"/>
        <v>3</v>
      </c>
      <c r="I408" s="109">
        <v>3</v>
      </c>
      <c r="J408" s="111">
        <f t="shared" si="39"/>
        <v>0.31666666666666665</v>
      </c>
      <c r="K408" s="112">
        <v>76000</v>
      </c>
      <c r="L408" s="112">
        <v>13534.25</v>
      </c>
      <c r="M408" s="121">
        <v>0.02</v>
      </c>
      <c r="N408" s="112">
        <f t="shared" si="40"/>
        <v>77520</v>
      </c>
      <c r="O408" s="112">
        <f t="shared" si="41"/>
        <v>73644</v>
      </c>
      <c r="P408" s="114">
        <f t="shared" si="42"/>
        <v>3876</v>
      </c>
      <c r="Q408" s="115">
        <f t="shared" si="43"/>
        <v>3876</v>
      </c>
    </row>
    <row r="409" spans="2:17" x14ac:dyDescent="0.25">
      <c r="B409" s="120">
        <v>407</v>
      </c>
      <c r="C409" s="109" t="s">
        <v>6465</v>
      </c>
      <c r="D409" s="109">
        <v>1200145390</v>
      </c>
      <c r="E409" s="108" t="s">
        <v>3363</v>
      </c>
      <c r="F409" s="109">
        <v>2018</v>
      </c>
      <c r="G409" s="110">
        <v>44389</v>
      </c>
      <c r="H409" s="109">
        <f t="shared" si="38"/>
        <v>3</v>
      </c>
      <c r="I409" s="109">
        <v>3</v>
      </c>
      <c r="J409" s="111">
        <f t="shared" si="39"/>
        <v>0.31666666666666665</v>
      </c>
      <c r="K409" s="112">
        <v>65000</v>
      </c>
      <c r="L409" s="112">
        <v>8191.77</v>
      </c>
      <c r="M409" s="121">
        <v>0.02</v>
      </c>
      <c r="N409" s="112">
        <f t="shared" si="40"/>
        <v>66300</v>
      </c>
      <c r="O409" s="112">
        <f t="shared" si="41"/>
        <v>62985</v>
      </c>
      <c r="P409" s="114">
        <f t="shared" si="42"/>
        <v>3315</v>
      </c>
      <c r="Q409" s="115">
        <f t="shared" si="43"/>
        <v>3315</v>
      </c>
    </row>
    <row r="410" spans="2:17" x14ac:dyDescent="0.25">
      <c r="B410" s="120">
        <v>408</v>
      </c>
      <c r="C410" s="109" t="s">
        <v>6465</v>
      </c>
      <c r="D410" s="109">
        <v>1200146080</v>
      </c>
      <c r="E410" s="108" t="s">
        <v>3364</v>
      </c>
      <c r="F410" s="109">
        <v>2018</v>
      </c>
      <c r="G410" s="110">
        <v>44389</v>
      </c>
      <c r="H410" s="109">
        <f t="shared" si="38"/>
        <v>3</v>
      </c>
      <c r="I410" s="109">
        <v>3</v>
      </c>
      <c r="J410" s="111">
        <f t="shared" si="39"/>
        <v>0.31666666666666665</v>
      </c>
      <c r="K410" s="112">
        <v>55414</v>
      </c>
      <c r="L410" s="112">
        <v>8350.07</v>
      </c>
      <c r="M410" s="121">
        <v>0.02</v>
      </c>
      <c r="N410" s="112">
        <f t="shared" si="40"/>
        <v>56522.28</v>
      </c>
      <c r="O410" s="112">
        <f t="shared" si="41"/>
        <v>53696.165999999997</v>
      </c>
      <c r="P410" s="114">
        <f t="shared" si="42"/>
        <v>2826.1140000000014</v>
      </c>
      <c r="Q410" s="115">
        <f t="shared" si="43"/>
        <v>2826.1140000000014</v>
      </c>
    </row>
    <row r="411" spans="2:17" x14ac:dyDescent="0.25">
      <c r="B411" s="120">
        <v>409</v>
      </c>
      <c r="C411" s="109" t="s">
        <v>6465</v>
      </c>
      <c r="D411" s="109">
        <v>1200143100</v>
      </c>
      <c r="E411" s="108" t="s">
        <v>3365</v>
      </c>
      <c r="F411" s="109">
        <v>2018</v>
      </c>
      <c r="G411" s="110">
        <v>44389</v>
      </c>
      <c r="H411" s="109">
        <f t="shared" si="38"/>
        <v>3</v>
      </c>
      <c r="I411" s="109">
        <v>3</v>
      </c>
      <c r="J411" s="111">
        <f t="shared" si="39"/>
        <v>0.31666666666666665</v>
      </c>
      <c r="K411" s="112">
        <v>54729</v>
      </c>
      <c r="L411" s="112">
        <v>2698.96</v>
      </c>
      <c r="M411" s="121">
        <v>0.02</v>
      </c>
      <c r="N411" s="112">
        <f t="shared" si="40"/>
        <v>55823.58</v>
      </c>
      <c r="O411" s="112">
        <f t="shared" si="41"/>
        <v>53032.400999999998</v>
      </c>
      <c r="P411" s="114">
        <f t="shared" si="42"/>
        <v>2791.1790000000037</v>
      </c>
      <c r="Q411" s="115">
        <f t="shared" si="43"/>
        <v>2791.1790000000037</v>
      </c>
    </row>
    <row r="412" spans="2:17" x14ac:dyDescent="0.25">
      <c r="B412" s="120">
        <v>410</v>
      </c>
      <c r="C412" s="109" t="s">
        <v>6465</v>
      </c>
      <c r="D412" s="109">
        <v>1200145550</v>
      </c>
      <c r="E412" s="108" t="s">
        <v>3366</v>
      </c>
      <c r="F412" s="109">
        <v>2018</v>
      </c>
      <c r="G412" s="110">
        <v>44389</v>
      </c>
      <c r="H412" s="109">
        <f t="shared" si="38"/>
        <v>3</v>
      </c>
      <c r="I412" s="109">
        <v>3</v>
      </c>
      <c r="J412" s="111">
        <f t="shared" si="39"/>
        <v>0.31666666666666665</v>
      </c>
      <c r="K412" s="112">
        <v>40000</v>
      </c>
      <c r="L412" s="112">
        <v>4748.87</v>
      </c>
      <c r="M412" s="121">
        <v>0.02</v>
      </c>
      <c r="N412" s="112">
        <f t="shared" si="40"/>
        <v>40800</v>
      </c>
      <c r="O412" s="112">
        <f t="shared" si="41"/>
        <v>38760</v>
      </c>
      <c r="P412" s="114">
        <f t="shared" si="42"/>
        <v>2040</v>
      </c>
      <c r="Q412" s="115">
        <f t="shared" si="43"/>
        <v>2040</v>
      </c>
    </row>
    <row r="413" spans="2:17" x14ac:dyDescent="0.25">
      <c r="B413" s="120">
        <v>411</v>
      </c>
      <c r="C413" s="109" t="s">
        <v>6465</v>
      </c>
      <c r="D413" s="109">
        <v>1200141020</v>
      </c>
      <c r="E413" s="108" t="s">
        <v>3367</v>
      </c>
      <c r="F413" s="109">
        <v>2018</v>
      </c>
      <c r="G413" s="110">
        <v>44389</v>
      </c>
      <c r="H413" s="109">
        <f t="shared" si="38"/>
        <v>3</v>
      </c>
      <c r="I413" s="109">
        <v>3</v>
      </c>
      <c r="J413" s="111">
        <f t="shared" si="39"/>
        <v>0.31666666666666665</v>
      </c>
      <c r="K413" s="112">
        <v>26448</v>
      </c>
      <c r="L413" s="112">
        <v>169.07</v>
      </c>
      <c r="M413" s="121">
        <v>0.02</v>
      </c>
      <c r="N413" s="112">
        <f t="shared" si="40"/>
        <v>26976.959999999999</v>
      </c>
      <c r="O413" s="112">
        <f t="shared" si="41"/>
        <v>25628.111999999997</v>
      </c>
      <c r="P413" s="114">
        <f t="shared" si="42"/>
        <v>1348.8480000000018</v>
      </c>
      <c r="Q413" s="115">
        <f t="shared" si="43"/>
        <v>1348.8480000000018</v>
      </c>
    </row>
    <row r="414" spans="2:17" x14ac:dyDescent="0.25">
      <c r="B414" s="120">
        <v>412</v>
      </c>
      <c r="C414" s="109" t="s">
        <v>6465</v>
      </c>
      <c r="D414" s="109">
        <v>1200142470</v>
      </c>
      <c r="E414" s="108" t="s">
        <v>3368</v>
      </c>
      <c r="F414" s="109">
        <v>2018</v>
      </c>
      <c r="G414" s="110">
        <v>44389</v>
      </c>
      <c r="H414" s="109">
        <f t="shared" si="38"/>
        <v>3</v>
      </c>
      <c r="I414" s="109">
        <v>3</v>
      </c>
      <c r="J414" s="111">
        <f t="shared" si="39"/>
        <v>0.31666666666666665</v>
      </c>
      <c r="K414" s="112">
        <v>13000</v>
      </c>
      <c r="L414" s="112">
        <v>1377.18</v>
      </c>
      <c r="M414" s="121">
        <v>0.02</v>
      </c>
      <c r="N414" s="112">
        <f t="shared" si="40"/>
        <v>13260</v>
      </c>
      <c r="O414" s="112">
        <f t="shared" si="41"/>
        <v>12597</v>
      </c>
      <c r="P414" s="114">
        <f t="shared" si="42"/>
        <v>663</v>
      </c>
      <c r="Q414" s="115">
        <f t="shared" si="43"/>
        <v>663</v>
      </c>
    </row>
    <row r="415" spans="2:17" x14ac:dyDescent="0.25">
      <c r="B415" s="120">
        <v>413</v>
      </c>
      <c r="C415" s="109" t="s">
        <v>6465</v>
      </c>
      <c r="D415" s="109">
        <v>1200145350</v>
      </c>
      <c r="E415" s="108" t="s">
        <v>3369</v>
      </c>
      <c r="F415" s="109">
        <v>2019</v>
      </c>
      <c r="G415" s="110">
        <v>44389</v>
      </c>
      <c r="H415" s="109">
        <f t="shared" si="38"/>
        <v>2</v>
      </c>
      <c r="I415" s="109">
        <v>3</v>
      </c>
      <c r="J415" s="111">
        <f t="shared" si="39"/>
        <v>0.31666666666666665</v>
      </c>
      <c r="K415" s="112">
        <v>1990576.4</v>
      </c>
      <c r="L415" s="112">
        <v>532638.24</v>
      </c>
      <c r="M415" s="121">
        <v>0</v>
      </c>
      <c r="N415" s="112">
        <f t="shared" si="40"/>
        <v>1990576.4</v>
      </c>
      <c r="O415" s="112">
        <f t="shared" si="41"/>
        <v>1260698.3866666665</v>
      </c>
      <c r="P415" s="114">
        <f t="shared" si="42"/>
        <v>729878.01333333342</v>
      </c>
      <c r="Q415" s="115">
        <f t="shared" si="43"/>
        <v>656890.21200000006</v>
      </c>
    </row>
    <row r="416" spans="2:17" x14ac:dyDescent="0.25">
      <c r="B416" s="120">
        <v>414</v>
      </c>
      <c r="C416" s="109" t="s">
        <v>6465</v>
      </c>
      <c r="D416" s="109">
        <v>1200139930</v>
      </c>
      <c r="E416" s="108" t="s">
        <v>3370</v>
      </c>
      <c r="F416" s="109">
        <v>2019</v>
      </c>
      <c r="G416" s="110">
        <v>44389</v>
      </c>
      <c r="H416" s="109">
        <f t="shared" si="38"/>
        <v>2</v>
      </c>
      <c r="I416" s="109">
        <v>3</v>
      </c>
      <c r="J416" s="111">
        <f t="shared" si="39"/>
        <v>0.31666666666666665</v>
      </c>
      <c r="K416" s="112">
        <v>1739178</v>
      </c>
      <c r="L416" s="112">
        <v>479742.04</v>
      </c>
      <c r="M416" s="121">
        <v>0</v>
      </c>
      <c r="N416" s="112">
        <f t="shared" si="40"/>
        <v>1739178</v>
      </c>
      <c r="O416" s="112">
        <f t="shared" si="41"/>
        <v>1101479.3999999999</v>
      </c>
      <c r="P416" s="114">
        <f t="shared" si="42"/>
        <v>637698.60000000009</v>
      </c>
      <c r="Q416" s="115">
        <f t="shared" si="43"/>
        <v>573928.74000000011</v>
      </c>
    </row>
    <row r="417" spans="2:17" x14ac:dyDescent="0.25">
      <c r="B417" s="120">
        <v>415</v>
      </c>
      <c r="C417" s="109" t="s">
        <v>6465</v>
      </c>
      <c r="D417" s="109">
        <v>1200148640</v>
      </c>
      <c r="E417" s="108" t="s">
        <v>3371</v>
      </c>
      <c r="F417" s="109">
        <v>2019</v>
      </c>
      <c r="G417" s="110">
        <v>44389</v>
      </c>
      <c r="H417" s="109">
        <f t="shared" si="38"/>
        <v>2</v>
      </c>
      <c r="I417" s="109">
        <v>3</v>
      </c>
      <c r="J417" s="111">
        <f t="shared" si="39"/>
        <v>0.31666666666666665</v>
      </c>
      <c r="K417" s="112">
        <v>1384678.3</v>
      </c>
      <c r="L417" s="112">
        <v>332575.71000000002</v>
      </c>
      <c r="M417" s="121">
        <v>0</v>
      </c>
      <c r="N417" s="112">
        <f t="shared" si="40"/>
        <v>1384678.3</v>
      </c>
      <c r="O417" s="112">
        <f t="shared" si="41"/>
        <v>876962.92333333334</v>
      </c>
      <c r="P417" s="114">
        <f t="shared" si="42"/>
        <v>507715.37666666671</v>
      </c>
      <c r="Q417" s="115">
        <f t="shared" si="43"/>
        <v>456943.83900000004</v>
      </c>
    </row>
    <row r="418" spans="2:17" x14ac:dyDescent="0.25">
      <c r="B418" s="120">
        <v>416</v>
      </c>
      <c r="C418" s="109" t="s">
        <v>6465</v>
      </c>
      <c r="D418" s="109">
        <v>1200142730</v>
      </c>
      <c r="E418" s="108" t="s">
        <v>3372</v>
      </c>
      <c r="F418" s="109">
        <v>2019</v>
      </c>
      <c r="G418" s="110">
        <v>44389</v>
      </c>
      <c r="H418" s="109">
        <f t="shared" si="38"/>
        <v>2</v>
      </c>
      <c r="I418" s="109">
        <v>3</v>
      </c>
      <c r="J418" s="111">
        <f t="shared" si="39"/>
        <v>0.31666666666666665</v>
      </c>
      <c r="K418" s="112">
        <v>1334149.6000000001</v>
      </c>
      <c r="L418" s="112">
        <v>302163.53000000003</v>
      </c>
      <c r="M418" s="121">
        <v>0</v>
      </c>
      <c r="N418" s="112">
        <f t="shared" si="40"/>
        <v>1334149.6000000001</v>
      </c>
      <c r="O418" s="112">
        <f t="shared" si="41"/>
        <v>844961.41333333333</v>
      </c>
      <c r="P418" s="114">
        <f t="shared" si="42"/>
        <v>489188.18666666676</v>
      </c>
      <c r="Q418" s="115">
        <f t="shared" si="43"/>
        <v>440269.36800000007</v>
      </c>
    </row>
    <row r="419" spans="2:17" x14ac:dyDescent="0.25">
      <c r="B419" s="120">
        <v>417</v>
      </c>
      <c r="C419" s="109" t="s">
        <v>6465</v>
      </c>
      <c r="D419" s="109">
        <v>1200142550</v>
      </c>
      <c r="E419" s="108" t="s">
        <v>3373</v>
      </c>
      <c r="F419" s="109">
        <v>2019</v>
      </c>
      <c r="G419" s="110">
        <v>44389</v>
      </c>
      <c r="H419" s="109">
        <f t="shared" si="38"/>
        <v>2</v>
      </c>
      <c r="I419" s="109">
        <v>3</v>
      </c>
      <c r="J419" s="111">
        <f t="shared" si="39"/>
        <v>0.31666666666666665</v>
      </c>
      <c r="K419" s="112">
        <v>1030000</v>
      </c>
      <c r="L419" s="112">
        <v>421974.37</v>
      </c>
      <c r="M419" s="121">
        <v>0</v>
      </c>
      <c r="N419" s="112">
        <f t="shared" si="40"/>
        <v>1030000</v>
      </c>
      <c r="O419" s="112">
        <f t="shared" si="41"/>
        <v>652333.33333333326</v>
      </c>
      <c r="P419" s="114">
        <f t="shared" si="42"/>
        <v>377666.66666666674</v>
      </c>
      <c r="Q419" s="115">
        <f t="shared" si="43"/>
        <v>339900.00000000006</v>
      </c>
    </row>
    <row r="420" spans="2:17" x14ac:dyDescent="0.25">
      <c r="B420" s="120">
        <v>418</v>
      </c>
      <c r="C420" s="109" t="s">
        <v>6465</v>
      </c>
      <c r="D420" s="109">
        <v>1200141130</v>
      </c>
      <c r="E420" s="108" t="s">
        <v>3374</v>
      </c>
      <c r="F420" s="109">
        <v>2019</v>
      </c>
      <c r="G420" s="110">
        <v>44389</v>
      </c>
      <c r="H420" s="109">
        <f t="shared" si="38"/>
        <v>2</v>
      </c>
      <c r="I420" s="109">
        <v>3</v>
      </c>
      <c r="J420" s="111">
        <f t="shared" si="39"/>
        <v>0.31666666666666665</v>
      </c>
      <c r="K420" s="112">
        <v>990000</v>
      </c>
      <c r="L420" s="112">
        <v>275797</v>
      </c>
      <c r="M420" s="121">
        <v>0</v>
      </c>
      <c r="N420" s="112">
        <f t="shared" si="40"/>
        <v>990000</v>
      </c>
      <c r="O420" s="112">
        <f t="shared" si="41"/>
        <v>627000</v>
      </c>
      <c r="P420" s="114">
        <f t="shared" si="42"/>
        <v>363000</v>
      </c>
      <c r="Q420" s="115">
        <f t="shared" si="43"/>
        <v>326700</v>
      </c>
    </row>
    <row r="421" spans="2:17" x14ac:dyDescent="0.25">
      <c r="B421" s="120">
        <v>419</v>
      </c>
      <c r="C421" s="109" t="s">
        <v>6465</v>
      </c>
      <c r="D421" s="109">
        <v>1200145860</v>
      </c>
      <c r="E421" s="108" t="s">
        <v>3375</v>
      </c>
      <c r="F421" s="109">
        <v>2019</v>
      </c>
      <c r="G421" s="110">
        <v>44389</v>
      </c>
      <c r="H421" s="109">
        <f t="shared" si="38"/>
        <v>2</v>
      </c>
      <c r="I421" s="109">
        <v>3</v>
      </c>
      <c r="J421" s="111">
        <f t="shared" si="39"/>
        <v>0.31666666666666665</v>
      </c>
      <c r="K421" s="112">
        <v>961087.6</v>
      </c>
      <c r="L421" s="112">
        <v>206260.8</v>
      </c>
      <c r="M421" s="121">
        <v>0</v>
      </c>
      <c r="N421" s="112">
        <f t="shared" si="40"/>
        <v>961087.6</v>
      </c>
      <c r="O421" s="112">
        <f t="shared" si="41"/>
        <v>608688.81333333324</v>
      </c>
      <c r="P421" s="114">
        <f t="shared" si="42"/>
        <v>352398.78666666674</v>
      </c>
      <c r="Q421" s="115">
        <f t="shared" si="43"/>
        <v>317158.90800000005</v>
      </c>
    </row>
    <row r="422" spans="2:17" x14ac:dyDescent="0.25">
      <c r="B422" s="120">
        <v>420</v>
      </c>
      <c r="C422" s="109" t="s">
        <v>6465</v>
      </c>
      <c r="D422" s="109">
        <v>1200145870</v>
      </c>
      <c r="E422" s="108" t="s">
        <v>3375</v>
      </c>
      <c r="F422" s="109">
        <v>2019</v>
      </c>
      <c r="G422" s="110">
        <v>44389</v>
      </c>
      <c r="H422" s="109">
        <f t="shared" si="38"/>
        <v>2</v>
      </c>
      <c r="I422" s="109">
        <v>3</v>
      </c>
      <c r="J422" s="111">
        <f t="shared" si="39"/>
        <v>0.31666666666666665</v>
      </c>
      <c r="K422" s="112">
        <v>700085.76000000001</v>
      </c>
      <c r="L422" s="112">
        <v>150246.72</v>
      </c>
      <c r="M422" s="121">
        <v>0</v>
      </c>
      <c r="N422" s="112">
        <f t="shared" si="40"/>
        <v>700085.76000000001</v>
      </c>
      <c r="O422" s="112">
        <f t="shared" si="41"/>
        <v>443387.64799999999</v>
      </c>
      <c r="P422" s="114">
        <f t="shared" si="42"/>
        <v>256698.11200000002</v>
      </c>
      <c r="Q422" s="115">
        <f t="shared" si="43"/>
        <v>231028.30080000003</v>
      </c>
    </row>
    <row r="423" spans="2:17" x14ac:dyDescent="0.25">
      <c r="B423" s="120">
        <v>421</v>
      </c>
      <c r="C423" s="109" t="s">
        <v>6465</v>
      </c>
      <c r="D423" s="109">
        <v>1200160200</v>
      </c>
      <c r="E423" s="108" t="s">
        <v>3376</v>
      </c>
      <c r="F423" s="109">
        <v>2019</v>
      </c>
      <c r="G423" s="110">
        <v>44389</v>
      </c>
      <c r="H423" s="109">
        <f t="shared" si="38"/>
        <v>2</v>
      </c>
      <c r="I423" s="109">
        <v>3</v>
      </c>
      <c r="J423" s="111">
        <f t="shared" si="39"/>
        <v>0.31666666666666665</v>
      </c>
      <c r="K423" s="112">
        <v>647814</v>
      </c>
      <c r="L423" s="112">
        <v>307878.53999999998</v>
      </c>
      <c r="M423" s="121">
        <v>0</v>
      </c>
      <c r="N423" s="112">
        <f t="shared" si="40"/>
        <v>647814</v>
      </c>
      <c r="O423" s="112">
        <f t="shared" si="41"/>
        <v>410282.19999999995</v>
      </c>
      <c r="P423" s="114">
        <f t="shared" si="42"/>
        <v>237531.80000000005</v>
      </c>
      <c r="Q423" s="115">
        <f t="shared" si="43"/>
        <v>213778.62000000005</v>
      </c>
    </row>
    <row r="424" spans="2:17" x14ac:dyDescent="0.25">
      <c r="B424" s="120">
        <v>422</v>
      </c>
      <c r="C424" s="109" t="s">
        <v>6465</v>
      </c>
      <c r="D424" s="109">
        <v>1200146480</v>
      </c>
      <c r="E424" s="108" t="s">
        <v>3377</v>
      </c>
      <c r="F424" s="109">
        <v>2019</v>
      </c>
      <c r="G424" s="110">
        <v>44389</v>
      </c>
      <c r="H424" s="109">
        <f t="shared" si="38"/>
        <v>2</v>
      </c>
      <c r="I424" s="109">
        <v>3</v>
      </c>
      <c r="J424" s="111">
        <f t="shared" si="39"/>
        <v>0.31666666666666665</v>
      </c>
      <c r="K424" s="112">
        <v>624000</v>
      </c>
      <c r="L424" s="112">
        <v>273544.5</v>
      </c>
      <c r="M424" s="121">
        <v>0</v>
      </c>
      <c r="N424" s="112">
        <f t="shared" si="40"/>
        <v>624000</v>
      </c>
      <c r="O424" s="112">
        <f t="shared" si="41"/>
        <v>395200</v>
      </c>
      <c r="P424" s="114">
        <f t="shared" si="42"/>
        <v>228800</v>
      </c>
      <c r="Q424" s="115">
        <f t="shared" si="43"/>
        <v>205920</v>
      </c>
    </row>
    <row r="425" spans="2:17" x14ac:dyDescent="0.25">
      <c r="B425" s="120">
        <v>423</v>
      </c>
      <c r="C425" s="109" t="s">
        <v>6465</v>
      </c>
      <c r="D425" s="109">
        <v>1200146910</v>
      </c>
      <c r="E425" s="108" t="s">
        <v>3378</v>
      </c>
      <c r="F425" s="109">
        <v>2019</v>
      </c>
      <c r="G425" s="110">
        <v>44389</v>
      </c>
      <c r="H425" s="109">
        <f t="shared" si="38"/>
        <v>2</v>
      </c>
      <c r="I425" s="109">
        <v>3</v>
      </c>
      <c r="J425" s="111">
        <f t="shared" si="39"/>
        <v>0.31666666666666665</v>
      </c>
      <c r="K425" s="112">
        <v>613366.43000000005</v>
      </c>
      <c r="L425" s="112">
        <v>145639.51999999999</v>
      </c>
      <c r="M425" s="121">
        <v>0</v>
      </c>
      <c r="N425" s="112">
        <f t="shared" si="40"/>
        <v>613366.43000000005</v>
      </c>
      <c r="O425" s="112">
        <f t="shared" si="41"/>
        <v>388465.40566666669</v>
      </c>
      <c r="P425" s="114">
        <f t="shared" si="42"/>
        <v>224901.02433333336</v>
      </c>
      <c r="Q425" s="115">
        <f t="shared" si="43"/>
        <v>202410.92190000004</v>
      </c>
    </row>
    <row r="426" spans="2:17" x14ac:dyDescent="0.25">
      <c r="B426" s="120">
        <v>424</v>
      </c>
      <c r="C426" s="109" t="s">
        <v>6465</v>
      </c>
      <c r="D426" s="109">
        <v>1200149150</v>
      </c>
      <c r="E426" s="108" t="s">
        <v>3379</v>
      </c>
      <c r="F426" s="109">
        <v>2019</v>
      </c>
      <c r="G426" s="110">
        <v>44389</v>
      </c>
      <c r="H426" s="109">
        <f t="shared" si="38"/>
        <v>2</v>
      </c>
      <c r="I426" s="109">
        <v>3</v>
      </c>
      <c r="J426" s="111">
        <f t="shared" si="39"/>
        <v>0.31666666666666665</v>
      </c>
      <c r="K426" s="112">
        <v>340000</v>
      </c>
      <c r="L426" s="112">
        <v>97489.24</v>
      </c>
      <c r="M426" s="121">
        <v>0</v>
      </c>
      <c r="N426" s="112">
        <f t="shared" si="40"/>
        <v>340000</v>
      </c>
      <c r="O426" s="112">
        <f t="shared" si="41"/>
        <v>215333.33333333331</v>
      </c>
      <c r="P426" s="114">
        <f t="shared" si="42"/>
        <v>124666.66666666669</v>
      </c>
      <c r="Q426" s="115">
        <f t="shared" si="43"/>
        <v>112200.00000000001</v>
      </c>
    </row>
    <row r="427" spans="2:17" x14ac:dyDescent="0.25">
      <c r="B427" s="120">
        <v>425</v>
      </c>
      <c r="C427" s="109" t="s">
        <v>6465</v>
      </c>
      <c r="D427" s="109">
        <v>1200158310</v>
      </c>
      <c r="E427" s="108" t="s">
        <v>3380</v>
      </c>
      <c r="F427" s="109">
        <v>2019</v>
      </c>
      <c r="G427" s="110">
        <v>44389</v>
      </c>
      <c r="H427" s="109">
        <f t="shared" si="38"/>
        <v>2</v>
      </c>
      <c r="I427" s="109">
        <v>3</v>
      </c>
      <c r="J427" s="111">
        <f t="shared" si="39"/>
        <v>0.31666666666666665</v>
      </c>
      <c r="K427" s="112">
        <v>244450</v>
      </c>
      <c r="L427" s="112">
        <v>77438.759999999995</v>
      </c>
      <c r="M427" s="121">
        <v>0</v>
      </c>
      <c r="N427" s="112">
        <f t="shared" si="40"/>
        <v>244450</v>
      </c>
      <c r="O427" s="112">
        <f t="shared" si="41"/>
        <v>154818.33333333331</v>
      </c>
      <c r="P427" s="114">
        <f t="shared" si="42"/>
        <v>89631.666666666686</v>
      </c>
      <c r="Q427" s="115">
        <f t="shared" si="43"/>
        <v>80668.500000000015</v>
      </c>
    </row>
    <row r="428" spans="2:17" x14ac:dyDescent="0.25">
      <c r="B428" s="120">
        <v>426</v>
      </c>
      <c r="C428" s="109" t="s">
        <v>6465</v>
      </c>
      <c r="D428" s="109">
        <v>1200160910</v>
      </c>
      <c r="E428" s="108" t="s">
        <v>3381</v>
      </c>
      <c r="F428" s="109">
        <v>2019</v>
      </c>
      <c r="G428" s="110">
        <v>44389</v>
      </c>
      <c r="H428" s="109">
        <f t="shared" si="38"/>
        <v>2</v>
      </c>
      <c r="I428" s="109">
        <v>3</v>
      </c>
      <c r="J428" s="111">
        <f t="shared" si="39"/>
        <v>0.31666666666666665</v>
      </c>
      <c r="K428" s="112">
        <v>241100.5</v>
      </c>
      <c r="L428" s="112">
        <v>162740.91</v>
      </c>
      <c r="M428" s="121">
        <v>0</v>
      </c>
      <c r="N428" s="112">
        <f t="shared" si="40"/>
        <v>241100.5</v>
      </c>
      <c r="O428" s="112">
        <f t="shared" si="41"/>
        <v>152696.98333333334</v>
      </c>
      <c r="P428" s="114">
        <f t="shared" si="42"/>
        <v>88403.516666666663</v>
      </c>
      <c r="Q428" s="115">
        <f t="shared" si="43"/>
        <v>79563.164999999994</v>
      </c>
    </row>
    <row r="429" spans="2:17" x14ac:dyDescent="0.25">
      <c r="B429" s="120">
        <v>427</v>
      </c>
      <c r="C429" s="109" t="s">
        <v>6465</v>
      </c>
      <c r="D429" s="109">
        <v>1200158320</v>
      </c>
      <c r="E429" s="108" t="s">
        <v>3380</v>
      </c>
      <c r="F429" s="109">
        <v>2019</v>
      </c>
      <c r="G429" s="110">
        <v>44389</v>
      </c>
      <c r="H429" s="109">
        <f t="shared" si="38"/>
        <v>2</v>
      </c>
      <c r="I429" s="109">
        <v>3</v>
      </c>
      <c r="J429" s="111">
        <f t="shared" si="39"/>
        <v>0.31666666666666665</v>
      </c>
      <c r="K429" s="112">
        <v>219450</v>
      </c>
      <c r="L429" s="112">
        <v>69519.06</v>
      </c>
      <c r="M429" s="121">
        <v>0</v>
      </c>
      <c r="N429" s="112">
        <f t="shared" si="40"/>
        <v>219450</v>
      </c>
      <c r="O429" s="112">
        <f t="shared" si="41"/>
        <v>138985</v>
      </c>
      <c r="P429" s="114">
        <f t="shared" si="42"/>
        <v>80465</v>
      </c>
      <c r="Q429" s="115">
        <f t="shared" si="43"/>
        <v>72418.5</v>
      </c>
    </row>
    <row r="430" spans="2:17" x14ac:dyDescent="0.25">
      <c r="B430" s="120">
        <v>428</v>
      </c>
      <c r="C430" s="109" t="s">
        <v>6465</v>
      </c>
      <c r="D430" s="109">
        <v>1200158330</v>
      </c>
      <c r="E430" s="108" t="s">
        <v>3380</v>
      </c>
      <c r="F430" s="109">
        <v>2019</v>
      </c>
      <c r="G430" s="110">
        <v>44389</v>
      </c>
      <c r="H430" s="109">
        <f t="shared" si="38"/>
        <v>2</v>
      </c>
      <c r="I430" s="109">
        <v>3</v>
      </c>
      <c r="J430" s="111">
        <f t="shared" si="39"/>
        <v>0.31666666666666665</v>
      </c>
      <c r="K430" s="112">
        <v>219450</v>
      </c>
      <c r="L430" s="112">
        <v>69519.06</v>
      </c>
      <c r="M430" s="121">
        <v>0</v>
      </c>
      <c r="N430" s="112">
        <f t="shared" si="40"/>
        <v>219450</v>
      </c>
      <c r="O430" s="112">
        <f t="shared" si="41"/>
        <v>138985</v>
      </c>
      <c r="P430" s="114">
        <f t="shared" si="42"/>
        <v>80465</v>
      </c>
      <c r="Q430" s="115">
        <f t="shared" si="43"/>
        <v>72418.5</v>
      </c>
    </row>
    <row r="431" spans="2:17" x14ac:dyDescent="0.25">
      <c r="B431" s="120">
        <v>429</v>
      </c>
      <c r="C431" s="109" t="s">
        <v>6465</v>
      </c>
      <c r="D431" s="109">
        <v>1200160940</v>
      </c>
      <c r="E431" s="108" t="s">
        <v>3382</v>
      </c>
      <c r="F431" s="109">
        <v>2019</v>
      </c>
      <c r="G431" s="110">
        <v>44389</v>
      </c>
      <c r="H431" s="109">
        <f t="shared" si="38"/>
        <v>2</v>
      </c>
      <c r="I431" s="109">
        <v>3</v>
      </c>
      <c r="J431" s="111">
        <f t="shared" si="39"/>
        <v>0.31666666666666665</v>
      </c>
      <c r="K431" s="112">
        <v>186805.85</v>
      </c>
      <c r="L431" s="112">
        <v>96266.74</v>
      </c>
      <c r="M431" s="121">
        <v>0</v>
      </c>
      <c r="N431" s="112">
        <f t="shared" si="40"/>
        <v>186805.85</v>
      </c>
      <c r="O431" s="112">
        <f t="shared" si="41"/>
        <v>118310.37166666666</v>
      </c>
      <c r="P431" s="114">
        <f t="shared" si="42"/>
        <v>68495.478333333347</v>
      </c>
      <c r="Q431" s="115">
        <f t="shared" si="43"/>
        <v>61645.930500000017</v>
      </c>
    </row>
    <row r="432" spans="2:17" x14ac:dyDescent="0.25">
      <c r="B432" s="120">
        <v>430</v>
      </c>
      <c r="C432" s="109" t="s">
        <v>6465</v>
      </c>
      <c r="D432" s="109">
        <v>1200149560</v>
      </c>
      <c r="E432" s="108" t="s">
        <v>3383</v>
      </c>
      <c r="F432" s="109">
        <v>2019</v>
      </c>
      <c r="G432" s="110">
        <v>44389</v>
      </c>
      <c r="H432" s="109">
        <f t="shared" si="38"/>
        <v>2</v>
      </c>
      <c r="I432" s="109">
        <v>3</v>
      </c>
      <c r="J432" s="111">
        <f t="shared" si="39"/>
        <v>0.31666666666666665</v>
      </c>
      <c r="K432" s="112">
        <v>180000</v>
      </c>
      <c r="L432" s="112">
        <v>63743.09</v>
      </c>
      <c r="M432" s="121">
        <v>0</v>
      </c>
      <c r="N432" s="112">
        <f t="shared" si="40"/>
        <v>180000</v>
      </c>
      <c r="O432" s="112">
        <f t="shared" si="41"/>
        <v>114000</v>
      </c>
      <c r="P432" s="114">
        <f t="shared" si="42"/>
        <v>66000</v>
      </c>
      <c r="Q432" s="115">
        <f t="shared" si="43"/>
        <v>59400</v>
      </c>
    </row>
    <row r="433" spans="2:17" x14ac:dyDescent="0.25">
      <c r="B433" s="120">
        <v>431</v>
      </c>
      <c r="C433" s="109" t="s">
        <v>6465</v>
      </c>
      <c r="D433" s="109">
        <v>1200159010</v>
      </c>
      <c r="E433" s="108" t="s">
        <v>3384</v>
      </c>
      <c r="F433" s="109">
        <v>2019</v>
      </c>
      <c r="G433" s="110">
        <v>44389</v>
      </c>
      <c r="H433" s="109">
        <f t="shared" si="38"/>
        <v>2</v>
      </c>
      <c r="I433" s="109">
        <v>3</v>
      </c>
      <c r="J433" s="111">
        <f t="shared" si="39"/>
        <v>0.31666666666666665</v>
      </c>
      <c r="K433" s="112">
        <v>160564</v>
      </c>
      <c r="L433" s="112">
        <v>62709.59</v>
      </c>
      <c r="M433" s="121">
        <v>0</v>
      </c>
      <c r="N433" s="112">
        <f t="shared" si="40"/>
        <v>160564</v>
      </c>
      <c r="O433" s="112">
        <f t="shared" si="41"/>
        <v>101690.53333333333</v>
      </c>
      <c r="P433" s="114">
        <f t="shared" si="42"/>
        <v>58873.466666666674</v>
      </c>
      <c r="Q433" s="115">
        <f t="shared" si="43"/>
        <v>52986.12000000001</v>
      </c>
    </row>
    <row r="434" spans="2:17" x14ac:dyDescent="0.25">
      <c r="B434" s="120">
        <v>432</v>
      </c>
      <c r="C434" s="109" t="s">
        <v>6465</v>
      </c>
      <c r="D434" s="109">
        <v>1200159000</v>
      </c>
      <c r="E434" s="108" t="s">
        <v>3385</v>
      </c>
      <c r="F434" s="109">
        <v>2019</v>
      </c>
      <c r="G434" s="110">
        <v>44389</v>
      </c>
      <c r="H434" s="109">
        <f t="shared" si="38"/>
        <v>2</v>
      </c>
      <c r="I434" s="109">
        <v>3</v>
      </c>
      <c r="J434" s="111">
        <f t="shared" si="39"/>
        <v>0.31666666666666665</v>
      </c>
      <c r="K434" s="112">
        <v>152032</v>
      </c>
      <c r="L434" s="112">
        <v>59377.35</v>
      </c>
      <c r="M434" s="121">
        <v>0</v>
      </c>
      <c r="N434" s="112">
        <f t="shared" si="40"/>
        <v>152032</v>
      </c>
      <c r="O434" s="112">
        <f t="shared" si="41"/>
        <v>96286.933333333334</v>
      </c>
      <c r="P434" s="114">
        <f t="shared" si="42"/>
        <v>55745.066666666666</v>
      </c>
      <c r="Q434" s="115">
        <f t="shared" si="43"/>
        <v>50170.559999999998</v>
      </c>
    </row>
    <row r="435" spans="2:17" x14ac:dyDescent="0.25">
      <c r="B435" s="120">
        <v>433</v>
      </c>
      <c r="C435" s="109" t="s">
        <v>6465</v>
      </c>
      <c r="D435" s="109">
        <v>1200148630</v>
      </c>
      <c r="E435" s="108" t="s">
        <v>3386</v>
      </c>
      <c r="F435" s="109">
        <v>2019</v>
      </c>
      <c r="G435" s="110">
        <v>44389</v>
      </c>
      <c r="H435" s="109">
        <f t="shared" si="38"/>
        <v>2</v>
      </c>
      <c r="I435" s="109">
        <v>3</v>
      </c>
      <c r="J435" s="111">
        <f t="shared" si="39"/>
        <v>0.31666666666666665</v>
      </c>
      <c r="K435" s="112">
        <v>95520</v>
      </c>
      <c r="L435" s="112">
        <v>21110.35</v>
      </c>
      <c r="M435" s="121">
        <v>0</v>
      </c>
      <c r="N435" s="112">
        <f t="shared" si="40"/>
        <v>95520</v>
      </c>
      <c r="O435" s="112">
        <f t="shared" si="41"/>
        <v>60496</v>
      </c>
      <c r="P435" s="114">
        <f t="shared" si="42"/>
        <v>35024</v>
      </c>
      <c r="Q435" s="115">
        <f t="shared" si="43"/>
        <v>31521.600000000002</v>
      </c>
    </row>
    <row r="436" spans="2:17" x14ac:dyDescent="0.25">
      <c r="B436" s="120">
        <v>434</v>
      </c>
      <c r="C436" s="109" t="s">
        <v>6465</v>
      </c>
      <c r="D436" s="109">
        <v>1200145520</v>
      </c>
      <c r="E436" s="108" t="s">
        <v>3387</v>
      </c>
      <c r="F436" s="109">
        <v>2019</v>
      </c>
      <c r="G436" s="110">
        <v>44389</v>
      </c>
      <c r="H436" s="109">
        <f t="shared" si="38"/>
        <v>2</v>
      </c>
      <c r="I436" s="109">
        <v>3</v>
      </c>
      <c r="J436" s="111">
        <f t="shared" si="39"/>
        <v>0.31666666666666665</v>
      </c>
      <c r="K436" s="112">
        <v>85000</v>
      </c>
      <c r="L436" s="112">
        <v>45789.95</v>
      </c>
      <c r="M436" s="121">
        <v>0</v>
      </c>
      <c r="N436" s="112">
        <f t="shared" si="40"/>
        <v>85000</v>
      </c>
      <c r="O436" s="112">
        <f t="shared" si="41"/>
        <v>53833.333333333328</v>
      </c>
      <c r="P436" s="114">
        <f t="shared" si="42"/>
        <v>31166.666666666672</v>
      </c>
      <c r="Q436" s="115">
        <f t="shared" si="43"/>
        <v>28050.000000000004</v>
      </c>
    </row>
    <row r="437" spans="2:17" x14ac:dyDescent="0.25">
      <c r="B437" s="120">
        <v>435</v>
      </c>
      <c r="C437" s="109" t="s">
        <v>6465</v>
      </c>
      <c r="D437" s="109">
        <v>1200145530</v>
      </c>
      <c r="E437" s="108" t="s">
        <v>3388</v>
      </c>
      <c r="F437" s="109">
        <v>2019</v>
      </c>
      <c r="G437" s="110">
        <v>44389</v>
      </c>
      <c r="H437" s="109">
        <f t="shared" si="38"/>
        <v>2</v>
      </c>
      <c r="I437" s="109">
        <v>3</v>
      </c>
      <c r="J437" s="111">
        <f t="shared" si="39"/>
        <v>0.31666666666666665</v>
      </c>
      <c r="K437" s="112">
        <v>75000</v>
      </c>
      <c r="L437" s="112">
        <v>16232.88</v>
      </c>
      <c r="M437" s="121">
        <v>0</v>
      </c>
      <c r="N437" s="112">
        <f t="shared" si="40"/>
        <v>75000</v>
      </c>
      <c r="O437" s="112">
        <f t="shared" si="41"/>
        <v>47500</v>
      </c>
      <c r="P437" s="114">
        <f t="shared" si="42"/>
        <v>27500</v>
      </c>
      <c r="Q437" s="115">
        <f t="shared" si="43"/>
        <v>24750</v>
      </c>
    </row>
    <row r="438" spans="2:17" x14ac:dyDescent="0.25">
      <c r="B438" s="120">
        <v>436</v>
      </c>
      <c r="C438" s="109" t="s">
        <v>6465</v>
      </c>
      <c r="D438" s="109">
        <v>1200149520</v>
      </c>
      <c r="E438" s="108" t="s">
        <v>3389</v>
      </c>
      <c r="F438" s="109">
        <v>2019</v>
      </c>
      <c r="G438" s="110">
        <v>44389</v>
      </c>
      <c r="H438" s="109">
        <f t="shared" si="38"/>
        <v>2</v>
      </c>
      <c r="I438" s="109">
        <v>3</v>
      </c>
      <c r="J438" s="111">
        <f t="shared" si="39"/>
        <v>0.31666666666666665</v>
      </c>
      <c r="K438" s="112">
        <v>57600</v>
      </c>
      <c r="L438" s="112">
        <v>15360</v>
      </c>
      <c r="M438" s="121">
        <v>0</v>
      </c>
      <c r="N438" s="112">
        <f t="shared" si="40"/>
        <v>57600</v>
      </c>
      <c r="O438" s="112">
        <f t="shared" si="41"/>
        <v>36480</v>
      </c>
      <c r="P438" s="114">
        <f t="shared" si="42"/>
        <v>21120</v>
      </c>
      <c r="Q438" s="115">
        <f t="shared" si="43"/>
        <v>19008</v>
      </c>
    </row>
    <row r="439" spans="2:17" x14ac:dyDescent="0.25">
      <c r="B439" s="120">
        <v>437</v>
      </c>
      <c r="C439" s="109" t="s">
        <v>6465</v>
      </c>
      <c r="D439" s="109">
        <v>1200160210</v>
      </c>
      <c r="E439" s="108" t="s">
        <v>3390</v>
      </c>
      <c r="F439" s="109">
        <v>2020</v>
      </c>
      <c r="G439" s="110">
        <v>44389</v>
      </c>
      <c r="H439" s="109">
        <f t="shared" si="38"/>
        <v>1</v>
      </c>
      <c r="I439" s="109">
        <v>3</v>
      </c>
      <c r="J439" s="111">
        <f t="shared" si="39"/>
        <v>0.31666666666666665</v>
      </c>
      <c r="K439" s="112">
        <v>3248158.24</v>
      </c>
      <c r="L439" s="112">
        <v>1880952.46</v>
      </c>
      <c r="M439" s="121">
        <v>0</v>
      </c>
      <c r="N439" s="112">
        <f t="shared" si="40"/>
        <v>3248158.24</v>
      </c>
      <c r="O439" s="112">
        <f t="shared" si="41"/>
        <v>1028583.4426666667</v>
      </c>
      <c r="P439" s="114">
        <f t="shared" si="42"/>
        <v>2219574.7973333336</v>
      </c>
      <c r="Q439" s="115">
        <f t="shared" si="43"/>
        <v>1997617.3176000004</v>
      </c>
    </row>
    <row r="440" spans="2:17" x14ac:dyDescent="0.25">
      <c r="B440" s="120">
        <v>438</v>
      </c>
      <c r="C440" s="109" t="s">
        <v>6465</v>
      </c>
      <c r="D440" s="109">
        <v>1200165450</v>
      </c>
      <c r="E440" s="108" t="s">
        <v>3391</v>
      </c>
      <c r="F440" s="109">
        <v>2020</v>
      </c>
      <c r="G440" s="110">
        <v>44389</v>
      </c>
      <c r="H440" s="109">
        <f t="shared" si="38"/>
        <v>1</v>
      </c>
      <c r="I440" s="109">
        <v>3</v>
      </c>
      <c r="J440" s="111">
        <f t="shared" si="39"/>
        <v>0.31666666666666665</v>
      </c>
      <c r="K440" s="112">
        <v>1986319.44</v>
      </c>
      <c r="L440" s="112">
        <v>1569101.66</v>
      </c>
      <c r="M440" s="121">
        <v>0</v>
      </c>
      <c r="N440" s="112">
        <f t="shared" si="40"/>
        <v>1986319.44</v>
      </c>
      <c r="O440" s="112">
        <f t="shared" si="41"/>
        <v>629001.15599999996</v>
      </c>
      <c r="P440" s="114">
        <f t="shared" si="42"/>
        <v>1357318.284</v>
      </c>
      <c r="Q440" s="115">
        <f t="shared" si="43"/>
        <v>1221586.4556</v>
      </c>
    </row>
    <row r="441" spans="2:17" x14ac:dyDescent="0.25">
      <c r="B441" s="120">
        <v>439</v>
      </c>
      <c r="C441" s="109" t="s">
        <v>6465</v>
      </c>
      <c r="D441" s="109">
        <v>1200161800</v>
      </c>
      <c r="E441" s="108" t="s">
        <v>3392</v>
      </c>
      <c r="F441" s="109">
        <v>2020</v>
      </c>
      <c r="G441" s="110">
        <v>44389</v>
      </c>
      <c r="H441" s="109">
        <f t="shared" si="38"/>
        <v>1</v>
      </c>
      <c r="I441" s="109">
        <v>3</v>
      </c>
      <c r="J441" s="111">
        <f t="shared" si="39"/>
        <v>0.31666666666666665</v>
      </c>
      <c r="K441" s="112">
        <v>1350000</v>
      </c>
      <c r="L441" s="112">
        <v>823565.01</v>
      </c>
      <c r="M441" s="121">
        <v>0</v>
      </c>
      <c r="N441" s="112">
        <f t="shared" si="40"/>
        <v>1350000</v>
      </c>
      <c r="O441" s="112">
        <f t="shared" si="41"/>
        <v>427500</v>
      </c>
      <c r="P441" s="114">
        <f t="shared" si="42"/>
        <v>922500</v>
      </c>
      <c r="Q441" s="115">
        <f t="shared" si="43"/>
        <v>830250</v>
      </c>
    </row>
    <row r="442" spans="2:17" x14ac:dyDescent="0.25">
      <c r="B442" s="120">
        <v>440</v>
      </c>
      <c r="C442" s="109" t="s">
        <v>6465</v>
      </c>
      <c r="D442" s="109">
        <v>1200161720</v>
      </c>
      <c r="E442" s="108" t="s">
        <v>3393</v>
      </c>
      <c r="F442" s="109">
        <v>2020</v>
      </c>
      <c r="G442" s="110">
        <v>44389</v>
      </c>
      <c r="H442" s="109">
        <f t="shared" si="38"/>
        <v>1</v>
      </c>
      <c r="I442" s="109">
        <v>3</v>
      </c>
      <c r="J442" s="111">
        <f t="shared" si="39"/>
        <v>0.31666666666666665</v>
      </c>
      <c r="K442" s="112">
        <v>650000</v>
      </c>
      <c r="L442" s="112">
        <v>467762.55</v>
      </c>
      <c r="M442" s="121">
        <v>0</v>
      </c>
      <c r="N442" s="112">
        <f t="shared" si="40"/>
        <v>650000</v>
      </c>
      <c r="O442" s="112">
        <f t="shared" si="41"/>
        <v>205833.33333333331</v>
      </c>
      <c r="P442" s="114">
        <f t="shared" si="42"/>
        <v>444166.66666666669</v>
      </c>
      <c r="Q442" s="115">
        <f t="shared" si="43"/>
        <v>399750</v>
      </c>
    </row>
    <row r="443" spans="2:17" x14ac:dyDescent="0.25">
      <c r="B443" s="120">
        <v>441</v>
      </c>
      <c r="C443" s="109" t="s">
        <v>6465</v>
      </c>
      <c r="D443" s="109">
        <v>1200166010</v>
      </c>
      <c r="E443" s="108" t="s">
        <v>3394</v>
      </c>
      <c r="F443" s="109">
        <v>2020</v>
      </c>
      <c r="G443" s="110">
        <v>44389</v>
      </c>
      <c r="H443" s="109">
        <f t="shared" si="38"/>
        <v>1</v>
      </c>
      <c r="I443" s="109">
        <v>3</v>
      </c>
      <c r="J443" s="111">
        <f t="shared" si="39"/>
        <v>0.31666666666666665</v>
      </c>
      <c r="K443" s="112">
        <v>75000</v>
      </c>
      <c r="L443" s="112">
        <v>54520.55</v>
      </c>
      <c r="M443" s="121">
        <v>0</v>
      </c>
      <c r="N443" s="112">
        <f t="shared" si="40"/>
        <v>75000</v>
      </c>
      <c r="O443" s="112">
        <f t="shared" si="41"/>
        <v>23750</v>
      </c>
      <c r="P443" s="114">
        <f t="shared" si="42"/>
        <v>51250</v>
      </c>
      <c r="Q443" s="115">
        <f t="shared" si="43"/>
        <v>46125</v>
      </c>
    </row>
    <row r="444" spans="2:17" x14ac:dyDescent="0.25">
      <c r="B444" s="120">
        <v>442</v>
      </c>
      <c r="C444" s="109" t="s">
        <v>6465</v>
      </c>
      <c r="D444" s="109">
        <v>1200166520</v>
      </c>
      <c r="E444" s="108" t="s">
        <v>3395</v>
      </c>
      <c r="F444" s="109">
        <v>2020</v>
      </c>
      <c r="G444" s="110">
        <v>44389</v>
      </c>
      <c r="H444" s="109">
        <f t="shared" si="38"/>
        <v>1</v>
      </c>
      <c r="I444" s="109">
        <v>3</v>
      </c>
      <c r="J444" s="111">
        <f t="shared" si="39"/>
        <v>0.31666666666666665</v>
      </c>
      <c r="K444" s="112">
        <v>71100</v>
      </c>
      <c r="L444" s="112">
        <v>54996.99</v>
      </c>
      <c r="M444" s="121">
        <v>0</v>
      </c>
      <c r="N444" s="112">
        <f t="shared" si="40"/>
        <v>71100</v>
      </c>
      <c r="O444" s="112">
        <f t="shared" si="41"/>
        <v>22515</v>
      </c>
      <c r="P444" s="114">
        <f t="shared" si="42"/>
        <v>48585</v>
      </c>
      <c r="Q444" s="115">
        <f t="shared" si="43"/>
        <v>43726.5</v>
      </c>
    </row>
    <row r="445" spans="2:17" x14ac:dyDescent="0.25">
      <c r="B445" s="120">
        <v>443</v>
      </c>
      <c r="C445" s="109" t="s">
        <v>6465</v>
      </c>
      <c r="D445" s="109">
        <v>1200166530</v>
      </c>
      <c r="E445" s="108" t="s">
        <v>3396</v>
      </c>
      <c r="F445" s="109">
        <v>2021</v>
      </c>
      <c r="G445" s="110">
        <v>44389</v>
      </c>
      <c r="H445" s="109">
        <f t="shared" si="38"/>
        <v>0</v>
      </c>
      <c r="I445" s="109">
        <v>3</v>
      </c>
      <c r="J445" s="111">
        <f t="shared" si="39"/>
        <v>0.31666666666666665</v>
      </c>
      <c r="K445" s="112">
        <v>46750</v>
      </c>
      <c r="L445" s="112">
        <v>40772.83</v>
      </c>
      <c r="M445" s="121">
        <v>0</v>
      </c>
      <c r="N445" s="112">
        <f t="shared" si="40"/>
        <v>46750</v>
      </c>
      <c r="O445" s="112">
        <f t="shared" si="41"/>
        <v>0</v>
      </c>
      <c r="P445" s="114">
        <f t="shared" si="42"/>
        <v>46750</v>
      </c>
      <c r="Q445" s="115">
        <f t="shared" si="43"/>
        <v>42075</v>
      </c>
    </row>
    <row r="446" spans="2:17" x14ac:dyDescent="0.25">
      <c r="B446" s="120">
        <v>444</v>
      </c>
      <c r="C446" s="109" t="s">
        <v>6465</v>
      </c>
      <c r="D446" s="109">
        <v>1200169580</v>
      </c>
      <c r="E446" s="108" t="s">
        <v>3397</v>
      </c>
      <c r="F446" s="109">
        <v>2021</v>
      </c>
      <c r="G446" s="110">
        <v>44389</v>
      </c>
      <c r="H446" s="109">
        <f t="shared" si="38"/>
        <v>0</v>
      </c>
      <c r="I446" s="109">
        <v>10</v>
      </c>
      <c r="J446" s="111">
        <f t="shared" si="39"/>
        <v>9.5000000000000001E-2</v>
      </c>
      <c r="K446" s="112">
        <v>37150</v>
      </c>
      <c r="L446" s="112">
        <v>32502.01</v>
      </c>
      <c r="M446" s="121">
        <v>0</v>
      </c>
      <c r="N446" s="112">
        <f t="shared" si="40"/>
        <v>37150</v>
      </c>
      <c r="O446" s="112">
        <f t="shared" si="41"/>
        <v>0</v>
      </c>
      <c r="P446" s="114">
        <f t="shared" si="42"/>
        <v>37150</v>
      </c>
      <c r="Q446" s="115">
        <f t="shared" si="43"/>
        <v>33435</v>
      </c>
    </row>
    <row r="447" spans="2:17" s="14" customFormat="1" x14ac:dyDescent="0.25">
      <c r="B447" s="120">
        <v>445</v>
      </c>
      <c r="C447" s="109" t="s">
        <v>6466</v>
      </c>
      <c r="D447" s="109">
        <v>1200032070</v>
      </c>
      <c r="E447" s="108" t="s">
        <v>4652</v>
      </c>
      <c r="F447" s="109">
        <v>2006</v>
      </c>
      <c r="G447" s="110">
        <v>44389</v>
      </c>
      <c r="H447" s="109">
        <f t="shared" si="38"/>
        <v>15</v>
      </c>
      <c r="I447" s="109">
        <v>3</v>
      </c>
      <c r="J447" s="111">
        <f t="shared" si="39"/>
        <v>0.31666666666666665</v>
      </c>
      <c r="K447" s="112">
        <v>218312.79</v>
      </c>
      <c r="L447" s="112">
        <v>1</v>
      </c>
      <c r="M447" s="121">
        <v>0</v>
      </c>
      <c r="N447" s="112">
        <f t="shared" si="40"/>
        <v>218312.79</v>
      </c>
      <c r="O447" s="112">
        <f t="shared" si="41"/>
        <v>1036985.7525000001</v>
      </c>
      <c r="P447" s="114">
        <f t="shared" si="42"/>
        <v>10915.639500000001</v>
      </c>
      <c r="Q447" s="115">
        <f t="shared" si="43"/>
        <v>10915.639500000001</v>
      </c>
    </row>
    <row r="448" spans="2:17" x14ac:dyDescent="0.25">
      <c r="B448" s="120">
        <v>446</v>
      </c>
      <c r="C448" s="109" t="s">
        <v>6466</v>
      </c>
      <c r="D448" s="109">
        <v>1200032060</v>
      </c>
      <c r="E448" s="108" t="s">
        <v>4653</v>
      </c>
      <c r="F448" s="109">
        <v>2006</v>
      </c>
      <c r="G448" s="110">
        <v>44389</v>
      </c>
      <c r="H448" s="109">
        <f t="shared" si="38"/>
        <v>15</v>
      </c>
      <c r="I448" s="109">
        <v>3</v>
      </c>
      <c r="J448" s="111">
        <f t="shared" si="39"/>
        <v>0.31666666666666665</v>
      </c>
      <c r="K448" s="112">
        <v>140000</v>
      </c>
      <c r="L448" s="112">
        <v>1</v>
      </c>
      <c r="M448" s="121">
        <v>0</v>
      </c>
      <c r="N448" s="112">
        <f t="shared" si="40"/>
        <v>140000</v>
      </c>
      <c r="O448" s="112">
        <f t="shared" si="41"/>
        <v>665000</v>
      </c>
      <c r="P448" s="114">
        <f t="shared" si="42"/>
        <v>7000</v>
      </c>
      <c r="Q448" s="115">
        <f t="shared" si="43"/>
        <v>7000</v>
      </c>
    </row>
    <row r="449" spans="2:17" x14ac:dyDescent="0.25">
      <c r="B449" s="120">
        <v>447</v>
      </c>
      <c r="C449" s="109" t="s">
        <v>6466</v>
      </c>
      <c r="D449" s="109">
        <v>1200032050</v>
      </c>
      <c r="E449" s="108" t="s">
        <v>4652</v>
      </c>
      <c r="F449" s="109">
        <v>2006</v>
      </c>
      <c r="G449" s="110">
        <v>44389</v>
      </c>
      <c r="H449" s="109">
        <f t="shared" si="38"/>
        <v>15</v>
      </c>
      <c r="I449" s="109">
        <v>3</v>
      </c>
      <c r="J449" s="111">
        <f t="shared" si="39"/>
        <v>0.31666666666666665</v>
      </c>
      <c r="K449" s="112">
        <v>111282.08</v>
      </c>
      <c r="L449" s="112">
        <v>1</v>
      </c>
      <c r="M449" s="121">
        <v>0</v>
      </c>
      <c r="N449" s="112">
        <f t="shared" si="40"/>
        <v>111282.08</v>
      </c>
      <c r="O449" s="112">
        <f t="shared" si="41"/>
        <v>528589.88</v>
      </c>
      <c r="P449" s="114">
        <f t="shared" si="42"/>
        <v>5564.1040000000003</v>
      </c>
      <c r="Q449" s="115">
        <f t="shared" si="43"/>
        <v>5564.1040000000003</v>
      </c>
    </row>
    <row r="450" spans="2:17" x14ac:dyDescent="0.25">
      <c r="B450" s="120">
        <v>448</v>
      </c>
      <c r="C450" s="109" t="s">
        <v>6466</v>
      </c>
      <c r="D450" s="109">
        <v>1200032100</v>
      </c>
      <c r="E450" s="108" t="s">
        <v>4654</v>
      </c>
      <c r="F450" s="109">
        <v>2007</v>
      </c>
      <c r="G450" s="110">
        <v>44389</v>
      </c>
      <c r="H450" s="109">
        <f t="shared" si="38"/>
        <v>14</v>
      </c>
      <c r="I450" s="109">
        <v>3</v>
      </c>
      <c r="J450" s="111">
        <f t="shared" si="39"/>
        <v>0.31666666666666665</v>
      </c>
      <c r="K450" s="112">
        <v>1382840.25</v>
      </c>
      <c r="L450" s="112">
        <v>1</v>
      </c>
      <c r="M450" s="121">
        <v>0</v>
      </c>
      <c r="N450" s="112">
        <f t="shared" si="40"/>
        <v>1382840.25</v>
      </c>
      <c r="O450" s="112">
        <f t="shared" si="41"/>
        <v>6130591.7750000004</v>
      </c>
      <c r="P450" s="114">
        <f t="shared" si="42"/>
        <v>69142.012499999997</v>
      </c>
      <c r="Q450" s="115">
        <f t="shared" si="43"/>
        <v>69142.012499999997</v>
      </c>
    </row>
    <row r="451" spans="2:17" x14ac:dyDescent="0.25">
      <c r="B451" s="120">
        <v>449</v>
      </c>
      <c r="C451" s="109" t="s">
        <v>6466</v>
      </c>
      <c r="D451" s="109">
        <v>1200032110</v>
      </c>
      <c r="E451" s="108" t="s">
        <v>4655</v>
      </c>
      <c r="F451" s="109">
        <v>2008</v>
      </c>
      <c r="G451" s="110">
        <v>44389</v>
      </c>
      <c r="H451" s="109">
        <f t="shared" ref="H451:H514" si="44">YEAR(G451)-F451</f>
        <v>13</v>
      </c>
      <c r="I451" s="109">
        <v>3</v>
      </c>
      <c r="J451" s="111">
        <f t="shared" ref="J451:J514" si="45">(95/I451/100)</f>
        <v>0.31666666666666665</v>
      </c>
      <c r="K451" s="112">
        <v>1639412.28</v>
      </c>
      <c r="L451" s="112">
        <v>1</v>
      </c>
      <c r="M451" s="121">
        <v>0</v>
      </c>
      <c r="N451" s="112">
        <f t="shared" ref="N451:N514" si="46">K451*(1+M451)</f>
        <v>1639412.28</v>
      </c>
      <c r="O451" s="112">
        <f t="shared" ref="O451:O514" si="47">H451*J451*N451</f>
        <v>6748913.885999999</v>
      </c>
      <c r="P451" s="114">
        <f t="shared" si="42"/>
        <v>81970.614000000001</v>
      </c>
      <c r="Q451" s="115">
        <f t="shared" si="43"/>
        <v>81970.614000000001</v>
      </c>
    </row>
    <row r="452" spans="2:17" x14ac:dyDescent="0.25">
      <c r="B452" s="120">
        <v>450</v>
      </c>
      <c r="C452" s="109" t="s">
        <v>6466</v>
      </c>
      <c r="D452" s="109">
        <v>1200032140</v>
      </c>
      <c r="E452" s="108" t="s">
        <v>4656</v>
      </c>
      <c r="F452" s="109">
        <v>2008</v>
      </c>
      <c r="G452" s="110">
        <v>44389</v>
      </c>
      <c r="H452" s="109">
        <f t="shared" si="44"/>
        <v>13</v>
      </c>
      <c r="I452" s="109">
        <v>3</v>
      </c>
      <c r="J452" s="111">
        <f t="shared" si="45"/>
        <v>0.31666666666666665</v>
      </c>
      <c r="K452" s="112">
        <v>60569.27</v>
      </c>
      <c r="L452" s="112">
        <v>1</v>
      </c>
      <c r="M452" s="121">
        <v>0</v>
      </c>
      <c r="N452" s="112">
        <f t="shared" si="46"/>
        <v>60569.27</v>
      </c>
      <c r="O452" s="112">
        <f t="shared" si="47"/>
        <v>249343.4948333333</v>
      </c>
      <c r="P452" s="114">
        <f t="shared" ref="P452:P515" si="48">IF(N452-O452&lt;=0,5%*N452,N452-O452)</f>
        <v>3028.4634999999998</v>
      </c>
      <c r="Q452" s="115">
        <f t="shared" ref="Q452:Q515" si="49">IF(P452=N452*5%,P452,P452*0.9)</f>
        <v>3028.4634999999998</v>
      </c>
    </row>
    <row r="453" spans="2:17" x14ac:dyDescent="0.25">
      <c r="B453" s="120">
        <v>451</v>
      </c>
      <c r="C453" s="109" t="s">
        <v>6466</v>
      </c>
      <c r="D453" s="109">
        <v>1200033220</v>
      </c>
      <c r="E453" s="108" t="s">
        <v>1812</v>
      </c>
      <c r="F453" s="109">
        <v>2008</v>
      </c>
      <c r="G453" s="110">
        <v>44389</v>
      </c>
      <c r="H453" s="109">
        <f t="shared" si="44"/>
        <v>13</v>
      </c>
      <c r="I453" s="109">
        <v>3</v>
      </c>
      <c r="J453" s="111">
        <f t="shared" si="45"/>
        <v>0.31666666666666665</v>
      </c>
      <c r="K453" s="112">
        <v>43750</v>
      </c>
      <c r="L453" s="112">
        <v>1</v>
      </c>
      <c r="M453" s="121">
        <v>0</v>
      </c>
      <c r="N453" s="112">
        <f t="shared" si="46"/>
        <v>43750</v>
      </c>
      <c r="O453" s="112">
        <f t="shared" si="47"/>
        <v>180104.16666666666</v>
      </c>
      <c r="P453" s="114">
        <f t="shared" si="48"/>
        <v>2187.5</v>
      </c>
      <c r="Q453" s="115">
        <f t="shared" si="49"/>
        <v>2187.5</v>
      </c>
    </row>
    <row r="454" spans="2:17" x14ac:dyDescent="0.25">
      <c r="B454" s="120">
        <v>452</v>
      </c>
      <c r="C454" s="109" t="s">
        <v>6466</v>
      </c>
      <c r="D454" s="109">
        <v>1200032340</v>
      </c>
      <c r="E454" s="108" t="s">
        <v>4657</v>
      </c>
      <c r="F454" s="109">
        <v>2008</v>
      </c>
      <c r="G454" s="110">
        <v>44389</v>
      </c>
      <c r="H454" s="109">
        <f t="shared" si="44"/>
        <v>13</v>
      </c>
      <c r="I454" s="109">
        <v>3</v>
      </c>
      <c r="J454" s="111">
        <f t="shared" si="45"/>
        <v>0.31666666666666665</v>
      </c>
      <c r="K454" s="112">
        <v>32702.5</v>
      </c>
      <c r="L454" s="112">
        <v>1</v>
      </c>
      <c r="M454" s="121">
        <v>0</v>
      </c>
      <c r="N454" s="112">
        <f t="shared" si="46"/>
        <v>32702.5</v>
      </c>
      <c r="O454" s="112">
        <f t="shared" si="47"/>
        <v>134625.29166666666</v>
      </c>
      <c r="P454" s="114">
        <f t="shared" si="48"/>
        <v>1635.125</v>
      </c>
      <c r="Q454" s="115">
        <f t="shared" si="49"/>
        <v>1635.125</v>
      </c>
    </row>
    <row r="455" spans="2:17" x14ac:dyDescent="0.25">
      <c r="B455" s="120">
        <v>453</v>
      </c>
      <c r="C455" s="109" t="s">
        <v>6466</v>
      </c>
      <c r="D455" s="109">
        <v>1200032130</v>
      </c>
      <c r="E455" s="108" t="s">
        <v>4658</v>
      </c>
      <c r="F455" s="109">
        <v>2008</v>
      </c>
      <c r="G455" s="110">
        <v>44389</v>
      </c>
      <c r="H455" s="109">
        <f t="shared" si="44"/>
        <v>13</v>
      </c>
      <c r="I455" s="109">
        <v>3</v>
      </c>
      <c r="J455" s="111">
        <f t="shared" si="45"/>
        <v>0.31666666666666665</v>
      </c>
      <c r="K455" s="112">
        <v>16857.22</v>
      </c>
      <c r="L455" s="112">
        <v>1</v>
      </c>
      <c r="M455" s="121">
        <v>0</v>
      </c>
      <c r="N455" s="112">
        <f t="shared" si="46"/>
        <v>16857.22</v>
      </c>
      <c r="O455" s="112">
        <f t="shared" si="47"/>
        <v>69395.555666666667</v>
      </c>
      <c r="P455" s="114">
        <f t="shared" si="48"/>
        <v>842.8610000000001</v>
      </c>
      <c r="Q455" s="115">
        <f t="shared" si="49"/>
        <v>842.8610000000001</v>
      </c>
    </row>
    <row r="456" spans="2:17" x14ac:dyDescent="0.25">
      <c r="B456" s="120">
        <v>454</v>
      </c>
      <c r="C456" s="109" t="s">
        <v>6466</v>
      </c>
      <c r="D456" s="109">
        <v>1200032150</v>
      </c>
      <c r="E456" s="108" t="s">
        <v>4659</v>
      </c>
      <c r="F456" s="109">
        <v>2008</v>
      </c>
      <c r="G456" s="110">
        <v>44389</v>
      </c>
      <c r="H456" s="109">
        <f t="shared" si="44"/>
        <v>13</v>
      </c>
      <c r="I456" s="109">
        <v>3</v>
      </c>
      <c r="J456" s="111">
        <f t="shared" si="45"/>
        <v>0.31666666666666665</v>
      </c>
      <c r="K456" s="112">
        <v>10350</v>
      </c>
      <c r="L456" s="112">
        <v>1</v>
      </c>
      <c r="M456" s="121">
        <v>0</v>
      </c>
      <c r="N456" s="112">
        <f t="shared" si="46"/>
        <v>10350</v>
      </c>
      <c r="O456" s="112">
        <f t="shared" si="47"/>
        <v>42607.499999999993</v>
      </c>
      <c r="P456" s="114">
        <f t="shared" si="48"/>
        <v>517.5</v>
      </c>
      <c r="Q456" s="115">
        <f t="shared" si="49"/>
        <v>517.5</v>
      </c>
    </row>
    <row r="457" spans="2:17" x14ac:dyDescent="0.25">
      <c r="B457" s="120">
        <v>455</v>
      </c>
      <c r="C457" s="109" t="s">
        <v>6466</v>
      </c>
      <c r="D457" s="109">
        <v>1200032160</v>
      </c>
      <c r="E457" s="108" t="s">
        <v>4660</v>
      </c>
      <c r="F457" s="109">
        <v>2008</v>
      </c>
      <c r="G457" s="110">
        <v>44389</v>
      </c>
      <c r="H457" s="109">
        <f t="shared" si="44"/>
        <v>13</v>
      </c>
      <c r="I457" s="109">
        <v>3</v>
      </c>
      <c r="J457" s="111">
        <f t="shared" si="45"/>
        <v>0.31666666666666665</v>
      </c>
      <c r="K457" s="112">
        <v>7000</v>
      </c>
      <c r="L457" s="112">
        <v>1</v>
      </c>
      <c r="M457" s="121">
        <v>0</v>
      </c>
      <c r="N457" s="112">
        <f t="shared" si="46"/>
        <v>7000</v>
      </c>
      <c r="O457" s="112">
        <f t="shared" si="47"/>
        <v>28816.666666666664</v>
      </c>
      <c r="P457" s="114">
        <f t="shared" si="48"/>
        <v>350</v>
      </c>
      <c r="Q457" s="115">
        <f t="shared" si="49"/>
        <v>350</v>
      </c>
    </row>
    <row r="458" spans="2:17" x14ac:dyDescent="0.25">
      <c r="B458" s="120">
        <v>456</v>
      </c>
      <c r="C458" s="109" t="s">
        <v>6466</v>
      </c>
      <c r="D458" s="109">
        <v>1200032170</v>
      </c>
      <c r="E458" s="108" t="s">
        <v>4661</v>
      </c>
      <c r="F458" s="109">
        <v>2008</v>
      </c>
      <c r="G458" s="110">
        <v>44389</v>
      </c>
      <c r="H458" s="109">
        <f t="shared" si="44"/>
        <v>13</v>
      </c>
      <c r="I458" s="109">
        <v>3</v>
      </c>
      <c r="J458" s="111">
        <f t="shared" si="45"/>
        <v>0.31666666666666665</v>
      </c>
      <c r="K458" s="112">
        <v>2375</v>
      </c>
      <c r="L458" s="112">
        <v>1</v>
      </c>
      <c r="M458" s="121">
        <v>0</v>
      </c>
      <c r="N458" s="112">
        <f t="shared" si="46"/>
        <v>2375</v>
      </c>
      <c r="O458" s="112">
        <f t="shared" si="47"/>
        <v>9777.0833333333321</v>
      </c>
      <c r="P458" s="114">
        <f t="shared" si="48"/>
        <v>118.75</v>
      </c>
      <c r="Q458" s="115">
        <f t="shared" si="49"/>
        <v>118.75</v>
      </c>
    </row>
    <row r="459" spans="2:17" x14ac:dyDescent="0.25">
      <c r="B459" s="120">
        <v>457</v>
      </c>
      <c r="C459" s="109" t="s">
        <v>6466</v>
      </c>
      <c r="D459" s="109">
        <v>1200035060</v>
      </c>
      <c r="E459" s="108" t="s">
        <v>4662</v>
      </c>
      <c r="F459" s="109">
        <v>2009</v>
      </c>
      <c r="G459" s="110">
        <v>44389</v>
      </c>
      <c r="H459" s="109">
        <f t="shared" si="44"/>
        <v>12</v>
      </c>
      <c r="I459" s="109">
        <v>3</v>
      </c>
      <c r="J459" s="111">
        <f t="shared" si="45"/>
        <v>0.31666666666666665</v>
      </c>
      <c r="K459" s="112">
        <v>1743994.78</v>
      </c>
      <c r="L459" s="112">
        <v>1</v>
      </c>
      <c r="M459" s="121">
        <v>0</v>
      </c>
      <c r="N459" s="112">
        <f t="shared" si="46"/>
        <v>1743994.78</v>
      </c>
      <c r="O459" s="112">
        <f t="shared" si="47"/>
        <v>6627180.1639999999</v>
      </c>
      <c r="P459" s="114">
        <f t="shared" si="48"/>
        <v>87199.739000000001</v>
      </c>
      <c r="Q459" s="115">
        <f t="shared" si="49"/>
        <v>87199.739000000001</v>
      </c>
    </row>
    <row r="460" spans="2:17" x14ac:dyDescent="0.25">
      <c r="B460" s="120">
        <v>458</v>
      </c>
      <c r="C460" s="109" t="s">
        <v>6466</v>
      </c>
      <c r="D460" s="109">
        <v>1200054600</v>
      </c>
      <c r="E460" s="108" t="s">
        <v>4663</v>
      </c>
      <c r="F460" s="109">
        <v>2010</v>
      </c>
      <c r="G460" s="110">
        <v>44389</v>
      </c>
      <c r="H460" s="109">
        <f t="shared" si="44"/>
        <v>11</v>
      </c>
      <c r="I460" s="109">
        <v>3</v>
      </c>
      <c r="J460" s="111">
        <f t="shared" si="45"/>
        <v>0.31666666666666665</v>
      </c>
      <c r="K460" s="112">
        <v>819205.51</v>
      </c>
      <c r="L460" s="112">
        <v>1</v>
      </c>
      <c r="M460" s="121">
        <v>0</v>
      </c>
      <c r="N460" s="112">
        <f t="shared" si="46"/>
        <v>819205.51</v>
      </c>
      <c r="O460" s="112">
        <f t="shared" si="47"/>
        <v>2853565.8598333336</v>
      </c>
      <c r="P460" s="114">
        <f t="shared" si="48"/>
        <v>40960.275500000003</v>
      </c>
      <c r="Q460" s="115">
        <f t="shared" si="49"/>
        <v>40960.275500000003</v>
      </c>
    </row>
    <row r="461" spans="2:17" x14ac:dyDescent="0.25">
      <c r="B461" s="120">
        <v>459</v>
      </c>
      <c r="C461" s="109" t="s">
        <v>6466</v>
      </c>
      <c r="D461" s="109">
        <v>1200054640</v>
      </c>
      <c r="E461" s="108" t="s">
        <v>4664</v>
      </c>
      <c r="F461" s="109">
        <v>2010</v>
      </c>
      <c r="G461" s="110">
        <v>44389</v>
      </c>
      <c r="H461" s="109">
        <f t="shared" si="44"/>
        <v>11</v>
      </c>
      <c r="I461" s="109">
        <v>3</v>
      </c>
      <c r="J461" s="111">
        <f t="shared" si="45"/>
        <v>0.31666666666666665</v>
      </c>
      <c r="K461" s="112">
        <v>793892.24</v>
      </c>
      <c r="L461" s="112">
        <v>1</v>
      </c>
      <c r="M461" s="121">
        <v>0</v>
      </c>
      <c r="N461" s="112">
        <f t="shared" si="46"/>
        <v>793892.24</v>
      </c>
      <c r="O461" s="112">
        <f t="shared" si="47"/>
        <v>2765391.3026666665</v>
      </c>
      <c r="P461" s="114">
        <f t="shared" si="48"/>
        <v>39694.612000000001</v>
      </c>
      <c r="Q461" s="115">
        <f t="shared" si="49"/>
        <v>39694.612000000001</v>
      </c>
    </row>
    <row r="462" spans="2:17" x14ac:dyDescent="0.25">
      <c r="B462" s="120">
        <v>460</v>
      </c>
      <c r="C462" s="109" t="s">
        <v>6466</v>
      </c>
      <c r="D462" s="109">
        <v>1200052650</v>
      </c>
      <c r="E462" s="108" t="s">
        <v>4665</v>
      </c>
      <c r="F462" s="109">
        <v>2010</v>
      </c>
      <c r="G462" s="110">
        <v>44389</v>
      </c>
      <c r="H462" s="109">
        <f t="shared" si="44"/>
        <v>11</v>
      </c>
      <c r="I462" s="109">
        <v>3</v>
      </c>
      <c r="J462" s="111">
        <f t="shared" si="45"/>
        <v>0.31666666666666665</v>
      </c>
      <c r="K462" s="112">
        <v>721345.8</v>
      </c>
      <c r="L462" s="112">
        <v>1</v>
      </c>
      <c r="M462" s="121">
        <v>0</v>
      </c>
      <c r="N462" s="112">
        <f t="shared" si="46"/>
        <v>721345.8</v>
      </c>
      <c r="O462" s="112">
        <f t="shared" si="47"/>
        <v>2512687.87</v>
      </c>
      <c r="P462" s="114">
        <f t="shared" si="48"/>
        <v>36067.29</v>
      </c>
      <c r="Q462" s="115">
        <f t="shared" si="49"/>
        <v>36067.29</v>
      </c>
    </row>
    <row r="463" spans="2:17" x14ac:dyDescent="0.25">
      <c r="B463" s="120">
        <v>461</v>
      </c>
      <c r="C463" s="109" t="s">
        <v>6466</v>
      </c>
      <c r="D463" s="109">
        <v>1200054580</v>
      </c>
      <c r="E463" s="108" t="s">
        <v>4666</v>
      </c>
      <c r="F463" s="109">
        <v>2010</v>
      </c>
      <c r="G463" s="110">
        <v>44389</v>
      </c>
      <c r="H463" s="109">
        <f t="shared" si="44"/>
        <v>11</v>
      </c>
      <c r="I463" s="109">
        <v>3</v>
      </c>
      <c r="J463" s="111">
        <f t="shared" si="45"/>
        <v>0.31666666666666665</v>
      </c>
      <c r="K463" s="112">
        <v>579934.31000000006</v>
      </c>
      <c r="L463" s="112">
        <v>1</v>
      </c>
      <c r="M463" s="121">
        <v>0</v>
      </c>
      <c r="N463" s="112">
        <f t="shared" si="46"/>
        <v>579934.31000000006</v>
      </c>
      <c r="O463" s="112">
        <f t="shared" si="47"/>
        <v>2020104.513166667</v>
      </c>
      <c r="P463" s="114">
        <f t="shared" si="48"/>
        <v>28996.715500000006</v>
      </c>
      <c r="Q463" s="115">
        <f t="shared" si="49"/>
        <v>28996.715500000006</v>
      </c>
    </row>
    <row r="464" spans="2:17" x14ac:dyDescent="0.25">
      <c r="B464" s="120">
        <v>462</v>
      </c>
      <c r="C464" s="109" t="s">
        <v>6466</v>
      </c>
      <c r="D464" s="109">
        <v>1200054610</v>
      </c>
      <c r="E464" s="108" t="s">
        <v>3317</v>
      </c>
      <c r="F464" s="109">
        <v>2010</v>
      </c>
      <c r="G464" s="110">
        <v>44389</v>
      </c>
      <c r="H464" s="109">
        <f t="shared" si="44"/>
        <v>11</v>
      </c>
      <c r="I464" s="109">
        <v>3</v>
      </c>
      <c r="J464" s="111">
        <f t="shared" si="45"/>
        <v>0.31666666666666665</v>
      </c>
      <c r="K464" s="112">
        <v>448084.99</v>
      </c>
      <c r="L464" s="112">
        <v>1</v>
      </c>
      <c r="M464" s="121">
        <v>0</v>
      </c>
      <c r="N464" s="112">
        <f t="shared" si="46"/>
        <v>448084.99</v>
      </c>
      <c r="O464" s="112">
        <f t="shared" si="47"/>
        <v>1560829.3818333333</v>
      </c>
      <c r="P464" s="114">
        <f t="shared" si="48"/>
        <v>22404.249500000002</v>
      </c>
      <c r="Q464" s="115">
        <f t="shared" si="49"/>
        <v>22404.249500000002</v>
      </c>
    </row>
    <row r="465" spans="2:17" x14ac:dyDescent="0.25">
      <c r="B465" s="120">
        <v>463</v>
      </c>
      <c r="C465" s="109" t="s">
        <v>6466</v>
      </c>
      <c r="D465" s="109">
        <v>1200054650</v>
      </c>
      <c r="E465" s="108" t="s">
        <v>4667</v>
      </c>
      <c r="F465" s="109">
        <v>2010</v>
      </c>
      <c r="G465" s="110">
        <v>44389</v>
      </c>
      <c r="H465" s="109">
        <f t="shared" si="44"/>
        <v>11</v>
      </c>
      <c r="I465" s="109">
        <v>3</v>
      </c>
      <c r="J465" s="111">
        <f t="shared" si="45"/>
        <v>0.31666666666666665</v>
      </c>
      <c r="K465" s="112">
        <v>215188.98</v>
      </c>
      <c r="L465" s="112">
        <v>1</v>
      </c>
      <c r="M465" s="121">
        <v>0</v>
      </c>
      <c r="N465" s="112">
        <f t="shared" si="46"/>
        <v>215188.98</v>
      </c>
      <c r="O465" s="112">
        <f t="shared" si="47"/>
        <v>749574.94700000004</v>
      </c>
      <c r="P465" s="114">
        <f t="shared" si="48"/>
        <v>10759.449000000001</v>
      </c>
      <c r="Q465" s="115">
        <f t="shared" si="49"/>
        <v>10759.449000000001</v>
      </c>
    </row>
    <row r="466" spans="2:17" x14ac:dyDescent="0.25">
      <c r="B466" s="120">
        <v>464</v>
      </c>
      <c r="C466" s="109" t="s">
        <v>6466</v>
      </c>
      <c r="D466" s="109">
        <v>1200054620</v>
      </c>
      <c r="E466" s="108" t="s">
        <v>4668</v>
      </c>
      <c r="F466" s="109">
        <v>2010</v>
      </c>
      <c r="G466" s="110">
        <v>44389</v>
      </c>
      <c r="H466" s="109">
        <f t="shared" si="44"/>
        <v>11</v>
      </c>
      <c r="I466" s="109">
        <v>3</v>
      </c>
      <c r="J466" s="111">
        <f t="shared" si="45"/>
        <v>0.31666666666666665</v>
      </c>
      <c r="K466" s="112">
        <v>197086.21</v>
      </c>
      <c r="L466" s="112">
        <v>1</v>
      </c>
      <c r="M466" s="121">
        <v>0</v>
      </c>
      <c r="N466" s="112">
        <f t="shared" si="46"/>
        <v>197086.21</v>
      </c>
      <c r="O466" s="112">
        <f t="shared" si="47"/>
        <v>686516.96483333327</v>
      </c>
      <c r="P466" s="114">
        <f t="shared" si="48"/>
        <v>9854.3104999999996</v>
      </c>
      <c r="Q466" s="115">
        <f t="shared" si="49"/>
        <v>9854.3104999999996</v>
      </c>
    </row>
    <row r="467" spans="2:17" x14ac:dyDescent="0.25">
      <c r="B467" s="120">
        <v>465</v>
      </c>
      <c r="C467" s="109" t="s">
        <v>6466</v>
      </c>
      <c r="D467" s="109">
        <v>1200046990</v>
      </c>
      <c r="E467" s="108" t="s">
        <v>4669</v>
      </c>
      <c r="F467" s="109">
        <v>2010</v>
      </c>
      <c r="G467" s="110">
        <v>44389</v>
      </c>
      <c r="H467" s="109">
        <f t="shared" si="44"/>
        <v>11</v>
      </c>
      <c r="I467" s="109">
        <v>3</v>
      </c>
      <c r="J467" s="111">
        <f t="shared" si="45"/>
        <v>0.31666666666666665</v>
      </c>
      <c r="K467" s="112">
        <v>55250</v>
      </c>
      <c r="L467" s="112">
        <v>1</v>
      </c>
      <c r="M467" s="121">
        <v>0</v>
      </c>
      <c r="N467" s="112">
        <f t="shared" si="46"/>
        <v>55250</v>
      </c>
      <c r="O467" s="112">
        <f t="shared" si="47"/>
        <v>192454.16666666666</v>
      </c>
      <c r="P467" s="114">
        <f t="shared" si="48"/>
        <v>2762.5</v>
      </c>
      <c r="Q467" s="115">
        <f t="shared" si="49"/>
        <v>2762.5</v>
      </c>
    </row>
    <row r="468" spans="2:17" x14ac:dyDescent="0.25">
      <c r="B468" s="120">
        <v>466</v>
      </c>
      <c r="C468" s="109" t="s">
        <v>6466</v>
      </c>
      <c r="D468" s="109">
        <v>1200047520</v>
      </c>
      <c r="E468" s="108" t="s">
        <v>4670</v>
      </c>
      <c r="F468" s="109">
        <v>2010</v>
      </c>
      <c r="G468" s="110">
        <v>44389</v>
      </c>
      <c r="H468" s="109">
        <f t="shared" si="44"/>
        <v>11</v>
      </c>
      <c r="I468" s="109">
        <v>3</v>
      </c>
      <c r="J468" s="111">
        <f t="shared" si="45"/>
        <v>0.31666666666666665</v>
      </c>
      <c r="K468" s="112">
        <v>55037.94</v>
      </c>
      <c r="L468" s="112">
        <v>1</v>
      </c>
      <c r="M468" s="121">
        <v>0</v>
      </c>
      <c r="N468" s="112">
        <f t="shared" si="46"/>
        <v>55037.94</v>
      </c>
      <c r="O468" s="112">
        <f t="shared" si="47"/>
        <v>191715.49100000001</v>
      </c>
      <c r="P468" s="114">
        <f t="shared" si="48"/>
        <v>2751.8970000000004</v>
      </c>
      <c r="Q468" s="115">
        <f t="shared" si="49"/>
        <v>2751.8970000000004</v>
      </c>
    </row>
    <row r="469" spans="2:17" x14ac:dyDescent="0.25">
      <c r="B469" s="120">
        <v>467</v>
      </c>
      <c r="C469" s="109" t="s">
        <v>6466</v>
      </c>
      <c r="D469" s="109">
        <v>1200047590</v>
      </c>
      <c r="E469" s="108" t="s">
        <v>4671</v>
      </c>
      <c r="F469" s="109">
        <v>2010</v>
      </c>
      <c r="G469" s="110">
        <v>44389</v>
      </c>
      <c r="H469" s="109">
        <f t="shared" si="44"/>
        <v>11</v>
      </c>
      <c r="I469" s="109">
        <v>3</v>
      </c>
      <c r="J469" s="111">
        <f t="shared" si="45"/>
        <v>0.31666666666666665</v>
      </c>
      <c r="K469" s="112">
        <v>52431.68</v>
      </c>
      <c r="L469" s="112">
        <v>1</v>
      </c>
      <c r="M469" s="121">
        <v>0</v>
      </c>
      <c r="N469" s="112">
        <f t="shared" si="46"/>
        <v>52431.68</v>
      </c>
      <c r="O469" s="112">
        <f t="shared" si="47"/>
        <v>182637.01866666667</v>
      </c>
      <c r="P469" s="114">
        <f t="shared" si="48"/>
        <v>2621.5840000000003</v>
      </c>
      <c r="Q469" s="115">
        <f t="shared" si="49"/>
        <v>2621.5840000000003</v>
      </c>
    </row>
    <row r="470" spans="2:17" x14ac:dyDescent="0.25">
      <c r="B470" s="120">
        <v>468</v>
      </c>
      <c r="C470" s="109" t="s">
        <v>6466</v>
      </c>
      <c r="D470" s="109">
        <v>1200054660</v>
      </c>
      <c r="E470" s="108" t="s">
        <v>4672</v>
      </c>
      <c r="F470" s="109">
        <v>2010</v>
      </c>
      <c r="G470" s="110">
        <v>44389</v>
      </c>
      <c r="H470" s="109">
        <f t="shared" si="44"/>
        <v>11</v>
      </c>
      <c r="I470" s="109">
        <v>3</v>
      </c>
      <c r="J470" s="111">
        <f t="shared" si="45"/>
        <v>0.31666666666666665</v>
      </c>
      <c r="K470" s="112">
        <v>43037.8</v>
      </c>
      <c r="L470" s="112">
        <v>1</v>
      </c>
      <c r="M470" s="121">
        <v>0</v>
      </c>
      <c r="N470" s="112">
        <f t="shared" si="46"/>
        <v>43037.8</v>
      </c>
      <c r="O470" s="112">
        <f t="shared" si="47"/>
        <v>149915.00333333336</v>
      </c>
      <c r="P470" s="114">
        <f t="shared" si="48"/>
        <v>2151.8900000000003</v>
      </c>
      <c r="Q470" s="115">
        <f t="shared" si="49"/>
        <v>2151.8900000000003</v>
      </c>
    </row>
    <row r="471" spans="2:17" x14ac:dyDescent="0.25">
      <c r="B471" s="120">
        <v>469</v>
      </c>
      <c r="C471" s="109" t="s">
        <v>6466</v>
      </c>
      <c r="D471" s="109">
        <v>1200047600</v>
      </c>
      <c r="E471" s="108" t="s">
        <v>4673</v>
      </c>
      <c r="F471" s="109">
        <v>2010</v>
      </c>
      <c r="G471" s="110">
        <v>44389</v>
      </c>
      <c r="H471" s="109">
        <f t="shared" si="44"/>
        <v>11</v>
      </c>
      <c r="I471" s="109">
        <v>3</v>
      </c>
      <c r="J471" s="111">
        <f t="shared" si="45"/>
        <v>0.31666666666666665</v>
      </c>
      <c r="K471" s="112">
        <v>40802</v>
      </c>
      <c r="L471" s="112">
        <v>1</v>
      </c>
      <c r="M471" s="121">
        <v>0</v>
      </c>
      <c r="N471" s="112">
        <f t="shared" si="46"/>
        <v>40802</v>
      </c>
      <c r="O471" s="112">
        <f t="shared" si="47"/>
        <v>142126.96666666667</v>
      </c>
      <c r="P471" s="114">
        <f t="shared" si="48"/>
        <v>2040.1000000000001</v>
      </c>
      <c r="Q471" s="115">
        <f t="shared" si="49"/>
        <v>2040.1000000000001</v>
      </c>
    </row>
    <row r="472" spans="2:17" x14ac:dyDescent="0.25">
      <c r="B472" s="120">
        <v>470</v>
      </c>
      <c r="C472" s="109" t="s">
        <v>6466</v>
      </c>
      <c r="D472" s="109">
        <v>1200069340</v>
      </c>
      <c r="E472" s="108" t="s">
        <v>4674</v>
      </c>
      <c r="F472" s="109">
        <v>2011</v>
      </c>
      <c r="G472" s="110">
        <v>44389</v>
      </c>
      <c r="H472" s="109">
        <f t="shared" si="44"/>
        <v>10</v>
      </c>
      <c r="I472" s="109">
        <v>3</v>
      </c>
      <c r="J472" s="111">
        <f t="shared" si="45"/>
        <v>0.31666666666666665</v>
      </c>
      <c r="K472" s="112">
        <v>581.54999999999995</v>
      </c>
      <c r="L472" s="112">
        <v>1</v>
      </c>
      <c r="M472" s="121">
        <v>0</v>
      </c>
      <c r="N472" s="112">
        <f t="shared" si="46"/>
        <v>581.54999999999995</v>
      </c>
      <c r="O472" s="112">
        <f t="shared" si="47"/>
        <v>1841.5749999999998</v>
      </c>
      <c r="P472" s="114">
        <f t="shared" si="48"/>
        <v>29.077500000000001</v>
      </c>
      <c r="Q472" s="115">
        <f t="shared" si="49"/>
        <v>29.077500000000001</v>
      </c>
    </row>
    <row r="473" spans="2:17" x14ac:dyDescent="0.25">
      <c r="B473" s="120">
        <v>471</v>
      </c>
      <c r="C473" s="109" t="s">
        <v>6466</v>
      </c>
      <c r="D473" s="109">
        <v>1200070770</v>
      </c>
      <c r="E473" s="108" t="s">
        <v>4675</v>
      </c>
      <c r="F473" s="109">
        <v>2012</v>
      </c>
      <c r="G473" s="110">
        <v>44389</v>
      </c>
      <c r="H473" s="109">
        <f t="shared" si="44"/>
        <v>9</v>
      </c>
      <c r="I473" s="109">
        <v>3</v>
      </c>
      <c r="J473" s="111">
        <f t="shared" si="45"/>
        <v>0.31666666666666665</v>
      </c>
      <c r="K473" s="112">
        <v>34000</v>
      </c>
      <c r="L473" s="112">
        <v>1</v>
      </c>
      <c r="M473" s="121">
        <v>0</v>
      </c>
      <c r="N473" s="112">
        <f t="shared" si="46"/>
        <v>34000</v>
      </c>
      <c r="O473" s="112">
        <f t="shared" si="47"/>
        <v>96899.999999999985</v>
      </c>
      <c r="P473" s="114">
        <f t="shared" si="48"/>
        <v>1700</v>
      </c>
      <c r="Q473" s="115">
        <f t="shared" si="49"/>
        <v>1700</v>
      </c>
    </row>
    <row r="474" spans="2:17" x14ac:dyDescent="0.25">
      <c r="B474" s="120">
        <v>472</v>
      </c>
      <c r="C474" s="109" t="s">
        <v>6466</v>
      </c>
      <c r="D474" s="109">
        <v>1200070760</v>
      </c>
      <c r="E474" s="108" t="s">
        <v>4676</v>
      </c>
      <c r="F474" s="109">
        <v>2012</v>
      </c>
      <c r="G474" s="110">
        <v>44389</v>
      </c>
      <c r="H474" s="109">
        <f t="shared" si="44"/>
        <v>9</v>
      </c>
      <c r="I474" s="109">
        <v>3</v>
      </c>
      <c r="J474" s="111">
        <f t="shared" si="45"/>
        <v>0.31666666666666665</v>
      </c>
      <c r="K474" s="112">
        <v>19600</v>
      </c>
      <c r="L474" s="112">
        <v>1</v>
      </c>
      <c r="M474" s="121">
        <v>0</v>
      </c>
      <c r="N474" s="112">
        <f t="shared" si="46"/>
        <v>19600</v>
      </c>
      <c r="O474" s="112">
        <f t="shared" si="47"/>
        <v>55859.999999999993</v>
      </c>
      <c r="P474" s="114">
        <f t="shared" si="48"/>
        <v>980</v>
      </c>
      <c r="Q474" s="115">
        <f t="shared" si="49"/>
        <v>980</v>
      </c>
    </row>
    <row r="475" spans="2:17" x14ac:dyDescent="0.25">
      <c r="B475" s="120">
        <v>473</v>
      </c>
      <c r="C475" s="109" t="s">
        <v>6466</v>
      </c>
      <c r="D475" s="109">
        <v>1200070790</v>
      </c>
      <c r="E475" s="108" t="s">
        <v>4677</v>
      </c>
      <c r="F475" s="109">
        <v>2012</v>
      </c>
      <c r="G475" s="110">
        <v>44389</v>
      </c>
      <c r="H475" s="109">
        <f t="shared" si="44"/>
        <v>9</v>
      </c>
      <c r="I475" s="109">
        <v>3</v>
      </c>
      <c r="J475" s="111">
        <f t="shared" si="45"/>
        <v>0.31666666666666665</v>
      </c>
      <c r="K475" s="112">
        <v>11520</v>
      </c>
      <c r="L475" s="112">
        <v>1</v>
      </c>
      <c r="M475" s="121">
        <v>0</v>
      </c>
      <c r="N475" s="112">
        <f t="shared" si="46"/>
        <v>11520</v>
      </c>
      <c r="O475" s="112">
        <f t="shared" si="47"/>
        <v>32831.999999999993</v>
      </c>
      <c r="P475" s="114">
        <f t="shared" si="48"/>
        <v>576</v>
      </c>
      <c r="Q475" s="115">
        <f t="shared" si="49"/>
        <v>576</v>
      </c>
    </row>
    <row r="476" spans="2:17" x14ac:dyDescent="0.25">
      <c r="B476" s="120">
        <v>474</v>
      </c>
      <c r="C476" s="109" t="s">
        <v>6466</v>
      </c>
      <c r="D476" s="109">
        <v>1200070780</v>
      </c>
      <c r="E476" s="108" t="s">
        <v>4678</v>
      </c>
      <c r="F476" s="109">
        <v>2012</v>
      </c>
      <c r="G476" s="110">
        <v>44389</v>
      </c>
      <c r="H476" s="109">
        <f t="shared" si="44"/>
        <v>9</v>
      </c>
      <c r="I476" s="109">
        <v>3</v>
      </c>
      <c r="J476" s="111">
        <f t="shared" si="45"/>
        <v>0.31666666666666665</v>
      </c>
      <c r="K476" s="112">
        <v>5120</v>
      </c>
      <c r="L476" s="112">
        <v>1</v>
      </c>
      <c r="M476" s="121">
        <v>0</v>
      </c>
      <c r="N476" s="112">
        <f t="shared" si="46"/>
        <v>5120</v>
      </c>
      <c r="O476" s="112">
        <f t="shared" si="47"/>
        <v>14591.999999999998</v>
      </c>
      <c r="P476" s="114">
        <f t="shared" si="48"/>
        <v>256</v>
      </c>
      <c r="Q476" s="115">
        <f t="shared" si="49"/>
        <v>256</v>
      </c>
    </row>
    <row r="477" spans="2:17" x14ac:dyDescent="0.25">
      <c r="B477" s="120">
        <v>475</v>
      </c>
      <c r="C477" s="109" t="s">
        <v>6466</v>
      </c>
      <c r="D477" s="109">
        <v>1200079520</v>
      </c>
      <c r="E477" s="108" t="s">
        <v>1812</v>
      </c>
      <c r="F477" s="109">
        <v>2013</v>
      </c>
      <c r="G477" s="110">
        <v>44389</v>
      </c>
      <c r="H477" s="109">
        <f t="shared" si="44"/>
        <v>8</v>
      </c>
      <c r="I477" s="109">
        <v>3</v>
      </c>
      <c r="J477" s="111">
        <f t="shared" si="45"/>
        <v>0.31666666666666665</v>
      </c>
      <c r="K477" s="112">
        <v>1452814</v>
      </c>
      <c r="L477" s="112">
        <v>1</v>
      </c>
      <c r="M477" s="121">
        <v>0</v>
      </c>
      <c r="N477" s="112">
        <f t="shared" si="46"/>
        <v>1452814</v>
      </c>
      <c r="O477" s="112">
        <f t="shared" si="47"/>
        <v>3680462.1333333333</v>
      </c>
      <c r="P477" s="114">
        <f t="shared" si="48"/>
        <v>72640.7</v>
      </c>
      <c r="Q477" s="115">
        <f t="shared" si="49"/>
        <v>72640.7</v>
      </c>
    </row>
    <row r="478" spans="2:17" x14ac:dyDescent="0.25">
      <c r="B478" s="120">
        <v>476</v>
      </c>
      <c r="C478" s="109" t="s">
        <v>6466</v>
      </c>
      <c r="D478" s="109">
        <v>1200080990</v>
      </c>
      <c r="E478" s="108" t="s">
        <v>4679</v>
      </c>
      <c r="F478" s="109">
        <v>2013</v>
      </c>
      <c r="G478" s="110">
        <v>44389</v>
      </c>
      <c r="H478" s="109">
        <f t="shared" si="44"/>
        <v>8</v>
      </c>
      <c r="I478" s="109">
        <v>3</v>
      </c>
      <c r="J478" s="111">
        <f t="shared" si="45"/>
        <v>0.31666666666666665</v>
      </c>
      <c r="K478" s="112">
        <v>770552.31999999995</v>
      </c>
      <c r="L478" s="112">
        <v>1</v>
      </c>
      <c r="M478" s="121">
        <v>0</v>
      </c>
      <c r="N478" s="112">
        <f t="shared" si="46"/>
        <v>770552.31999999995</v>
      </c>
      <c r="O478" s="112">
        <f t="shared" si="47"/>
        <v>1952065.877333333</v>
      </c>
      <c r="P478" s="114">
        <f t="shared" si="48"/>
        <v>38527.616000000002</v>
      </c>
      <c r="Q478" s="115">
        <f t="shared" si="49"/>
        <v>38527.616000000002</v>
      </c>
    </row>
    <row r="479" spans="2:17" x14ac:dyDescent="0.25">
      <c r="B479" s="120">
        <v>477</v>
      </c>
      <c r="C479" s="109" t="s">
        <v>6466</v>
      </c>
      <c r="D479" s="109">
        <v>1200081400</v>
      </c>
      <c r="E479" s="108" t="s">
        <v>4680</v>
      </c>
      <c r="F479" s="109">
        <v>2013</v>
      </c>
      <c r="G479" s="110">
        <v>44389</v>
      </c>
      <c r="H479" s="109">
        <f t="shared" si="44"/>
        <v>8</v>
      </c>
      <c r="I479" s="109">
        <v>3</v>
      </c>
      <c r="J479" s="111">
        <f t="shared" si="45"/>
        <v>0.31666666666666665</v>
      </c>
      <c r="K479" s="112">
        <v>300000</v>
      </c>
      <c r="L479" s="112">
        <v>1</v>
      </c>
      <c r="M479" s="121">
        <v>0</v>
      </c>
      <c r="N479" s="112">
        <f t="shared" si="46"/>
        <v>300000</v>
      </c>
      <c r="O479" s="112">
        <f t="shared" si="47"/>
        <v>760000</v>
      </c>
      <c r="P479" s="114">
        <f t="shared" si="48"/>
        <v>15000</v>
      </c>
      <c r="Q479" s="115">
        <f t="shared" si="49"/>
        <v>15000</v>
      </c>
    </row>
    <row r="480" spans="2:17" x14ac:dyDescent="0.25">
      <c r="B480" s="120">
        <v>478</v>
      </c>
      <c r="C480" s="109" t="s">
        <v>6466</v>
      </c>
      <c r="D480" s="109">
        <v>1200086740</v>
      </c>
      <c r="E480" s="108" t="s">
        <v>4681</v>
      </c>
      <c r="F480" s="109">
        <v>2014</v>
      </c>
      <c r="G480" s="110">
        <v>44389</v>
      </c>
      <c r="H480" s="109">
        <f t="shared" si="44"/>
        <v>7</v>
      </c>
      <c r="I480" s="109">
        <v>3</v>
      </c>
      <c r="J480" s="111">
        <f t="shared" si="45"/>
        <v>0.31666666666666665</v>
      </c>
      <c r="K480" s="112">
        <v>729190</v>
      </c>
      <c r="L480" s="112">
        <v>1</v>
      </c>
      <c r="M480" s="121">
        <v>0</v>
      </c>
      <c r="N480" s="112">
        <f t="shared" si="46"/>
        <v>729190</v>
      </c>
      <c r="O480" s="112">
        <f t="shared" si="47"/>
        <v>1616371.1666666667</v>
      </c>
      <c r="P480" s="114">
        <f t="shared" si="48"/>
        <v>36459.5</v>
      </c>
      <c r="Q480" s="115">
        <f t="shared" si="49"/>
        <v>36459.5</v>
      </c>
    </row>
    <row r="481" spans="2:17" x14ac:dyDescent="0.25">
      <c r="B481" s="120">
        <v>479</v>
      </c>
      <c r="C481" s="109" t="s">
        <v>6466</v>
      </c>
      <c r="D481" s="109">
        <v>1200092260</v>
      </c>
      <c r="E481" s="108" t="s">
        <v>4682</v>
      </c>
      <c r="F481" s="109">
        <v>2014</v>
      </c>
      <c r="G481" s="110">
        <v>44389</v>
      </c>
      <c r="H481" s="109">
        <f t="shared" si="44"/>
        <v>7</v>
      </c>
      <c r="I481" s="109">
        <v>3</v>
      </c>
      <c r="J481" s="111">
        <f t="shared" si="45"/>
        <v>0.31666666666666665</v>
      </c>
      <c r="K481" s="112">
        <v>200000</v>
      </c>
      <c r="L481" s="112">
        <v>1</v>
      </c>
      <c r="M481" s="121">
        <v>0</v>
      </c>
      <c r="N481" s="112">
        <f t="shared" si="46"/>
        <v>200000</v>
      </c>
      <c r="O481" s="112">
        <f t="shared" si="47"/>
        <v>443333.33333333337</v>
      </c>
      <c r="P481" s="114">
        <f t="shared" si="48"/>
        <v>10000</v>
      </c>
      <c r="Q481" s="115">
        <f t="shared" si="49"/>
        <v>10000</v>
      </c>
    </row>
    <row r="482" spans="2:17" x14ac:dyDescent="0.25">
      <c r="B482" s="120">
        <v>480</v>
      </c>
      <c r="C482" s="109" t="s">
        <v>6466</v>
      </c>
      <c r="D482" s="109">
        <v>1200073280</v>
      </c>
      <c r="E482" s="108" t="s">
        <v>4663</v>
      </c>
      <c r="F482" s="109">
        <v>2014</v>
      </c>
      <c r="G482" s="110">
        <v>44389</v>
      </c>
      <c r="H482" s="109">
        <f t="shared" si="44"/>
        <v>7</v>
      </c>
      <c r="I482" s="109">
        <v>3</v>
      </c>
      <c r="J482" s="111">
        <f t="shared" si="45"/>
        <v>0.31666666666666665</v>
      </c>
      <c r="K482" s="112">
        <v>94640</v>
      </c>
      <c r="L482" s="112">
        <v>1</v>
      </c>
      <c r="M482" s="121">
        <v>0</v>
      </c>
      <c r="N482" s="112">
        <f t="shared" si="46"/>
        <v>94640</v>
      </c>
      <c r="O482" s="112">
        <f t="shared" si="47"/>
        <v>209785.33333333334</v>
      </c>
      <c r="P482" s="114">
        <f t="shared" si="48"/>
        <v>4732</v>
      </c>
      <c r="Q482" s="115">
        <f t="shared" si="49"/>
        <v>4732</v>
      </c>
    </row>
    <row r="483" spans="2:17" x14ac:dyDescent="0.25">
      <c r="B483" s="120">
        <v>481</v>
      </c>
      <c r="C483" s="109" t="s">
        <v>6466</v>
      </c>
      <c r="D483" s="109">
        <v>1200093720</v>
      </c>
      <c r="E483" s="108" t="s">
        <v>4683</v>
      </c>
      <c r="F483" s="109">
        <v>2014</v>
      </c>
      <c r="G483" s="110">
        <v>44389</v>
      </c>
      <c r="H483" s="109">
        <f t="shared" si="44"/>
        <v>7</v>
      </c>
      <c r="I483" s="109">
        <v>3</v>
      </c>
      <c r="J483" s="111">
        <f t="shared" si="45"/>
        <v>0.31666666666666665</v>
      </c>
      <c r="K483" s="112">
        <v>92500</v>
      </c>
      <c r="L483" s="112">
        <v>1</v>
      </c>
      <c r="M483" s="121">
        <v>0</v>
      </c>
      <c r="N483" s="112">
        <f t="shared" si="46"/>
        <v>92500</v>
      </c>
      <c r="O483" s="112">
        <f t="shared" si="47"/>
        <v>205041.66666666669</v>
      </c>
      <c r="P483" s="114">
        <f t="shared" si="48"/>
        <v>4625</v>
      </c>
      <c r="Q483" s="115">
        <f t="shared" si="49"/>
        <v>4625</v>
      </c>
    </row>
    <row r="484" spans="2:17" x14ac:dyDescent="0.25">
      <c r="B484" s="120">
        <v>482</v>
      </c>
      <c r="C484" s="109" t="s">
        <v>6466</v>
      </c>
      <c r="D484" s="109">
        <v>1200093710</v>
      </c>
      <c r="E484" s="108" t="s">
        <v>4683</v>
      </c>
      <c r="F484" s="109">
        <v>2014</v>
      </c>
      <c r="G484" s="110">
        <v>44389</v>
      </c>
      <c r="H484" s="109">
        <f t="shared" si="44"/>
        <v>7</v>
      </c>
      <c r="I484" s="109">
        <v>3</v>
      </c>
      <c r="J484" s="111">
        <f t="shared" si="45"/>
        <v>0.31666666666666665</v>
      </c>
      <c r="K484" s="112">
        <v>92500</v>
      </c>
      <c r="L484" s="112">
        <v>1</v>
      </c>
      <c r="M484" s="121">
        <v>0</v>
      </c>
      <c r="N484" s="112">
        <f t="shared" si="46"/>
        <v>92500</v>
      </c>
      <c r="O484" s="112">
        <f t="shared" si="47"/>
        <v>205041.66666666669</v>
      </c>
      <c r="P484" s="114">
        <f t="shared" si="48"/>
        <v>4625</v>
      </c>
      <c r="Q484" s="115">
        <f t="shared" si="49"/>
        <v>4625</v>
      </c>
    </row>
    <row r="485" spans="2:17" x14ac:dyDescent="0.25">
      <c r="B485" s="120">
        <v>483</v>
      </c>
      <c r="C485" s="109" t="s">
        <v>6466</v>
      </c>
      <c r="D485" s="109">
        <v>1200102930</v>
      </c>
      <c r="E485" s="108" t="s">
        <v>4684</v>
      </c>
      <c r="F485" s="109">
        <v>2015</v>
      </c>
      <c r="G485" s="110">
        <v>44389</v>
      </c>
      <c r="H485" s="109">
        <f t="shared" si="44"/>
        <v>6</v>
      </c>
      <c r="I485" s="109">
        <v>3</v>
      </c>
      <c r="J485" s="111">
        <f t="shared" si="45"/>
        <v>0.31666666666666665</v>
      </c>
      <c r="K485" s="112">
        <v>511479.18</v>
      </c>
      <c r="L485" s="112">
        <v>1</v>
      </c>
      <c r="M485" s="121">
        <v>0</v>
      </c>
      <c r="N485" s="112">
        <f t="shared" si="46"/>
        <v>511479.18</v>
      </c>
      <c r="O485" s="112">
        <f t="shared" si="47"/>
        <v>971810.44199999992</v>
      </c>
      <c r="P485" s="114">
        <f t="shared" si="48"/>
        <v>25573.959000000003</v>
      </c>
      <c r="Q485" s="115">
        <f t="shared" si="49"/>
        <v>25573.959000000003</v>
      </c>
    </row>
    <row r="486" spans="2:17" x14ac:dyDescent="0.25">
      <c r="B486" s="120">
        <v>484</v>
      </c>
      <c r="C486" s="109" t="s">
        <v>6466</v>
      </c>
      <c r="D486" s="109">
        <v>1200097380</v>
      </c>
      <c r="E486" s="108" t="s">
        <v>4685</v>
      </c>
      <c r="F486" s="109">
        <v>2015</v>
      </c>
      <c r="G486" s="110">
        <v>44389</v>
      </c>
      <c r="H486" s="109">
        <f t="shared" si="44"/>
        <v>6</v>
      </c>
      <c r="I486" s="109">
        <v>3</v>
      </c>
      <c r="J486" s="111">
        <f t="shared" si="45"/>
        <v>0.31666666666666665</v>
      </c>
      <c r="K486" s="112">
        <v>465816</v>
      </c>
      <c r="L486" s="112">
        <v>1</v>
      </c>
      <c r="M486" s="121">
        <v>0</v>
      </c>
      <c r="N486" s="112">
        <f t="shared" si="46"/>
        <v>465816</v>
      </c>
      <c r="O486" s="112">
        <f t="shared" si="47"/>
        <v>885050.39999999991</v>
      </c>
      <c r="P486" s="114">
        <f t="shared" si="48"/>
        <v>23290.800000000003</v>
      </c>
      <c r="Q486" s="115">
        <f t="shared" si="49"/>
        <v>23290.800000000003</v>
      </c>
    </row>
    <row r="487" spans="2:17" x14ac:dyDescent="0.25">
      <c r="B487" s="120">
        <v>485</v>
      </c>
      <c r="C487" s="109" t="s">
        <v>6466</v>
      </c>
      <c r="D487" s="109">
        <v>1200097390</v>
      </c>
      <c r="E487" s="108" t="s">
        <v>4686</v>
      </c>
      <c r="F487" s="109">
        <v>2015</v>
      </c>
      <c r="G487" s="110">
        <v>44389</v>
      </c>
      <c r="H487" s="109">
        <f t="shared" si="44"/>
        <v>6</v>
      </c>
      <c r="I487" s="109">
        <v>3</v>
      </c>
      <c r="J487" s="111">
        <f t="shared" si="45"/>
        <v>0.31666666666666665</v>
      </c>
      <c r="K487" s="112">
        <v>387660</v>
      </c>
      <c r="L487" s="112">
        <v>1</v>
      </c>
      <c r="M487" s="121">
        <v>0</v>
      </c>
      <c r="N487" s="112">
        <f t="shared" si="46"/>
        <v>387660</v>
      </c>
      <c r="O487" s="112">
        <f t="shared" si="47"/>
        <v>736554</v>
      </c>
      <c r="P487" s="114">
        <f t="shared" si="48"/>
        <v>19383</v>
      </c>
      <c r="Q487" s="115">
        <f t="shared" si="49"/>
        <v>19383</v>
      </c>
    </row>
    <row r="488" spans="2:17" x14ac:dyDescent="0.25">
      <c r="B488" s="120">
        <v>486</v>
      </c>
      <c r="C488" s="109" t="s">
        <v>6466</v>
      </c>
      <c r="D488" s="109">
        <v>1200097090</v>
      </c>
      <c r="E488" s="108" t="s">
        <v>4687</v>
      </c>
      <c r="F488" s="109">
        <v>2015</v>
      </c>
      <c r="G488" s="110">
        <v>44389</v>
      </c>
      <c r="H488" s="109">
        <f t="shared" si="44"/>
        <v>6</v>
      </c>
      <c r="I488" s="109">
        <v>3</v>
      </c>
      <c r="J488" s="111">
        <f t="shared" si="45"/>
        <v>0.31666666666666665</v>
      </c>
      <c r="K488" s="112">
        <v>211200</v>
      </c>
      <c r="L488" s="112">
        <v>1</v>
      </c>
      <c r="M488" s="121">
        <v>0</v>
      </c>
      <c r="N488" s="112">
        <f t="shared" si="46"/>
        <v>211200</v>
      </c>
      <c r="O488" s="112">
        <f t="shared" si="47"/>
        <v>401280</v>
      </c>
      <c r="P488" s="114">
        <f t="shared" si="48"/>
        <v>10560</v>
      </c>
      <c r="Q488" s="115">
        <f t="shared" si="49"/>
        <v>10560</v>
      </c>
    </row>
    <row r="489" spans="2:17" x14ac:dyDescent="0.25">
      <c r="B489" s="120">
        <v>487</v>
      </c>
      <c r="C489" s="109" t="s">
        <v>6466</v>
      </c>
      <c r="D489" s="109">
        <v>1200097100</v>
      </c>
      <c r="E489" s="108" t="s">
        <v>4688</v>
      </c>
      <c r="F489" s="109">
        <v>2015</v>
      </c>
      <c r="G489" s="110">
        <v>44389</v>
      </c>
      <c r="H489" s="109">
        <f t="shared" si="44"/>
        <v>6</v>
      </c>
      <c r="I489" s="109">
        <v>3</v>
      </c>
      <c r="J489" s="111">
        <f t="shared" si="45"/>
        <v>0.31666666666666665</v>
      </c>
      <c r="K489" s="112">
        <v>189600</v>
      </c>
      <c r="L489" s="112">
        <v>1</v>
      </c>
      <c r="M489" s="121">
        <v>0</v>
      </c>
      <c r="N489" s="112">
        <f t="shared" si="46"/>
        <v>189600</v>
      </c>
      <c r="O489" s="112">
        <f t="shared" si="47"/>
        <v>360240</v>
      </c>
      <c r="P489" s="114">
        <f t="shared" si="48"/>
        <v>9480</v>
      </c>
      <c r="Q489" s="115">
        <f t="shared" si="49"/>
        <v>9480</v>
      </c>
    </row>
    <row r="490" spans="2:17" x14ac:dyDescent="0.25">
      <c r="B490" s="120">
        <v>488</v>
      </c>
      <c r="C490" s="109" t="s">
        <v>6466</v>
      </c>
      <c r="D490" s="109">
        <v>1200105900</v>
      </c>
      <c r="E490" s="108" t="s">
        <v>4689</v>
      </c>
      <c r="F490" s="109">
        <v>2016</v>
      </c>
      <c r="G490" s="110">
        <v>44389</v>
      </c>
      <c r="H490" s="109">
        <f t="shared" si="44"/>
        <v>5</v>
      </c>
      <c r="I490" s="109">
        <v>3</v>
      </c>
      <c r="J490" s="111">
        <f t="shared" si="45"/>
        <v>0.31666666666666665</v>
      </c>
      <c r="K490" s="112">
        <v>1603400</v>
      </c>
      <c r="L490" s="112">
        <v>1</v>
      </c>
      <c r="M490" s="121">
        <v>0</v>
      </c>
      <c r="N490" s="112">
        <f t="shared" si="46"/>
        <v>1603400</v>
      </c>
      <c r="O490" s="112">
        <f t="shared" si="47"/>
        <v>2538716.6666666665</v>
      </c>
      <c r="P490" s="114">
        <f t="shared" si="48"/>
        <v>80170</v>
      </c>
      <c r="Q490" s="115">
        <f t="shared" si="49"/>
        <v>80170</v>
      </c>
    </row>
    <row r="491" spans="2:17" x14ac:dyDescent="0.25">
      <c r="B491" s="120">
        <v>489</v>
      </c>
      <c r="C491" s="109" t="s">
        <v>6466</v>
      </c>
      <c r="D491" s="109">
        <v>1200123890</v>
      </c>
      <c r="E491" s="108" t="s">
        <v>4690</v>
      </c>
      <c r="F491" s="109">
        <v>2016</v>
      </c>
      <c r="G491" s="110">
        <v>44389</v>
      </c>
      <c r="H491" s="109">
        <f t="shared" si="44"/>
        <v>5</v>
      </c>
      <c r="I491" s="109">
        <v>3</v>
      </c>
      <c r="J491" s="111">
        <f t="shared" si="45"/>
        <v>0.31666666666666665</v>
      </c>
      <c r="K491" s="112">
        <v>174580</v>
      </c>
      <c r="L491" s="112">
        <v>1</v>
      </c>
      <c r="M491" s="121">
        <v>0</v>
      </c>
      <c r="N491" s="112">
        <f t="shared" si="46"/>
        <v>174580</v>
      </c>
      <c r="O491" s="112">
        <f t="shared" si="47"/>
        <v>276418.33333333331</v>
      </c>
      <c r="P491" s="114">
        <f t="shared" si="48"/>
        <v>8729</v>
      </c>
      <c r="Q491" s="115">
        <f t="shared" si="49"/>
        <v>8729</v>
      </c>
    </row>
    <row r="492" spans="2:17" x14ac:dyDescent="0.25">
      <c r="B492" s="120">
        <v>490</v>
      </c>
      <c r="C492" s="109" t="s">
        <v>6466</v>
      </c>
      <c r="D492" s="109">
        <v>1200109490</v>
      </c>
      <c r="E492" s="108" t="s">
        <v>4691</v>
      </c>
      <c r="F492" s="109">
        <v>2016</v>
      </c>
      <c r="G492" s="110">
        <v>44389</v>
      </c>
      <c r="H492" s="109">
        <f t="shared" si="44"/>
        <v>5</v>
      </c>
      <c r="I492" s="109">
        <v>3</v>
      </c>
      <c r="J492" s="111">
        <f t="shared" si="45"/>
        <v>0.31666666666666665</v>
      </c>
      <c r="K492" s="112">
        <v>38182.51</v>
      </c>
      <c r="L492" s="112">
        <v>1</v>
      </c>
      <c r="M492" s="121">
        <v>0</v>
      </c>
      <c r="N492" s="112">
        <f t="shared" si="46"/>
        <v>38182.51</v>
      </c>
      <c r="O492" s="112">
        <f t="shared" si="47"/>
        <v>60455.640833333331</v>
      </c>
      <c r="P492" s="114">
        <f t="shared" si="48"/>
        <v>1909.1255000000001</v>
      </c>
      <c r="Q492" s="115">
        <f t="shared" si="49"/>
        <v>1909.1255000000001</v>
      </c>
    </row>
    <row r="493" spans="2:17" x14ac:dyDescent="0.25">
      <c r="B493" s="120">
        <v>491</v>
      </c>
      <c r="C493" s="109" t="s">
        <v>6466</v>
      </c>
      <c r="D493" s="109">
        <v>1200132010</v>
      </c>
      <c r="E493" s="108" t="s">
        <v>4692</v>
      </c>
      <c r="F493" s="109">
        <v>2017</v>
      </c>
      <c r="G493" s="110">
        <v>44389</v>
      </c>
      <c r="H493" s="109">
        <f t="shared" si="44"/>
        <v>4</v>
      </c>
      <c r="I493" s="109">
        <v>3</v>
      </c>
      <c r="J493" s="111">
        <f t="shared" si="45"/>
        <v>0.31666666666666665</v>
      </c>
      <c r="K493" s="112">
        <v>6004796.6799999997</v>
      </c>
      <c r="L493" s="112">
        <v>1</v>
      </c>
      <c r="M493" s="121">
        <v>0</v>
      </c>
      <c r="N493" s="112">
        <f t="shared" si="46"/>
        <v>6004796.6799999997</v>
      </c>
      <c r="O493" s="112">
        <f t="shared" si="47"/>
        <v>7606075.7946666656</v>
      </c>
      <c r="P493" s="114">
        <f t="shared" si="48"/>
        <v>300239.83399999997</v>
      </c>
      <c r="Q493" s="115">
        <f t="shared" si="49"/>
        <v>300239.83399999997</v>
      </c>
    </row>
    <row r="494" spans="2:17" x14ac:dyDescent="0.25">
      <c r="B494" s="120">
        <v>492</v>
      </c>
      <c r="C494" s="109" t="s">
        <v>6466</v>
      </c>
      <c r="D494" s="109">
        <v>1200131270</v>
      </c>
      <c r="E494" s="108" t="s">
        <v>4693</v>
      </c>
      <c r="F494" s="109">
        <v>2017</v>
      </c>
      <c r="G494" s="110">
        <v>44389</v>
      </c>
      <c r="H494" s="109">
        <f t="shared" si="44"/>
        <v>4</v>
      </c>
      <c r="I494" s="109">
        <v>3</v>
      </c>
      <c r="J494" s="111">
        <f t="shared" si="45"/>
        <v>0.31666666666666665</v>
      </c>
      <c r="K494" s="112">
        <v>1950932.81</v>
      </c>
      <c r="L494" s="112">
        <v>1</v>
      </c>
      <c r="M494" s="121">
        <v>0</v>
      </c>
      <c r="N494" s="112">
        <f t="shared" si="46"/>
        <v>1950932.81</v>
      </c>
      <c r="O494" s="112">
        <f t="shared" si="47"/>
        <v>2471181.5593333333</v>
      </c>
      <c r="P494" s="114">
        <f t="shared" si="48"/>
        <v>97546.640500000009</v>
      </c>
      <c r="Q494" s="115">
        <f t="shared" si="49"/>
        <v>97546.640500000009</v>
      </c>
    </row>
    <row r="495" spans="2:17" x14ac:dyDescent="0.25">
      <c r="B495" s="120">
        <v>493</v>
      </c>
      <c r="C495" s="109" t="s">
        <v>6466</v>
      </c>
      <c r="D495" s="109">
        <v>1200125150</v>
      </c>
      <c r="E495" s="108" t="s">
        <v>4694</v>
      </c>
      <c r="F495" s="109">
        <v>2017</v>
      </c>
      <c r="G495" s="110">
        <v>44389</v>
      </c>
      <c r="H495" s="109">
        <f t="shared" si="44"/>
        <v>4</v>
      </c>
      <c r="I495" s="109">
        <v>3</v>
      </c>
      <c r="J495" s="111">
        <f t="shared" si="45"/>
        <v>0.31666666666666665</v>
      </c>
      <c r="K495" s="112">
        <v>1187021.75</v>
      </c>
      <c r="L495" s="112">
        <v>1</v>
      </c>
      <c r="M495" s="121">
        <v>0</v>
      </c>
      <c r="N495" s="112">
        <f t="shared" si="46"/>
        <v>1187021.75</v>
      </c>
      <c r="O495" s="112">
        <f t="shared" si="47"/>
        <v>1503560.8833333333</v>
      </c>
      <c r="P495" s="114">
        <f t="shared" si="48"/>
        <v>59351.087500000001</v>
      </c>
      <c r="Q495" s="115">
        <f t="shared" si="49"/>
        <v>59351.087500000001</v>
      </c>
    </row>
    <row r="496" spans="2:17" x14ac:dyDescent="0.25">
      <c r="B496" s="120">
        <v>494</v>
      </c>
      <c r="C496" s="109" t="s">
        <v>6466</v>
      </c>
      <c r="D496" s="109">
        <v>1200125390</v>
      </c>
      <c r="E496" s="108" t="s">
        <v>4695</v>
      </c>
      <c r="F496" s="109">
        <v>2017</v>
      </c>
      <c r="G496" s="110">
        <v>44389</v>
      </c>
      <c r="H496" s="109">
        <f t="shared" si="44"/>
        <v>4</v>
      </c>
      <c r="I496" s="109">
        <v>3</v>
      </c>
      <c r="J496" s="111">
        <f t="shared" si="45"/>
        <v>0.31666666666666665</v>
      </c>
      <c r="K496" s="112">
        <v>1090240</v>
      </c>
      <c r="L496" s="112">
        <v>1</v>
      </c>
      <c r="M496" s="121">
        <v>0</v>
      </c>
      <c r="N496" s="112">
        <f t="shared" si="46"/>
        <v>1090240</v>
      </c>
      <c r="O496" s="112">
        <f t="shared" si="47"/>
        <v>1380970.6666666665</v>
      </c>
      <c r="P496" s="114">
        <f t="shared" si="48"/>
        <v>54512</v>
      </c>
      <c r="Q496" s="115">
        <f t="shared" si="49"/>
        <v>54512</v>
      </c>
    </row>
    <row r="497" spans="2:17" x14ac:dyDescent="0.25">
      <c r="B497" s="120">
        <v>495</v>
      </c>
      <c r="C497" s="109" t="s">
        <v>6466</v>
      </c>
      <c r="D497" s="109">
        <v>1200128110</v>
      </c>
      <c r="E497" s="108" t="s">
        <v>4696</v>
      </c>
      <c r="F497" s="109">
        <v>2017</v>
      </c>
      <c r="G497" s="110">
        <v>44389</v>
      </c>
      <c r="H497" s="109">
        <f t="shared" si="44"/>
        <v>4</v>
      </c>
      <c r="I497" s="109">
        <v>3</v>
      </c>
      <c r="J497" s="111">
        <f t="shared" si="45"/>
        <v>0.31666666666666665</v>
      </c>
      <c r="K497" s="112">
        <v>715000</v>
      </c>
      <c r="L497" s="112">
        <v>1</v>
      </c>
      <c r="M497" s="121">
        <v>0</v>
      </c>
      <c r="N497" s="112">
        <f t="shared" si="46"/>
        <v>715000</v>
      </c>
      <c r="O497" s="112">
        <f t="shared" si="47"/>
        <v>905666.66666666663</v>
      </c>
      <c r="P497" s="114">
        <f t="shared" si="48"/>
        <v>35750</v>
      </c>
      <c r="Q497" s="115">
        <f t="shared" si="49"/>
        <v>35750</v>
      </c>
    </row>
    <row r="498" spans="2:17" x14ac:dyDescent="0.25">
      <c r="B498" s="120">
        <v>496</v>
      </c>
      <c r="C498" s="109" t="s">
        <v>6466</v>
      </c>
      <c r="D498" s="109">
        <v>1200128020</v>
      </c>
      <c r="E498" s="108" t="s">
        <v>4697</v>
      </c>
      <c r="F498" s="109">
        <v>2017</v>
      </c>
      <c r="G498" s="110">
        <v>44389</v>
      </c>
      <c r="H498" s="109">
        <f t="shared" si="44"/>
        <v>4</v>
      </c>
      <c r="I498" s="109">
        <v>3</v>
      </c>
      <c r="J498" s="111">
        <f t="shared" si="45"/>
        <v>0.31666666666666665</v>
      </c>
      <c r="K498" s="112">
        <v>335076</v>
      </c>
      <c r="L498" s="112">
        <v>1</v>
      </c>
      <c r="M498" s="121">
        <v>0</v>
      </c>
      <c r="N498" s="112">
        <f t="shared" si="46"/>
        <v>335076</v>
      </c>
      <c r="O498" s="112">
        <f t="shared" si="47"/>
        <v>424429.6</v>
      </c>
      <c r="P498" s="114">
        <f t="shared" si="48"/>
        <v>16753.8</v>
      </c>
      <c r="Q498" s="115">
        <f t="shared" si="49"/>
        <v>16753.8</v>
      </c>
    </row>
    <row r="499" spans="2:17" x14ac:dyDescent="0.25">
      <c r="B499" s="120">
        <v>497</v>
      </c>
      <c r="C499" s="109" t="s">
        <v>6466</v>
      </c>
      <c r="D499" s="109">
        <v>1200128900</v>
      </c>
      <c r="E499" s="108" t="s">
        <v>4698</v>
      </c>
      <c r="F499" s="109">
        <v>2017</v>
      </c>
      <c r="G499" s="110">
        <v>44389</v>
      </c>
      <c r="H499" s="109">
        <f t="shared" si="44"/>
        <v>4</v>
      </c>
      <c r="I499" s="109">
        <v>3</v>
      </c>
      <c r="J499" s="111">
        <f t="shared" si="45"/>
        <v>0.31666666666666665</v>
      </c>
      <c r="K499" s="112">
        <v>210375</v>
      </c>
      <c r="L499" s="112">
        <v>1</v>
      </c>
      <c r="M499" s="121">
        <v>0</v>
      </c>
      <c r="N499" s="112">
        <f t="shared" si="46"/>
        <v>210375</v>
      </c>
      <c r="O499" s="112">
        <f t="shared" si="47"/>
        <v>266475</v>
      </c>
      <c r="P499" s="114">
        <f t="shared" si="48"/>
        <v>10518.75</v>
      </c>
      <c r="Q499" s="115">
        <f t="shared" si="49"/>
        <v>10518.75</v>
      </c>
    </row>
    <row r="500" spans="2:17" x14ac:dyDescent="0.25">
      <c r="B500" s="120">
        <v>498</v>
      </c>
      <c r="C500" s="109" t="s">
        <v>6466</v>
      </c>
      <c r="D500" s="109">
        <v>1200128760</v>
      </c>
      <c r="E500" s="108" t="s">
        <v>4699</v>
      </c>
      <c r="F500" s="109">
        <v>2017</v>
      </c>
      <c r="G500" s="110">
        <v>44389</v>
      </c>
      <c r="H500" s="109">
        <f t="shared" si="44"/>
        <v>4</v>
      </c>
      <c r="I500" s="109">
        <v>3</v>
      </c>
      <c r="J500" s="111">
        <f t="shared" si="45"/>
        <v>0.31666666666666665</v>
      </c>
      <c r="K500" s="112">
        <v>90000</v>
      </c>
      <c r="L500" s="112">
        <v>1</v>
      </c>
      <c r="M500" s="121">
        <v>0</v>
      </c>
      <c r="N500" s="112">
        <f t="shared" si="46"/>
        <v>90000</v>
      </c>
      <c r="O500" s="112">
        <f t="shared" si="47"/>
        <v>114000</v>
      </c>
      <c r="P500" s="114">
        <f t="shared" si="48"/>
        <v>4500</v>
      </c>
      <c r="Q500" s="115">
        <f t="shared" si="49"/>
        <v>4500</v>
      </c>
    </row>
    <row r="501" spans="2:17" x14ac:dyDescent="0.25">
      <c r="B501" s="120">
        <v>499</v>
      </c>
      <c r="C501" s="109" t="s">
        <v>6466</v>
      </c>
      <c r="D501" s="109">
        <v>1200138890</v>
      </c>
      <c r="E501" s="108" t="s">
        <v>4700</v>
      </c>
      <c r="F501" s="109">
        <v>2018</v>
      </c>
      <c r="G501" s="110">
        <v>44389</v>
      </c>
      <c r="H501" s="109">
        <f t="shared" si="44"/>
        <v>3</v>
      </c>
      <c r="I501" s="109">
        <v>3</v>
      </c>
      <c r="J501" s="111">
        <f t="shared" si="45"/>
        <v>0.31666666666666665</v>
      </c>
      <c r="K501" s="112">
        <v>1601877</v>
      </c>
      <c r="L501" s="112">
        <v>326227.03999999998</v>
      </c>
      <c r="M501" s="121">
        <v>0.02</v>
      </c>
      <c r="N501" s="112">
        <f t="shared" si="46"/>
        <v>1633914.54</v>
      </c>
      <c r="O501" s="112">
        <f t="shared" si="47"/>
        <v>1552218.8129999998</v>
      </c>
      <c r="P501" s="114">
        <f t="shared" si="48"/>
        <v>81695.727000000188</v>
      </c>
      <c r="Q501" s="115">
        <f t="shared" si="49"/>
        <v>73526.154300000169</v>
      </c>
    </row>
    <row r="502" spans="2:17" x14ac:dyDescent="0.25">
      <c r="B502" s="120">
        <v>500</v>
      </c>
      <c r="C502" s="109" t="s">
        <v>6466</v>
      </c>
      <c r="D502" s="109">
        <v>1200132090</v>
      </c>
      <c r="E502" s="108" t="s">
        <v>4701</v>
      </c>
      <c r="F502" s="109">
        <v>2018</v>
      </c>
      <c r="G502" s="110">
        <v>44389</v>
      </c>
      <c r="H502" s="109">
        <f t="shared" si="44"/>
        <v>3</v>
      </c>
      <c r="I502" s="109">
        <v>3</v>
      </c>
      <c r="J502" s="111">
        <f t="shared" si="45"/>
        <v>0.31666666666666665</v>
      </c>
      <c r="K502" s="112">
        <v>1575397.8</v>
      </c>
      <c r="L502" s="112">
        <v>1</v>
      </c>
      <c r="M502" s="121">
        <v>0</v>
      </c>
      <c r="N502" s="112">
        <f t="shared" si="46"/>
        <v>1575397.8</v>
      </c>
      <c r="O502" s="112">
        <f t="shared" si="47"/>
        <v>1496627.91</v>
      </c>
      <c r="P502" s="114">
        <f t="shared" si="48"/>
        <v>78769.89000000013</v>
      </c>
      <c r="Q502" s="115">
        <f t="shared" si="49"/>
        <v>70892.901000000114</v>
      </c>
    </row>
    <row r="503" spans="2:17" x14ac:dyDescent="0.25">
      <c r="B503" s="120">
        <v>501</v>
      </c>
      <c r="C503" s="109" t="s">
        <v>6466</v>
      </c>
      <c r="D503" s="109">
        <v>1200139020</v>
      </c>
      <c r="E503" s="108" t="s">
        <v>4702</v>
      </c>
      <c r="F503" s="109">
        <v>2018</v>
      </c>
      <c r="G503" s="110">
        <v>44389</v>
      </c>
      <c r="H503" s="109">
        <f t="shared" si="44"/>
        <v>3</v>
      </c>
      <c r="I503" s="109">
        <v>3</v>
      </c>
      <c r="J503" s="111">
        <f t="shared" si="45"/>
        <v>0.31666666666666665</v>
      </c>
      <c r="K503" s="112">
        <v>1117000</v>
      </c>
      <c r="L503" s="112">
        <v>96941.87</v>
      </c>
      <c r="M503" s="121">
        <v>0.02</v>
      </c>
      <c r="N503" s="112">
        <f t="shared" si="46"/>
        <v>1139340</v>
      </c>
      <c r="O503" s="112">
        <f t="shared" si="47"/>
        <v>1082373</v>
      </c>
      <c r="P503" s="114">
        <f t="shared" si="48"/>
        <v>56967</v>
      </c>
      <c r="Q503" s="115">
        <f t="shared" si="49"/>
        <v>56967</v>
      </c>
    </row>
    <row r="504" spans="2:17" x14ac:dyDescent="0.25">
      <c r="B504" s="120">
        <v>502</v>
      </c>
      <c r="C504" s="109" t="s">
        <v>6466</v>
      </c>
      <c r="D504" s="109">
        <v>1200146320</v>
      </c>
      <c r="E504" s="108" t="s">
        <v>4703</v>
      </c>
      <c r="F504" s="109">
        <v>2018</v>
      </c>
      <c r="G504" s="110">
        <v>44389</v>
      </c>
      <c r="H504" s="109">
        <f t="shared" si="44"/>
        <v>3</v>
      </c>
      <c r="I504" s="109">
        <v>3</v>
      </c>
      <c r="J504" s="111">
        <f t="shared" si="45"/>
        <v>0.31666666666666665</v>
      </c>
      <c r="K504" s="112">
        <v>1023000</v>
      </c>
      <c r="L504" s="112">
        <v>523500.28</v>
      </c>
      <c r="M504" s="121">
        <v>0.02</v>
      </c>
      <c r="N504" s="112">
        <f t="shared" si="46"/>
        <v>1043460</v>
      </c>
      <c r="O504" s="112">
        <f t="shared" si="47"/>
        <v>991287</v>
      </c>
      <c r="P504" s="114">
        <f t="shared" si="48"/>
        <v>52173</v>
      </c>
      <c r="Q504" s="115">
        <f t="shared" si="49"/>
        <v>52173</v>
      </c>
    </row>
    <row r="505" spans="2:17" x14ac:dyDescent="0.25">
      <c r="B505" s="120">
        <v>503</v>
      </c>
      <c r="C505" s="109" t="s">
        <v>6466</v>
      </c>
      <c r="D505" s="109">
        <v>1200146330</v>
      </c>
      <c r="E505" s="108" t="s">
        <v>4704</v>
      </c>
      <c r="F505" s="109">
        <v>2018</v>
      </c>
      <c r="G505" s="110">
        <v>44389</v>
      </c>
      <c r="H505" s="109">
        <f t="shared" si="44"/>
        <v>3</v>
      </c>
      <c r="I505" s="109">
        <v>3</v>
      </c>
      <c r="J505" s="111">
        <f t="shared" si="45"/>
        <v>0.31666666666666665</v>
      </c>
      <c r="K505" s="112">
        <v>1018500</v>
      </c>
      <c r="L505" s="112">
        <v>290078.14</v>
      </c>
      <c r="M505" s="121">
        <v>0.02</v>
      </c>
      <c r="N505" s="112">
        <f t="shared" si="46"/>
        <v>1038870</v>
      </c>
      <c r="O505" s="112">
        <f t="shared" si="47"/>
        <v>986926.5</v>
      </c>
      <c r="P505" s="114">
        <f t="shared" si="48"/>
        <v>51943.5</v>
      </c>
      <c r="Q505" s="115">
        <f t="shared" si="49"/>
        <v>51943.5</v>
      </c>
    </row>
    <row r="506" spans="2:17" x14ac:dyDescent="0.25">
      <c r="B506" s="120">
        <v>504</v>
      </c>
      <c r="C506" s="109" t="s">
        <v>6466</v>
      </c>
      <c r="D506" s="109">
        <v>1200146160</v>
      </c>
      <c r="E506" s="108" t="s">
        <v>4705</v>
      </c>
      <c r="F506" s="109">
        <v>2018</v>
      </c>
      <c r="G506" s="110">
        <v>44389</v>
      </c>
      <c r="H506" s="109">
        <f t="shared" si="44"/>
        <v>3</v>
      </c>
      <c r="I506" s="109">
        <v>3</v>
      </c>
      <c r="J506" s="111">
        <f t="shared" si="45"/>
        <v>0.31666666666666665</v>
      </c>
      <c r="K506" s="112">
        <v>1000000</v>
      </c>
      <c r="L506" s="112">
        <v>182648.41</v>
      </c>
      <c r="M506" s="121">
        <v>0.02</v>
      </c>
      <c r="N506" s="112">
        <f t="shared" si="46"/>
        <v>1020000</v>
      </c>
      <c r="O506" s="112">
        <f t="shared" si="47"/>
        <v>969000</v>
      </c>
      <c r="P506" s="114">
        <f t="shared" si="48"/>
        <v>51000</v>
      </c>
      <c r="Q506" s="115">
        <f t="shared" si="49"/>
        <v>51000</v>
      </c>
    </row>
    <row r="507" spans="2:17" x14ac:dyDescent="0.25">
      <c r="B507" s="120">
        <v>505</v>
      </c>
      <c r="C507" s="109" t="s">
        <v>6466</v>
      </c>
      <c r="D507" s="109">
        <v>1200139890</v>
      </c>
      <c r="E507" s="108" t="s">
        <v>4706</v>
      </c>
      <c r="F507" s="109">
        <v>2018</v>
      </c>
      <c r="G507" s="110">
        <v>44389</v>
      </c>
      <c r="H507" s="109">
        <f t="shared" si="44"/>
        <v>3</v>
      </c>
      <c r="I507" s="109">
        <v>3</v>
      </c>
      <c r="J507" s="111">
        <f t="shared" si="45"/>
        <v>0.31666666666666665</v>
      </c>
      <c r="K507" s="112">
        <v>1000000</v>
      </c>
      <c r="L507" s="112">
        <v>12785.39</v>
      </c>
      <c r="M507" s="121">
        <v>0.02</v>
      </c>
      <c r="N507" s="112">
        <f t="shared" si="46"/>
        <v>1020000</v>
      </c>
      <c r="O507" s="112">
        <f t="shared" si="47"/>
        <v>969000</v>
      </c>
      <c r="P507" s="114">
        <f t="shared" si="48"/>
        <v>51000</v>
      </c>
      <c r="Q507" s="115">
        <f t="shared" si="49"/>
        <v>51000</v>
      </c>
    </row>
    <row r="508" spans="2:17" x14ac:dyDescent="0.25">
      <c r="B508" s="120">
        <v>506</v>
      </c>
      <c r="C508" s="109" t="s">
        <v>6466</v>
      </c>
      <c r="D508" s="109">
        <v>1200140140</v>
      </c>
      <c r="E508" s="108" t="s">
        <v>4707</v>
      </c>
      <c r="F508" s="109">
        <v>2018</v>
      </c>
      <c r="G508" s="110">
        <v>44389</v>
      </c>
      <c r="H508" s="109">
        <f t="shared" si="44"/>
        <v>3</v>
      </c>
      <c r="I508" s="109">
        <v>3</v>
      </c>
      <c r="J508" s="111">
        <f t="shared" si="45"/>
        <v>0.31666666666666665</v>
      </c>
      <c r="K508" s="112">
        <v>590388</v>
      </c>
      <c r="L508" s="112">
        <v>92736.75</v>
      </c>
      <c r="M508" s="121">
        <v>0.02</v>
      </c>
      <c r="N508" s="112">
        <f t="shared" si="46"/>
        <v>602195.76</v>
      </c>
      <c r="O508" s="112">
        <f t="shared" si="47"/>
        <v>572085.97199999995</v>
      </c>
      <c r="P508" s="114">
        <f t="shared" si="48"/>
        <v>30109.788000000059</v>
      </c>
      <c r="Q508" s="115">
        <f t="shared" si="49"/>
        <v>27098.809200000054</v>
      </c>
    </row>
    <row r="509" spans="2:17" x14ac:dyDescent="0.25">
      <c r="B509" s="120">
        <v>507</v>
      </c>
      <c r="C509" s="109" t="s">
        <v>6466</v>
      </c>
      <c r="D509" s="109">
        <v>1200140150</v>
      </c>
      <c r="E509" s="108" t="s">
        <v>4708</v>
      </c>
      <c r="F509" s="109">
        <v>2018</v>
      </c>
      <c r="G509" s="110">
        <v>44389</v>
      </c>
      <c r="H509" s="109">
        <f t="shared" si="44"/>
        <v>3</v>
      </c>
      <c r="I509" s="109">
        <v>3</v>
      </c>
      <c r="J509" s="111">
        <f t="shared" si="45"/>
        <v>0.31666666666666665</v>
      </c>
      <c r="K509" s="112">
        <v>585041</v>
      </c>
      <c r="L509" s="112">
        <v>1</v>
      </c>
      <c r="M509" s="121">
        <v>0</v>
      </c>
      <c r="N509" s="112">
        <f t="shared" si="46"/>
        <v>585041</v>
      </c>
      <c r="O509" s="112">
        <f t="shared" si="47"/>
        <v>555788.94999999995</v>
      </c>
      <c r="P509" s="114">
        <f t="shared" si="48"/>
        <v>29252.050000000047</v>
      </c>
      <c r="Q509" s="115">
        <f t="shared" si="49"/>
        <v>29252.050000000047</v>
      </c>
    </row>
    <row r="510" spans="2:17" x14ac:dyDescent="0.25">
      <c r="B510" s="120">
        <v>508</v>
      </c>
      <c r="C510" s="109" t="s">
        <v>6466</v>
      </c>
      <c r="D510" s="109">
        <v>1200139990</v>
      </c>
      <c r="E510" s="108" t="s">
        <v>4709</v>
      </c>
      <c r="F510" s="109">
        <v>2018</v>
      </c>
      <c r="G510" s="110">
        <v>44389</v>
      </c>
      <c r="H510" s="109">
        <f t="shared" si="44"/>
        <v>3</v>
      </c>
      <c r="I510" s="109">
        <v>3</v>
      </c>
      <c r="J510" s="111">
        <f t="shared" si="45"/>
        <v>0.31666666666666665</v>
      </c>
      <c r="K510" s="112">
        <v>584000</v>
      </c>
      <c r="L510" s="112">
        <v>9066.66</v>
      </c>
      <c r="M510" s="121">
        <v>0.02</v>
      </c>
      <c r="N510" s="112">
        <f t="shared" si="46"/>
        <v>595680</v>
      </c>
      <c r="O510" s="112">
        <f t="shared" si="47"/>
        <v>565896</v>
      </c>
      <c r="P510" s="114">
        <f t="shared" si="48"/>
        <v>29784</v>
      </c>
      <c r="Q510" s="115">
        <f t="shared" si="49"/>
        <v>29784</v>
      </c>
    </row>
    <row r="511" spans="2:17" x14ac:dyDescent="0.25">
      <c r="B511" s="120">
        <v>509</v>
      </c>
      <c r="C511" s="109" t="s">
        <v>6466</v>
      </c>
      <c r="D511" s="109">
        <v>1200139980</v>
      </c>
      <c r="E511" s="108" t="s">
        <v>4709</v>
      </c>
      <c r="F511" s="109">
        <v>2018</v>
      </c>
      <c r="G511" s="110">
        <v>44389</v>
      </c>
      <c r="H511" s="109">
        <f t="shared" si="44"/>
        <v>3</v>
      </c>
      <c r="I511" s="109">
        <v>3</v>
      </c>
      <c r="J511" s="111">
        <f t="shared" si="45"/>
        <v>0.31666666666666665</v>
      </c>
      <c r="K511" s="112">
        <v>584000</v>
      </c>
      <c r="L511" s="112">
        <v>9066.66</v>
      </c>
      <c r="M511" s="121">
        <v>0.02</v>
      </c>
      <c r="N511" s="112">
        <f t="shared" si="46"/>
        <v>595680</v>
      </c>
      <c r="O511" s="112">
        <f t="shared" si="47"/>
        <v>565896</v>
      </c>
      <c r="P511" s="114">
        <f t="shared" si="48"/>
        <v>29784</v>
      </c>
      <c r="Q511" s="115">
        <f t="shared" si="49"/>
        <v>29784</v>
      </c>
    </row>
    <row r="512" spans="2:17" x14ac:dyDescent="0.25">
      <c r="B512" s="120">
        <v>510</v>
      </c>
      <c r="C512" s="109" t="s">
        <v>6466</v>
      </c>
      <c r="D512" s="109">
        <v>1200139960</v>
      </c>
      <c r="E512" s="108" t="s">
        <v>4709</v>
      </c>
      <c r="F512" s="109">
        <v>2018</v>
      </c>
      <c r="G512" s="110">
        <v>44389</v>
      </c>
      <c r="H512" s="109">
        <f t="shared" si="44"/>
        <v>3</v>
      </c>
      <c r="I512" s="109">
        <v>3</v>
      </c>
      <c r="J512" s="111">
        <f t="shared" si="45"/>
        <v>0.31666666666666665</v>
      </c>
      <c r="K512" s="112">
        <v>584000</v>
      </c>
      <c r="L512" s="112">
        <v>1</v>
      </c>
      <c r="M512" s="121">
        <v>0</v>
      </c>
      <c r="N512" s="112">
        <f t="shared" si="46"/>
        <v>584000</v>
      </c>
      <c r="O512" s="112">
        <f t="shared" si="47"/>
        <v>554800</v>
      </c>
      <c r="P512" s="114">
        <f t="shared" si="48"/>
        <v>29200</v>
      </c>
      <c r="Q512" s="115">
        <f t="shared" si="49"/>
        <v>29200</v>
      </c>
    </row>
    <row r="513" spans="2:17" x14ac:dyDescent="0.25">
      <c r="B513" s="120">
        <v>511</v>
      </c>
      <c r="C513" s="109" t="s">
        <v>6466</v>
      </c>
      <c r="D513" s="109">
        <v>1200139970</v>
      </c>
      <c r="E513" s="108" t="s">
        <v>4709</v>
      </c>
      <c r="F513" s="109">
        <v>2018</v>
      </c>
      <c r="G513" s="110">
        <v>44389</v>
      </c>
      <c r="H513" s="109">
        <f t="shared" si="44"/>
        <v>3</v>
      </c>
      <c r="I513" s="109">
        <v>3</v>
      </c>
      <c r="J513" s="111">
        <f t="shared" si="45"/>
        <v>0.31666666666666665</v>
      </c>
      <c r="K513" s="112">
        <v>584000</v>
      </c>
      <c r="L513" s="112">
        <v>9066.66</v>
      </c>
      <c r="M513" s="121">
        <v>0.02</v>
      </c>
      <c r="N513" s="112">
        <f t="shared" si="46"/>
        <v>595680</v>
      </c>
      <c r="O513" s="112">
        <f t="shared" si="47"/>
        <v>565896</v>
      </c>
      <c r="P513" s="114">
        <f t="shared" si="48"/>
        <v>29784</v>
      </c>
      <c r="Q513" s="115">
        <f t="shared" si="49"/>
        <v>29784</v>
      </c>
    </row>
    <row r="514" spans="2:17" x14ac:dyDescent="0.25">
      <c r="B514" s="120">
        <v>512</v>
      </c>
      <c r="C514" s="109" t="s">
        <v>6466</v>
      </c>
      <c r="D514" s="109">
        <v>1200138760</v>
      </c>
      <c r="E514" s="108" t="s">
        <v>4710</v>
      </c>
      <c r="F514" s="109">
        <v>2018</v>
      </c>
      <c r="G514" s="110">
        <v>44389</v>
      </c>
      <c r="H514" s="109">
        <f t="shared" si="44"/>
        <v>3</v>
      </c>
      <c r="I514" s="109">
        <v>3</v>
      </c>
      <c r="J514" s="111">
        <f t="shared" si="45"/>
        <v>0.31666666666666665</v>
      </c>
      <c r="K514" s="112">
        <v>539462</v>
      </c>
      <c r="L514" s="112">
        <v>1</v>
      </c>
      <c r="M514" s="121">
        <v>0</v>
      </c>
      <c r="N514" s="112">
        <f t="shared" si="46"/>
        <v>539462</v>
      </c>
      <c r="O514" s="112">
        <f t="shared" si="47"/>
        <v>512488.89999999997</v>
      </c>
      <c r="P514" s="114">
        <f t="shared" si="48"/>
        <v>26973.100000000035</v>
      </c>
      <c r="Q514" s="115">
        <f t="shared" si="49"/>
        <v>26973.100000000035</v>
      </c>
    </row>
    <row r="515" spans="2:17" x14ac:dyDescent="0.25">
      <c r="B515" s="120">
        <v>513</v>
      </c>
      <c r="C515" s="109" t="s">
        <v>6466</v>
      </c>
      <c r="D515" s="109">
        <v>1200138790</v>
      </c>
      <c r="E515" s="108" t="s">
        <v>4711</v>
      </c>
      <c r="F515" s="109">
        <v>2018</v>
      </c>
      <c r="G515" s="110">
        <v>44389</v>
      </c>
      <c r="H515" s="109">
        <f t="shared" ref="H515:H568" si="50">YEAR(G515)-F515</f>
        <v>3</v>
      </c>
      <c r="I515" s="109">
        <v>3</v>
      </c>
      <c r="J515" s="111">
        <f t="shared" ref="J515:J568" si="51">(95/I515/100)</f>
        <v>0.31666666666666665</v>
      </c>
      <c r="K515" s="112">
        <v>539462</v>
      </c>
      <c r="L515" s="112">
        <v>1</v>
      </c>
      <c r="M515" s="121">
        <v>0</v>
      </c>
      <c r="N515" s="112">
        <f t="shared" ref="N515:N569" si="52">K515*(1+M515)</f>
        <v>539462</v>
      </c>
      <c r="O515" s="112">
        <f t="shared" ref="O515:O569" si="53">H515*J515*N515</f>
        <v>512488.89999999997</v>
      </c>
      <c r="P515" s="114">
        <f t="shared" si="48"/>
        <v>26973.100000000035</v>
      </c>
      <c r="Q515" s="115">
        <f t="shared" si="49"/>
        <v>26973.100000000035</v>
      </c>
    </row>
    <row r="516" spans="2:17" x14ac:dyDescent="0.25">
      <c r="B516" s="120">
        <v>514</v>
      </c>
      <c r="C516" s="109" t="s">
        <v>6466</v>
      </c>
      <c r="D516" s="109">
        <v>1200138800</v>
      </c>
      <c r="E516" s="108" t="s">
        <v>4712</v>
      </c>
      <c r="F516" s="109">
        <v>2018</v>
      </c>
      <c r="G516" s="110">
        <v>44389</v>
      </c>
      <c r="H516" s="109">
        <f t="shared" si="50"/>
        <v>3</v>
      </c>
      <c r="I516" s="109">
        <v>3</v>
      </c>
      <c r="J516" s="111">
        <f t="shared" si="51"/>
        <v>0.31666666666666665</v>
      </c>
      <c r="K516" s="112">
        <v>539462</v>
      </c>
      <c r="L516" s="112">
        <v>1</v>
      </c>
      <c r="M516" s="121">
        <v>0</v>
      </c>
      <c r="N516" s="112">
        <f t="shared" si="52"/>
        <v>539462</v>
      </c>
      <c r="O516" s="112">
        <f t="shared" si="53"/>
        <v>512488.89999999997</v>
      </c>
      <c r="P516" s="114">
        <f t="shared" ref="P516:P569" si="54">IF(N516-O516&lt;=0,5%*N516,N516-O516)</f>
        <v>26973.100000000035</v>
      </c>
      <c r="Q516" s="115">
        <f t="shared" ref="Q516:Q569" si="55">IF(P516=N516*5%,P516,P516*0.9)</f>
        <v>26973.100000000035</v>
      </c>
    </row>
    <row r="517" spans="2:17" x14ac:dyDescent="0.25">
      <c r="B517" s="120">
        <v>515</v>
      </c>
      <c r="C517" s="109" t="s">
        <v>6466</v>
      </c>
      <c r="D517" s="109">
        <v>1200138740</v>
      </c>
      <c r="E517" s="108" t="s">
        <v>4713</v>
      </c>
      <c r="F517" s="109">
        <v>2018</v>
      </c>
      <c r="G517" s="110">
        <v>44389</v>
      </c>
      <c r="H517" s="109">
        <f t="shared" si="50"/>
        <v>3</v>
      </c>
      <c r="I517" s="109">
        <v>3</v>
      </c>
      <c r="J517" s="111">
        <f t="shared" si="51"/>
        <v>0.31666666666666665</v>
      </c>
      <c r="K517" s="112">
        <v>539462</v>
      </c>
      <c r="L517" s="112">
        <v>1</v>
      </c>
      <c r="M517" s="121">
        <v>0</v>
      </c>
      <c r="N517" s="112">
        <f t="shared" si="52"/>
        <v>539462</v>
      </c>
      <c r="O517" s="112">
        <f t="shared" si="53"/>
        <v>512488.89999999997</v>
      </c>
      <c r="P517" s="114">
        <f t="shared" si="54"/>
        <v>26973.100000000035</v>
      </c>
      <c r="Q517" s="115">
        <f t="shared" si="55"/>
        <v>26973.100000000035</v>
      </c>
    </row>
    <row r="518" spans="2:17" x14ac:dyDescent="0.25">
      <c r="B518" s="120">
        <v>516</v>
      </c>
      <c r="C518" s="109" t="s">
        <v>6466</v>
      </c>
      <c r="D518" s="109">
        <v>1200138810</v>
      </c>
      <c r="E518" s="108" t="s">
        <v>4714</v>
      </c>
      <c r="F518" s="109">
        <v>2018</v>
      </c>
      <c r="G518" s="110">
        <v>44389</v>
      </c>
      <c r="H518" s="109">
        <f t="shared" si="50"/>
        <v>3</v>
      </c>
      <c r="I518" s="109">
        <v>3</v>
      </c>
      <c r="J518" s="111">
        <f t="shared" si="51"/>
        <v>0.31666666666666665</v>
      </c>
      <c r="K518" s="112">
        <v>539462</v>
      </c>
      <c r="L518" s="112">
        <v>1</v>
      </c>
      <c r="M518" s="121">
        <v>0</v>
      </c>
      <c r="N518" s="112">
        <f t="shared" si="52"/>
        <v>539462</v>
      </c>
      <c r="O518" s="112">
        <f t="shared" si="53"/>
        <v>512488.89999999997</v>
      </c>
      <c r="P518" s="114">
        <f t="shared" si="54"/>
        <v>26973.100000000035</v>
      </c>
      <c r="Q518" s="115">
        <f t="shared" si="55"/>
        <v>26973.100000000035</v>
      </c>
    </row>
    <row r="519" spans="2:17" x14ac:dyDescent="0.25">
      <c r="B519" s="120">
        <v>517</v>
      </c>
      <c r="C519" s="109" t="s">
        <v>6466</v>
      </c>
      <c r="D519" s="109">
        <v>1200138750</v>
      </c>
      <c r="E519" s="108" t="s">
        <v>4715</v>
      </c>
      <c r="F519" s="109">
        <v>2018</v>
      </c>
      <c r="G519" s="110">
        <v>44389</v>
      </c>
      <c r="H519" s="109">
        <f t="shared" si="50"/>
        <v>3</v>
      </c>
      <c r="I519" s="109">
        <v>3</v>
      </c>
      <c r="J519" s="111">
        <f t="shared" si="51"/>
        <v>0.31666666666666665</v>
      </c>
      <c r="K519" s="112">
        <v>539462</v>
      </c>
      <c r="L519" s="112">
        <v>1</v>
      </c>
      <c r="M519" s="121">
        <v>0</v>
      </c>
      <c r="N519" s="112">
        <f t="shared" si="52"/>
        <v>539462</v>
      </c>
      <c r="O519" s="112">
        <f t="shared" si="53"/>
        <v>512488.89999999997</v>
      </c>
      <c r="P519" s="114">
        <f t="shared" si="54"/>
        <v>26973.100000000035</v>
      </c>
      <c r="Q519" s="115">
        <f t="shared" si="55"/>
        <v>26973.100000000035</v>
      </c>
    </row>
    <row r="520" spans="2:17" x14ac:dyDescent="0.25">
      <c r="B520" s="120">
        <v>518</v>
      </c>
      <c r="C520" s="109" t="s">
        <v>6466</v>
      </c>
      <c r="D520" s="109">
        <v>1200135710</v>
      </c>
      <c r="E520" s="108" t="s">
        <v>4716</v>
      </c>
      <c r="F520" s="109">
        <v>2018</v>
      </c>
      <c r="G520" s="110">
        <v>44389</v>
      </c>
      <c r="H520" s="109">
        <f t="shared" si="50"/>
        <v>3</v>
      </c>
      <c r="I520" s="109">
        <v>3</v>
      </c>
      <c r="J520" s="111">
        <f t="shared" si="51"/>
        <v>0.31666666666666665</v>
      </c>
      <c r="K520" s="112">
        <v>536800</v>
      </c>
      <c r="L520" s="112">
        <v>1</v>
      </c>
      <c r="M520" s="121">
        <v>0</v>
      </c>
      <c r="N520" s="112">
        <f t="shared" si="52"/>
        <v>536800</v>
      </c>
      <c r="O520" s="112">
        <f t="shared" si="53"/>
        <v>509960</v>
      </c>
      <c r="P520" s="114">
        <f t="shared" si="54"/>
        <v>26840</v>
      </c>
      <c r="Q520" s="115">
        <f t="shared" si="55"/>
        <v>26840</v>
      </c>
    </row>
    <row r="521" spans="2:17" x14ac:dyDescent="0.25">
      <c r="B521" s="120">
        <v>519</v>
      </c>
      <c r="C521" s="109" t="s">
        <v>6466</v>
      </c>
      <c r="D521" s="109">
        <v>1200143640</v>
      </c>
      <c r="E521" s="108" t="s">
        <v>4717</v>
      </c>
      <c r="F521" s="109">
        <v>2018</v>
      </c>
      <c r="G521" s="110">
        <v>44389</v>
      </c>
      <c r="H521" s="109">
        <f t="shared" si="50"/>
        <v>3</v>
      </c>
      <c r="I521" s="109">
        <v>3</v>
      </c>
      <c r="J521" s="111">
        <f t="shared" si="51"/>
        <v>0.31666666666666665</v>
      </c>
      <c r="K521" s="112">
        <v>372110</v>
      </c>
      <c r="L521" s="112">
        <v>57090.84</v>
      </c>
      <c r="M521" s="121">
        <v>0.02</v>
      </c>
      <c r="N521" s="112">
        <f t="shared" si="52"/>
        <v>379552.2</v>
      </c>
      <c r="O521" s="112">
        <f t="shared" si="53"/>
        <v>360574.58999999997</v>
      </c>
      <c r="P521" s="114">
        <f t="shared" si="54"/>
        <v>18977.610000000044</v>
      </c>
      <c r="Q521" s="115">
        <f t="shared" si="55"/>
        <v>18977.610000000044</v>
      </c>
    </row>
    <row r="522" spans="2:17" x14ac:dyDescent="0.25">
      <c r="B522" s="120">
        <v>520</v>
      </c>
      <c r="C522" s="109" t="s">
        <v>6466</v>
      </c>
      <c r="D522" s="109">
        <v>1200138770</v>
      </c>
      <c r="E522" s="108" t="s">
        <v>4718</v>
      </c>
      <c r="F522" s="109">
        <v>2018</v>
      </c>
      <c r="G522" s="110">
        <v>44389</v>
      </c>
      <c r="H522" s="109">
        <f t="shared" si="50"/>
        <v>3</v>
      </c>
      <c r="I522" s="109">
        <v>3</v>
      </c>
      <c r="J522" s="111">
        <f t="shared" si="51"/>
        <v>0.31666666666666665</v>
      </c>
      <c r="K522" s="112">
        <v>316722</v>
      </c>
      <c r="L522" s="112">
        <v>1</v>
      </c>
      <c r="M522" s="121">
        <v>0</v>
      </c>
      <c r="N522" s="112">
        <f t="shared" si="52"/>
        <v>316722</v>
      </c>
      <c r="O522" s="112">
        <f t="shared" si="53"/>
        <v>300885.89999999997</v>
      </c>
      <c r="P522" s="114">
        <f t="shared" si="54"/>
        <v>15836.100000000035</v>
      </c>
      <c r="Q522" s="115">
        <f t="shared" si="55"/>
        <v>15836.100000000035</v>
      </c>
    </row>
    <row r="523" spans="2:17" x14ac:dyDescent="0.25">
      <c r="B523" s="120">
        <v>521</v>
      </c>
      <c r="C523" s="109" t="s">
        <v>6466</v>
      </c>
      <c r="D523" s="109">
        <v>1200141520</v>
      </c>
      <c r="E523" s="108" t="s">
        <v>4719</v>
      </c>
      <c r="F523" s="109">
        <v>2018</v>
      </c>
      <c r="G523" s="110">
        <v>44389</v>
      </c>
      <c r="H523" s="109">
        <f t="shared" si="50"/>
        <v>3</v>
      </c>
      <c r="I523" s="109">
        <v>3</v>
      </c>
      <c r="J523" s="111">
        <f t="shared" si="51"/>
        <v>0.31666666666666665</v>
      </c>
      <c r="K523" s="112">
        <v>260178</v>
      </c>
      <c r="L523" s="112">
        <v>1425.64</v>
      </c>
      <c r="M523" s="121">
        <v>0.02</v>
      </c>
      <c r="N523" s="112">
        <f t="shared" si="52"/>
        <v>265381.56</v>
      </c>
      <c r="O523" s="112">
        <f t="shared" si="53"/>
        <v>252112.48199999999</v>
      </c>
      <c r="P523" s="114">
        <f t="shared" si="54"/>
        <v>13269.078000000009</v>
      </c>
      <c r="Q523" s="115">
        <f t="shared" si="55"/>
        <v>13269.078000000009</v>
      </c>
    </row>
    <row r="524" spans="2:17" x14ac:dyDescent="0.25">
      <c r="B524" s="120">
        <v>522</v>
      </c>
      <c r="C524" s="109" t="s">
        <v>6466</v>
      </c>
      <c r="D524" s="109">
        <v>1200144250</v>
      </c>
      <c r="E524" s="108" t="s">
        <v>4720</v>
      </c>
      <c r="F524" s="109">
        <v>2018</v>
      </c>
      <c r="G524" s="110">
        <v>44389</v>
      </c>
      <c r="H524" s="109">
        <f t="shared" si="50"/>
        <v>3</v>
      </c>
      <c r="I524" s="109">
        <v>3</v>
      </c>
      <c r="J524" s="111">
        <f t="shared" si="51"/>
        <v>0.31666666666666665</v>
      </c>
      <c r="K524" s="112">
        <v>246400</v>
      </c>
      <c r="L524" s="112">
        <v>41629.230000000003</v>
      </c>
      <c r="M524" s="121">
        <v>0.02</v>
      </c>
      <c r="N524" s="112">
        <f t="shared" si="52"/>
        <v>251328</v>
      </c>
      <c r="O524" s="112">
        <f t="shared" si="53"/>
        <v>238761.59999999998</v>
      </c>
      <c r="P524" s="114">
        <f t="shared" si="54"/>
        <v>12566.400000000023</v>
      </c>
      <c r="Q524" s="115">
        <f t="shared" si="55"/>
        <v>12566.400000000023</v>
      </c>
    </row>
    <row r="525" spans="2:17" x14ac:dyDescent="0.25">
      <c r="B525" s="120">
        <v>523</v>
      </c>
      <c r="C525" s="109" t="s">
        <v>6466</v>
      </c>
      <c r="D525" s="109">
        <v>1200145090</v>
      </c>
      <c r="E525" s="108" t="s">
        <v>4721</v>
      </c>
      <c r="F525" s="109">
        <v>2018</v>
      </c>
      <c r="G525" s="110">
        <v>44389</v>
      </c>
      <c r="H525" s="109">
        <f t="shared" si="50"/>
        <v>3</v>
      </c>
      <c r="I525" s="109">
        <v>3</v>
      </c>
      <c r="J525" s="111">
        <f t="shared" si="51"/>
        <v>0.31666666666666665</v>
      </c>
      <c r="K525" s="112">
        <v>238161</v>
      </c>
      <c r="L525" s="112">
        <v>45892.21</v>
      </c>
      <c r="M525" s="121">
        <v>0.02</v>
      </c>
      <c r="N525" s="112">
        <f t="shared" si="52"/>
        <v>242924.22</v>
      </c>
      <c r="O525" s="112">
        <f t="shared" si="53"/>
        <v>230778.00899999999</v>
      </c>
      <c r="P525" s="114">
        <f t="shared" si="54"/>
        <v>12146.21100000001</v>
      </c>
      <c r="Q525" s="115">
        <f t="shared" si="55"/>
        <v>12146.21100000001</v>
      </c>
    </row>
    <row r="526" spans="2:17" x14ac:dyDescent="0.25">
      <c r="B526" s="120">
        <v>524</v>
      </c>
      <c r="C526" s="109" t="s">
        <v>6466</v>
      </c>
      <c r="D526" s="109">
        <v>1200144010</v>
      </c>
      <c r="E526" s="108" t="s">
        <v>4722</v>
      </c>
      <c r="F526" s="109">
        <v>2018</v>
      </c>
      <c r="G526" s="110">
        <v>44389</v>
      </c>
      <c r="H526" s="109">
        <f t="shared" si="50"/>
        <v>3</v>
      </c>
      <c r="I526" s="109">
        <v>3</v>
      </c>
      <c r="J526" s="111">
        <f t="shared" si="51"/>
        <v>0.31666666666666665</v>
      </c>
      <c r="K526" s="112">
        <v>230900</v>
      </c>
      <c r="L526" s="112">
        <v>16025.93</v>
      </c>
      <c r="M526" s="121">
        <v>0.02</v>
      </c>
      <c r="N526" s="112">
        <f t="shared" si="52"/>
        <v>235518</v>
      </c>
      <c r="O526" s="112">
        <f t="shared" si="53"/>
        <v>223742.09999999998</v>
      </c>
      <c r="P526" s="114">
        <f t="shared" si="54"/>
        <v>11775.900000000023</v>
      </c>
      <c r="Q526" s="115">
        <f t="shared" si="55"/>
        <v>11775.900000000023</v>
      </c>
    </row>
    <row r="527" spans="2:17" x14ac:dyDescent="0.25">
      <c r="B527" s="120">
        <v>525</v>
      </c>
      <c r="C527" s="109" t="s">
        <v>6466</v>
      </c>
      <c r="D527" s="109">
        <v>1200138780</v>
      </c>
      <c r="E527" s="108" t="s">
        <v>4723</v>
      </c>
      <c r="F527" s="109">
        <v>2018</v>
      </c>
      <c r="G527" s="110">
        <v>44389</v>
      </c>
      <c r="H527" s="109">
        <f t="shared" si="50"/>
        <v>3</v>
      </c>
      <c r="I527" s="109">
        <v>3</v>
      </c>
      <c r="J527" s="111">
        <f t="shared" si="51"/>
        <v>0.31666666666666665</v>
      </c>
      <c r="K527" s="112">
        <v>222740</v>
      </c>
      <c r="L527" s="112">
        <v>23392.78</v>
      </c>
      <c r="M527" s="121">
        <v>0.02</v>
      </c>
      <c r="N527" s="112">
        <f t="shared" si="52"/>
        <v>227194.80000000002</v>
      </c>
      <c r="O527" s="112">
        <f t="shared" si="53"/>
        <v>215835.06</v>
      </c>
      <c r="P527" s="114">
        <f t="shared" si="54"/>
        <v>11359.74000000002</v>
      </c>
      <c r="Q527" s="115">
        <f t="shared" si="55"/>
        <v>11359.74000000002</v>
      </c>
    </row>
    <row r="528" spans="2:17" x14ac:dyDescent="0.25">
      <c r="B528" s="120">
        <v>526</v>
      </c>
      <c r="C528" s="109" t="s">
        <v>6466</v>
      </c>
      <c r="D528" s="109">
        <v>1200145080</v>
      </c>
      <c r="E528" s="108" t="s">
        <v>4721</v>
      </c>
      <c r="F528" s="109">
        <v>2018</v>
      </c>
      <c r="G528" s="110">
        <v>44389</v>
      </c>
      <c r="H528" s="109">
        <f t="shared" si="50"/>
        <v>3</v>
      </c>
      <c r="I528" s="109">
        <v>3</v>
      </c>
      <c r="J528" s="111">
        <f t="shared" si="51"/>
        <v>0.31666666666666665</v>
      </c>
      <c r="K528" s="112">
        <v>216726</v>
      </c>
      <c r="L528" s="112">
        <v>41761.82</v>
      </c>
      <c r="M528" s="121">
        <v>0.02</v>
      </c>
      <c r="N528" s="112">
        <f t="shared" si="52"/>
        <v>221060.52</v>
      </c>
      <c r="O528" s="112">
        <f t="shared" si="53"/>
        <v>210007.49399999998</v>
      </c>
      <c r="P528" s="114">
        <f t="shared" si="54"/>
        <v>11053.026000000013</v>
      </c>
      <c r="Q528" s="115">
        <f t="shared" si="55"/>
        <v>11053.026000000013</v>
      </c>
    </row>
    <row r="529" spans="2:17" x14ac:dyDescent="0.25">
      <c r="B529" s="120">
        <v>527</v>
      </c>
      <c r="C529" s="109" t="s">
        <v>6466</v>
      </c>
      <c r="D529" s="109">
        <v>1200145100</v>
      </c>
      <c r="E529" s="108" t="s">
        <v>4721</v>
      </c>
      <c r="F529" s="109">
        <v>2018</v>
      </c>
      <c r="G529" s="110">
        <v>44389</v>
      </c>
      <c r="H529" s="109">
        <f t="shared" si="50"/>
        <v>3</v>
      </c>
      <c r="I529" s="109">
        <v>3</v>
      </c>
      <c r="J529" s="111">
        <f t="shared" si="51"/>
        <v>0.31666666666666665</v>
      </c>
      <c r="K529" s="112">
        <v>216726</v>
      </c>
      <c r="L529" s="112">
        <v>41761.82</v>
      </c>
      <c r="M529" s="121">
        <v>0.02</v>
      </c>
      <c r="N529" s="112">
        <f t="shared" si="52"/>
        <v>221060.52</v>
      </c>
      <c r="O529" s="112">
        <f t="shared" si="53"/>
        <v>210007.49399999998</v>
      </c>
      <c r="P529" s="114">
        <f t="shared" si="54"/>
        <v>11053.026000000013</v>
      </c>
      <c r="Q529" s="115">
        <f t="shared" si="55"/>
        <v>11053.026000000013</v>
      </c>
    </row>
    <row r="530" spans="2:17" x14ac:dyDescent="0.25">
      <c r="B530" s="120">
        <v>528</v>
      </c>
      <c r="C530" s="109" t="s">
        <v>6466</v>
      </c>
      <c r="D530" s="109">
        <v>1200143080</v>
      </c>
      <c r="E530" s="108" t="s">
        <v>4724</v>
      </c>
      <c r="F530" s="109">
        <v>2018</v>
      </c>
      <c r="G530" s="110">
        <v>44389</v>
      </c>
      <c r="H530" s="109">
        <f t="shared" si="50"/>
        <v>3</v>
      </c>
      <c r="I530" s="109">
        <v>3</v>
      </c>
      <c r="J530" s="111">
        <f t="shared" si="51"/>
        <v>0.31666666666666665</v>
      </c>
      <c r="K530" s="112">
        <v>204250</v>
      </c>
      <c r="L530" s="112">
        <v>15481.98</v>
      </c>
      <c r="M530" s="121">
        <v>0.02</v>
      </c>
      <c r="N530" s="112">
        <f t="shared" si="52"/>
        <v>208335</v>
      </c>
      <c r="O530" s="112">
        <f t="shared" si="53"/>
        <v>197918.25</v>
      </c>
      <c r="P530" s="114">
        <f t="shared" si="54"/>
        <v>10416.75</v>
      </c>
      <c r="Q530" s="115">
        <f t="shared" si="55"/>
        <v>10416.75</v>
      </c>
    </row>
    <row r="531" spans="2:17" x14ac:dyDescent="0.25">
      <c r="B531" s="120">
        <v>529</v>
      </c>
      <c r="C531" s="109" t="s">
        <v>6466</v>
      </c>
      <c r="D531" s="109">
        <v>1200141040</v>
      </c>
      <c r="E531" s="108" t="s">
        <v>4725</v>
      </c>
      <c r="F531" s="109">
        <v>2018</v>
      </c>
      <c r="G531" s="110">
        <v>44389</v>
      </c>
      <c r="H531" s="109">
        <f t="shared" si="50"/>
        <v>3</v>
      </c>
      <c r="I531" s="109">
        <v>3</v>
      </c>
      <c r="J531" s="111">
        <f t="shared" si="51"/>
        <v>0.31666666666666665</v>
      </c>
      <c r="K531" s="112">
        <v>186195</v>
      </c>
      <c r="L531" s="112">
        <v>10372.5</v>
      </c>
      <c r="M531" s="121">
        <v>0.02</v>
      </c>
      <c r="N531" s="112">
        <f t="shared" si="52"/>
        <v>189918.9</v>
      </c>
      <c r="O531" s="112">
        <f t="shared" si="53"/>
        <v>180422.95499999999</v>
      </c>
      <c r="P531" s="114">
        <f t="shared" si="54"/>
        <v>9495.945000000007</v>
      </c>
      <c r="Q531" s="115">
        <f t="shared" si="55"/>
        <v>8546.3505000000059</v>
      </c>
    </row>
    <row r="532" spans="2:17" x14ac:dyDescent="0.25">
      <c r="B532" s="120">
        <v>530</v>
      </c>
      <c r="C532" s="109" t="s">
        <v>6466</v>
      </c>
      <c r="D532" s="109">
        <v>1200141390</v>
      </c>
      <c r="E532" s="108" t="s">
        <v>4726</v>
      </c>
      <c r="F532" s="109">
        <v>2018</v>
      </c>
      <c r="G532" s="110">
        <v>44389</v>
      </c>
      <c r="H532" s="109">
        <f t="shared" si="50"/>
        <v>3</v>
      </c>
      <c r="I532" s="109">
        <v>3</v>
      </c>
      <c r="J532" s="111">
        <f t="shared" si="51"/>
        <v>0.31666666666666665</v>
      </c>
      <c r="K532" s="112">
        <v>135820</v>
      </c>
      <c r="L532" s="112">
        <v>2232.66</v>
      </c>
      <c r="M532" s="121">
        <v>0.02</v>
      </c>
      <c r="N532" s="112">
        <f t="shared" si="52"/>
        <v>138536.4</v>
      </c>
      <c r="O532" s="112">
        <f t="shared" si="53"/>
        <v>131609.57999999999</v>
      </c>
      <c r="P532" s="114">
        <f t="shared" si="54"/>
        <v>6926.820000000007</v>
      </c>
      <c r="Q532" s="115">
        <f t="shared" si="55"/>
        <v>6234.1380000000063</v>
      </c>
    </row>
    <row r="533" spans="2:17" x14ac:dyDescent="0.25">
      <c r="B533" s="120">
        <v>531</v>
      </c>
      <c r="C533" s="109" t="s">
        <v>6466</v>
      </c>
      <c r="D533" s="109">
        <v>1200143580</v>
      </c>
      <c r="E533" s="108" t="s">
        <v>4727</v>
      </c>
      <c r="F533" s="109">
        <v>2018</v>
      </c>
      <c r="G533" s="110">
        <v>44389</v>
      </c>
      <c r="H533" s="109">
        <f t="shared" si="50"/>
        <v>3</v>
      </c>
      <c r="I533" s="109">
        <v>3</v>
      </c>
      <c r="J533" s="111">
        <f t="shared" si="51"/>
        <v>0.31666666666666665</v>
      </c>
      <c r="K533" s="112">
        <v>112000</v>
      </c>
      <c r="L533" s="112">
        <v>18922.38</v>
      </c>
      <c r="M533" s="121">
        <v>0.02</v>
      </c>
      <c r="N533" s="112">
        <f t="shared" si="52"/>
        <v>114240</v>
      </c>
      <c r="O533" s="112">
        <f t="shared" si="53"/>
        <v>108528</v>
      </c>
      <c r="P533" s="114">
        <f t="shared" si="54"/>
        <v>5712</v>
      </c>
      <c r="Q533" s="115">
        <f t="shared" si="55"/>
        <v>5712</v>
      </c>
    </row>
    <row r="534" spans="2:17" x14ac:dyDescent="0.25">
      <c r="B534" s="120">
        <v>532</v>
      </c>
      <c r="C534" s="109" t="s">
        <v>6466</v>
      </c>
      <c r="D534" s="109">
        <v>1200143600</v>
      </c>
      <c r="E534" s="108" t="s">
        <v>4728</v>
      </c>
      <c r="F534" s="109">
        <v>2018</v>
      </c>
      <c r="G534" s="110">
        <v>44389</v>
      </c>
      <c r="H534" s="109">
        <f t="shared" si="50"/>
        <v>3</v>
      </c>
      <c r="I534" s="109">
        <v>3</v>
      </c>
      <c r="J534" s="111">
        <f t="shared" si="51"/>
        <v>0.31666666666666665</v>
      </c>
      <c r="K534" s="112">
        <v>90804</v>
      </c>
      <c r="L534" s="112">
        <v>7463.34</v>
      </c>
      <c r="M534" s="121">
        <v>0.02</v>
      </c>
      <c r="N534" s="112">
        <f t="shared" si="52"/>
        <v>92620.08</v>
      </c>
      <c r="O534" s="112">
        <f t="shared" si="53"/>
        <v>87989.076000000001</v>
      </c>
      <c r="P534" s="114">
        <f t="shared" si="54"/>
        <v>4631.0040000000008</v>
      </c>
      <c r="Q534" s="115">
        <f t="shared" si="55"/>
        <v>4631.0040000000008</v>
      </c>
    </row>
    <row r="535" spans="2:17" x14ac:dyDescent="0.25">
      <c r="B535" s="120">
        <v>533</v>
      </c>
      <c r="C535" s="109" t="s">
        <v>6466</v>
      </c>
      <c r="D535" s="109">
        <v>1200140290</v>
      </c>
      <c r="E535" s="108" t="s">
        <v>4729</v>
      </c>
      <c r="F535" s="109">
        <v>2018</v>
      </c>
      <c r="G535" s="110">
        <v>44389</v>
      </c>
      <c r="H535" s="109">
        <f t="shared" si="50"/>
        <v>3</v>
      </c>
      <c r="I535" s="109">
        <v>3</v>
      </c>
      <c r="J535" s="111">
        <f t="shared" si="51"/>
        <v>0.31666666666666665</v>
      </c>
      <c r="K535" s="112">
        <v>34071</v>
      </c>
      <c r="L535" s="112">
        <v>1</v>
      </c>
      <c r="M535" s="121">
        <v>0</v>
      </c>
      <c r="N535" s="112">
        <f t="shared" si="52"/>
        <v>34071</v>
      </c>
      <c r="O535" s="112">
        <f t="shared" si="53"/>
        <v>32367.449999999997</v>
      </c>
      <c r="P535" s="114">
        <f t="shared" si="54"/>
        <v>1703.5500000000029</v>
      </c>
      <c r="Q535" s="115">
        <f t="shared" si="55"/>
        <v>1703.5500000000029</v>
      </c>
    </row>
    <row r="536" spans="2:17" x14ac:dyDescent="0.25">
      <c r="B536" s="120">
        <v>534</v>
      </c>
      <c r="C536" s="109" t="s">
        <v>6466</v>
      </c>
      <c r="D536" s="109">
        <v>1200145910</v>
      </c>
      <c r="E536" s="108" t="s">
        <v>4730</v>
      </c>
      <c r="F536" s="109">
        <v>2018</v>
      </c>
      <c r="G536" s="110">
        <v>44389</v>
      </c>
      <c r="H536" s="109">
        <f t="shared" si="50"/>
        <v>3</v>
      </c>
      <c r="I536" s="109">
        <v>3</v>
      </c>
      <c r="J536" s="111">
        <f t="shared" si="51"/>
        <v>0.31666666666666665</v>
      </c>
      <c r="K536" s="112">
        <v>21330</v>
      </c>
      <c r="L536" s="112">
        <v>3876.4</v>
      </c>
      <c r="M536" s="121">
        <v>0.02</v>
      </c>
      <c r="N536" s="112">
        <f t="shared" si="52"/>
        <v>21756.600000000002</v>
      </c>
      <c r="O536" s="112">
        <f t="shared" si="53"/>
        <v>20668.77</v>
      </c>
      <c r="P536" s="114">
        <f t="shared" si="54"/>
        <v>1087.8300000000017</v>
      </c>
      <c r="Q536" s="115">
        <f t="shared" si="55"/>
        <v>1087.8300000000017</v>
      </c>
    </row>
    <row r="537" spans="2:17" x14ac:dyDescent="0.25">
      <c r="B537" s="120">
        <v>535</v>
      </c>
      <c r="C537" s="109" t="s">
        <v>6466</v>
      </c>
      <c r="D537" s="109">
        <v>1200138550</v>
      </c>
      <c r="E537" s="108" t="s">
        <v>4731</v>
      </c>
      <c r="F537" s="109">
        <v>2018</v>
      </c>
      <c r="G537" s="110">
        <v>44389</v>
      </c>
      <c r="H537" s="109">
        <f t="shared" si="50"/>
        <v>3</v>
      </c>
      <c r="I537" s="109">
        <v>3</v>
      </c>
      <c r="J537" s="111">
        <f t="shared" si="51"/>
        <v>0.31666666666666665</v>
      </c>
      <c r="K537" s="112">
        <v>8900</v>
      </c>
      <c r="L537" s="112">
        <v>1</v>
      </c>
      <c r="M537" s="121">
        <v>0</v>
      </c>
      <c r="N537" s="112">
        <f t="shared" si="52"/>
        <v>8900</v>
      </c>
      <c r="O537" s="112">
        <f t="shared" si="53"/>
        <v>8455</v>
      </c>
      <c r="P537" s="114">
        <f t="shared" si="54"/>
        <v>445</v>
      </c>
      <c r="Q537" s="115">
        <f t="shared" si="55"/>
        <v>445</v>
      </c>
    </row>
    <row r="538" spans="2:17" x14ac:dyDescent="0.25">
      <c r="B538" s="120">
        <v>536</v>
      </c>
      <c r="C538" s="109" t="s">
        <v>6466</v>
      </c>
      <c r="D538" s="109">
        <v>1200161290</v>
      </c>
      <c r="E538" s="108" t="s">
        <v>4732</v>
      </c>
      <c r="F538" s="109">
        <v>2019</v>
      </c>
      <c r="G538" s="110">
        <v>44389</v>
      </c>
      <c r="H538" s="109">
        <f t="shared" si="50"/>
        <v>2</v>
      </c>
      <c r="I538" s="109">
        <v>3</v>
      </c>
      <c r="J538" s="111">
        <f t="shared" si="51"/>
        <v>0.31666666666666665</v>
      </c>
      <c r="K538" s="112">
        <v>1925141.42</v>
      </c>
      <c r="L538" s="112">
        <v>909678.2</v>
      </c>
      <c r="M538" s="121">
        <v>0</v>
      </c>
      <c r="N538" s="112">
        <f t="shared" si="52"/>
        <v>1925141.42</v>
      </c>
      <c r="O538" s="112">
        <f t="shared" si="53"/>
        <v>1219256.2326666666</v>
      </c>
      <c r="P538" s="114">
        <f t="shared" si="54"/>
        <v>705885.18733333331</v>
      </c>
      <c r="Q538" s="115">
        <f t="shared" si="55"/>
        <v>635296.66859999998</v>
      </c>
    </row>
    <row r="539" spans="2:17" x14ac:dyDescent="0.25">
      <c r="B539" s="120">
        <v>537</v>
      </c>
      <c r="C539" s="109" t="s">
        <v>6466</v>
      </c>
      <c r="D539" s="109">
        <v>1200149220</v>
      </c>
      <c r="E539" s="108" t="s">
        <v>4733</v>
      </c>
      <c r="F539" s="109">
        <v>2019</v>
      </c>
      <c r="G539" s="110">
        <v>44389</v>
      </c>
      <c r="H539" s="109">
        <f t="shared" si="50"/>
        <v>2</v>
      </c>
      <c r="I539" s="109">
        <v>3</v>
      </c>
      <c r="J539" s="111">
        <f t="shared" si="51"/>
        <v>0.31666666666666665</v>
      </c>
      <c r="K539" s="112">
        <v>1200492</v>
      </c>
      <c r="L539" s="112">
        <v>387954.49</v>
      </c>
      <c r="M539" s="121">
        <v>0</v>
      </c>
      <c r="N539" s="112">
        <f t="shared" si="52"/>
        <v>1200492</v>
      </c>
      <c r="O539" s="112">
        <f t="shared" si="53"/>
        <v>760311.6</v>
      </c>
      <c r="P539" s="114">
        <f t="shared" si="54"/>
        <v>440180.4</v>
      </c>
      <c r="Q539" s="115">
        <f t="shared" si="55"/>
        <v>396162.36000000004</v>
      </c>
    </row>
    <row r="540" spans="2:17" x14ac:dyDescent="0.25">
      <c r="B540" s="120">
        <v>538</v>
      </c>
      <c r="C540" s="109" t="s">
        <v>6466</v>
      </c>
      <c r="D540" s="109">
        <v>1200140350</v>
      </c>
      <c r="E540" s="108" t="s">
        <v>4734</v>
      </c>
      <c r="F540" s="109">
        <v>2019</v>
      </c>
      <c r="G540" s="110">
        <v>44389</v>
      </c>
      <c r="H540" s="109">
        <f t="shared" si="50"/>
        <v>2</v>
      </c>
      <c r="I540" s="109">
        <v>3</v>
      </c>
      <c r="J540" s="111">
        <f t="shared" si="51"/>
        <v>0.31666666666666665</v>
      </c>
      <c r="K540" s="112">
        <v>747000</v>
      </c>
      <c r="L540" s="112">
        <v>282532.86</v>
      </c>
      <c r="M540" s="121">
        <v>0</v>
      </c>
      <c r="N540" s="112">
        <f t="shared" si="52"/>
        <v>747000</v>
      </c>
      <c r="O540" s="112">
        <f t="shared" si="53"/>
        <v>473100</v>
      </c>
      <c r="P540" s="114">
        <f t="shared" si="54"/>
        <v>273900</v>
      </c>
      <c r="Q540" s="115">
        <f t="shared" si="55"/>
        <v>246510</v>
      </c>
    </row>
    <row r="541" spans="2:17" x14ac:dyDescent="0.25">
      <c r="B541" s="120">
        <v>539</v>
      </c>
      <c r="C541" s="109" t="s">
        <v>6466</v>
      </c>
      <c r="D541" s="109">
        <v>1200149540</v>
      </c>
      <c r="E541" s="108" t="s">
        <v>4735</v>
      </c>
      <c r="F541" s="109">
        <v>2019</v>
      </c>
      <c r="G541" s="110">
        <v>44389</v>
      </c>
      <c r="H541" s="109">
        <f t="shared" si="50"/>
        <v>2</v>
      </c>
      <c r="I541" s="109">
        <v>3</v>
      </c>
      <c r="J541" s="111">
        <f t="shared" si="51"/>
        <v>0.31666666666666665</v>
      </c>
      <c r="K541" s="112">
        <v>695000</v>
      </c>
      <c r="L541" s="112">
        <v>227184.9</v>
      </c>
      <c r="M541" s="121">
        <v>0</v>
      </c>
      <c r="N541" s="112">
        <f t="shared" si="52"/>
        <v>695000</v>
      </c>
      <c r="O541" s="112">
        <f t="shared" si="53"/>
        <v>440166.66666666663</v>
      </c>
      <c r="P541" s="114">
        <f t="shared" si="54"/>
        <v>254833.33333333337</v>
      </c>
      <c r="Q541" s="115">
        <f t="shared" si="55"/>
        <v>229350.00000000003</v>
      </c>
    </row>
    <row r="542" spans="2:17" x14ac:dyDescent="0.25">
      <c r="B542" s="120">
        <v>540</v>
      </c>
      <c r="C542" s="109" t="s">
        <v>6466</v>
      </c>
      <c r="D542" s="109">
        <v>1200143110</v>
      </c>
      <c r="E542" s="108" t="s">
        <v>4736</v>
      </c>
      <c r="F542" s="109">
        <v>2019</v>
      </c>
      <c r="G542" s="110">
        <v>44389</v>
      </c>
      <c r="H542" s="109">
        <f t="shared" si="50"/>
        <v>2</v>
      </c>
      <c r="I542" s="109">
        <v>3</v>
      </c>
      <c r="J542" s="111">
        <f t="shared" si="51"/>
        <v>0.31666666666666665</v>
      </c>
      <c r="K542" s="112">
        <v>688500</v>
      </c>
      <c r="L542" s="112">
        <v>136442.47</v>
      </c>
      <c r="M542" s="121">
        <v>0</v>
      </c>
      <c r="N542" s="112">
        <f t="shared" si="52"/>
        <v>688500</v>
      </c>
      <c r="O542" s="112">
        <f t="shared" si="53"/>
        <v>436050</v>
      </c>
      <c r="P542" s="114">
        <f t="shared" si="54"/>
        <v>252450</v>
      </c>
      <c r="Q542" s="115">
        <f t="shared" si="55"/>
        <v>227205</v>
      </c>
    </row>
    <row r="543" spans="2:17" x14ac:dyDescent="0.25">
      <c r="B543" s="120">
        <v>541</v>
      </c>
      <c r="C543" s="109" t="s">
        <v>6466</v>
      </c>
      <c r="D543" s="109">
        <v>1200149270</v>
      </c>
      <c r="E543" s="108" t="s">
        <v>4737</v>
      </c>
      <c r="F543" s="109">
        <v>2019</v>
      </c>
      <c r="G543" s="110">
        <v>44389</v>
      </c>
      <c r="H543" s="109">
        <f t="shared" si="50"/>
        <v>2</v>
      </c>
      <c r="I543" s="109">
        <v>3</v>
      </c>
      <c r="J543" s="111">
        <f t="shared" si="51"/>
        <v>0.31666666666666665</v>
      </c>
      <c r="K543" s="112">
        <v>517826</v>
      </c>
      <c r="L543" s="112">
        <v>167342.15</v>
      </c>
      <c r="M543" s="121">
        <v>0</v>
      </c>
      <c r="N543" s="112">
        <f t="shared" si="52"/>
        <v>517826</v>
      </c>
      <c r="O543" s="112">
        <f t="shared" si="53"/>
        <v>327956.46666666667</v>
      </c>
      <c r="P543" s="114">
        <f t="shared" si="54"/>
        <v>189869.53333333333</v>
      </c>
      <c r="Q543" s="115">
        <f t="shared" si="55"/>
        <v>170882.58</v>
      </c>
    </row>
    <row r="544" spans="2:17" x14ac:dyDescent="0.25">
      <c r="B544" s="120">
        <v>542</v>
      </c>
      <c r="C544" s="109" t="s">
        <v>6466</v>
      </c>
      <c r="D544" s="109">
        <v>1200143120</v>
      </c>
      <c r="E544" s="108" t="s">
        <v>4738</v>
      </c>
      <c r="F544" s="109">
        <v>2019</v>
      </c>
      <c r="G544" s="110">
        <v>44389</v>
      </c>
      <c r="H544" s="109">
        <f t="shared" si="50"/>
        <v>2</v>
      </c>
      <c r="I544" s="109">
        <v>3</v>
      </c>
      <c r="J544" s="111">
        <f t="shared" si="51"/>
        <v>0.31666666666666665</v>
      </c>
      <c r="K544" s="112">
        <v>395000</v>
      </c>
      <c r="L544" s="112">
        <v>87657.52</v>
      </c>
      <c r="M544" s="121">
        <v>0</v>
      </c>
      <c r="N544" s="112">
        <f t="shared" si="52"/>
        <v>395000</v>
      </c>
      <c r="O544" s="112">
        <f t="shared" si="53"/>
        <v>250166.66666666666</v>
      </c>
      <c r="P544" s="114">
        <f t="shared" si="54"/>
        <v>144833.33333333334</v>
      </c>
      <c r="Q544" s="115">
        <f t="shared" si="55"/>
        <v>130350.00000000001</v>
      </c>
    </row>
    <row r="545" spans="2:17" x14ac:dyDescent="0.25">
      <c r="B545" s="120">
        <v>543</v>
      </c>
      <c r="C545" s="109" t="s">
        <v>6466</v>
      </c>
      <c r="D545" s="109">
        <v>1200160850</v>
      </c>
      <c r="E545" s="108" t="s">
        <v>4739</v>
      </c>
      <c r="F545" s="109">
        <v>2019</v>
      </c>
      <c r="G545" s="110">
        <v>44389</v>
      </c>
      <c r="H545" s="109">
        <f t="shared" si="50"/>
        <v>2</v>
      </c>
      <c r="I545" s="109">
        <v>3</v>
      </c>
      <c r="J545" s="111">
        <f t="shared" si="51"/>
        <v>0.31666666666666665</v>
      </c>
      <c r="K545" s="112">
        <v>270000</v>
      </c>
      <c r="L545" s="112">
        <v>141106.44</v>
      </c>
      <c r="M545" s="121">
        <v>0</v>
      </c>
      <c r="N545" s="112">
        <f t="shared" si="52"/>
        <v>270000</v>
      </c>
      <c r="O545" s="112">
        <f t="shared" si="53"/>
        <v>171000</v>
      </c>
      <c r="P545" s="114">
        <f t="shared" si="54"/>
        <v>99000</v>
      </c>
      <c r="Q545" s="115">
        <f t="shared" si="55"/>
        <v>89100</v>
      </c>
    </row>
    <row r="546" spans="2:17" x14ac:dyDescent="0.25">
      <c r="B546" s="120">
        <v>544</v>
      </c>
      <c r="C546" s="109" t="s">
        <v>6466</v>
      </c>
      <c r="D546" s="109">
        <v>1200149970</v>
      </c>
      <c r="E546" s="108" t="s">
        <v>4740</v>
      </c>
      <c r="F546" s="109">
        <v>2019</v>
      </c>
      <c r="G546" s="110">
        <v>44389</v>
      </c>
      <c r="H546" s="109">
        <f t="shared" si="50"/>
        <v>2</v>
      </c>
      <c r="I546" s="109">
        <v>3</v>
      </c>
      <c r="J546" s="111">
        <f t="shared" si="51"/>
        <v>0.31666666666666665</v>
      </c>
      <c r="K546" s="112">
        <v>230962.2</v>
      </c>
      <c r="L546" s="112">
        <v>71693.539999999994</v>
      </c>
      <c r="M546" s="121">
        <v>0</v>
      </c>
      <c r="N546" s="112">
        <f t="shared" si="52"/>
        <v>230962.2</v>
      </c>
      <c r="O546" s="112">
        <f t="shared" si="53"/>
        <v>146276.06</v>
      </c>
      <c r="P546" s="114">
        <f t="shared" si="54"/>
        <v>84686.140000000014</v>
      </c>
      <c r="Q546" s="115">
        <f t="shared" si="55"/>
        <v>76217.526000000013</v>
      </c>
    </row>
    <row r="547" spans="2:17" x14ac:dyDescent="0.25">
      <c r="B547" s="120">
        <v>545</v>
      </c>
      <c r="C547" s="109" t="s">
        <v>6466</v>
      </c>
      <c r="D547" s="109">
        <v>1200160830</v>
      </c>
      <c r="E547" s="108" t="s">
        <v>4741</v>
      </c>
      <c r="F547" s="109">
        <v>2019</v>
      </c>
      <c r="G547" s="110">
        <v>44389</v>
      </c>
      <c r="H547" s="109">
        <f t="shared" si="50"/>
        <v>2</v>
      </c>
      <c r="I547" s="109">
        <v>3</v>
      </c>
      <c r="J547" s="111">
        <f t="shared" si="51"/>
        <v>0.31666666666666665</v>
      </c>
      <c r="K547" s="112">
        <v>73220</v>
      </c>
      <c r="L547" s="112">
        <v>36265.43</v>
      </c>
      <c r="M547" s="121">
        <v>0</v>
      </c>
      <c r="N547" s="112">
        <f t="shared" si="52"/>
        <v>73220</v>
      </c>
      <c r="O547" s="112">
        <f t="shared" si="53"/>
        <v>46372.666666666664</v>
      </c>
      <c r="P547" s="114">
        <f t="shared" si="54"/>
        <v>26847.333333333336</v>
      </c>
      <c r="Q547" s="115">
        <f t="shared" si="55"/>
        <v>24162.600000000002</v>
      </c>
    </row>
    <row r="548" spans="2:17" x14ac:dyDescent="0.25">
      <c r="B548" s="120">
        <v>546</v>
      </c>
      <c r="C548" s="109" t="s">
        <v>6466</v>
      </c>
      <c r="D548" s="109">
        <v>1200161280</v>
      </c>
      <c r="E548" s="108" t="s">
        <v>4742</v>
      </c>
      <c r="F548" s="109">
        <v>2019</v>
      </c>
      <c r="G548" s="110">
        <v>44389</v>
      </c>
      <c r="H548" s="109">
        <f t="shared" si="50"/>
        <v>2</v>
      </c>
      <c r="I548" s="109">
        <v>3</v>
      </c>
      <c r="J548" s="111">
        <f t="shared" si="51"/>
        <v>0.31666666666666665</v>
      </c>
      <c r="K548" s="112">
        <v>53671.61</v>
      </c>
      <c r="L548" s="112">
        <v>25361.19</v>
      </c>
      <c r="M548" s="121">
        <v>0</v>
      </c>
      <c r="N548" s="112">
        <f t="shared" si="52"/>
        <v>53671.61</v>
      </c>
      <c r="O548" s="112">
        <f t="shared" si="53"/>
        <v>33992.019666666667</v>
      </c>
      <c r="P548" s="114">
        <f t="shared" si="54"/>
        <v>19679.590333333334</v>
      </c>
      <c r="Q548" s="115">
        <f t="shared" si="55"/>
        <v>17711.631300000001</v>
      </c>
    </row>
    <row r="549" spans="2:17" x14ac:dyDescent="0.25">
      <c r="B549" s="120">
        <v>547</v>
      </c>
      <c r="C549" s="109" t="s">
        <v>6466</v>
      </c>
      <c r="D549" s="109">
        <v>1200149630</v>
      </c>
      <c r="E549" s="108" t="s">
        <v>4743</v>
      </c>
      <c r="F549" s="109">
        <v>2019</v>
      </c>
      <c r="G549" s="110">
        <v>44389</v>
      </c>
      <c r="H549" s="109">
        <f t="shared" si="50"/>
        <v>2</v>
      </c>
      <c r="I549" s="109">
        <v>3</v>
      </c>
      <c r="J549" s="111">
        <f t="shared" si="51"/>
        <v>0.31666666666666665</v>
      </c>
      <c r="K549" s="112">
        <v>5200</v>
      </c>
      <c r="L549" s="112">
        <v>1329.69</v>
      </c>
      <c r="M549" s="121">
        <v>0</v>
      </c>
      <c r="N549" s="112">
        <f t="shared" si="52"/>
        <v>5200</v>
      </c>
      <c r="O549" s="112">
        <f t="shared" si="53"/>
        <v>3293.333333333333</v>
      </c>
      <c r="P549" s="114">
        <f t="shared" si="54"/>
        <v>1906.666666666667</v>
      </c>
      <c r="Q549" s="115">
        <f t="shared" si="55"/>
        <v>1716.0000000000002</v>
      </c>
    </row>
    <row r="550" spans="2:17" x14ac:dyDescent="0.25">
      <c r="B550" s="120">
        <v>548</v>
      </c>
      <c r="C550" s="109" t="s">
        <v>6466</v>
      </c>
      <c r="D550" s="109">
        <v>1200149040</v>
      </c>
      <c r="E550" s="108" t="s">
        <v>4744</v>
      </c>
      <c r="F550" s="109">
        <v>2019</v>
      </c>
      <c r="G550" s="110">
        <v>44389</v>
      </c>
      <c r="H550" s="109">
        <f t="shared" si="50"/>
        <v>2</v>
      </c>
      <c r="I550" s="109">
        <v>3</v>
      </c>
      <c r="J550" s="111">
        <f t="shared" si="51"/>
        <v>0.31666666666666665</v>
      </c>
      <c r="K550" s="112">
        <v>4104</v>
      </c>
      <c r="L550" s="112">
        <v>1221.6099999999999</v>
      </c>
      <c r="M550" s="121">
        <v>0</v>
      </c>
      <c r="N550" s="112">
        <f t="shared" si="52"/>
        <v>4104</v>
      </c>
      <c r="O550" s="112">
        <f t="shared" si="53"/>
        <v>2599.1999999999998</v>
      </c>
      <c r="P550" s="114">
        <f t="shared" si="54"/>
        <v>1504.8000000000002</v>
      </c>
      <c r="Q550" s="115">
        <f t="shared" si="55"/>
        <v>1354.3200000000002</v>
      </c>
    </row>
    <row r="551" spans="2:17" x14ac:dyDescent="0.25">
      <c r="B551" s="120">
        <v>549</v>
      </c>
      <c r="C551" s="109" t="s">
        <v>6466</v>
      </c>
      <c r="D551" s="109">
        <v>1200160930</v>
      </c>
      <c r="E551" s="108" t="s">
        <v>4745</v>
      </c>
      <c r="F551" s="109">
        <v>2020</v>
      </c>
      <c r="G551" s="110">
        <v>44389</v>
      </c>
      <c r="H551" s="109">
        <f t="shared" si="50"/>
        <v>1</v>
      </c>
      <c r="I551" s="109">
        <v>3</v>
      </c>
      <c r="J551" s="111">
        <f t="shared" si="51"/>
        <v>0.31666666666666665</v>
      </c>
      <c r="K551" s="112">
        <v>616918.9</v>
      </c>
      <c r="L551" s="112">
        <v>442829.46</v>
      </c>
      <c r="M551" s="121">
        <v>0</v>
      </c>
      <c r="N551" s="112">
        <f t="shared" si="52"/>
        <v>616918.9</v>
      </c>
      <c r="O551" s="112">
        <f t="shared" si="53"/>
        <v>195357.65166666667</v>
      </c>
      <c r="P551" s="114">
        <f t="shared" si="54"/>
        <v>421561.24833333335</v>
      </c>
      <c r="Q551" s="115">
        <f t="shared" si="55"/>
        <v>379405.12350000005</v>
      </c>
    </row>
    <row r="552" spans="2:17" s="14" customFormat="1" x14ac:dyDescent="0.25">
      <c r="B552" s="120">
        <v>550</v>
      </c>
      <c r="C552" s="109" t="s">
        <v>6472</v>
      </c>
      <c r="D552" s="109">
        <v>1200144420</v>
      </c>
      <c r="E552" s="108" t="s">
        <v>5401</v>
      </c>
      <c r="F552" s="109">
        <v>2018</v>
      </c>
      <c r="G552" s="110">
        <v>44389</v>
      </c>
      <c r="H552" s="109">
        <f t="shared" si="50"/>
        <v>3</v>
      </c>
      <c r="I552" s="109">
        <v>3</v>
      </c>
      <c r="J552" s="111">
        <f t="shared" si="51"/>
        <v>0.31666666666666665</v>
      </c>
      <c r="K552" s="112">
        <v>715000</v>
      </c>
      <c r="L552" s="112">
        <v>118840.19</v>
      </c>
      <c r="M552" s="121">
        <v>0.02</v>
      </c>
      <c r="N552" s="112">
        <f t="shared" si="52"/>
        <v>729300</v>
      </c>
      <c r="O552" s="112">
        <f t="shared" si="53"/>
        <v>692835</v>
      </c>
      <c r="P552" s="114">
        <f t="shared" si="54"/>
        <v>36465</v>
      </c>
      <c r="Q552" s="115">
        <f t="shared" si="55"/>
        <v>36465</v>
      </c>
    </row>
    <row r="553" spans="2:17" x14ac:dyDescent="0.25">
      <c r="B553" s="120">
        <v>551</v>
      </c>
      <c r="C553" s="109" t="s">
        <v>6472</v>
      </c>
      <c r="D553" s="109">
        <v>1200144430</v>
      </c>
      <c r="E553" s="108" t="s">
        <v>5402</v>
      </c>
      <c r="F553" s="109">
        <v>2018</v>
      </c>
      <c r="G553" s="110">
        <v>44389</v>
      </c>
      <c r="H553" s="109">
        <f t="shared" si="50"/>
        <v>3</v>
      </c>
      <c r="I553" s="109">
        <v>3</v>
      </c>
      <c r="J553" s="111">
        <f t="shared" si="51"/>
        <v>0.31666666666666665</v>
      </c>
      <c r="K553" s="112">
        <v>671000</v>
      </c>
      <c r="L553" s="112">
        <v>111526.93</v>
      </c>
      <c r="M553" s="121">
        <v>0.02</v>
      </c>
      <c r="N553" s="112">
        <f t="shared" si="52"/>
        <v>684420</v>
      </c>
      <c r="O553" s="112">
        <f t="shared" si="53"/>
        <v>650199</v>
      </c>
      <c r="P553" s="114">
        <f t="shared" si="54"/>
        <v>34221</v>
      </c>
      <c r="Q553" s="115">
        <f t="shared" si="55"/>
        <v>34221</v>
      </c>
    </row>
    <row r="554" spans="2:17" x14ac:dyDescent="0.25">
      <c r="B554" s="120">
        <v>552</v>
      </c>
      <c r="C554" s="109" t="s">
        <v>6472</v>
      </c>
      <c r="D554" s="109">
        <v>1200141180</v>
      </c>
      <c r="E554" s="108" t="s">
        <v>5403</v>
      </c>
      <c r="F554" s="109">
        <v>2018</v>
      </c>
      <c r="G554" s="110">
        <v>44389</v>
      </c>
      <c r="H554" s="109">
        <f t="shared" si="50"/>
        <v>3</v>
      </c>
      <c r="I554" s="109">
        <v>3</v>
      </c>
      <c r="J554" s="111">
        <f t="shared" si="51"/>
        <v>0.31666666666666665</v>
      </c>
      <c r="K554" s="112">
        <v>350000</v>
      </c>
      <c r="L554" s="112">
        <v>15342.45</v>
      </c>
      <c r="M554" s="121">
        <v>0.02</v>
      </c>
      <c r="N554" s="112">
        <f t="shared" si="52"/>
        <v>357000</v>
      </c>
      <c r="O554" s="112">
        <f t="shared" si="53"/>
        <v>339150</v>
      </c>
      <c r="P554" s="114">
        <f t="shared" si="54"/>
        <v>17850</v>
      </c>
      <c r="Q554" s="115">
        <f t="shared" si="55"/>
        <v>17850</v>
      </c>
    </row>
    <row r="555" spans="2:17" x14ac:dyDescent="0.25">
      <c r="B555" s="120">
        <v>553</v>
      </c>
      <c r="C555" s="109" t="s">
        <v>6472</v>
      </c>
      <c r="D555" s="109">
        <v>1200143060</v>
      </c>
      <c r="E555" s="108" t="s">
        <v>5404</v>
      </c>
      <c r="F555" s="109">
        <v>2018</v>
      </c>
      <c r="G555" s="110">
        <v>44389</v>
      </c>
      <c r="H555" s="109">
        <f t="shared" si="50"/>
        <v>3</v>
      </c>
      <c r="I555" s="109">
        <v>3</v>
      </c>
      <c r="J555" s="111">
        <f t="shared" si="51"/>
        <v>0.31666666666666665</v>
      </c>
      <c r="K555" s="112">
        <v>250000</v>
      </c>
      <c r="L555" s="112">
        <v>43835.63</v>
      </c>
      <c r="M555" s="121">
        <v>0.02</v>
      </c>
      <c r="N555" s="112">
        <f t="shared" si="52"/>
        <v>255000</v>
      </c>
      <c r="O555" s="112">
        <f t="shared" si="53"/>
        <v>242250</v>
      </c>
      <c r="P555" s="114">
        <f t="shared" si="54"/>
        <v>12750</v>
      </c>
      <c r="Q555" s="115">
        <f t="shared" si="55"/>
        <v>12750</v>
      </c>
    </row>
    <row r="556" spans="2:17" x14ac:dyDescent="0.25">
      <c r="B556" s="120">
        <v>554</v>
      </c>
      <c r="C556" s="109" t="s">
        <v>6472</v>
      </c>
      <c r="D556" s="109">
        <v>1200142900</v>
      </c>
      <c r="E556" s="108" t="s">
        <v>5405</v>
      </c>
      <c r="F556" s="109">
        <v>2018</v>
      </c>
      <c r="G556" s="110">
        <v>44389</v>
      </c>
      <c r="H556" s="109">
        <f t="shared" si="50"/>
        <v>3</v>
      </c>
      <c r="I556" s="109">
        <v>3</v>
      </c>
      <c r="J556" s="111">
        <f t="shared" si="51"/>
        <v>0.31666666666666665</v>
      </c>
      <c r="K556" s="112">
        <v>17200</v>
      </c>
      <c r="L556" s="112">
        <v>1335.17</v>
      </c>
      <c r="M556" s="121">
        <v>0.02</v>
      </c>
      <c r="N556" s="112">
        <f t="shared" si="52"/>
        <v>17544</v>
      </c>
      <c r="O556" s="112">
        <f t="shared" si="53"/>
        <v>16666.8</v>
      </c>
      <c r="P556" s="114">
        <f t="shared" si="54"/>
        <v>877.20000000000073</v>
      </c>
      <c r="Q556" s="115">
        <f t="shared" si="55"/>
        <v>789.4800000000007</v>
      </c>
    </row>
    <row r="557" spans="2:17" x14ac:dyDescent="0.25">
      <c r="B557" s="120">
        <v>555</v>
      </c>
      <c r="C557" s="109" t="s">
        <v>6472</v>
      </c>
      <c r="D557" s="109">
        <v>1200142870</v>
      </c>
      <c r="E557" s="108" t="s">
        <v>5406</v>
      </c>
      <c r="F557" s="109">
        <v>2018</v>
      </c>
      <c r="G557" s="110">
        <v>44389</v>
      </c>
      <c r="H557" s="109">
        <f t="shared" si="50"/>
        <v>3</v>
      </c>
      <c r="I557" s="109">
        <v>3</v>
      </c>
      <c r="J557" s="111">
        <f t="shared" si="51"/>
        <v>0.31666666666666665</v>
      </c>
      <c r="K557" s="112">
        <v>14500</v>
      </c>
      <c r="L557" s="112">
        <v>1019.65</v>
      </c>
      <c r="M557" s="121">
        <v>0.02</v>
      </c>
      <c r="N557" s="112">
        <f t="shared" si="52"/>
        <v>14790</v>
      </c>
      <c r="O557" s="112">
        <f t="shared" si="53"/>
        <v>14050.5</v>
      </c>
      <c r="P557" s="114">
        <f t="shared" si="54"/>
        <v>739.5</v>
      </c>
      <c r="Q557" s="115">
        <f t="shared" si="55"/>
        <v>739.5</v>
      </c>
    </row>
    <row r="558" spans="2:17" x14ac:dyDescent="0.25">
      <c r="B558" s="120">
        <v>556</v>
      </c>
      <c r="C558" s="109" t="s">
        <v>6472</v>
      </c>
      <c r="D558" s="109">
        <v>1200169720</v>
      </c>
      <c r="E558" s="108" t="s">
        <v>5407</v>
      </c>
      <c r="F558" s="109">
        <v>2021</v>
      </c>
      <c r="G558" s="110">
        <v>44389</v>
      </c>
      <c r="H558" s="109">
        <f t="shared" si="50"/>
        <v>0</v>
      </c>
      <c r="I558" s="109">
        <v>3</v>
      </c>
      <c r="J558" s="111">
        <f t="shared" si="51"/>
        <v>0.31666666666666665</v>
      </c>
      <c r="K558" s="112">
        <v>228600</v>
      </c>
      <c r="L558" s="112">
        <v>218122.19</v>
      </c>
      <c r="M558" s="121">
        <v>0</v>
      </c>
      <c r="N558" s="112">
        <f t="shared" si="52"/>
        <v>228600</v>
      </c>
      <c r="O558" s="112">
        <f t="shared" si="53"/>
        <v>0</v>
      </c>
      <c r="P558" s="114">
        <f t="shared" si="54"/>
        <v>228600</v>
      </c>
      <c r="Q558" s="115">
        <f t="shared" si="55"/>
        <v>205740</v>
      </c>
    </row>
    <row r="559" spans="2:17" x14ac:dyDescent="0.25">
      <c r="B559" s="120">
        <v>557</v>
      </c>
      <c r="C559" s="109" t="s">
        <v>6472</v>
      </c>
      <c r="D559" s="109">
        <v>1200169470</v>
      </c>
      <c r="E559" s="108" t="s">
        <v>5408</v>
      </c>
      <c r="F559" s="109">
        <v>2021</v>
      </c>
      <c r="G559" s="110">
        <v>44389</v>
      </c>
      <c r="H559" s="109">
        <f t="shared" si="50"/>
        <v>0</v>
      </c>
      <c r="I559" s="109">
        <v>3</v>
      </c>
      <c r="J559" s="111">
        <f t="shared" si="51"/>
        <v>0.31666666666666665</v>
      </c>
      <c r="K559" s="112">
        <v>134901</v>
      </c>
      <c r="L559" s="112">
        <v>119624.54</v>
      </c>
      <c r="M559" s="121">
        <v>0</v>
      </c>
      <c r="N559" s="112">
        <f t="shared" si="52"/>
        <v>134901</v>
      </c>
      <c r="O559" s="112">
        <f t="shared" si="53"/>
        <v>0</v>
      </c>
      <c r="P559" s="114">
        <f t="shared" si="54"/>
        <v>134901</v>
      </c>
      <c r="Q559" s="115">
        <f t="shared" si="55"/>
        <v>121410.90000000001</v>
      </c>
    </row>
    <row r="560" spans="2:17" s="14" customFormat="1" x14ac:dyDescent="0.25">
      <c r="B560" s="120">
        <v>558</v>
      </c>
      <c r="C560" s="109" t="s">
        <v>6473</v>
      </c>
      <c r="D560" s="109">
        <v>1200160220</v>
      </c>
      <c r="E560" s="108" t="s">
        <v>6091</v>
      </c>
      <c r="F560" s="109">
        <v>2019</v>
      </c>
      <c r="G560" s="110">
        <v>44389</v>
      </c>
      <c r="H560" s="109">
        <f t="shared" si="50"/>
        <v>2</v>
      </c>
      <c r="I560" s="109">
        <v>3</v>
      </c>
      <c r="J560" s="111">
        <f t="shared" si="51"/>
        <v>0.31666666666666665</v>
      </c>
      <c r="K560" s="112">
        <v>575700</v>
      </c>
      <c r="L560" s="112">
        <v>287238.06</v>
      </c>
      <c r="M560" s="121">
        <v>0</v>
      </c>
      <c r="N560" s="112">
        <f t="shared" si="52"/>
        <v>575700</v>
      </c>
      <c r="O560" s="112">
        <f t="shared" si="53"/>
        <v>364610</v>
      </c>
      <c r="P560" s="114">
        <f t="shared" si="54"/>
        <v>211090</v>
      </c>
      <c r="Q560" s="115">
        <f t="shared" si="55"/>
        <v>189981</v>
      </c>
    </row>
    <row r="561" spans="2:17" x14ac:dyDescent="0.25">
      <c r="B561" s="120">
        <v>559</v>
      </c>
      <c r="C561" s="109" t="s">
        <v>6473</v>
      </c>
      <c r="D561" s="109">
        <v>1200160460</v>
      </c>
      <c r="E561" s="108" t="s">
        <v>6092</v>
      </c>
      <c r="F561" s="109">
        <v>2020</v>
      </c>
      <c r="G561" s="110">
        <v>44389</v>
      </c>
      <c r="H561" s="109">
        <f t="shared" si="50"/>
        <v>1</v>
      </c>
      <c r="I561" s="109">
        <v>3</v>
      </c>
      <c r="J561" s="111">
        <f t="shared" si="51"/>
        <v>0.31666666666666665</v>
      </c>
      <c r="K561" s="112">
        <v>146058</v>
      </c>
      <c r="L561" s="112">
        <v>87240.11</v>
      </c>
      <c r="M561" s="121">
        <v>0</v>
      </c>
      <c r="N561" s="112">
        <f t="shared" si="52"/>
        <v>146058</v>
      </c>
      <c r="O561" s="112">
        <f t="shared" si="53"/>
        <v>46251.7</v>
      </c>
      <c r="P561" s="114">
        <f t="shared" si="54"/>
        <v>99806.3</v>
      </c>
      <c r="Q561" s="115">
        <f t="shared" si="55"/>
        <v>89825.67</v>
      </c>
    </row>
    <row r="562" spans="2:17" s="14" customFormat="1" x14ac:dyDescent="0.25">
      <c r="B562" s="120">
        <v>560</v>
      </c>
      <c r="C562" s="109" t="s">
        <v>6474</v>
      </c>
      <c r="D562" s="109">
        <v>1200029590</v>
      </c>
      <c r="E562" s="108" t="s">
        <v>1812</v>
      </c>
      <c r="F562" s="109">
        <v>2006</v>
      </c>
      <c r="G562" s="110">
        <v>44389</v>
      </c>
      <c r="H562" s="109">
        <f t="shared" si="50"/>
        <v>15</v>
      </c>
      <c r="I562" s="109">
        <v>3</v>
      </c>
      <c r="J562" s="111">
        <f t="shared" si="51"/>
        <v>0.31666666666666665</v>
      </c>
      <c r="K562" s="112">
        <v>197460</v>
      </c>
      <c r="L562" s="112">
        <v>1</v>
      </c>
      <c r="M562" s="121">
        <v>0</v>
      </c>
      <c r="N562" s="112">
        <f t="shared" si="52"/>
        <v>197460</v>
      </c>
      <c r="O562" s="112">
        <f t="shared" si="53"/>
        <v>937935</v>
      </c>
      <c r="P562" s="114">
        <f t="shared" si="54"/>
        <v>9873</v>
      </c>
      <c r="Q562" s="115">
        <f t="shared" si="55"/>
        <v>9873</v>
      </c>
    </row>
    <row r="563" spans="2:17" x14ac:dyDescent="0.25">
      <c r="B563" s="120">
        <v>561</v>
      </c>
      <c r="C563" s="109" t="s">
        <v>6474</v>
      </c>
      <c r="D563" s="109">
        <v>1200033350</v>
      </c>
      <c r="E563" s="108" t="s">
        <v>1812</v>
      </c>
      <c r="F563" s="109">
        <v>2008</v>
      </c>
      <c r="G563" s="110">
        <v>44389</v>
      </c>
      <c r="H563" s="109">
        <f t="shared" si="50"/>
        <v>13</v>
      </c>
      <c r="I563" s="109">
        <v>3</v>
      </c>
      <c r="J563" s="111">
        <f t="shared" si="51"/>
        <v>0.31666666666666665</v>
      </c>
      <c r="K563" s="112">
        <v>232451.5</v>
      </c>
      <c r="L563" s="112">
        <v>1</v>
      </c>
      <c r="M563" s="121">
        <v>0</v>
      </c>
      <c r="N563" s="112">
        <f t="shared" si="52"/>
        <v>232451.5</v>
      </c>
      <c r="O563" s="112">
        <f t="shared" si="53"/>
        <v>956925.34166666656</v>
      </c>
      <c r="P563" s="114">
        <f t="shared" si="54"/>
        <v>11622.575000000001</v>
      </c>
      <c r="Q563" s="115">
        <f t="shared" si="55"/>
        <v>11622.575000000001</v>
      </c>
    </row>
    <row r="564" spans="2:17" x14ac:dyDescent="0.25">
      <c r="B564" s="120">
        <v>562</v>
      </c>
      <c r="C564" s="109" t="s">
        <v>6474</v>
      </c>
      <c r="D564" s="109">
        <v>1200032350</v>
      </c>
      <c r="E564" s="108" t="s">
        <v>1825</v>
      </c>
      <c r="F564" s="109">
        <v>2008</v>
      </c>
      <c r="G564" s="110">
        <v>44389</v>
      </c>
      <c r="H564" s="109">
        <f t="shared" si="50"/>
        <v>13</v>
      </c>
      <c r="I564" s="109">
        <v>3</v>
      </c>
      <c r="J564" s="111">
        <f t="shared" si="51"/>
        <v>0.31666666666666665</v>
      </c>
      <c r="K564" s="112">
        <v>34278</v>
      </c>
      <c r="L564" s="112">
        <v>1</v>
      </c>
      <c r="M564" s="121">
        <v>0</v>
      </c>
      <c r="N564" s="112">
        <f t="shared" si="52"/>
        <v>34278</v>
      </c>
      <c r="O564" s="112">
        <f t="shared" si="53"/>
        <v>141111.09999999998</v>
      </c>
      <c r="P564" s="114">
        <f t="shared" si="54"/>
        <v>1713.9</v>
      </c>
      <c r="Q564" s="115">
        <f t="shared" si="55"/>
        <v>1713.9</v>
      </c>
    </row>
    <row r="565" spans="2:17" x14ac:dyDescent="0.25">
      <c r="B565" s="120">
        <v>563</v>
      </c>
      <c r="C565" s="109" t="s">
        <v>6474</v>
      </c>
      <c r="D565" s="109">
        <v>1200042480</v>
      </c>
      <c r="E565" s="108" t="s">
        <v>1925</v>
      </c>
      <c r="F565" s="109">
        <v>2009</v>
      </c>
      <c r="G565" s="110">
        <v>44389</v>
      </c>
      <c r="H565" s="109">
        <f t="shared" si="50"/>
        <v>12</v>
      </c>
      <c r="I565" s="109">
        <v>3</v>
      </c>
      <c r="J565" s="111">
        <f t="shared" si="51"/>
        <v>0.31666666666666665</v>
      </c>
      <c r="K565" s="112">
        <v>158399</v>
      </c>
      <c r="L565" s="112">
        <v>1</v>
      </c>
      <c r="M565" s="121">
        <v>0</v>
      </c>
      <c r="N565" s="112">
        <f t="shared" si="52"/>
        <v>158399</v>
      </c>
      <c r="O565" s="112">
        <f t="shared" si="53"/>
        <v>601916.19999999995</v>
      </c>
      <c r="P565" s="114">
        <f t="shared" si="54"/>
        <v>7919.9500000000007</v>
      </c>
      <c r="Q565" s="115">
        <f t="shared" si="55"/>
        <v>7919.9500000000007</v>
      </c>
    </row>
    <row r="566" spans="2:17" x14ac:dyDescent="0.25">
      <c r="B566" s="120">
        <v>564</v>
      </c>
      <c r="C566" s="109" t="s">
        <v>6474</v>
      </c>
      <c r="D566" s="109">
        <v>1200038130</v>
      </c>
      <c r="E566" s="108" t="s">
        <v>1812</v>
      </c>
      <c r="F566" s="109">
        <v>2009</v>
      </c>
      <c r="G566" s="110">
        <v>44389</v>
      </c>
      <c r="H566" s="109">
        <f t="shared" si="50"/>
        <v>12</v>
      </c>
      <c r="I566" s="109">
        <v>3</v>
      </c>
      <c r="J566" s="111">
        <f t="shared" si="51"/>
        <v>0.31666666666666665</v>
      </c>
      <c r="K566" s="112">
        <v>131626</v>
      </c>
      <c r="L566" s="112">
        <v>1</v>
      </c>
      <c r="M566" s="121">
        <v>0</v>
      </c>
      <c r="N566" s="112">
        <f t="shared" si="52"/>
        <v>131626</v>
      </c>
      <c r="O566" s="112">
        <f t="shared" si="53"/>
        <v>500178.8</v>
      </c>
      <c r="P566" s="114">
        <f t="shared" si="54"/>
        <v>6581.3</v>
      </c>
      <c r="Q566" s="115">
        <f t="shared" si="55"/>
        <v>6581.3</v>
      </c>
    </row>
    <row r="567" spans="2:17" x14ac:dyDescent="0.25">
      <c r="B567" s="120">
        <v>565</v>
      </c>
      <c r="C567" s="109" t="s">
        <v>6474</v>
      </c>
      <c r="D567" s="109">
        <v>1200057420</v>
      </c>
      <c r="E567" s="108" t="s">
        <v>1866</v>
      </c>
      <c r="F567" s="109">
        <v>2011</v>
      </c>
      <c r="G567" s="110">
        <v>44389</v>
      </c>
      <c r="H567" s="109">
        <f t="shared" si="50"/>
        <v>10</v>
      </c>
      <c r="I567" s="109">
        <v>3</v>
      </c>
      <c r="J567" s="111">
        <f t="shared" si="51"/>
        <v>0.31666666666666665</v>
      </c>
      <c r="K567" s="112">
        <v>41467.5</v>
      </c>
      <c r="L567" s="112">
        <v>1</v>
      </c>
      <c r="M567" s="121">
        <v>0</v>
      </c>
      <c r="N567" s="112">
        <f t="shared" si="52"/>
        <v>41467.5</v>
      </c>
      <c r="O567" s="112">
        <f t="shared" si="53"/>
        <v>131313.75</v>
      </c>
      <c r="P567" s="114">
        <f t="shared" si="54"/>
        <v>2073.375</v>
      </c>
      <c r="Q567" s="115">
        <f t="shared" si="55"/>
        <v>2073.375</v>
      </c>
    </row>
    <row r="568" spans="2:17" x14ac:dyDescent="0.25">
      <c r="B568" s="120">
        <v>566</v>
      </c>
      <c r="C568" s="109" t="s">
        <v>6474</v>
      </c>
      <c r="D568" s="109">
        <v>1200076360</v>
      </c>
      <c r="E568" s="108" t="s">
        <v>6414</v>
      </c>
      <c r="F568" s="109">
        <v>2013</v>
      </c>
      <c r="G568" s="110">
        <v>44389</v>
      </c>
      <c r="H568" s="109">
        <f t="shared" si="50"/>
        <v>8</v>
      </c>
      <c r="I568" s="109">
        <v>3</v>
      </c>
      <c r="J568" s="111">
        <f t="shared" si="51"/>
        <v>0.31666666666666665</v>
      </c>
      <c r="K568" s="112">
        <v>157575</v>
      </c>
      <c r="L568" s="112">
        <v>1</v>
      </c>
      <c r="M568" s="121">
        <v>0</v>
      </c>
      <c r="N568" s="112">
        <f t="shared" si="52"/>
        <v>157575</v>
      </c>
      <c r="O568" s="112">
        <f t="shared" si="53"/>
        <v>399190</v>
      </c>
      <c r="P568" s="114">
        <f t="shared" si="54"/>
        <v>7878.75</v>
      </c>
      <c r="Q568" s="115">
        <f t="shared" si="55"/>
        <v>7878.75</v>
      </c>
    </row>
    <row r="569" spans="2:17" ht="15.75" thickBot="1" x14ac:dyDescent="0.3">
      <c r="B569" s="122">
        <v>567</v>
      </c>
      <c r="C569" s="123" t="s">
        <v>6474</v>
      </c>
      <c r="D569" s="123">
        <v>1200099370</v>
      </c>
      <c r="E569" s="124" t="s">
        <v>6415</v>
      </c>
      <c r="F569" s="123">
        <v>2015</v>
      </c>
      <c r="G569" s="125">
        <v>44389</v>
      </c>
      <c r="H569" s="123">
        <f>YEAR(G569)-F569</f>
        <v>6</v>
      </c>
      <c r="I569" s="123">
        <v>3</v>
      </c>
      <c r="J569" s="126">
        <f>(95/I569/100)</f>
        <v>0.31666666666666665</v>
      </c>
      <c r="K569" s="127">
        <v>122780</v>
      </c>
      <c r="L569" s="127">
        <v>1</v>
      </c>
      <c r="M569" s="121">
        <v>0</v>
      </c>
      <c r="N569" s="127">
        <f t="shared" si="52"/>
        <v>122780</v>
      </c>
      <c r="O569" s="127">
        <f t="shared" si="53"/>
        <v>233282</v>
      </c>
      <c r="P569" s="114">
        <f t="shared" si="54"/>
        <v>6139</v>
      </c>
      <c r="Q569" s="115">
        <f t="shared" si="55"/>
        <v>6139</v>
      </c>
    </row>
    <row r="570" spans="2:17" s="42" customFormat="1" ht="15.75" thickBot="1" x14ac:dyDescent="0.3">
      <c r="B570" s="168" t="s">
        <v>6475</v>
      </c>
      <c r="C570" s="169"/>
      <c r="D570" s="169"/>
      <c r="E570" s="169"/>
      <c r="F570" s="169"/>
      <c r="G570" s="169"/>
      <c r="H570" s="169"/>
      <c r="I570" s="169"/>
      <c r="J570" s="169"/>
      <c r="K570" s="133">
        <f>SUM(K3:K569)</f>
        <v>395556005.94999987</v>
      </c>
      <c r="L570" s="133">
        <f>SUM(L3:L569)</f>
        <v>40811499.609999977</v>
      </c>
      <c r="M570" s="134"/>
      <c r="N570" s="133">
        <f t="shared" ref="N570:Q570" si="56">SUM(N3:N569)</f>
        <v>396252612.96219987</v>
      </c>
      <c r="O570" s="133">
        <f t="shared" si="56"/>
        <v>955470897.62842286</v>
      </c>
      <c r="P570" s="133">
        <f t="shared" si="56"/>
        <v>54003779.244776696</v>
      </c>
      <c r="Q570" s="135">
        <f t="shared" si="56"/>
        <v>50145433.230749026</v>
      </c>
    </row>
    <row r="571" spans="2:17" x14ac:dyDescent="0.25">
      <c r="C571" s="15"/>
      <c r="D571" s="17"/>
      <c r="E571" s="17"/>
      <c r="F571" s="17"/>
      <c r="K571" s="18"/>
      <c r="L571" s="18"/>
    </row>
    <row r="572" spans="2:17" x14ac:dyDescent="0.25">
      <c r="C572" s="15"/>
      <c r="D572" s="4"/>
      <c r="E572" s="4"/>
      <c r="F572" s="4"/>
      <c r="K572" s="5"/>
      <c r="L572" s="5"/>
    </row>
    <row r="573" spans="2:17" x14ac:dyDescent="0.25">
      <c r="C573" s="15"/>
      <c r="D573" s="4"/>
      <c r="E573" s="4"/>
      <c r="F573" s="4"/>
      <c r="K573" s="5"/>
      <c r="L573" s="5"/>
    </row>
    <row r="574" spans="2:17" x14ac:dyDescent="0.25">
      <c r="C574" s="15"/>
      <c r="D574" s="4"/>
      <c r="E574" s="4"/>
      <c r="F574" s="4"/>
      <c r="K574" s="5"/>
      <c r="L574" s="5"/>
    </row>
    <row r="575" spans="2:17" x14ac:dyDescent="0.25">
      <c r="C575" s="15"/>
      <c r="D575" s="4"/>
      <c r="E575" s="4"/>
      <c r="F575" s="4"/>
      <c r="K575" s="5"/>
      <c r="L575" s="5"/>
    </row>
    <row r="576" spans="2:17" x14ac:dyDescent="0.25">
      <c r="C576" s="15"/>
      <c r="D576" s="4"/>
      <c r="E576" s="4"/>
      <c r="F576" s="4"/>
      <c r="K576" s="5"/>
      <c r="L576" s="5"/>
    </row>
    <row r="577" spans="3:12" x14ac:dyDescent="0.25">
      <c r="C577" s="15"/>
      <c r="D577" s="4"/>
      <c r="E577" s="4"/>
      <c r="F577" s="4"/>
      <c r="K577" s="5"/>
      <c r="L577" s="5"/>
    </row>
    <row r="578" spans="3:12" x14ac:dyDescent="0.25">
      <c r="C578" s="15"/>
      <c r="D578" s="4"/>
      <c r="E578" s="4"/>
      <c r="F578" s="4"/>
      <c r="K578" s="5"/>
      <c r="L578" s="5"/>
    </row>
    <row r="579" spans="3:12" x14ac:dyDescent="0.25">
      <c r="C579" s="15"/>
      <c r="D579" s="4"/>
      <c r="E579" s="4"/>
      <c r="F579" s="4"/>
      <c r="K579" s="5"/>
      <c r="L579" s="5"/>
    </row>
    <row r="580" spans="3:12" x14ac:dyDescent="0.25">
      <c r="C580" s="15"/>
      <c r="D580" s="4"/>
      <c r="E580" s="4"/>
      <c r="F580" s="4"/>
      <c r="K580" s="5"/>
      <c r="L580" s="5"/>
    </row>
    <row r="581" spans="3:12" x14ac:dyDescent="0.25">
      <c r="C581" s="15"/>
      <c r="D581" s="4"/>
      <c r="E581" s="4"/>
      <c r="F581" s="4"/>
      <c r="K581" s="5"/>
      <c r="L581" s="5"/>
    </row>
    <row r="582" spans="3:12" x14ac:dyDescent="0.25">
      <c r="C582" s="15"/>
      <c r="D582" s="4"/>
      <c r="E582" s="4"/>
      <c r="F582" s="4"/>
      <c r="K582" s="5"/>
      <c r="L582" s="5"/>
    </row>
    <row r="583" spans="3:12" x14ac:dyDescent="0.25">
      <c r="C583" s="15"/>
      <c r="D583" s="4"/>
      <c r="E583" s="4"/>
      <c r="F583" s="4"/>
      <c r="K583" s="5"/>
      <c r="L583" s="5"/>
    </row>
    <row r="584" spans="3:12" x14ac:dyDescent="0.25">
      <c r="C584" s="15"/>
      <c r="D584" s="4"/>
      <c r="E584" s="4"/>
      <c r="F584" s="4"/>
      <c r="K584" s="5"/>
      <c r="L584" s="5"/>
    </row>
    <row r="585" spans="3:12" x14ac:dyDescent="0.25">
      <c r="C585" s="15"/>
      <c r="D585" s="4"/>
      <c r="E585" s="4"/>
      <c r="F585" s="4"/>
      <c r="K585" s="5"/>
      <c r="L585" s="5"/>
    </row>
    <row r="586" spans="3:12" x14ac:dyDescent="0.25">
      <c r="C586" s="15"/>
      <c r="D586" s="4"/>
      <c r="E586" s="4"/>
      <c r="F586" s="4"/>
      <c r="K586" s="5"/>
      <c r="L586" s="5"/>
    </row>
    <row r="587" spans="3:12" x14ac:dyDescent="0.25">
      <c r="C587" s="15"/>
      <c r="D587" s="4"/>
      <c r="E587" s="4"/>
      <c r="F587" s="4"/>
      <c r="K587" s="5"/>
      <c r="L587" s="5"/>
    </row>
    <row r="588" spans="3:12" x14ac:dyDescent="0.25">
      <c r="C588" s="15"/>
      <c r="D588" s="4"/>
      <c r="E588" s="4"/>
      <c r="F588" s="4"/>
      <c r="K588" s="5"/>
      <c r="L588" s="5"/>
    </row>
    <row r="589" spans="3:12" x14ac:dyDescent="0.25">
      <c r="C589" s="15"/>
      <c r="D589" s="4"/>
      <c r="E589" s="4"/>
      <c r="F589" s="4"/>
      <c r="K589" s="5"/>
      <c r="L589" s="5"/>
    </row>
    <row r="590" spans="3:12" x14ac:dyDescent="0.25">
      <c r="C590" s="15"/>
      <c r="D590" s="4"/>
      <c r="E590" s="4"/>
      <c r="F590" s="4"/>
      <c r="K590" s="5"/>
      <c r="L590" s="5"/>
    </row>
    <row r="591" spans="3:12" x14ac:dyDescent="0.25">
      <c r="C591" s="15"/>
      <c r="D591" s="4"/>
      <c r="E591" s="4"/>
      <c r="F591" s="4"/>
      <c r="K591" s="5"/>
      <c r="L591" s="5"/>
    </row>
    <row r="592" spans="3:12" x14ac:dyDescent="0.25">
      <c r="C592" s="15"/>
      <c r="D592" s="4"/>
      <c r="E592" s="4"/>
      <c r="F592" s="4"/>
      <c r="K592" s="5"/>
      <c r="L592" s="5"/>
    </row>
    <row r="593" spans="3:12" x14ac:dyDescent="0.25">
      <c r="C593" s="15"/>
      <c r="D593" s="4"/>
      <c r="E593" s="4"/>
      <c r="F593" s="4"/>
      <c r="K593" s="5"/>
      <c r="L593" s="5"/>
    </row>
    <row r="594" spans="3:12" x14ac:dyDescent="0.25">
      <c r="C594" s="15"/>
      <c r="D594" s="4"/>
      <c r="E594" s="4"/>
      <c r="F594" s="4"/>
      <c r="K594" s="5"/>
      <c r="L594" s="5"/>
    </row>
    <row r="595" spans="3:12" x14ac:dyDescent="0.25">
      <c r="C595" s="15"/>
      <c r="D595" s="4"/>
      <c r="E595" s="4"/>
      <c r="F595" s="4"/>
      <c r="K595" s="5"/>
      <c r="L595" s="5"/>
    </row>
    <row r="596" spans="3:12" x14ac:dyDescent="0.25">
      <c r="C596" s="15"/>
      <c r="D596" s="4"/>
      <c r="E596" s="4"/>
      <c r="F596" s="4"/>
      <c r="K596" s="5"/>
      <c r="L596" s="5"/>
    </row>
    <row r="597" spans="3:12" x14ac:dyDescent="0.25">
      <c r="C597" s="15"/>
      <c r="D597" s="4"/>
      <c r="E597" s="4"/>
      <c r="F597" s="4"/>
      <c r="K597" s="5"/>
      <c r="L597" s="5"/>
    </row>
    <row r="598" spans="3:12" x14ac:dyDescent="0.25">
      <c r="C598" s="15"/>
      <c r="D598" s="4"/>
      <c r="E598" s="4"/>
      <c r="F598" s="4"/>
      <c r="K598" s="5"/>
      <c r="L598" s="5"/>
    </row>
    <row r="599" spans="3:12" x14ac:dyDescent="0.25">
      <c r="C599" s="15"/>
      <c r="D599" s="4"/>
      <c r="E599" s="4"/>
      <c r="F599" s="4"/>
      <c r="K599" s="5"/>
      <c r="L599" s="5"/>
    </row>
    <row r="600" spans="3:12" x14ac:dyDescent="0.25">
      <c r="C600" s="15"/>
      <c r="D600" s="4"/>
      <c r="E600" s="4"/>
      <c r="F600" s="4"/>
      <c r="K600" s="5"/>
      <c r="L600" s="5"/>
    </row>
    <row r="601" spans="3:12" x14ac:dyDescent="0.25">
      <c r="C601" s="15"/>
      <c r="D601" s="4"/>
      <c r="E601" s="4"/>
      <c r="F601" s="4"/>
      <c r="K601" s="5"/>
      <c r="L601" s="5"/>
    </row>
    <row r="602" spans="3:12" x14ac:dyDescent="0.25">
      <c r="C602" s="15"/>
      <c r="D602" s="4"/>
      <c r="E602" s="4"/>
      <c r="F602" s="4"/>
      <c r="K602" s="5"/>
      <c r="L602" s="5"/>
    </row>
    <row r="603" spans="3:12" x14ac:dyDescent="0.25">
      <c r="C603" s="15"/>
      <c r="D603" s="4"/>
      <c r="E603" s="4"/>
      <c r="F603" s="4"/>
      <c r="K603" s="5"/>
      <c r="L603" s="5"/>
    </row>
    <row r="604" spans="3:12" x14ac:dyDescent="0.25">
      <c r="C604" s="15"/>
      <c r="D604" s="4"/>
      <c r="E604" s="4"/>
      <c r="F604" s="4"/>
      <c r="K604" s="5"/>
      <c r="L604" s="5"/>
    </row>
    <row r="605" spans="3:12" x14ac:dyDescent="0.25">
      <c r="C605" s="15"/>
      <c r="D605" s="4"/>
      <c r="E605" s="4"/>
      <c r="F605" s="4"/>
      <c r="K605" s="5"/>
      <c r="L605" s="5"/>
    </row>
    <row r="606" spans="3:12" x14ac:dyDescent="0.25">
      <c r="C606" s="15"/>
      <c r="D606" s="4"/>
      <c r="E606" s="4"/>
      <c r="F606" s="4"/>
      <c r="K606" s="5"/>
      <c r="L606" s="5"/>
    </row>
    <row r="607" spans="3:12" x14ac:dyDescent="0.25">
      <c r="C607" s="15"/>
      <c r="D607" s="4"/>
      <c r="E607" s="4"/>
      <c r="F607" s="4"/>
      <c r="K607" s="5"/>
      <c r="L607" s="5"/>
    </row>
    <row r="608" spans="3:12" x14ac:dyDescent="0.25">
      <c r="C608" s="15"/>
      <c r="D608" s="4"/>
      <c r="E608" s="4"/>
      <c r="F608" s="4"/>
      <c r="K608" s="5"/>
      <c r="L608" s="5"/>
    </row>
    <row r="609" spans="3:12" x14ac:dyDescent="0.25">
      <c r="C609" s="15"/>
      <c r="D609" s="4"/>
      <c r="E609" s="4"/>
      <c r="F609" s="4"/>
      <c r="K609" s="5"/>
      <c r="L609" s="5"/>
    </row>
    <row r="610" spans="3:12" x14ac:dyDescent="0.25">
      <c r="C610" s="15"/>
      <c r="D610" s="4"/>
      <c r="E610" s="4"/>
      <c r="F610" s="4"/>
      <c r="K610" s="5"/>
      <c r="L610" s="5"/>
    </row>
    <row r="611" spans="3:12" x14ac:dyDescent="0.25">
      <c r="C611" s="15"/>
      <c r="D611" s="4"/>
      <c r="E611" s="4"/>
      <c r="F611" s="4"/>
      <c r="K611" s="5"/>
      <c r="L611" s="5"/>
    </row>
    <row r="612" spans="3:12" x14ac:dyDescent="0.25">
      <c r="C612" s="15"/>
      <c r="D612" s="4"/>
      <c r="E612" s="4"/>
      <c r="F612" s="4"/>
      <c r="K612" s="5"/>
      <c r="L612" s="5"/>
    </row>
    <row r="613" spans="3:12" x14ac:dyDescent="0.25">
      <c r="C613" s="15"/>
      <c r="D613" s="4"/>
      <c r="E613" s="4"/>
      <c r="F613" s="4"/>
      <c r="K613" s="5"/>
      <c r="L613" s="5"/>
    </row>
    <row r="614" spans="3:12" x14ac:dyDescent="0.25">
      <c r="C614" s="15"/>
      <c r="D614" s="4"/>
      <c r="E614" s="4"/>
      <c r="F614" s="4"/>
      <c r="K614" s="5"/>
      <c r="L614" s="5"/>
    </row>
    <row r="615" spans="3:12" x14ac:dyDescent="0.25">
      <c r="C615" s="15"/>
      <c r="D615" s="4"/>
      <c r="E615" s="4"/>
      <c r="F615" s="4"/>
      <c r="K615" s="5"/>
      <c r="L615" s="5"/>
    </row>
    <row r="616" spans="3:12" x14ac:dyDescent="0.25">
      <c r="C616" s="15"/>
      <c r="D616" s="4"/>
      <c r="E616" s="4"/>
      <c r="F616" s="4"/>
      <c r="K616" s="5"/>
      <c r="L616" s="5"/>
    </row>
    <row r="617" spans="3:12" x14ac:dyDescent="0.25">
      <c r="C617" s="15"/>
      <c r="D617" s="4"/>
      <c r="E617" s="4"/>
      <c r="F617" s="4"/>
      <c r="K617" s="5"/>
      <c r="L617" s="5"/>
    </row>
    <row r="618" spans="3:12" x14ac:dyDescent="0.25">
      <c r="C618" s="15"/>
      <c r="D618" s="4"/>
      <c r="E618" s="4"/>
      <c r="F618" s="4"/>
      <c r="K618" s="5"/>
      <c r="L618" s="5"/>
    </row>
    <row r="619" spans="3:12" x14ac:dyDescent="0.25">
      <c r="C619" s="15"/>
      <c r="D619" s="4"/>
      <c r="E619" s="4"/>
      <c r="F619" s="4"/>
      <c r="K619" s="5"/>
      <c r="L619" s="5"/>
    </row>
    <row r="620" spans="3:12" x14ac:dyDescent="0.25">
      <c r="C620" s="15"/>
      <c r="D620" s="4"/>
      <c r="E620" s="4"/>
      <c r="F620" s="4"/>
      <c r="K620" s="5"/>
      <c r="L620" s="5"/>
    </row>
    <row r="621" spans="3:12" x14ac:dyDescent="0.25">
      <c r="C621" s="15"/>
      <c r="D621" s="4"/>
      <c r="E621" s="4"/>
      <c r="F621" s="4"/>
      <c r="K621" s="5"/>
      <c r="L621" s="5"/>
    </row>
    <row r="622" spans="3:12" x14ac:dyDescent="0.25">
      <c r="C622" s="15"/>
      <c r="D622" s="4"/>
      <c r="E622" s="4"/>
      <c r="F622" s="4"/>
      <c r="K622" s="5"/>
      <c r="L622" s="5"/>
    </row>
    <row r="623" spans="3:12" x14ac:dyDescent="0.25">
      <c r="C623" s="15"/>
      <c r="D623" s="4"/>
      <c r="E623" s="4"/>
      <c r="F623" s="4"/>
      <c r="K623" s="5"/>
      <c r="L623" s="5"/>
    </row>
    <row r="624" spans="3:12" x14ac:dyDescent="0.25">
      <c r="C624" s="15"/>
      <c r="D624" s="4"/>
      <c r="E624" s="4"/>
      <c r="F624" s="4"/>
      <c r="K624" s="5"/>
      <c r="L624" s="5"/>
    </row>
    <row r="625" spans="3:12" x14ac:dyDescent="0.25">
      <c r="C625" s="15"/>
      <c r="D625" s="4"/>
      <c r="E625" s="4"/>
      <c r="F625" s="4"/>
      <c r="K625" s="5"/>
      <c r="L625" s="5"/>
    </row>
    <row r="626" spans="3:12" x14ac:dyDescent="0.25">
      <c r="C626" s="15"/>
      <c r="D626" s="4"/>
      <c r="E626" s="4"/>
      <c r="F626" s="4"/>
      <c r="K626" s="5"/>
      <c r="L626" s="5"/>
    </row>
    <row r="627" spans="3:12" x14ac:dyDescent="0.25">
      <c r="C627" s="15"/>
      <c r="D627" s="4"/>
      <c r="E627" s="4"/>
      <c r="F627" s="4"/>
      <c r="K627" s="5"/>
      <c r="L627" s="5"/>
    </row>
    <row r="628" spans="3:12" x14ac:dyDescent="0.25">
      <c r="C628" s="15"/>
      <c r="D628" s="4"/>
      <c r="E628" s="4"/>
      <c r="F628" s="4"/>
      <c r="K628" s="5"/>
      <c r="L628" s="5"/>
    </row>
    <row r="629" spans="3:12" x14ac:dyDescent="0.25">
      <c r="C629" s="15"/>
      <c r="D629" s="4"/>
      <c r="E629" s="4"/>
      <c r="F629" s="4"/>
      <c r="K629" s="5"/>
      <c r="L629" s="5"/>
    </row>
    <row r="630" spans="3:12" x14ac:dyDescent="0.25">
      <c r="C630" s="15"/>
      <c r="D630" s="4"/>
      <c r="E630" s="4"/>
      <c r="F630" s="4"/>
      <c r="K630" s="5"/>
      <c r="L630" s="5"/>
    </row>
    <row r="631" spans="3:12" x14ac:dyDescent="0.25">
      <c r="C631" s="15"/>
      <c r="D631" s="4"/>
      <c r="E631" s="4"/>
      <c r="F631" s="4"/>
      <c r="K631" s="5"/>
      <c r="L631" s="5"/>
    </row>
    <row r="632" spans="3:12" x14ac:dyDescent="0.25">
      <c r="C632" s="15"/>
      <c r="D632" s="4"/>
      <c r="E632" s="4"/>
      <c r="F632" s="4"/>
      <c r="K632" s="5"/>
      <c r="L632" s="5"/>
    </row>
    <row r="633" spans="3:12" x14ac:dyDescent="0.25">
      <c r="C633" s="15"/>
      <c r="D633" s="4"/>
      <c r="E633" s="4"/>
      <c r="F633" s="4"/>
      <c r="K633" s="5"/>
      <c r="L633" s="5"/>
    </row>
    <row r="634" spans="3:12" x14ac:dyDescent="0.25">
      <c r="C634" s="15"/>
      <c r="D634" s="4"/>
      <c r="E634" s="4"/>
      <c r="F634" s="4"/>
      <c r="K634" s="5"/>
      <c r="L634" s="5"/>
    </row>
    <row r="635" spans="3:12" x14ac:dyDescent="0.25">
      <c r="C635" s="15"/>
      <c r="D635" s="4"/>
      <c r="E635" s="4"/>
      <c r="F635" s="4"/>
      <c r="K635" s="5"/>
      <c r="L635" s="5"/>
    </row>
    <row r="636" spans="3:12" x14ac:dyDescent="0.25">
      <c r="C636" s="15"/>
      <c r="D636" s="4"/>
      <c r="E636" s="4"/>
      <c r="F636" s="4"/>
      <c r="K636" s="5"/>
      <c r="L636" s="5"/>
    </row>
    <row r="637" spans="3:12" x14ac:dyDescent="0.25">
      <c r="C637" s="15"/>
      <c r="D637" s="4"/>
      <c r="E637" s="4"/>
      <c r="F637" s="4"/>
      <c r="K637" s="5"/>
      <c r="L637" s="5"/>
    </row>
    <row r="638" spans="3:12" x14ac:dyDescent="0.25">
      <c r="C638" s="15"/>
      <c r="D638" s="4"/>
      <c r="E638" s="4"/>
      <c r="F638" s="4"/>
      <c r="K638" s="5"/>
      <c r="L638" s="5"/>
    </row>
    <row r="639" spans="3:12" x14ac:dyDescent="0.25">
      <c r="C639" s="15"/>
      <c r="D639" s="4"/>
      <c r="E639" s="4"/>
      <c r="F639" s="4"/>
      <c r="K639" s="5"/>
      <c r="L639" s="5"/>
    </row>
    <row r="640" spans="3:12" x14ac:dyDescent="0.25">
      <c r="C640" s="15"/>
      <c r="D640" s="4"/>
      <c r="E640" s="4"/>
      <c r="F640" s="4"/>
      <c r="K640" s="5"/>
      <c r="L640" s="5"/>
    </row>
    <row r="641" spans="3:12" x14ac:dyDescent="0.25">
      <c r="C641" s="15"/>
      <c r="D641" s="4"/>
      <c r="E641" s="4"/>
      <c r="F641" s="4"/>
      <c r="K641" s="5"/>
      <c r="L641" s="5"/>
    </row>
    <row r="642" spans="3:12" x14ac:dyDescent="0.25">
      <c r="C642" s="15"/>
      <c r="D642" s="4"/>
      <c r="E642" s="4"/>
      <c r="F642" s="4"/>
      <c r="K642" s="5"/>
      <c r="L642" s="5"/>
    </row>
    <row r="643" spans="3:12" x14ac:dyDescent="0.25">
      <c r="C643" s="15"/>
      <c r="D643" s="4"/>
      <c r="E643" s="4"/>
      <c r="F643" s="4"/>
      <c r="K643" s="5"/>
      <c r="L643" s="5"/>
    </row>
    <row r="644" spans="3:12" x14ac:dyDescent="0.25">
      <c r="C644" s="15"/>
      <c r="D644" s="4"/>
      <c r="E644" s="4"/>
      <c r="F644" s="4"/>
      <c r="K644" s="5"/>
      <c r="L644" s="5"/>
    </row>
    <row r="645" spans="3:12" x14ac:dyDescent="0.25">
      <c r="C645" s="15"/>
      <c r="D645" s="4"/>
      <c r="E645" s="4"/>
      <c r="F645" s="4"/>
      <c r="K645" s="5"/>
      <c r="L645" s="5"/>
    </row>
    <row r="646" spans="3:12" x14ac:dyDescent="0.25">
      <c r="C646" s="15"/>
      <c r="D646" s="4"/>
      <c r="E646" s="4"/>
      <c r="F646" s="4"/>
      <c r="K646" s="5"/>
      <c r="L646" s="5"/>
    </row>
    <row r="647" spans="3:12" x14ac:dyDescent="0.25">
      <c r="C647" s="15"/>
      <c r="D647" s="4"/>
      <c r="E647" s="4"/>
      <c r="F647" s="4"/>
      <c r="K647" s="5"/>
      <c r="L647" s="5"/>
    </row>
    <row r="648" spans="3:12" x14ac:dyDescent="0.25">
      <c r="C648" s="15"/>
      <c r="D648" s="4"/>
      <c r="E648" s="4"/>
      <c r="F648" s="4"/>
      <c r="K648" s="5"/>
      <c r="L648" s="5"/>
    </row>
    <row r="649" spans="3:12" x14ac:dyDescent="0.25">
      <c r="C649" s="15"/>
      <c r="D649" s="4"/>
      <c r="E649" s="4"/>
      <c r="F649" s="4"/>
      <c r="K649" s="5"/>
      <c r="L649" s="5"/>
    </row>
    <row r="650" spans="3:12" x14ac:dyDescent="0.25">
      <c r="C650" s="15"/>
      <c r="D650" s="4"/>
      <c r="E650" s="4"/>
      <c r="F650" s="4"/>
      <c r="K650" s="5"/>
      <c r="L650" s="5"/>
    </row>
    <row r="651" spans="3:12" x14ac:dyDescent="0.25">
      <c r="C651" s="15"/>
      <c r="D651" s="4"/>
      <c r="E651" s="4"/>
      <c r="F651" s="4"/>
      <c r="K651" s="5"/>
      <c r="L651" s="5"/>
    </row>
    <row r="652" spans="3:12" x14ac:dyDescent="0.25">
      <c r="C652" s="15"/>
      <c r="D652" s="4"/>
      <c r="E652" s="4"/>
      <c r="F652" s="4"/>
      <c r="K652" s="5"/>
      <c r="L652" s="5"/>
    </row>
    <row r="653" spans="3:12" x14ac:dyDescent="0.25">
      <c r="C653" s="15"/>
      <c r="D653" s="4"/>
      <c r="E653" s="4"/>
      <c r="F653" s="4"/>
      <c r="K653" s="5"/>
      <c r="L653" s="5"/>
    </row>
    <row r="654" spans="3:12" x14ac:dyDescent="0.25">
      <c r="C654" s="15"/>
      <c r="D654" s="4"/>
      <c r="E654" s="4"/>
      <c r="F654" s="4"/>
      <c r="K654" s="5"/>
      <c r="L654" s="5"/>
    </row>
    <row r="655" spans="3:12" x14ac:dyDescent="0.25">
      <c r="C655" s="15"/>
      <c r="D655" s="4"/>
      <c r="E655" s="4"/>
      <c r="F655" s="4"/>
      <c r="K655" s="5"/>
      <c r="L655" s="5"/>
    </row>
    <row r="656" spans="3:12" x14ac:dyDescent="0.25">
      <c r="C656" s="15"/>
      <c r="D656" s="4"/>
      <c r="E656" s="4"/>
      <c r="F656" s="4"/>
      <c r="K656" s="5"/>
      <c r="L656" s="5"/>
    </row>
    <row r="657" spans="3:12" x14ac:dyDescent="0.25">
      <c r="C657" s="15"/>
      <c r="D657" s="4"/>
      <c r="E657" s="4"/>
      <c r="F657" s="4"/>
      <c r="K657" s="5"/>
      <c r="L657" s="5"/>
    </row>
    <row r="658" spans="3:12" x14ac:dyDescent="0.25">
      <c r="C658" s="15"/>
      <c r="D658" s="4"/>
      <c r="E658" s="4"/>
      <c r="F658" s="4"/>
      <c r="K658" s="5"/>
      <c r="L658" s="5"/>
    </row>
    <row r="659" spans="3:12" x14ac:dyDescent="0.25">
      <c r="C659" s="15"/>
      <c r="D659" s="4"/>
      <c r="E659" s="4"/>
      <c r="F659" s="4"/>
      <c r="K659" s="5"/>
      <c r="L659" s="5"/>
    </row>
    <row r="660" spans="3:12" x14ac:dyDescent="0.25">
      <c r="C660" s="15"/>
      <c r="D660" s="4"/>
      <c r="E660" s="4"/>
      <c r="F660" s="4"/>
      <c r="K660" s="5"/>
      <c r="L660" s="5"/>
    </row>
    <row r="661" spans="3:12" x14ac:dyDescent="0.25">
      <c r="C661" s="15"/>
      <c r="D661" s="4"/>
      <c r="E661" s="4"/>
      <c r="F661" s="4"/>
      <c r="K661" s="5"/>
      <c r="L661" s="5"/>
    </row>
    <row r="662" spans="3:12" x14ac:dyDescent="0.25">
      <c r="C662" s="15"/>
      <c r="D662" s="4"/>
      <c r="E662" s="4"/>
      <c r="F662" s="4"/>
      <c r="K662" s="5"/>
      <c r="L662" s="5"/>
    </row>
    <row r="663" spans="3:12" x14ac:dyDescent="0.25">
      <c r="C663" s="15"/>
      <c r="D663" s="4"/>
      <c r="E663" s="4"/>
      <c r="F663" s="4"/>
      <c r="K663" s="5"/>
      <c r="L663" s="5"/>
    </row>
    <row r="664" spans="3:12" x14ac:dyDescent="0.25">
      <c r="C664" s="15"/>
      <c r="D664" s="4"/>
      <c r="E664" s="4"/>
      <c r="F664" s="4"/>
      <c r="K664" s="5"/>
      <c r="L664" s="5"/>
    </row>
    <row r="665" spans="3:12" x14ac:dyDescent="0.25">
      <c r="C665" s="15"/>
      <c r="D665" s="4"/>
      <c r="E665" s="4"/>
      <c r="F665" s="4"/>
      <c r="K665" s="5"/>
      <c r="L665" s="5"/>
    </row>
    <row r="666" spans="3:12" x14ac:dyDescent="0.25">
      <c r="C666" s="15"/>
      <c r="D666" s="4"/>
      <c r="E666" s="4"/>
      <c r="F666" s="4"/>
      <c r="K666" s="5"/>
      <c r="L666" s="5"/>
    </row>
    <row r="667" spans="3:12" x14ac:dyDescent="0.25">
      <c r="C667" s="15"/>
      <c r="D667" s="4"/>
      <c r="E667" s="4"/>
      <c r="F667" s="4"/>
      <c r="K667" s="5"/>
      <c r="L667" s="5"/>
    </row>
    <row r="668" spans="3:12" x14ac:dyDescent="0.25">
      <c r="C668" s="15"/>
      <c r="D668" s="4"/>
      <c r="E668" s="4"/>
      <c r="F668" s="4"/>
      <c r="K668" s="5"/>
      <c r="L668" s="5"/>
    </row>
    <row r="669" spans="3:12" x14ac:dyDescent="0.25">
      <c r="C669" s="15"/>
      <c r="D669" s="4"/>
      <c r="E669" s="4"/>
      <c r="F669" s="4"/>
      <c r="K669" s="5"/>
      <c r="L669" s="5"/>
    </row>
    <row r="670" spans="3:12" x14ac:dyDescent="0.25">
      <c r="C670" s="15"/>
      <c r="D670" s="4"/>
      <c r="E670" s="4"/>
      <c r="F670" s="4"/>
      <c r="K670" s="5"/>
      <c r="L670" s="5"/>
    </row>
    <row r="671" spans="3:12" x14ac:dyDescent="0.25">
      <c r="C671" s="15"/>
      <c r="D671" s="4"/>
      <c r="E671" s="4"/>
      <c r="F671" s="4"/>
      <c r="K671" s="5"/>
      <c r="L671" s="5"/>
    </row>
    <row r="672" spans="3:12" x14ac:dyDescent="0.25">
      <c r="C672" s="15"/>
      <c r="D672" s="4"/>
      <c r="E672" s="4"/>
      <c r="F672" s="4"/>
      <c r="K672" s="5"/>
      <c r="L672" s="5"/>
    </row>
    <row r="673" spans="3:12" x14ac:dyDescent="0.25">
      <c r="C673" s="15"/>
      <c r="D673" s="4"/>
      <c r="E673" s="4"/>
      <c r="F673" s="4"/>
      <c r="K673" s="5"/>
      <c r="L673" s="5"/>
    </row>
    <row r="674" spans="3:12" x14ac:dyDescent="0.25">
      <c r="C674" s="15"/>
      <c r="D674" s="4"/>
      <c r="E674" s="4"/>
      <c r="F674" s="4"/>
      <c r="K674" s="5"/>
      <c r="L674" s="5"/>
    </row>
    <row r="675" spans="3:12" x14ac:dyDescent="0.25">
      <c r="C675" s="15"/>
      <c r="D675" s="4"/>
      <c r="E675" s="4"/>
      <c r="F675" s="4"/>
      <c r="K675" s="5"/>
      <c r="L675" s="5"/>
    </row>
    <row r="676" spans="3:12" x14ac:dyDescent="0.25">
      <c r="C676" s="15"/>
      <c r="D676" s="4"/>
      <c r="E676" s="4"/>
      <c r="F676" s="4"/>
      <c r="K676" s="5"/>
      <c r="L676" s="5"/>
    </row>
    <row r="677" spans="3:12" x14ac:dyDescent="0.25">
      <c r="C677" s="15"/>
      <c r="D677" s="4"/>
      <c r="E677" s="4"/>
      <c r="F677" s="4"/>
      <c r="K677" s="5"/>
      <c r="L677" s="5"/>
    </row>
    <row r="678" spans="3:12" x14ac:dyDescent="0.25">
      <c r="C678" s="15"/>
      <c r="D678" s="4"/>
      <c r="E678" s="4"/>
      <c r="F678" s="4"/>
      <c r="K678" s="5"/>
      <c r="L678" s="5"/>
    </row>
    <row r="679" spans="3:12" x14ac:dyDescent="0.25">
      <c r="C679" s="15"/>
      <c r="D679" s="4"/>
      <c r="E679" s="4"/>
      <c r="F679" s="4"/>
      <c r="K679" s="5"/>
      <c r="L679" s="5"/>
    </row>
    <row r="680" spans="3:12" x14ac:dyDescent="0.25">
      <c r="C680" s="15"/>
      <c r="D680" s="4"/>
      <c r="E680" s="4"/>
      <c r="F680" s="4"/>
      <c r="K680" s="5"/>
      <c r="L680" s="5"/>
    </row>
    <row r="681" spans="3:12" x14ac:dyDescent="0.25">
      <c r="C681" s="15"/>
      <c r="D681" s="4"/>
      <c r="E681" s="4"/>
      <c r="F681" s="4"/>
      <c r="K681" s="5"/>
      <c r="L681" s="5"/>
    </row>
    <row r="682" spans="3:12" x14ac:dyDescent="0.25">
      <c r="C682" s="15"/>
      <c r="D682" s="4"/>
      <c r="E682" s="4"/>
      <c r="F682" s="4"/>
      <c r="K682" s="5"/>
      <c r="L682" s="5"/>
    </row>
    <row r="683" spans="3:12" x14ac:dyDescent="0.25">
      <c r="C683" s="15"/>
      <c r="D683" s="4"/>
      <c r="E683" s="4"/>
      <c r="F683" s="4"/>
      <c r="K683" s="5"/>
      <c r="L683" s="5"/>
    </row>
    <row r="684" spans="3:12" x14ac:dyDescent="0.25">
      <c r="C684" s="15"/>
      <c r="D684" s="4"/>
      <c r="E684" s="4"/>
      <c r="F684" s="4"/>
      <c r="K684" s="5"/>
      <c r="L684" s="5"/>
    </row>
    <row r="685" spans="3:12" x14ac:dyDescent="0.25">
      <c r="C685" s="15"/>
      <c r="D685" s="4"/>
      <c r="E685" s="4"/>
      <c r="F685" s="4"/>
      <c r="K685" s="5"/>
      <c r="L685" s="5"/>
    </row>
    <row r="686" spans="3:12" x14ac:dyDescent="0.25">
      <c r="C686" s="15"/>
      <c r="D686" s="4"/>
      <c r="E686" s="4"/>
      <c r="F686" s="4"/>
      <c r="K686" s="5"/>
      <c r="L686" s="5"/>
    </row>
    <row r="687" spans="3:12" x14ac:dyDescent="0.25">
      <c r="C687" s="15"/>
      <c r="D687" s="4"/>
      <c r="E687" s="4"/>
      <c r="F687" s="4"/>
      <c r="K687" s="5"/>
      <c r="L687" s="5"/>
    </row>
    <row r="688" spans="3:12" x14ac:dyDescent="0.25">
      <c r="C688" s="15"/>
      <c r="D688" s="4"/>
      <c r="E688" s="4"/>
      <c r="F688" s="4"/>
      <c r="K688" s="5"/>
      <c r="L688" s="5"/>
    </row>
    <row r="689" spans="3:12" x14ac:dyDescent="0.25">
      <c r="C689" s="15"/>
      <c r="D689" s="4"/>
      <c r="E689" s="4"/>
      <c r="F689" s="4"/>
      <c r="K689" s="5"/>
      <c r="L689" s="5"/>
    </row>
    <row r="690" spans="3:12" x14ac:dyDescent="0.25">
      <c r="C690" s="15"/>
      <c r="D690" s="4"/>
      <c r="E690" s="4"/>
      <c r="F690" s="4"/>
      <c r="K690" s="5"/>
      <c r="L690" s="5"/>
    </row>
    <row r="691" spans="3:12" x14ac:dyDescent="0.25">
      <c r="C691" s="15"/>
      <c r="D691" s="4"/>
      <c r="E691" s="4"/>
      <c r="F691" s="4"/>
      <c r="K691" s="5"/>
      <c r="L691" s="5"/>
    </row>
    <row r="692" spans="3:12" x14ac:dyDescent="0.25">
      <c r="C692" s="15"/>
      <c r="D692" s="4"/>
      <c r="E692" s="4"/>
      <c r="F692" s="4"/>
      <c r="K692" s="5"/>
      <c r="L692" s="5"/>
    </row>
    <row r="693" spans="3:12" x14ac:dyDescent="0.25">
      <c r="C693" s="15"/>
      <c r="D693" s="4"/>
      <c r="E693" s="4"/>
      <c r="F693" s="4"/>
      <c r="K693" s="5"/>
      <c r="L693" s="5"/>
    </row>
    <row r="694" spans="3:12" x14ac:dyDescent="0.25">
      <c r="C694" s="15"/>
      <c r="D694" s="4"/>
      <c r="E694" s="4"/>
      <c r="F694" s="4"/>
      <c r="K694" s="5"/>
      <c r="L694" s="5"/>
    </row>
    <row r="695" spans="3:12" x14ac:dyDescent="0.25">
      <c r="C695" s="15"/>
      <c r="D695" s="4"/>
      <c r="E695" s="4"/>
      <c r="F695" s="4"/>
      <c r="K695" s="5"/>
      <c r="L695" s="5"/>
    </row>
    <row r="696" spans="3:12" x14ac:dyDescent="0.25">
      <c r="C696" s="15"/>
      <c r="D696" s="4"/>
      <c r="E696" s="4"/>
      <c r="F696" s="4"/>
      <c r="K696" s="5"/>
      <c r="L696" s="5"/>
    </row>
    <row r="697" spans="3:12" x14ac:dyDescent="0.25">
      <c r="C697" s="15"/>
      <c r="D697" s="4"/>
      <c r="E697" s="4"/>
      <c r="F697" s="4"/>
      <c r="K697" s="5"/>
      <c r="L697" s="5"/>
    </row>
    <row r="698" spans="3:12" x14ac:dyDescent="0.25">
      <c r="C698" s="15"/>
      <c r="D698" s="4"/>
      <c r="E698" s="4"/>
      <c r="F698" s="4"/>
      <c r="K698" s="5"/>
      <c r="L698" s="5"/>
    </row>
    <row r="699" spans="3:12" x14ac:dyDescent="0.25">
      <c r="C699" s="15"/>
      <c r="D699" s="4"/>
      <c r="E699" s="4"/>
      <c r="F699" s="4"/>
      <c r="K699" s="5"/>
      <c r="L699" s="5"/>
    </row>
    <row r="700" spans="3:12" x14ac:dyDescent="0.25">
      <c r="C700" s="15"/>
      <c r="D700" s="4"/>
      <c r="E700" s="4"/>
      <c r="F700" s="4"/>
      <c r="K700" s="5"/>
      <c r="L700" s="5"/>
    </row>
    <row r="701" spans="3:12" x14ac:dyDescent="0.25">
      <c r="C701" s="15"/>
      <c r="D701" s="4"/>
      <c r="E701" s="4"/>
      <c r="F701" s="4"/>
      <c r="K701" s="5"/>
      <c r="L701" s="5"/>
    </row>
    <row r="702" spans="3:12" x14ac:dyDescent="0.25">
      <c r="C702" s="15"/>
      <c r="D702" s="4"/>
      <c r="E702" s="4"/>
      <c r="F702" s="4"/>
      <c r="K702" s="5"/>
      <c r="L702" s="5"/>
    </row>
    <row r="703" spans="3:12" x14ac:dyDescent="0.25">
      <c r="C703" s="15"/>
      <c r="D703" s="4"/>
      <c r="E703" s="4"/>
      <c r="F703" s="4"/>
      <c r="K703" s="5"/>
      <c r="L703" s="5"/>
    </row>
    <row r="704" spans="3:12" x14ac:dyDescent="0.25">
      <c r="C704" s="15"/>
      <c r="D704" s="4"/>
      <c r="E704" s="4"/>
      <c r="F704" s="4"/>
      <c r="K704" s="5"/>
      <c r="L704" s="5"/>
    </row>
    <row r="705" spans="3:12" x14ac:dyDescent="0.25">
      <c r="C705" s="15"/>
      <c r="D705" s="4"/>
      <c r="E705" s="4"/>
      <c r="F705" s="4"/>
      <c r="K705" s="5"/>
      <c r="L705" s="5"/>
    </row>
    <row r="706" spans="3:12" x14ac:dyDescent="0.25">
      <c r="C706" s="15"/>
      <c r="D706" s="4"/>
      <c r="E706" s="4"/>
      <c r="F706" s="4"/>
      <c r="K706" s="5"/>
      <c r="L706" s="5"/>
    </row>
    <row r="707" spans="3:12" x14ac:dyDescent="0.25">
      <c r="C707" s="15"/>
      <c r="D707" s="4"/>
      <c r="E707" s="4"/>
      <c r="F707" s="4"/>
      <c r="K707" s="5"/>
      <c r="L707" s="5"/>
    </row>
    <row r="708" spans="3:12" x14ac:dyDescent="0.25">
      <c r="C708" s="15"/>
      <c r="D708" s="4"/>
      <c r="E708" s="4"/>
      <c r="F708" s="4"/>
      <c r="K708" s="5"/>
      <c r="L708" s="5"/>
    </row>
    <row r="709" spans="3:12" x14ac:dyDescent="0.25">
      <c r="C709" s="15"/>
      <c r="D709" s="4"/>
      <c r="E709" s="4"/>
      <c r="F709" s="4"/>
      <c r="K709" s="5"/>
      <c r="L709" s="5"/>
    </row>
    <row r="710" spans="3:12" x14ac:dyDescent="0.25">
      <c r="C710" s="15"/>
      <c r="D710" s="4"/>
      <c r="E710" s="4"/>
      <c r="F710" s="4"/>
      <c r="K710" s="5"/>
      <c r="L710" s="5"/>
    </row>
    <row r="711" spans="3:12" x14ac:dyDescent="0.25">
      <c r="C711" s="15"/>
      <c r="D711" s="4"/>
      <c r="E711" s="4"/>
      <c r="F711" s="4"/>
      <c r="K711" s="5"/>
      <c r="L711" s="5"/>
    </row>
    <row r="712" spans="3:12" x14ac:dyDescent="0.25">
      <c r="C712" s="15"/>
      <c r="D712" s="4"/>
      <c r="E712" s="4"/>
      <c r="F712" s="4"/>
      <c r="K712" s="5"/>
      <c r="L712" s="5"/>
    </row>
    <row r="713" spans="3:12" x14ac:dyDescent="0.25">
      <c r="C713" s="15"/>
      <c r="D713" s="4"/>
      <c r="E713" s="4"/>
      <c r="F713" s="4"/>
      <c r="K713" s="5"/>
      <c r="L713" s="5"/>
    </row>
    <row r="714" spans="3:12" x14ac:dyDescent="0.25">
      <c r="C714" s="15"/>
      <c r="D714" s="4"/>
      <c r="E714" s="4"/>
      <c r="F714" s="4"/>
      <c r="K714" s="5"/>
      <c r="L714" s="5"/>
    </row>
    <row r="715" spans="3:12" x14ac:dyDescent="0.25">
      <c r="C715" s="15"/>
      <c r="D715" s="4"/>
      <c r="E715" s="4"/>
      <c r="F715" s="4"/>
      <c r="K715" s="5"/>
      <c r="L715" s="5"/>
    </row>
    <row r="716" spans="3:12" x14ac:dyDescent="0.25">
      <c r="C716" s="15"/>
      <c r="D716" s="4"/>
      <c r="E716" s="4"/>
      <c r="F716" s="4"/>
      <c r="K716" s="5"/>
      <c r="L716" s="5"/>
    </row>
    <row r="717" spans="3:12" x14ac:dyDescent="0.25">
      <c r="C717" s="15"/>
      <c r="D717" s="4"/>
      <c r="E717" s="4"/>
      <c r="F717" s="4"/>
      <c r="K717" s="5"/>
      <c r="L717" s="5"/>
    </row>
    <row r="718" spans="3:12" x14ac:dyDescent="0.25">
      <c r="C718" s="15"/>
      <c r="D718" s="4"/>
      <c r="E718" s="4"/>
      <c r="F718" s="4"/>
      <c r="K718" s="5"/>
      <c r="L718" s="5"/>
    </row>
    <row r="719" spans="3:12" x14ac:dyDescent="0.25">
      <c r="C719" s="15"/>
      <c r="D719" s="4"/>
      <c r="E719" s="4"/>
      <c r="F719" s="4"/>
      <c r="K719" s="5"/>
      <c r="L719" s="5"/>
    </row>
    <row r="720" spans="3:12" x14ac:dyDescent="0.25">
      <c r="C720" s="15"/>
      <c r="D720" s="4"/>
      <c r="E720" s="4"/>
      <c r="F720" s="4"/>
      <c r="K720" s="5"/>
      <c r="L720" s="5"/>
    </row>
    <row r="721" spans="3:12" x14ac:dyDescent="0.25">
      <c r="C721" s="15"/>
      <c r="D721" s="4"/>
      <c r="E721" s="4"/>
      <c r="F721" s="4"/>
      <c r="K721" s="5"/>
      <c r="L721" s="5"/>
    </row>
    <row r="722" spans="3:12" x14ac:dyDescent="0.25">
      <c r="C722" s="15"/>
      <c r="D722" s="4"/>
      <c r="E722" s="4"/>
      <c r="F722" s="4"/>
      <c r="K722" s="5"/>
      <c r="L722" s="5"/>
    </row>
    <row r="723" spans="3:12" x14ac:dyDescent="0.25">
      <c r="C723" s="15"/>
      <c r="D723" s="4"/>
      <c r="E723" s="4"/>
      <c r="F723" s="4"/>
      <c r="K723" s="5"/>
      <c r="L723" s="5"/>
    </row>
    <row r="724" spans="3:12" x14ac:dyDescent="0.25">
      <c r="C724" s="15"/>
      <c r="D724" s="4"/>
      <c r="E724" s="4"/>
      <c r="F724" s="4"/>
      <c r="K724" s="5"/>
      <c r="L724" s="5"/>
    </row>
    <row r="725" spans="3:12" x14ac:dyDescent="0.25">
      <c r="C725" s="15"/>
      <c r="D725" s="4"/>
      <c r="E725" s="4"/>
      <c r="F725" s="4"/>
      <c r="K725" s="5"/>
      <c r="L725" s="5"/>
    </row>
    <row r="726" spans="3:12" x14ac:dyDescent="0.25">
      <c r="C726" s="15"/>
      <c r="D726" s="4"/>
      <c r="E726" s="4"/>
      <c r="F726" s="4"/>
      <c r="K726" s="5"/>
      <c r="L726" s="5"/>
    </row>
    <row r="727" spans="3:12" x14ac:dyDescent="0.25">
      <c r="C727" s="15"/>
      <c r="D727" s="4"/>
      <c r="E727" s="4"/>
      <c r="F727" s="4"/>
      <c r="K727" s="5"/>
      <c r="L727" s="5"/>
    </row>
    <row r="728" spans="3:12" x14ac:dyDescent="0.25">
      <c r="C728" s="15"/>
      <c r="D728" s="4"/>
      <c r="E728" s="4"/>
      <c r="F728" s="4"/>
      <c r="K728" s="5"/>
      <c r="L728" s="5"/>
    </row>
    <row r="729" spans="3:12" x14ac:dyDescent="0.25">
      <c r="C729" s="15"/>
      <c r="D729" s="4"/>
      <c r="E729" s="4"/>
      <c r="F729" s="4"/>
      <c r="K729" s="5"/>
      <c r="L729" s="5"/>
    </row>
    <row r="730" spans="3:12" x14ac:dyDescent="0.25">
      <c r="C730" s="15"/>
      <c r="D730" s="4"/>
      <c r="E730" s="4"/>
      <c r="F730" s="4"/>
      <c r="K730" s="5"/>
      <c r="L730" s="5"/>
    </row>
    <row r="731" spans="3:12" x14ac:dyDescent="0.25">
      <c r="C731" s="15"/>
      <c r="D731" s="4"/>
      <c r="E731" s="4"/>
      <c r="F731" s="4"/>
      <c r="K731" s="5"/>
      <c r="L731" s="5"/>
    </row>
    <row r="732" spans="3:12" x14ac:dyDescent="0.25">
      <c r="C732" s="15"/>
      <c r="D732" s="4"/>
      <c r="E732" s="4"/>
      <c r="F732" s="4"/>
      <c r="K732" s="5"/>
      <c r="L732" s="5"/>
    </row>
    <row r="733" spans="3:12" x14ac:dyDescent="0.25">
      <c r="C733" s="15"/>
      <c r="D733" s="4"/>
      <c r="E733" s="4"/>
      <c r="F733" s="4"/>
      <c r="K733" s="5"/>
      <c r="L733" s="5"/>
    </row>
    <row r="734" spans="3:12" x14ac:dyDescent="0.25">
      <c r="C734" s="15"/>
      <c r="D734" s="4"/>
      <c r="E734" s="4"/>
      <c r="F734" s="4"/>
      <c r="K734" s="5"/>
      <c r="L734" s="5"/>
    </row>
    <row r="735" spans="3:12" x14ac:dyDescent="0.25">
      <c r="C735" s="15"/>
      <c r="D735" s="4"/>
      <c r="E735" s="4"/>
      <c r="F735" s="4"/>
      <c r="K735" s="5"/>
      <c r="L735" s="5"/>
    </row>
    <row r="736" spans="3:12" x14ac:dyDescent="0.25">
      <c r="C736" s="15"/>
      <c r="D736" s="4"/>
      <c r="E736" s="4"/>
      <c r="F736" s="4"/>
      <c r="K736" s="5"/>
      <c r="L736" s="5"/>
    </row>
    <row r="737" spans="3:12" x14ac:dyDescent="0.25">
      <c r="C737" s="15"/>
      <c r="D737" s="4"/>
      <c r="E737" s="4"/>
      <c r="F737" s="4"/>
      <c r="K737" s="5"/>
      <c r="L737" s="5"/>
    </row>
    <row r="738" spans="3:12" x14ac:dyDescent="0.25">
      <c r="C738" s="15"/>
      <c r="D738" s="4"/>
      <c r="E738" s="4"/>
      <c r="F738" s="4"/>
      <c r="K738" s="5"/>
      <c r="L738" s="5"/>
    </row>
    <row r="739" spans="3:12" x14ac:dyDescent="0.25">
      <c r="C739" s="15"/>
      <c r="D739" s="4"/>
      <c r="E739" s="4"/>
      <c r="F739" s="4"/>
      <c r="K739" s="5"/>
      <c r="L739" s="5"/>
    </row>
    <row r="740" spans="3:12" x14ac:dyDescent="0.25">
      <c r="C740" s="15"/>
      <c r="D740" s="4"/>
      <c r="E740" s="4"/>
      <c r="F740" s="4"/>
      <c r="K740" s="5"/>
      <c r="L740" s="5"/>
    </row>
    <row r="741" spans="3:12" x14ac:dyDescent="0.25">
      <c r="C741" s="15"/>
      <c r="D741" s="4"/>
      <c r="E741" s="4"/>
      <c r="F741" s="4"/>
      <c r="K741" s="5"/>
      <c r="L741" s="5"/>
    </row>
    <row r="742" spans="3:12" x14ac:dyDescent="0.25">
      <c r="C742" s="15"/>
      <c r="D742" s="4"/>
      <c r="E742" s="4"/>
      <c r="F742" s="4"/>
      <c r="K742" s="5"/>
      <c r="L742" s="5"/>
    </row>
    <row r="743" spans="3:12" x14ac:dyDescent="0.25">
      <c r="C743" s="15"/>
      <c r="D743" s="4"/>
      <c r="E743" s="4"/>
      <c r="F743" s="4"/>
      <c r="K743" s="5"/>
      <c r="L743" s="5"/>
    </row>
    <row r="744" spans="3:12" x14ac:dyDescent="0.25">
      <c r="C744" s="15"/>
      <c r="D744" s="4"/>
      <c r="E744" s="4"/>
      <c r="F744" s="4"/>
      <c r="K744" s="5"/>
      <c r="L744" s="5"/>
    </row>
    <row r="745" spans="3:12" x14ac:dyDescent="0.25">
      <c r="C745" s="15"/>
      <c r="D745" s="4"/>
      <c r="E745" s="4"/>
      <c r="F745" s="4"/>
      <c r="K745" s="5"/>
      <c r="L745" s="5"/>
    </row>
    <row r="746" spans="3:12" x14ac:dyDescent="0.25">
      <c r="C746" s="15"/>
      <c r="D746" s="4"/>
      <c r="E746" s="4"/>
      <c r="F746" s="4"/>
      <c r="K746" s="5"/>
      <c r="L746" s="5"/>
    </row>
    <row r="747" spans="3:12" x14ac:dyDescent="0.25">
      <c r="C747" s="15"/>
      <c r="D747" s="4"/>
      <c r="E747" s="4"/>
      <c r="F747" s="4"/>
      <c r="K747" s="5"/>
      <c r="L747" s="5"/>
    </row>
    <row r="748" spans="3:12" x14ac:dyDescent="0.25">
      <c r="C748" s="15"/>
      <c r="D748" s="4"/>
      <c r="E748" s="4"/>
      <c r="F748" s="4"/>
      <c r="K748" s="5"/>
      <c r="L748" s="5"/>
    </row>
    <row r="749" spans="3:12" x14ac:dyDescent="0.25">
      <c r="C749" s="15"/>
      <c r="D749" s="4"/>
      <c r="E749" s="4"/>
      <c r="F749" s="4"/>
      <c r="K749" s="5"/>
      <c r="L749" s="5"/>
    </row>
    <row r="750" spans="3:12" x14ac:dyDescent="0.25">
      <c r="C750" s="15"/>
      <c r="D750" s="4"/>
      <c r="E750" s="4"/>
      <c r="F750" s="4"/>
      <c r="K750" s="5"/>
      <c r="L750" s="5"/>
    </row>
    <row r="751" spans="3:12" x14ac:dyDescent="0.25">
      <c r="C751" s="15"/>
      <c r="D751" s="4"/>
      <c r="E751" s="4"/>
      <c r="F751" s="4"/>
      <c r="K751" s="5"/>
      <c r="L751" s="5"/>
    </row>
    <row r="752" spans="3:12" x14ac:dyDescent="0.25">
      <c r="C752" s="15"/>
      <c r="D752" s="4"/>
      <c r="E752" s="4"/>
      <c r="F752" s="4"/>
      <c r="K752" s="5"/>
      <c r="L752" s="5"/>
    </row>
    <row r="753" spans="3:12" x14ac:dyDescent="0.25">
      <c r="C753" s="15"/>
      <c r="D753" s="4"/>
      <c r="E753" s="4"/>
      <c r="F753" s="4"/>
      <c r="K753" s="5"/>
      <c r="L753" s="5"/>
    </row>
    <row r="754" spans="3:12" x14ac:dyDescent="0.25">
      <c r="C754" s="15"/>
      <c r="D754" s="4"/>
      <c r="E754" s="4"/>
      <c r="F754" s="4"/>
      <c r="K754" s="5"/>
      <c r="L754" s="5"/>
    </row>
    <row r="755" spans="3:12" x14ac:dyDescent="0.25">
      <c r="C755" s="15"/>
      <c r="D755" s="4"/>
      <c r="E755" s="4"/>
      <c r="F755" s="4"/>
      <c r="K755" s="5"/>
      <c r="L755" s="5"/>
    </row>
    <row r="756" spans="3:12" x14ac:dyDescent="0.25">
      <c r="C756" s="15"/>
      <c r="D756" s="4"/>
      <c r="E756" s="4"/>
      <c r="F756" s="4"/>
      <c r="K756" s="5"/>
      <c r="L756" s="5"/>
    </row>
    <row r="757" spans="3:12" x14ac:dyDescent="0.25">
      <c r="C757" s="15"/>
      <c r="D757" s="4"/>
      <c r="E757" s="4"/>
      <c r="F757" s="4"/>
      <c r="K757" s="5"/>
      <c r="L757" s="5"/>
    </row>
    <row r="758" spans="3:12" x14ac:dyDescent="0.25">
      <c r="C758" s="15"/>
      <c r="D758" s="4"/>
      <c r="E758" s="4"/>
      <c r="F758" s="4"/>
      <c r="K758" s="5"/>
      <c r="L758" s="5"/>
    </row>
    <row r="759" spans="3:12" x14ac:dyDescent="0.25">
      <c r="C759" s="15"/>
      <c r="D759" s="4"/>
      <c r="E759" s="4"/>
      <c r="F759" s="4"/>
      <c r="K759" s="5"/>
      <c r="L759" s="5"/>
    </row>
    <row r="760" spans="3:12" x14ac:dyDescent="0.25">
      <c r="C760" s="15"/>
      <c r="D760" s="4"/>
      <c r="E760" s="4"/>
      <c r="F760" s="4"/>
      <c r="K760" s="5"/>
      <c r="L760" s="5"/>
    </row>
    <row r="761" spans="3:12" x14ac:dyDescent="0.25">
      <c r="C761" s="15"/>
      <c r="D761" s="4"/>
      <c r="E761" s="4"/>
      <c r="F761" s="4"/>
      <c r="K761" s="5"/>
      <c r="L761" s="5"/>
    </row>
    <row r="762" spans="3:12" x14ac:dyDescent="0.25">
      <c r="C762" s="15"/>
      <c r="D762" s="4"/>
      <c r="E762" s="4"/>
      <c r="F762" s="4"/>
      <c r="K762" s="5"/>
      <c r="L762" s="5"/>
    </row>
    <row r="763" spans="3:12" x14ac:dyDescent="0.25">
      <c r="C763" s="15"/>
      <c r="D763" s="4"/>
      <c r="E763" s="4"/>
      <c r="F763" s="4"/>
      <c r="K763" s="5"/>
      <c r="L763" s="5"/>
    </row>
    <row r="764" spans="3:12" x14ac:dyDescent="0.25">
      <c r="C764" s="15"/>
      <c r="D764" s="4"/>
      <c r="E764" s="4"/>
      <c r="F764" s="4"/>
      <c r="K764" s="5"/>
      <c r="L764" s="5"/>
    </row>
    <row r="765" spans="3:12" x14ac:dyDescent="0.25">
      <c r="C765" s="15"/>
      <c r="D765" s="4"/>
      <c r="E765" s="4"/>
      <c r="F765" s="4"/>
      <c r="K765" s="5"/>
      <c r="L765" s="5"/>
    </row>
    <row r="766" spans="3:12" x14ac:dyDescent="0.25">
      <c r="C766" s="15"/>
      <c r="D766" s="4"/>
      <c r="E766" s="4"/>
      <c r="F766" s="4"/>
      <c r="K766" s="5"/>
      <c r="L766" s="5"/>
    </row>
    <row r="767" spans="3:12" x14ac:dyDescent="0.25">
      <c r="C767" s="15"/>
      <c r="D767" s="4"/>
      <c r="E767" s="4"/>
      <c r="F767" s="4"/>
      <c r="K767" s="5"/>
      <c r="L767" s="5"/>
    </row>
    <row r="768" spans="3:12" x14ac:dyDescent="0.25">
      <c r="C768" s="15"/>
      <c r="D768" s="4"/>
      <c r="E768" s="4"/>
      <c r="F768" s="4"/>
      <c r="K768" s="5"/>
      <c r="L768" s="5"/>
    </row>
    <row r="769" spans="3:12" x14ac:dyDescent="0.25">
      <c r="C769" s="15"/>
      <c r="D769" s="4"/>
      <c r="E769" s="4"/>
      <c r="F769" s="4"/>
      <c r="K769" s="5"/>
      <c r="L769" s="5"/>
    </row>
    <row r="770" spans="3:12" x14ac:dyDescent="0.25">
      <c r="C770" s="15"/>
      <c r="D770" s="4"/>
      <c r="E770" s="4"/>
      <c r="F770" s="4"/>
      <c r="K770" s="5"/>
      <c r="L770" s="5"/>
    </row>
    <row r="771" spans="3:12" x14ac:dyDescent="0.25">
      <c r="C771" s="15"/>
      <c r="D771" s="4"/>
      <c r="E771" s="4"/>
      <c r="F771" s="4"/>
      <c r="K771" s="5"/>
      <c r="L771" s="5"/>
    </row>
    <row r="772" spans="3:12" x14ac:dyDescent="0.25">
      <c r="C772" s="15"/>
      <c r="D772" s="4"/>
      <c r="E772" s="4"/>
      <c r="F772" s="4"/>
      <c r="K772" s="5"/>
      <c r="L772" s="5"/>
    </row>
    <row r="773" spans="3:12" x14ac:dyDescent="0.25">
      <c r="C773" s="15"/>
      <c r="D773" s="4"/>
      <c r="E773" s="4"/>
      <c r="F773" s="4"/>
      <c r="K773" s="5"/>
      <c r="L773" s="5"/>
    </row>
    <row r="774" spans="3:12" x14ac:dyDescent="0.25">
      <c r="C774" s="15"/>
      <c r="D774" s="4"/>
      <c r="E774" s="4"/>
      <c r="F774" s="4"/>
      <c r="K774" s="5"/>
      <c r="L774" s="5"/>
    </row>
    <row r="775" spans="3:12" x14ac:dyDescent="0.25">
      <c r="C775" s="15"/>
      <c r="D775" s="4"/>
      <c r="E775" s="4"/>
      <c r="F775" s="4"/>
      <c r="K775" s="5"/>
      <c r="L775" s="5"/>
    </row>
    <row r="776" spans="3:12" x14ac:dyDescent="0.25">
      <c r="C776" s="15"/>
      <c r="D776" s="4"/>
      <c r="E776" s="4"/>
      <c r="F776" s="4"/>
      <c r="K776" s="5"/>
      <c r="L776" s="5"/>
    </row>
    <row r="777" spans="3:12" x14ac:dyDescent="0.25">
      <c r="C777" s="15"/>
      <c r="D777" s="4"/>
      <c r="E777" s="4"/>
      <c r="F777" s="4"/>
      <c r="K777" s="5"/>
      <c r="L777" s="5"/>
    </row>
    <row r="778" spans="3:12" x14ac:dyDescent="0.25">
      <c r="C778" s="15"/>
      <c r="D778" s="4"/>
      <c r="E778" s="4"/>
      <c r="F778" s="4"/>
      <c r="K778" s="5"/>
      <c r="L778" s="5"/>
    </row>
    <row r="779" spans="3:12" x14ac:dyDescent="0.25">
      <c r="C779" s="15"/>
      <c r="D779" s="4"/>
      <c r="E779" s="4"/>
      <c r="F779" s="4"/>
      <c r="K779" s="5"/>
      <c r="L779" s="5"/>
    </row>
    <row r="780" spans="3:12" x14ac:dyDescent="0.25">
      <c r="C780" s="15"/>
      <c r="D780" s="4"/>
      <c r="E780" s="4"/>
      <c r="F780" s="4"/>
      <c r="K780" s="5"/>
      <c r="L780" s="5"/>
    </row>
    <row r="781" spans="3:12" x14ac:dyDescent="0.25">
      <c r="C781" s="15"/>
      <c r="D781" s="4"/>
      <c r="E781" s="4"/>
      <c r="F781" s="4"/>
      <c r="K781" s="5"/>
      <c r="L781" s="5"/>
    </row>
    <row r="782" spans="3:12" x14ac:dyDescent="0.25">
      <c r="C782" s="15"/>
      <c r="D782" s="4"/>
      <c r="E782" s="4"/>
      <c r="F782" s="4"/>
      <c r="K782" s="5"/>
      <c r="L782" s="5"/>
    </row>
    <row r="783" spans="3:12" x14ac:dyDescent="0.25">
      <c r="C783" s="15"/>
      <c r="D783" s="4"/>
      <c r="E783" s="4"/>
      <c r="F783" s="4"/>
      <c r="K783" s="5"/>
      <c r="L783" s="5"/>
    </row>
    <row r="784" spans="3:12" x14ac:dyDescent="0.25">
      <c r="C784" s="15"/>
      <c r="D784" s="4"/>
      <c r="E784" s="4"/>
      <c r="F784" s="4"/>
      <c r="K784" s="5"/>
      <c r="L784" s="5"/>
    </row>
    <row r="785" spans="3:12" x14ac:dyDescent="0.25">
      <c r="C785" s="15"/>
      <c r="D785" s="4"/>
      <c r="E785" s="4"/>
      <c r="F785" s="4"/>
      <c r="K785" s="5"/>
      <c r="L785" s="5"/>
    </row>
    <row r="786" spans="3:12" x14ac:dyDescent="0.25">
      <c r="C786" s="15"/>
      <c r="D786" s="4"/>
      <c r="E786" s="4"/>
      <c r="F786" s="4"/>
      <c r="K786" s="5"/>
      <c r="L786" s="5"/>
    </row>
    <row r="787" spans="3:12" x14ac:dyDescent="0.25">
      <c r="C787" s="15"/>
      <c r="D787" s="4"/>
      <c r="E787" s="4"/>
      <c r="F787" s="4"/>
      <c r="K787" s="5"/>
      <c r="L787" s="5"/>
    </row>
    <row r="788" spans="3:12" x14ac:dyDescent="0.25">
      <c r="C788" s="15"/>
      <c r="D788" s="4"/>
      <c r="E788" s="4"/>
      <c r="F788" s="4"/>
      <c r="K788" s="5"/>
      <c r="L788" s="5"/>
    </row>
    <row r="789" spans="3:12" x14ac:dyDescent="0.25">
      <c r="C789" s="15"/>
      <c r="D789" s="4"/>
      <c r="E789" s="4"/>
      <c r="F789" s="4"/>
      <c r="K789" s="5"/>
      <c r="L789" s="5"/>
    </row>
    <row r="790" spans="3:12" x14ac:dyDescent="0.25">
      <c r="C790" s="15"/>
      <c r="D790" s="4"/>
      <c r="E790" s="4"/>
      <c r="F790" s="4"/>
      <c r="K790" s="5"/>
      <c r="L790" s="5"/>
    </row>
    <row r="791" spans="3:12" x14ac:dyDescent="0.25">
      <c r="C791" s="15"/>
      <c r="D791" s="4"/>
      <c r="E791" s="4"/>
      <c r="F791" s="4"/>
      <c r="K791" s="5"/>
      <c r="L791" s="5"/>
    </row>
    <row r="792" spans="3:12" x14ac:dyDescent="0.25">
      <c r="C792" s="15"/>
      <c r="D792" s="4"/>
      <c r="E792" s="4"/>
      <c r="F792" s="4"/>
      <c r="K792" s="5"/>
      <c r="L792" s="5"/>
    </row>
    <row r="793" spans="3:12" x14ac:dyDescent="0.25">
      <c r="C793" s="15"/>
      <c r="D793" s="4"/>
      <c r="E793" s="4"/>
      <c r="F793" s="4"/>
      <c r="K793" s="5"/>
      <c r="L793" s="5"/>
    </row>
    <row r="794" spans="3:12" x14ac:dyDescent="0.25">
      <c r="C794" s="15"/>
      <c r="D794" s="4"/>
      <c r="E794" s="4"/>
      <c r="F794" s="4"/>
      <c r="K794" s="5"/>
      <c r="L794" s="5"/>
    </row>
    <row r="795" spans="3:12" x14ac:dyDescent="0.25">
      <c r="C795" s="15"/>
      <c r="D795" s="4"/>
      <c r="E795" s="4"/>
      <c r="F795" s="4"/>
      <c r="K795" s="5"/>
      <c r="L795" s="5"/>
    </row>
    <row r="796" spans="3:12" x14ac:dyDescent="0.25">
      <c r="C796" s="15"/>
      <c r="D796" s="4"/>
      <c r="E796" s="4"/>
      <c r="F796" s="4"/>
      <c r="K796" s="5"/>
      <c r="L796" s="5"/>
    </row>
    <row r="797" spans="3:12" x14ac:dyDescent="0.25">
      <c r="C797" s="15"/>
      <c r="D797" s="4"/>
      <c r="E797" s="4"/>
      <c r="F797" s="4"/>
      <c r="K797" s="5"/>
      <c r="L797" s="5"/>
    </row>
    <row r="798" spans="3:12" x14ac:dyDescent="0.25">
      <c r="C798" s="15"/>
      <c r="D798" s="4"/>
      <c r="E798" s="4"/>
      <c r="F798" s="4"/>
      <c r="K798" s="5"/>
      <c r="L798" s="5"/>
    </row>
    <row r="799" spans="3:12" x14ac:dyDescent="0.25">
      <c r="C799" s="15"/>
      <c r="D799" s="4"/>
      <c r="E799" s="4"/>
      <c r="F799" s="4"/>
      <c r="K799" s="5"/>
      <c r="L799" s="5"/>
    </row>
    <row r="800" spans="3:12" x14ac:dyDescent="0.25">
      <c r="C800" s="15"/>
      <c r="D800" s="4"/>
      <c r="E800" s="4"/>
      <c r="F800" s="4"/>
      <c r="K800" s="5"/>
      <c r="L800" s="5"/>
    </row>
    <row r="801" spans="3:12" x14ac:dyDescent="0.25">
      <c r="C801" s="15"/>
      <c r="D801" s="4"/>
      <c r="E801" s="4"/>
      <c r="F801" s="4"/>
      <c r="K801" s="5"/>
      <c r="L801" s="5"/>
    </row>
    <row r="802" spans="3:12" x14ac:dyDescent="0.25">
      <c r="C802" s="15"/>
      <c r="D802" s="4"/>
      <c r="E802" s="4"/>
      <c r="F802" s="4"/>
      <c r="K802" s="5"/>
      <c r="L802" s="5"/>
    </row>
    <row r="803" spans="3:12" x14ac:dyDescent="0.25">
      <c r="C803" s="15"/>
      <c r="D803" s="4"/>
      <c r="E803" s="4"/>
      <c r="F803" s="4"/>
      <c r="K803" s="5"/>
      <c r="L803" s="5"/>
    </row>
    <row r="804" spans="3:12" x14ac:dyDescent="0.25">
      <c r="C804" s="15"/>
      <c r="D804" s="4"/>
      <c r="E804" s="4"/>
      <c r="F804" s="4"/>
      <c r="K804" s="5"/>
      <c r="L804" s="5"/>
    </row>
    <row r="805" spans="3:12" x14ac:dyDescent="0.25">
      <c r="C805" s="15"/>
      <c r="D805" s="4"/>
      <c r="E805" s="4"/>
      <c r="F805" s="4"/>
      <c r="K805" s="5"/>
      <c r="L805" s="5"/>
    </row>
    <row r="806" spans="3:12" x14ac:dyDescent="0.25">
      <c r="C806" s="15"/>
      <c r="D806" s="4"/>
      <c r="E806" s="4"/>
      <c r="F806" s="4"/>
      <c r="K806" s="5"/>
      <c r="L806" s="5"/>
    </row>
    <row r="807" spans="3:12" x14ac:dyDescent="0.25">
      <c r="C807" s="15"/>
      <c r="D807" s="4"/>
      <c r="E807" s="4"/>
      <c r="F807" s="4"/>
      <c r="K807" s="5"/>
      <c r="L807" s="5"/>
    </row>
    <row r="808" spans="3:12" x14ac:dyDescent="0.25">
      <c r="C808" s="15"/>
      <c r="D808" s="4"/>
      <c r="E808" s="4"/>
      <c r="F808" s="4"/>
      <c r="K808" s="5"/>
      <c r="L808" s="5"/>
    </row>
    <row r="809" spans="3:12" x14ac:dyDescent="0.25">
      <c r="C809" s="15"/>
      <c r="D809" s="4"/>
      <c r="E809" s="4"/>
      <c r="F809" s="4"/>
      <c r="K809" s="5"/>
      <c r="L809" s="5"/>
    </row>
    <row r="810" spans="3:12" x14ac:dyDescent="0.25">
      <c r="C810" s="15"/>
      <c r="D810" s="4"/>
      <c r="E810" s="4"/>
      <c r="F810" s="4"/>
      <c r="K810" s="5"/>
      <c r="L810" s="5"/>
    </row>
    <row r="811" spans="3:12" x14ac:dyDescent="0.25">
      <c r="C811" s="15"/>
      <c r="D811" s="4"/>
      <c r="E811" s="4"/>
      <c r="F811" s="4"/>
      <c r="K811" s="5"/>
      <c r="L811" s="5"/>
    </row>
    <row r="812" spans="3:12" x14ac:dyDescent="0.25">
      <c r="C812" s="15"/>
      <c r="D812" s="4"/>
      <c r="E812" s="4"/>
      <c r="F812" s="4"/>
      <c r="K812" s="5"/>
      <c r="L812" s="5"/>
    </row>
    <row r="813" spans="3:12" x14ac:dyDescent="0.25">
      <c r="C813" s="15"/>
      <c r="D813" s="4"/>
      <c r="E813" s="4"/>
      <c r="F813" s="4"/>
      <c r="K813" s="5"/>
      <c r="L813" s="5"/>
    </row>
    <row r="814" spans="3:12" x14ac:dyDescent="0.25">
      <c r="C814" s="15"/>
      <c r="D814" s="4"/>
      <c r="E814" s="4"/>
      <c r="F814" s="4"/>
      <c r="K814" s="5"/>
      <c r="L814" s="5"/>
    </row>
    <row r="815" spans="3:12" x14ac:dyDescent="0.25">
      <c r="C815" s="15"/>
      <c r="D815" s="4"/>
      <c r="E815" s="4"/>
      <c r="F815" s="4"/>
      <c r="K815" s="5"/>
      <c r="L815" s="5"/>
    </row>
    <row r="816" spans="3:12" x14ac:dyDescent="0.25">
      <c r="C816" s="15"/>
      <c r="D816" s="4"/>
      <c r="E816" s="4"/>
      <c r="F816" s="4"/>
      <c r="K816" s="5"/>
      <c r="L816" s="5"/>
    </row>
    <row r="817" spans="3:12" x14ac:dyDescent="0.25">
      <c r="C817" s="15"/>
      <c r="D817" s="4"/>
      <c r="E817" s="4"/>
      <c r="F817" s="4"/>
      <c r="K817" s="5"/>
      <c r="L817" s="5"/>
    </row>
    <row r="818" spans="3:12" x14ac:dyDescent="0.25">
      <c r="C818" s="15"/>
      <c r="D818" s="4"/>
      <c r="E818" s="4"/>
      <c r="F818" s="4"/>
      <c r="K818" s="5"/>
      <c r="L818" s="5"/>
    </row>
    <row r="819" spans="3:12" x14ac:dyDescent="0.25">
      <c r="C819" s="15"/>
      <c r="D819" s="4"/>
      <c r="E819" s="4"/>
      <c r="F819" s="4"/>
      <c r="K819" s="5"/>
      <c r="L819" s="5"/>
    </row>
    <row r="820" spans="3:12" x14ac:dyDescent="0.25">
      <c r="C820" s="15"/>
      <c r="D820" s="4"/>
      <c r="E820" s="4"/>
      <c r="F820" s="4"/>
      <c r="K820" s="5"/>
      <c r="L820" s="5"/>
    </row>
    <row r="821" spans="3:12" x14ac:dyDescent="0.25">
      <c r="C821" s="15"/>
      <c r="D821" s="4"/>
      <c r="E821" s="4"/>
      <c r="F821" s="4"/>
      <c r="K821" s="5"/>
      <c r="L821" s="5"/>
    </row>
    <row r="822" spans="3:12" x14ac:dyDescent="0.25">
      <c r="C822" s="15"/>
      <c r="D822" s="4"/>
      <c r="E822" s="4"/>
      <c r="F822" s="4"/>
      <c r="K822" s="5"/>
      <c r="L822" s="5"/>
    </row>
    <row r="823" spans="3:12" x14ac:dyDescent="0.25">
      <c r="C823" s="15"/>
      <c r="D823" s="4"/>
      <c r="E823" s="4"/>
      <c r="F823" s="4"/>
      <c r="K823" s="5"/>
      <c r="L823" s="5"/>
    </row>
    <row r="824" spans="3:12" x14ac:dyDescent="0.25">
      <c r="C824" s="15"/>
      <c r="D824" s="4"/>
      <c r="E824" s="4"/>
      <c r="F824" s="4"/>
      <c r="K824" s="5"/>
      <c r="L824" s="5"/>
    </row>
    <row r="825" spans="3:12" x14ac:dyDescent="0.25">
      <c r="C825" s="15"/>
      <c r="D825" s="4"/>
      <c r="E825" s="4"/>
      <c r="F825" s="4"/>
      <c r="K825" s="5"/>
      <c r="L825" s="5"/>
    </row>
    <row r="826" spans="3:12" x14ac:dyDescent="0.25">
      <c r="C826" s="15"/>
      <c r="D826" s="4"/>
      <c r="E826" s="4"/>
      <c r="F826" s="4"/>
      <c r="K826" s="5"/>
      <c r="L826" s="5"/>
    </row>
    <row r="827" spans="3:12" x14ac:dyDescent="0.25">
      <c r="C827" s="15"/>
      <c r="D827" s="4"/>
      <c r="E827" s="4"/>
      <c r="F827" s="4"/>
      <c r="K827" s="5"/>
      <c r="L827" s="5"/>
    </row>
    <row r="828" spans="3:12" x14ac:dyDescent="0.25">
      <c r="C828" s="15"/>
      <c r="D828" s="4"/>
      <c r="E828" s="4"/>
      <c r="F828" s="4"/>
      <c r="K828" s="5"/>
      <c r="L828" s="5"/>
    </row>
    <row r="829" spans="3:12" x14ac:dyDescent="0.25">
      <c r="C829" s="15"/>
      <c r="D829" s="4"/>
      <c r="E829" s="4"/>
      <c r="F829" s="4"/>
      <c r="K829" s="5"/>
      <c r="L829" s="5"/>
    </row>
    <row r="830" spans="3:12" x14ac:dyDescent="0.25">
      <c r="C830" s="15"/>
      <c r="D830" s="4"/>
      <c r="E830" s="4"/>
      <c r="F830" s="4"/>
      <c r="K830" s="5"/>
      <c r="L830" s="5"/>
    </row>
    <row r="831" spans="3:12" x14ac:dyDescent="0.25">
      <c r="C831" s="15"/>
      <c r="D831" s="4"/>
      <c r="E831" s="4"/>
      <c r="F831" s="4"/>
      <c r="K831" s="5"/>
      <c r="L831" s="5"/>
    </row>
    <row r="832" spans="3:12" x14ac:dyDescent="0.25">
      <c r="C832" s="15"/>
      <c r="D832" s="4"/>
      <c r="E832" s="4"/>
      <c r="F832" s="4"/>
      <c r="K832" s="5"/>
      <c r="L832" s="5"/>
    </row>
    <row r="833" spans="3:12" x14ac:dyDescent="0.25">
      <c r="C833" s="15"/>
      <c r="D833" s="4"/>
      <c r="E833" s="4"/>
      <c r="F833" s="4"/>
      <c r="K833" s="5"/>
      <c r="L833" s="5"/>
    </row>
    <row r="834" spans="3:12" x14ac:dyDescent="0.25">
      <c r="C834" s="15"/>
      <c r="D834" s="4"/>
      <c r="E834" s="4"/>
      <c r="F834" s="4"/>
      <c r="K834" s="5"/>
      <c r="L834" s="5"/>
    </row>
    <row r="835" spans="3:12" x14ac:dyDescent="0.25">
      <c r="C835" s="15"/>
      <c r="D835" s="4"/>
      <c r="E835" s="4"/>
      <c r="F835" s="4"/>
      <c r="K835" s="5"/>
      <c r="L835" s="5"/>
    </row>
    <row r="836" spans="3:12" x14ac:dyDescent="0.25">
      <c r="C836" s="15"/>
      <c r="D836" s="4"/>
      <c r="E836" s="4"/>
      <c r="F836" s="4"/>
      <c r="K836" s="5"/>
      <c r="L836" s="5"/>
    </row>
    <row r="837" spans="3:12" x14ac:dyDescent="0.25">
      <c r="C837" s="15"/>
      <c r="D837" s="4"/>
      <c r="E837" s="4"/>
      <c r="F837" s="4"/>
      <c r="K837" s="5"/>
      <c r="L837" s="5"/>
    </row>
    <row r="838" spans="3:12" x14ac:dyDescent="0.25">
      <c r="C838" s="15"/>
      <c r="D838" s="4"/>
      <c r="E838" s="4"/>
      <c r="F838" s="4"/>
      <c r="K838" s="5"/>
      <c r="L838" s="5"/>
    </row>
    <row r="839" spans="3:12" x14ac:dyDescent="0.25">
      <c r="C839" s="15"/>
      <c r="D839" s="4"/>
      <c r="E839" s="4"/>
      <c r="F839" s="4"/>
      <c r="K839" s="5"/>
      <c r="L839" s="5"/>
    </row>
    <row r="840" spans="3:12" x14ac:dyDescent="0.25">
      <c r="C840" s="15"/>
      <c r="D840" s="4"/>
      <c r="E840" s="4"/>
      <c r="F840" s="4"/>
      <c r="K840" s="5"/>
      <c r="L840" s="5"/>
    </row>
    <row r="841" spans="3:12" x14ac:dyDescent="0.25">
      <c r="C841" s="15"/>
      <c r="D841" s="4"/>
      <c r="E841" s="4"/>
      <c r="F841" s="4"/>
      <c r="K841" s="5"/>
      <c r="L841" s="5"/>
    </row>
    <row r="842" spans="3:12" x14ac:dyDescent="0.25">
      <c r="C842" s="15"/>
      <c r="D842" s="4"/>
      <c r="E842" s="4"/>
      <c r="F842" s="4"/>
      <c r="K842" s="5"/>
      <c r="L842" s="5"/>
    </row>
    <row r="843" spans="3:12" x14ac:dyDescent="0.25">
      <c r="C843" s="15"/>
      <c r="D843" s="4"/>
      <c r="E843" s="4"/>
      <c r="F843" s="4"/>
      <c r="K843" s="5"/>
      <c r="L843" s="5"/>
    </row>
    <row r="844" spans="3:12" x14ac:dyDescent="0.25">
      <c r="C844" s="15"/>
      <c r="D844" s="4"/>
      <c r="E844" s="4"/>
      <c r="F844" s="4"/>
      <c r="K844" s="5"/>
      <c r="L844" s="5"/>
    </row>
    <row r="845" spans="3:12" x14ac:dyDescent="0.25">
      <c r="C845" s="15"/>
      <c r="D845" s="4"/>
      <c r="E845" s="4"/>
      <c r="F845" s="4"/>
      <c r="K845" s="5"/>
      <c r="L845" s="5"/>
    </row>
    <row r="846" spans="3:12" x14ac:dyDescent="0.25">
      <c r="C846" s="15"/>
      <c r="D846" s="4"/>
      <c r="E846" s="4"/>
      <c r="F846" s="4"/>
      <c r="K846" s="5"/>
      <c r="L846" s="5"/>
    </row>
    <row r="847" spans="3:12" x14ac:dyDescent="0.25">
      <c r="C847" s="15"/>
      <c r="D847" s="4"/>
      <c r="E847" s="4"/>
      <c r="F847" s="4"/>
      <c r="K847" s="5"/>
      <c r="L847" s="5"/>
    </row>
    <row r="848" spans="3:12" x14ac:dyDescent="0.25">
      <c r="C848" s="15"/>
      <c r="D848" s="4"/>
      <c r="E848" s="4"/>
      <c r="F848" s="4"/>
      <c r="K848" s="5"/>
      <c r="L848" s="5"/>
    </row>
    <row r="849" spans="3:12" x14ac:dyDescent="0.25">
      <c r="C849" s="15"/>
      <c r="D849" s="4"/>
      <c r="E849" s="4"/>
      <c r="F849" s="4"/>
      <c r="K849" s="5"/>
      <c r="L849" s="5"/>
    </row>
    <row r="850" spans="3:12" x14ac:dyDescent="0.25">
      <c r="C850" s="15"/>
      <c r="D850" s="4"/>
      <c r="E850" s="4"/>
      <c r="F850" s="4"/>
      <c r="K850" s="5"/>
      <c r="L850" s="5"/>
    </row>
    <row r="851" spans="3:12" x14ac:dyDescent="0.25">
      <c r="C851" s="15"/>
      <c r="D851" s="4"/>
      <c r="E851" s="4"/>
      <c r="F851" s="4"/>
      <c r="K851" s="5"/>
      <c r="L851" s="5"/>
    </row>
    <row r="852" spans="3:12" x14ac:dyDescent="0.25">
      <c r="C852" s="15"/>
      <c r="D852" s="4"/>
      <c r="E852" s="4"/>
      <c r="F852" s="4"/>
      <c r="K852" s="5"/>
      <c r="L852" s="5"/>
    </row>
    <row r="853" spans="3:12" x14ac:dyDescent="0.25">
      <c r="C853" s="15"/>
      <c r="D853" s="4"/>
      <c r="E853" s="4"/>
      <c r="F853" s="4"/>
      <c r="K853" s="5"/>
      <c r="L853" s="5"/>
    </row>
    <row r="854" spans="3:12" x14ac:dyDescent="0.25">
      <c r="C854" s="15"/>
      <c r="D854" s="4"/>
      <c r="E854" s="4"/>
      <c r="F854" s="4"/>
      <c r="K854" s="5"/>
      <c r="L854" s="5"/>
    </row>
    <row r="855" spans="3:12" x14ac:dyDescent="0.25">
      <c r="C855" s="15"/>
      <c r="D855" s="4"/>
      <c r="E855" s="4"/>
      <c r="F855" s="4"/>
      <c r="K855" s="5"/>
      <c r="L855" s="5"/>
    </row>
    <row r="856" spans="3:12" x14ac:dyDescent="0.25">
      <c r="C856" s="15"/>
      <c r="D856" s="4"/>
      <c r="E856" s="4"/>
      <c r="F856" s="4"/>
      <c r="K856" s="5"/>
      <c r="L856" s="5"/>
    </row>
    <row r="857" spans="3:12" x14ac:dyDescent="0.25">
      <c r="C857" s="15"/>
      <c r="D857" s="4"/>
      <c r="E857" s="4"/>
      <c r="F857" s="4"/>
      <c r="K857" s="5"/>
      <c r="L857" s="5"/>
    </row>
    <row r="858" spans="3:12" x14ac:dyDescent="0.25">
      <c r="C858" s="15"/>
      <c r="D858" s="4"/>
      <c r="E858" s="4"/>
      <c r="F858" s="4"/>
      <c r="K858" s="5"/>
      <c r="L858" s="5"/>
    </row>
    <row r="859" spans="3:12" x14ac:dyDescent="0.25">
      <c r="C859" s="15"/>
      <c r="D859" s="4"/>
      <c r="E859" s="4"/>
      <c r="F859" s="4"/>
      <c r="K859" s="5"/>
      <c r="L859" s="5"/>
    </row>
    <row r="860" spans="3:12" x14ac:dyDescent="0.25">
      <c r="C860" s="15"/>
      <c r="D860" s="4"/>
      <c r="E860" s="4"/>
      <c r="F860" s="4"/>
      <c r="K860" s="5"/>
      <c r="L860" s="5"/>
    </row>
    <row r="861" spans="3:12" x14ac:dyDescent="0.25">
      <c r="C861" s="15"/>
      <c r="D861" s="4"/>
      <c r="E861" s="4"/>
      <c r="F861" s="4"/>
      <c r="K861" s="5"/>
      <c r="L861" s="5"/>
    </row>
    <row r="862" spans="3:12" x14ac:dyDescent="0.25">
      <c r="C862" s="15"/>
      <c r="D862" s="4"/>
      <c r="E862" s="4"/>
      <c r="F862" s="4"/>
      <c r="K862" s="5"/>
      <c r="L862" s="5"/>
    </row>
    <row r="863" spans="3:12" x14ac:dyDescent="0.25">
      <c r="C863" s="15"/>
      <c r="D863" s="4"/>
      <c r="E863" s="4"/>
      <c r="F863" s="4"/>
      <c r="K863" s="5"/>
      <c r="L863" s="5"/>
    </row>
    <row r="864" spans="3:12" x14ac:dyDescent="0.25">
      <c r="C864" s="15"/>
      <c r="D864" s="4"/>
      <c r="E864" s="4"/>
      <c r="F864" s="4"/>
      <c r="K864" s="5"/>
      <c r="L864" s="5"/>
    </row>
    <row r="865" spans="3:12" x14ac:dyDescent="0.25">
      <c r="C865" s="15"/>
      <c r="D865" s="4"/>
      <c r="E865" s="4"/>
      <c r="F865" s="4"/>
      <c r="K865" s="5"/>
      <c r="L865" s="5"/>
    </row>
    <row r="866" spans="3:12" x14ac:dyDescent="0.25">
      <c r="C866" s="15"/>
      <c r="D866" s="4"/>
      <c r="E866" s="4"/>
      <c r="F866" s="4"/>
      <c r="K866" s="5"/>
      <c r="L866" s="5"/>
    </row>
    <row r="867" spans="3:12" x14ac:dyDescent="0.25">
      <c r="C867" s="15"/>
      <c r="D867" s="4"/>
      <c r="E867" s="4"/>
      <c r="F867" s="4"/>
      <c r="K867" s="5"/>
      <c r="L867" s="5"/>
    </row>
    <row r="868" spans="3:12" x14ac:dyDescent="0.25">
      <c r="C868" s="15"/>
      <c r="D868" s="4"/>
      <c r="E868" s="4"/>
      <c r="F868" s="4"/>
      <c r="K868" s="5"/>
      <c r="L868" s="5"/>
    </row>
    <row r="869" spans="3:12" x14ac:dyDescent="0.25">
      <c r="C869" s="15"/>
      <c r="D869" s="4"/>
      <c r="E869" s="4"/>
      <c r="F869" s="4"/>
      <c r="K869" s="5"/>
      <c r="L869" s="5"/>
    </row>
    <row r="870" spans="3:12" x14ac:dyDescent="0.25">
      <c r="C870" s="15"/>
      <c r="D870" s="4"/>
      <c r="E870" s="4"/>
      <c r="F870" s="4"/>
      <c r="K870" s="5"/>
      <c r="L870" s="5"/>
    </row>
    <row r="871" spans="3:12" x14ac:dyDescent="0.25">
      <c r="C871" s="15"/>
      <c r="D871" s="4"/>
      <c r="E871" s="4"/>
      <c r="F871" s="4"/>
      <c r="K871" s="5"/>
      <c r="L871" s="5"/>
    </row>
    <row r="872" spans="3:12" x14ac:dyDescent="0.25">
      <c r="C872" s="15"/>
      <c r="D872" s="4"/>
      <c r="E872" s="4"/>
      <c r="F872" s="4"/>
      <c r="K872" s="5"/>
      <c r="L872" s="5"/>
    </row>
    <row r="873" spans="3:12" x14ac:dyDescent="0.25">
      <c r="C873" s="15"/>
      <c r="D873" s="4"/>
      <c r="E873" s="4"/>
      <c r="F873" s="4"/>
      <c r="K873" s="5"/>
      <c r="L873" s="5"/>
    </row>
    <row r="874" spans="3:12" x14ac:dyDescent="0.25">
      <c r="C874" s="15"/>
      <c r="D874" s="4"/>
      <c r="E874" s="4"/>
      <c r="F874" s="4"/>
      <c r="K874" s="5"/>
      <c r="L874" s="5"/>
    </row>
    <row r="875" spans="3:12" x14ac:dyDescent="0.25">
      <c r="C875" s="15"/>
      <c r="D875" s="4"/>
      <c r="E875" s="4"/>
      <c r="F875" s="4"/>
      <c r="K875" s="5"/>
      <c r="L875" s="5"/>
    </row>
    <row r="876" spans="3:12" x14ac:dyDescent="0.25">
      <c r="C876" s="15"/>
      <c r="D876" s="4"/>
      <c r="E876" s="4"/>
      <c r="F876" s="4"/>
      <c r="K876" s="5"/>
      <c r="L876" s="5"/>
    </row>
    <row r="877" spans="3:12" x14ac:dyDescent="0.25">
      <c r="C877" s="15"/>
      <c r="D877" s="4"/>
      <c r="E877" s="4"/>
      <c r="F877" s="4"/>
      <c r="K877" s="5"/>
      <c r="L877" s="5"/>
    </row>
    <row r="878" spans="3:12" x14ac:dyDescent="0.25">
      <c r="C878" s="15"/>
      <c r="D878" s="4"/>
      <c r="E878" s="4"/>
      <c r="F878" s="4"/>
      <c r="K878" s="5"/>
      <c r="L878" s="5"/>
    </row>
    <row r="879" spans="3:12" x14ac:dyDescent="0.25">
      <c r="C879" s="15"/>
      <c r="D879" s="4"/>
      <c r="E879" s="4"/>
      <c r="F879" s="4"/>
      <c r="K879" s="5"/>
      <c r="L879" s="5"/>
    </row>
    <row r="880" spans="3:12" x14ac:dyDescent="0.25">
      <c r="C880" s="15"/>
      <c r="D880" s="4"/>
      <c r="E880" s="4"/>
      <c r="F880" s="4"/>
      <c r="K880" s="5"/>
      <c r="L880" s="5"/>
    </row>
    <row r="881" spans="3:12" x14ac:dyDescent="0.25">
      <c r="C881" s="15"/>
      <c r="D881" s="4"/>
      <c r="E881" s="4"/>
      <c r="F881" s="4"/>
      <c r="K881" s="5"/>
      <c r="L881" s="5"/>
    </row>
    <row r="882" spans="3:12" x14ac:dyDescent="0.25">
      <c r="C882" s="15"/>
      <c r="D882" s="4"/>
      <c r="E882" s="4"/>
      <c r="F882" s="4"/>
      <c r="K882" s="5"/>
      <c r="L882" s="5"/>
    </row>
    <row r="883" spans="3:12" x14ac:dyDescent="0.25">
      <c r="C883" s="15"/>
      <c r="D883" s="4"/>
      <c r="E883" s="4"/>
      <c r="F883" s="4"/>
      <c r="K883" s="5"/>
      <c r="L883" s="5"/>
    </row>
    <row r="884" spans="3:12" x14ac:dyDescent="0.25">
      <c r="C884" s="15"/>
      <c r="D884" s="4"/>
      <c r="E884" s="4"/>
      <c r="F884" s="4"/>
      <c r="K884" s="5"/>
      <c r="L884" s="5"/>
    </row>
    <row r="885" spans="3:12" x14ac:dyDescent="0.25">
      <c r="C885" s="15"/>
      <c r="D885" s="4"/>
      <c r="E885" s="4"/>
      <c r="F885" s="4"/>
      <c r="K885" s="5"/>
      <c r="L885" s="5"/>
    </row>
    <row r="886" spans="3:12" x14ac:dyDescent="0.25">
      <c r="C886" s="15"/>
      <c r="D886" s="4"/>
      <c r="E886" s="4"/>
      <c r="F886" s="4"/>
      <c r="K886" s="5"/>
      <c r="L886" s="5"/>
    </row>
    <row r="887" spans="3:12" x14ac:dyDescent="0.25">
      <c r="C887" s="15"/>
      <c r="D887" s="4"/>
      <c r="E887" s="4"/>
      <c r="F887" s="4"/>
      <c r="K887" s="5"/>
      <c r="L887" s="5"/>
    </row>
    <row r="888" spans="3:12" x14ac:dyDescent="0.25">
      <c r="C888" s="15"/>
      <c r="D888" s="4"/>
      <c r="E888" s="4"/>
      <c r="F888" s="4"/>
      <c r="K888" s="5"/>
      <c r="L888" s="5"/>
    </row>
    <row r="889" spans="3:12" x14ac:dyDescent="0.25">
      <c r="C889" s="15"/>
      <c r="D889" s="4"/>
      <c r="E889" s="4"/>
      <c r="F889" s="4"/>
      <c r="K889" s="5"/>
      <c r="L889" s="5"/>
    </row>
    <row r="890" spans="3:12" x14ac:dyDescent="0.25">
      <c r="C890" s="15"/>
      <c r="D890" s="4"/>
      <c r="E890" s="4"/>
      <c r="F890" s="4"/>
      <c r="K890" s="5"/>
      <c r="L890" s="5"/>
    </row>
    <row r="891" spans="3:12" x14ac:dyDescent="0.25">
      <c r="C891" s="15"/>
      <c r="D891" s="4"/>
      <c r="E891" s="4"/>
      <c r="F891" s="4"/>
      <c r="K891" s="5"/>
      <c r="L891" s="5"/>
    </row>
    <row r="892" spans="3:12" x14ac:dyDescent="0.25">
      <c r="C892" s="15"/>
      <c r="D892" s="4"/>
      <c r="E892" s="4"/>
      <c r="F892" s="4"/>
      <c r="K892" s="5"/>
      <c r="L892" s="5"/>
    </row>
    <row r="893" spans="3:12" x14ac:dyDescent="0.25">
      <c r="C893" s="15"/>
      <c r="D893" s="4"/>
      <c r="E893" s="4"/>
      <c r="F893" s="4"/>
      <c r="K893" s="5"/>
      <c r="L893" s="5"/>
    </row>
    <row r="894" spans="3:12" x14ac:dyDescent="0.25">
      <c r="C894" s="15"/>
      <c r="D894" s="4"/>
      <c r="E894" s="4"/>
      <c r="F894" s="4"/>
      <c r="K894" s="5"/>
      <c r="L894" s="5"/>
    </row>
    <row r="895" spans="3:12" x14ac:dyDescent="0.25">
      <c r="C895" s="15"/>
      <c r="D895" s="4"/>
      <c r="E895" s="4"/>
      <c r="F895" s="4"/>
      <c r="K895" s="5"/>
      <c r="L895" s="5"/>
    </row>
    <row r="896" spans="3:12" x14ac:dyDescent="0.25">
      <c r="C896" s="15"/>
      <c r="D896" s="4"/>
      <c r="E896" s="4"/>
      <c r="F896" s="4"/>
      <c r="K896" s="5"/>
      <c r="L896" s="5"/>
    </row>
    <row r="897" spans="3:12" x14ac:dyDescent="0.25">
      <c r="C897" s="15"/>
      <c r="D897" s="4"/>
      <c r="E897" s="4"/>
      <c r="F897" s="4"/>
      <c r="K897" s="5"/>
      <c r="L897" s="5"/>
    </row>
    <row r="898" spans="3:12" x14ac:dyDescent="0.25">
      <c r="C898" s="15"/>
      <c r="D898" s="4"/>
      <c r="E898" s="4"/>
      <c r="F898" s="4"/>
      <c r="K898" s="5"/>
      <c r="L898" s="5"/>
    </row>
    <row r="899" spans="3:12" x14ac:dyDescent="0.25">
      <c r="C899" s="15"/>
      <c r="D899" s="4"/>
      <c r="E899" s="4"/>
      <c r="F899" s="4"/>
      <c r="K899" s="5"/>
      <c r="L899" s="5"/>
    </row>
    <row r="900" spans="3:12" x14ac:dyDescent="0.25">
      <c r="C900" s="15"/>
      <c r="D900" s="4"/>
      <c r="E900" s="4"/>
      <c r="F900" s="4"/>
      <c r="K900" s="5"/>
      <c r="L900" s="5"/>
    </row>
    <row r="901" spans="3:12" x14ac:dyDescent="0.25">
      <c r="C901" s="15"/>
      <c r="D901" s="4"/>
      <c r="E901" s="4"/>
      <c r="F901" s="4"/>
      <c r="K901" s="5"/>
      <c r="L901" s="5"/>
    </row>
    <row r="902" spans="3:12" x14ac:dyDescent="0.25">
      <c r="C902" s="15"/>
      <c r="D902" s="4"/>
      <c r="E902" s="4"/>
      <c r="F902" s="4"/>
      <c r="K902" s="5"/>
      <c r="L902" s="5"/>
    </row>
    <row r="903" spans="3:12" x14ac:dyDescent="0.25">
      <c r="C903" s="15"/>
      <c r="D903" s="4"/>
      <c r="E903" s="4"/>
      <c r="F903" s="4"/>
      <c r="K903" s="5"/>
      <c r="L903" s="5"/>
    </row>
    <row r="904" spans="3:12" x14ac:dyDescent="0.25">
      <c r="C904" s="15"/>
      <c r="D904" s="4"/>
      <c r="E904" s="4"/>
      <c r="F904" s="4"/>
      <c r="K904" s="5"/>
      <c r="L904" s="5"/>
    </row>
    <row r="905" spans="3:12" x14ac:dyDescent="0.25">
      <c r="C905" s="15"/>
      <c r="D905" s="4"/>
      <c r="E905" s="4"/>
      <c r="F905" s="4"/>
      <c r="K905" s="5"/>
      <c r="L905" s="5"/>
    </row>
    <row r="906" spans="3:12" x14ac:dyDescent="0.25">
      <c r="C906" s="15"/>
      <c r="D906" s="4"/>
      <c r="E906" s="4"/>
      <c r="F906" s="4"/>
      <c r="K906" s="5"/>
      <c r="L906" s="5"/>
    </row>
    <row r="907" spans="3:12" x14ac:dyDescent="0.25">
      <c r="C907" s="15"/>
      <c r="D907" s="4"/>
      <c r="E907" s="4"/>
      <c r="F907" s="4"/>
      <c r="K907" s="5"/>
      <c r="L907" s="5"/>
    </row>
    <row r="908" spans="3:12" x14ac:dyDescent="0.25">
      <c r="C908" s="15"/>
      <c r="D908" s="4"/>
      <c r="E908" s="4"/>
      <c r="F908" s="4"/>
      <c r="K908" s="5"/>
      <c r="L908" s="5"/>
    </row>
    <row r="909" spans="3:12" x14ac:dyDescent="0.25">
      <c r="C909" s="15"/>
      <c r="D909" s="4"/>
      <c r="E909" s="4"/>
      <c r="F909" s="4"/>
      <c r="K909" s="5"/>
      <c r="L909" s="5"/>
    </row>
    <row r="910" spans="3:12" x14ac:dyDescent="0.25">
      <c r="C910" s="15"/>
      <c r="D910" s="4"/>
      <c r="E910" s="4"/>
      <c r="F910" s="4"/>
      <c r="K910" s="5"/>
      <c r="L910" s="5"/>
    </row>
    <row r="911" spans="3:12" x14ac:dyDescent="0.25">
      <c r="C911" s="15"/>
      <c r="D911" s="4"/>
      <c r="E911" s="4"/>
      <c r="F911" s="4"/>
      <c r="K911" s="5"/>
      <c r="L911" s="5"/>
    </row>
    <row r="912" spans="3:12" x14ac:dyDescent="0.25">
      <c r="C912" s="15"/>
      <c r="D912" s="4"/>
      <c r="E912" s="4"/>
      <c r="F912" s="4"/>
      <c r="K912" s="5"/>
      <c r="L912" s="5"/>
    </row>
    <row r="913" spans="3:12" x14ac:dyDescent="0.25">
      <c r="C913" s="15"/>
      <c r="D913" s="4"/>
      <c r="E913" s="4"/>
      <c r="F913" s="4"/>
      <c r="K913" s="5"/>
      <c r="L913" s="5"/>
    </row>
    <row r="914" spans="3:12" x14ac:dyDescent="0.25">
      <c r="C914" s="15"/>
      <c r="D914" s="4"/>
      <c r="E914" s="4"/>
      <c r="F914" s="4"/>
      <c r="K914" s="5"/>
      <c r="L914" s="5"/>
    </row>
    <row r="915" spans="3:12" x14ac:dyDescent="0.25">
      <c r="C915" s="15"/>
      <c r="D915" s="4"/>
      <c r="E915" s="4"/>
      <c r="F915" s="4"/>
      <c r="K915" s="5"/>
      <c r="L915" s="5"/>
    </row>
    <row r="916" spans="3:12" x14ac:dyDescent="0.25">
      <c r="C916" s="15"/>
      <c r="D916" s="4"/>
      <c r="E916" s="4"/>
      <c r="F916" s="4"/>
      <c r="K916" s="5"/>
      <c r="L916" s="5"/>
    </row>
    <row r="917" spans="3:12" x14ac:dyDescent="0.25">
      <c r="C917" s="15"/>
      <c r="D917" s="4"/>
      <c r="E917" s="4"/>
      <c r="F917" s="4"/>
      <c r="K917" s="5"/>
      <c r="L917" s="5"/>
    </row>
    <row r="918" spans="3:12" x14ac:dyDescent="0.25">
      <c r="C918" s="15"/>
      <c r="D918" s="4"/>
      <c r="E918" s="4"/>
      <c r="F918" s="4"/>
      <c r="K918" s="5"/>
      <c r="L918" s="5"/>
    </row>
    <row r="919" spans="3:12" x14ac:dyDescent="0.25">
      <c r="C919" s="15"/>
      <c r="D919" s="4"/>
      <c r="E919" s="4"/>
      <c r="F919" s="4"/>
      <c r="K919" s="5"/>
      <c r="L919" s="5"/>
    </row>
    <row r="920" spans="3:12" x14ac:dyDescent="0.25">
      <c r="C920" s="15"/>
      <c r="D920" s="4"/>
      <c r="E920" s="4"/>
      <c r="F920" s="4"/>
      <c r="K920" s="5"/>
      <c r="L920" s="5"/>
    </row>
    <row r="921" spans="3:12" x14ac:dyDescent="0.25">
      <c r="C921" s="15"/>
      <c r="D921" s="4"/>
      <c r="E921" s="4"/>
      <c r="F921" s="4"/>
      <c r="K921" s="5"/>
      <c r="L921" s="5"/>
    </row>
    <row r="922" spans="3:12" x14ac:dyDescent="0.25">
      <c r="C922" s="15"/>
      <c r="D922" s="4"/>
      <c r="E922" s="4"/>
      <c r="F922" s="4"/>
      <c r="K922" s="5"/>
      <c r="L922" s="5"/>
    </row>
    <row r="923" spans="3:12" x14ac:dyDescent="0.25">
      <c r="C923" s="15"/>
      <c r="D923" s="4"/>
      <c r="E923" s="4"/>
      <c r="F923" s="4"/>
      <c r="K923" s="5"/>
      <c r="L923" s="5"/>
    </row>
    <row r="924" spans="3:12" x14ac:dyDescent="0.25">
      <c r="C924" s="15"/>
      <c r="D924" s="4"/>
      <c r="E924" s="4"/>
      <c r="F924" s="4"/>
      <c r="K924" s="5"/>
      <c r="L924" s="5"/>
    </row>
    <row r="925" spans="3:12" x14ac:dyDescent="0.25">
      <c r="C925" s="15"/>
      <c r="D925" s="4"/>
      <c r="E925" s="4"/>
      <c r="F925" s="4"/>
      <c r="K925" s="5"/>
      <c r="L925" s="5"/>
    </row>
    <row r="926" spans="3:12" x14ac:dyDescent="0.25">
      <c r="C926" s="15"/>
      <c r="D926" s="4"/>
      <c r="E926" s="4"/>
      <c r="F926" s="4"/>
      <c r="K926" s="5"/>
      <c r="L926" s="5"/>
    </row>
    <row r="927" spans="3:12" x14ac:dyDescent="0.25">
      <c r="C927" s="15"/>
      <c r="D927" s="4"/>
      <c r="E927" s="4"/>
      <c r="F927" s="4"/>
      <c r="K927" s="5"/>
      <c r="L927" s="5"/>
    </row>
    <row r="928" spans="3:12" x14ac:dyDescent="0.25">
      <c r="C928" s="15"/>
      <c r="D928" s="4"/>
      <c r="E928" s="4"/>
      <c r="F928" s="4"/>
      <c r="K928" s="5"/>
      <c r="L928" s="5"/>
    </row>
    <row r="929" spans="3:12" x14ac:dyDescent="0.25">
      <c r="C929" s="15"/>
      <c r="D929" s="4"/>
      <c r="E929" s="4"/>
      <c r="F929" s="4"/>
      <c r="K929" s="5"/>
      <c r="L929" s="5"/>
    </row>
    <row r="930" spans="3:12" x14ac:dyDescent="0.25">
      <c r="C930" s="15"/>
      <c r="D930" s="4"/>
      <c r="E930" s="4"/>
      <c r="F930" s="4"/>
      <c r="K930" s="5"/>
      <c r="L930" s="5"/>
    </row>
    <row r="931" spans="3:12" x14ac:dyDescent="0.25">
      <c r="C931" s="15"/>
      <c r="D931" s="4"/>
      <c r="E931" s="4"/>
      <c r="F931" s="4"/>
      <c r="K931" s="5"/>
      <c r="L931" s="5"/>
    </row>
    <row r="932" spans="3:12" x14ac:dyDescent="0.25">
      <c r="C932" s="15"/>
      <c r="D932" s="4"/>
      <c r="E932" s="4"/>
      <c r="F932" s="4"/>
      <c r="K932" s="5"/>
      <c r="L932" s="5"/>
    </row>
    <row r="933" spans="3:12" x14ac:dyDescent="0.25">
      <c r="C933" s="15"/>
      <c r="D933" s="4"/>
      <c r="E933" s="4"/>
      <c r="F933" s="4"/>
      <c r="K933" s="5"/>
      <c r="L933" s="5"/>
    </row>
    <row r="934" spans="3:12" x14ac:dyDescent="0.25">
      <c r="C934" s="15"/>
      <c r="D934" s="4"/>
      <c r="E934" s="4"/>
      <c r="F934" s="4"/>
      <c r="K934" s="5"/>
      <c r="L934" s="5"/>
    </row>
    <row r="935" spans="3:12" x14ac:dyDescent="0.25">
      <c r="C935" s="15"/>
      <c r="D935" s="4"/>
      <c r="E935" s="4"/>
      <c r="F935" s="4"/>
      <c r="K935" s="5"/>
      <c r="L935" s="5"/>
    </row>
    <row r="936" spans="3:12" x14ac:dyDescent="0.25">
      <c r="C936" s="15"/>
      <c r="D936" s="4"/>
      <c r="E936" s="4"/>
      <c r="F936" s="4"/>
      <c r="K936" s="5"/>
      <c r="L936" s="5"/>
    </row>
    <row r="937" spans="3:12" x14ac:dyDescent="0.25">
      <c r="C937" s="15"/>
      <c r="D937" s="4"/>
      <c r="E937" s="4"/>
      <c r="F937" s="4"/>
      <c r="K937" s="5"/>
      <c r="L937" s="5"/>
    </row>
    <row r="938" spans="3:12" x14ac:dyDescent="0.25">
      <c r="C938" s="15"/>
      <c r="D938" s="4"/>
      <c r="E938" s="4"/>
      <c r="F938" s="4"/>
      <c r="K938" s="5"/>
      <c r="L938" s="5"/>
    </row>
    <row r="939" spans="3:12" x14ac:dyDescent="0.25">
      <c r="C939" s="15"/>
      <c r="D939" s="4"/>
      <c r="E939" s="4"/>
      <c r="F939" s="4"/>
      <c r="K939" s="5"/>
      <c r="L939" s="5"/>
    </row>
    <row r="940" spans="3:12" x14ac:dyDescent="0.25">
      <c r="C940" s="15"/>
      <c r="D940" s="4"/>
      <c r="E940" s="4"/>
      <c r="F940" s="4"/>
      <c r="K940" s="5"/>
      <c r="L940" s="5"/>
    </row>
    <row r="941" spans="3:12" x14ac:dyDescent="0.25">
      <c r="C941" s="15"/>
      <c r="D941" s="4"/>
      <c r="E941" s="4"/>
      <c r="F941" s="4"/>
      <c r="K941" s="5"/>
      <c r="L941" s="5"/>
    </row>
    <row r="942" spans="3:12" x14ac:dyDescent="0.25">
      <c r="C942" s="15"/>
      <c r="D942" s="4"/>
      <c r="E942" s="4"/>
      <c r="F942" s="4"/>
      <c r="K942" s="5"/>
      <c r="L942" s="5"/>
    </row>
    <row r="943" spans="3:12" x14ac:dyDescent="0.25">
      <c r="C943" s="15"/>
      <c r="D943" s="4"/>
      <c r="E943" s="4"/>
      <c r="F943" s="4"/>
      <c r="K943" s="5"/>
      <c r="L943" s="5"/>
    </row>
    <row r="944" spans="3:12" x14ac:dyDescent="0.25">
      <c r="C944" s="15"/>
      <c r="D944" s="4"/>
      <c r="E944" s="4"/>
      <c r="F944" s="4"/>
      <c r="K944" s="5"/>
      <c r="L944" s="5"/>
    </row>
    <row r="945" spans="3:12" x14ac:dyDescent="0.25">
      <c r="C945" s="15"/>
      <c r="D945" s="4"/>
      <c r="E945" s="4"/>
      <c r="F945" s="4"/>
      <c r="K945" s="5"/>
      <c r="L945" s="5"/>
    </row>
    <row r="946" spans="3:12" x14ac:dyDescent="0.25">
      <c r="C946" s="15"/>
      <c r="D946" s="4"/>
      <c r="E946" s="4"/>
      <c r="F946" s="4"/>
      <c r="K946" s="5"/>
      <c r="L946" s="5"/>
    </row>
    <row r="947" spans="3:12" x14ac:dyDescent="0.25">
      <c r="C947" s="15"/>
      <c r="D947" s="4"/>
      <c r="E947" s="4"/>
      <c r="F947" s="4"/>
      <c r="K947" s="5"/>
      <c r="L947" s="5"/>
    </row>
    <row r="948" spans="3:12" x14ac:dyDescent="0.25">
      <c r="C948" s="15"/>
      <c r="D948" s="4"/>
      <c r="E948" s="4"/>
      <c r="F948" s="4"/>
      <c r="K948" s="5"/>
      <c r="L948" s="5"/>
    </row>
    <row r="949" spans="3:12" x14ac:dyDescent="0.25">
      <c r="C949" s="15"/>
      <c r="D949" s="4"/>
      <c r="E949" s="4"/>
      <c r="F949" s="4"/>
      <c r="K949" s="5"/>
      <c r="L949" s="5"/>
    </row>
    <row r="950" spans="3:12" x14ac:dyDescent="0.25">
      <c r="C950" s="15"/>
      <c r="D950" s="4"/>
      <c r="E950" s="4"/>
      <c r="F950" s="4"/>
      <c r="K950" s="5"/>
      <c r="L950" s="5"/>
    </row>
    <row r="951" spans="3:12" x14ac:dyDescent="0.25">
      <c r="C951" s="15"/>
      <c r="D951" s="4"/>
      <c r="E951" s="4"/>
      <c r="F951" s="4"/>
      <c r="K951" s="5"/>
      <c r="L951" s="5"/>
    </row>
    <row r="952" spans="3:12" x14ac:dyDescent="0.25">
      <c r="C952" s="15"/>
      <c r="D952" s="4"/>
      <c r="E952" s="4"/>
      <c r="F952" s="4"/>
      <c r="K952" s="5"/>
      <c r="L952" s="5"/>
    </row>
    <row r="953" spans="3:12" x14ac:dyDescent="0.25">
      <c r="C953" s="15"/>
      <c r="D953" s="4"/>
      <c r="E953" s="4"/>
      <c r="F953" s="4"/>
      <c r="K953" s="5"/>
      <c r="L953" s="5"/>
    </row>
    <row r="954" spans="3:12" x14ac:dyDescent="0.25">
      <c r="C954" s="15"/>
      <c r="D954" s="4"/>
      <c r="E954" s="4"/>
      <c r="F954" s="4"/>
      <c r="K954" s="5"/>
      <c r="L954" s="5"/>
    </row>
    <row r="955" spans="3:12" x14ac:dyDescent="0.25">
      <c r="C955" s="15"/>
      <c r="D955" s="4"/>
      <c r="E955" s="4"/>
      <c r="F955" s="4"/>
      <c r="K955" s="5"/>
      <c r="L955" s="5"/>
    </row>
    <row r="956" spans="3:12" x14ac:dyDescent="0.25">
      <c r="C956" s="15"/>
      <c r="D956" s="4"/>
      <c r="E956" s="4"/>
      <c r="F956" s="4"/>
      <c r="K956" s="5"/>
      <c r="L956" s="5"/>
    </row>
    <row r="957" spans="3:12" x14ac:dyDescent="0.25">
      <c r="C957" s="15"/>
      <c r="D957" s="4"/>
      <c r="E957" s="4"/>
      <c r="F957" s="4"/>
      <c r="K957" s="5"/>
      <c r="L957" s="5"/>
    </row>
    <row r="958" spans="3:12" x14ac:dyDescent="0.25">
      <c r="C958" s="15"/>
      <c r="D958" s="4"/>
      <c r="E958" s="4"/>
      <c r="F958" s="4"/>
      <c r="K958" s="5"/>
      <c r="L958" s="5"/>
    </row>
    <row r="959" spans="3:12" x14ac:dyDescent="0.25">
      <c r="C959" s="15"/>
      <c r="D959" s="4"/>
      <c r="E959" s="4"/>
      <c r="F959" s="4"/>
      <c r="K959" s="5"/>
      <c r="L959" s="5"/>
    </row>
    <row r="960" spans="3:12" x14ac:dyDescent="0.25">
      <c r="C960" s="15"/>
      <c r="D960" s="4"/>
      <c r="E960" s="4"/>
      <c r="F960" s="4"/>
      <c r="K960" s="5"/>
      <c r="L960" s="5"/>
    </row>
    <row r="961" spans="3:12" x14ac:dyDescent="0.25">
      <c r="C961" s="15"/>
      <c r="D961" s="4"/>
      <c r="E961" s="4"/>
      <c r="F961" s="4"/>
      <c r="K961" s="5"/>
      <c r="L961" s="5"/>
    </row>
    <row r="962" spans="3:12" x14ac:dyDescent="0.25">
      <c r="C962" s="15"/>
      <c r="D962" s="4"/>
      <c r="E962" s="4"/>
      <c r="F962" s="4"/>
      <c r="K962" s="5"/>
      <c r="L962" s="5"/>
    </row>
    <row r="963" spans="3:12" x14ac:dyDescent="0.25">
      <c r="C963" s="15"/>
      <c r="D963" s="4"/>
      <c r="E963" s="4"/>
      <c r="F963" s="4"/>
      <c r="K963" s="5"/>
      <c r="L963" s="5"/>
    </row>
    <row r="964" spans="3:12" x14ac:dyDescent="0.25">
      <c r="C964" s="15"/>
      <c r="D964" s="4"/>
      <c r="E964" s="4"/>
      <c r="F964" s="4"/>
      <c r="K964" s="5"/>
      <c r="L964" s="5"/>
    </row>
    <row r="965" spans="3:12" x14ac:dyDescent="0.25">
      <c r="C965" s="15"/>
      <c r="D965" s="4"/>
      <c r="E965" s="4"/>
      <c r="F965" s="4"/>
      <c r="K965" s="5"/>
      <c r="L965" s="5"/>
    </row>
    <row r="966" spans="3:12" x14ac:dyDescent="0.25">
      <c r="C966" s="15"/>
      <c r="D966" s="4"/>
      <c r="E966" s="4"/>
      <c r="F966" s="4"/>
      <c r="K966" s="5"/>
      <c r="L966" s="5"/>
    </row>
    <row r="967" spans="3:12" x14ac:dyDescent="0.25">
      <c r="C967" s="15"/>
      <c r="D967" s="4"/>
      <c r="E967" s="4"/>
      <c r="F967" s="4"/>
      <c r="K967" s="5"/>
      <c r="L967" s="5"/>
    </row>
    <row r="968" spans="3:12" x14ac:dyDescent="0.25">
      <c r="C968" s="15"/>
      <c r="D968" s="4"/>
      <c r="E968" s="4"/>
      <c r="F968" s="4"/>
      <c r="K968" s="5"/>
      <c r="L968" s="5"/>
    </row>
    <row r="969" spans="3:12" x14ac:dyDescent="0.25">
      <c r="C969" s="15"/>
      <c r="D969" s="4"/>
      <c r="E969" s="4"/>
      <c r="F969" s="4"/>
      <c r="K969" s="5"/>
      <c r="L969" s="5"/>
    </row>
    <row r="970" spans="3:12" x14ac:dyDescent="0.25">
      <c r="C970" s="15"/>
      <c r="D970" s="4"/>
      <c r="E970" s="4"/>
      <c r="F970" s="4"/>
      <c r="K970" s="5"/>
      <c r="L970" s="5"/>
    </row>
    <row r="971" spans="3:12" x14ac:dyDescent="0.25">
      <c r="C971" s="15"/>
      <c r="D971" s="4"/>
      <c r="E971" s="4"/>
      <c r="F971" s="4"/>
      <c r="K971" s="5"/>
      <c r="L971" s="5"/>
    </row>
    <row r="972" spans="3:12" x14ac:dyDescent="0.25">
      <c r="C972" s="15"/>
      <c r="D972" s="4"/>
      <c r="E972" s="4"/>
      <c r="F972" s="4"/>
      <c r="K972" s="5"/>
      <c r="L972" s="5"/>
    </row>
    <row r="973" spans="3:12" x14ac:dyDescent="0.25">
      <c r="C973" s="15"/>
      <c r="D973" s="4"/>
      <c r="E973" s="4"/>
      <c r="F973" s="4"/>
      <c r="K973" s="5"/>
      <c r="L973" s="5"/>
    </row>
    <row r="974" spans="3:12" x14ac:dyDescent="0.25">
      <c r="C974" s="15"/>
      <c r="D974" s="4"/>
      <c r="E974" s="4"/>
      <c r="F974" s="4"/>
      <c r="K974" s="5"/>
      <c r="L974" s="5"/>
    </row>
    <row r="975" spans="3:12" x14ac:dyDescent="0.25">
      <c r="C975" s="15"/>
      <c r="D975" s="4"/>
      <c r="E975" s="4"/>
      <c r="F975" s="4"/>
      <c r="K975" s="5"/>
      <c r="L975" s="5"/>
    </row>
    <row r="976" spans="3:12" x14ac:dyDescent="0.25">
      <c r="C976" s="15"/>
      <c r="D976" s="4"/>
      <c r="E976" s="4"/>
      <c r="F976" s="4"/>
      <c r="K976" s="5"/>
      <c r="L976" s="5"/>
    </row>
    <row r="977" spans="3:12" x14ac:dyDescent="0.25">
      <c r="C977" s="15"/>
      <c r="D977" s="4"/>
      <c r="E977" s="4"/>
      <c r="F977" s="4"/>
      <c r="K977" s="5"/>
      <c r="L977" s="5"/>
    </row>
    <row r="978" spans="3:12" x14ac:dyDescent="0.25">
      <c r="C978" s="15"/>
      <c r="D978" s="4"/>
      <c r="E978" s="4"/>
      <c r="F978" s="4"/>
      <c r="K978" s="5"/>
      <c r="L978" s="5"/>
    </row>
    <row r="979" spans="3:12" x14ac:dyDescent="0.25">
      <c r="C979" s="15"/>
      <c r="D979" s="4"/>
      <c r="E979" s="4"/>
      <c r="F979" s="4"/>
      <c r="K979" s="5"/>
      <c r="L979" s="5"/>
    </row>
    <row r="980" spans="3:12" x14ac:dyDescent="0.25">
      <c r="C980" s="15"/>
      <c r="D980" s="4"/>
      <c r="E980" s="4"/>
      <c r="F980" s="4"/>
      <c r="K980" s="5"/>
      <c r="L980" s="5"/>
    </row>
    <row r="981" spans="3:12" x14ac:dyDescent="0.25">
      <c r="C981" s="15"/>
      <c r="D981" s="4"/>
      <c r="E981" s="4"/>
      <c r="F981" s="4"/>
      <c r="K981" s="5"/>
      <c r="L981" s="5"/>
    </row>
    <row r="982" spans="3:12" x14ac:dyDescent="0.25">
      <c r="C982" s="15"/>
      <c r="D982" s="4"/>
      <c r="E982" s="4"/>
      <c r="F982" s="4"/>
      <c r="K982" s="5"/>
      <c r="L982" s="5"/>
    </row>
    <row r="983" spans="3:12" x14ac:dyDescent="0.25">
      <c r="C983" s="15"/>
      <c r="D983" s="4"/>
      <c r="E983" s="4"/>
      <c r="F983" s="4"/>
      <c r="K983" s="5"/>
      <c r="L983" s="5"/>
    </row>
    <row r="984" spans="3:12" x14ac:dyDescent="0.25">
      <c r="C984" s="15"/>
      <c r="D984" s="4"/>
      <c r="E984" s="4"/>
      <c r="F984" s="4"/>
      <c r="K984" s="5"/>
      <c r="L984" s="5"/>
    </row>
    <row r="985" spans="3:12" x14ac:dyDescent="0.25">
      <c r="C985" s="15"/>
      <c r="D985" s="4"/>
      <c r="E985" s="4"/>
      <c r="F985" s="4"/>
      <c r="K985" s="5"/>
      <c r="L985" s="5"/>
    </row>
    <row r="986" spans="3:12" x14ac:dyDescent="0.25">
      <c r="C986" s="15"/>
      <c r="D986" s="4"/>
      <c r="E986" s="4"/>
      <c r="F986" s="4"/>
      <c r="K986" s="5"/>
      <c r="L986" s="5"/>
    </row>
    <row r="987" spans="3:12" x14ac:dyDescent="0.25">
      <c r="C987" s="15"/>
      <c r="D987" s="4"/>
      <c r="E987" s="4"/>
      <c r="F987" s="4"/>
      <c r="K987" s="5"/>
      <c r="L987" s="5"/>
    </row>
    <row r="988" spans="3:12" x14ac:dyDescent="0.25">
      <c r="C988" s="15"/>
      <c r="D988" s="4"/>
      <c r="E988" s="4"/>
      <c r="F988" s="4"/>
      <c r="K988" s="5"/>
      <c r="L988" s="5"/>
    </row>
    <row r="989" spans="3:12" x14ac:dyDescent="0.25">
      <c r="C989" s="15"/>
      <c r="D989" s="4"/>
      <c r="E989" s="4"/>
      <c r="F989" s="4"/>
      <c r="K989" s="5"/>
      <c r="L989" s="5"/>
    </row>
    <row r="990" spans="3:12" x14ac:dyDescent="0.25">
      <c r="C990" s="15"/>
      <c r="D990" s="4"/>
      <c r="E990" s="4"/>
      <c r="F990" s="4"/>
      <c r="K990" s="5"/>
      <c r="L990" s="5"/>
    </row>
    <row r="991" spans="3:12" x14ac:dyDescent="0.25">
      <c r="C991" s="15"/>
      <c r="D991" s="4"/>
      <c r="E991" s="4"/>
      <c r="F991" s="4"/>
      <c r="K991" s="5"/>
      <c r="L991" s="5"/>
    </row>
    <row r="992" spans="3:12" x14ac:dyDescent="0.25">
      <c r="C992" s="15"/>
      <c r="D992" s="4"/>
      <c r="E992" s="4"/>
      <c r="F992" s="4"/>
      <c r="K992" s="5"/>
      <c r="L992" s="5"/>
    </row>
    <row r="993" spans="3:12" x14ac:dyDescent="0.25">
      <c r="C993" s="15"/>
      <c r="D993" s="4"/>
      <c r="E993" s="4"/>
      <c r="F993" s="4"/>
      <c r="K993" s="5"/>
      <c r="L993" s="5"/>
    </row>
    <row r="994" spans="3:12" x14ac:dyDescent="0.25">
      <c r="C994" s="15"/>
      <c r="D994" s="4"/>
      <c r="E994" s="4"/>
      <c r="F994" s="4"/>
      <c r="K994" s="5"/>
      <c r="L994" s="5"/>
    </row>
    <row r="995" spans="3:12" x14ac:dyDescent="0.25">
      <c r="C995" s="15"/>
      <c r="D995" s="4"/>
      <c r="E995" s="4"/>
      <c r="F995" s="4"/>
      <c r="K995" s="5"/>
      <c r="L995" s="5"/>
    </row>
    <row r="996" spans="3:12" x14ac:dyDescent="0.25">
      <c r="C996" s="15"/>
      <c r="D996" s="4"/>
      <c r="E996" s="4"/>
      <c r="F996" s="4"/>
      <c r="K996" s="5"/>
      <c r="L996" s="5"/>
    </row>
    <row r="997" spans="3:12" x14ac:dyDescent="0.25">
      <c r="C997" s="15"/>
      <c r="D997" s="4"/>
      <c r="E997" s="4"/>
      <c r="F997" s="4"/>
      <c r="K997" s="5"/>
      <c r="L997" s="5"/>
    </row>
    <row r="998" spans="3:12" x14ac:dyDescent="0.25">
      <c r="C998" s="15"/>
      <c r="D998" s="4"/>
      <c r="E998" s="4"/>
      <c r="F998" s="4"/>
      <c r="K998" s="5"/>
      <c r="L998" s="5"/>
    </row>
    <row r="999" spans="3:12" x14ac:dyDescent="0.25">
      <c r="C999" s="15"/>
      <c r="D999" s="4"/>
      <c r="E999" s="4"/>
      <c r="F999" s="4"/>
      <c r="K999" s="5"/>
      <c r="L999" s="5"/>
    </row>
    <row r="1000" spans="3:12" x14ac:dyDescent="0.25">
      <c r="C1000" s="15"/>
      <c r="D1000" s="4"/>
      <c r="E1000" s="4"/>
      <c r="F1000" s="4"/>
      <c r="K1000" s="5"/>
      <c r="L1000" s="5"/>
    </row>
    <row r="1001" spans="3:12" x14ac:dyDescent="0.25">
      <c r="C1001" s="15"/>
      <c r="D1001" s="4"/>
      <c r="E1001" s="4"/>
      <c r="F1001" s="4"/>
      <c r="K1001" s="5"/>
      <c r="L1001" s="5"/>
    </row>
    <row r="1002" spans="3:12" x14ac:dyDescent="0.25">
      <c r="C1002" s="15"/>
      <c r="D1002" s="4"/>
      <c r="E1002" s="4"/>
      <c r="F1002" s="4"/>
      <c r="K1002" s="5"/>
      <c r="L1002" s="5"/>
    </row>
    <row r="1003" spans="3:12" x14ac:dyDescent="0.25">
      <c r="C1003" s="15"/>
      <c r="D1003" s="4"/>
      <c r="E1003" s="4"/>
      <c r="F1003" s="4"/>
      <c r="K1003" s="5"/>
      <c r="L1003" s="5"/>
    </row>
    <row r="1004" spans="3:12" x14ac:dyDescent="0.25">
      <c r="C1004" s="15"/>
      <c r="D1004" s="4"/>
      <c r="E1004" s="4"/>
      <c r="F1004" s="4"/>
      <c r="K1004" s="5"/>
      <c r="L1004" s="5"/>
    </row>
    <row r="1005" spans="3:12" x14ac:dyDescent="0.25">
      <c r="C1005" s="15"/>
      <c r="D1005" s="4"/>
      <c r="E1005" s="4"/>
      <c r="F1005" s="4"/>
      <c r="K1005" s="5"/>
      <c r="L1005" s="5"/>
    </row>
    <row r="1006" spans="3:12" x14ac:dyDescent="0.25">
      <c r="C1006" s="15"/>
      <c r="D1006" s="4"/>
      <c r="E1006" s="4"/>
      <c r="F1006" s="4"/>
      <c r="K1006" s="5"/>
      <c r="L1006" s="5"/>
    </row>
    <row r="1007" spans="3:12" x14ac:dyDescent="0.25">
      <c r="C1007" s="15"/>
      <c r="D1007" s="4"/>
      <c r="E1007" s="4"/>
      <c r="F1007" s="4"/>
      <c r="K1007" s="5"/>
      <c r="L1007" s="5"/>
    </row>
    <row r="1008" spans="3:12" x14ac:dyDescent="0.25">
      <c r="C1008" s="15"/>
      <c r="D1008" s="4"/>
      <c r="E1008" s="4"/>
      <c r="F1008" s="4"/>
      <c r="K1008" s="5"/>
      <c r="L1008" s="5"/>
    </row>
    <row r="1009" spans="3:12" x14ac:dyDescent="0.25">
      <c r="C1009" s="15"/>
      <c r="D1009" s="4"/>
      <c r="E1009" s="4"/>
      <c r="F1009" s="4"/>
      <c r="K1009" s="5"/>
      <c r="L1009" s="5"/>
    </row>
    <row r="1010" spans="3:12" x14ac:dyDescent="0.25">
      <c r="C1010" s="15"/>
      <c r="D1010" s="4"/>
      <c r="E1010" s="4"/>
      <c r="F1010" s="4"/>
      <c r="K1010" s="5"/>
      <c r="L1010" s="5"/>
    </row>
    <row r="1011" spans="3:12" x14ac:dyDescent="0.25">
      <c r="C1011" s="15"/>
      <c r="D1011" s="4"/>
      <c r="E1011" s="4"/>
      <c r="F1011" s="4"/>
      <c r="K1011" s="5"/>
      <c r="L1011" s="5"/>
    </row>
    <row r="1012" spans="3:12" x14ac:dyDescent="0.25">
      <c r="C1012" s="15"/>
      <c r="D1012" s="4"/>
      <c r="E1012" s="4"/>
      <c r="F1012" s="4"/>
      <c r="K1012" s="5"/>
      <c r="L1012" s="5"/>
    </row>
    <row r="1013" spans="3:12" x14ac:dyDescent="0.25">
      <c r="C1013" s="15"/>
      <c r="D1013" s="4"/>
      <c r="E1013" s="4"/>
      <c r="F1013" s="4"/>
      <c r="K1013" s="5"/>
      <c r="L1013" s="5"/>
    </row>
    <row r="1014" spans="3:12" x14ac:dyDescent="0.25">
      <c r="C1014" s="15"/>
      <c r="D1014" s="4"/>
      <c r="E1014" s="4"/>
      <c r="F1014" s="4"/>
      <c r="K1014" s="5"/>
      <c r="L1014" s="5"/>
    </row>
    <row r="1015" spans="3:12" x14ac:dyDescent="0.25">
      <c r="C1015" s="15"/>
      <c r="D1015" s="4"/>
      <c r="E1015" s="4"/>
      <c r="F1015" s="4"/>
      <c r="K1015" s="5"/>
      <c r="L1015" s="5"/>
    </row>
    <row r="1016" spans="3:12" x14ac:dyDescent="0.25">
      <c r="C1016" s="15"/>
      <c r="D1016" s="4"/>
      <c r="E1016" s="4"/>
      <c r="F1016" s="4"/>
      <c r="K1016" s="5"/>
      <c r="L1016" s="5"/>
    </row>
    <row r="1017" spans="3:12" x14ac:dyDescent="0.25">
      <c r="C1017" s="15"/>
      <c r="D1017" s="4"/>
      <c r="E1017" s="4"/>
      <c r="F1017" s="4"/>
      <c r="K1017" s="5"/>
      <c r="L1017" s="5"/>
    </row>
    <row r="1018" spans="3:12" x14ac:dyDescent="0.25">
      <c r="C1018" s="15"/>
      <c r="D1018" s="4"/>
      <c r="E1018" s="4"/>
      <c r="F1018" s="4"/>
      <c r="K1018" s="5"/>
      <c r="L1018" s="5"/>
    </row>
    <row r="1019" spans="3:12" x14ac:dyDescent="0.25">
      <c r="C1019" s="15"/>
      <c r="D1019" s="4"/>
      <c r="E1019" s="4"/>
      <c r="F1019" s="4"/>
      <c r="K1019" s="5"/>
      <c r="L1019" s="5"/>
    </row>
    <row r="1020" spans="3:12" x14ac:dyDescent="0.25">
      <c r="C1020" s="15"/>
      <c r="D1020" s="4"/>
      <c r="E1020" s="4"/>
      <c r="F1020" s="4"/>
      <c r="K1020" s="5"/>
      <c r="L1020" s="5"/>
    </row>
    <row r="1021" spans="3:12" x14ac:dyDescent="0.25">
      <c r="C1021" s="15"/>
      <c r="D1021" s="4"/>
      <c r="E1021" s="4"/>
      <c r="F1021" s="4"/>
      <c r="K1021" s="5"/>
      <c r="L1021" s="5"/>
    </row>
    <row r="1022" spans="3:12" x14ac:dyDescent="0.25">
      <c r="C1022" s="15"/>
      <c r="D1022" s="4"/>
      <c r="E1022" s="4"/>
      <c r="F1022" s="4"/>
      <c r="K1022" s="5"/>
      <c r="L1022" s="5"/>
    </row>
    <row r="1023" spans="3:12" x14ac:dyDescent="0.25">
      <c r="C1023" s="15"/>
      <c r="D1023" s="4"/>
      <c r="E1023" s="4"/>
      <c r="F1023" s="4"/>
      <c r="K1023" s="5"/>
      <c r="L1023" s="5"/>
    </row>
    <row r="1024" spans="3:12" x14ac:dyDescent="0.25">
      <c r="C1024" s="15"/>
      <c r="D1024" s="4"/>
      <c r="E1024" s="4"/>
      <c r="F1024" s="4"/>
      <c r="K1024" s="5"/>
      <c r="L1024" s="5"/>
    </row>
    <row r="1025" spans="3:12" x14ac:dyDescent="0.25">
      <c r="C1025" s="15"/>
      <c r="D1025" s="4"/>
      <c r="E1025" s="4"/>
      <c r="F1025" s="4"/>
      <c r="K1025" s="5"/>
      <c r="L1025" s="5"/>
    </row>
    <row r="1026" spans="3:12" x14ac:dyDescent="0.25">
      <c r="C1026" s="15"/>
      <c r="D1026" s="4"/>
      <c r="E1026" s="4"/>
      <c r="F1026" s="4"/>
      <c r="K1026" s="5"/>
      <c r="L1026" s="5"/>
    </row>
    <row r="1027" spans="3:12" x14ac:dyDescent="0.25">
      <c r="C1027" s="15"/>
      <c r="D1027" s="4"/>
      <c r="E1027" s="4"/>
      <c r="F1027" s="4"/>
      <c r="K1027" s="5"/>
      <c r="L1027" s="5"/>
    </row>
    <row r="1028" spans="3:12" x14ac:dyDescent="0.25">
      <c r="C1028" s="15"/>
      <c r="D1028" s="4"/>
      <c r="E1028" s="4"/>
      <c r="F1028" s="4"/>
      <c r="K1028" s="5"/>
      <c r="L1028" s="5"/>
    </row>
    <row r="1029" spans="3:12" x14ac:dyDescent="0.25">
      <c r="C1029" s="15"/>
      <c r="D1029" s="4"/>
      <c r="E1029" s="4"/>
      <c r="F1029" s="4"/>
      <c r="K1029" s="5"/>
      <c r="L1029" s="5"/>
    </row>
    <row r="1030" spans="3:12" x14ac:dyDescent="0.25">
      <c r="C1030" s="15"/>
      <c r="D1030" s="4"/>
      <c r="E1030" s="4"/>
      <c r="F1030" s="4"/>
      <c r="K1030" s="5"/>
      <c r="L1030" s="5"/>
    </row>
    <row r="1031" spans="3:12" x14ac:dyDescent="0.25">
      <c r="C1031" s="15"/>
      <c r="D1031" s="4"/>
      <c r="E1031" s="4"/>
      <c r="F1031" s="4"/>
      <c r="K1031" s="5"/>
      <c r="L1031" s="5"/>
    </row>
    <row r="1032" spans="3:12" x14ac:dyDescent="0.25">
      <c r="C1032" s="15"/>
      <c r="D1032" s="4"/>
      <c r="E1032" s="4"/>
      <c r="F1032" s="4"/>
      <c r="K1032" s="5"/>
      <c r="L1032" s="5"/>
    </row>
    <row r="1033" spans="3:12" x14ac:dyDescent="0.25">
      <c r="C1033" s="15"/>
      <c r="D1033" s="4"/>
      <c r="E1033" s="4"/>
      <c r="F1033" s="4"/>
      <c r="K1033" s="5"/>
      <c r="L1033" s="5"/>
    </row>
    <row r="1034" spans="3:12" x14ac:dyDescent="0.25">
      <c r="C1034" s="15"/>
      <c r="D1034" s="4"/>
      <c r="E1034" s="4"/>
      <c r="F1034" s="4"/>
      <c r="K1034" s="5"/>
      <c r="L1034" s="5"/>
    </row>
    <row r="1035" spans="3:12" x14ac:dyDescent="0.25">
      <c r="C1035" s="15"/>
      <c r="D1035" s="4"/>
      <c r="E1035" s="4"/>
      <c r="F1035" s="4"/>
      <c r="K1035" s="5"/>
      <c r="L1035" s="5"/>
    </row>
    <row r="1036" spans="3:12" x14ac:dyDescent="0.25">
      <c r="C1036" s="15"/>
      <c r="D1036" s="4"/>
      <c r="E1036" s="4"/>
      <c r="F1036" s="4"/>
      <c r="K1036" s="5"/>
      <c r="L1036" s="5"/>
    </row>
    <row r="1037" spans="3:12" x14ac:dyDescent="0.25">
      <c r="C1037" s="15"/>
      <c r="D1037" s="4"/>
      <c r="E1037" s="4"/>
      <c r="F1037" s="4"/>
      <c r="K1037" s="5"/>
      <c r="L1037" s="5"/>
    </row>
    <row r="1038" spans="3:12" x14ac:dyDescent="0.25">
      <c r="C1038" s="15"/>
      <c r="D1038" s="4"/>
      <c r="E1038" s="4"/>
      <c r="F1038" s="4"/>
      <c r="K1038" s="5"/>
      <c r="L1038" s="5"/>
    </row>
    <row r="1039" spans="3:12" x14ac:dyDescent="0.25">
      <c r="C1039" s="15"/>
      <c r="D1039" s="4"/>
      <c r="E1039" s="4"/>
      <c r="F1039" s="4"/>
      <c r="K1039" s="5"/>
      <c r="L1039" s="5"/>
    </row>
    <row r="1040" spans="3:12" x14ac:dyDescent="0.25">
      <c r="C1040" s="15"/>
      <c r="D1040" s="4"/>
      <c r="E1040" s="4"/>
      <c r="F1040" s="4"/>
      <c r="K1040" s="5"/>
      <c r="L1040" s="5"/>
    </row>
    <row r="1041" spans="3:12" x14ac:dyDescent="0.25">
      <c r="C1041" s="15"/>
      <c r="D1041" s="4"/>
      <c r="E1041" s="4"/>
      <c r="F1041" s="4"/>
      <c r="K1041" s="5"/>
      <c r="L1041" s="5"/>
    </row>
    <row r="1042" spans="3:12" x14ac:dyDescent="0.25">
      <c r="C1042" s="15"/>
      <c r="D1042" s="4"/>
      <c r="E1042" s="4"/>
      <c r="F1042" s="4"/>
      <c r="K1042" s="5"/>
      <c r="L1042" s="5"/>
    </row>
    <row r="1043" spans="3:12" x14ac:dyDescent="0.25">
      <c r="C1043" s="15"/>
      <c r="D1043" s="4"/>
      <c r="E1043" s="4"/>
      <c r="F1043" s="4"/>
      <c r="K1043" s="5"/>
      <c r="L1043" s="5"/>
    </row>
    <row r="1044" spans="3:12" x14ac:dyDescent="0.25">
      <c r="C1044" s="15"/>
      <c r="D1044" s="4"/>
      <c r="E1044" s="4"/>
      <c r="F1044" s="4"/>
      <c r="K1044" s="5"/>
      <c r="L1044" s="5"/>
    </row>
    <row r="1045" spans="3:12" x14ac:dyDescent="0.25">
      <c r="C1045" s="15"/>
      <c r="D1045" s="4"/>
      <c r="E1045" s="4"/>
      <c r="F1045" s="4"/>
      <c r="K1045" s="5"/>
      <c r="L1045" s="5"/>
    </row>
    <row r="1046" spans="3:12" x14ac:dyDescent="0.25">
      <c r="C1046" s="15"/>
      <c r="D1046" s="4"/>
      <c r="E1046" s="4"/>
      <c r="F1046" s="4"/>
      <c r="K1046" s="5"/>
      <c r="L1046" s="5"/>
    </row>
    <row r="1047" spans="3:12" x14ac:dyDescent="0.25">
      <c r="C1047" s="15"/>
      <c r="D1047" s="4"/>
      <c r="E1047" s="4"/>
      <c r="F1047" s="4"/>
      <c r="K1047" s="5"/>
      <c r="L1047" s="5"/>
    </row>
    <row r="1048" spans="3:12" x14ac:dyDescent="0.25">
      <c r="C1048" s="15"/>
      <c r="D1048" s="4"/>
      <c r="E1048" s="4"/>
      <c r="F1048" s="4"/>
      <c r="K1048" s="5"/>
      <c r="L1048" s="5"/>
    </row>
    <row r="1049" spans="3:12" x14ac:dyDescent="0.25">
      <c r="C1049" s="15"/>
      <c r="D1049" s="4"/>
      <c r="E1049" s="4"/>
      <c r="F1049" s="4"/>
      <c r="K1049" s="5"/>
      <c r="L1049" s="5"/>
    </row>
    <row r="1050" spans="3:12" x14ac:dyDescent="0.25">
      <c r="C1050" s="15"/>
      <c r="D1050" s="4"/>
      <c r="E1050" s="4"/>
      <c r="F1050" s="4"/>
      <c r="K1050" s="5"/>
      <c r="L1050" s="5"/>
    </row>
    <row r="1051" spans="3:12" x14ac:dyDescent="0.25">
      <c r="C1051" s="15"/>
      <c r="D1051" s="4"/>
      <c r="E1051" s="4"/>
      <c r="F1051" s="4"/>
      <c r="K1051" s="5"/>
      <c r="L1051" s="5"/>
    </row>
    <row r="1052" spans="3:12" x14ac:dyDescent="0.25">
      <c r="C1052" s="15"/>
      <c r="D1052" s="4"/>
      <c r="E1052" s="4"/>
      <c r="F1052" s="4"/>
      <c r="K1052" s="5"/>
      <c r="L1052" s="5"/>
    </row>
    <row r="1053" spans="3:12" x14ac:dyDescent="0.25">
      <c r="C1053" s="15"/>
      <c r="D1053" s="4"/>
      <c r="E1053" s="4"/>
      <c r="F1053" s="4"/>
      <c r="K1053" s="5"/>
      <c r="L1053" s="5"/>
    </row>
    <row r="1054" spans="3:12" x14ac:dyDescent="0.25">
      <c r="C1054" s="15"/>
      <c r="D1054" s="4"/>
      <c r="E1054" s="4"/>
      <c r="F1054" s="4"/>
      <c r="K1054" s="5"/>
      <c r="L1054" s="5"/>
    </row>
    <row r="1055" spans="3:12" x14ac:dyDescent="0.25">
      <c r="C1055" s="15"/>
      <c r="D1055" s="4"/>
      <c r="E1055" s="4"/>
      <c r="F1055" s="4"/>
      <c r="K1055" s="5"/>
      <c r="L1055" s="5"/>
    </row>
    <row r="1056" spans="3:12" x14ac:dyDescent="0.25">
      <c r="C1056" s="15"/>
      <c r="D1056" s="4"/>
      <c r="E1056" s="4"/>
      <c r="F1056" s="4"/>
      <c r="K1056" s="5"/>
      <c r="L1056" s="5"/>
    </row>
    <row r="1057" spans="3:12" x14ac:dyDescent="0.25">
      <c r="C1057" s="15"/>
      <c r="D1057" s="4"/>
      <c r="E1057" s="4"/>
      <c r="F1057" s="4"/>
      <c r="K1057" s="5"/>
      <c r="L1057" s="5"/>
    </row>
    <row r="1058" spans="3:12" x14ac:dyDescent="0.25">
      <c r="C1058" s="15"/>
      <c r="D1058" s="4"/>
      <c r="E1058" s="4"/>
      <c r="F1058" s="4"/>
      <c r="K1058" s="5"/>
      <c r="L1058" s="5"/>
    </row>
    <row r="1059" spans="3:12" x14ac:dyDescent="0.25">
      <c r="C1059" s="15"/>
      <c r="D1059" s="4"/>
      <c r="E1059" s="4"/>
      <c r="F1059" s="4"/>
      <c r="K1059" s="5"/>
      <c r="L1059" s="5"/>
    </row>
    <row r="1060" spans="3:12" x14ac:dyDescent="0.25">
      <c r="C1060" s="15"/>
      <c r="D1060" s="4"/>
      <c r="E1060" s="4"/>
      <c r="F1060" s="4"/>
      <c r="K1060" s="5"/>
      <c r="L1060" s="5"/>
    </row>
    <row r="1061" spans="3:12" x14ac:dyDescent="0.25">
      <c r="C1061" s="15"/>
      <c r="D1061" s="4"/>
      <c r="E1061" s="4"/>
      <c r="F1061" s="4"/>
      <c r="K1061" s="5"/>
      <c r="L1061" s="5"/>
    </row>
    <row r="1062" spans="3:12" x14ac:dyDescent="0.25">
      <c r="C1062" s="15"/>
      <c r="D1062" s="4"/>
      <c r="E1062" s="4"/>
      <c r="F1062" s="4"/>
      <c r="K1062" s="5"/>
      <c r="L1062" s="5"/>
    </row>
    <row r="1063" spans="3:12" x14ac:dyDescent="0.25">
      <c r="C1063" s="15"/>
      <c r="D1063" s="4"/>
      <c r="E1063" s="4"/>
      <c r="F1063" s="4"/>
      <c r="K1063" s="5"/>
      <c r="L1063" s="5"/>
    </row>
    <row r="1064" spans="3:12" x14ac:dyDescent="0.25">
      <c r="C1064" s="15"/>
      <c r="D1064" s="4"/>
      <c r="E1064" s="4"/>
      <c r="F1064" s="4"/>
      <c r="K1064" s="5"/>
      <c r="L1064" s="5"/>
    </row>
    <row r="1065" spans="3:12" x14ac:dyDescent="0.25">
      <c r="C1065" s="15"/>
      <c r="D1065" s="4"/>
      <c r="E1065" s="4"/>
      <c r="F1065" s="4"/>
      <c r="K1065" s="5"/>
      <c r="L1065" s="5"/>
    </row>
    <row r="1066" spans="3:12" x14ac:dyDescent="0.25">
      <c r="C1066" s="15"/>
      <c r="D1066" s="4"/>
      <c r="E1066" s="4"/>
      <c r="F1066" s="4"/>
      <c r="K1066" s="5"/>
      <c r="L1066" s="5"/>
    </row>
    <row r="1067" spans="3:12" x14ac:dyDescent="0.25">
      <c r="C1067" s="15"/>
      <c r="D1067" s="4"/>
      <c r="E1067" s="4"/>
      <c r="F1067" s="4"/>
      <c r="K1067" s="5"/>
      <c r="L1067" s="5"/>
    </row>
    <row r="1068" spans="3:12" x14ac:dyDescent="0.25">
      <c r="C1068" s="15"/>
      <c r="D1068" s="4"/>
      <c r="E1068" s="4"/>
      <c r="F1068" s="4"/>
      <c r="K1068" s="5"/>
      <c r="L1068" s="5"/>
    </row>
    <row r="1069" spans="3:12" x14ac:dyDescent="0.25">
      <c r="C1069" s="15"/>
      <c r="D1069" s="4"/>
      <c r="E1069" s="4"/>
      <c r="F1069" s="4"/>
      <c r="K1069" s="5"/>
      <c r="L1069" s="5"/>
    </row>
    <row r="1070" spans="3:12" x14ac:dyDescent="0.25">
      <c r="C1070" s="15"/>
      <c r="D1070" s="4"/>
      <c r="E1070" s="4"/>
      <c r="F1070" s="4"/>
      <c r="K1070" s="5"/>
      <c r="L1070" s="5"/>
    </row>
    <row r="1071" spans="3:12" x14ac:dyDescent="0.25">
      <c r="C1071" s="15"/>
      <c r="D1071" s="4"/>
      <c r="E1071" s="4"/>
      <c r="F1071" s="4"/>
      <c r="K1071" s="5"/>
      <c r="L1071" s="5"/>
    </row>
    <row r="1072" spans="3:12" x14ac:dyDescent="0.25">
      <c r="C1072" s="15"/>
      <c r="D1072" s="4"/>
      <c r="E1072" s="4"/>
      <c r="F1072" s="4"/>
      <c r="K1072" s="5"/>
      <c r="L1072" s="5"/>
    </row>
    <row r="1073" spans="3:13" x14ac:dyDescent="0.25">
      <c r="C1073" s="15"/>
      <c r="D1073" s="4"/>
      <c r="E1073" s="4"/>
      <c r="F1073" s="4"/>
      <c r="K1073" s="5"/>
      <c r="L1073" s="5"/>
    </row>
    <row r="1074" spans="3:13" x14ac:dyDescent="0.25">
      <c r="C1074" s="15"/>
      <c r="D1074" s="4"/>
      <c r="E1074" s="4"/>
      <c r="F1074" s="4"/>
      <c r="K1074" s="5"/>
      <c r="L1074" s="5"/>
    </row>
    <row r="1075" spans="3:13" s="14" customFormat="1" x14ac:dyDescent="0.25">
      <c r="M1075" s="83"/>
    </row>
  </sheetData>
  <autoFilter ref="B2:Q570"/>
  <mergeCells count="2">
    <mergeCell ref="B570:J570"/>
    <mergeCell ref="B1:Q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Q1078"/>
  <sheetViews>
    <sheetView topLeftCell="F1" zoomScale="85" zoomScaleNormal="85" workbookViewId="0">
      <pane ySplit="5" topLeftCell="A865" activePane="bottomLeft" state="frozen"/>
      <selection pane="bottomLeft" activeCell="I874" sqref="I874"/>
    </sheetView>
  </sheetViews>
  <sheetFormatPr defaultRowHeight="15" x14ac:dyDescent="0.25"/>
  <cols>
    <col min="2" max="2" width="6.85546875" customWidth="1"/>
    <col min="3" max="3" width="18.28515625" customWidth="1"/>
    <col min="4" max="4" width="14.140625" customWidth="1"/>
    <col min="5" max="5" width="54.5703125" customWidth="1"/>
    <col min="6" max="6" width="15.7109375" bestFit="1" customWidth="1"/>
    <col min="7" max="7" width="21.28515625" bestFit="1" customWidth="1"/>
    <col min="8" max="8" width="15.140625" bestFit="1" customWidth="1"/>
    <col min="9" max="9" width="14.42578125" bestFit="1" customWidth="1"/>
    <col min="10" max="10" width="17.140625" bestFit="1" customWidth="1"/>
    <col min="11" max="11" width="16.7109375" bestFit="1" customWidth="1"/>
    <col min="12" max="12" width="15.140625" bestFit="1" customWidth="1"/>
    <col min="13" max="13" width="9.140625" style="82"/>
    <col min="14" max="14" width="18.42578125" customWidth="1"/>
    <col min="15" max="15" width="12" customWidth="1"/>
    <col min="16" max="16" width="13" customWidth="1"/>
    <col min="17" max="17" width="14.28515625" bestFit="1" customWidth="1"/>
  </cols>
  <sheetData>
    <row r="4" spans="2:17" ht="15.75" thickBot="1" x14ac:dyDescent="0.3">
      <c r="B4" s="164" t="s">
        <v>6506</v>
      </c>
      <c r="C4" s="164"/>
      <c r="D4" s="164"/>
      <c r="E4" s="164"/>
      <c r="F4" s="164"/>
      <c r="G4" s="170"/>
      <c r="H4" s="170"/>
      <c r="I4" s="170"/>
      <c r="J4" s="170"/>
      <c r="K4" s="170"/>
      <c r="L4" s="170"/>
      <c r="M4" s="167"/>
      <c r="N4" s="164"/>
      <c r="O4" s="164"/>
      <c r="P4" s="164"/>
      <c r="Q4" s="164"/>
    </row>
    <row r="5" spans="2:17" ht="60" customHeight="1" x14ac:dyDescent="0.25">
      <c r="B5" s="85" t="s">
        <v>6449</v>
      </c>
      <c r="C5" s="85" t="s">
        <v>6476</v>
      </c>
      <c r="D5" s="85" t="s">
        <v>6460</v>
      </c>
      <c r="E5" s="85" t="s">
        <v>6450</v>
      </c>
      <c r="F5" s="85" t="s">
        <v>6461</v>
      </c>
      <c r="G5" s="85" t="s">
        <v>6451</v>
      </c>
      <c r="H5" s="85" t="s">
        <v>6501</v>
      </c>
      <c r="I5" s="85" t="s">
        <v>6502</v>
      </c>
      <c r="J5" s="85" t="s">
        <v>6452</v>
      </c>
      <c r="K5" s="85" t="s">
        <v>6453</v>
      </c>
      <c r="L5" s="85" t="s">
        <v>6459</v>
      </c>
      <c r="M5" s="87" t="s">
        <v>6454</v>
      </c>
      <c r="N5" s="86" t="s">
        <v>6455</v>
      </c>
      <c r="O5" s="86" t="s">
        <v>6456</v>
      </c>
      <c r="P5" s="86" t="s">
        <v>6457</v>
      </c>
      <c r="Q5" s="86" t="s">
        <v>6458</v>
      </c>
    </row>
    <row r="6" spans="2:17" x14ac:dyDescent="0.25">
      <c r="B6" s="120">
        <v>1</v>
      </c>
      <c r="C6" s="109" t="s">
        <v>6462</v>
      </c>
      <c r="D6" s="109">
        <v>1200011690</v>
      </c>
      <c r="E6" s="108" t="s">
        <v>2080</v>
      </c>
      <c r="F6" s="109">
        <v>2003</v>
      </c>
      <c r="G6" s="110">
        <v>44389</v>
      </c>
      <c r="H6" s="109">
        <f t="shared" ref="H6:H69" si="0">YEAR(G6)-F6</f>
        <v>18</v>
      </c>
      <c r="I6" s="109">
        <v>15</v>
      </c>
      <c r="J6" s="111">
        <f t="shared" ref="J6:J69" si="1">(95/I6/100)</f>
        <v>6.3333333333333325E-2</v>
      </c>
      <c r="K6" s="112">
        <v>4143203.6</v>
      </c>
      <c r="L6" s="112">
        <v>1</v>
      </c>
      <c r="M6" s="121">
        <v>0</v>
      </c>
      <c r="N6" s="112">
        <f t="shared" ref="N6:N69" si="2">K6*(1+M6)</f>
        <v>4143203.6</v>
      </c>
      <c r="O6" s="112">
        <f t="shared" ref="O6:O69" si="3">H6*J6*N6</f>
        <v>4723252.1039999994</v>
      </c>
      <c r="P6" s="114">
        <f>IF(N6-O6&lt;=0,5%*N6,N6-O6)</f>
        <v>207160.18000000002</v>
      </c>
      <c r="Q6" s="115">
        <f>IF(P6=N6*5%,P6,P6*0.9)</f>
        <v>207160.18000000002</v>
      </c>
    </row>
    <row r="7" spans="2:17" x14ac:dyDescent="0.25">
      <c r="B7" s="120">
        <v>2</v>
      </c>
      <c r="C7" s="109" t="s">
        <v>6462</v>
      </c>
      <c r="D7" s="109">
        <v>1200011750</v>
      </c>
      <c r="E7" s="108" t="s">
        <v>2081</v>
      </c>
      <c r="F7" s="109">
        <v>2004</v>
      </c>
      <c r="G7" s="110">
        <v>44389</v>
      </c>
      <c r="H7" s="109">
        <f t="shared" si="0"/>
        <v>17</v>
      </c>
      <c r="I7" s="109">
        <v>8</v>
      </c>
      <c r="J7" s="111">
        <f t="shared" si="1"/>
        <v>0.11874999999999999</v>
      </c>
      <c r="K7" s="112">
        <v>34962726.369999997</v>
      </c>
      <c r="L7" s="112">
        <v>1</v>
      </c>
      <c r="M7" s="121">
        <v>0</v>
      </c>
      <c r="N7" s="112">
        <f t="shared" si="2"/>
        <v>34962726.369999997</v>
      </c>
      <c r="O7" s="112">
        <f t="shared" si="3"/>
        <v>70581003.859437495</v>
      </c>
      <c r="P7" s="114">
        <f t="shared" ref="P7:P69" si="4">IF(N7-O7&lt;=0,5%*N7,N7-O7)</f>
        <v>1748136.3185000001</v>
      </c>
      <c r="Q7" s="115">
        <f t="shared" ref="Q7:Q69" si="5">IF(P7=N7*5%,P7,P7*0.9)</f>
        <v>1748136.3185000001</v>
      </c>
    </row>
    <row r="8" spans="2:17" x14ac:dyDescent="0.25">
      <c r="B8" s="120">
        <v>3</v>
      </c>
      <c r="C8" s="109" t="s">
        <v>6462</v>
      </c>
      <c r="D8" s="109">
        <v>1200011790</v>
      </c>
      <c r="E8" s="108" t="s">
        <v>2082</v>
      </c>
      <c r="F8" s="109">
        <v>2004</v>
      </c>
      <c r="G8" s="110">
        <v>44389</v>
      </c>
      <c r="H8" s="109">
        <f t="shared" si="0"/>
        <v>17</v>
      </c>
      <c r="I8" s="109">
        <v>15</v>
      </c>
      <c r="J8" s="111">
        <f t="shared" si="1"/>
        <v>6.3333333333333325E-2</v>
      </c>
      <c r="K8" s="112">
        <v>4370545.62</v>
      </c>
      <c r="L8" s="112">
        <v>1</v>
      </c>
      <c r="M8" s="121">
        <v>0</v>
      </c>
      <c r="N8" s="112">
        <f t="shared" si="2"/>
        <v>4370545.62</v>
      </c>
      <c r="O8" s="112">
        <f t="shared" si="3"/>
        <v>4705620.7841999987</v>
      </c>
      <c r="P8" s="114">
        <f t="shared" si="4"/>
        <v>218527.28100000002</v>
      </c>
      <c r="Q8" s="115">
        <f t="shared" si="5"/>
        <v>218527.28100000002</v>
      </c>
    </row>
    <row r="9" spans="2:17" x14ac:dyDescent="0.25">
      <c r="B9" s="120">
        <v>4</v>
      </c>
      <c r="C9" s="109" t="s">
        <v>6462</v>
      </c>
      <c r="D9" s="109">
        <v>1200011670</v>
      </c>
      <c r="E9" s="108" t="s">
        <v>2083</v>
      </c>
      <c r="F9" s="109">
        <v>2004</v>
      </c>
      <c r="G9" s="110">
        <v>44389</v>
      </c>
      <c r="H9" s="109">
        <f t="shared" si="0"/>
        <v>17</v>
      </c>
      <c r="I9" s="109">
        <v>8</v>
      </c>
      <c r="J9" s="111">
        <f t="shared" si="1"/>
        <v>0.11874999999999999</v>
      </c>
      <c r="K9" s="112">
        <v>772635.73</v>
      </c>
      <c r="L9" s="112">
        <v>1</v>
      </c>
      <c r="M9" s="121">
        <v>0</v>
      </c>
      <c r="N9" s="112">
        <f t="shared" si="2"/>
        <v>772635.73</v>
      </c>
      <c r="O9" s="112">
        <f t="shared" si="3"/>
        <v>1559758.3799374998</v>
      </c>
      <c r="P9" s="114">
        <f t="shared" si="4"/>
        <v>38631.786500000002</v>
      </c>
      <c r="Q9" s="115">
        <f t="shared" si="5"/>
        <v>38631.786500000002</v>
      </c>
    </row>
    <row r="10" spans="2:17" x14ac:dyDescent="0.25">
      <c r="B10" s="120">
        <v>5</v>
      </c>
      <c r="C10" s="109" t="s">
        <v>6462</v>
      </c>
      <c r="D10" s="109">
        <v>1200011780</v>
      </c>
      <c r="E10" s="108" t="s">
        <v>2084</v>
      </c>
      <c r="F10" s="109">
        <v>2004</v>
      </c>
      <c r="G10" s="110">
        <v>44389</v>
      </c>
      <c r="H10" s="109">
        <f t="shared" si="0"/>
        <v>17</v>
      </c>
      <c r="I10" s="109">
        <v>15</v>
      </c>
      <c r="J10" s="111">
        <f t="shared" si="1"/>
        <v>6.3333333333333325E-2</v>
      </c>
      <c r="K10" s="112">
        <v>610455.06000000006</v>
      </c>
      <c r="L10" s="112">
        <v>1</v>
      </c>
      <c r="M10" s="121">
        <v>0</v>
      </c>
      <c r="N10" s="112">
        <f t="shared" si="2"/>
        <v>610455.06000000006</v>
      </c>
      <c r="O10" s="112">
        <f t="shared" si="3"/>
        <v>657256.61459999997</v>
      </c>
      <c r="P10" s="114">
        <f t="shared" si="4"/>
        <v>30522.753000000004</v>
      </c>
      <c r="Q10" s="115">
        <f t="shared" si="5"/>
        <v>30522.753000000004</v>
      </c>
    </row>
    <row r="11" spans="2:17" x14ac:dyDescent="0.25">
      <c r="B11" s="120">
        <v>6</v>
      </c>
      <c r="C11" s="109" t="s">
        <v>6462</v>
      </c>
      <c r="D11" s="109">
        <v>1200011660</v>
      </c>
      <c r="E11" s="108" t="s">
        <v>2085</v>
      </c>
      <c r="F11" s="109">
        <v>2004</v>
      </c>
      <c r="G11" s="110">
        <v>44389</v>
      </c>
      <c r="H11" s="109">
        <f t="shared" si="0"/>
        <v>17</v>
      </c>
      <c r="I11" s="109">
        <v>15</v>
      </c>
      <c r="J11" s="111">
        <f t="shared" si="1"/>
        <v>6.3333333333333325E-2</v>
      </c>
      <c r="K11" s="112">
        <v>459959.38</v>
      </c>
      <c r="L11" s="112">
        <v>1</v>
      </c>
      <c r="M11" s="121">
        <v>0</v>
      </c>
      <c r="N11" s="112">
        <f t="shared" si="2"/>
        <v>459959.38</v>
      </c>
      <c r="O11" s="112">
        <f t="shared" si="3"/>
        <v>495222.93246666656</v>
      </c>
      <c r="P11" s="114">
        <f t="shared" si="4"/>
        <v>22997.969000000001</v>
      </c>
      <c r="Q11" s="115">
        <f t="shared" si="5"/>
        <v>22997.969000000001</v>
      </c>
    </row>
    <row r="12" spans="2:17" x14ac:dyDescent="0.25">
      <c r="B12" s="120">
        <v>7</v>
      </c>
      <c r="C12" s="109" t="s">
        <v>6462</v>
      </c>
      <c r="D12" s="109">
        <v>1200011700</v>
      </c>
      <c r="E12" s="108" t="s">
        <v>2086</v>
      </c>
      <c r="F12" s="109">
        <v>2004</v>
      </c>
      <c r="G12" s="110">
        <v>44389</v>
      </c>
      <c r="H12" s="109">
        <f t="shared" si="0"/>
        <v>17</v>
      </c>
      <c r="I12" s="109">
        <v>15</v>
      </c>
      <c r="J12" s="111">
        <f t="shared" si="1"/>
        <v>6.3333333333333325E-2</v>
      </c>
      <c r="K12" s="112">
        <v>407421.16</v>
      </c>
      <c r="L12" s="112">
        <v>1</v>
      </c>
      <c r="M12" s="121">
        <v>0</v>
      </c>
      <c r="N12" s="112">
        <f t="shared" si="2"/>
        <v>407421.16</v>
      </c>
      <c r="O12" s="112">
        <f t="shared" si="3"/>
        <v>438656.78226666653</v>
      </c>
      <c r="P12" s="114">
        <f t="shared" si="4"/>
        <v>20371.058000000001</v>
      </c>
      <c r="Q12" s="115">
        <f t="shared" si="5"/>
        <v>20371.058000000001</v>
      </c>
    </row>
    <row r="13" spans="2:17" x14ac:dyDescent="0.25">
      <c r="B13" s="120">
        <v>8</v>
      </c>
      <c r="C13" s="109" t="s">
        <v>6462</v>
      </c>
      <c r="D13" s="109">
        <v>1200011760</v>
      </c>
      <c r="E13" s="108" t="s">
        <v>2087</v>
      </c>
      <c r="F13" s="109">
        <v>2004</v>
      </c>
      <c r="G13" s="110">
        <v>44389</v>
      </c>
      <c r="H13" s="109">
        <f t="shared" si="0"/>
        <v>17</v>
      </c>
      <c r="I13" s="109">
        <v>15</v>
      </c>
      <c r="J13" s="111">
        <f t="shared" si="1"/>
        <v>6.3333333333333325E-2</v>
      </c>
      <c r="K13" s="112">
        <v>398516.21</v>
      </c>
      <c r="L13" s="112">
        <v>1</v>
      </c>
      <c r="M13" s="121">
        <v>0</v>
      </c>
      <c r="N13" s="112">
        <f t="shared" si="2"/>
        <v>398516.21</v>
      </c>
      <c r="O13" s="112">
        <f t="shared" si="3"/>
        <v>429069.11943333328</v>
      </c>
      <c r="P13" s="114">
        <f t="shared" si="4"/>
        <v>19925.810500000003</v>
      </c>
      <c r="Q13" s="115">
        <f t="shared" si="5"/>
        <v>19925.810500000003</v>
      </c>
    </row>
    <row r="14" spans="2:17" x14ac:dyDescent="0.25">
      <c r="B14" s="120">
        <v>9</v>
      </c>
      <c r="C14" s="109" t="s">
        <v>6462</v>
      </c>
      <c r="D14" s="109">
        <v>1200011640</v>
      </c>
      <c r="E14" s="108" t="s">
        <v>2088</v>
      </c>
      <c r="F14" s="109">
        <v>2004</v>
      </c>
      <c r="G14" s="110">
        <v>44389</v>
      </c>
      <c r="H14" s="109">
        <f t="shared" si="0"/>
        <v>17</v>
      </c>
      <c r="I14" s="109">
        <v>15</v>
      </c>
      <c r="J14" s="111">
        <f t="shared" si="1"/>
        <v>6.3333333333333325E-2</v>
      </c>
      <c r="K14" s="112">
        <v>109537.01</v>
      </c>
      <c r="L14" s="112">
        <v>1</v>
      </c>
      <c r="M14" s="121">
        <v>0</v>
      </c>
      <c r="N14" s="112">
        <f t="shared" si="2"/>
        <v>109537.01</v>
      </c>
      <c r="O14" s="112">
        <f t="shared" si="3"/>
        <v>117934.8474333333</v>
      </c>
      <c r="P14" s="114">
        <f t="shared" si="4"/>
        <v>5476.8505000000005</v>
      </c>
      <c r="Q14" s="115">
        <f t="shared" si="5"/>
        <v>5476.8505000000005</v>
      </c>
    </row>
    <row r="15" spans="2:17" x14ac:dyDescent="0.25">
      <c r="B15" s="120">
        <v>10</v>
      </c>
      <c r="C15" s="109" t="s">
        <v>6462</v>
      </c>
      <c r="D15" s="109">
        <v>1200011720</v>
      </c>
      <c r="E15" s="108" t="s">
        <v>2089</v>
      </c>
      <c r="F15" s="109">
        <v>2004</v>
      </c>
      <c r="G15" s="110">
        <v>44389</v>
      </c>
      <c r="H15" s="109">
        <f t="shared" si="0"/>
        <v>17</v>
      </c>
      <c r="I15" s="109">
        <v>15</v>
      </c>
      <c r="J15" s="111">
        <f t="shared" si="1"/>
        <v>6.3333333333333325E-2</v>
      </c>
      <c r="K15" s="112">
        <v>108734.29</v>
      </c>
      <c r="L15" s="112">
        <v>1</v>
      </c>
      <c r="M15" s="121">
        <v>0</v>
      </c>
      <c r="N15" s="112">
        <f t="shared" si="2"/>
        <v>108734.29</v>
      </c>
      <c r="O15" s="112">
        <f t="shared" si="3"/>
        <v>117070.58556666663</v>
      </c>
      <c r="P15" s="114">
        <f t="shared" si="4"/>
        <v>5436.7145</v>
      </c>
      <c r="Q15" s="115">
        <f t="shared" si="5"/>
        <v>5436.7145</v>
      </c>
    </row>
    <row r="16" spans="2:17" x14ac:dyDescent="0.25">
      <c r="B16" s="120">
        <v>11</v>
      </c>
      <c r="C16" s="109" t="s">
        <v>6462</v>
      </c>
      <c r="D16" s="109">
        <v>1200011740</v>
      </c>
      <c r="E16" s="108" t="s">
        <v>2090</v>
      </c>
      <c r="F16" s="109">
        <v>2004</v>
      </c>
      <c r="G16" s="110">
        <v>44389</v>
      </c>
      <c r="H16" s="109">
        <f t="shared" si="0"/>
        <v>17</v>
      </c>
      <c r="I16" s="109">
        <v>15</v>
      </c>
      <c r="J16" s="111">
        <f t="shared" si="1"/>
        <v>6.3333333333333325E-2</v>
      </c>
      <c r="K16" s="112">
        <v>91436.32</v>
      </c>
      <c r="L16" s="112">
        <v>1</v>
      </c>
      <c r="M16" s="121">
        <v>0</v>
      </c>
      <c r="N16" s="112">
        <f t="shared" si="2"/>
        <v>91436.32</v>
      </c>
      <c r="O16" s="112">
        <f t="shared" si="3"/>
        <v>98446.43786666666</v>
      </c>
      <c r="P16" s="114">
        <f t="shared" si="4"/>
        <v>4571.8160000000007</v>
      </c>
      <c r="Q16" s="115">
        <f t="shared" si="5"/>
        <v>4571.8160000000007</v>
      </c>
    </row>
    <row r="17" spans="2:17" x14ac:dyDescent="0.25">
      <c r="B17" s="120">
        <v>12</v>
      </c>
      <c r="C17" s="109" t="s">
        <v>6462</v>
      </c>
      <c r="D17" s="109">
        <v>1200011770</v>
      </c>
      <c r="E17" s="108" t="s">
        <v>2091</v>
      </c>
      <c r="F17" s="109">
        <v>2004</v>
      </c>
      <c r="G17" s="110">
        <v>44389</v>
      </c>
      <c r="H17" s="109">
        <f t="shared" si="0"/>
        <v>17</v>
      </c>
      <c r="I17" s="109">
        <v>8</v>
      </c>
      <c r="J17" s="111">
        <f t="shared" si="1"/>
        <v>0.11874999999999999</v>
      </c>
      <c r="K17" s="112">
        <v>5715.42</v>
      </c>
      <c r="L17" s="112">
        <v>1</v>
      </c>
      <c r="M17" s="121">
        <v>0</v>
      </c>
      <c r="N17" s="112">
        <f t="shared" si="2"/>
        <v>5715.42</v>
      </c>
      <c r="O17" s="112">
        <f t="shared" si="3"/>
        <v>11538.004124999999</v>
      </c>
      <c r="P17" s="114">
        <f t="shared" si="4"/>
        <v>285.77100000000002</v>
      </c>
      <c r="Q17" s="115">
        <f t="shared" si="5"/>
        <v>285.77100000000002</v>
      </c>
    </row>
    <row r="18" spans="2:17" x14ac:dyDescent="0.25">
      <c r="B18" s="120">
        <v>13</v>
      </c>
      <c r="C18" s="109" t="s">
        <v>6462</v>
      </c>
      <c r="D18" s="109">
        <v>1200011710</v>
      </c>
      <c r="E18" s="108" t="s">
        <v>2092</v>
      </c>
      <c r="F18" s="109">
        <v>2005</v>
      </c>
      <c r="G18" s="110">
        <v>44389</v>
      </c>
      <c r="H18" s="109">
        <f t="shared" si="0"/>
        <v>16</v>
      </c>
      <c r="I18" s="109">
        <v>15</v>
      </c>
      <c r="J18" s="111">
        <f t="shared" si="1"/>
        <v>6.3333333333333325E-2</v>
      </c>
      <c r="K18" s="112">
        <v>52461.14</v>
      </c>
      <c r="L18" s="112">
        <v>1</v>
      </c>
      <c r="M18" s="121">
        <v>0</v>
      </c>
      <c r="N18" s="112">
        <f t="shared" si="2"/>
        <v>52461.14</v>
      </c>
      <c r="O18" s="112">
        <f t="shared" si="3"/>
        <v>53160.621866666661</v>
      </c>
      <c r="P18" s="114">
        <f t="shared" si="4"/>
        <v>2623.0570000000002</v>
      </c>
      <c r="Q18" s="115">
        <f t="shared" si="5"/>
        <v>2623.0570000000002</v>
      </c>
    </row>
    <row r="19" spans="2:17" x14ac:dyDescent="0.25">
      <c r="B19" s="120">
        <v>14</v>
      </c>
      <c r="C19" s="109" t="s">
        <v>6462</v>
      </c>
      <c r="D19" s="109">
        <v>1200011650</v>
      </c>
      <c r="E19" s="108" t="s">
        <v>2093</v>
      </c>
      <c r="F19" s="109">
        <v>2005</v>
      </c>
      <c r="G19" s="110">
        <v>44389</v>
      </c>
      <c r="H19" s="109">
        <f t="shared" si="0"/>
        <v>16</v>
      </c>
      <c r="I19" s="109">
        <v>15</v>
      </c>
      <c r="J19" s="111">
        <f t="shared" si="1"/>
        <v>6.3333333333333325E-2</v>
      </c>
      <c r="K19" s="112">
        <v>38000</v>
      </c>
      <c r="L19" s="112">
        <v>1</v>
      </c>
      <c r="M19" s="121">
        <v>0</v>
      </c>
      <c r="N19" s="112">
        <f t="shared" si="2"/>
        <v>38000</v>
      </c>
      <c r="O19" s="112">
        <f t="shared" si="3"/>
        <v>38506.666666666664</v>
      </c>
      <c r="P19" s="114">
        <f t="shared" si="4"/>
        <v>1900</v>
      </c>
      <c r="Q19" s="115">
        <f t="shared" si="5"/>
        <v>1900</v>
      </c>
    </row>
    <row r="20" spans="2:17" x14ac:dyDescent="0.25">
      <c r="B20" s="120">
        <v>15</v>
      </c>
      <c r="C20" s="109" t="s">
        <v>6462</v>
      </c>
      <c r="D20" s="109">
        <v>1200011730</v>
      </c>
      <c r="E20" s="108" t="s">
        <v>2094</v>
      </c>
      <c r="F20" s="109">
        <v>2005</v>
      </c>
      <c r="G20" s="110">
        <v>44389</v>
      </c>
      <c r="H20" s="109">
        <f t="shared" si="0"/>
        <v>16</v>
      </c>
      <c r="I20" s="109">
        <v>8</v>
      </c>
      <c r="J20" s="111">
        <f t="shared" si="1"/>
        <v>0.11874999999999999</v>
      </c>
      <c r="K20" s="112">
        <v>17300.189999999999</v>
      </c>
      <c r="L20" s="112">
        <v>1</v>
      </c>
      <c r="M20" s="121">
        <v>0</v>
      </c>
      <c r="N20" s="112">
        <f t="shared" si="2"/>
        <v>17300.189999999999</v>
      </c>
      <c r="O20" s="112">
        <f t="shared" si="3"/>
        <v>32870.360999999997</v>
      </c>
      <c r="P20" s="114">
        <f t="shared" si="4"/>
        <v>865.0095</v>
      </c>
      <c r="Q20" s="115">
        <f t="shared" si="5"/>
        <v>865.0095</v>
      </c>
    </row>
    <row r="21" spans="2:17" x14ac:dyDescent="0.25">
      <c r="B21" s="120">
        <v>16</v>
      </c>
      <c r="C21" s="109" t="s">
        <v>6462</v>
      </c>
      <c r="D21" s="109">
        <v>1200011610</v>
      </c>
      <c r="E21" s="108" t="s">
        <v>2095</v>
      </c>
      <c r="F21" s="109">
        <v>2006</v>
      </c>
      <c r="G21" s="110">
        <v>44389</v>
      </c>
      <c r="H21" s="109">
        <f t="shared" si="0"/>
        <v>15</v>
      </c>
      <c r="I21" s="109">
        <v>15</v>
      </c>
      <c r="J21" s="111">
        <f t="shared" si="1"/>
        <v>6.3333333333333325E-2</v>
      </c>
      <c r="K21" s="112">
        <v>54600</v>
      </c>
      <c r="L21" s="112">
        <v>1</v>
      </c>
      <c r="M21" s="121">
        <v>0</v>
      </c>
      <c r="N21" s="112">
        <f t="shared" si="2"/>
        <v>54600</v>
      </c>
      <c r="O21" s="112">
        <f t="shared" si="3"/>
        <v>51869.999999999993</v>
      </c>
      <c r="P21" s="114">
        <f t="shared" si="4"/>
        <v>2730.0000000000073</v>
      </c>
      <c r="Q21" s="115">
        <f t="shared" si="5"/>
        <v>2457.0000000000068</v>
      </c>
    </row>
    <row r="22" spans="2:17" x14ac:dyDescent="0.25">
      <c r="B22" s="120">
        <v>17</v>
      </c>
      <c r="C22" s="109" t="s">
        <v>6462</v>
      </c>
      <c r="D22" s="109">
        <v>1200002940</v>
      </c>
      <c r="E22" s="108" t="s">
        <v>2096</v>
      </c>
      <c r="F22" s="109">
        <v>2008</v>
      </c>
      <c r="G22" s="110">
        <v>44389</v>
      </c>
      <c r="H22" s="109">
        <f t="shared" si="0"/>
        <v>13</v>
      </c>
      <c r="I22" s="109">
        <v>15</v>
      </c>
      <c r="J22" s="111">
        <f t="shared" si="1"/>
        <v>6.3333333333333325E-2</v>
      </c>
      <c r="K22" s="112">
        <v>9448125</v>
      </c>
      <c r="L22" s="112">
        <v>1</v>
      </c>
      <c r="M22" s="121">
        <v>0</v>
      </c>
      <c r="N22" s="112">
        <f t="shared" si="2"/>
        <v>9448125</v>
      </c>
      <c r="O22" s="112">
        <f t="shared" si="3"/>
        <v>7778956.2499999991</v>
      </c>
      <c r="P22" s="114">
        <f t="shared" si="4"/>
        <v>1669168.7500000009</v>
      </c>
      <c r="Q22" s="115">
        <f t="shared" si="5"/>
        <v>1502251.8750000009</v>
      </c>
    </row>
    <row r="23" spans="2:17" x14ac:dyDescent="0.25">
      <c r="B23" s="120">
        <v>18</v>
      </c>
      <c r="C23" s="109" t="s">
        <v>6462</v>
      </c>
      <c r="D23" s="109">
        <v>1200003430</v>
      </c>
      <c r="E23" s="108" t="s">
        <v>2097</v>
      </c>
      <c r="F23" s="109">
        <v>2008</v>
      </c>
      <c r="G23" s="110">
        <v>44389</v>
      </c>
      <c r="H23" s="109">
        <f t="shared" si="0"/>
        <v>13</v>
      </c>
      <c r="I23" s="109">
        <v>15</v>
      </c>
      <c r="J23" s="111">
        <f t="shared" si="1"/>
        <v>6.3333333333333325E-2</v>
      </c>
      <c r="K23" s="112">
        <v>4905896.67</v>
      </c>
      <c r="L23" s="112">
        <v>1</v>
      </c>
      <c r="M23" s="121">
        <v>0</v>
      </c>
      <c r="N23" s="112">
        <f t="shared" si="2"/>
        <v>4905896.67</v>
      </c>
      <c r="O23" s="112">
        <f t="shared" si="3"/>
        <v>4039188.2582999994</v>
      </c>
      <c r="P23" s="114">
        <f t="shared" si="4"/>
        <v>866708.41170000052</v>
      </c>
      <c r="Q23" s="115">
        <f t="shared" si="5"/>
        <v>780037.57053000049</v>
      </c>
    </row>
    <row r="24" spans="2:17" x14ac:dyDescent="0.25">
      <c r="B24" s="120">
        <v>19</v>
      </c>
      <c r="C24" s="109" t="s">
        <v>6462</v>
      </c>
      <c r="D24" s="109">
        <v>1200003460</v>
      </c>
      <c r="E24" s="108" t="s">
        <v>609</v>
      </c>
      <c r="F24" s="109">
        <v>2008</v>
      </c>
      <c r="G24" s="110">
        <v>44389</v>
      </c>
      <c r="H24" s="109">
        <f t="shared" si="0"/>
        <v>13</v>
      </c>
      <c r="I24" s="109">
        <v>15</v>
      </c>
      <c r="J24" s="111">
        <f t="shared" si="1"/>
        <v>6.3333333333333325E-2</v>
      </c>
      <c r="K24" s="112">
        <v>4060972.49</v>
      </c>
      <c r="L24" s="112">
        <v>1</v>
      </c>
      <c r="M24" s="121">
        <v>0</v>
      </c>
      <c r="N24" s="112">
        <f t="shared" si="2"/>
        <v>4060972.49</v>
      </c>
      <c r="O24" s="112">
        <f t="shared" si="3"/>
        <v>3343534.0167666664</v>
      </c>
      <c r="P24" s="114">
        <f t="shared" si="4"/>
        <v>717438.47323333379</v>
      </c>
      <c r="Q24" s="115">
        <f t="shared" si="5"/>
        <v>645694.62591000041</v>
      </c>
    </row>
    <row r="25" spans="2:17" x14ac:dyDescent="0.25">
      <c r="B25" s="120">
        <v>20</v>
      </c>
      <c r="C25" s="109" t="s">
        <v>6462</v>
      </c>
      <c r="D25" s="109">
        <v>1200002950</v>
      </c>
      <c r="E25" s="108" t="s">
        <v>2098</v>
      </c>
      <c r="F25" s="109">
        <v>2008</v>
      </c>
      <c r="G25" s="110">
        <v>44389</v>
      </c>
      <c r="H25" s="109">
        <f t="shared" si="0"/>
        <v>13</v>
      </c>
      <c r="I25" s="109">
        <v>10</v>
      </c>
      <c r="J25" s="111">
        <f t="shared" si="1"/>
        <v>9.5000000000000001E-2</v>
      </c>
      <c r="K25" s="112">
        <v>2630014</v>
      </c>
      <c r="L25" s="112">
        <v>1</v>
      </c>
      <c r="M25" s="121">
        <v>0</v>
      </c>
      <c r="N25" s="112">
        <f t="shared" si="2"/>
        <v>2630014</v>
      </c>
      <c r="O25" s="112">
        <f t="shared" si="3"/>
        <v>3248067.29</v>
      </c>
      <c r="P25" s="114">
        <f t="shared" si="4"/>
        <v>131500.70000000001</v>
      </c>
      <c r="Q25" s="115">
        <f t="shared" si="5"/>
        <v>131500.70000000001</v>
      </c>
    </row>
    <row r="26" spans="2:17" x14ac:dyDescent="0.25">
      <c r="B26" s="120">
        <v>21</v>
      </c>
      <c r="C26" s="109" t="s">
        <v>6462</v>
      </c>
      <c r="D26" s="109">
        <v>1200003450</v>
      </c>
      <c r="E26" s="108" t="s">
        <v>2099</v>
      </c>
      <c r="F26" s="109">
        <v>2008</v>
      </c>
      <c r="G26" s="110">
        <v>44389</v>
      </c>
      <c r="H26" s="109">
        <f t="shared" si="0"/>
        <v>13</v>
      </c>
      <c r="I26" s="109">
        <v>8</v>
      </c>
      <c r="J26" s="111">
        <f t="shared" si="1"/>
        <v>0.11874999999999999</v>
      </c>
      <c r="K26" s="112">
        <v>2307689.2999999998</v>
      </c>
      <c r="L26" s="112">
        <v>1</v>
      </c>
      <c r="M26" s="121">
        <v>0</v>
      </c>
      <c r="N26" s="112">
        <f t="shared" si="2"/>
        <v>2307689.2999999998</v>
      </c>
      <c r="O26" s="112">
        <f t="shared" si="3"/>
        <v>3562495.3568749996</v>
      </c>
      <c r="P26" s="114">
        <f t="shared" si="4"/>
        <v>115384.465</v>
      </c>
      <c r="Q26" s="115">
        <f t="shared" si="5"/>
        <v>115384.465</v>
      </c>
    </row>
    <row r="27" spans="2:17" x14ac:dyDescent="0.25">
      <c r="B27" s="120">
        <v>22</v>
      </c>
      <c r="C27" s="109" t="s">
        <v>6462</v>
      </c>
      <c r="D27" s="109">
        <v>1200003590</v>
      </c>
      <c r="E27" s="108" t="s">
        <v>2100</v>
      </c>
      <c r="F27" s="109">
        <v>2008</v>
      </c>
      <c r="G27" s="110">
        <v>44389</v>
      </c>
      <c r="H27" s="109">
        <f t="shared" si="0"/>
        <v>13</v>
      </c>
      <c r="I27" s="109">
        <v>15</v>
      </c>
      <c r="J27" s="111">
        <f t="shared" si="1"/>
        <v>6.3333333333333325E-2</v>
      </c>
      <c r="K27" s="112">
        <v>1962715.5</v>
      </c>
      <c r="L27" s="112">
        <v>1</v>
      </c>
      <c r="M27" s="121">
        <v>0</v>
      </c>
      <c r="N27" s="112">
        <f t="shared" si="2"/>
        <v>1962715.5</v>
      </c>
      <c r="O27" s="112">
        <f t="shared" si="3"/>
        <v>1615969.0949999997</v>
      </c>
      <c r="P27" s="114">
        <f t="shared" si="4"/>
        <v>346746.40500000026</v>
      </c>
      <c r="Q27" s="115">
        <f t="shared" si="5"/>
        <v>312071.76450000022</v>
      </c>
    </row>
    <row r="28" spans="2:17" x14ac:dyDescent="0.25">
      <c r="B28" s="120">
        <v>23</v>
      </c>
      <c r="C28" s="109" t="s">
        <v>6462</v>
      </c>
      <c r="D28" s="109">
        <v>1200003580</v>
      </c>
      <c r="E28" s="108" t="s">
        <v>2101</v>
      </c>
      <c r="F28" s="109">
        <v>2008</v>
      </c>
      <c r="G28" s="110">
        <v>44389</v>
      </c>
      <c r="H28" s="109">
        <f t="shared" si="0"/>
        <v>13</v>
      </c>
      <c r="I28" s="109">
        <v>8</v>
      </c>
      <c r="J28" s="111">
        <f t="shared" si="1"/>
        <v>0.11874999999999999</v>
      </c>
      <c r="K28" s="112">
        <v>1904490.58</v>
      </c>
      <c r="L28" s="112">
        <v>1</v>
      </c>
      <c r="M28" s="121">
        <v>0</v>
      </c>
      <c r="N28" s="112">
        <f t="shared" si="2"/>
        <v>1904490.58</v>
      </c>
      <c r="O28" s="112">
        <f t="shared" si="3"/>
        <v>2940057.3328749998</v>
      </c>
      <c r="P28" s="114">
        <f t="shared" si="4"/>
        <v>95224.52900000001</v>
      </c>
      <c r="Q28" s="115">
        <f t="shared" si="5"/>
        <v>95224.52900000001</v>
      </c>
    </row>
    <row r="29" spans="2:17" x14ac:dyDescent="0.25">
      <c r="B29" s="120">
        <v>24</v>
      </c>
      <c r="C29" s="109" t="s">
        <v>6462</v>
      </c>
      <c r="D29" s="109">
        <v>1200003510</v>
      </c>
      <c r="E29" s="108" t="s">
        <v>2102</v>
      </c>
      <c r="F29" s="109">
        <v>2008</v>
      </c>
      <c r="G29" s="110">
        <v>44389</v>
      </c>
      <c r="H29" s="109">
        <f t="shared" si="0"/>
        <v>13</v>
      </c>
      <c r="I29" s="109">
        <v>15</v>
      </c>
      <c r="J29" s="111">
        <f t="shared" si="1"/>
        <v>6.3333333333333325E-2</v>
      </c>
      <c r="K29" s="112">
        <v>1870184.7</v>
      </c>
      <c r="L29" s="112">
        <v>1</v>
      </c>
      <c r="M29" s="121">
        <v>0</v>
      </c>
      <c r="N29" s="112">
        <f t="shared" si="2"/>
        <v>1870184.7</v>
      </c>
      <c r="O29" s="112">
        <f t="shared" si="3"/>
        <v>1539785.4029999997</v>
      </c>
      <c r="P29" s="114">
        <f t="shared" si="4"/>
        <v>330399.29700000025</v>
      </c>
      <c r="Q29" s="115">
        <f t="shared" si="5"/>
        <v>297359.36730000022</v>
      </c>
    </row>
    <row r="30" spans="2:17" x14ac:dyDescent="0.25">
      <c r="B30" s="120">
        <v>25</v>
      </c>
      <c r="C30" s="109" t="s">
        <v>6462</v>
      </c>
      <c r="D30" s="109">
        <v>1200002941</v>
      </c>
      <c r="E30" s="108" t="s">
        <v>2103</v>
      </c>
      <c r="F30" s="109">
        <v>2008</v>
      </c>
      <c r="G30" s="110">
        <v>44389</v>
      </c>
      <c r="H30" s="109">
        <f t="shared" si="0"/>
        <v>13</v>
      </c>
      <c r="I30" s="109">
        <v>10</v>
      </c>
      <c r="J30" s="111">
        <f t="shared" si="1"/>
        <v>9.5000000000000001E-2</v>
      </c>
      <c r="K30" s="112">
        <v>1727986.28</v>
      </c>
      <c r="L30" s="112">
        <v>632794.51</v>
      </c>
      <c r="M30" s="113">
        <v>0.19</v>
      </c>
      <c r="N30" s="112">
        <f t="shared" si="2"/>
        <v>2056303.6731999998</v>
      </c>
      <c r="O30" s="112">
        <f t="shared" si="3"/>
        <v>2539535.0364020001</v>
      </c>
      <c r="P30" s="114">
        <f t="shared" si="4"/>
        <v>102815.18366</v>
      </c>
      <c r="Q30" s="115">
        <f t="shared" si="5"/>
        <v>102815.18366</v>
      </c>
    </row>
    <row r="31" spans="2:17" x14ac:dyDescent="0.25">
      <c r="B31" s="120">
        <v>26</v>
      </c>
      <c r="C31" s="109" t="s">
        <v>6462</v>
      </c>
      <c r="D31" s="109">
        <v>1200003600</v>
      </c>
      <c r="E31" s="108" t="s">
        <v>2104</v>
      </c>
      <c r="F31" s="109">
        <v>2008</v>
      </c>
      <c r="G31" s="110">
        <v>44389</v>
      </c>
      <c r="H31" s="109">
        <f t="shared" si="0"/>
        <v>13</v>
      </c>
      <c r="I31" s="109">
        <v>8</v>
      </c>
      <c r="J31" s="111">
        <f t="shared" si="1"/>
        <v>0.11874999999999999</v>
      </c>
      <c r="K31" s="112">
        <v>1629155.33</v>
      </c>
      <c r="L31" s="112">
        <v>1</v>
      </c>
      <c r="M31" s="121">
        <v>0</v>
      </c>
      <c r="N31" s="112">
        <f t="shared" si="2"/>
        <v>1629155.33</v>
      </c>
      <c r="O31" s="112">
        <f t="shared" si="3"/>
        <v>2515008.5406875</v>
      </c>
      <c r="P31" s="114">
        <f t="shared" si="4"/>
        <v>81457.766500000012</v>
      </c>
      <c r="Q31" s="115">
        <f t="shared" si="5"/>
        <v>81457.766500000012</v>
      </c>
    </row>
    <row r="32" spans="2:17" x14ac:dyDescent="0.25">
      <c r="B32" s="120">
        <v>27</v>
      </c>
      <c r="C32" s="109" t="s">
        <v>6462</v>
      </c>
      <c r="D32" s="109">
        <v>1200003490</v>
      </c>
      <c r="E32" s="108" t="s">
        <v>2105</v>
      </c>
      <c r="F32" s="109">
        <v>2008</v>
      </c>
      <c r="G32" s="110">
        <v>44389</v>
      </c>
      <c r="H32" s="109">
        <f t="shared" si="0"/>
        <v>13</v>
      </c>
      <c r="I32" s="109">
        <v>15</v>
      </c>
      <c r="J32" s="111">
        <f t="shared" si="1"/>
        <v>6.3333333333333325E-2</v>
      </c>
      <c r="K32" s="112">
        <v>1598259.46</v>
      </c>
      <c r="L32" s="112">
        <v>1</v>
      </c>
      <c r="M32" s="121">
        <v>0</v>
      </c>
      <c r="N32" s="112">
        <f t="shared" si="2"/>
        <v>1598259.46</v>
      </c>
      <c r="O32" s="112">
        <f t="shared" si="3"/>
        <v>1315900.2887333331</v>
      </c>
      <c r="P32" s="114">
        <f t="shared" si="4"/>
        <v>282359.17126666685</v>
      </c>
      <c r="Q32" s="115">
        <f t="shared" si="5"/>
        <v>254123.25414000018</v>
      </c>
    </row>
    <row r="33" spans="2:17" x14ac:dyDescent="0.25">
      <c r="B33" s="120">
        <v>28</v>
      </c>
      <c r="C33" s="109" t="s">
        <v>6462</v>
      </c>
      <c r="D33" s="109">
        <v>1200002942</v>
      </c>
      <c r="E33" s="108" t="s">
        <v>2106</v>
      </c>
      <c r="F33" s="109">
        <v>2008</v>
      </c>
      <c r="G33" s="110">
        <v>44389</v>
      </c>
      <c r="H33" s="109">
        <f t="shared" si="0"/>
        <v>13</v>
      </c>
      <c r="I33" s="109">
        <v>10</v>
      </c>
      <c r="J33" s="111">
        <f t="shared" si="1"/>
        <v>9.5000000000000001E-2</v>
      </c>
      <c r="K33" s="112">
        <v>1363883</v>
      </c>
      <c r="L33" s="112">
        <v>966766.85</v>
      </c>
      <c r="M33" s="121">
        <v>0.47</v>
      </c>
      <c r="N33" s="112">
        <f t="shared" si="2"/>
        <v>2004908.01</v>
      </c>
      <c r="O33" s="112">
        <f t="shared" si="3"/>
        <v>2476061.3923500003</v>
      </c>
      <c r="P33" s="114">
        <f t="shared" si="4"/>
        <v>100245.4005</v>
      </c>
      <c r="Q33" s="115">
        <f t="shared" si="5"/>
        <v>100245.4005</v>
      </c>
    </row>
    <row r="34" spans="2:17" x14ac:dyDescent="0.25">
      <c r="B34" s="120">
        <v>29</v>
      </c>
      <c r="C34" s="109" t="s">
        <v>6462</v>
      </c>
      <c r="D34" s="109">
        <v>1200003470</v>
      </c>
      <c r="E34" s="108" t="s">
        <v>2107</v>
      </c>
      <c r="F34" s="109">
        <v>2008</v>
      </c>
      <c r="G34" s="110">
        <v>44389</v>
      </c>
      <c r="H34" s="109">
        <f t="shared" si="0"/>
        <v>13</v>
      </c>
      <c r="I34" s="109">
        <v>15</v>
      </c>
      <c r="J34" s="111">
        <f t="shared" si="1"/>
        <v>6.3333333333333325E-2</v>
      </c>
      <c r="K34" s="112">
        <v>794786.66</v>
      </c>
      <c r="L34" s="112">
        <v>1</v>
      </c>
      <c r="M34" s="121">
        <v>0</v>
      </c>
      <c r="N34" s="112">
        <f t="shared" si="2"/>
        <v>794786.66</v>
      </c>
      <c r="O34" s="112">
        <f t="shared" si="3"/>
        <v>654374.35006666661</v>
      </c>
      <c r="P34" s="114">
        <f t="shared" si="4"/>
        <v>140412.30993333342</v>
      </c>
      <c r="Q34" s="115">
        <f t="shared" si="5"/>
        <v>126371.07894000008</v>
      </c>
    </row>
    <row r="35" spans="2:17" x14ac:dyDescent="0.25">
      <c r="B35" s="120">
        <v>30</v>
      </c>
      <c r="C35" s="109" t="s">
        <v>6462</v>
      </c>
      <c r="D35" s="109">
        <v>1200003610</v>
      </c>
      <c r="E35" s="108" t="s">
        <v>2108</v>
      </c>
      <c r="F35" s="109">
        <v>2008</v>
      </c>
      <c r="G35" s="110">
        <v>44389</v>
      </c>
      <c r="H35" s="109">
        <f t="shared" si="0"/>
        <v>13</v>
      </c>
      <c r="I35" s="109">
        <v>15</v>
      </c>
      <c r="J35" s="111">
        <f t="shared" si="1"/>
        <v>6.3333333333333325E-2</v>
      </c>
      <c r="K35" s="112">
        <v>721617.79</v>
      </c>
      <c r="L35" s="112">
        <v>1</v>
      </c>
      <c r="M35" s="121">
        <v>0</v>
      </c>
      <c r="N35" s="112">
        <f t="shared" si="2"/>
        <v>721617.79</v>
      </c>
      <c r="O35" s="112">
        <f t="shared" si="3"/>
        <v>594131.98043333332</v>
      </c>
      <c r="P35" s="114">
        <f t="shared" si="4"/>
        <v>127485.80956666672</v>
      </c>
      <c r="Q35" s="115">
        <f t="shared" si="5"/>
        <v>114737.22861000005</v>
      </c>
    </row>
    <row r="36" spans="2:17" x14ac:dyDescent="0.25">
      <c r="B36" s="120">
        <v>31</v>
      </c>
      <c r="C36" s="109" t="s">
        <v>6462</v>
      </c>
      <c r="D36" s="109">
        <v>1200003520</v>
      </c>
      <c r="E36" s="108" t="s">
        <v>2109</v>
      </c>
      <c r="F36" s="109">
        <v>2008</v>
      </c>
      <c r="G36" s="110">
        <v>44389</v>
      </c>
      <c r="H36" s="109">
        <f t="shared" si="0"/>
        <v>13</v>
      </c>
      <c r="I36" s="109">
        <v>15</v>
      </c>
      <c r="J36" s="111">
        <f t="shared" si="1"/>
        <v>6.3333333333333325E-2</v>
      </c>
      <c r="K36" s="112">
        <v>708132.08</v>
      </c>
      <c r="L36" s="112">
        <v>1</v>
      </c>
      <c r="M36" s="121">
        <v>0</v>
      </c>
      <c r="N36" s="112">
        <f t="shared" si="2"/>
        <v>708132.08</v>
      </c>
      <c r="O36" s="112">
        <f t="shared" si="3"/>
        <v>583028.74586666655</v>
      </c>
      <c r="P36" s="114">
        <f t="shared" si="4"/>
        <v>125103.33413333341</v>
      </c>
      <c r="Q36" s="115">
        <f t="shared" si="5"/>
        <v>112593.00072000007</v>
      </c>
    </row>
    <row r="37" spans="2:17" x14ac:dyDescent="0.25">
      <c r="B37" s="120">
        <v>32</v>
      </c>
      <c r="C37" s="109" t="s">
        <v>6462</v>
      </c>
      <c r="D37" s="109">
        <v>1200029780</v>
      </c>
      <c r="E37" s="108" t="s">
        <v>2110</v>
      </c>
      <c r="F37" s="109">
        <v>2008</v>
      </c>
      <c r="G37" s="110">
        <v>44389</v>
      </c>
      <c r="H37" s="109">
        <f t="shared" si="0"/>
        <v>13</v>
      </c>
      <c r="I37" s="109">
        <v>15</v>
      </c>
      <c r="J37" s="111">
        <f t="shared" si="1"/>
        <v>6.3333333333333325E-2</v>
      </c>
      <c r="K37" s="112">
        <v>591673.49</v>
      </c>
      <c r="L37" s="112">
        <v>1</v>
      </c>
      <c r="M37" s="121">
        <v>0</v>
      </c>
      <c r="N37" s="112">
        <f t="shared" si="2"/>
        <v>591673.49</v>
      </c>
      <c r="O37" s="112">
        <f t="shared" si="3"/>
        <v>487144.5067666666</v>
      </c>
      <c r="P37" s="114">
        <f t="shared" si="4"/>
        <v>104528.98323333339</v>
      </c>
      <c r="Q37" s="115">
        <f t="shared" si="5"/>
        <v>94076.084910000049</v>
      </c>
    </row>
    <row r="38" spans="2:17" x14ac:dyDescent="0.25">
      <c r="B38" s="120">
        <v>33</v>
      </c>
      <c r="C38" s="109" t="s">
        <v>6462</v>
      </c>
      <c r="D38" s="109">
        <v>1200003500</v>
      </c>
      <c r="E38" s="108" t="s">
        <v>2111</v>
      </c>
      <c r="F38" s="109">
        <v>2008</v>
      </c>
      <c r="G38" s="110">
        <v>44389</v>
      </c>
      <c r="H38" s="109">
        <f t="shared" si="0"/>
        <v>13</v>
      </c>
      <c r="I38" s="109">
        <v>15</v>
      </c>
      <c r="J38" s="111">
        <f t="shared" si="1"/>
        <v>6.3333333333333325E-2</v>
      </c>
      <c r="K38" s="112">
        <v>479874.43</v>
      </c>
      <c r="L38" s="112">
        <v>1</v>
      </c>
      <c r="M38" s="121">
        <v>0</v>
      </c>
      <c r="N38" s="112">
        <f t="shared" si="2"/>
        <v>479874.43</v>
      </c>
      <c r="O38" s="112">
        <f t="shared" si="3"/>
        <v>395096.61403333326</v>
      </c>
      <c r="P38" s="114">
        <f t="shared" si="4"/>
        <v>84777.815966666734</v>
      </c>
      <c r="Q38" s="115">
        <f t="shared" si="5"/>
        <v>76300.034370000067</v>
      </c>
    </row>
    <row r="39" spans="2:17" x14ac:dyDescent="0.25">
      <c r="B39" s="120">
        <v>34</v>
      </c>
      <c r="C39" s="109" t="s">
        <v>6462</v>
      </c>
      <c r="D39" s="109">
        <v>1200003480</v>
      </c>
      <c r="E39" s="108" t="s">
        <v>2112</v>
      </c>
      <c r="F39" s="109">
        <v>2008</v>
      </c>
      <c r="G39" s="110">
        <v>44389</v>
      </c>
      <c r="H39" s="109">
        <f t="shared" si="0"/>
        <v>13</v>
      </c>
      <c r="I39" s="109">
        <v>15</v>
      </c>
      <c r="J39" s="111">
        <f t="shared" si="1"/>
        <v>6.3333333333333325E-2</v>
      </c>
      <c r="K39" s="112">
        <v>345116.08</v>
      </c>
      <c r="L39" s="112">
        <v>1</v>
      </c>
      <c r="M39" s="121">
        <v>0</v>
      </c>
      <c r="N39" s="112">
        <f t="shared" si="2"/>
        <v>345116.08</v>
      </c>
      <c r="O39" s="112">
        <f t="shared" si="3"/>
        <v>284145.57253333332</v>
      </c>
      <c r="P39" s="114">
        <f t="shared" si="4"/>
        <v>60970.507466666691</v>
      </c>
      <c r="Q39" s="115">
        <f t="shared" si="5"/>
        <v>54873.456720000024</v>
      </c>
    </row>
    <row r="40" spans="2:17" x14ac:dyDescent="0.25">
      <c r="B40" s="120">
        <v>35</v>
      </c>
      <c r="C40" s="109" t="s">
        <v>6462</v>
      </c>
      <c r="D40" s="109">
        <v>1200029770</v>
      </c>
      <c r="E40" s="108" t="s">
        <v>2113</v>
      </c>
      <c r="F40" s="109">
        <v>2008</v>
      </c>
      <c r="G40" s="110">
        <v>44389</v>
      </c>
      <c r="H40" s="109">
        <f t="shared" si="0"/>
        <v>13</v>
      </c>
      <c r="I40" s="109">
        <v>15</v>
      </c>
      <c r="J40" s="111">
        <f t="shared" si="1"/>
        <v>6.3333333333333325E-2</v>
      </c>
      <c r="K40" s="112">
        <v>307298.06</v>
      </c>
      <c r="L40" s="112">
        <v>1</v>
      </c>
      <c r="M40" s="121">
        <v>0</v>
      </c>
      <c r="N40" s="112">
        <f t="shared" si="2"/>
        <v>307298.06</v>
      </c>
      <c r="O40" s="112">
        <f t="shared" si="3"/>
        <v>253008.73606666664</v>
      </c>
      <c r="P40" s="114">
        <f t="shared" si="4"/>
        <v>54289.323933333362</v>
      </c>
      <c r="Q40" s="115">
        <f t="shared" si="5"/>
        <v>48860.391540000026</v>
      </c>
    </row>
    <row r="41" spans="2:17" x14ac:dyDescent="0.25">
      <c r="B41" s="120">
        <v>36</v>
      </c>
      <c r="C41" s="109" t="s">
        <v>6462</v>
      </c>
      <c r="D41" s="109">
        <v>1200033020</v>
      </c>
      <c r="E41" s="108" t="s">
        <v>2114</v>
      </c>
      <c r="F41" s="109">
        <v>2008</v>
      </c>
      <c r="G41" s="110">
        <v>44389</v>
      </c>
      <c r="H41" s="109">
        <f t="shared" si="0"/>
        <v>13</v>
      </c>
      <c r="I41" s="109">
        <v>15</v>
      </c>
      <c r="J41" s="111">
        <f t="shared" si="1"/>
        <v>6.3333333333333325E-2</v>
      </c>
      <c r="K41" s="112">
        <v>282500</v>
      </c>
      <c r="L41" s="112">
        <v>1</v>
      </c>
      <c r="M41" s="121">
        <v>0</v>
      </c>
      <c r="N41" s="112">
        <f t="shared" si="2"/>
        <v>282500</v>
      </c>
      <c r="O41" s="112">
        <f t="shared" si="3"/>
        <v>232591.66666666666</v>
      </c>
      <c r="P41" s="114">
        <f t="shared" si="4"/>
        <v>49908.333333333343</v>
      </c>
      <c r="Q41" s="115">
        <f t="shared" si="5"/>
        <v>44917.500000000007</v>
      </c>
    </row>
    <row r="42" spans="2:17" x14ac:dyDescent="0.25">
      <c r="B42" s="120">
        <v>37</v>
      </c>
      <c r="C42" s="109" t="s">
        <v>6462</v>
      </c>
      <c r="D42" s="109">
        <v>1200003530</v>
      </c>
      <c r="E42" s="108" t="s">
        <v>2115</v>
      </c>
      <c r="F42" s="109">
        <v>2008</v>
      </c>
      <c r="G42" s="110">
        <v>44389</v>
      </c>
      <c r="H42" s="109">
        <f t="shared" si="0"/>
        <v>13</v>
      </c>
      <c r="I42" s="109">
        <v>15</v>
      </c>
      <c r="J42" s="111">
        <f t="shared" si="1"/>
        <v>6.3333333333333325E-2</v>
      </c>
      <c r="K42" s="112">
        <v>258072.66</v>
      </c>
      <c r="L42" s="112">
        <v>1</v>
      </c>
      <c r="M42" s="121">
        <v>0</v>
      </c>
      <c r="N42" s="112">
        <f t="shared" si="2"/>
        <v>258072.66</v>
      </c>
      <c r="O42" s="112">
        <f t="shared" si="3"/>
        <v>212479.82339999999</v>
      </c>
      <c r="P42" s="114">
        <f t="shared" si="4"/>
        <v>45592.83660000001</v>
      </c>
      <c r="Q42" s="115">
        <f t="shared" si="5"/>
        <v>41033.552940000009</v>
      </c>
    </row>
    <row r="43" spans="2:17" x14ac:dyDescent="0.25">
      <c r="B43" s="120">
        <v>38</v>
      </c>
      <c r="C43" s="109" t="s">
        <v>6462</v>
      </c>
      <c r="D43" s="109">
        <v>1200033010</v>
      </c>
      <c r="E43" s="108" t="s">
        <v>2116</v>
      </c>
      <c r="F43" s="109">
        <v>2008</v>
      </c>
      <c r="G43" s="110">
        <v>44389</v>
      </c>
      <c r="H43" s="109">
        <f t="shared" si="0"/>
        <v>13</v>
      </c>
      <c r="I43" s="109">
        <v>15</v>
      </c>
      <c r="J43" s="111">
        <f t="shared" si="1"/>
        <v>6.3333333333333325E-2</v>
      </c>
      <c r="K43" s="112">
        <v>179000</v>
      </c>
      <c r="L43" s="112">
        <v>1</v>
      </c>
      <c r="M43" s="121">
        <v>0</v>
      </c>
      <c r="N43" s="112">
        <f t="shared" si="2"/>
        <v>179000</v>
      </c>
      <c r="O43" s="112">
        <f t="shared" si="3"/>
        <v>147376.66666666666</v>
      </c>
      <c r="P43" s="114">
        <f t="shared" si="4"/>
        <v>31623.333333333343</v>
      </c>
      <c r="Q43" s="115">
        <f t="shared" si="5"/>
        <v>28461.000000000011</v>
      </c>
    </row>
    <row r="44" spans="2:17" x14ac:dyDescent="0.25">
      <c r="B44" s="120">
        <v>39</v>
      </c>
      <c r="C44" s="109" t="s">
        <v>6462</v>
      </c>
      <c r="D44" s="109">
        <v>1200003550</v>
      </c>
      <c r="E44" s="108" t="s">
        <v>2117</v>
      </c>
      <c r="F44" s="109">
        <v>2008</v>
      </c>
      <c r="G44" s="110">
        <v>44389</v>
      </c>
      <c r="H44" s="109">
        <f t="shared" si="0"/>
        <v>13</v>
      </c>
      <c r="I44" s="109">
        <v>15</v>
      </c>
      <c r="J44" s="111">
        <f t="shared" si="1"/>
        <v>6.3333333333333325E-2</v>
      </c>
      <c r="K44" s="112">
        <v>141167.95000000001</v>
      </c>
      <c r="L44" s="112">
        <v>1</v>
      </c>
      <c r="M44" s="121">
        <v>0</v>
      </c>
      <c r="N44" s="112">
        <f t="shared" si="2"/>
        <v>141167.95000000001</v>
      </c>
      <c r="O44" s="112">
        <f t="shared" si="3"/>
        <v>116228.27883333333</v>
      </c>
      <c r="P44" s="114">
        <f t="shared" si="4"/>
        <v>24939.671166666682</v>
      </c>
      <c r="Q44" s="115">
        <f t="shared" si="5"/>
        <v>22445.704050000015</v>
      </c>
    </row>
    <row r="45" spans="2:17" x14ac:dyDescent="0.25">
      <c r="B45" s="120">
        <v>40</v>
      </c>
      <c r="C45" s="109" t="s">
        <v>6462</v>
      </c>
      <c r="D45" s="109">
        <v>1200033000</v>
      </c>
      <c r="E45" s="108" t="s">
        <v>2118</v>
      </c>
      <c r="F45" s="109">
        <v>2008</v>
      </c>
      <c r="G45" s="110">
        <v>44389</v>
      </c>
      <c r="H45" s="109">
        <f t="shared" si="0"/>
        <v>13</v>
      </c>
      <c r="I45" s="109">
        <v>15</v>
      </c>
      <c r="J45" s="111">
        <f t="shared" si="1"/>
        <v>6.3333333333333325E-2</v>
      </c>
      <c r="K45" s="112">
        <v>111948</v>
      </c>
      <c r="L45" s="112">
        <v>1</v>
      </c>
      <c r="M45" s="121">
        <v>0</v>
      </c>
      <c r="N45" s="112">
        <f t="shared" si="2"/>
        <v>111948</v>
      </c>
      <c r="O45" s="112">
        <f t="shared" si="3"/>
        <v>92170.51999999999</v>
      </c>
      <c r="P45" s="114">
        <f t="shared" si="4"/>
        <v>19777.48000000001</v>
      </c>
      <c r="Q45" s="115">
        <f t="shared" si="5"/>
        <v>17799.732000000011</v>
      </c>
    </row>
    <row r="46" spans="2:17" x14ac:dyDescent="0.25">
      <c r="B46" s="120">
        <v>41</v>
      </c>
      <c r="C46" s="109" t="s">
        <v>6462</v>
      </c>
      <c r="D46" s="109">
        <v>1200032950</v>
      </c>
      <c r="E46" s="108" t="s">
        <v>2119</v>
      </c>
      <c r="F46" s="109">
        <v>2008</v>
      </c>
      <c r="G46" s="110">
        <v>44389</v>
      </c>
      <c r="H46" s="109">
        <f t="shared" si="0"/>
        <v>13</v>
      </c>
      <c r="I46" s="109">
        <v>15</v>
      </c>
      <c r="J46" s="111">
        <f t="shared" si="1"/>
        <v>6.3333333333333325E-2</v>
      </c>
      <c r="K46" s="112">
        <v>110200</v>
      </c>
      <c r="L46" s="112">
        <v>1</v>
      </c>
      <c r="M46" s="121">
        <v>0</v>
      </c>
      <c r="N46" s="112">
        <f t="shared" si="2"/>
        <v>110200</v>
      </c>
      <c r="O46" s="112">
        <f t="shared" si="3"/>
        <v>90731.333333333328</v>
      </c>
      <c r="P46" s="114">
        <f t="shared" si="4"/>
        <v>19468.666666666672</v>
      </c>
      <c r="Q46" s="115">
        <f t="shared" si="5"/>
        <v>17521.800000000007</v>
      </c>
    </row>
    <row r="47" spans="2:17" x14ac:dyDescent="0.25">
      <c r="B47" s="120">
        <v>42</v>
      </c>
      <c r="C47" s="109" t="s">
        <v>6462</v>
      </c>
      <c r="D47" s="109">
        <v>1200003540</v>
      </c>
      <c r="E47" s="108" t="s">
        <v>2120</v>
      </c>
      <c r="F47" s="109">
        <v>2008</v>
      </c>
      <c r="G47" s="110">
        <v>44389</v>
      </c>
      <c r="H47" s="109">
        <f t="shared" si="0"/>
        <v>13</v>
      </c>
      <c r="I47" s="109">
        <v>15</v>
      </c>
      <c r="J47" s="111">
        <f t="shared" si="1"/>
        <v>6.3333333333333325E-2</v>
      </c>
      <c r="K47" s="112">
        <v>101363.5</v>
      </c>
      <c r="L47" s="112">
        <v>1</v>
      </c>
      <c r="M47" s="121">
        <v>0</v>
      </c>
      <c r="N47" s="112">
        <f t="shared" si="2"/>
        <v>101363.5</v>
      </c>
      <c r="O47" s="112">
        <f t="shared" si="3"/>
        <v>83455.948333333319</v>
      </c>
      <c r="P47" s="114">
        <f t="shared" si="4"/>
        <v>17907.551666666681</v>
      </c>
      <c r="Q47" s="115">
        <f t="shared" si="5"/>
        <v>16116.796500000013</v>
      </c>
    </row>
    <row r="48" spans="2:17" x14ac:dyDescent="0.25">
      <c r="B48" s="120">
        <v>43</v>
      </c>
      <c r="C48" s="109" t="s">
        <v>6462</v>
      </c>
      <c r="D48" s="109">
        <v>1200003570</v>
      </c>
      <c r="E48" s="108" t="s">
        <v>2121</v>
      </c>
      <c r="F48" s="109">
        <v>2008</v>
      </c>
      <c r="G48" s="110">
        <v>44389</v>
      </c>
      <c r="H48" s="109">
        <f t="shared" si="0"/>
        <v>13</v>
      </c>
      <c r="I48" s="109">
        <v>15</v>
      </c>
      <c r="J48" s="111">
        <f t="shared" si="1"/>
        <v>6.3333333333333325E-2</v>
      </c>
      <c r="K48" s="112">
        <v>90442.13</v>
      </c>
      <c r="L48" s="112">
        <v>1</v>
      </c>
      <c r="M48" s="121">
        <v>0</v>
      </c>
      <c r="N48" s="112">
        <f t="shared" si="2"/>
        <v>90442.13</v>
      </c>
      <c r="O48" s="112">
        <f t="shared" si="3"/>
        <v>74464.020366666664</v>
      </c>
      <c r="P48" s="114">
        <f t="shared" si="4"/>
        <v>15978.109633333341</v>
      </c>
      <c r="Q48" s="115">
        <f t="shared" si="5"/>
        <v>14380.298670000007</v>
      </c>
    </row>
    <row r="49" spans="2:17" x14ac:dyDescent="0.25">
      <c r="B49" s="120">
        <v>44</v>
      </c>
      <c r="C49" s="109" t="s">
        <v>6462</v>
      </c>
      <c r="D49" s="109">
        <v>1200003440</v>
      </c>
      <c r="E49" s="108" t="s">
        <v>2122</v>
      </c>
      <c r="F49" s="109">
        <v>2008</v>
      </c>
      <c r="G49" s="110">
        <v>44389</v>
      </c>
      <c r="H49" s="109">
        <f t="shared" si="0"/>
        <v>13</v>
      </c>
      <c r="I49" s="109">
        <v>10</v>
      </c>
      <c r="J49" s="111">
        <f t="shared" si="1"/>
        <v>9.5000000000000001E-2</v>
      </c>
      <c r="K49" s="112">
        <v>87735.17</v>
      </c>
      <c r="L49" s="112">
        <v>1</v>
      </c>
      <c r="M49" s="121">
        <v>0</v>
      </c>
      <c r="N49" s="112">
        <f t="shared" si="2"/>
        <v>87735.17</v>
      </c>
      <c r="O49" s="112">
        <f t="shared" si="3"/>
        <v>108352.93495000001</v>
      </c>
      <c r="P49" s="114">
        <f t="shared" si="4"/>
        <v>4386.7584999999999</v>
      </c>
      <c r="Q49" s="115">
        <f t="shared" si="5"/>
        <v>4386.7584999999999</v>
      </c>
    </row>
    <row r="50" spans="2:17" x14ac:dyDescent="0.25">
      <c r="B50" s="120">
        <v>45</v>
      </c>
      <c r="C50" s="109" t="s">
        <v>6462</v>
      </c>
      <c r="D50" s="109">
        <v>1200032970</v>
      </c>
      <c r="E50" s="108" t="s">
        <v>2123</v>
      </c>
      <c r="F50" s="109">
        <v>2008</v>
      </c>
      <c r="G50" s="110">
        <v>44389</v>
      </c>
      <c r="H50" s="109">
        <f t="shared" si="0"/>
        <v>13</v>
      </c>
      <c r="I50" s="109">
        <v>15</v>
      </c>
      <c r="J50" s="111">
        <f t="shared" si="1"/>
        <v>6.3333333333333325E-2</v>
      </c>
      <c r="K50" s="112">
        <v>78600</v>
      </c>
      <c r="L50" s="112">
        <v>1</v>
      </c>
      <c r="M50" s="121">
        <v>0</v>
      </c>
      <c r="N50" s="112">
        <f t="shared" si="2"/>
        <v>78600</v>
      </c>
      <c r="O50" s="112">
        <f t="shared" si="3"/>
        <v>64713.999999999993</v>
      </c>
      <c r="P50" s="114">
        <f t="shared" si="4"/>
        <v>13886.000000000007</v>
      </c>
      <c r="Q50" s="115">
        <f t="shared" si="5"/>
        <v>12497.400000000007</v>
      </c>
    </row>
    <row r="51" spans="2:17" x14ac:dyDescent="0.25">
      <c r="B51" s="120">
        <v>46</v>
      </c>
      <c r="C51" s="109" t="s">
        <v>6462</v>
      </c>
      <c r="D51" s="109">
        <v>1200033460</v>
      </c>
      <c r="E51" s="108" t="s">
        <v>2124</v>
      </c>
      <c r="F51" s="109">
        <v>2008</v>
      </c>
      <c r="G51" s="110">
        <v>44389</v>
      </c>
      <c r="H51" s="109">
        <f t="shared" si="0"/>
        <v>13</v>
      </c>
      <c r="I51" s="109">
        <v>8</v>
      </c>
      <c r="J51" s="111">
        <f t="shared" si="1"/>
        <v>0.11874999999999999</v>
      </c>
      <c r="K51" s="112">
        <v>77345</v>
      </c>
      <c r="L51" s="112">
        <v>1</v>
      </c>
      <c r="M51" s="121">
        <v>0</v>
      </c>
      <c r="N51" s="112">
        <f t="shared" si="2"/>
        <v>77345</v>
      </c>
      <c r="O51" s="112">
        <f t="shared" si="3"/>
        <v>119401.34375</v>
      </c>
      <c r="P51" s="114">
        <f t="shared" si="4"/>
        <v>3867.25</v>
      </c>
      <c r="Q51" s="115">
        <f t="shared" si="5"/>
        <v>3867.25</v>
      </c>
    </row>
    <row r="52" spans="2:17" x14ac:dyDescent="0.25">
      <c r="B52" s="120">
        <v>47</v>
      </c>
      <c r="C52" s="109" t="s">
        <v>6462</v>
      </c>
      <c r="D52" s="109">
        <v>1200032960</v>
      </c>
      <c r="E52" s="108" t="s">
        <v>2118</v>
      </c>
      <c r="F52" s="109">
        <v>2008</v>
      </c>
      <c r="G52" s="110">
        <v>44389</v>
      </c>
      <c r="H52" s="109">
        <f t="shared" si="0"/>
        <v>13</v>
      </c>
      <c r="I52" s="109">
        <v>15</v>
      </c>
      <c r="J52" s="111">
        <f t="shared" si="1"/>
        <v>6.3333333333333325E-2</v>
      </c>
      <c r="K52" s="112">
        <v>70600</v>
      </c>
      <c r="L52" s="112">
        <v>1</v>
      </c>
      <c r="M52" s="121">
        <v>0</v>
      </c>
      <c r="N52" s="112">
        <f t="shared" si="2"/>
        <v>70600</v>
      </c>
      <c r="O52" s="112">
        <f t="shared" si="3"/>
        <v>58127.333333333328</v>
      </c>
      <c r="P52" s="114">
        <f t="shared" si="4"/>
        <v>12472.666666666672</v>
      </c>
      <c r="Q52" s="115">
        <f t="shared" si="5"/>
        <v>11225.400000000005</v>
      </c>
    </row>
    <row r="53" spans="2:17" x14ac:dyDescent="0.25">
      <c r="B53" s="120">
        <v>48</v>
      </c>
      <c r="C53" s="109" t="s">
        <v>6462</v>
      </c>
      <c r="D53" s="109">
        <v>1200011620</v>
      </c>
      <c r="E53" s="108" t="s">
        <v>2125</v>
      </c>
      <c r="F53" s="109">
        <v>2008</v>
      </c>
      <c r="G53" s="110">
        <v>44389</v>
      </c>
      <c r="H53" s="109">
        <f t="shared" si="0"/>
        <v>13</v>
      </c>
      <c r="I53" s="109">
        <v>15</v>
      </c>
      <c r="J53" s="111">
        <f t="shared" si="1"/>
        <v>6.3333333333333325E-2</v>
      </c>
      <c r="K53" s="112">
        <v>70000</v>
      </c>
      <c r="L53" s="112">
        <v>1</v>
      </c>
      <c r="M53" s="121">
        <v>0</v>
      </c>
      <c r="N53" s="112">
        <f t="shared" si="2"/>
        <v>70000</v>
      </c>
      <c r="O53" s="112">
        <f t="shared" si="3"/>
        <v>57633.333333333328</v>
      </c>
      <c r="P53" s="114">
        <f t="shared" si="4"/>
        <v>12366.666666666672</v>
      </c>
      <c r="Q53" s="115">
        <f t="shared" si="5"/>
        <v>11130.000000000005</v>
      </c>
    </row>
    <row r="54" spans="2:17" x14ac:dyDescent="0.25">
      <c r="B54" s="120">
        <v>49</v>
      </c>
      <c r="C54" s="109" t="s">
        <v>6462</v>
      </c>
      <c r="D54" s="109">
        <v>1200033470</v>
      </c>
      <c r="E54" s="108" t="s">
        <v>2126</v>
      </c>
      <c r="F54" s="109">
        <v>2008</v>
      </c>
      <c r="G54" s="110">
        <v>44389</v>
      </c>
      <c r="H54" s="109">
        <f t="shared" si="0"/>
        <v>13</v>
      </c>
      <c r="I54" s="109">
        <v>15</v>
      </c>
      <c r="J54" s="111">
        <f t="shared" si="1"/>
        <v>6.3333333333333325E-2</v>
      </c>
      <c r="K54" s="112">
        <v>63900</v>
      </c>
      <c r="L54" s="112">
        <v>1</v>
      </c>
      <c r="M54" s="121">
        <v>0</v>
      </c>
      <c r="N54" s="112">
        <f t="shared" si="2"/>
        <v>63900</v>
      </c>
      <c r="O54" s="112">
        <f t="shared" si="3"/>
        <v>52610.999999999993</v>
      </c>
      <c r="P54" s="114">
        <f t="shared" si="4"/>
        <v>11289.000000000007</v>
      </c>
      <c r="Q54" s="115">
        <f t="shared" si="5"/>
        <v>10160.100000000008</v>
      </c>
    </row>
    <row r="55" spans="2:17" x14ac:dyDescent="0.25">
      <c r="B55" s="120">
        <v>50</v>
      </c>
      <c r="C55" s="109" t="s">
        <v>6462</v>
      </c>
      <c r="D55" s="109">
        <v>1200032940</v>
      </c>
      <c r="E55" s="108" t="s">
        <v>2127</v>
      </c>
      <c r="F55" s="109">
        <v>2008</v>
      </c>
      <c r="G55" s="110">
        <v>44389</v>
      </c>
      <c r="H55" s="109">
        <f t="shared" si="0"/>
        <v>13</v>
      </c>
      <c r="I55" s="109">
        <v>15</v>
      </c>
      <c r="J55" s="111">
        <f t="shared" si="1"/>
        <v>6.3333333333333325E-2</v>
      </c>
      <c r="K55" s="112">
        <v>59500</v>
      </c>
      <c r="L55" s="112">
        <v>1</v>
      </c>
      <c r="M55" s="121">
        <v>0</v>
      </c>
      <c r="N55" s="112">
        <f t="shared" si="2"/>
        <v>59500</v>
      </c>
      <c r="O55" s="112">
        <f t="shared" si="3"/>
        <v>48988.333333333328</v>
      </c>
      <c r="P55" s="114">
        <f t="shared" si="4"/>
        <v>10511.666666666672</v>
      </c>
      <c r="Q55" s="115">
        <f t="shared" si="5"/>
        <v>9460.5000000000055</v>
      </c>
    </row>
    <row r="56" spans="2:17" x14ac:dyDescent="0.25">
      <c r="B56" s="120">
        <v>51</v>
      </c>
      <c r="C56" s="109" t="s">
        <v>6462</v>
      </c>
      <c r="D56" s="109">
        <v>1200033490</v>
      </c>
      <c r="E56" s="108" t="s">
        <v>1683</v>
      </c>
      <c r="F56" s="109">
        <v>2008</v>
      </c>
      <c r="G56" s="110">
        <v>44389</v>
      </c>
      <c r="H56" s="109">
        <f t="shared" si="0"/>
        <v>13</v>
      </c>
      <c r="I56" s="109">
        <v>15</v>
      </c>
      <c r="J56" s="111">
        <f t="shared" si="1"/>
        <v>6.3333333333333325E-2</v>
      </c>
      <c r="K56" s="112">
        <v>58050</v>
      </c>
      <c r="L56" s="112">
        <v>1</v>
      </c>
      <c r="M56" s="121">
        <v>0</v>
      </c>
      <c r="N56" s="112">
        <f t="shared" si="2"/>
        <v>58050</v>
      </c>
      <c r="O56" s="112">
        <f t="shared" si="3"/>
        <v>47794.499999999993</v>
      </c>
      <c r="P56" s="114">
        <f t="shared" si="4"/>
        <v>10255.500000000007</v>
      </c>
      <c r="Q56" s="115">
        <f t="shared" si="5"/>
        <v>9229.9500000000062</v>
      </c>
    </row>
    <row r="57" spans="2:17" x14ac:dyDescent="0.25">
      <c r="B57" s="120">
        <v>52</v>
      </c>
      <c r="C57" s="109" t="s">
        <v>6462</v>
      </c>
      <c r="D57" s="109">
        <v>1200032990</v>
      </c>
      <c r="E57" s="108" t="s">
        <v>2128</v>
      </c>
      <c r="F57" s="109">
        <v>2008</v>
      </c>
      <c r="G57" s="110">
        <v>44389</v>
      </c>
      <c r="H57" s="109">
        <f t="shared" si="0"/>
        <v>13</v>
      </c>
      <c r="I57" s="109">
        <v>15</v>
      </c>
      <c r="J57" s="111">
        <f t="shared" si="1"/>
        <v>6.3333333333333325E-2</v>
      </c>
      <c r="K57" s="112">
        <v>49462</v>
      </c>
      <c r="L57" s="112">
        <v>1</v>
      </c>
      <c r="M57" s="121">
        <v>0</v>
      </c>
      <c r="N57" s="112">
        <f t="shared" si="2"/>
        <v>49462</v>
      </c>
      <c r="O57" s="112">
        <f t="shared" si="3"/>
        <v>40723.713333333326</v>
      </c>
      <c r="P57" s="114">
        <f t="shared" si="4"/>
        <v>8738.2866666666741</v>
      </c>
      <c r="Q57" s="115">
        <f t="shared" si="5"/>
        <v>7864.4580000000069</v>
      </c>
    </row>
    <row r="58" spans="2:17" x14ac:dyDescent="0.25">
      <c r="B58" s="120">
        <v>53</v>
      </c>
      <c r="C58" s="109" t="s">
        <v>6462</v>
      </c>
      <c r="D58" s="109">
        <v>1200032930</v>
      </c>
      <c r="E58" s="108" t="s">
        <v>2129</v>
      </c>
      <c r="F58" s="109">
        <v>2008</v>
      </c>
      <c r="G58" s="110">
        <v>44389</v>
      </c>
      <c r="H58" s="109">
        <f t="shared" si="0"/>
        <v>13</v>
      </c>
      <c r="I58" s="109">
        <v>15</v>
      </c>
      <c r="J58" s="111">
        <f t="shared" si="1"/>
        <v>6.3333333333333325E-2</v>
      </c>
      <c r="K58" s="112">
        <v>42550</v>
      </c>
      <c r="L58" s="112">
        <v>1</v>
      </c>
      <c r="M58" s="121">
        <v>0</v>
      </c>
      <c r="N58" s="112">
        <f t="shared" si="2"/>
        <v>42550</v>
      </c>
      <c r="O58" s="112">
        <f t="shared" si="3"/>
        <v>35032.833333333328</v>
      </c>
      <c r="P58" s="114">
        <f t="shared" si="4"/>
        <v>7517.1666666666715</v>
      </c>
      <c r="Q58" s="115">
        <f t="shared" si="5"/>
        <v>6765.4500000000044</v>
      </c>
    </row>
    <row r="59" spans="2:17" x14ac:dyDescent="0.25">
      <c r="B59" s="120">
        <v>54</v>
      </c>
      <c r="C59" s="109" t="s">
        <v>6462</v>
      </c>
      <c r="D59" s="109">
        <v>1200034660</v>
      </c>
      <c r="E59" s="108" t="s">
        <v>2130</v>
      </c>
      <c r="F59" s="109">
        <v>2008</v>
      </c>
      <c r="G59" s="110">
        <v>44389</v>
      </c>
      <c r="H59" s="109">
        <f t="shared" si="0"/>
        <v>13</v>
      </c>
      <c r="I59" s="109">
        <v>15</v>
      </c>
      <c r="J59" s="111">
        <f t="shared" si="1"/>
        <v>6.3333333333333325E-2</v>
      </c>
      <c r="K59" s="112">
        <v>40275.839999999997</v>
      </c>
      <c r="L59" s="112">
        <v>1</v>
      </c>
      <c r="M59" s="121">
        <v>0</v>
      </c>
      <c r="N59" s="112">
        <f t="shared" si="2"/>
        <v>40275.839999999997</v>
      </c>
      <c r="O59" s="112">
        <f t="shared" si="3"/>
        <v>33160.441599999991</v>
      </c>
      <c r="P59" s="114">
        <f t="shared" si="4"/>
        <v>7115.3984000000055</v>
      </c>
      <c r="Q59" s="115">
        <f t="shared" si="5"/>
        <v>6403.8585600000051</v>
      </c>
    </row>
    <row r="60" spans="2:17" x14ac:dyDescent="0.25">
      <c r="B60" s="120">
        <v>55</v>
      </c>
      <c r="C60" s="109" t="s">
        <v>6462</v>
      </c>
      <c r="D60" s="109">
        <v>1200034650</v>
      </c>
      <c r="E60" s="108" t="s">
        <v>2131</v>
      </c>
      <c r="F60" s="109">
        <v>2008</v>
      </c>
      <c r="G60" s="110">
        <v>44389</v>
      </c>
      <c r="H60" s="109">
        <f t="shared" si="0"/>
        <v>13</v>
      </c>
      <c r="I60" s="109">
        <v>15</v>
      </c>
      <c r="J60" s="111">
        <f t="shared" si="1"/>
        <v>6.3333333333333325E-2</v>
      </c>
      <c r="K60" s="112">
        <v>38330.699999999997</v>
      </c>
      <c r="L60" s="112">
        <v>1</v>
      </c>
      <c r="M60" s="121">
        <v>0</v>
      </c>
      <c r="N60" s="112">
        <f t="shared" si="2"/>
        <v>38330.699999999997</v>
      </c>
      <c r="O60" s="112">
        <f t="shared" si="3"/>
        <v>31558.942999999996</v>
      </c>
      <c r="P60" s="114">
        <f t="shared" si="4"/>
        <v>6771.7570000000014</v>
      </c>
      <c r="Q60" s="115">
        <f t="shared" si="5"/>
        <v>6094.5813000000016</v>
      </c>
    </row>
    <row r="61" spans="2:17" x14ac:dyDescent="0.25">
      <c r="B61" s="120">
        <v>56</v>
      </c>
      <c r="C61" s="109" t="s">
        <v>6462</v>
      </c>
      <c r="D61" s="109">
        <v>1200032980</v>
      </c>
      <c r="E61" s="108" t="s">
        <v>2132</v>
      </c>
      <c r="F61" s="109">
        <v>2008</v>
      </c>
      <c r="G61" s="110">
        <v>44389</v>
      </c>
      <c r="H61" s="109">
        <f t="shared" si="0"/>
        <v>13</v>
      </c>
      <c r="I61" s="109">
        <v>15</v>
      </c>
      <c r="J61" s="111">
        <f t="shared" si="1"/>
        <v>6.3333333333333325E-2</v>
      </c>
      <c r="K61" s="112">
        <v>37072</v>
      </c>
      <c r="L61" s="112">
        <v>1</v>
      </c>
      <c r="M61" s="121">
        <v>0</v>
      </c>
      <c r="N61" s="112">
        <f t="shared" si="2"/>
        <v>37072</v>
      </c>
      <c r="O61" s="112">
        <f t="shared" si="3"/>
        <v>30522.613333333331</v>
      </c>
      <c r="P61" s="114">
        <f t="shared" si="4"/>
        <v>6549.386666666669</v>
      </c>
      <c r="Q61" s="115">
        <f t="shared" si="5"/>
        <v>5894.4480000000021</v>
      </c>
    </row>
    <row r="62" spans="2:17" x14ac:dyDescent="0.25">
      <c r="B62" s="120">
        <v>57</v>
      </c>
      <c r="C62" s="109" t="s">
        <v>6462</v>
      </c>
      <c r="D62" s="109">
        <v>1200003560</v>
      </c>
      <c r="E62" s="108" t="s">
        <v>2133</v>
      </c>
      <c r="F62" s="109">
        <v>2008</v>
      </c>
      <c r="G62" s="110">
        <v>44389</v>
      </c>
      <c r="H62" s="109">
        <f t="shared" si="0"/>
        <v>13</v>
      </c>
      <c r="I62" s="109">
        <v>15</v>
      </c>
      <c r="J62" s="111">
        <f t="shared" si="1"/>
        <v>6.3333333333333325E-2</v>
      </c>
      <c r="K62" s="112">
        <v>32662.15</v>
      </c>
      <c r="L62" s="112">
        <v>1</v>
      </c>
      <c r="M62" s="121">
        <v>0</v>
      </c>
      <c r="N62" s="112">
        <f t="shared" si="2"/>
        <v>32662.15</v>
      </c>
      <c r="O62" s="112">
        <f t="shared" si="3"/>
        <v>26891.836833333331</v>
      </c>
      <c r="P62" s="114">
        <f t="shared" si="4"/>
        <v>5770.3131666666704</v>
      </c>
      <c r="Q62" s="115">
        <f t="shared" si="5"/>
        <v>5193.2818500000039</v>
      </c>
    </row>
    <row r="63" spans="2:17" x14ac:dyDescent="0.25">
      <c r="B63" s="120">
        <v>58</v>
      </c>
      <c r="C63" s="109" t="s">
        <v>6462</v>
      </c>
      <c r="D63" s="109">
        <v>1200033480</v>
      </c>
      <c r="E63" s="108" t="s">
        <v>2134</v>
      </c>
      <c r="F63" s="109">
        <v>2008</v>
      </c>
      <c r="G63" s="110">
        <v>44389</v>
      </c>
      <c r="H63" s="109">
        <f t="shared" si="0"/>
        <v>13</v>
      </c>
      <c r="I63" s="109">
        <v>15</v>
      </c>
      <c r="J63" s="111">
        <f t="shared" si="1"/>
        <v>6.3333333333333325E-2</v>
      </c>
      <c r="K63" s="112">
        <v>27598</v>
      </c>
      <c r="L63" s="112">
        <v>1</v>
      </c>
      <c r="M63" s="121">
        <v>0</v>
      </c>
      <c r="N63" s="112">
        <f t="shared" si="2"/>
        <v>27598</v>
      </c>
      <c r="O63" s="112">
        <f t="shared" si="3"/>
        <v>22722.353333333333</v>
      </c>
      <c r="P63" s="114">
        <f t="shared" si="4"/>
        <v>4875.6466666666674</v>
      </c>
      <c r="Q63" s="115">
        <f t="shared" si="5"/>
        <v>4388.0820000000012</v>
      </c>
    </row>
    <row r="64" spans="2:17" x14ac:dyDescent="0.25">
      <c r="B64" s="120">
        <v>59</v>
      </c>
      <c r="C64" s="109" t="s">
        <v>6462</v>
      </c>
      <c r="D64" s="109">
        <v>1200037520</v>
      </c>
      <c r="E64" s="108" t="s">
        <v>2135</v>
      </c>
      <c r="F64" s="109">
        <v>2009</v>
      </c>
      <c r="G64" s="110">
        <v>44389</v>
      </c>
      <c r="H64" s="109">
        <f t="shared" si="0"/>
        <v>12</v>
      </c>
      <c r="I64" s="109">
        <v>15</v>
      </c>
      <c r="J64" s="111">
        <f t="shared" si="1"/>
        <v>6.3333333333333325E-2</v>
      </c>
      <c r="K64" s="112">
        <v>4103210.25</v>
      </c>
      <c r="L64" s="112">
        <v>1</v>
      </c>
      <c r="M64" s="121">
        <v>0</v>
      </c>
      <c r="N64" s="112">
        <f t="shared" si="2"/>
        <v>4103210.25</v>
      </c>
      <c r="O64" s="112">
        <f t="shared" si="3"/>
        <v>3118439.7899999996</v>
      </c>
      <c r="P64" s="114">
        <f t="shared" si="4"/>
        <v>984770.46000000043</v>
      </c>
      <c r="Q64" s="115">
        <f t="shared" si="5"/>
        <v>886293.41400000046</v>
      </c>
    </row>
    <row r="65" spans="2:17" x14ac:dyDescent="0.25">
      <c r="B65" s="120">
        <v>60</v>
      </c>
      <c r="C65" s="109" t="s">
        <v>6462</v>
      </c>
      <c r="D65" s="109">
        <v>1200039840</v>
      </c>
      <c r="E65" s="108" t="s">
        <v>2136</v>
      </c>
      <c r="F65" s="109">
        <v>2009</v>
      </c>
      <c r="G65" s="110">
        <v>44389</v>
      </c>
      <c r="H65" s="109">
        <f t="shared" si="0"/>
        <v>12</v>
      </c>
      <c r="I65" s="109">
        <v>15</v>
      </c>
      <c r="J65" s="111">
        <f t="shared" si="1"/>
        <v>6.3333333333333325E-2</v>
      </c>
      <c r="K65" s="112">
        <v>1364737</v>
      </c>
      <c r="L65" s="112">
        <v>1</v>
      </c>
      <c r="M65" s="121">
        <v>0</v>
      </c>
      <c r="N65" s="112">
        <f t="shared" si="2"/>
        <v>1364737</v>
      </c>
      <c r="O65" s="112">
        <f t="shared" si="3"/>
        <v>1037200.1199999999</v>
      </c>
      <c r="P65" s="114">
        <f t="shared" si="4"/>
        <v>327536.88000000012</v>
      </c>
      <c r="Q65" s="115">
        <f t="shared" si="5"/>
        <v>294783.1920000001</v>
      </c>
    </row>
    <row r="66" spans="2:17" x14ac:dyDescent="0.25">
      <c r="B66" s="120">
        <v>61</v>
      </c>
      <c r="C66" s="109" t="s">
        <v>6462</v>
      </c>
      <c r="D66" s="109">
        <v>1200037730</v>
      </c>
      <c r="E66" s="108" t="s">
        <v>2137</v>
      </c>
      <c r="F66" s="109">
        <v>2009</v>
      </c>
      <c r="G66" s="110">
        <v>44389</v>
      </c>
      <c r="H66" s="109">
        <f t="shared" si="0"/>
        <v>12</v>
      </c>
      <c r="I66" s="109">
        <v>15</v>
      </c>
      <c r="J66" s="111">
        <f t="shared" si="1"/>
        <v>6.3333333333333325E-2</v>
      </c>
      <c r="K66" s="112">
        <v>501480</v>
      </c>
      <c r="L66" s="112">
        <v>1</v>
      </c>
      <c r="M66" s="121">
        <v>0</v>
      </c>
      <c r="N66" s="112">
        <f t="shared" si="2"/>
        <v>501480</v>
      </c>
      <c r="O66" s="112">
        <f t="shared" si="3"/>
        <v>381124.79999999993</v>
      </c>
      <c r="P66" s="114">
        <f t="shared" si="4"/>
        <v>120355.20000000007</v>
      </c>
      <c r="Q66" s="115">
        <f t="shared" si="5"/>
        <v>108319.68000000007</v>
      </c>
    </row>
    <row r="67" spans="2:17" x14ac:dyDescent="0.25">
      <c r="B67" s="120">
        <v>62</v>
      </c>
      <c r="C67" s="109" t="s">
        <v>6462</v>
      </c>
      <c r="D67" s="109">
        <v>1200037480</v>
      </c>
      <c r="E67" s="108" t="s">
        <v>2138</v>
      </c>
      <c r="F67" s="109">
        <v>2009</v>
      </c>
      <c r="G67" s="110">
        <v>44389</v>
      </c>
      <c r="H67" s="109">
        <f t="shared" si="0"/>
        <v>12</v>
      </c>
      <c r="I67" s="109">
        <v>8</v>
      </c>
      <c r="J67" s="111">
        <f t="shared" si="1"/>
        <v>0.11874999999999999</v>
      </c>
      <c r="K67" s="112">
        <v>475315.18</v>
      </c>
      <c r="L67" s="112">
        <v>1</v>
      </c>
      <c r="M67" s="121">
        <v>0</v>
      </c>
      <c r="N67" s="112">
        <f t="shared" si="2"/>
        <v>475315.18</v>
      </c>
      <c r="O67" s="112">
        <f t="shared" si="3"/>
        <v>677324.1314999999</v>
      </c>
      <c r="P67" s="114">
        <f t="shared" si="4"/>
        <v>23765.759000000002</v>
      </c>
      <c r="Q67" s="115">
        <f t="shared" si="5"/>
        <v>23765.759000000002</v>
      </c>
    </row>
    <row r="68" spans="2:17" x14ac:dyDescent="0.25">
      <c r="B68" s="120">
        <v>63</v>
      </c>
      <c r="C68" s="109" t="s">
        <v>6462</v>
      </c>
      <c r="D68" s="109">
        <v>1200037500</v>
      </c>
      <c r="E68" s="108" t="s">
        <v>2139</v>
      </c>
      <c r="F68" s="109">
        <v>2009</v>
      </c>
      <c r="G68" s="110">
        <v>44389</v>
      </c>
      <c r="H68" s="109">
        <f t="shared" si="0"/>
        <v>12</v>
      </c>
      <c r="I68" s="109">
        <v>15</v>
      </c>
      <c r="J68" s="111">
        <f t="shared" si="1"/>
        <v>6.3333333333333325E-2</v>
      </c>
      <c r="K68" s="112">
        <v>279948.74</v>
      </c>
      <c r="L68" s="112">
        <v>1</v>
      </c>
      <c r="M68" s="121">
        <v>0</v>
      </c>
      <c r="N68" s="112">
        <f t="shared" si="2"/>
        <v>279948.74</v>
      </c>
      <c r="O68" s="112">
        <f t="shared" si="3"/>
        <v>212761.04239999998</v>
      </c>
      <c r="P68" s="114">
        <f t="shared" si="4"/>
        <v>67187.697600000014</v>
      </c>
      <c r="Q68" s="115">
        <f t="shared" si="5"/>
        <v>60468.927840000011</v>
      </c>
    </row>
    <row r="69" spans="2:17" x14ac:dyDescent="0.25">
      <c r="B69" s="120">
        <v>64</v>
      </c>
      <c r="C69" s="109" t="s">
        <v>6462</v>
      </c>
      <c r="D69" s="109">
        <v>1200037540</v>
      </c>
      <c r="E69" s="108" t="s">
        <v>2140</v>
      </c>
      <c r="F69" s="109">
        <v>2009</v>
      </c>
      <c r="G69" s="110">
        <v>44389</v>
      </c>
      <c r="H69" s="109">
        <f t="shared" si="0"/>
        <v>12</v>
      </c>
      <c r="I69" s="109">
        <v>15</v>
      </c>
      <c r="J69" s="111">
        <f t="shared" si="1"/>
        <v>6.3333333333333325E-2</v>
      </c>
      <c r="K69" s="112">
        <v>226183.93</v>
      </c>
      <c r="L69" s="112">
        <v>1</v>
      </c>
      <c r="M69" s="121">
        <v>0</v>
      </c>
      <c r="N69" s="112">
        <f t="shared" si="2"/>
        <v>226183.93</v>
      </c>
      <c r="O69" s="112">
        <f t="shared" si="3"/>
        <v>171899.78679999997</v>
      </c>
      <c r="P69" s="114">
        <f t="shared" si="4"/>
        <v>54284.14320000002</v>
      </c>
      <c r="Q69" s="115">
        <f t="shared" si="5"/>
        <v>48855.728880000017</v>
      </c>
    </row>
    <row r="70" spans="2:17" x14ac:dyDescent="0.25">
      <c r="B70" s="120">
        <v>65</v>
      </c>
      <c r="C70" s="109" t="s">
        <v>6462</v>
      </c>
      <c r="D70" s="109">
        <v>1200038830</v>
      </c>
      <c r="E70" s="108" t="s">
        <v>2141</v>
      </c>
      <c r="F70" s="109">
        <v>2009</v>
      </c>
      <c r="G70" s="110">
        <v>44389</v>
      </c>
      <c r="H70" s="109">
        <f t="shared" ref="H70:H133" si="6">YEAR(G70)-F70</f>
        <v>12</v>
      </c>
      <c r="I70" s="109">
        <v>15</v>
      </c>
      <c r="J70" s="111">
        <f t="shared" ref="J70:J133" si="7">(95/I70/100)</f>
        <v>6.3333333333333325E-2</v>
      </c>
      <c r="K70" s="112">
        <v>71438.13</v>
      </c>
      <c r="L70" s="112">
        <v>1</v>
      </c>
      <c r="M70" s="121">
        <v>0</v>
      </c>
      <c r="N70" s="112">
        <f t="shared" ref="N70:N133" si="8">K70*(1+M70)</f>
        <v>71438.13</v>
      </c>
      <c r="O70" s="112">
        <f t="shared" ref="O70:O133" si="9">H70*J70*N70</f>
        <v>54292.978799999997</v>
      </c>
      <c r="P70" s="114">
        <f t="shared" ref="P70" si="10">IF(N70-O70&lt;=0,5%*N70,N70-O70)</f>
        <v>17145.151200000008</v>
      </c>
      <c r="Q70" s="115">
        <f t="shared" ref="Q70" si="11">IF(P70=N70*5%,P70,P70*0.9)</f>
        <v>15430.636080000007</v>
      </c>
    </row>
    <row r="71" spans="2:17" x14ac:dyDescent="0.25">
      <c r="B71" s="120">
        <v>66</v>
      </c>
      <c r="C71" s="109" t="s">
        <v>6462</v>
      </c>
      <c r="D71" s="109">
        <v>1200042500</v>
      </c>
      <c r="E71" s="108" t="s">
        <v>2142</v>
      </c>
      <c r="F71" s="109">
        <v>2009</v>
      </c>
      <c r="G71" s="110">
        <v>44389</v>
      </c>
      <c r="H71" s="109">
        <f t="shared" si="6"/>
        <v>12</v>
      </c>
      <c r="I71" s="109">
        <v>8</v>
      </c>
      <c r="J71" s="111">
        <f t="shared" si="7"/>
        <v>0.11874999999999999</v>
      </c>
      <c r="K71" s="112">
        <v>64220</v>
      </c>
      <c r="L71" s="112">
        <v>1</v>
      </c>
      <c r="M71" s="121">
        <v>0</v>
      </c>
      <c r="N71" s="112">
        <f t="shared" si="8"/>
        <v>64220</v>
      </c>
      <c r="O71" s="112">
        <f t="shared" si="9"/>
        <v>91513.499999999985</v>
      </c>
      <c r="P71" s="114">
        <f t="shared" ref="P71:P134" si="12">IF(N71-O71&lt;=0,5%*N71,N71-O71)</f>
        <v>3211</v>
      </c>
      <c r="Q71" s="115">
        <f t="shared" ref="Q71:Q134" si="13">IF(P71=N71*5%,P71,P71*0.9)</f>
        <v>3211</v>
      </c>
    </row>
    <row r="72" spans="2:17" x14ac:dyDescent="0.25">
      <c r="B72" s="120">
        <v>67</v>
      </c>
      <c r="C72" s="109" t="s">
        <v>6462</v>
      </c>
      <c r="D72" s="109">
        <v>1200037510</v>
      </c>
      <c r="E72" s="108" t="s">
        <v>2143</v>
      </c>
      <c r="F72" s="109">
        <v>2009</v>
      </c>
      <c r="G72" s="110">
        <v>44389</v>
      </c>
      <c r="H72" s="109">
        <f t="shared" si="6"/>
        <v>12</v>
      </c>
      <c r="I72" s="109">
        <v>15</v>
      </c>
      <c r="J72" s="111">
        <f t="shared" si="7"/>
        <v>6.3333333333333325E-2</v>
      </c>
      <c r="K72" s="112">
        <v>53266.8</v>
      </c>
      <c r="L72" s="112">
        <v>1</v>
      </c>
      <c r="M72" s="121">
        <v>0</v>
      </c>
      <c r="N72" s="112">
        <f t="shared" si="8"/>
        <v>53266.8</v>
      </c>
      <c r="O72" s="112">
        <f t="shared" si="9"/>
        <v>40482.767999999996</v>
      </c>
      <c r="P72" s="114">
        <f t="shared" si="12"/>
        <v>12784.032000000007</v>
      </c>
      <c r="Q72" s="115">
        <f t="shared" si="13"/>
        <v>11505.628800000006</v>
      </c>
    </row>
    <row r="73" spans="2:17" x14ac:dyDescent="0.25">
      <c r="B73" s="120">
        <v>68</v>
      </c>
      <c r="C73" s="109" t="s">
        <v>6462</v>
      </c>
      <c r="D73" s="109">
        <v>1200043160</v>
      </c>
      <c r="E73" s="108" t="s">
        <v>2144</v>
      </c>
      <c r="F73" s="109">
        <v>2009</v>
      </c>
      <c r="G73" s="110">
        <v>44389</v>
      </c>
      <c r="H73" s="109">
        <f t="shared" si="6"/>
        <v>12</v>
      </c>
      <c r="I73" s="109">
        <v>15</v>
      </c>
      <c r="J73" s="111">
        <f t="shared" si="7"/>
        <v>6.3333333333333325E-2</v>
      </c>
      <c r="K73" s="112">
        <v>47327.94</v>
      </c>
      <c r="L73" s="112">
        <v>1</v>
      </c>
      <c r="M73" s="121">
        <v>0</v>
      </c>
      <c r="N73" s="112">
        <f t="shared" si="8"/>
        <v>47327.94</v>
      </c>
      <c r="O73" s="112">
        <f t="shared" si="9"/>
        <v>35969.234399999994</v>
      </c>
      <c r="P73" s="114">
        <f t="shared" si="12"/>
        <v>11358.705600000008</v>
      </c>
      <c r="Q73" s="115">
        <f t="shared" si="13"/>
        <v>10222.835040000007</v>
      </c>
    </row>
    <row r="74" spans="2:17" x14ac:dyDescent="0.25">
      <c r="B74" s="120">
        <v>69</v>
      </c>
      <c r="C74" s="109" t="s">
        <v>6462</v>
      </c>
      <c r="D74" s="109">
        <v>1200035310</v>
      </c>
      <c r="E74" s="108" t="s">
        <v>2145</v>
      </c>
      <c r="F74" s="109">
        <v>2009</v>
      </c>
      <c r="G74" s="110">
        <v>44389</v>
      </c>
      <c r="H74" s="109">
        <f t="shared" si="6"/>
        <v>12</v>
      </c>
      <c r="I74" s="109">
        <v>15</v>
      </c>
      <c r="J74" s="111">
        <f t="shared" si="7"/>
        <v>6.3333333333333325E-2</v>
      </c>
      <c r="K74" s="112">
        <v>34200</v>
      </c>
      <c r="L74" s="112">
        <v>6181.72</v>
      </c>
      <c r="M74" s="121">
        <v>0.38</v>
      </c>
      <c r="N74" s="112">
        <f t="shared" si="8"/>
        <v>47195.999999999993</v>
      </c>
      <c r="O74" s="112">
        <f t="shared" si="9"/>
        <v>35868.959999999992</v>
      </c>
      <c r="P74" s="114">
        <f t="shared" si="12"/>
        <v>11327.04</v>
      </c>
      <c r="Q74" s="115">
        <f t="shared" si="13"/>
        <v>10194.336000000001</v>
      </c>
    </row>
    <row r="75" spans="2:17" x14ac:dyDescent="0.25">
      <c r="B75" s="120">
        <v>70</v>
      </c>
      <c r="C75" s="109" t="s">
        <v>6462</v>
      </c>
      <c r="D75" s="109">
        <v>1200037530</v>
      </c>
      <c r="E75" s="108" t="s">
        <v>2146</v>
      </c>
      <c r="F75" s="109">
        <v>2009</v>
      </c>
      <c r="G75" s="110">
        <v>44389</v>
      </c>
      <c r="H75" s="109">
        <f t="shared" si="6"/>
        <v>12</v>
      </c>
      <c r="I75" s="109">
        <v>15</v>
      </c>
      <c r="J75" s="111">
        <f t="shared" si="7"/>
        <v>6.3333333333333325E-2</v>
      </c>
      <c r="K75" s="112">
        <v>32765.25</v>
      </c>
      <c r="L75" s="112">
        <v>1</v>
      </c>
      <c r="M75" s="121">
        <v>0</v>
      </c>
      <c r="N75" s="112">
        <f t="shared" si="8"/>
        <v>32765.25</v>
      </c>
      <c r="O75" s="112">
        <f t="shared" si="9"/>
        <v>24901.589999999997</v>
      </c>
      <c r="P75" s="114">
        <f t="shared" si="12"/>
        <v>7863.6600000000035</v>
      </c>
      <c r="Q75" s="115">
        <f t="shared" si="13"/>
        <v>7077.2940000000035</v>
      </c>
    </row>
    <row r="76" spans="2:17" x14ac:dyDescent="0.25">
      <c r="B76" s="120">
        <v>71</v>
      </c>
      <c r="C76" s="109" t="s">
        <v>6462</v>
      </c>
      <c r="D76" s="109">
        <v>1200042070</v>
      </c>
      <c r="E76" s="108" t="s">
        <v>2147</v>
      </c>
      <c r="F76" s="109">
        <v>2009</v>
      </c>
      <c r="G76" s="110">
        <v>44389</v>
      </c>
      <c r="H76" s="109">
        <f t="shared" si="6"/>
        <v>12</v>
      </c>
      <c r="I76" s="109">
        <v>15</v>
      </c>
      <c r="J76" s="111">
        <f t="shared" si="7"/>
        <v>6.3333333333333325E-2</v>
      </c>
      <c r="K76" s="112">
        <v>22500</v>
      </c>
      <c r="L76" s="112">
        <v>1</v>
      </c>
      <c r="M76" s="121">
        <v>0</v>
      </c>
      <c r="N76" s="112">
        <f t="shared" si="8"/>
        <v>22500</v>
      </c>
      <c r="O76" s="112">
        <f t="shared" si="9"/>
        <v>17099.999999999996</v>
      </c>
      <c r="P76" s="114">
        <f t="shared" si="12"/>
        <v>5400.0000000000036</v>
      </c>
      <c r="Q76" s="115">
        <f t="shared" si="13"/>
        <v>4860.0000000000036</v>
      </c>
    </row>
    <row r="77" spans="2:17" x14ac:dyDescent="0.25">
      <c r="B77" s="120">
        <v>72</v>
      </c>
      <c r="C77" s="109" t="s">
        <v>6462</v>
      </c>
      <c r="D77" s="109">
        <v>1200045580</v>
      </c>
      <c r="E77" s="108" t="s">
        <v>2148</v>
      </c>
      <c r="F77" s="109">
        <v>2010</v>
      </c>
      <c r="G77" s="110">
        <v>44389</v>
      </c>
      <c r="H77" s="109">
        <f t="shared" si="6"/>
        <v>11</v>
      </c>
      <c r="I77" s="109">
        <v>8</v>
      </c>
      <c r="J77" s="111">
        <f t="shared" si="7"/>
        <v>0.11874999999999999</v>
      </c>
      <c r="K77" s="112">
        <v>2725063</v>
      </c>
      <c r="L77" s="112">
        <v>1</v>
      </c>
      <c r="M77" s="121">
        <v>0</v>
      </c>
      <c r="N77" s="112">
        <f t="shared" si="8"/>
        <v>2725063</v>
      </c>
      <c r="O77" s="112">
        <f t="shared" si="9"/>
        <v>3559613.5437499997</v>
      </c>
      <c r="P77" s="114">
        <f t="shared" si="12"/>
        <v>136253.15</v>
      </c>
      <c r="Q77" s="115">
        <f t="shared" si="13"/>
        <v>136253.15</v>
      </c>
    </row>
    <row r="78" spans="2:17" x14ac:dyDescent="0.25">
      <c r="B78" s="120">
        <v>73</v>
      </c>
      <c r="C78" s="109" t="s">
        <v>6462</v>
      </c>
      <c r="D78" s="109">
        <v>1200045570</v>
      </c>
      <c r="E78" s="108" t="s">
        <v>2149</v>
      </c>
      <c r="F78" s="109">
        <v>2010</v>
      </c>
      <c r="G78" s="110">
        <v>44389</v>
      </c>
      <c r="H78" s="109">
        <f t="shared" si="6"/>
        <v>11</v>
      </c>
      <c r="I78" s="109">
        <v>15</v>
      </c>
      <c r="J78" s="111">
        <f t="shared" si="7"/>
        <v>6.3333333333333325E-2</v>
      </c>
      <c r="K78" s="112">
        <v>1399626.57</v>
      </c>
      <c r="L78" s="112">
        <v>1</v>
      </c>
      <c r="M78" s="121">
        <v>0</v>
      </c>
      <c r="N78" s="112">
        <f t="shared" si="8"/>
        <v>1399626.57</v>
      </c>
      <c r="O78" s="112">
        <f t="shared" si="9"/>
        <v>975073.17709999986</v>
      </c>
      <c r="P78" s="114">
        <f t="shared" si="12"/>
        <v>424553.39290000021</v>
      </c>
      <c r="Q78" s="115">
        <f t="shared" si="13"/>
        <v>382098.05361000018</v>
      </c>
    </row>
    <row r="79" spans="2:17" x14ac:dyDescent="0.25">
      <c r="B79" s="120">
        <v>74</v>
      </c>
      <c r="C79" s="109" t="s">
        <v>6462</v>
      </c>
      <c r="D79" s="109">
        <v>1200047670</v>
      </c>
      <c r="E79" s="108" t="s">
        <v>2150</v>
      </c>
      <c r="F79" s="109">
        <v>2010</v>
      </c>
      <c r="G79" s="110">
        <v>44389</v>
      </c>
      <c r="H79" s="109">
        <f t="shared" si="6"/>
        <v>11</v>
      </c>
      <c r="I79" s="109">
        <v>15</v>
      </c>
      <c r="J79" s="111">
        <f t="shared" si="7"/>
        <v>6.3333333333333325E-2</v>
      </c>
      <c r="K79" s="112">
        <v>415000</v>
      </c>
      <c r="L79" s="112">
        <v>1</v>
      </c>
      <c r="M79" s="121">
        <v>0</v>
      </c>
      <c r="N79" s="112">
        <f t="shared" si="8"/>
        <v>415000</v>
      </c>
      <c r="O79" s="112">
        <f t="shared" si="9"/>
        <v>289116.66666666663</v>
      </c>
      <c r="P79" s="114">
        <f t="shared" si="12"/>
        <v>125883.33333333337</v>
      </c>
      <c r="Q79" s="115">
        <f t="shared" si="13"/>
        <v>113295.00000000004</v>
      </c>
    </row>
    <row r="80" spans="2:17" x14ac:dyDescent="0.25">
      <c r="B80" s="120">
        <v>75</v>
      </c>
      <c r="C80" s="109" t="s">
        <v>6462</v>
      </c>
      <c r="D80" s="109">
        <v>1200045630</v>
      </c>
      <c r="E80" s="108" t="s">
        <v>2151</v>
      </c>
      <c r="F80" s="109">
        <v>2010</v>
      </c>
      <c r="G80" s="110">
        <v>44389</v>
      </c>
      <c r="H80" s="109">
        <f t="shared" si="6"/>
        <v>11</v>
      </c>
      <c r="I80" s="109">
        <v>15</v>
      </c>
      <c r="J80" s="111">
        <f t="shared" si="7"/>
        <v>6.3333333333333325E-2</v>
      </c>
      <c r="K80" s="112">
        <v>194348</v>
      </c>
      <c r="L80" s="112">
        <v>1</v>
      </c>
      <c r="M80" s="121">
        <v>0</v>
      </c>
      <c r="N80" s="112">
        <f t="shared" si="8"/>
        <v>194348</v>
      </c>
      <c r="O80" s="112">
        <f t="shared" si="9"/>
        <v>135395.77333333332</v>
      </c>
      <c r="P80" s="114">
        <f t="shared" si="12"/>
        <v>58952.226666666684</v>
      </c>
      <c r="Q80" s="115">
        <f t="shared" si="13"/>
        <v>53057.004000000015</v>
      </c>
    </row>
    <row r="81" spans="2:17" x14ac:dyDescent="0.25">
      <c r="B81" s="120">
        <v>76</v>
      </c>
      <c r="C81" s="109" t="s">
        <v>6462</v>
      </c>
      <c r="D81" s="109">
        <v>1200048390</v>
      </c>
      <c r="E81" s="108" t="s">
        <v>2152</v>
      </c>
      <c r="F81" s="109">
        <v>2010</v>
      </c>
      <c r="G81" s="110">
        <v>44389</v>
      </c>
      <c r="H81" s="109">
        <f t="shared" si="6"/>
        <v>11</v>
      </c>
      <c r="I81" s="109">
        <v>15</v>
      </c>
      <c r="J81" s="111">
        <f t="shared" si="7"/>
        <v>6.3333333333333325E-2</v>
      </c>
      <c r="K81" s="112">
        <v>132660</v>
      </c>
      <c r="L81" s="112">
        <v>1741.28</v>
      </c>
      <c r="M81" s="121">
        <v>0.38</v>
      </c>
      <c r="N81" s="112">
        <f t="shared" si="8"/>
        <v>183070.8</v>
      </c>
      <c r="O81" s="112">
        <f t="shared" si="9"/>
        <v>127539.32399999996</v>
      </c>
      <c r="P81" s="114">
        <f t="shared" si="12"/>
        <v>55531.476000000024</v>
      </c>
      <c r="Q81" s="115">
        <f t="shared" si="13"/>
        <v>49978.32840000002</v>
      </c>
    </row>
    <row r="82" spans="2:17" x14ac:dyDescent="0.25">
      <c r="B82" s="120">
        <v>77</v>
      </c>
      <c r="C82" s="109" t="s">
        <v>6462</v>
      </c>
      <c r="D82" s="109">
        <v>1200047630</v>
      </c>
      <c r="E82" s="108" t="s">
        <v>2153</v>
      </c>
      <c r="F82" s="109">
        <v>2010</v>
      </c>
      <c r="G82" s="110">
        <v>44389</v>
      </c>
      <c r="H82" s="109">
        <f t="shared" si="6"/>
        <v>11</v>
      </c>
      <c r="I82" s="109">
        <v>15</v>
      </c>
      <c r="J82" s="111">
        <f t="shared" si="7"/>
        <v>6.3333333333333325E-2</v>
      </c>
      <c r="K82" s="112">
        <v>103125</v>
      </c>
      <c r="L82" s="112">
        <v>1</v>
      </c>
      <c r="M82" s="121">
        <v>0</v>
      </c>
      <c r="N82" s="112">
        <f t="shared" si="8"/>
        <v>103125</v>
      </c>
      <c r="O82" s="112">
        <f t="shared" si="9"/>
        <v>71843.749999999985</v>
      </c>
      <c r="P82" s="114">
        <f t="shared" si="12"/>
        <v>31281.250000000015</v>
      </c>
      <c r="Q82" s="115">
        <f t="shared" si="13"/>
        <v>28153.125000000015</v>
      </c>
    </row>
    <row r="83" spans="2:17" x14ac:dyDescent="0.25">
      <c r="B83" s="120">
        <v>78</v>
      </c>
      <c r="C83" s="109" t="s">
        <v>6462</v>
      </c>
      <c r="D83" s="109">
        <v>1200046770</v>
      </c>
      <c r="E83" s="108" t="s">
        <v>2154</v>
      </c>
      <c r="F83" s="109">
        <v>2010</v>
      </c>
      <c r="G83" s="110">
        <v>44389</v>
      </c>
      <c r="H83" s="109">
        <f t="shared" si="6"/>
        <v>11</v>
      </c>
      <c r="I83" s="109">
        <v>15</v>
      </c>
      <c r="J83" s="111">
        <f t="shared" si="7"/>
        <v>6.3333333333333325E-2</v>
      </c>
      <c r="K83" s="112">
        <v>72000</v>
      </c>
      <c r="L83" s="112">
        <v>1</v>
      </c>
      <c r="M83" s="121">
        <v>0</v>
      </c>
      <c r="N83" s="112">
        <f t="shared" si="8"/>
        <v>72000</v>
      </c>
      <c r="O83" s="112">
        <f t="shared" si="9"/>
        <v>50159.999999999993</v>
      </c>
      <c r="P83" s="114">
        <f t="shared" si="12"/>
        <v>21840.000000000007</v>
      </c>
      <c r="Q83" s="115">
        <f t="shared" si="13"/>
        <v>19656.000000000007</v>
      </c>
    </row>
    <row r="84" spans="2:17" x14ac:dyDescent="0.25">
      <c r="B84" s="120">
        <v>79</v>
      </c>
      <c r="C84" s="109" t="s">
        <v>6462</v>
      </c>
      <c r="D84" s="109">
        <v>1200047030</v>
      </c>
      <c r="E84" s="108" t="s">
        <v>2155</v>
      </c>
      <c r="F84" s="109">
        <v>2010</v>
      </c>
      <c r="G84" s="110">
        <v>44389</v>
      </c>
      <c r="H84" s="109">
        <f t="shared" si="6"/>
        <v>11</v>
      </c>
      <c r="I84" s="109">
        <v>15</v>
      </c>
      <c r="J84" s="111">
        <f t="shared" si="7"/>
        <v>6.3333333333333325E-2</v>
      </c>
      <c r="K84" s="112">
        <v>69000</v>
      </c>
      <c r="L84" s="112">
        <v>1</v>
      </c>
      <c r="M84" s="121">
        <v>0</v>
      </c>
      <c r="N84" s="112">
        <f t="shared" si="8"/>
        <v>69000</v>
      </c>
      <c r="O84" s="112">
        <f t="shared" si="9"/>
        <v>48069.999999999993</v>
      </c>
      <c r="P84" s="114">
        <f t="shared" si="12"/>
        <v>20930.000000000007</v>
      </c>
      <c r="Q84" s="115">
        <f t="shared" si="13"/>
        <v>18837.000000000007</v>
      </c>
    </row>
    <row r="85" spans="2:17" x14ac:dyDescent="0.25">
      <c r="B85" s="120">
        <v>80</v>
      </c>
      <c r="C85" s="109" t="s">
        <v>6462</v>
      </c>
      <c r="D85" s="109">
        <v>1200044490</v>
      </c>
      <c r="E85" s="108" t="s">
        <v>2156</v>
      </c>
      <c r="F85" s="109">
        <v>2010</v>
      </c>
      <c r="G85" s="110">
        <v>44389</v>
      </c>
      <c r="H85" s="109">
        <f t="shared" si="6"/>
        <v>11</v>
      </c>
      <c r="I85" s="109">
        <v>15</v>
      </c>
      <c r="J85" s="111">
        <f t="shared" si="7"/>
        <v>6.3333333333333325E-2</v>
      </c>
      <c r="K85" s="112">
        <v>66000</v>
      </c>
      <c r="L85" s="112">
        <v>1</v>
      </c>
      <c r="M85" s="121">
        <v>0</v>
      </c>
      <c r="N85" s="112">
        <f t="shared" si="8"/>
        <v>66000</v>
      </c>
      <c r="O85" s="112">
        <f t="shared" si="9"/>
        <v>45979.999999999993</v>
      </c>
      <c r="P85" s="114">
        <f t="shared" si="12"/>
        <v>20020.000000000007</v>
      </c>
      <c r="Q85" s="115">
        <f t="shared" si="13"/>
        <v>18018.000000000007</v>
      </c>
    </row>
    <row r="86" spans="2:17" x14ac:dyDescent="0.25">
      <c r="B86" s="120">
        <v>81</v>
      </c>
      <c r="C86" s="109" t="s">
        <v>6462</v>
      </c>
      <c r="D86" s="109">
        <v>1200049020</v>
      </c>
      <c r="E86" s="108" t="s">
        <v>2157</v>
      </c>
      <c r="F86" s="109">
        <v>2010</v>
      </c>
      <c r="G86" s="110">
        <v>44389</v>
      </c>
      <c r="H86" s="109">
        <f t="shared" si="6"/>
        <v>11</v>
      </c>
      <c r="I86" s="109">
        <v>15</v>
      </c>
      <c r="J86" s="111">
        <f t="shared" si="7"/>
        <v>6.3333333333333325E-2</v>
      </c>
      <c r="K86" s="112">
        <v>32590</v>
      </c>
      <c r="L86" s="112">
        <v>1238.4100000000001</v>
      </c>
      <c r="M86" s="121">
        <v>0</v>
      </c>
      <c r="N86" s="112">
        <f t="shared" si="8"/>
        <v>32590</v>
      </c>
      <c r="O86" s="112">
        <f t="shared" si="9"/>
        <v>22704.366666666661</v>
      </c>
      <c r="P86" s="114">
        <f t="shared" si="12"/>
        <v>9885.6333333333387</v>
      </c>
      <c r="Q86" s="115">
        <f t="shared" si="13"/>
        <v>8897.0700000000052</v>
      </c>
    </row>
    <row r="87" spans="2:17" x14ac:dyDescent="0.25">
      <c r="B87" s="120">
        <v>82</v>
      </c>
      <c r="C87" s="109" t="s">
        <v>6462</v>
      </c>
      <c r="D87" s="109">
        <v>1200044980</v>
      </c>
      <c r="E87" s="108" t="s">
        <v>2158</v>
      </c>
      <c r="F87" s="109">
        <v>2010</v>
      </c>
      <c r="G87" s="110">
        <v>44389</v>
      </c>
      <c r="H87" s="109">
        <f t="shared" si="6"/>
        <v>11</v>
      </c>
      <c r="I87" s="109">
        <v>15</v>
      </c>
      <c r="J87" s="111">
        <f t="shared" si="7"/>
        <v>6.3333333333333325E-2</v>
      </c>
      <c r="K87" s="112">
        <v>19420</v>
      </c>
      <c r="L87" s="112">
        <v>1</v>
      </c>
      <c r="M87" s="121">
        <v>0</v>
      </c>
      <c r="N87" s="112">
        <f t="shared" si="8"/>
        <v>19420</v>
      </c>
      <c r="O87" s="112">
        <f t="shared" si="9"/>
        <v>13529.266666666665</v>
      </c>
      <c r="P87" s="114">
        <f t="shared" si="12"/>
        <v>5890.7333333333354</v>
      </c>
      <c r="Q87" s="115">
        <f t="shared" si="13"/>
        <v>5301.6600000000017</v>
      </c>
    </row>
    <row r="88" spans="2:17" x14ac:dyDescent="0.25">
      <c r="B88" s="120">
        <v>83</v>
      </c>
      <c r="C88" s="109" t="s">
        <v>6462</v>
      </c>
      <c r="D88" s="109">
        <v>1200062770</v>
      </c>
      <c r="E88" s="108" t="s">
        <v>2159</v>
      </c>
      <c r="F88" s="109">
        <v>2011</v>
      </c>
      <c r="G88" s="110">
        <v>44389</v>
      </c>
      <c r="H88" s="109">
        <f t="shared" si="6"/>
        <v>10</v>
      </c>
      <c r="I88" s="109">
        <v>15</v>
      </c>
      <c r="J88" s="111">
        <f t="shared" si="7"/>
        <v>6.3333333333333325E-2</v>
      </c>
      <c r="K88" s="112">
        <v>11162859.550000001</v>
      </c>
      <c r="L88" s="112">
        <v>2693257.27</v>
      </c>
      <c r="M88" s="121">
        <v>0.3</v>
      </c>
      <c r="N88" s="112">
        <f t="shared" si="8"/>
        <v>14511717.415000001</v>
      </c>
      <c r="O88" s="112">
        <f t="shared" si="9"/>
        <v>9190754.3628333341</v>
      </c>
      <c r="P88" s="114">
        <f t="shared" si="12"/>
        <v>5320963.0521666668</v>
      </c>
      <c r="Q88" s="115">
        <f t="shared" si="13"/>
        <v>4788866.7469500005</v>
      </c>
    </row>
    <row r="89" spans="2:17" x14ac:dyDescent="0.25">
      <c r="B89" s="120">
        <v>84</v>
      </c>
      <c r="C89" s="109" t="s">
        <v>6462</v>
      </c>
      <c r="D89" s="109">
        <v>1200062840</v>
      </c>
      <c r="E89" s="108" t="s">
        <v>2160</v>
      </c>
      <c r="F89" s="109">
        <v>2011</v>
      </c>
      <c r="G89" s="110">
        <v>44389</v>
      </c>
      <c r="H89" s="109">
        <f t="shared" si="6"/>
        <v>10</v>
      </c>
      <c r="I89" s="109">
        <v>10</v>
      </c>
      <c r="J89" s="111">
        <f t="shared" si="7"/>
        <v>9.5000000000000001E-2</v>
      </c>
      <c r="K89" s="112">
        <v>7199747.1600000001</v>
      </c>
      <c r="L89" s="112">
        <v>1739099.14</v>
      </c>
      <c r="M89" s="113">
        <v>0.24</v>
      </c>
      <c r="N89" s="112">
        <f t="shared" si="8"/>
        <v>8927686.4783999994</v>
      </c>
      <c r="O89" s="112">
        <f t="shared" si="9"/>
        <v>8481302.1544799991</v>
      </c>
      <c r="P89" s="114">
        <f t="shared" si="12"/>
        <v>446384.32392000034</v>
      </c>
      <c r="Q89" s="115">
        <f t="shared" si="13"/>
        <v>446384.32392000034</v>
      </c>
    </row>
    <row r="90" spans="2:17" x14ac:dyDescent="0.25">
      <c r="B90" s="120">
        <v>85</v>
      </c>
      <c r="C90" s="109" t="s">
        <v>6462</v>
      </c>
      <c r="D90" s="109">
        <v>1200062530</v>
      </c>
      <c r="E90" s="108" t="s">
        <v>2161</v>
      </c>
      <c r="F90" s="109">
        <v>2011</v>
      </c>
      <c r="G90" s="110">
        <v>44389</v>
      </c>
      <c r="H90" s="109">
        <f t="shared" si="6"/>
        <v>10</v>
      </c>
      <c r="I90" s="109">
        <v>15</v>
      </c>
      <c r="J90" s="111">
        <f t="shared" si="7"/>
        <v>6.3333333333333325E-2</v>
      </c>
      <c r="K90" s="112">
        <v>7027742.9900000002</v>
      </c>
      <c r="L90" s="112">
        <v>1710833.67</v>
      </c>
      <c r="M90" s="121">
        <v>0.3</v>
      </c>
      <c r="N90" s="112">
        <f t="shared" si="8"/>
        <v>9136065.8870000001</v>
      </c>
      <c r="O90" s="112">
        <f t="shared" si="9"/>
        <v>5786175.0617666664</v>
      </c>
      <c r="P90" s="114">
        <f t="shared" si="12"/>
        <v>3349890.8252333337</v>
      </c>
      <c r="Q90" s="115">
        <f t="shared" si="13"/>
        <v>3014901.7427100004</v>
      </c>
    </row>
    <row r="91" spans="2:17" x14ac:dyDescent="0.25">
      <c r="B91" s="120">
        <v>86</v>
      </c>
      <c r="C91" s="109" t="s">
        <v>6462</v>
      </c>
      <c r="D91" s="109">
        <v>1200062830</v>
      </c>
      <c r="E91" s="108" t="s">
        <v>2162</v>
      </c>
      <c r="F91" s="109">
        <v>2011</v>
      </c>
      <c r="G91" s="110">
        <v>44389</v>
      </c>
      <c r="H91" s="109">
        <f t="shared" si="6"/>
        <v>10</v>
      </c>
      <c r="I91" s="109">
        <v>15</v>
      </c>
      <c r="J91" s="111">
        <f t="shared" si="7"/>
        <v>6.3333333333333325E-2</v>
      </c>
      <c r="K91" s="112">
        <v>6296203</v>
      </c>
      <c r="L91" s="112">
        <v>1483083.81</v>
      </c>
      <c r="M91" s="121">
        <v>0.34</v>
      </c>
      <c r="N91" s="112">
        <f t="shared" si="8"/>
        <v>8436912.0200000014</v>
      </c>
      <c r="O91" s="112">
        <f t="shared" si="9"/>
        <v>5343377.6126666674</v>
      </c>
      <c r="P91" s="114">
        <f t="shared" si="12"/>
        <v>3093534.407333334</v>
      </c>
      <c r="Q91" s="115">
        <f t="shared" si="13"/>
        <v>2784180.9666000009</v>
      </c>
    </row>
    <row r="92" spans="2:17" x14ac:dyDescent="0.25">
      <c r="B92" s="120">
        <v>87</v>
      </c>
      <c r="C92" s="109" t="s">
        <v>6462</v>
      </c>
      <c r="D92" s="109">
        <v>1200060010</v>
      </c>
      <c r="E92" s="108" t="s">
        <v>2163</v>
      </c>
      <c r="F92" s="109">
        <v>2011</v>
      </c>
      <c r="G92" s="110">
        <v>44389</v>
      </c>
      <c r="H92" s="109">
        <f t="shared" si="6"/>
        <v>10</v>
      </c>
      <c r="I92" s="109">
        <v>15</v>
      </c>
      <c r="J92" s="111">
        <f t="shared" si="7"/>
        <v>6.3333333333333325E-2</v>
      </c>
      <c r="K92" s="112">
        <v>4146961.22</v>
      </c>
      <c r="L92" s="112">
        <v>1620097.5</v>
      </c>
      <c r="M92" s="113">
        <v>0.24</v>
      </c>
      <c r="N92" s="112">
        <f t="shared" si="8"/>
        <v>5142231.9128</v>
      </c>
      <c r="O92" s="112">
        <f t="shared" si="9"/>
        <v>3256746.8781066667</v>
      </c>
      <c r="P92" s="114">
        <f t="shared" si="12"/>
        <v>1885485.0346933333</v>
      </c>
      <c r="Q92" s="115">
        <f t="shared" si="13"/>
        <v>1696936.531224</v>
      </c>
    </row>
    <row r="93" spans="2:17" x14ac:dyDescent="0.25">
      <c r="B93" s="120">
        <v>88</v>
      </c>
      <c r="C93" s="109" t="s">
        <v>6462</v>
      </c>
      <c r="D93" s="109">
        <v>1200064000</v>
      </c>
      <c r="E93" s="108" t="s">
        <v>2164</v>
      </c>
      <c r="F93" s="109">
        <v>2011</v>
      </c>
      <c r="G93" s="110">
        <v>44389</v>
      </c>
      <c r="H93" s="109">
        <f t="shared" si="6"/>
        <v>10</v>
      </c>
      <c r="I93" s="109">
        <v>15</v>
      </c>
      <c r="J93" s="111">
        <f t="shared" si="7"/>
        <v>6.3333333333333325E-2</v>
      </c>
      <c r="K93" s="112">
        <v>4143203.61</v>
      </c>
      <c r="L93" s="112">
        <v>26587.71</v>
      </c>
      <c r="M93" s="121">
        <v>0.34</v>
      </c>
      <c r="N93" s="112">
        <f t="shared" si="8"/>
        <v>5551892.8374000005</v>
      </c>
      <c r="O93" s="112">
        <f t="shared" si="9"/>
        <v>3516198.7970200004</v>
      </c>
      <c r="P93" s="114">
        <f t="shared" si="12"/>
        <v>2035694.0403800001</v>
      </c>
      <c r="Q93" s="115">
        <f t="shared" si="13"/>
        <v>1832124.6363420002</v>
      </c>
    </row>
    <row r="94" spans="2:17" x14ac:dyDescent="0.25">
      <c r="B94" s="120">
        <v>89</v>
      </c>
      <c r="C94" s="109" t="s">
        <v>6462</v>
      </c>
      <c r="D94" s="109">
        <v>1200062890</v>
      </c>
      <c r="E94" s="108" t="s">
        <v>2165</v>
      </c>
      <c r="F94" s="109">
        <v>2011</v>
      </c>
      <c r="G94" s="110">
        <v>44389</v>
      </c>
      <c r="H94" s="109">
        <f t="shared" si="6"/>
        <v>10</v>
      </c>
      <c r="I94" s="109">
        <v>15</v>
      </c>
      <c r="J94" s="111">
        <f t="shared" si="7"/>
        <v>6.3333333333333325E-2</v>
      </c>
      <c r="K94" s="112">
        <v>3744982.79</v>
      </c>
      <c r="L94" s="112">
        <v>904601.16</v>
      </c>
      <c r="M94" s="121">
        <v>0.34</v>
      </c>
      <c r="N94" s="112">
        <f t="shared" si="8"/>
        <v>5018276.9386</v>
      </c>
      <c r="O94" s="112">
        <f t="shared" si="9"/>
        <v>3178242.0611133333</v>
      </c>
      <c r="P94" s="114">
        <f t="shared" si="12"/>
        <v>1840034.8774866667</v>
      </c>
      <c r="Q94" s="115">
        <f t="shared" si="13"/>
        <v>1656031.389738</v>
      </c>
    </row>
    <row r="95" spans="2:17" x14ac:dyDescent="0.25">
      <c r="B95" s="120">
        <v>90</v>
      </c>
      <c r="C95" s="109" t="s">
        <v>6462</v>
      </c>
      <c r="D95" s="109">
        <v>1200062650</v>
      </c>
      <c r="E95" s="108" t="s">
        <v>2166</v>
      </c>
      <c r="F95" s="109">
        <v>2011</v>
      </c>
      <c r="G95" s="110">
        <v>44389</v>
      </c>
      <c r="H95" s="109">
        <f t="shared" si="6"/>
        <v>10</v>
      </c>
      <c r="I95" s="109">
        <v>15</v>
      </c>
      <c r="J95" s="111">
        <f t="shared" si="7"/>
        <v>6.3333333333333325E-2</v>
      </c>
      <c r="K95" s="112">
        <v>3518208.6</v>
      </c>
      <c r="L95" s="112">
        <v>858901.56</v>
      </c>
      <c r="M95" s="121">
        <v>0.3</v>
      </c>
      <c r="N95" s="112">
        <f t="shared" si="8"/>
        <v>4573671.1800000006</v>
      </c>
      <c r="O95" s="112">
        <f t="shared" si="9"/>
        <v>2896658.4140000003</v>
      </c>
      <c r="P95" s="114">
        <f t="shared" si="12"/>
        <v>1677012.7660000003</v>
      </c>
      <c r="Q95" s="115">
        <f t="shared" si="13"/>
        <v>1509311.4894000003</v>
      </c>
    </row>
    <row r="96" spans="2:17" x14ac:dyDescent="0.25">
      <c r="B96" s="120">
        <v>91</v>
      </c>
      <c r="C96" s="109" t="s">
        <v>6462</v>
      </c>
      <c r="D96" s="109">
        <v>1200062760</v>
      </c>
      <c r="E96" s="108" t="s">
        <v>2135</v>
      </c>
      <c r="F96" s="109">
        <v>2011</v>
      </c>
      <c r="G96" s="110">
        <v>44389</v>
      </c>
      <c r="H96" s="109">
        <f t="shared" si="6"/>
        <v>10</v>
      </c>
      <c r="I96" s="109">
        <v>15</v>
      </c>
      <c r="J96" s="111">
        <f t="shared" si="7"/>
        <v>6.3333333333333325E-2</v>
      </c>
      <c r="K96" s="112">
        <v>3095902.53</v>
      </c>
      <c r="L96" s="112">
        <v>747815.66</v>
      </c>
      <c r="M96" s="121">
        <v>0.3</v>
      </c>
      <c r="N96" s="112">
        <f t="shared" si="8"/>
        <v>4024673.2889999999</v>
      </c>
      <c r="O96" s="112">
        <f t="shared" si="9"/>
        <v>2548959.7496999996</v>
      </c>
      <c r="P96" s="114">
        <f t="shared" si="12"/>
        <v>1475713.5393000003</v>
      </c>
      <c r="Q96" s="115">
        <f t="shared" si="13"/>
        <v>1328142.1853700003</v>
      </c>
    </row>
    <row r="97" spans="2:17" x14ac:dyDescent="0.25">
      <c r="B97" s="120">
        <v>92</v>
      </c>
      <c r="C97" s="109" t="s">
        <v>6462</v>
      </c>
      <c r="D97" s="109">
        <v>1200061320</v>
      </c>
      <c r="E97" s="108" t="s">
        <v>2167</v>
      </c>
      <c r="F97" s="109">
        <v>2011</v>
      </c>
      <c r="G97" s="110">
        <v>44389</v>
      </c>
      <c r="H97" s="109">
        <f t="shared" si="6"/>
        <v>10</v>
      </c>
      <c r="I97" s="109">
        <v>15</v>
      </c>
      <c r="J97" s="111">
        <f t="shared" si="7"/>
        <v>6.3333333333333325E-2</v>
      </c>
      <c r="K97" s="112">
        <v>3089500</v>
      </c>
      <c r="L97" s="112">
        <v>844329.34</v>
      </c>
      <c r="M97" s="121">
        <v>0.34</v>
      </c>
      <c r="N97" s="112">
        <f t="shared" si="8"/>
        <v>4139930.0000000005</v>
      </c>
      <c r="O97" s="112">
        <f t="shared" si="9"/>
        <v>2621955.666666667</v>
      </c>
      <c r="P97" s="114">
        <f t="shared" si="12"/>
        <v>1517974.3333333335</v>
      </c>
      <c r="Q97" s="115">
        <f t="shared" si="13"/>
        <v>1366176.9000000001</v>
      </c>
    </row>
    <row r="98" spans="2:17" x14ac:dyDescent="0.25">
      <c r="B98" s="120">
        <v>93</v>
      </c>
      <c r="C98" s="109" t="s">
        <v>6462</v>
      </c>
      <c r="D98" s="109">
        <v>1200062832</v>
      </c>
      <c r="E98" s="108" t="s">
        <v>2168</v>
      </c>
      <c r="F98" s="109">
        <v>2011</v>
      </c>
      <c r="G98" s="110">
        <v>44389</v>
      </c>
      <c r="H98" s="109">
        <f t="shared" si="6"/>
        <v>10</v>
      </c>
      <c r="I98" s="109">
        <v>15</v>
      </c>
      <c r="J98" s="111">
        <f t="shared" si="7"/>
        <v>6.3333333333333325E-2</v>
      </c>
      <c r="K98" s="112">
        <v>986059.6</v>
      </c>
      <c r="L98" s="112">
        <v>686090.64</v>
      </c>
      <c r="M98" s="121">
        <v>0.34</v>
      </c>
      <c r="N98" s="112">
        <f t="shared" si="8"/>
        <v>1321319.8640000001</v>
      </c>
      <c r="O98" s="112">
        <f t="shared" si="9"/>
        <v>836835.91386666661</v>
      </c>
      <c r="P98" s="114">
        <f t="shared" si="12"/>
        <v>484483.95013333345</v>
      </c>
      <c r="Q98" s="115">
        <f t="shared" si="13"/>
        <v>436035.55512000009</v>
      </c>
    </row>
    <row r="99" spans="2:17" x14ac:dyDescent="0.25">
      <c r="B99" s="120">
        <v>94</v>
      </c>
      <c r="C99" s="109" t="s">
        <v>6462</v>
      </c>
      <c r="D99" s="109">
        <v>1200062850</v>
      </c>
      <c r="E99" s="108" t="s">
        <v>2169</v>
      </c>
      <c r="F99" s="109">
        <v>2011</v>
      </c>
      <c r="G99" s="110">
        <v>44389</v>
      </c>
      <c r="H99" s="109">
        <f t="shared" si="6"/>
        <v>10</v>
      </c>
      <c r="I99" s="109">
        <v>15</v>
      </c>
      <c r="J99" s="111">
        <f t="shared" si="7"/>
        <v>6.3333333333333325E-2</v>
      </c>
      <c r="K99" s="112">
        <v>864961</v>
      </c>
      <c r="L99" s="112">
        <v>208930.98</v>
      </c>
      <c r="M99" s="121">
        <v>0.34</v>
      </c>
      <c r="N99" s="112">
        <f t="shared" si="8"/>
        <v>1159047.74</v>
      </c>
      <c r="O99" s="112">
        <f t="shared" si="9"/>
        <v>734063.56866666663</v>
      </c>
      <c r="P99" s="114">
        <f t="shared" si="12"/>
        <v>424984.17133333336</v>
      </c>
      <c r="Q99" s="115">
        <f t="shared" si="13"/>
        <v>382485.75420000002</v>
      </c>
    </row>
    <row r="100" spans="2:17" x14ac:dyDescent="0.25">
      <c r="B100" s="120">
        <v>95</v>
      </c>
      <c r="C100" s="109" t="s">
        <v>6462</v>
      </c>
      <c r="D100" s="109">
        <v>1200068990</v>
      </c>
      <c r="E100" s="108" t="s">
        <v>2170</v>
      </c>
      <c r="F100" s="109">
        <v>2011</v>
      </c>
      <c r="G100" s="110">
        <v>44389</v>
      </c>
      <c r="H100" s="109">
        <f t="shared" si="6"/>
        <v>10</v>
      </c>
      <c r="I100" s="109">
        <v>15</v>
      </c>
      <c r="J100" s="111">
        <f t="shared" si="7"/>
        <v>6.3333333333333325E-2</v>
      </c>
      <c r="K100" s="112">
        <v>719884.2</v>
      </c>
      <c r="L100" s="112">
        <v>19585.330000000002</v>
      </c>
      <c r="M100" s="121">
        <v>0</v>
      </c>
      <c r="N100" s="112">
        <f t="shared" si="8"/>
        <v>719884.2</v>
      </c>
      <c r="O100" s="112">
        <f t="shared" si="9"/>
        <v>455926.66</v>
      </c>
      <c r="P100" s="114">
        <f t="shared" si="12"/>
        <v>263957.53999999998</v>
      </c>
      <c r="Q100" s="115">
        <f t="shared" si="13"/>
        <v>237561.78599999999</v>
      </c>
    </row>
    <row r="101" spans="2:17" x14ac:dyDescent="0.25">
      <c r="B101" s="120">
        <v>96</v>
      </c>
      <c r="C101" s="109" t="s">
        <v>6462</v>
      </c>
      <c r="D101" s="109">
        <v>1200061321</v>
      </c>
      <c r="E101" s="108" t="s">
        <v>2171</v>
      </c>
      <c r="F101" s="109">
        <v>2011</v>
      </c>
      <c r="G101" s="110">
        <v>44389</v>
      </c>
      <c r="H101" s="109">
        <f t="shared" si="6"/>
        <v>10</v>
      </c>
      <c r="I101" s="109">
        <v>15</v>
      </c>
      <c r="J101" s="111">
        <f t="shared" si="7"/>
        <v>6.3333333333333325E-2</v>
      </c>
      <c r="K101" s="112">
        <v>469187.99</v>
      </c>
      <c r="L101" s="112">
        <v>127311.22</v>
      </c>
      <c r="M101" s="121">
        <v>0.3</v>
      </c>
      <c r="N101" s="112">
        <f t="shared" si="8"/>
        <v>609944.38699999999</v>
      </c>
      <c r="O101" s="112">
        <f t="shared" si="9"/>
        <v>386298.11176666664</v>
      </c>
      <c r="P101" s="114">
        <f t="shared" si="12"/>
        <v>223646.27523333335</v>
      </c>
      <c r="Q101" s="115">
        <f t="shared" si="13"/>
        <v>201281.64771000002</v>
      </c>
    </row>
    <row r="102" spans="2:17" x14ac:dyDescent="0.25">
      <c r="B102" s="120">
        <v>97</v>
      </c>
      <c r="C102" s="109" t="s">
        <v>6462</v>
      </c>
      <c r="D102" s="109">
        <v>1200062831</v>
      </c>
      <c r="E102" s="108" t="s">
        <v>2172</v>
      </c>
      <c r="F102" s="109">
        <v>2011</v>
      </c>
      <c r="G102" s="110">
        <v>44389</v>
      </c>
      <c r="H102" s="109">
        <f t="shared" si="6"/>
        <v>10</v>
      </c>
      <c r="I102" s="109">
        <v>15</v>
      </c>
      <c r="J102" s="111">
        <f t="shared" si="7"/>
        <v>6.3333333333333325E-2</v>
      </c>
      <c r="K102" s="112">
        <v>390000</v>
      </c>
      <c r="L102" s="112">
        <v>110562.7</v>
      </c>
      <c r="M102" s="121">
        <v>0.34</v>
      </c>
      <c r="N102" s="112">
        <f t="shared" si="8"/>
        <v>522600.00000000006</v>
      </c>
      <c r="O102" s="112">
        <f t="shared" si="9"/>
        <v>330980</v>
      </c>
      <c r="P102" s="114">
        <f t="shared" si="12"/>
        <v>191620.00000000006</v>
      </c>
      <c r="Q102" s="115">
        <f t="shared" si="13"/>
        <v>172458.00000000006</v>
      </c>
    </row>
    <row r="103" spans="2:17" x14ac:dyDescent="0.25">
      <c r="B103" s="120">
        <v>98</v>
      </c>
      <c r="C103" s="109" t="s">
        <v>6462</v>
      </c>
      <c r="D103" s="109">
        <v>1200062800</v>
      </c>
      <c r="E103" s="108" t="s">
        <v>2173</v>
      </c>
      <c r="F103" s="109">
        <v>2011</v>
      </c>
      <c r="G103" s="110">
        <v>44389</v>
      </c>
      <c r="H103" s="109">
        <f t="shared" si="6"/>
        <v>10</v>
      </c>
      <c r="I103" s="109">
        <v>15</v>
      </c>
      <c r="J103" s="111">
        <f t="shared" si="7"/>
        <v>6.3333333333333325E-2</v>
      </c>
      <c r="K103" s="112">
        <v>386831</v>
      </c>
      <c r="L103" s="112">
        <v>93438.64</v>
      </c>
      <c r="M103" s="121">
        <v>0</v>
      </c>
      <c r="N103" s="112">
        <f t="shared" si="8"/>
        <v>386831</v>
      </c>
      <c r="O103" s="112">
        <f t="shared" si="9"/>
        <v>244992.96666666665</v>
      </c>
      <c r="P103" s="114">
        <f t="shared" si="12"/>
        <v>141838.03333333335</v>
      </c>
      <c r="Q103" s="115">
        <f t="shared" si="13"/>
        <v>127654.23000000003</v>
      </c>
    </row>
    <row r="104" spans="2:17" x14ac:dyDescent="0.25">
      <c r="B104" s="120">
        <v>99</v>
      </c>
      <c r="C104" s="109" t="s">
        <v>6462</v>
      </c>
      <c r="D104" s="109">
        <v>1200062780</v>
      </c>
      <c r="E104" s="108" t="s">
        <v>2174</v>
      </c>
      <c r="F104" s="109">
        <v>2011</v>
      </c>
      <c r="G104" s="110">
        <v>44389</v>
      </c>
      <c r="H104" s="109">
        <f t="shared" si="6"/>
        <v>10</v>
      </c>
      <c r="I104" s="109">
        <v>15</v>
      </c>
      <c r="J104" s="111">
        <f t="shared" si="7"/>
        <v>6.3333333333333325E-2</v>
      </c>
      <c r="K104" s="112">
        <v>285424</v>
      </c>
      <c r="L104" s="112">
        <v>84695.52</v>
      </c>
      <c r="M104" s="121">
        <v>0</v>
      </c>
      <c r="N104" s="112">
        <f t="shared" si="8"/>
        <v>285424</v>
      </c>
      <c r="O104" s="112">
        <f t="shared" si="9"/>
        <v>180768.53333333333</v>
      </c>
      <c r="P104" s="114">
        <f t="shared" si="12"/>
        <v>104655.46666666667</v>
      </c>
      <c r="Q104" s="115">
        <f t="shared" si="13"/>
        <v>94189.920000000013</v>
      </c>
    </row>
    <row r="105" spans="2:17" x14ac:dyDescent="0.25">
      <c r="B105" s="120">
        <v>100</v>
      </c>
      <c r="C105" s="109" t="s">
        <v>6462</v>
      </c>
      <c r="D105" s="109">
        <v>1200062610</v>
      </c>
      <c r="E105" s="108" t="s">
        <v>2175</v>
      </c>
      <c r="F105" s="109">
        <v>2011</v>
      </c>
      <c r="G105" s="110">
        <v>44389</v>
      </c>
      <c r="H105" s="109">
        <f t="shared" si="6"/>
        <v>10</v>
      </c>
      <c r="I105" s="109">
        <v>15</v>
      </c>
      <c r="J105" s="111">
        <f t="shared" si="7"/>
        <v>6.3333333333333325E-2</v>
      </c>
      <c r="K105" s="112">
        <v>284423.45</v>
      </c>
      <c r="L105" s="112">
        <v>68702.62</v>
      </c>
      <c r="M105" s="121">
        <v>0.34</v>
      </c>
      <c r="N105" s="112">
        <f t="shared" si="8"/>
        <v>381127.42300000001</v>
      </c>
      <c r="O105" s="112">
        <f t="shared" si="9"/>
        <v>241380.70123333333</v>
      </c>
      <c r="P105" s="114">
        <f t="shared" si="12"/>
        <v>139746.72176666668</v>
      </c>
      <c r="Q105" s="115">
        <f t="shared" si="13"/>
        <v>125772.04959000002</v>
      </c>
    </row>
    <row r="106" spans="2:17" x14ac:dyDescent="0.25">
      <c r="B106" s="120">
        <v>101</v>
      </c>
      <c r="C106" s="109" t="s">
        <v>6462</v>
      </c>
      <c r="D106" s="109">
        <v>1200052820</v>
      </c>
      <c r="E106" s="108" t="s">
        <v>2176</v>
      </c>
      <c r="F106" s="109">
        <v>2011</v>
      </c>
      <c r="G106" s="110">
        <v>44389</v>
      </c>
      <c r="H106" s="109">
        <f t="shared" si="6"/>
        <v>10</v>
      </c>
      <c r="I106" s="109">
        <v>15</v>
      </c>
      <c r="J106" s="111">
        <f t="shared" si="7"/>
        <v>6.3333333333333325E-2</v>
      </c>
      <c r="K106" s="112">
        <v>283500</v>
      </c>
      <c r="L106" s="112">
        <v>105193.55</v>
      </c>
      <c r="M106" s="121">
        <v>0.34</v>
      </c>
      <c r="N106" s="112">
        <f t="shared" si="8"/>
        <v>379890</v>
      </c>
      <c r="O106" s="112">
        <f t="shared" si="9"/>
        <v>240597</v>
      </c>
      <c r="P106" s="114">
        <f t="shared" si="12"/>
        <v>139293</v>
      </c>
      <c r="Q106" s="115">
        <f t="shared" si="13"/>
        <v>125363.7</v>
      </c>
    </row>
    <row r="107" spans="2:17" x14ac:dyDescent="0.25">
      <c r="B107" s="120">
        <v>102</v>
      </c>
      <c r="C107" s="109" t="s">
        <v>6462</v>
      </c>
      <c r="D107" s="109">
        <v>1200057330</v>
      </c>
      <c r="E107" s="108" t="s">
        <v>2177</v>
      </c>
      <c r="F107" s="109">
        <v>2011</v>
      </c>
      <c r="G107" s="110">
        <v>44389</v>
      </c>
      <c r="H107" s="109">
        <f t="shared" si="6"/>
        <v>10</v>
      </c>
      <c r="I107" s="109">
        <v>15</v>
      </c>
      <c r="J107" s="111">
        <f t="shared" si="7"/>
        <v>6.3333333333333325E-2</v>
      </c>
      <c r="K107" s="112">
        <v>262000</v>
      </c>
      <c r="L107" s="112">
        <v>528.08000000000004</v>
      </c>
      <c r="M107" s="121">
        <v>0</v>
      </c>
      <c r="N107" s="112">
        <f t="shared" si="8"/>
        <v>262000</v>
      </c>
      <c r="O107" s="112">
        <f t="shared" si="9"/>
        <v>165933.33333333331</v>
      </c>
      <c r="P107" s="114">
        <f t="shared" si="12"/>
        <v>96066.666666666686</v>
      </c>
      <c r="Q107" s="115">
        <f t="shared" si="13"/>
        <v>86460.000000000015</v>
      </c>
    </row>
    <row r="108" spans="2:17" x14ac:dyDescent="0.25">
      <c r="B108" s="120">
        <v>103</v>
      </c>
      <c r="C108" s="109" t="s">
        <v>6462</v>
      </c>
      <c r="D108" s="109">
        <v>1200062860</v>
      </c>
      <c r="E108" s="108" t="s">
        <v>2178</v>
      </c>
      <c r="F108" s="109">
        <v>2011</v>
      </c>
      <c r="G108" s="110">
        <v>44389</v>
      </c>
      <c r="H108" s="109">
        <f t="shared" si="6"/>
        <v>10</v>
      </c>
      <c r="I108" s="109">
        <v>15</v>
      </c>
      <c r="J108" s="111">
        <f t="shared" si="7"/>
        <v>6.3333333333333325E-2</v>
      </c>
      <c r="K108" s="112">
        <v>246520</v>
      </c>
      <c r="L108" s="112">
        <v>59547.28</v>
      </c>
      <c r="M108" s="121">
        <v>0.34</v>
      </c>
      <c r="N108" s="112">
        <f t="shared" si="8"/>
        <v>330336.80000000005</v>
      </c>
      <c r="O108" s="112">
        <f t="shared" si="9"/>
        <v>209213.3066666667</v>
      </c>
      <c r="P108" s="114">
        <f t="shared" si="12"/>
        <v>121123.49333333335</v>
      </c>
      <c r="Q108" s="115">
        <f t="shared" si="13"/>
        <v>109011.14400000001</v>
      </c>
    </row>
    <row r="109" spans="2:17" x14ac:dyDescent="0.25">
      <c r="B109" s="120">
        <v>104</v>
      </c>
      <c r="C109" s="109" t="s">
        <v>6462</v>
      </c>
      <c r="D109" s="109">
        <v>1200063410</v>
      </c>
      <c r="E109" s="108" t="s">
        <v>2179</v>
      </c>
      <c r="F109" s="109">
        <v>2011</v>
      </c>
      <c r="G109" s="110">
        <v>44389</v>
      </c>
      <c r="H109" s="109">
        <f t="shared" si="6"/>
        <v>10</v>
      </c>
      <c r="I109" s="109">
        <v>15</v>
      </c>
      <c r="J109" s="111">
        <f t="shared" si="7"/>
        <v>6.3333333333333325E-2</v>
      </c>
      <c r="K109" s="112">
        <v>244000</v>
      </c>
      <c r="L109" s="112">
        <v>9655.2199999999993</v>
      </c>
      <c r="M109" s="121">
        <v>0.34</v>
      </c>
      <c r="N109" s="112">
        <f t="shared" si="8"/>
        <v>326960</v>
      </c>
      <c r="O109" s="112">
        <f t="shared" si="9"/>
        <v>207074.66666666666</v>
      </c>
      <c r="P109" s="114">
        <f t="shared" si="12"/>
        <v>119885.33333333334</v>
      </c>
      <c r="Q109" s="115">
        <f t="shared" si="13"/>
        <v>107896.80000000002</v>
      </c>
    </row>
    <row r="110" spans="2:17" x14ac:dyDescent="0.25">
      <c r="B110" s="120">
        <v>105</v>
      </c>
      <c r="C110" s="109" t="s">
        <v>6462</v>
      </c>
      <c r="D110" s="109">
        <v>1200058240</v>
      </c>
      <c r="E110" s="108" t="s">
        <v>2180</v>
      </c>
      <c r="F110" s="109">
        <v>2011</v>
      </c>
      <c r="G110" s="110">
        <v>44389</v>
      </c>
      <c r="H110" s="109">
        <f t="shared" si="6"/>
        <v>10</v>
      </c>
      <c r="I110" s="109">
        <v>15</v>
      </c>
      <c r="J110" s="111">
        <f t="shared" si="7"/>
        <v>6.3333333333333325E-2</v>
      </c>
      <c r="K110" s="112">
        <v>230000</v>
      </c>
      <c r="L110" s="112">
        <v>463.1</v>
      </c>
      <c r="M110" s="121">
        <v>0.34</v>
      </c>
      <c r="N110" s="112">
        <f t="shared" si="8"/>
        <v>308200</v>
      </c>
      <c r="O110" s="112">
        <f t="shared" si="9"/>
        <v>195193.33333333331</v>
      </c>
      <c r="P110" s="114">
        <f t="shared" si="12"/>
        <v>113006.66666666669</v>
      </c>
      <c r="Q110" s="115">
        <f t="shared" si="13"/>
        <v>101706.00000000001</v>
      </c>
    </row>
    <row r="111" spans="2:17" x14ac:dyDescent="0.25">
      <c r="B111" s="120">
        <v>106</v>
      </c>
      <c r="C111" s="109" t="s">
        <v>6462</v>
      </c>
      <c r="D111" s="109">
        <v>1200062680</v>
      </c>
      <c r="E111" s="108" t="s">
        <v>2169</v>
      </c>
      <c r="F111" s="109">
        <v>2011</v>
      </c>
      <c r="G111" s="110">
        <v>44389</v>
      </c>
      <c r="H111" s="109">
        <f t="shared" si="6"/>
        <v>10</v>
      </c>
      <c r="I111" s="109">
        <v>15</v>
      </c>
      <c r="J111" s="111">
        <f t="shared" si="7"/>
        <v>6.3333333333333325E-2</v>
      </c>
      <c r="K111" s="112">
        <v>195530</v>
      </c>
      <c r="L111" s="112">
        <v>47229.74</v>
      </c>
      <c r="M111" s="121">
        <v>0.34</v>
      </c>
      <c r="N111" s="112">
        <f t="shared" si="8"/>
        <v>262010.2</v>
      </c>
      <c r="O111" s="112">
        <f t="shared" si="9"/>
        <v>165939.79333333333</v>
      </c>
      <c r="P111" s="114">
        <f t="shared" si="12"/>
        <v>96070.406666666677</v>
      </c>
      <c r="Q111" s="115">
        <f t="shared" si="13"/>
        <v>86463.366000000009</v>
      </c>
    </row>
    <row r="112" spans="2:17" x14ac:dyDescent="0.25">
      <c r="B112" s="120">
        <v>107</v>
      </c>
      <c r="C112" s="109" t="s">
        <v>6462</v>
      </c>
      <c r="D112" s="109">
        <v>1200063390</v>
      </c>
      <c r="E112" s="108" t="s">
        <v>2181</v>
      </c>
      <c r="F112" s="109">
        <v>2011</v>
      </c>
      <c r="G112" s="110">
        <v>44389</v>
      </c>
      <c r="H112" s="109">
        <f t="shared" si="6"/>
        <v>10</v>
      </c>
      <c r="I112" s="109">
        <v>15</v>
      </c>
      <c r="J112" s="111">
        <f t="shared" si="7"/>
        <v>6.3333333333333325E-2</v>
      </c>
      <c r="K112" s="112">
        <v>171000</v>
      </c>
      <c r="L112" s="112">
        <v>65649.850000000006</v>
      </c>
      <c r="M112" s="121">
        <v>0.34</v>
      </c>
      <c r="N112" s="112">
        <f t="shared" si="8"/>
        <v>229140</v>
      </c>
      <c r="O112" s="112">
        <f t="shared" si="9"/>
        <v>145122</v>
      </c>
      <c r="P112" s="114">
        <f t="shared" si="12"/>
        <v>84018</v>
      </c>
      <c r="Q112" s="115">
        <f t="shared" si="13"/>
        <v>75616.2</v>
      </c>
    </row>
    <row r="113" spans="2:17" x14ac:dyDescent="0.25">
      <c r="B113" s="120">
        <v>108</v>
      </c>
      <c r="C113" s="109" t="s">
        <v>6462</v>
      </c>
      <c r="D113" s="109">
        <v>1200062651</v>
      </c>
      <c r="E113" s="108" t="s">
        <v>2182</v>
      </c>
      <c r="F113" s="109">
        <v>2011</v>
      </c>
      <c r="G113" s="110">
        <v>44389</v>
      </c>
      <c r="H113" s="109">
        <f t="shared" si="6"/>
        <v>10</v>
      </c>
      <c r="I113" s="109">
        <v>15</v>
      </c>
      <c r="J113" s="111">
        <f t="shared" si="7"/>
        <v>6.3333333333333325E-2</v>
      </c>
      <c r="K113" s="112">
        <v>135615</v>
      </c>
      <c r="L113" s="112">
        <v>34252.25</v>
      </c>
      <c r="M113" s="121">
        <v>0.34</v>
      </c>
      <c r="N113" s="112">
        <f t="shared" si="8"/>
        <v>181724.1</v>
      </c>
      <c r="O113" s="112">
        <f t="shared" si="9"/>
        <v>115091.93</v>
      </c>
      <c r="P113" s="114">
        <f t="shared" si="12"/>
        <v>66632.170000000013</v>
      </c>
      <c r="Q113" s="115">
        <f t="shared" si="13"/>
        <v>59968.953000000016</v>
      </c>
    </row>
    <row r="114" spans="2:17" x14ac:dyDescent="0.25">
      <c r="B114" s="120">
        <v>109</v>
      </c>
      <c r="C114" s="109" t="s">
        <v>6462</v>
      </c>
      <c r="D114" s="109">
        <v>1200063420</v>
      </c>
      <c r="E114" s="108" t="s">
        <v>2183</v>
      </c>
      <c r="F114" s="109">
        <v>2011</v>
      </c>
      <c r="G114" s="110">
        <v>44389</v>
      </c>
      <c r="H114" s="109">
        <f t="shared" si="6"/>
        <v>10</v>
      </c>
      <c r="I114" s="109">
        <v>10</v>
      </c>
      <c r="J114" s="111">
        <f t="shared" si="7"/>
        <v>9.5000000000000001E-2</v>
      </c>
      <c r="K114" s="112">
        <v>131850</v>
      </c>
      <c r="L114" s="112">
        <v>1</v>
      </c>
      <c r="M114" s="121">
        <v>0</v>
      </c>
      <c r="N114" s="112">
        <f t="shared" si="8"/>
        <v>131850</v>
      </c>
      <c r="O114" s="112">
        <f t="shared" si="9"/>
        <v>125257.5</v>
      </c>
      <c r="P114" s="114">
        <f t="shared" si="12"/>
        <v>6592.5</v>
      </c>
      <c r="Q114" s="115">
        <f t="shared" si="13"/>
        <v>6592.5</v>
      </c>
    </row>
    <row r="115" spans="2:17" x14ac:dyDescent="0.25">
      <c r="B115" s="120">
        <v>110</v>
      </c>
      <c r="C115" s="109" t="s">
        <v>6462</v>
      </c>
      <c r="D115" s="109">
        <v>1200062620</v>
      </c>
      <c r="E115" s="108" t="s">
        <v>2184</v>
      </c>
      <c r="F115" s="109">
        <v>2011</v>
      </c>
      <c r="G115" s="110">
        <v>44389</v>
      </c>
      <c r="H115" s="109">
        <f t="shared" si="6"/>
        <v>10</v>
      </c>
      <c r="I115" s="109">
        <v>15</v>
      </c>
      <c r="J115" s="111">
        <f t="shared" si="7"/>
        <v>6.3333333333333325E-2</v>
      </c>
      <c r="K115" s="112">
        <v>130498</v>
      </c>
      <c r="L115" s="112">
        <v>31521.39</v>
      </c>
      <c r="M115" s="121">
        <v>0.34</v>
      </c>
      <c r="N115" s="112">
        <f t="shared" si="8"/>
        <v>174867.32</v>
      </c>
      <c r="O115" s="112">
        <f t="shared" si="9"/>
        <v>110749.30266666667</v>
      </c>
      <c r="P115" s="114">
        <f t="shared" si="12"/>
        <v>64118.017333333337</v>
      </c>
      <c r="Q115" s="115">
        <f t="shared" si="13"/>
        <v>57706.215600000003</v>
      </c>
    </row>
    <row r="116" spans="2:17" x14ac:dyDescent="0.25">
      <c r="B116" s="120">
        <v>111</v>
      </c>
      <c r="C116" s="109" t="s">
        <v>6462</v>
      </c>
      <c r="D116" s="109">
        <v>1200062870</v>
      </c>
      <c r="E116" s="108" t="s">
        <v>2185</v>
      </c>
      <c r="F116" s="109">
        <v>2011</v>
      </c>
      <c r="G116" s="110">
        <v>44389</v>
      </c>
      <c r="H116" s="109">
        <f t="shared" si="6"/>
        <v>10</v>
      </c>
      <c r="I116" s="109">
        <v>15</v>
      </c>
      <c r="J116" s="111">
        <f t="shared" si="7"/>
        <v>6.3333333333333325E-2</v>
      </c>
      <c r="K116" s="112">
        <v>128793.05</v>
      </c>
      <c r="L116" s="112">
        <v>31109.52</v>
      </c>
      <c r="M116" s="121">
        <v>0.34</v>
      </c>
      <c r="N116" s="112">
        <f t="shared" si="8"/>
        <v>172582.68700000001</v>
      </c>
      <c r="O116" s="112">
        <f t="shared" si="9"/>
        <v>109302.36843333334</v>
      </c>
      <c r="P116" s="114">
        <f t="shared" si="12"/>
        <v>63280.318566666669</v>
      </c>
      <c r="Q116" s="115">
        <f t="shared" si="13"/>
        <v>56952.28671</v>
      </c>
    </row>
    <row r="117" spans="2:17" x14ac:dyDescent="0.25">
      <c r="B117" s="120">
        <v>112</v>
      </c>
      <c r="C117" s="109" t="s">
        <v>6462</v>
      </c>
      <c r="D117" s="109">
        <v>1200062790</v>
      </c>
      <c r="E117" s="108" t="s">
        <v>2186</v>
      </c>
      <c r="F117" s="109">
        <v>2011</v>
      </c>
      <c r="G117" s="110">
        <v>44389</v>
      </c>
      <c r="H117" s="109">
        <f t="shared" si="6"/>
        <v>10</v>
      </c>
      <c r="I117" s="109">
        <v>15</v>
      </c>
      <c r="J117" s="111">
        <f t="shared" si="7"/>
        <v>6.3333333333333325E-2</v>
      </c>
      <c r="K117" s="112">
        <v>120178</v>
      </c>
      <c r="L117" s="112">
        <v>35661.120000000003</v>
      </c>
      <c r="M117" s="121">
        <v>0</v>
      </c>
      <c r="N117" s="112">
        <f t="shared" si="8"/>
        <v>120178</v>
      </c>
      <c r="O117" s="112">
        <f t="shared" si="9"/>
        <v>76112.733333333323</v>
      </c>
      <c r="P117" s="114">
        <f t="shared" si="12"/>
        <v>44065.266666666677</v>
      </c>
      <c r="Q117" s="115">
        <f t="shared" si="13"/>
        <v>39658.740000000013</v>
      </c>
    </row>
    <row r="118" spans="2:17" x14ac:dyDescent="0.25">
      <c r="B118" s="120">
        <v>113</v>
      </c>
      <c r="C118" s="109" t="s">
        <v>6462</v>
      </c>
      <c r="D118" s="109">
        <v>1200062810</v>
      </c>
      <c r="E118" s="108" t="s">
        <v>2187</v>
      </c>
      <c r="F118" s="109">
        <v>2011</v>
      </c>
      <c r="G118" s="110">
        <v>44389</v>
      </c>
      <c r="H118" s="109">
        <f t="shared" si="6"/>
        <v>10</v>
      </c>
      <c r="I118" s="109">
        <v>15</v>
      </c>
      <c r="J118" s="111">
        <f t="shared" si="7"/>
        <v>6.3333333333333325E-2</v>
      </c>
      <c r="K118" s="112">
        <v>119431</v>
      </c>
      <c r="L118" s="112">
        <v>28848.37</v>
      </c>
      <c r="M118" s="121">
        <v>0</v>
      </c>
      <c r="N118" s="112">
        <f t="shared" si="8"/>
        <v>119431</v>
      </c>
      <c r="O118" s="112">
        <f t="shared" si="9"/>
        <v>75639.633333333331</v>
      </c>
      <c r="P118" s="114">
        <f t="shared" si="12"/>
        <v>43791.366666666669</v>
      </c>
      <c r="Q118" s="115">
        <f t="shared" si="13"/>
        <v>39412.230000000003</v>
      </c>
    </row>
    <row r="119" spans="2:17" x14ac:dyDescent="0.25">
      <c r="B119" s="120">
        <v>114</v>
      </c>
      <c r="C119" s="109" t="s">
        <v>6462</v>
      </c>
      <c r="D119" s="109">
        <v>1200062600</v>
      </c>
      <c r="E119" s="108" t="s">
        <v>2108</v>
      </c>
      <c r="F119" s="109">
        <v>2011</v>
      </c>
      <c r="G119" s="110">
        <v>44389</v>
      </c>
      <c r="H119" s="109">
        <f t="shared" si="6"/>
        <v>10</v>
      </c>
      <c r="I119" s="109">
        <v>15</v>
      </c>
      <c r="J119" s="111">
        <f t="shared" si="7"/>
        <v>6.3333333333333325E-2</v>
      </c>
      <c r="K119" s="112">
        <v>117428</v>
      </c>
      <c r="L119" s="112">
        <v>28365.03</v>
      </c>
      <c r="M119" s="121">
        <v>0.34</v>
      </c>
      <c r="N119" s="112">
        <f t="shared" si="8"/>
        <v>157353.52000000002</v>
      </c>
      <c r="O119" s="112">
        <f t="shared" si="9"/>
        <v>99657.229333333336</v>
      </c>
      <c r="P119" s="114">
        <f t="shared" si="12"/>
        <v>57696.290666666682</v>
      </c>
      <c r="Q119" s="115">
        <f t="shared" si="13"/>
        <v>51926.661600000014</v>
      </c>
    </row>
    <row r="120" spans="2:17" x14ac:dyDescent="0.25">
      <c r="B120" s="120">
        <v>115</v>
      </c>
      <c r="C120" s="109" t="s">
        <v>6462</v>
      </c>
      <c r="D120" s="109">
        <v>1200062590</v>
      </c>
      <c r="E120" s="108" t="s">
        <v>2108</v>
      </c>
      <c r="F120" s="109">
        <v>2011</v>
      </c>
      <c r="G120" s="110">
        <v>44389</v>
      </c>
      <c r="H120" s="109">
        <f t="shared" si="6"/>
        <v>10</v>
      </c>
      <c r="I120" s="109">
        <v>15</v>
      </c>
      <c r="J120" s="111">
        <f t="shared" si="7"/>
        <v>6.3333333333333325E-2</v>
      </c>
      <c r="K120" s="112">
        <v>115760</v>
      </c>
      <c r="L120" s="112">
        <v>27962.18</v>
      </c>
      <c r="M120" s="121">
        <v>0.34</v>
      </c>
      <c r="N120" s="112">
        <f t="shared" si="8"/>
        <v>155118.40000000002</v>
      </c>
      <c r="O120" s="112">
        <f t="shared" si="9"/>
        <v>98241.65333333335</v>
      </c>
      <c r="P120" s="114">
        <f t="shared" si="12"/>
        <v>56876.746666666673</v>
      </c>
      <c r="Q120" s="115">
        <f t="shared" si="13"/>
        <v>51189.072000000007</v>
      </c>
    </row>
    <row r="121" spans="2:17" x14ac:dyDescent="0.25">
      <c r="B121" s="120">
        <v>116</v>
      </c>
      <c r="C121" s="109" t="s">
        <v>6462</v>
      </c>
      <c r="D121" s="109">
        <v>1200062580</v>
      </c>
      <c r="E121" s="108" t="s">
        <v>2108</v>
      </c>
      <c r="F121" s="109">
        <v>2011</v>
      </c>
      <c r="G121" s="110">
        <v>44389</v>
      </c>
      <c r="H121" s="109">
        <f t="shared" si="6"/>
        <v>10</v>
      </c>
      <c r="I121" s="109">
        <v>15</v>
      </c>
      <c r="J121" s="111">
        <f t="shared" si="7"/>
        <v>6.3333333333333325E-2</v>
      </c>
      <c r="K121" s="112">
        <v>115760</v>
      </c>
      <c r="L121" s="112">
        <v>27962.18</v>
      </c>
      <c r="M121" s="121">
        <v>0.34</v>
      </c>
      <c r="N121" s="112">
        <f t="shared" si="8"/>
        <v>155118.40000000002</v>
      </c>
      <c r="O121" s="112">
        <f t="shared" si="9"/>
        <v>98241.65333333335</v>
      </c>
      <c r="P121" s="114">
        <f t="shared" si="12"/>
        <v>56876.746666666673</v>
      </c>
      <c r="Q121" s="115">
        <f t="shared" si="13"/>
        <v>51189.072000000007</v>
      </c>
    </row>
    <row r="122" spans="2:17" x14ac:dyDescent="0.25">
      <c r="B122" s="120">
        <v>117</v>
      </c>
      <c r="C122" s="109" t="s">
        <v>6462</v>
      </c>
      <c r="D122" s="109">
        <v>1200062560</v>
      </c>
      <c r="E122" s="108" t="s">
        <v>2108</v>
      </c>
      <c r="F122" s="109">
        <v>2011</v>
      </c>
      <c r="G122" s="110">
        <v>44389</v>
      </c>
      <c r="H122" s="109">
        <f t="shared" si="6"/>
        <v>10</v>
      </c>
      <c r="I122" s="109">
        <v>15</v>
      </c>
      <c r="J122" s="111">
        <f t="shared" si="7"/>
        <v>6.3333333333333325E-2</v>
      </c>
      <c r="K122" s="112">
        <v>115760</v>
      </c>
      <c r="L122" s="112">
        <v>27962.18</v>
      </c>
      <c r="M122" s="121">
        <v>0.34</v>
      </c>
      <c r="N122" s="112">
        <f t="shared" si="8"/>
        <v>155118.40000000002</v>
      </c>
      <c r="O122" s="112">
        <f t="shared" si="9"/>
        <v>98241.65333333335</v>
      </c>
      <c r="P122" s="114">
        <f t="shared" si="12"/>
        <v>56876.746666666673</v>
      </c>
      <c r="Q122" s="115">
        <f t="shared" si="13"/>
        <v>51189.072000000007</v>
      </c>
    </row>
    <row r="123" spans="2:17" x14ac:dyDescent="0.25">
      <c r="B123" s="120">
        <v>118</v>
      </c>
      <c r="C123" s="109" t="s">
        <v>6462</v>
      </c>
      <c r="D123" s="109">
        <v>1200062570</v>
      </c>
      <c r="E123" s="108" t="s">
        <v>2108</v>
      </c>
      <c r="F123" s="109">
        <v>2011</v>
      </c>
      <c r="G123" s="110">
        <v>44389</v>
      </c>
      <c r="H123" s="109">
        <f t="shared" si="6"/>
        <v>10</v>
      </c>
      <c r="I123" s="109">
        <v>15</v>
      </c>
      <c r="J123" s="111">
        <f t="shared" si="7"/>
        <v>6.3333333333333325E-2</v>
      </c>
      <c r="K123" s="112">
        <v>115760</v>
      </c>
      <c r="L123" s="112">
        <v>27962.18</v>
      </c>
      <c r="M123" s="121">
        <v>0.34</v>
      </c>
      <c r="N123" s="112">
        <f t="shared" si="8"/>
        <v>155118.40000000002</v>
      </c>
      <c r="O123" s="112">
        <f t="shared" si="9"/>
        <v>98241.65333333335</v>
      </c>
      <c r="P123" s="114">
        <f t="shared" si="12"/>
        <v>56876.746666666673</v>
      </c>
      <c r="Q123" s="115">
        <f t="shared" si="13"/>
        <v>51189.072000000007</v>
      </c>
    </row>
    <row r="124" spans="2:17" x14ac:dyDescent="0.25">
      <c r="B124" s="120">
        <v>119</v>
      </c>
      <c r="C124" s="109" t="s">
        <v>6462</v>
      </c>
      <c r="D124" s="109">
        <v>1200062900</v>
      </c>
      <c r="E124" s="108" t="s">
        <v>2175</v>
      </c>
      <c r="F124" s="109">
        <v>2011</v>
      </c>
      <c r="G124" s="110">
        <v>44389</v>
      </c>
      <c r="H124" s="109">
        <f t="shared" si="6"/>
        <v>10</v>
      </c>
      <c r="I124" s="109">
        <v>15</v>
      </c>
      <c r="J124" s="111">
        <f t="shared" si="7"/>
        <v>6.3333333333333325E-2</v>
      </c>
      <c r="K124" s="112">
        <v>114498</v>
      </c>
      <c r="L124" s="112">
        <v>27656.61</v>
      </c>
      <c r="M124" s="121">
        <v>0.34</v>
      </c>
      <c r="N124" s="112">
        <f t="shared" si="8"/>
        <v>153427.32</v>
      </c>
      <c r="O124" s="112">
        <f t="shared" si="9"/>
        <v>97170.635999999999</v>
      </c>
      <c r="P124" s="114">
        <f t="shared" si="12"/>
        <v>56256.684000000008</v>
      </c>
      <c r="Q124" s="115">
        <f t="shared" si="13"/>
        <v>50631.015600000006</v>
      </c>
    </row>
    <row r="125" spans="2:17" x14ac:dyDescent="0.25">
      <c r="B125" s="120">
        <v>120</v>
      </c>
      <c r="C125" s="109" t="s">
        <v>6462</v>
      </c>
      <c r="D125" s="109">
        <v>1200061250</v>
      </c>
      <c r="E125" s="108" t="s">
        <v>2188</v>
      </c>
      <c r="F125" s="109">
        <v>2011</v>
      </c>
      <c r="G125" s="110">
        <v>44389</v>
      </c>
      <c r="H125" s="109">
        <f t="shared" si="6"/>
        <v>10</v>
      </c>
      <c r="I125" s="109">
        <v>15</v>
      </c>
      <c r="J125" s="111">
        <f t="shared" si="7"/>
        <v>6.3333333333333325E-2</v>
      </c>
      <c r="K125" s="112">
        <v>113900</v>
      </c>
      <c r="L125" s="112">
        <v>9469.57</v>
      </c>
      <c r="M125" s="121">
        <v>0.34</v>
      </c>
      <c r="N125" s="112">
        <f t="shared" si="8"/>
        <v>152626</v>
      </c>
      <c r="O125" s="112">
        <f t="shared" si="9"/>
        <v>96663.133333333331</v>
      </c>
      <c r="P125" s="114">
        <f t="shared" si="12"/>
        <v>55962.866666666669</v>
      </c>
      <c r="Q125" s="115">
        <f t="shared" si="13"/>
        <v>50366.58</v>
      </c>
    </row>
    <row r="126" spans="2:17" x14ac:dyDescent="0.25">
      <c r="B126" s="120">
        <v>121</v>
      </c>
      <c r="C126" s="109" t="s">
        <v>6462</v>
      </c>
      <c r="D126" s="109">
        <v>1200062820</v>
      </c>
      <c r="E126" s="108" t="s">
        <v>2189</v>
      </c>
      <c r="F126" s="109">
        <v>2011</v>
      </c>
      <c r="G126" s="110">
        <v>44389</v>
      </c>
      <c r="H126" s="109">
        <f t="shared" si="6"/>
        <v>10</v>
      </c>
      <c r="I126" s="109">
        <v>15</v>
      </c>
      <c r="J126" s="111">
        <f t="shared" si="7"/>
        <v>6.3333333333333325E-2</v>
      </c>
      <c r="K126" s="112">
        <v>99454</v>
      </c>
      <c r="L126" s="112">
        <v>24023.45</v>
      </c>
      <c r="M126" s="121">
        <v>0</v>
      </c>
      <c r="N126" s="112">
        <f t="shared" si="8"/>
        <v>99454</v>
      </c>
      <c r="O126" s="112">
        <f t="shared" si="9"/>
        <v>62987.533333333333</v>
      </c>
      <c r="P126" s="114">
        <f t="shared" si="12"/>
        <v>36466.466666666667</v>
      </c>
      <c r="Q126" s="115">
        <f t="shared" si="13"/>
        <v>32819.82</v>
      </c>
    </row>
    <row r="127" spans="2:17" x14ac:dyDescent="0.25">
      <c r="B127" s="120">
        <v>122</v>
      </c>
      <c r="C127" s="109" t="s">
        <v>6462</v>
      </c>
      <c r="D127" s="109">
        <v>1200062681</v>
      </c>
      <c r="E127" s="108" t="s">
        <v>2190</v>
      </c>
      <c r="F127" s="109">
        <v>2011</v>
      </c>
      <c r="G127" s="110">
        <v>44389</v>
      </c>
      <c r="H127" s="109">
        <f t="shared" si="6"/>
        <v>10</v>
      </c>
      <c r="I127" s="109">
        <v>15</v>
      </c>
      <c r="J127" s="111">
        <f t="shared" si="7"/>
        <v>6.3333333333333325E-2</v>
      </c>
      <c r="K127" s="112">
        <v>92250</v>
      </c>
      <c r="L127" s="112">
        <v>38012.89</v>
      </c>
      <c r="M127" s="121">
        <v>0.34</v>
      </c>
      <c r="N127" s="112">
        <f t="shared" si="8"/>
        <v>123615.00000000001</v>
      </c>
      <c r="O127" s="112">
        <f t="shared" si="9"/>
        <v>78289.5</v>
      </c>
      <c r="P127" s="114">
        <f t="shared" si="12"/>
        <v>45325.500000000015</v>
      </c>
      <c r="Q127" s="115">
        <f t="shared" si="13"/>
        <v>40792.950000000012</v>
      </c>
    </row>
    <row r="128" spans="2:17" x14ac:dyDescent="0.25">
      <c r="B128" s="120">
        <v>123</v>
      </c>
      <c r="C128" s="109" t="s">
        <v>6462</v>
      </c>
      <c r="D128" s="109">
        <v>1200062660</v>
      </c>
      <c r="E128" s="108" t="s">
        <v>266</v>
      </c>
      <c r="F128" s="109">
        <v>2011</v>
      </c>
      <c r="G128" s="110">
        <v>44389</v>
      </c>
      <c r="H128" s="109">
        <f t="shared" si="6"/>
        <v>10</v>
      </c>
      <c r="I128" s="109">
        <v>15</v>
      </c>
      <c r="J128" s="111">
        <f t="shared" si="7"/>
        <v>6.3333333333333325E-2</v>
      </c>
      <c r="K128" s="112">
        <v>81274</v>
      </c>
      <c r="L128" s="112">
        <v>19631.82</v>
      </c>
      <c r="M128" s="121">
        <v>0</v>
      </c>
      <c r="N128" s="112">
        <f t="shared" si="8"/>
        <v>81274</v>
      </c>
      <c r="O128" s="112">
        <f t="shared" si="9"/>
        <v>51473.533333333333</v>
      </c>
      <c r="P128" s="114">
        <f t="shared" si="12"/>
        <v>29800.466666666667</v>
      </c>
      <c r="Q128" s="115">
        <f t="shared" si="13"/>
        <v>26820.420000000002</v>
      </c>
    </row>
    <row r="129" spans="2:17" x14ac:dyDescent="0.25">
      <c r="B129" s="120">
        <v>124</v>
      </c>
      <c r="C129" s="109" t="s">
        <v>6462</v>
      </c>
      <c r="D129" s="109">
        <v>1200062670</v>
      </c>
      <c r="E129" s="108" t="s">
        <v>266</v>
      </c>
      <c r="F129" s="109">
        <v>2011</v>
      </c>
      <c r="G129" s="110">
        <v>44389</v>
      </c>
      <c r="H129" s="109">
        <f t="shared" si="6"/>
        <v>10</v>
      </c>
      <c r="I129" s="109">
        <v>15</v>
      </c>
      <c r="J129" s="111">
        <f t="shared" si="7"/>
        <v>6.3333333333333325E-2</v>
      </c>
      <c r="K129" s="112">
        <v>81274</v>
      </c>
      <c r="L129" s="112">
        <v>19631.82</v>
      </c>
      <c r="M129" s="121">
        <v>0</v>
      </c>
      <c r="N129" s="112">
        <f t="shared" si="8"/>
        <v>81274</v>
      </c>
      <c r="O129" s="112">
        <f t="shared" si="9"/>
        <v>51473.533333333333</v>
      </c>
      <c r="P129" s="114">
        <f t="shared" si="12"/>
        <v>29800.466666666667</v>
      </c>
      <c r="Q129" s="115">
        <f t="shared" si="13"/>
        <v>26820.420000000002</v>
      </c>
    </row>
    <row r="130" spans="2:17" x14ac:dyDescent="0.25">
      <c r="B130" s="120">
        <v>125</v>
      </c>
      <c r="C130" s="109" t="s">
        <v>6462</v>
      </c>
      <c r="D130" s="109">
        <v>1200062640</v>
      </c>
      <c r="E130" s="108" t="s">
        <v>2191</v>
      </c>
      <c r="F130" s="109">
        <v>2011</v>
      </c>
      <c r="G130" s="110">
        <v>44389</v>
      </c>
      <c r="H130" s="109">
        <f t="shared" si="6"/>
        <v>10</v>
      </c>
      <c r="I130" s="109">
        <v>15</v>
      </c>
      <c r="J130" s="111">
        <f t="shared" si="7"/>
        <v>6.3333333333333325E-2</v>
      </c>
      <c r="K130" s="112">
        <v>80491</v>
      </c>
      <c r="L130" s="112">
        <v>19442.490000000002</v>
      </c>
      <c r="M130" s="121">
        <v>0.34</v>
      </c>
      <c r="N130" s="112">
        <f t="shared" si="8"/>
        <v>107857.94</v>
      </c>
      <c r="O130" s="112">
        <f t="shared" si="9"/>
        <v>68310.028666666665</v>
      </c>
      <c r="P130" s="114">
        <f t="shared" si="12"/>
        <v>39547.911333333337</v>
      </c>
      <c r="Q130" s="115">
        <f t="shared" si="13"/>
        <v>35593.120200000005</v>
      </c>
    </row>
    <row r="131" spans="2:17" x14ac:dyDescent="0.25">
      <c r="B131" s="120">
        <v>126</v>
      </c>
      <c r="C131" s="109" t="s">
        <v>6462</v>
      </c>
      <c r="D131" s="109">
        <v>1200059330</v>
      </c>
      <c r="E131" s="108" t="s">
        <v>2192</v>
      </c>
      <c r="F131" s="109">
        <v>2011</v>
      </c>
      <c r="G131" s="110">
        <v>44389</v>
      </c>
      <c r="H131" s="109">
        <f t="shared" si="6"/>
        <v>10</v>
      </c>
      <c r="I131" s="109">
        <v>15</v>
      </c>
      <c r="J131" s="111">
        <f t="shared" si="7"/>
        <v>6.3333333333333325E-2</v>
      </c>
      <c r="K131" s="112">
        <v>74250</v>
      </c>
      <c r="L131" s="112">
        <v>1</v>
      </c>
      <c r="M131" s="121">
        <v>0</v>
      </c>
      <c r="N131" s="112">
        <f t="shared" si="8"/>
        <v>74250</v>
      </c>
      <c r="O131" s="112">
        <f t="shared" si="9"/>
        <v>47025</v>
      </c>
      <c r="P131" s="114">
        <f t="shared" si="12"/>
        <v>27225</v>
      </c>
      <c r="Q131" s="115">
        <f t="shared" si="13"/>
        <v>24502.5</v>
      </c>
    </row>
    <row r="132" spans="2:17" x14ac:dyDescent="0.25">
      <c r="B132" s="120">
        <v>127</v>
      </c>
      <c r="C132" s="109" t="s">
        <v>6462</v>
      </c>
      <c r="D132" s="109">
        <v>1200060421</v>
      </c>
      <c r="E132" s="108" t="s">
        <v>2193</v>
      </c>
      <c r="F132" s="109">
        <v>2011</v>
      </c>
      <c r="G132" s="110">
        <v>44389</v>
      </c>
      <c r="H132" s="109">
        <f t="shared" si="6"/>
        <v>10</v>
      </c>
      <c r="I132" s="109">
        <v>15</v>
      </c>
      <c r="J132" s="111">
        <f t="shared" si="7"/>
        <v>6.3333333333333325E-2</v>
      </c>
      <c r="K132" s="112">
        <v>73770</v>
      </c>
      <c r="L132" s="112">
        <v>684.31</v>
      </c>
      <c r="M132" s="121">
        <v>0</v>
      </c>
      <c r="N132" s="112">
        <f t="shared" si="8"/>
        <v>73770</v>
      </c>
      <c r="O132" s="112">
        <f t="shared" si="9"/>
        <v>46721</v>
      </c>
      <c r="P132" s="114">
        <f t="shared" si="12"/>
        <v>27049</v>
      </c>
      <c r="Q132" s="115">
        <f t="shared" si="13"/>
        <v>24344.100000000002</v>
      </c>
    </row>
    <row r="133" spans="2:17" x14ac:dyDescent="0.25">
      <c r="B133" s="120">
        <v>128</v>
      </c>
      <c r="C133" s="109" t="s">
        <v>6462</v>
      </c>
      <c r="D133" s="109">
        <v>1200061322</v>
      </c>
      <c r="E133" s="108" t="s">
        <v>2194</v>
      </c>
      <c r="F133" s="109">
        <v>2011</v>
      </c>
      <c r="G133" s="110">
        <v>44389</v>
      </c>
      <c r="H133" s="109">
        <f t="shared" si="6"/>
        <v>10</v>
      </c>
      <c r="I133" s="109">
        <v>15</v>
      </c>
      <c r="J133" s="111">
        <f t="shared" si="7"/>
        <v>6.3333333333333325E-2</v>
      </c>
      <c r="K133" s="112">
        <v>71870</v>
      </c>
      <c r="L133" s="112">
        <v>19641.77</v>
      </c>
      <c r="M133" s="121">
        <v>0.34</v>
      </c>
      <c r="N133" s="112">
        <f t="shared" si="8"/>
        <v>96305.8</v>
      </c>
      <c r="O133" s="112">
        <f t="shared" si="9"/>
        <v>60993.673333333332</v>
      </c>
      <c r="P133" s="114">
        <f t="shared" si="12"/>
        <v>35312.126666666671</v>
      </c>
      <c r="Q133" s="115">
        <f t="shared" si="13"/>
        <v>31780.914000000004</v>
      </c>
    </row>
    <row r="134" spans="2:17" x14ac:dyDescent="0.25">
      <c r="B134" s="120">
        <v>129</v>
      </c>
      <c r="C134" s="109" t="s">
        <v>6462</v>
      </c>
      <c r="D134" s="109">
        <v>1200069850</v>
      </c>
      <c r="E134" s="108" t="s">
        <v>2195</v>
      </c>
      <c r="F134" s="109">
        <v>2011</v>
      </c>
      <c r="G134" s="110">
        <v>44389</v>
      </c>
      <c r="H134" s="109">
        <f t="shared" ref="H134:H197" si="14">YEAR(G134)-F134</f>
        <v>10</v>
      </c>
      <c r="I134" s="109">
        <v>15</v>
      </c>
      <c r="J134" s="111">
        <f t="shared" ref="J134:J197" si="15">(95/I134/100)</f>
        <v>6.3333333333333325E-2</v>
      </c>
      <c r="K134" s="112">
        <v>69767.5</v>
      </c>
      <c r="L134" s="112">
        <v>1898.3</v>
      </c>
      <c r="M134" s="121">
        <v>0.34</v>
      </c>
      <c r="N134" s="112">
        <f t="shared" ref="N134:N197" si="16">K134*(1+M134)</f>
        <v>93488.450000000012</v>
      </c>
      <c r="O134" s="112">
        <f t="shared" ref="O134:O197" si="17">H134*J134*N134</f>
        <v>59209.351666666669</v>
      </c>
      <c r="P134" s="114">
        <f t="shared" si="12"/>
        <v>34279.098333333342</v>
      </c>
      <c r="Q134" s="115">
        <f t="shared" si="13"/>
        <v>30851.188500000007</v>
      </c>
    </row>
    <row r="135" spans="2:17" x14ac:dyDescent="0.25">
      <c r="B135" s="120">
        <v>130</v>
      </c>
      <c r="C135" s="109" t="s">
        <v>6462</v>
      </c>
      <c r="D135" s="109">
        <v>1200060420</v>
      </c>
      <c r="E135" s="108" t="s">
        <v>2196</v>
      </c>
      <c r="F135" s="109">
        <v>2011</v>
      </c>
      <c r="G135" s="110">
        <v>44389</v>
      </c>
      <c r="H135" s="109">
        <f t="shared" si="14"/>
        <v>10</v>
      </c>
      <c r="I135" s="109">
        <v>15</v>
      </c>
      <c r="J135" s="111">
        <f t="shared" si="15"/>
        <v>6.3333333333333325E-2</v>
      </c>
      <c r="K135" s="112">
        <v>65000</v>
      </c>
      <c r="L135" s="112">
        <v>1</v>
      </c>
      <c r="M135" s="121">
        <v>0</v>
      </c>
      <c r="N135" s="112">
        <f t="shared" si="16"/>
        <v>65000</v>
      </c>
      <c r="O135" s="112">
        <f t="shared" si="17"/>
        <v>41166.666666666664</v>
      </c>
      <c r="P135" s="114">
        <f t="shared" ref="P135" si="18">IF(N135-O135&lt;=0,5%*N135,N135-O135)</f>
        <v>23833.333333333336</v>
      </c>
      <c r="Q135" s="115">
        <f t="shared" ref="Q135" si="19">IF(P135=N135*5%,P135,P135*0.9)</f>
        <v>21450.000000000004</v>
      </c>
    </row>
    <row r="136" spans="2:17" x14ac:dyDescent="0.25">
      <c r="B136" s="120">
        <v>131</v>
      </c>
      <c r="C136" s="109" t="s">
        <v>6462</v>
      </c>
      <c r="D136" s="109">
        <v>1200062630</v>
      </c>
      <c r="E136" s="108" t="s">
        <v>2197</v>
      </c>
      <c r="F136" s="109">
        <v>2011</v>
      </c>
      <c r="G136" s="110">
        <v>44389</v>
      </c>
      <c r="H136" s="109">
        <f t="shared" si="14"/>
        <v>10</v>
      </c>
      <c r="I136" s="109">
        <v>15</v>
      </c>
      <c r="J136" s="111">
        <f t="shared" si="15"/>
        <v>6.3333333333333325E-2</v>
      </c>
      <c r="K136" s="112">
        <v>52618</v>
      </c>
      <c r="L136" s="112">
        <v>12709.53</v>
      </c>
      <c r="M136" s="121">
        <v>0.34</v>
      </c>
      <c r="N136" s="112">
        <f t="shared" si="16"/>
        <v>70508.12000000001</v>
      </c>
      <c r="O136" s="112">
        <f t="shared" si="17"/>
        <v>44655.142666666674</v>
      </c>
      <c r="P136" s="114">
        <f t="shared" ref="P136:P198" si="20">IF(N136-O136&lt;=0,5%*N136,N136-O136)</f>
        <v>25852.977333333336</v>
      </c>
      <c r="Q136" s="115">
        <f t="shared" ref="Q136:Q198" si="21">IF(P136=N136*5%,P136,P136*0.9)</f>
        <v>23267.679600000003</v>
      </c>
    </row>
    <row r="137" spans="2:17" x14ac:dyDescent="0.25">
      <c r="B137" s="120">
        <v>132</v>
      </c>
      <c r="C137" s="109" t="s">
        <v>6462</v>
      </c>
      <c r="D137" s="109">
        <v>1200062910</v>
      </c>
      <c r="E137" s="108" t="s">
        <v>2198</v>
      </c>
      <c r="F137" s="109">
        <v>2011</v>
      </c>
      <c r="G137" s="110">
        <v>44389</v>
      </c>
      <c r="H137" s="109">
        <f t="shared" si="14"/>
        <v>10</v>
      </c>
      <c r="I137" s="109">
        <v>15</v>
      </c>
      <c r="J137" s="111">
        <f t="shared" si="15"/>
        <v>6.3333333333333325E-2</v>
      </c>
      <c r="K137" s="112">
        <v>48965</v>
      </c>
      <c r="L137" s="112">
        <v>11827.57</v>
      </c>
      <c r="M137" s="121">
        <v>0.34</v>
      </c>
      <c r="N137" s="112">
        <f t="shared" si="16"/>
        <v>65613.100000000006</v>
      </c>
      <c r="O137" s="112">
        <f t="shared" si="17"/>
        <v>41554.963333333333</v>
      </c>
      <c r="P137" s="114">
        <f t="shared" si="20"/>
        <v>24058.136666666673</v>
      </c>
      <c r="Q137" s="115">
        <f t="shared" si="21"/>
        <v>21652.323000000008</v>
      </c>
    </row>
    <row r="138" spans="2:17" x14ac:dyDescent="0.25">
      <c r="B138" s="120">
        <v>133</v>
      </c>
      <c r="C138" s="109" t="s">
        <v>6462</v>
      </c>
      <c r="D138" s="109">
        <v>1200060730</v>
      </c>
      <c r="E138" s="108" t="s">
        <v>2199</v>
      </c>
      <c r="F138" s="109">
        <v>2011</v>
      </c>
      <c r="G138" s="110">
        <v>44389</v>
      </c>
      <c r="H138" s="109">
        <f t="shared" si="14"/>
        <v>10</v>
      </c>
      <c r="I138" s="109">
        <v>15</v>
      </c>
      <c r="J138" s="111">
        <f t="shared" si="15"/>
        <v>6.3333333333333325E-2</v>
      </c>
      <c r="K138" s="112">
        <v>39490</v>
      </c>
      <c r="L138" s="112">
        <v>3262.44</v>
      </c>
      <c r="M138" s="121">
        <v>0.34</v>
      </c>
      <c r="N138" s="112">
        <f t="shared" si="16"/>
        <v>52916.600000000006</v>
      </c>
      <c r="O138" s="112">
        <f t="shared" si="17"/>
        <v>33513.846666666672</v>
      </c>
      <c r="P138" s="114">
        <f t="shared" si="20"/>
        <v>19402.753333333334</v>
      </c>
      <c r="Q138" s="115">
        <f t="shared" si="21"/>
        <v>17462.478000000003</v>
      </c>
    </row>
    <row r="139" spans="2:17" x14ac:dyDescent="0.25">
      <c r="B139" s="120">
        <v>134</v>
      </c>
      <c r="C139" s="109" t="s">
        <v>6462</v>
      </c>
      <c r="D139" s="109">
        <v>1200063920</v>
      </c>
      <c r="E139" s="108" t="s">
        <v>2200</v>
      </c>
      <c r="F139" s="109">
        <v>2011</v>
      </c>
      <c r="G139" s="110">
        <v>44389</v>
      </c>
      <c r="H139" s="109">
        <f t="shared" si="14"/>
        <v>10</v>
      </c>
      <c r="I139" s="109">
        <v>15</v>
      </c>
      <c r="J139" s="111">
        <f t="shared" si="15"/>
        <v>6.3333333333333325E-2</v>
      </c>
      <c r="K139" s="112">
        <v>33300</v>
      </c>
      <c r="L139" s="112">
        <v>775.45</v>
      </c>
      <c r="M139" s="121">
        <v>0.34</v>
      </c>
      <c r="N139" s="112">
        <f t="shared" si="16"/>
        <v>44622</v>
      </c>
      <c r="O139" s="112">
        <f t="shared" si="17"/>
        <v>28260.6</v>
      </c>
      <c r="P139" s="114">
        <f t="shared" si="20"/>
        <v>16361.400000000001</v>
      </c>
      <c r="Q139" s="115">
        <f t="shared" si="21"/>
        <v>14725.260000000002</v>
      </c>
    </row>
    <row r="140" spans="2:17" x14ac:dyDescent="0.25">
      <c r="B140" s="120">
        <v>135</v>
      </c>
      <c r="C140" s="109" t="s">
        <v>6462</v>
      </c>
      <c r="D140" s="109">
        <v>1200069220</v>
      </c>
      <c r="E140" s="108" t="s">
        <v>2201</v>
      </c>
      <c r="F140" s="109">
        <v>2011</v>
      </c>
      <c r="G140" s="110">
        <v>44389</v>
      </c>
      <c r="H140" s="109">
        <f t="shared" si="14"/>
        <v>10</v>
      </c>
      <c r="I140" s="109">
        <v>15</v>
      </c>
      <c r="J140" s="111">
        <f t="shared" si="15"/>
        <v>6.3333333333333325E-2</v>
      </c>
      <c r="K140" s="112">
        <v>32000</v>
      </c>
      <c r="L140" s="112">
        <v>8899.02</v>
      </c>
      <c r="M140" s="121">
        <v>0.34</v>
      </c>
      <c r="N140" s="112">
        <f t="shared" si="16"/>
        <v>42880</v>
      </c>
      <c r="O140" s="112">
        <f t="shared" si="17"/>
        <v>27157.333333333332</v>
      </c>
      <c r="P140" s="114">
        <f t="shared" si="20"/>
        <v>15722.666666666668</v>
      </c>
      <c r="Q140" s="115">
        <f t="shared" si="21"/>
        <v>14150.400000000001</v>
      </c>
    </row>
    <row r="141" spans="2:17" x14ac:dyDescent="0.25">
      <c r="B141" s="120">
        <v>136</v>
      </c>
      <c r="C141" s="109" t="s">
        <v>6462</v>
      </c>
      <c r="D141" s="109">
        <v>1200062880</v>
      </c>
      <c r="E141" s="108" t="s">
        <v>2202</v>
      </c>
      <c r="F141" s="109">
        <v>2011</v>
      </c>
      <c r="G141" s="110">
        <v>44389</v>
      </c>
      <c r="H141" s="109">
        <f t="shared" si="14"/>
        <v>10</v>
      </c>
      <c r="I141" s="109">
        <v>15</v>
      </c>
      <c r="J141" s="111">
        <f t="shared" si="15"/>
        <v>6.3333333333333325E-2</v>
      </c>
      <c r="K141" s="112">
        <v>31473</v>
      </c>
      <c r="L141" s="112">
        <v>7602.16</v>
      </c>
      <c r="M141" s="121">
        <v>0.34</v>
      </c>
      <c r="N141" s="112">
        <f t="shared" si="16"/>
        <v>42173.82</v>
      </c>
      <c r="O141" s="112">
        <f t="shared" si="17"/>
        <v>26710.085999999999</v>
      </c>
      <c r="P141" s="114">
        <f t="shared" si="20"/>
        <v>15463.734</v>
      </c>
      <c r="Q141" s="115">
        <f t="shared" si="21"/>
        <v>13917.3606</v>
      </c>
    </row>
    <row r="142" spans="2:17" x14ac:dyDescent="0.25">
      <c r="B142" s="120">
        <v>137</v>
      </c>
      <c r="C142" s="109" t="s">
        <v>6462</v>
      </c>
      <c r="D142" s="109">
        <v>1200068730</v>
      </c>
      <c r="E142" s="108" t="s">
        <v>2203</v>
      </c>
      <c r="F142" s="109">
        <v>2011</v>
      </c>
      <c r="G142" s="110">
        <v>44389</v>
      </c>
      <c r="H142" s="109">
        <f t="shared" si="14"/>
        <v>10</v>
      </c>
      <c r="I142" s="109">
        <v>15</v>
      </c>
      <c r="J142" s="111">
        <f t="shared" si="15"/>
        <v>6.3333333333333325E-2</v>
      </c>
      <c r="K142" s="112">
        <v>29050</v>
      </c>
      <c r="L142" s="112">
        <v>676.8</v>
      </c>
      <c r="M142" s="121">
        <v>0.34</v>
      </c>
      <c r="N142" s="112">
        <f t="shared" si="16"/>
        <v>38927</v>
      </c>
      <c r="O142" s="112">
        <f t="shared" si="17"/>
        <v>24653.766666666666</v>
      </c>
      <c r="P142" s="114">
        <f t="shared" si="20"/>
        <v>14273.233333333334</v>
      </c>
      <c r="Q142" s="115">
        <f t="shared" si="21"/>
        <v>12845.91</v>
      </c>
    </row>
    <row r="143" spans="2:17" x14ac:dyDescent="0.25">
      <c r="B143" s="120">
        <v>138</v>
      </c>
      <c r="C143" s="109" t="s">
        <v>6462</v>
      </c>
      <c r="D143" s="109">
        <v>1200062652</v>
      </c>
      <c r="E143" s="108" t="s">
        <v>2204</v>
      </c>
      <c r="F143" s="109">
        <v>2011</v>
      </c>
      <c r="G143" s="110">
        <v>44389</v>
      </c>
      <c r="H143" s="109">
        <f t="shared" si="14"/>
        <v>10</v>
      </c>
      <c r="I143" s="109">
        <v>15</v>
      </c>
      <c r="J143" s="111">
        <f t="shared" si="15"/>
        <v>6.3333333333333325E-2</v>
      </c>
      <c r="K143" s="112">
        <v>26920.6</v>
      </c>
      <c r="L143" s="112">
        <v>7101.01</v>
      </c>
      <c r="M143" s="121">
        <v>0.34</v>
      </c>
      <c r="N143" s="112">
        <f t="shared" si="16"/>
        <v>36073.603999999999</v>
      </c>
      <c r="O143" s="112">
        <f t="shared" si="17"/>
        <v>22846.615866666667</v>
      </c>
      <c r="P143" s="114">
        <f t="shared" si="20"/>
        <v>13226.988133333332</v>
      </c>
      <c r="Q143" s="115">
        <f t="shared" si="21"/>
        <v>11904.28932</v>
      </c>
    </row>
    <row r="144" spans="2:17" x14ac:dyDescent="0.25">
      <c r="B144" s="120">
        <v>139</v>
      </c>
      <c r="C144" s="109" t="s">
        <v>6462</v>
      </c>
      <c r="D144" s="109">
        <v>1200060470</v>
      </c>
      <c r="E144" s="108" t="s">
        <v>2205</v>
      </c>
      <c r="F144" s="109">
        <v>2011</v>
      </c>
      <c r="G144" s="110">
        <v>44389</v>
      </c>
      <c r="H144" s="109">
        <f t="shared" si="14"/>
        <v>10</v>
      </c>
      <c r="I144" s="109">
        <v>15</v>
      </c>
      <c r="J144" s="111">
        <f t="shared" si="15"/>
        <v>6.3333333333333325E-2</v>
      </c>
      <c r="K144" s="112">
        <v>19000</v>
      </c>
      <c r="L144" s="112">
        <v>402.28</v>
      </c>
      <c r="M144" s="121">
        <v>0.34</v>
      </c>
      <c r="N144" s="112">
        <f t="shared" si="16"/>
        <v>25460</v>
      </c>
      <c r="O144" s="112">
        <f t="shared" si="17"/>
        <v>16124.666666666666</v>
      </c>
      <c r="P144" s="114">
        <f t="shared" si="20"/>
        <v>9335.3333333333339</v>
      </c>
      <c r="Q144" s="115">
        <f t="shared" si="21"/>
        <v>8401.8000000000011</v>
      </c>
    </row>
    <row r="145" spans="2:17" x14ac:dyDescent="0.25">
      <c r="B145" s="120">
        <v>140</v>
      </c>
      <c r="C145" s="109" t="s">
        <v>6462</v>
      </c>
      <c r="D145" s="109">
        <v>1200060480</v>
      </c>
      <c r="E145" s="108" t="s">
        <v>2205</v>
      </c>
      <c r="F145" s="109">
        <v>2011</v>
      </c>
      <c r="G145" s="110">
        <v>44389</v>
      </c>
      <c r="H145" s="109">
        <f t="shared" si="14"/>
        <v>10</v>
      </c>
      <c r="I145" s="109">
        <v>15</v>
      </c>
      <c r="J145" s="111">
        <f t="shared" si="15"/>
        <v>6.3333333333333325E-2</v>
      </c>
      <c r="K145" s="112">
        <v>19000</v>
      </c>
      <c r="L145" s="112">
        <v>402.28</v>
      </c>
      <c r="M145" s="121">
        <v>0.34</v>
      </c>
      <c r="N145" s="112">
        <f t="shared" si="16"/>
        <v>25460</v>
      </c>
      <c r="O145" s="112">
        <f t="shared" si="17"/>
        <v>16124.666666666666</v>
      </c>
      <c r="P145" s="114">
        <f t="shared" si="20"/>
        <v>9335.3333333333339</v>
      </c>
      <c r="Q145" s="115">
        <f t="shared" si="21"/>
        <v>8401.8000000000011</v>
      </c>
    </row>
    <row r="146" spans="2:17" x14ac:dyDescent="0.25">
      <c r="B146" s="120">
        <v>141</v>
      </c>
      <c r="C146" s="109" t="s">
        <v>6462</v>
      </c>
      <c r="D146" s="109">
        <v>1200069230</v>
      </c>
      <c r="E146" s="108" t="s">
        <v>2201</v>
      </c>
      <c r="F146" s="109">
        <v>2011</v>
      </c>
      <c r="G146" s="110">
        <v>44389</v>
      </c>
      <c r="H146" s="109">
        <f t="shared" si="14"/>
        <v>10</v>
      </c>
      <c r="I146" s="109">
        <v>15</v>
      </c>
      <c r="J146" s="111">
        <f t="shared" si="15"/>
        <v>6.3333333333333325E-2</v>
      </c>
      <c r="K146" s="112">
        <v>16000</v>
      </c>
      <c r="L146" s="112">
        <v>995.91</v>
      </c>
      <c r="M146" s="121">
        <v>0.34</v>
      </c>
      <c r="N146" s="112">
        <f t="shared" si="16"/>
        <v>21440</v>
      </c>
      <c r="O146" s="112">
        <f t="shared" si="17"/>
        <v>13578.666666666666</v>
      </c>
      <c r="P146" s="114">
        <f t="shared" si="20"/>
        <v>7861.3333333333339</v>
      </c>
      <c r="Q146" s="115">
        <f t="shared" si="21"/>
        <v>7075.2000000000007</v>
      </c>
    </row>
    <row r="147" spans="2:17" x14ac:dyDescent="0.25">
      <c r="B147" s="120">
        <v>142</v>
      </c>
      <c r="C147" s="109" t="s">
        <v>6462</v>
      </c>
      <c r="D147" s="109">
        <v>1200069250</v>
      </c>
      <c r="E147" s="108" t="s">
        <v>2206</v>
      </c>
      <c r="F147" s="109">
        <v>2011</v>
      </c>
      <c r="G147" s="110">
        <v>44389</v>
      </c>
      <c r="H147" s="109">
        <f t="shared" si="14"/>
        <v>10</v>
      </c>
      <c r="I147" s="109">
        <v>15</v>
      </c>
      <c r="J147" s="111">
        <f t="shared" si="15"/>
        <v>6.3333333333333325E-2</v>
      </c>
      <c r="K147" s="112">
        <v>10725</v>
      </c>
      <c r="L147" s="112">
        <v>611.38</v>
      </c>
      <c r="M147" s="121">
        <v>0.34</v>
      </c>
      <c r="N147" s="112">
        <f t="shared" si="16"/>
        <v>14371.5</v>
      </c>
      <c r="O147" s="112">
        <f t="shared" si="17"/>
        <v>9101.9499999999989</v>
      </c>
      <c r="P147" s="114">
        <f t="shared" si="20"/>
        <v>5269.5500000000011</v>
      </c>
      <c r="Q147" s="115">
        <f t="shared" si="21"/>
        <v>4742.5950000000012</v>
      </c>
    </row>
    <row r="148" spans="2:17" x14ac:dyDescent="0.25">
      <c r="B148" s="120">
        <v>143</v>
      </c>
      <c r="C148" s="109" t="s">
        <v>6462</v>
      </c>
      <c r="D148" s="109">
        <v>1200061220</v>
      </c>
      <c r="E148" s="108" t="s">
        <v>2207</v>
      </c>
      <c r="F148" s="109">
        <v>2011</v>
      </c>
      <c r="G148" s="110">
        <v>44389</v>
      </c>
      <c r="H148" s="109">
        <f t="shared" si="14"/>
        <v>10</v>
      </c>
      <c r="I148" s="109">
        <v>15</v>
      </c>
      <c r="J148" s="111">
        <f t="shared" si="15"/>
        <v>6.3333333333333325E-2</v>
      </c>
      <c r="K148" s="112">
        <v>5950</v>
      </c>
      <c r="L148" s="112">
        <v>2169.61</v>
      </c>
      <c r="M148" s="121">
        <v>0.34</v>
      </c>
      <c r="N148" s="112">
        <f t="shared" si="16"/>
        <v>7973.0000000000009</v>
      </c>
      <c r="O148" s="112">
        <f t="shared" si="17"/>
        <v>5049.5666666666666</v>
      </c>
      <c r="P148" s="114">
        <f t="shared" si="20"/>
        <v>2923.4333333333343</v>
      </c>
      <c r="Q148" s="115">
        <f t="shared" si="21"/>
        <v>2631.0900000000011</v>
      </c>
    </row>
    <row r="149" spans="2:17" x14ac:dyDescent="0.25">
      <c r="B149" s="120">
        <v>144</v>
      </c>
      <c r="C149" s="109" t="s">
        <v>6462</v>
      </c>
      <c r="D149" s="109">
        <v>1200061190</v>
      </c>
      <c r="E149" s="108" t="s">
        <v>2207</v>
      </c>
      <c r="F149" s="109">
        <v>2011</v>
      </c>
      <c r="G149" s="110">
        <v>44389</v>
      </c>
      <c r="H149" s="109">
        <f t="shared" si="14"/>
        <v>10</v>
      </c>
      <c r="I149" s="109">
        <v>15</v>
      </c>
      <c r="J149" s="111">
        <f t="shared" si="15"/>
        <v>6.3333333333333325E-2</v>
      </c>
      <c r="K149" s="112">
        <v>5950</v>
      </c>
      <c r="L149" s="112">
        <v>2169.61</v>
      </c>
      <c r="M149" s="121">
        <v>0.34</v>
      </c>
      <c r="N149" s="112">
        <f t="shared" si="16"/>
        <v>7973.0000000000009</v>
      </c>
      <c r="O149" s="112">
        <f t="shared" si="17"/>
        <v>5049.5666666666666</v>
      </c>
      <c r="P149" s="114">
        <f t="shared" si="20"/>
        <v>2923.4333333333343</v>
      </c>
      <c r="Q149" s="115">
        <f t="shared" si="21"/>
        <v>2631.0900000000011</v>
      </c>
    </row>
    <row r="150" spans="2:17" x14ac:dyDescent="0.25">
      <c r="B150" s="120">
        <v>145</v>
      </c>
      <c r="C150" s="109" t="s">
        <v>6462</v>
      </c>
      <c r="D150" s="109">
        <v>1200061200</v>
      </c>
      <c r="E150" s="108" t="s">
        <v>2207</v>
      </c>
      <c r="F150" s="109">
        <v>2011</v>
      </c>
      <c r="G150" s="110">
        <v>44389</v>
      </c>
      <c r="H150" s="109">
        <f t="shared" si="14"/>
        <v>10</v>
      </c>
      <c r="I150" s="109">
        <v>15</v>
      </c>
      <c r="J150" s="111">
        <f t="shared" si="15"/>
        <v>6.3333333333333325E-2</v>
      </c>
      <c r="K150" s="112">
        <v>5950</v>
      </c>
      <c r="L150" s="112">
        <v>2169.61</v>
      </c>
      <c r="M150" s="121">
        <v>0.34</v>
      </c>
      <c r="N150" s="112">
        <f t="shared" si="16"/>
        <v>7973.0000000000009</v>
      </c>
      <c r="O150" s="112">
        <f t="shared" si="17"/>
        <v>5049.5666666666666</v>
      </c>
      <c r="P150" s="114">
        <f t="shared" si="20"/>
        <v>2923.4333333333343</v>
      </c>
      <c r="Q150" s="115">
        <f t="shared" si="21"/>
        <v>2631.0900000000011</v>
      </c>
    </row>
    <row r="151" spans="2:17" x14ac:dyDescent="0.25">
      <c r="B151" s="120">
        <v>146</v>
      </c>
      <c r="C151" s="109" t="s">
        <v>6462</v>
      </c>
      <c r="D151" s="109">
        <v>1200061210</v>
      </c>
      <c r="E151" s="108" t="s">
        <v>2207</v>
      </c>
      <c r="F151" s="109">
        <v>2011</v>
      </c>
      <c r="G151" s="110">
        <v>44389</v>
      </c>
      <c r="H151" s="109">
        <f t="shared" si="14"/>
        <v>10</v>
      </c>
      <c r="I151" s="109">
        <v>15</v>
      </c>
      <c r="J151" s="111">
        <f t="shared" si="15"/>
        <v>6.3333333333333325E-2</v>
      </c>
      <c r="K151" s="112">
        <v>5950</v>
      </c>
      <c r="L151" s="112">
        <v>2169.61</v>
      </c>
      <c r="M151" s="121">
        <v>0.34</v>
      </c>
      <c r="N151" s="112">
        <f t="shared" si="16"/>
        <v>7973.0000000000009</v>
      </c>
      <c r="O151" s="112">
        <f t="shared" si="17"/>
        <v>5049.5666666666666</v>
      </c>
      <c r="P151" s="114">
        <f t="shared" si="20"/>
        <v>2923.4333333333343</v>
      </c>
      <c r="Q151" s="115">
        <f t="shared" si="21"/>
        <v>2631.0900000000011</v>
      </c>
    </row>
    <row r="152" spans="2:17" x14ac:dyDescent="0.25">
      <c r="B152" s="120">
        <v>147</v>
      </c>
      <c r="C152" s="109" t="s">
        <v>6462</v>
      </c>
      <c r="D152" s="109">
        <v>1200061240</v>
      </c>
      <c r="E152" s="108" t="s">
        <v>2208</v>
      </c>
      <c r="F152" s="109">
        <v>2011</v>
      </c>
      <c r="G152" s="110">
        <v>44389</v>
      </c>
      <c r="H152" s="109">
        <f t="shared" si="14"/>
        <v>10</v>
      </c>
      <c r="I152" s="109">
        <v>15</v>
      </c>
      <c r="J152" s="111">
        <f t="shared" si="15"/>
        <v>6.3333333333333325E-2</v>
      </c>
      <c r="K152" s="112">
        <v>3800</v>
      </c>
      <c r="L152" s="112">
        <v>1</v>
      </c>
      <c r="M152" s="121">
        <v>0</v>
      </c>
      <c r="N152" s="112">
        <f t="shared" si="16"/>
        <v>3800</v>
      </c>
      <c r="O152" s="112">
        <f t="shared" si="17"/>
        <v>2406.6666666666665</v>
      </c>
      <c r="P152" s="114">
        <f t="shared" si="20"/>
        <v>1393.3333333333335</v>
      </c>
      <c r="Q152" s="115">
        <f t="shared" si="21"/>
        <v>1254.0000000000002</v>
      </c>
    </row>
    <row r="153" spans="2:17" x14ac:dyDescent="0.25">
      <c r="B153" s="120">
        <v>148</v>
      </c>
      <c r="C153" s="109" t="s">
        <v>6462</v>
      </c>
      <c r="D153" s="109">
        <v>1200061230</v>
      </c>
      <c r="E153" s="108" t="s">
        <v>2209</v>
      </c>
      <c r="F153" s="109">
        <v>2011</v>
      </c>
      <c r="G153" s="110">
        <v>44389</v>
      </c>
      <c r="H153" s="109">
        <f t="shared" si="14"/>
        <v>10</v>
      </c>
      <c r="I153" s="109">
        <v>15</v>
      </c>
      <c r="J153" s="111">
        <f t="shared" si="15"/>
        <v>6.3333333333333325E-2</v>
      </c>
      <c r="K153" s="112">
        <v>3550</v>
      </c>
      <c r="L153" s="112">
        <v>1</v>
      </c>
      <c r="M153" s="121">
        <v>0</v>
      </c>
      <c r="N153" s="112">
        <f t="shared" si="16"/>
        <v>3550</v>
      </c>
      <c r="O153" s="112">
        <f t="shared" si="17"/>
        <v>2248.333333333333</v>
      </c>
      <c r="P153" s="114">
        <f t="shared" si="20"/>
        <v>1301.666666666667</v>
      </c>
      <c r="Q153" s="115">
        <f t="shared" si="21"/>
        <v>1171.5000000000002</v>
      </c>
    </row>
    <row r="154" spans="2:17" x14ac:dyDescent="0.25">
      <c r="B154" s="120">
        <v>149</v>
      </c>
      <c r="C154" s="109" t="s">
        <v>6462</v>
      </c>
      <c r="D154" s="109">
        <v>1200075740</v>
      </c>
      <c r="E154" s="108" t="s">
        <v>2210</v>
      </c>
      <c r="F154" s="109">
        <v>2012</v>
      </c>
      <c r="G154" s="110">
        <v>44389</v>
      </c>
      <c r="H154" s="109">
        <f t="shared" si="14"/>
        <v>9</v>
      </c>
      <c r="I154" s="109">
        <v>15</v>
      </c>
      <c r="J154" s="111">
        <f t="shared" si="15"/>
        <v>6.3333333333333325E-2</v>
      </c>
      <c r="K154" s="112">
        <v>753870</v>
      </c>
      <c r="L154" s="112">
        <v>24784.3</v>
      </c>
      <c r="M154" s="121">
        <v>0.3</v>
      </c>
      <c r="N154" s="112">
        <f t="shared" si="16"/>
        <v>980031</v>
      </c>
      <c r="O154" s="112">
        <f t="shared" si="17"/>
        <v>558617.66999999993</v>
      </c>
      <c r="P154" s="114">
        <f t="shared" si="20"/>
        <v>421413.33000000007</v>
      </c>
      <c r="Q154" s="115">
        <f t="shared" si="21"/>
        <v>379271.99700000009</v>
      </c>
    </row>
    <row r="155" spans="2:17" x14ac:dyDescent="0.25">
      <c r="B155" s="120">
        <v>150</v>
      </c>
      <c r="C155" s="109" t="s">
        <v>6462</v>
      </c>
      <c r="D155" s="109">
        <v>1200070450</v>
      </c>
      <c r="E155" s="108" t="s">
        <v>2165</v>
      </c>
      <c r="F155" s="109">
        <v>2012</v>
      </c>
      <c r="G155" s="110">
        <v>44389</v>
      </c>
      <c r="H155" s="109">
        <f t="shared" si="14"/>
        <v>9</v>
      </c>
      <c r="I155" s="109">
        <v>15</v>
      </c>
      <c r="J155" s="111">
        <f t="shared" si="15"/>
        <v>6.3333333333333325E-2</v>
      </c>
      <c r="K155" s="112">
        <v>656090</v>
      </c>
      <c r="L155" s="112">
        <v>1</v>
      </c>
      <c r="M155" s="121">
        <v>0</v>
      </c>
      <c r="N155" s="112">
        <f t="shared" si="16"/>
        <v>656090</v>
      </c>
      <c r="O155" s="112">
        <f t="shared" si="17"/>
        <v>373971.3</v>
      </c>
      <c r="P155" s="114">
        <f t="shared" si="20"/>
        <v>282118.7</v>
      </c>
      <c r="Q155" s="115">
        <f t="shared" si="21"/>
        <v>253906.83000000002</v>
      </c>
    </row>
    <row r="156" spans="2:17" x14ac:dyDescent="0.25">
      <c r="B156" s="120">
        <v>151</v>
      </c>
      <c r="C156" s="109" t="s">
        <v>6462</v>
      </c>
      <c r="D156" s="109">
        <v>1200070630</v>
      </c>
      <c r="E156" s="108" t="s">
        <v>2211</v>
      </c>
      <c r="F156" s="109">
        <v>2012</v>
      </c>
      <c r="G156" s="110">
        <v>44389</v>
      </c>
      <c r="H156" s="109">
        <f t="shared" si="14"/>
        <v>9</v>
      </c>
      <c r="I156" s="109">
        <v>15</v>
      </c>
      <c r="J156" s="111">
        <f t="shared" si="15"/>
        <v>6.3333333333333325E-2</v>
      </c>
      <c r="K156" s="112">
        <v>404729</v>
      </c>
      <c r="L156" s="112">
        <v>41555.879999999997</v>
      </c>
      <c r="M156" s="121">
        <v>0.3</v>
      </c>
      <c r="N156" s="112">
        <f t="shared" si="16"/>
        <v>526147.70000000007</v>
      </c>
      <c r="O156" s="112">
        <f t="shared" si="17"/>
        <v>299904.18900000001</v>
      </c>
      <c r="P156" s="114">
        <f t="shared" si="20"/>
        <v>226243.51100000006</v>
      </c>
      <c r="Q156" s="115">
        <f t="shared" si="21"/>
        <v>203619.15990000006</v>
      </c>
    </row>
    <row r="157" spans="2:17" x14ac:dyDescent="0.25">
      <c r="B157" s="120">
        <v>152</v>
      </c>
      <c r="C157" s="109" t="s">
        <v>6462</v>
      </c>
      <c r="D157" s="109">
        <v>1200074920</v>
      </c>
      <c r="E157" s="108" t="s">
        <v>2212</v>
      </c>
      <c r="F157" s="109">
        <v>2012</v>
      </c>
      <c r="G157" s="110">
        <v>44389</v>
      </c>
      <c r="H157" s="109">
        <f t="shared" si="14"/>
        <v>9</v>
      </c>
      <c r="I157" s="109">
        <v>15</v>
      </c>
      <c r="J157" s="111">
        <f t="shared" si="15"/>
        <v>6.3333333333333325E-2</v>
      </c>
      <c r="K157" s="112">
        <v>356700</v>
      </c>
      <c r="L157" s="112">
        <v>8516.7099999999991</v>
      </c>
      <c r="M157" s="121">
        <v>0.3</v>
      </c>
      <c r="N157" s="112">
        <f t="shared" si="16"/>
        <v>463710</v>
      </c>
      <c r="O157" s="112">
        <f t="shared" si="17"/>
        <v>264314.69999999995</v>
      </c>
      <c r="P157" s="114">
        <f t="shared" si="20"/>
        <v>199395.30000000005</v>
      </c>
      <c r="Q157" s="115">
        <f t="shared" si="21"/>
        <v>179455.77000000005</v>
      </c>
    </row>
    <row r="158" spans="2:17" x14ac:dyDescent="0.25">
      <c r="B158" s="120">
        <v>153</v>
      </c>
      <c r="C158" s="109" t="s">
        <v>6462</v>
      </c>
      <c r="D158" s="109">
        <v>1200069500</v>
      </c>
      <c r="E158" s="108" t="s">
        <v>2213</v>
      </c>
      <c r="F158" s="109">
        <v>2012</v>
      </c>
      <c r="G158" s="110">
        <v>44389</v>
      </c>
      <c r="H158" s="109">
        <f t="shared" si="14"/>
        <v>9</v>
      </c>
      <c r="I158" s="109">
        <v>15</v>
      </c>
      <c r="J158" s="111">
        <f t="shared" si="15"/>
        <v>6.3333333333333325E-2</v>
      </c>
      <c r="K158" s="112">
        <v>355000</v>
      </c>
      <c r="L158" s="112">
        <v>142486.66</v>
      </c>
      <c r="M158" s="121">
        <v>0.3</v>
      </c>
      <c r="N158" s="112">
        <f t="shared" si="16"/>
        <v>461500</v>
      </c>
      <c r="O158" s="112">
        <f t="shared" si="17"/>
        <v>263055</v>
      </c>
      <c r="P158" s="114">
        <f t="shared" si="20"/>
        <v>198445</v>
      </c>
      <c r="Q158" s="115">
        <f t="shared" si="21"/>
        <v>178600.5</v>
      </c>
    </row>
    <row r="159" spans="2:17" x14ac:dyDescent="0.25">
      <c r="B159" s="120">
        <v>154</v>
      </c>
      <c r="C159" s="109" t="s">
        <v>6462</v>
      </c>
      <c r="D159" s="109">
        <v>1200070451</v>
      </c>
      <c r="E159" s="108" t="s">
        <v>2165</v>
      </c>
      <c r="F159" s="109">
        <v>2012</v>
      </c>
      <c r="G159" s="110">
        <v>44389</v>
      </c>
      <c r="H159" s="109">
        <f t="shared" si="14"/>
        <v>9</v>
      </c>
      <c r="I159" s="109">
        <v>15</v>
      </c>
      <c r="J159" s="111">
        <f t="shared" si="15"/>
        <v>6.3333333333333325E-2</v>
      </c>
      <c r="K159" s="112">
        <v>312022</v>
      </c>
      <c r="L159" s="112">
        <v>144420.10999999999</v>
      </c>
      <c r="M159" s="121">
        <v>0.3</v>
      </c>
      <c r="N159" s="112">
        <f t="shared" si="16"/>
        <v>405628.60000000003</v>
      </c>
      <c r="O159" s="112">
        <f t="shared" si="17"/>
        <v>231208.302</v>
      </c>
      <c r="P159" s="114">
        <f t="shared" si="20"/>
        <v>174420.29800000004</v>
      </c>
      <c r="Q159" s="115">
        <f t="shared" si="21"/>
        <v>156978.26820000005</v>
      </c>
    </row>
    <row r="160" spans="2:17" x14ac:dyDescent="0.25">
      <c r="B160" s="120">
        <v>155</v>
      </c>
      <c r="C160" s="109" t="s">
        <v>6462</v>
      </c>
      <c r="D160" s="109">
        <v>1200073900</v>
      </c>
      <c r="E160" s="108" t="s">
        <v>2214</v>
      </c>
      <c r="F160" s="109">
        <v>2012</v>
      </c>
      <c r="G160" s="110">
        <v>44389</v>
      </c>
      <c r="H160" s="109">
        <f t="shared" si="14"/>
        <v>9</v>
      </c>
      <c r="I160" s="109">
        <v>15</v>
      </c>
      <c r="J160" s="111">
        <f t="shared" si="15"/>
        <v>6.3333333333333325E-2</v>
      </c>
      <c r="K160" s="112">
        <v>225000</v>
      </c>
      <c r="L160" s="112">
        <v>24547.65</v>
      </c>
      <c r="M160" s="121">
        <v>0.3</v>
      </c>
      <c r="N160" s="112">
        <f t="shared" si="16"/>
        <v>292500</v>
      </c>
      <c r="O160" s="112">
        <f t="shared" si="17"/>
        <v>166725</v>
      </c>
      <c r="P160" s="114">
        <f t="shared" si="20"/>
        <v>125775</v>
      </c>
      <c r="Q160" s="115">
        <f t="shared" si="21"/>
        <v>113197.5</v>
      </c>
    </row>
    <row r="161" spans="2:17" x14ac:dyDescent="0.25">
      <c r="B161" s="120">
        <v>156</v>
      </c>
      <c r="C161" s="109" t="s">
        <v>6462</v>
      </c>
      <c r="D161" s="109">
        <v>1200073901</v>
      </c>
      <c r="E161" s="108" t="s">
        <v>2215</v>
      </c>
      <c r="F161" s="109">
        <v>2012</v>
      </c>
      <c r="G161" s="110">
        <v>44389</v>
      </c>
      <c r="H161" s="109">
        <f t="shared" si="14"/>
        <v>9</v>
      </c>
      <c r="I161" s="109">
        <v>10</v>
      </c>
      <c r="J161" s="111">
        <f t="shared" si="15"/>
        <v>9.5000000000000001E-2</v>
      </c>
      <c r="K161" s="112">
        <v>180000</v>
      </c>
      <c r="L161" s="112">
        <v>19638.419999999998</v>
      </c>
      <c r="M161" s="121">
        <v>0.3</v>
      </c>
      <c r="N161" s="112">
        <f t="shared" si="16"/>
        <v>234000</v>
      </c>
      <c r="O161" s="112">
        <f t="shared" si="17"/>
        <v>200070</v>
      </c>
      <c r="P161" s="114">
        <f t="shared" si="20"/>
        <v>33930</v>
      </c>
      <c r="Q161" s="115">
        <f t="shared" si="21"/>
        <v>30537</v>
      </c>
    </row>
    <row r="162" spans="2:17" x14ac:dyDescent="0.25">
      <c r="B162" s="120">
        <v>157</v>
      </c>
      <c r="C162" s="109" t="s">
        <v>6462</v>
      </c>
      <c r="D162" s="109">
        <v>1200068980</v>
      </c>
      <c r="E162" s="108" t="s">
        <v>2216</v>
      </c>
      <c r="F162" s="109">
        <v>2012</v>
      </c>
      <c r="G162" s="110">
        <v>44389</v>
      </c>
      <c r="H162" s="109">
        <f t="shared" si="14"/>
        <v>9</v>
      </c>
      <c r="I162" s="109">
        <v>15</v>
      </c>
      <c r="J162" s="111">
        <f t="shared" si="15"/>
        <v>6.3333333333333325E-2</v>
      </c>
      <c r="K162" s="112">
        <v>165000</v>
      </c>
      <c r="L162" s="112">
        <v>1</v>
      </c>
      <c r="M162" s="121">
        <v>0</v>
      </c>
      <c r="N162" s="112">
        <f t="shared" si="16"/>
        <v>165000</v>
      </c>
      <c r="O162" s="112">
        <f t="shared" si="17"/>
        <v>94049.999999999985</v>
      </c>
      <c r="P162" s="114">
        <f t="shared" si="20"/>
        <v>70950.000000000015</v>
      </c>
      <c r="Q162" s="115">
        <f t="shared" si="21"/>
        <v>63855.000000000015</v>
      </c>
    </row>
    <row r="163" spans="2:17" x14ac:dyDescent="0.25">
      <c r="B163" s="120">
        <v>158</v>
      </c>
      <c r="C163" s="109" t="s">
        <v>6462</v>
      </c>
      <c r="D163" s="109">
        <v>1200068960</v>
      </c>
      <c r="E163" s="108" t="s">
        <v>2217</v>
      </c>
      <c r="F163" s="109">
        <v>2012</v>
      </c>
      <c r="G163" s="110">
        <v>44389</v>
      </c>
      <c r="H163" s="109">
        <f t="shared" si="14"/>
        <v>9</v>
      </c>
      <c r="I163" s="109">
        <v>15</v>
      </c>
      <c r="J163" s="111">
        <f t="shared" si="15"/>
        <v>6.3333333333333325E-2</v>
      </c>
      <c r="K163" s="112">
        <v>160000</v>
      </c>
      <c r="L163" s="112">
        <v>1513.1</v>
      </c>
      <c r="M163" s="121">
        <v>0.3</v>
      </c>
      <c r="N163" s="112">
        <f t="shared" si="16"/>
        <v>208000</v>
      </c>
      <c r="O163" s="112">
        <f t="shared" si="17"/>
        <v>118559.99999999999</v>
      </c>
      <c r="P163" s="114">
        <f t="shared" si="20"/>
        <v>89440.000000000015</v>
      </c>
      <c r="Q163" s="115">
        <f t="shared" si="21"/>
        <v>80496.000000000015</v>
      </c>
    </row>
    <row r="164" spans="2:17" x14ac:dyDescent="0.25">
      <c r="B164" s="120">
        <v>159</v>
      </c>
      <c r="C164" s="109" t="s">
        <v>6462</v>
      </c>
      <c r="D164" s="109">
        <v>1200068970</v>
      </c>
      <c r="E164" s="108" t="s">
        <v>2216</v>
      </c>
      <c r="F164" s="109">
        <v>2012</v>
      </c>
      <c r="G164" s="110">
        <v>44389</v>
      </c>
      <c r="H164" s="109">
        <f t="shared" si="14"/>
        <v>9</v>
      </c>
      <c r="I164" s="109">
        <v>15</v>
      </c>
      <c r="J164" s="111">
        <f t="shared" si="15"/>
        <v>6.3333333333333325E-2</v>
      </c>
      <c r="K164" s="112">
        <v>150000</v>
      </c>
      <c r="L164" s="112">
        <v>1418.63</v>
      </c>
      <c r="M164" s="121">
        <v>0.3</v>
      </c>
      <c r="N164" s="112">
        <f t="shared" si="16"/>
        <v>195000</v>
      </c>
      <c r="O164" s="112">
        <f t="shared" si="17"/>
        <v>111149.99999999999</v>
      </c>
      <c r="P164" s="114">
        <f t="shared" si="20"/>
        <v>83850.000000000015</v>
      </c>
      <c r="Q164" s="115">
        <f t="shared" si="21"/>
        <v>75465.000000000015</v>
      </c>
    </row>
    <row r="165" spans="2:17" x14ac:dyDescent="0.25">
      <c r="B165" s="120">
        <v>160</v>
      </c>
      <c r="C165" s="109" t="s">
        <v>6462</v>
      </c>
      <c r="D165" s="109">
        <v>1200070990</v>
      </c>
      <c r="E165" s="108" t="s">
        <v>2218</v>
      </c>
      <c r="F165" s="109">
        <v>2012</v>
      </c>
      <c r="G165" s="110">
        <v>44389</v>
      </c>
      <c r="H165" s="109">
        <f t="shared" si="14"/>
        <v>9</v>
      </c>
      <c r="I165" s="109">
        <v>15</v>
      </c>
      <c r="J165" s="111">
        <f t="shared" si="15"/>
        <v>6.3333333333333325E-2</v>
      </c>
      <c r="K165" s="112">
        <v>136212.5</v>
      </c>
      <c r="L165" s="112">
        <v>1357.08</v>
      </c>
      <c r="M165" s="121">
        <v>0.3</v>
      </c>
      <c r="N165" s="112">
        <f t="shared" si="16"/>
        <v>177076.25</v>
      </c>
      <c r="O165" s="112">
        <f t="shared" si="17"/>
        <v>100933.46249999999</v>
      </c>
      <c r="P165" s="114">
        <f t="shared" si="20"/>
        <v>76142.787500000006</v>
      </c>
      <c r="Q165" s="115">
        <f t="shared" si="21"/>
        <v>68528.508750000008</v>
      </c>
    </row>
    <row r="166" spans="2:17" x14ac:dyDescent="0.25">
      <c r="B166" s="120">
        <v>161</v>
      </c>
      <c r="C166" s="109" t="s">
        <v>6462</v>
      </c>
      <c r="D166" s="109">
        <v>1200069330</v>
      </c>
      <c r="E166" s="108" t="s">
        <v>2205</v>
      </c>
      <c r="F166" s="109">
        <v>2012</v>
      </c>
      <c r="G166" s="110">
        <v>44389</v>
      </c>
      <c r="H166" s="109">
        <f t="shared" si="14"/>
        <v>9</v>
      </c>
      <c r="I166" s="109">
        <v>15</v>
      </c>
      <c r="J166" s="111">
        <f t="shared" si="15"/>
        <v>6.3333333333333325E-2</v>
      </c>
      <c r="K166" s="112">
        <v>66600</v>
      </c>
      <c r="L166" s="112">
        <v>19111.53</v>
      </c>
      <c r="M166" s="121">
        <v>0.3</v>
      </c>
      <c r="N166" s="112">
        <f t="shared" si="16"/>
        <v>86580</v>
      </c>
      <c r="O166" s="112">
        <f t="shared" si="17"/>
        <v>49350.6</v>
      </c>
      <c r="P166" s="114">
        <f t="shared" si="20"/>
        <v>37229.4</v>
      </c>
      <c r="Q166" s="115">
        <f t="shared" si="21"/>
        <v>33506.46</v>
      </c>
    </row>
    <row r="167" spans="2:17" x14ac:dyDescent="0.25">
      <c r="B167" s="120">
        <v>162</v>
      </c>
      <c r="C167" s="109" t="s">
        <v>6462</v>
      </c>
      <c r="D167" s="109">
        <v>1200070490</v>
      </c>
      <c r="E167" s="108" t="s">
        <v>2219</v>
      </c>
      <c r="F167" s="109">
        <v>2012</v>
      </c>
      <c r="G167" s="110">
        <v>44389</v>
      </c>
      <c r="H167" s="109">
        <f t="shared" si="14"/>
        <v>9</v>
      </c>
      <c r="I167" s="109">
        <v>15</v>
      </c>
      <c r="J167" s="111">
        <f t="shared" si="15"/>
        <v>6.3333333333333325E-2</v>
      </c>
      <c r="K167" s="112">
        <v>55000</v>
      </c>
      <c r="L167" s="112">
        <v>519.91</v>
      </c>
      <c r="M167" s="121">
        <v>0.3</v>
      </c>
      <c r="N167" s="112">
        <f t="shared" si="16"/>
        <v>71500</v>
      </c>
      <c r="O167" s="112">
        <f t="shared" si="17"/>
        <v>40755</v>
      </c>
      <c r="P167" s="114">
        <f t="shared" si="20"/>
        <v>30745</v>
      </c>
      <c r="Q167" s="115">
        <f t="shared" si="21"/>
        <v>27670.5</v>
      </c>
    </row>
    <row r="168" spans="2:17" x14ac:dyDescent="0.25">
      <c r="B168" s="120">
        <v>163</v>
      </c>
      <c r="C168" s="109" t="s">
        <v>6462</v>
      </c>
      <c r="D168" s="109">
        <v>1200068670</v>
      </c>
      <c r="E168" s="108" t="s">
        <v>2220</v>
      </c>
      <c r="F168" s="109">
        <v>2012</v>
      </c>
      <c r="G168" s="110">
        <v>44389</v>
      </c>
      <c r="H168" s="109">
        <f t="shared" si="14"/>
        <v>9</v>
      </c>
      <c r="I168" s="109">
        <v>15</v>
      </c>
      <c r="J168" s="111">
        <f t="shared" si="15"/>
        <v>6.3333333333333325E-2</v>
      </c>
      <c r="K168" s="112">
        <v>35820</v>
      </c>
      <c r="L168" s="112">
        <v>3469.83</v>
      </c>
      <c r="M168" s="121">
        <v>0.3</v>
      </c>
      <c r="N168" s="112">
        <f t="shared" si="16"/>
        <v>46566</v>
      </c>
      <c r="O168" s="112">
        <f t="shared" si="17"/>
        <v>26542.62</v>
      </c>
      <c r="P168" s="114">
        <f t="shared" si="20"/>
        <v>20023.38</v>
      </c>
      <c r="Q168" s="115">
        <f t="shared" si="21"/>
        <v>18021.042000000001</v>
      </c>
    </row>
    <row r="169" spans="2:17" x14ac:dyDescent="0.25">
      <c r="B169" s="120">
        <v>164</v>
      </c>
      <c r="C169" s="109" t="s">
        <v>6462</v>
      </c>
      <c r="D169" s="109">
        <v>1200074200</v>
      </c>
      <c r="E169" s="108" t="s">
        <v>2092</v>
      </c>
      <c r="F169" s="109">
        <v>2012</v>
      </c>
      <c r="G169" s="110">
        <v>44389</v>
      </c>
      <c r="H169" s="109">
        <f t="shared" si="14"/>
        <v>9</v>
      </c>
      <c r="I169" s="109">
        <v>15</v>
      </c>
      <c r="J169" s="111">
        <f t="shared" si="15"/>
        <v>6.3333333333333325E-2</v>
      </c>
      <c r="K169" s="112">
        <v>28000</v>
      </c>
      <c r="L169" s="112">
        <v>1</v>
      </c>
      <c r="M169" s="121">
        <v>0</v>
      </c>
      <c r="N169" s="112">
        <f t="shared" si="16"/>
        <v>28000</v>
      </c>
      <c r="O169" s="112">
        <f t="shared" si="17"/>
        <v>15959.999999999998</v>
      </c>
      <c r="P169" s="114">
        <f t="shared" si="20"/>
        <v>12040.000000000002</v>
      </c>
      <c r="Q169" s="115">
        <f t="shared" si="21"/>
        <v>10836.000000000002</v>
      </c>
    </row>
    <row r="170" spans="2:17" x14ac:dyDescent="0.25">
      <c r="B170" s="120">
        <v>165</v>
      </c>
      <c r="C170" s="109" t="s">
        <v>6462</v>
      </c>
      <c r="D170" s="109">
        <v>1200074320</v>
      </c>
      <c r="E170" s="108" t="s">
        <v>2221</v>
      </c>
      <c r="F170" s="109">
        <v>2012</v>
      </c>
      <c r="G170" s="110">
        <v>44389</v>
      </c>
      <c r="H170" s="109">
        <f t="shared" si="14"/>
        <v>9</v>
      </c>
      <c r="I170" s="109">
        <v>15</v>
      </c>
      <c r="J170" s="111">
        <f t="shared" si="15"/>
        <v>6.3333333333333325E-2</v>
      </c>
      <c r="K170" s="112">
        <v>21063</v>
      </c>
      <c r="L170" s="112">
        <v>335.61</v>
      </c>
      <c r="M170" s="121">
        <v>0.3</v>
      </c>
      <c r="N170" s="112">
        <f t="shared" si="16"/>
        <v>27381.9</v>
      </c>
      <c r="O170" s="112">
        <f t="shared" si="17"/>
        <v>15607.682999999999</v>
      </c>
      <c r="P170" s="114">
        <f t="shared" si="20"/>
        <v>11774.217000000002</v>
      </c>
      <c r="Q170" s="115">
        <f t="shared" si="21"/>
        <v>10596.795300000002</v>
      </c>
    </row>
    <row r="171" spans="2:17" x14ac:dyDescent="0.25">
      <c r="B171" s="120">
        <v>166</v>
      </c>
      <c r="C171" s="109" t="s">
        <v>6462</v>
      </c>
      <c r="D171" s="109">
        <v>1200073210</v>
      </c>
      <c r="E171" s="108" t="s">
        <v>2222</v>
      </c>
      <c r="F171" s="109">
        <v>2012</v>
      </c>
      <c r="G171" s="110">
        <v>44389</v>
      </c>
      <c r="H171" s="109">
        <f t="shared" si="14"/>
        <v>9</v>
      </c>
      <c r="I171" s="109">
        <v>8</v>
      </c>
      <c r="J171" s="111">
        <f t="shared" si="15"/>
        <v>0.11874999999999999</v>
      </c>
      <c r="K171" s="112">
        <v>10500</v>
      </c>
      <c r="L171" s="112">
        <v>256.08999999999997</v>
      </c>
      <c r="M171" s="121">
        <v>0.3</v>
      </c>
      <c r="N171" s="112">
        <f t="shared" si="16"/>
        <v>13650</v>
      </c>
      <c r="O171" s="112">
        <f t="shared" si="17"/>
        <v>14588.437499999998</v>
      </c>
      <c r="P171" s="114">
        <f t="shared" si="20"/>
        <v>682.5</v>
      </c>
      <c r="Q171" s="115">
        <f t="shared" si="21"/>
        <v>682.5</v>
      </c>
    </row>
    <row r="172" spans="2:17" x14ac:dyDescent="0.25">
      <c r="B172" s="120">
        <v>167</v>
      </c>
      <c r="C172" s="109" t="s">
        <v>6462</v>
      </c>
      <c r="D172" s="109">
        <v>1200081090</v>
      </c>
      <c r="E172" s="108" t="s">
        <v>2223</v>
      </c>
      <c r="F172" s="109">
        <v>2013</v>
      </c>
      <c r="G172" s="110">
        <v>44389</v>
      </c>
      <c r="H172" s="109">
        <f t="shared" si="14"/>
        <v>8</v>
      </c>
      <c r="I172" s="109">
        <v>15</v>
      </c>
      <c r="J172" s="111">
        <f t="shared" si="15"/>
        <v>6.3333333333333325E-2</v>
      </c>
      <c r="K172" s="112">
        <v>850000</v>
      </c>
      <c r="L172" s="112">
        <v>46850.92</v>
      </c>
      <c r="M172" s="121">
        <v>0.18</v>
      </c>
      <c r="N172" s="112">
        <f t="shared" si="16"/>
        <v>1003000</v>
      </c>
      <c r="O172" s="112">
        <f t="shared" si="17"/>
        <v>508186.66666666657</v>
      </c>
      <c r="P172" s="114">
        <f t="shared" si="20"/>
        <v>494813.33333333343</v>
      </c>
      <c r="Q172" s="115">
        <f t="shared" si="21"/>
        <v>445332.00000000012</v>
      </c>
    </row>
    <row r="173" spans="2:17" x14ac:dyDescent="0.25">
      <c r="B173" s="120">
        <v>168</v>
      </c>
      <c r="C173" s="109" t="s">
        <v>6462</v>
      </c>
      <c r="D173" s="109">
        <v>1200079760</v>
      </c>
      <c r="E173" s="108" t="s">
        <v>2224</v>
      </c>
      <c r="F173" s="109">
        <v>2013</v>
      </c>
      <c r="G173" s="110">
        <v>44389</v>
      </c>
      <c r="H173" s="109">
        <f t="shared" si="14"/>
        <v>8</v>
      </c>
      <c r="I173" s="109">
        <v>15</v>
      </c>
      <c r="J173" s="111">
        <f t="shared" si="15"/>
        <v>6.3333333333333325E-2</v>
      </c>
      <c r="K173" s="112">
        <v>144300</v>
      </c>
      <c r="L173" s="112">
        <v>11426.52</v>
      </c>
      <c r="M173" s="121">
        <v>0.18</v>
      </c>
      <c r="N173" s="112">
        <f t="shared" si="16"/>
        <v>170274</v>
      </c>
      <c r="O173" s="112">
        <f t="shared" si="17"/>
        <v>86272.159999999989</v>
      </c>
      <c r="P173" s="114">
        <f t="shared" si="20"/>
        <v>84001.840000000011</v>
      </c>
      <c r="Q173" s="115">
        <f t="shared" si="21"/>
        <v>75601.656000000017</v>
      </c>
    </row>
    <row r="174" spans="2:17" x14ac:dyDescent="0.25">
      <c r="B174" s="120">
        <v>169</v>
      </c>
      <c r="C174" s="109" t="s">
        <v>6462</v>
      </c>
      <c r="D174" s="109">
        <v>1200079730</v>
      </c>
      <c r="E174" s="108" t="s">
        <v>2161</v>
      </c>
      <c r="F174" s="109">
        <v>2013</v>
      </c>
      <c r="G174" s="110">
        <v>44389</v>
      </c>
      <c r="H174" s="109">
        <f t="shared" si="14"/>
        <v>8</v>
      </c>
      <c r="I174" s="109">
        <v>15</v>
      </c>
      <c r="J174" s="111">
        <f t="shared" si="15"/>
        <v>6.3333333333333325E-2</v>
      </c>
      <c r="K174" s="112">
        <v>142952</v>
      </c>
      <c r="L174" s="112">
        <v>9941.74</v>
      </c>
      <c r="M174" s="121">
        <v>0.25</v>
      </c>
      <c r="N174" s="112">
        <f t="shared" si="16"/>
        <v>178690</v>
      </c>
      <c r="O174" s="112">
        <f t="shared" si="17"/>
        <v>90536.266666666648</v>
      </c>
      <c r="P174" s="114">
        <f t="shared" si="20"/>
        <v>88153.733333333352</v>
      </c>
      <c r="Q174" s="115">
        <f t="shared" si="21"/>
        <v>79338.360000000015</v>
      </c>
    </row>
    <row r="175" spans="2:17" x14ac:dyDescent="0.25">
      <c r="B175" s="120">
        <v>170</v>
      </c>
      <c r="C175" s="109" t="s">
        <v>6462</v>
      </c>
      <c r="D175" s="109">
        <v>1200079100</v>
      </c>
      <c r="E175" s="108" t="s">
        <v>2225</v>
      </c>
      <c r="F175" s="109">
        <v>2013</v>
      </c>
      <c r="G175" s="110">
        <v>44389</v>
      </c>
      <c r="H175" s="109">
        <f t="shared" si="14"/>
        <v>8</v>
      </c>
      <c r="I175" s="109">
        <v>15</v>
      </c>
      <c r="J175" s="111">
        <f t="shared" si="15"/>
        <v>6.3333333333333325E-2</v>
      </c>
      <c r="K175" s="112">
        <v>137539.85</v>
      </c>
      <c r="L175" s="112">
        <v>18769.740000000002</v>
      </c>
      <c r="M175" s="121">
        <v>0.05</v>
      </c>
      <c r="N175" s="112">
        <f t="shared" si="16"/>
        <v>144416.8425</v>
      </c>
      <c r="O175" s="112">
        <f t="shared" si="17"/>
        <v>73171.200199999992</v>
      </c>
      <c r="P175" s="114">
        <f t="shared" si="20"/>
        <v>71245.642300000007</v>
      </c>
      <c r="Q175" s="115">
        <f t="shared" si="21"/>
        <v>64121.07807000001</v>
      </c>
    </row>
    <row r="176" spans="2:17" x14ac:dyDescent="0.25">
      <c r="B176" s="120">
        <v>171</v>
      </c>
      <c r="C176" s="109" t="s">
        <v>6462</v>
      </c>
      <c r="D176" s="109">
        <v>1200079110</v>
      </c>
      <c r="E176" s="108" t="s">
        <v>2225</v>
      </c>
      <c r="F176" s="109">
        <v>2013</v>
      </c>
      <c r="G176" s="110">
        <v>44389</v>
      </c>
      <c r="H176" s="109">
        <f t="shared" si="14"/>
        <v>8</v>
      </c>
      <c r="I176" s="109">
        <v>15</v>
      </c>
      <c r="J176" s="111">
        <f t="shared" si="15"/>
        <v>6.3333333333333325E-2</v>
      </c>
      <c r="K176" s="112">
        <v>137539.85</v>
      </c>
      <c r="L176" s="112">
        <v>18769.740000000002</v>
      </c>
      <c r="M176" s="121">
        <v>0.05</v>
      </c>
      <c r="N176" s="112">
        <f t="shared" si="16"/>
        <v>144416.8425</v>
      </c>
      <c r="O176" s="112">
        <f t="shared" si="17"/>
        <v>73171.200199999992</v>
      </c>
      <c r="P176" s="114">
        <f t="shared" si="20"/>
        <v>71245.642300000007</v>
      </c>
      <c r="Q176" s="115">
        <f t="shared" si="21"/>
        <v>64121.07807000001</v>
      </c>
    </row>
    <row r="177" spans="2:17" x14ac:dyDescent="0.25">
      <c r="B177" s="120">
        <v>172</v>
      </c>
      <c r="C177" s="109" t="s">
        <v>6462</v>
      </c>
      <c r="D177" s="109">
        <v>1200079120</v>
      </c>
      <c r="E177" s="108" t="s">
        <v>2225</v>
      </c>
      <c r="F177" s="109">
        <v>2013</v>
      </c>
      <c r="G177" s="110">
        <v>44389</v>
      </c>
      <c r="H177" s="109">
        <f t="shared" si="14"/>
        <v>8</v>
      </c>
      <c r="I177" s="109">
        <v>15</v>
      </c>
      <c r="J177" s="111">
        <f t="shared" si="15"/>
        <v>6.3333333333333325E-2</v>
      </c>
      <c r="K177" s="112">
        <v>137539.85</v>
      </c>
      <c r="L177" s="112">
        <v>18769.740000000002</v>
      </c>
      <c r="M177" s="121">
        <v>0.05</v>
      </c>
      <c r="N177" s="112">
        <f t="shared" si="16"/>
        <v>144416.8425</v>
      </c>
      <c r="O177" s="112">
        <f t="shared" si="17"/>
        <v>73171.200199999992</v>
      </c>
      <c r="P177" s="114">
        <f t="shared" si="20"/>
        <v>71245.642300000007</v>
      </c>
      <c r="Q177" s="115">
        <f t="shared" si="21"/>
        <v>64121.07807000001</v>
      </c>
    </row>
    <row r="178" spans="2:17" x14ac:dyDescent="0.25">
      <c r="B178" s="120">
        <v>173</v>
      </c>
      <c r="C178" s="109" t="s">
        <v>6462</v>
      </c>
      <c r="D178" s="109">
        <v>1200082370</v>
      </c>
      <c r="E178" s="108" t="s">
        <v>2226</v>
      </c>
      <c r="F178" s="109">
        <v>2013</v>
      </c>
      <c r="G178" s="110">
        <v>44389</v>
      </c>
      <c r="H178" s="109">
        <f t="shared" si="14"/>
        <v>8</v>
      </c>
      <c r="I178" s="109">
        <v>15</v>
      </c>
      <c r="J178" s="111">
        <f t="shared" si="15"/>
        <v>6.3333333333333325E-2</v>
      </c>
      <c r="K178" s="112">
        <v>112474</v>
      </c>
      <c r="L178" s="112">
        <v>20733.189999999999</v>
      </c>
      <c r="M178" s="121">
        <v>0.18</v>
      </c>
      <c r="N178" s="112">
        <f t="shared" si="16"/>
        <v>132719.32</v>
      </c>
      <c r="O178" s="112">
        <f t="shared" si="17"/>
        <v>67244.455466666666</v>
      </c>
      <c r="P178" s="114">
        <f t="shared" si="20"/>
        <v>65474.864533333341</v>
      </c>
      <c r="Q178" s="115">
        <f t="shared" si="21"/>
        <v>58927.37808000001</v>
      </c>
    </row>
    <row r="179" spans="2:17" x14ac:dyDescent="0.25">
      <c r="B179" s="120">
        <v>174</v>
      </c>
      <c r="C179" s="109" t="s">
        <v>6462</v>
      </c>
      <c r="D179" s="109">
        <v>1200077390</v>
      </c>
      <c r="E179" s="108" t="s">
        <v>2227</v>
      </c>
      <c r="F179" s="109">
        <v>2013</v>
      </c>
      <c r="G179" s="110">
        <v>44389</v>
      </c>
      <c r="H179" s="109">
        <f t="shared" si="14"/>
        <v>8</v>
      </c>
      <c r="I179" s="109">
        <v>15</v>
      </c>
      <c r="J179" s="111">
        <f t="shared" si="15"/>
        <v>6.3333333333333325E-2</v>
      </c>
      <c r="K179" s="112">
        <v>95648</v>
      </c>
      <c r="L179" s="112">
        <v>4870.51</v>
      </c>
      <c r="M179" s="121">
        <v>0.25</v>
      </c>
      <c r="N179" s="112">
        <f t="shared" si="16"/>
        <v>119560</v>
      </c>
      <c r="O179" s="112">
        <f t="shared" si="17"/>
        <v>60577.066666666658</v>
      </c>
      <c r="P179" s="114">
        <f t="shared" si="20"/>
        <v>58982.933333333342</v>
      </c>
      <c r="Q179" s="115">
        <f t="shared" si="21"/>
        <v>53084.640000000007</v>
      </c>
    </row>
    <row r="180" spans="2:17" x14ac:dyDescent="0.25">
      <c r="B180" s="120">
        <v>175</v>
      </c>
      <c r="C180" s="109" t="s">
        <v>6462</v>
      </c>
      <c r="D180" s="109">
        <v>1200081290</v>
      </c>
      <c r="E180" s="108" t="s">
        <v>2228</v>
      </c>
      <c r="F180" s="109">
        <v>2013</v>
      </c>
      <c r="G180" s="110">
        <v>44389</v>
      </c>
      <c r="H180" s="109">
        <f t="shared" si="14"/>
        <v>8</v>
      </c>
      <c r="I180" s="109">
        <v>15</v>
      </c>
      <c r="J180" s="111">
        <f t="shared" si="15"/>
        <v>6.3333333333333325E-2</v>
      </c>
      <c r="K180" s="112">
        <v>92740.71</v>
      </c>
      <c r="L180" s="112">
        <v>8344.18</v>
      </c>
      <c r="M180" s="121">
        <v>0.25</v>
      </c>
      <c r="N180" s="112">
        <f t="shared" si="16"/>
        <v>115925.88750000001</v>
      </c>
      <c r="O180" s="112">
        <f t="shared" si="17"/>
        <v>58735.782999999996</v>
      </c>
      <c r="P180" s="114">
        <f t="shared" si="20"/>
        <v>57190.104500000016</v>
      </c>
      <c r="Q180" s="115">
        <f t="shared" si="21"/>
        <v>51471.094050000014</v>
      </c>
    </row>
    <row r="181" spans="2:17" x14ac:dyDescent="0.25">
      <c r="B181" s="120">
        <v>176</v>
      </c>
      <c r="C181" s="109" t="s">
        <v>6462</v>
      </c>
      <c r="D181" s="109">
        <v>1200077270</v>
      </c>
      <c r="E181" s="108" t="s">
        <v>2229</v>
      </c>
      <c r="F181" s="109">
        <v>2013</v>
      </c>
      <c r="G181" s="110">
        <v>44389</v>
      </c>
      <c r="H181" s="109">
        <f t="shared" si="14"/>
        <v>8</v>
      </c>
      <c r="I181" s="109">
        <v>15</v>
      </c>
      <c r="J181" s="111">
        <f t="shared" si="15"/>
        <v>6.3333333333333325E-2</v>
      </c>
      <c r="K181" s="112">
        <v>32725</v>
      </c>
      <c r="L181" s="112">
        <v>2176.87</v>
      </c>
      <c r="M181" s="121">
        <v>7.0000000000000007E-2</v>
      </c>
      <c r="N181" s="112">
        <f t="shared" si="16"/>
        <v>35015.75</v>
      </c>
      <c r="O181" s="112">
        <f t="shared" si="17"/>
        <v>17741.313333333332</v>
      </c>
      <c r="P181" s="114">
        <f t="shared" si="20"/>
        <v>17274.436666666668</v>
      </c>
      <c r="Q181" s="115">
        <f t="shared" si="21"/>
        <v>15546.993000000002</v>
      </c>
    </row>
    <row r="182" spans="2:17" x14ac:dyDescent="0.25">
      <c r="B182" s="120">
        <v>177</v>
      </c>
      <c r="C182" s="109" t="s">
        <v>6462</v>
      </c>
      <c r="D182" s="109">
        <v>1200075970</v>
      </c>
      <c r="E182" s="108" t="s">
        <v>2230</v>
      </c>
      <c r="F182" s="109">
        <v>2013</v>
      </c>
      <c r="G182" s="110">
        <v>44389</v>
      </c>
      <c r="H182" s="109">
        <f t="shared" si="14"/>
        <v>8</v>
      </c>
      <c r="I182" s="109">
        <v>15</v>
      </c>
      <c r="J182" s="111">
        <f t="shared" si="15"/>
        <v>6.3333333333333325E-2</v>
      </c>
      <c r="K182" s="112">
        <v>13471.82</v>
      </c>
      <c r="L182" s="112">
        <v>922.76</v>
      </c>
      <c r="M182" s="121">
        <v>7.0000000000000007E-2</v>
      </c>
      <c r="N182" s="112">
        <f t="shared" si="16"/>
        <v>14414.847400000001</v>
      </c>
      <c r="O182" s="112">
        <f t="shared" si="17"/>
        <v>7303.5226826666658</v>
      </c>
      <c r="P182" s="114">
        <f t="shared" si="20"/>
        <v>7111.3247173333348</v>
      </c>
      <c r="Q182" s="115">
        <f t="shared" si="21"/>
        <v>6400.1922456000011</v>
      </c>
    </row>
    <row r="183" spans="2:17" x14ac:dyDescent="0.25">
      <c r="B183" s="120">
        <v>178</v>
      </c>
      <c r="C183" s="109" t="s">
        <v>6462</v>
      </c>
      <c r="D183" s="109">
        <v>1200081300</v>
      </c>
      <c r="E183" s="108" t="s">
        <v>2231</v>
      </c>
      <c r="F183" s="109">
        <v>2013</v>
      </c>
      <c r="G183" s="110">
        <v>44389</v>
      </c>
      <c r="H183" s="109">
        <f t="shared" si="14"/>
        <v>8</v>
      </c>
      <c r="I183" s="109">
        <v>15</v>
      </c>
      <c r="J183" s="111">
        <f t="shared" si="15"/>
        <v>6.3333333333333325E-2</v>
      </c>
      <c r="K183" s="112">
        <v>12900</v>
      </c>
      <c r="L183" s="112">
        <v>1171.71</v>
      </c>
      <c r="M183" s="121">
        <v>0.18</v>
      </c>
      <c r="N183" s="112">
        <f t="shared" si="16"/>
        <v>15222</v>
      </c>
      <c r="O183" s="112">
        <f t="shared" si="17"/>
        <v>7712.4799999999987</v>
      </c>
      <c r="P183" s="114">
        <f t="shared" si="20"/>
        <v>7509.5200000000013</v>
      </c>
      <c r="Q183" s="115">
        <f t="shared" si="21"/>
        <v>6758.5680000000011</v>
      </c>
    </row>
    <row r="184" spans="2:17" x14ac:dyDescent="0.25">
      <c r="B184" s="120">
        <v>179</v>
      </c>
      <c r="C184" s="109" t="s">
        <v>6462</v>
      </c>
      <c r="D184" s="109">
        <v>1200093030</v>
      </c>
      <c r="E184" s="108" t="s">
        <v>2232</v>
      </c>
      <c r="F184" s="109">
        <v>2014</v>
      </c>
      <c r="G184" s="110">
        <v>44389</v>
      </c>
      <c r="H184" s="109">
        <f t="shared" si="14"/>
        <v>7</v>
      </c>
      <c r="I184" s="109">
        <v>15</v>
      </c>
      <c r="J184" s="111">
        <f t="shared" si="15"/>
        <v>6.3333333333333325E-2</v>
      </c>
      <c r="K184" s="112">
        <v>1535987</v>
      </c>
      <c r="L184" s="112">
        <v>655391.89</v>
      </c>
      <c r="M184" s="121">
        <v>0.08</v>
      </c>
      <c r="N184" s="112">
        <f t="shared" si="16"/>
        <v>1658865.9600000002</v>
      </c>
      <c r="O184" s="112">
        <f t="shared" si="17"/>
        <v>735430.57559999998</v>
      </c>
      <c r="P184" s="114">
        <f t="shared" si="20"/>
        <v>923435.38440000021</v>
      </c>
      <c r="Q184" s="115">
        <f t="shared" si="21"/>
        <v>831091.84596000018</v>
      </c>
    </row>
    <row r="185" spans="2:17" x14ac:dyDescent="0.25">
      <c r="B185" s="120">
        <v>180</v>
      </c>
      <c r="C185" s="109" t="s">
        <v>6462</v>
      </c>
      <c r="D185" s="109">
        <v>1200091880</v>
      </c>
      <c r="E185" s="108" t="s">
        <v>2233</v>
      </c>
      <c r="F185" s="109">
        <v>2014</v>
      </c>
      <c r="G185" s="110">
        <v>44389</v>
      </c>
      <c r="H185" s="109">
        <f t="shared" si="14"/>
        <v>7</v>
      </c>
      <c r="I185" s="109">
        <v>15</v>
      </c>
      <c r="J185" s="111">
        <f t="shared" si="15"/>
        <v>6.3333333333333325E-2</v>
      </c>
      <c r="K185" s="112">
        <v>1365373.3</v>
      </c>
      <c r="L185" s="112">
        <v>383767.75</v>
      </c>
      <c r="M185" s="121">
        <v>0.08</v>
      </c>
      <c r="N185" s="112">
        <f t="shared" si="16"/>
        <v>1474603.1640000001</v>
      </c>
      <c r="O185" s="112">
        <f t="shared" si="17"/>
        <v>653740.73603999987</v>
      </c>
      <c r="P185" s="114">
        <f t="shared" si="20"/>
        <v>820862.42796000023</v>
      </c>
      <c r="Q185" s="115">
        <f t="shared" si="21"/>
        <v>738776.18516400026</v>
      </c>
    </row>
    <row r="186" spans="2:17" x14ac:dyDescent="0.25">
      <c r="B186" s="120">
        <v>181</v>
      </c>
      <c r="C186" s="109" t="s">
        <v>6462</v>
      </c>
      <c r="D186" s="109">
        <v>1200093700</v>
      </c>
      <c r="E186" s="108" t="s">
        <v>2234</v>
      </c>
      <c r="F186" s="109">
        <v>2014</v>
      </c>
      <c r="G186" s="110">
        <v>44389</v>
      </c>
      <c r="H186" s="109">
        <f t="shared" si="14"/>
        <v>7</v>
      </c>
      <c r="I186" s="109">
        <v>15</v>
      </c>
      <c r="J186" s="111">
        <f t="shared" si="15"/>
        <v>6.3333333333333325E-2</v>
      </c>
      <c r="K186" s="112">
        <v>1051159</v>
      </c>
      <c r="L186" s="112">
        <v>337316.59</v>
      </c>
      <c r="M186" s="121">
        <v>0.21</v>
      </c>
      <c r="N186" s="112">
        <f t="shared" si="16"/>
        <v>1271902.3899999999</v>
      </c>
      <c r="O186" s="112">
        <f t="shared" si="17"/>
        <v>563876.72623333323</v>
      </c>
      <c r="P186" s="114">
        <f t="shared" si="20"/>
        <v>708025.66376666666</v>
      </c>
      <c r="Q186" s="115">
        <f t="shared" si="21"/>
        <v>637223.09739000001</v>
      </c>
    </row>
    <row r="187" spans="2:17" x14ac:dyDescent="0.25">
      <c r="B187" s="120">
        <v>182</v>
      </c>
      <c r="C187" s="109" t="s">
        <v>6462</v>
      </c>
      <c r="D187" s="109">
        <v>1200083920</v>
      </c>
      <c r="E187" s="108" t="s">
        <v>2235</v>
      </c>
      <c r="F187" s="109">
        <v>2014</v>
      </c>
      <c r="G187" s="110">
        <v>44389</v>
      </c>
      <c r="H187" s="109">
        <f t="shared" si="14"/>
        <v>7</v>
      </c>
      <c r="I187" s="109">
        <v>15</v>
      </c>
      <c r="J187" s="111">
        <f t="shared" si="15"/>
        <v>6.3333333333333325E-2</v>
      </c>
      <c r="K187" s="112">
        <v>435456.86</v>
      </c>
      <c r="L187" s="112">
        <v>89656.4</v>
      </c>
      <c r="M187" s="121">
        <v>0.21</v>
      </c>
      <c r="N187" s="112">
        <f t="shared" si="16"/>
        <v>526902.80059999996</v>
      </c>
      <c r="O187" s="112">
        <f t="shared" si="17"/>
        <v>233593.57493266661</v>
      </c>
      <c r="P187" s="114">
        <f t="shared" si="20"/>
        <v>293309.22566733335</v>
      </c>
      <c r="Q187" s="115">
        <f t="shared" si="21"/>
        <v>263978.30310060002</v>
      </c>
    </row>
    <row r="188" spans="2:17" x14ac:dyDescent="0.25">
      <c r="B188" s="120">
        <v>183</v>
      </c>
      <c r="C188" s="109" t="s">
        <v>6462</v>
      </c>
      <c r="D188" s="109">
        <v>1200091870</v>
      </c>
      <c r="E188" s="108" t="s">
        <v>2236</v>
      </c>
      <c r="F188" s="109">
        <v>2014</v>
      </c>
      <c r="G188" s="110">
        <v>44389</v>
      </c>
      <c r="H188" s="109">
        <f t="shared" si="14"/>
        <v>7</v>
      </c>
      <c r="I188" s="109">
        <v>15</v>
      </c>
      <c r="J188" s="111">
        <f t="shared" si="15"/>
        <v>6.3333333333333325E-2</v>
      </c>
      <c r="K188" s="112">
        <v>304000</v>
      </c>
      <c r="L188" s="112">
        <v>71014.509999999995</v>
      </c>
      <c r="M188" s="121">
        <v>0.08</v>
      </c>
      <c r="N188" s="112">
        <f t="shared" si="16"/>
        <v>328320</v>
      </c>
      <c r="O188" s="112">
        <f t="shared" si="17"/>
        <v>145555.19999999998</v>
      </c>
      <c r="P188" s="114">
        <f t="shared" si="20"/>
        <v>182764.80000000002</v>
      </c>
      <c r="Q188" s="115">
        <f t="shared" si="21"/>
        <v>164488.32000000001</v>
      </c>
    </row>
    <row r="189" spans="2:17" x14ac:dyDescent="0.25">
      <c r="B189" s="120">
        <v>184</v>
      </c>
      <c r="C189" s="109" t="s">
        <v>6462</v>
      </c>
      <c r="D189" s="109">
        <v>1200081310</v>
      </c>
      <c r="E189" s="108" t="s">
        <v>2237</v>
      </c>
      <c r="F189" s="109">
        <v>2014</v>
      </c>
      <c r="G189" s="110">
        <v>44389</v>
      </c>
      <c r="H189" s="109">
        <f t="shared" si="14"/>
        <v>7</v>
      </c>
      <c r="I189" s="109">
        <v>15</v>
      </c>
      <c r="J189" s="111">
        <f t="shared" si="15"/>
        <v>6.3333333333333325E-2</v>
      </c>
      <c r="K189" s="112">
        <v>293546</v>
      </c>
      <c r="L189" s="112">
        <v>37135.89</v>
      </c>
      <c r="M189" s="121">
        <v>0.08</v>
      </c>
      <c r="N189" s="112">
        <f t="shared" si="16"/>
        <v>317029.68</v>
      </c>
      <c r="O189" s="112">
        <f t="shared" si="17"/>
        <v>140549.82479999997</v>
      </c>
      <c r="P189" s="114">
        <f t="shared" si="20"/>
        <v>176479.85520000002</v>
      </c>
      <c r="Q189" s="115">
        <f t="shared" si="21"/>
        <v>158831.86968000003</v>
      </c>
    </row>
    <row r="190" spans="2:17" x14ac:dyDescent="0.25">
      <c r="B190" s="120">
        <v>185</v>
      </c>
      <c r="C190" s="109" t="s">
        <v>6462</v>
      </c>
      <c r="D190" s="109">
        <v>1200087880</v>
      </c>
      <c r="E190" s="108" t="s">
        <v>2238</v>
      </c>
      <c r="F190" s="109">
        <v>2014</v>
      </c>
      <c r="G190" s="110">
        <v>44389</v>
      </c>
      <c r="H190" s="109">
        <f t="shared" si="14"/>
        <v>7</v>
      </c>
      <c r="I190" s="109">
        <v>15</v>
      </c>
      <c r="J190" s="111">
        <f t="shared" si="15"/>
        <v>6.3333333333333325E-2</v>
      </c>
      <c r="K190" s="112">
        <v>208000</v>
      </c>
      <c r="L190" s="112">
        <v>52450.76</v>
      </c>
      <c r="M190" s="121">
        <v>0.08</v>
      </c>
      <c r="N190" s="112">
        <f t="shared" si="16"/>
        <v>224640.00000000003</v>
      </c>
      <c r="O190" s="112">
        <f t="shared" si="17"/>
        <v>99590.399999999994</v>
      </c>
      <c r="P190" s="114">
        <f t="shared" si="20"/>
        <v>125049.60000000003</v>
      </c>
      <c r="Q190" s="115">
        <f t="shared" si="21"/>
        <v>112544.64000000003</v>
      </c>
    </row>
    <row r="191" spans="2:17" x14ac:dyDescent="0.25">
      <c r="B191" s="120">
        <v>186</v>
      </c>
      <c r="C191" s="109" t="s">
        <v>6462</v>
      </c>
      <c r="D191" s="109">
        <v>1200092660</v>
      </c>
      <c r="E191" s="108" t="s">
        <v>2239</v>
      </c>
      <c r="F191" s="109">
        <v>2014</v>
      </c>
      <c r="G191" s="110">
        <v>44389</v>
      </c>
      <c r="H191" s="109">
        <f t="shared" si="14"/>
        <v>7</v>
      </c>
      <c r="I191" s="109">
        <v>15</v>
      </c>
      <c r="J191" s="111">
        <f t="shared" si="15"/>
        <v>6.3333333333333325E-2</v>
      </c>
      <c r="K191" s="112">
        <v>119413</v>
      </c>
      <c r="L191" s="112">
        <v>29115.58</v>
      </c>
      <c r="M191" s="121">
        <v>0.08</v>
      </c>
      <c r="N191" s="112">
        <f t="shared" si="16"/>
        <v>128966.04000000001</v>
      </c>
      <c r="O191" s="112">
        <f t="shared" si="17"/>
        <v>57174.944399999993</v>
      </c>
      <c r="P191" s="114">
        <f t="shared" si="20"/>
        <v>71791.095600000015</v>
      </c>
      <c r="Q191" s="115">
        <f t="shared" si="21"/>
        <v>64611.986040000018</v>
      </c>
    </row>
    <row r="192" spans="2:17" x14ac:dyDescent="0.25">
      <c r="B192" s="120">
        <v>187</v>
      </c>
      <c r="C192" s="109" t="s">
        <v>6462</v>
      </c>
      <c r="D192" s="109">
        <v>1200094090</v>
      </c>
      <c r="E192" s="108" t="s">
        <v>2240</v>
      </c>
      <c r="F192" s="109">
        <v>2014</v>
      </c>
      <c r="G192" s="110">
        <v>44389</v>
      </c>
      <c r="H192" s="109">
        <f t="shared" si="14"/>
        <v>7</v>
      </c>
      <c r="I192" s="109">
        <v>15</v>
      </c>
      <c r="J192" s="111">
        <f t="shared" si="15"/>
        <v>6.3333333333333325E-2</v>
      </c>
      <c r="K192" s="112">
        <v>114083.5</v>
      </c>
      <c r="L192" s="112">
        <v>28817.040000000001</v>
      </c>
      <c r="M192" s="121">
        <v>0.08</v>
      </c>
      <c r="N192" s="112">
        <f t="shared" si="16"/>
        <v>123210.18000000001</v>
      </c>
      <c r="O192" s="112">
        <f t="shared" si="17"/>
        <v>54623.179799999991</v>
      </c>
      <c r="P192" s="114">
        <f t="shared" si="20"/>
        <v>68587.000200000009</v>
      </c>
      <c r="Q192" s="115">
        <f t="shared" si="21"/>
        <v>61728.300180000013</v>
      </c>
    </row>
    <row r="193" spans="2:17" x14ac:dyDescent="0.25">
      <c r="B193" s="120">
        <v>188</v>
      </c>
      <c r="C193" s="109" t="s">
        <v>6462</v>
      </c>
      <c r="D193" s="109">
        <v>1200094110</v>
      </c>
      <c r="E193" s="108" t="s">
        <v>2240</v>
      </c>
      <c r="F193" s="109">
        <v>2014</v>
      </c>
      <c r="G193" s="110">
        <v>44389</v>
      </c>
      <c r="H193" s="109">
        <f t="shared" si="14"/>
        <v>7</v>
      </c>
      <c r="I193" s="109">
        <v>15</v>
      </c>
      <c r="J193" s="111">
        <f t="shared" si="15"/>
        <v>6.3333333333333325E-2</v>
      </c>
      <c r="K193" s="112">
        <v>114083.5</v>
      </c>
      <c r="L193" s="112">
        <v>28817.040000000001</v>
      </c>
      <c r="M193" s="121">
        <v>0.08</v>
      </c>
      <c r="N193" s="112">
        <f t="shared" si="16"/>
        <v>123210.18000000001</v>
      </c>
      <c r="O193" s="112">
        <f t="shared" si="17"/>
        <v>54623.179799999991</v>
      </c>
      <c r="P193" s="114">
        <f t="shared" si="20"/>
        <v>68587.000200000009</v>
      </c>
      <c r="Q193" s="115">
        <f t="shared" si="21"/>
        <v>61728.300180000013</v>
      </c>
    </row>
    <row r="194" spans="2:17" x14ac:dyDescent="0.25">
      <c r="B194" s="120">
        <v>189</v>
      </c>
      <c r="C194" s="109" t="s">
        <v>6462</v>
      </c>
      <c r="D194" s="109">
        <v>1200094100</v>
      </c>
      <c r="E194" s="108" t="s">
        <v>2240</v>
      </c>
      <c r="F194" s="109">
        <v>2014</v>
      </c>
      <c r="G194" s="110">
        <v>44389</v>
      </c>
      <c r="H194" s="109">
        <f t="shared" si="14"/>
        <v>7</v>
      </c>
      <c r="I194" s="109">
        <v>15</v>
      </c>
      <c r="J194" s="111">
        <f t="shared" si="15"/>
        <v>6.3333333333333325E-2</v>
      </c>
      <c r="K194" s="112">
        <v>114083.5</v>
      </c>
      <c r="L194" s="112">
        <v>28817.040000000001</v>
      </c>
      <c r="M194" s="121">
        <v>0.08</v>
      </c>
      <c r="N194" s="112">
        <f t="shared" si="16"/>
        <v>123210.18000000001</v>
      </c>
      <c r="O194" s="112">
        <f t="shared" si="17"/>
        <v>54623.179799999991</v>
      </c>
      <c r="P194" s="114">
        <f t="shared" si="20"/>
        <v>68587.000200000009</v>
      </c>
      <c r="Q194" s="115">
        <f t="shared" si="21"/>
        <v>61728.300180000013</v>
      </c>
    </row>
    <row r="195" spans="2:17" x14ac:dyDescent="0.25">
      <c r="B195" s="120">
        <v>190</v>
      </c>
      <c r="C195" s="109" t="s">
        <v>6462</v>
      </c>
      <c r="D195" s="109">
        <v>1200091540</v>
      </c>
      <c r="E195" s="108" t="s">
        <v>2241</v>
      </c>
      <c r="F195" s="109">
        <v>2014</v>
      </c>
      <c r="G195" s="110">
        <v>44389</v>
      </c>
      <c r="H195" s="109">
        <f t="shared" si="14"/>
        <v>7</v>
      </c>
      <c r="I195" s="109">
        <v>15</v>
      </c>
      <c r="J195" s="111">
        <f t="shared" si="15"/>
        <v>6.3333333333333325E-2</v>
      </c>
      <c r="K195" s="112">
        <v>102700</v>
      </c>
      <c r="L195" s="112">
        <v>23240.87</v>
      </c>
      <c r="M195" s="121">
        <v>0.01</v>
      </c>
      <c r="N195" s="112">
        <f t="shared" si="16"/>
        <v>103727</v>
      </c>
      <c r="O195" s="112">
        <f t="shared" si="17"/>
        <v>45985.636666666658</v>
      </c>
      <c r="P195" s="114">
        <f t="shared" si="20"/>
        <v>57741.363333333342</v>
      </c>
      <c r="Q195" s="115">
        <f t="shared" si="21"/>
        <v>51967.227000000006</v>
      </c>
    </row>
    <row r="196" spans="2:17" x14ac:dyDescent="0.25">
      <c r="B196" s="120">
        <v>191</v>
      </c>
      <c r="C196" s="109" t="s">
        <v>6462</v>
      </c>
      <c r="D196" s="109">
        <v>1200092980</v>
      </c>
      <c r="E196" s="108" t="s">
        <v>2242</v>
      </c>
      <c r="F196" s="109">
        <v>2014</v>
      </c>
      <c r="G196" s="110">
        <v>44389</v>
      </c>
      <c r="H196" s="109">
        <f t="shared" si="14"/>
        <v>7</v>
      </c>
      <c r="I196" s="109">
        <v>15</v>
      </c>
      <c r="J196" s="111">
        <f t="shared" si="15"/>
        <v>6.3333333333333325E-2</v>
      </c>
      <c r="K196" s="112">
        <v>101857.62</v>
      </c>
      <c r="L196" s="112">
        <v>50766.75</v>
      </c>
      <c r="M196" s="121">
        <v>7.0000000000000007E-2</v>
      </c>
      <c r="N196" s="112">
        <f t="shared" si="16"/>
        <v>108987.6534</v>
      </c>
      <c r="O196" s="112">
        <f t="shared" si="17"/>
        <v>48317.859673999992</v>
      </c>
      <c r="P196" s="114">
        <f t="shared" si="20"/>
        <v>60669.793726000004</v>
      </c>
      <c r="Q196" s="115">
        <f t="shared" si="21"/>
        <v>54602.814353400005</v>
      </c>
    </row>
    <row r="197" spans="2:17" x14ac:dyDescent="0.25">
      <c r="B197" s="120">
        <v>192</v>
      </c>
      <c r="C197" s="109" t="s">
        <v>6462</v>
      </c>
      <c r="D197" s="109">
        <v>1200087881</v>
      </c>
      <c r="E197" s="108" t="s">
        <v>2243</v>
      </c>
      <c r="F197" s="109">
        <v>2014</v>
      </c>
      <c r="G197" s="110">
        <v>44389</v>
      </c>
      <c r="H197" s="109">
        <f t="shared" si="14"/>
        <v>7</v>
      </c>
      <c r="I197" s="109">
        <v>15</v>
      </c>
      <c r="J197" s="111">
        <f t="shared" si="15"/>
        <v>6.3333333333333325E-2</v>
      </c>
      <c r="K197" s="112">
        <v>90809.600000000006</v>
      </c>
      <c r="L197" s="112">
        <v>48829.66</v>
      </c>
      <c r="M197" s="121">
        <v>0.21</v>
      </c>
      <c r="N197" s="112">
        <f t="shared" si="16"/>
        <v>109879.61600000001</v>
      </c>
      <c r="O197" s="112">
        <f t="shared" si="17"/>
        <v>48713.29642666666</v>
      </c>
      <c r="P197" s="114">
        <f t="shared" si="20"/>
        <v>61166.319573333349</v>
      </c>
      <c r="Q197" s="115">
        <f t="shared" si="21"/>
        <v>55049.687616000017</v>
      </c>
    </row>
    <row r="198" spans="2:17" x14ac:dyDescent="0.25">
      <c r="B198" s="120">
        <v>193</v>
      </c>
      <c r="C198" s="109" t="s">
        <v>6462</v>
      </c>
      <c r="D198" s="109">
        <v>1200093410</v>
      </c>
      <c r="E198" s="108" t="s">
        <v>2244</v>
      </c>
      <c r="F198" s="109">
        <v>2014</v>
      </c>
      <c r="G198" s="110">
        <v>44389</v>
      </c>
      <c r="H198" s="109">
        <f t="shared" ref="H198:H261" si="22">YEAR(G198)-F198</f>
        <v>7</v>
      </c>
      <c r="I198" s="109">
        <v>15</v>
      </c>
      <c r="J198" s="111">
        <f t="shared" ref="J198:J261" si="23">(95/I198/100)</f>
        <v>6.3333333333333325E-2</v>
      </c>
      <c r="K198" s="112">
        <v>88472</v>
      </c>
      <c r="L198" s="112">
        <v>21103.57</v>
      </c>
      <c r="M198" s="121">
        <v>0.08</v>
      </c>
      <c r="N198" s="112">
        <f t="shared" ref="N198:N261" si="24">K198*(1+M198)</f>
        <v>95549.760000000009</v>
      </c>
      <c r="O198" s="112">
        <f t="shared" ref="O198:O261" si="25">H198*J198*N198</f>
        <v>42360.393599999996</v>
      </c>
      <c r="P198" s="114">
        <f t="shared" si="20"/>
        <v>53189.366400000014</v>
      </c>
      <c r="Q198" s="115">
        <f t="shared" si="21"/>
        <v>47870.429760000014</v>
      </c>
    </row>
    <row r="199" spans="2:17" x14ac:dyDescent="0.25">
      <c r="B199" s="120">
        <v>194</v>
      </c>
      <c r="C199" s="109" t="s">
        <v>6462</v>
      </c>
      <c r="D199" s="109">
        <v>1200092270</v>
      </c>
      <c r="E199" s="108" t="s">
        <v>2245</v>
      </c>
      <c r="F199" s="109">
        <v>2014</v>
      </c>
      <c r="G199" s="110">
        <v>44389</v>
      </c>
      <c r="H199" s="109">
        <f t="shared" si="22"/>
        <v>7</v>
      </c>
      <c r="I199" s="109">
        <v>15</v>
      </c>
      <c r="J199" s="111">
        <f t="shared" si="23"/>
        <v>6.3333333333333325E-2</v>
      </c>
      <c r="K199" s="112">
        <v>86007.8</v>
      </c>
      <c r="L199" s="112">
        <v>25350.84</v>
      </c>
      <c r="M199" s="121">
        <v>7.0000000000000007E-2</v>
      </c>
      <c r="N199" s="112">
        <f t="shared" si="24"/>
        <v>92028.346000000005</v>
      </c>
      <c r="O199" s="112">
        <f t="shared" si="25"/>
        <v>40799.233393333328</v>
      </c>
      <c r="P199" s="114">
        <f t="shared" ref="P199:P262" si="26">IF(N199-O199&lt;=0,5%*N199,N199-O199)</f>
        <v>51229.112606666677</v>
      </c>
      <c r="Q199" s="115">
        <f t="shared" ref="Q199:Q262" si="27">IF(P199=N199*5%,P199,P199*0.9)</f>
        <v>46106.201346000009</v>
      </c>
    </row>
    <row r="200" spans="2:17" x14ac:dyDescent="0.25">
      <c r="B200" s="120">
        <v>195</v>
      </c>
      <c r="C200" s="109" t="s">
        <v>6462</v>
      </c>
      <c r="D200" s="109">
        <v>1200095160</v>
      </c>
      <c r="E200" s="108" t="s">
        <v>2246</v>
      </c>
      <c r="F200" s="109">
        <v>2014</v>
      </c>
      <c r="G200" s="110">
        <v>44389</v>
      </c>
      <c r="H200" s="109">
        <f t="shared" si="22"/>
        <v>7</v>
      </c>
      <c r="I200" s="109">
        <v>15</v>
      </c>
      <c r="J200" s="111">
        <f t="shared" si="23"/>
        <v>6.3333333333333325E-2</v>
      </c>
      <c r="K200" s="112">
        <v>70413.75</v>
      </c>
      <c r="L200" s="112">
        <v>17979.330000000002</v>
      </c>
      <c r="M200" s="121">
        <v>0.08</v>
      </c>
      <c r="N200" s="112">
        <f t="shared" si="24"/>
        <v>76046.850000000006</v>
      </c>
      <c r="O200" s="112">
        <f t="shared" si="25"/>
        <v>33714.103499999997</v>
      </c>
      <c r="P200" s="114">
        <f t="shared" si="26"/>
        <v>42332.746500000008</v>
      </c>
      <c r="Q200" s="115">
        <f t="shared" si="27"/>
        <v>38099.471850000009</v>
      </c>
    </row>
    <row r="201" spans="2:17" x14ac:dyDescent="0.25">
      <c r="B201" s="120">
        <v>196</v>
      </c>
      <c r="C201" s="109" t="s">
        <v>6462</v>
      </c>
      <c r="D201" s="109">
        <v>1200083130</v>
      </c>
      <c r="E201" s="108" t="s">
        <v>2247</v>
      </c>
      <c r="F201" s="109">
        <v>2014</v>
      </c>
      <c r="G201" s="110">
        <v>44389</v>
      </c>
      <c r="H201" s="109">
        <f t="shared" si="22"/>
        <v>7</v>
      </c>
      <c r="I201" s="109">
        <v>15</v>
      </c>
      <c r="J201" s="111">
        <f t="shared" si="23"/>
        <v>6.3333333333333325E-2</v>
      </c>
      <c r="K201" s="112">
        <v>57265</v>
      </c>
      <c r="L201" s="112">
        <v>7667.43</v>
      </c>
      <c r="M201" s="121">
        <v>0.08</v>
      </c>
      <c r="N201" s="112">
        <f t="shared" si="24"/>
        <v>61846.200000000004</v>
      </c>
      <c r="O201" s="112">
        <f t="shared" si="25"/>
        <v>27418.481999999996</v>
      </c>
      <c r="P201" s="114">
        <f t="shared" si="26"/>
        <v>34427.718000000008</v>
      </c>
      <c r="Q201" s="115">
        <f t="shared" si="27"/>
        <v>30984.946200000009</v>
      </c>
    </row>
    <row r="202" spans="2:17" x14ac:dyDescent="0.25">
      <c r="B202" s="120">
        <v>197</v>
      </c>
      <c r="C202" s="109" t="s">
        <v>6462</v>
      </c>
      <c r="D202" s="109">
        <v>1200091630</v>
      </c>
      <c r="E202" s="108" t="s">
        <v>2248</v>
      </c>
      <c r="F202" s="109">
        <v>2014</v>
      </c>
      <c r="G202" s="110">
        <v>44389</v>
      </c>
      <c r="H202" s="109">
        <f t="shared" si="22"/>
        <v>7</v>
      </c>
      <c r="I202" s="109">
        <v>15</v>
      </c>
      <c r="J202" s="111">
        <f t="shared" si="23"/>
        <v>6.3333333333333325E-2</v>
      </c>
      <c r="K202" s="112">
        <v>42500</v>
      </c>
      <c r="L202" s="112">
        <v>9430.26</v>
      </c>
      <c r="M202" s="121">
        <v>0.01</v>
      </c>
      <c r="N202" s="112">
        <f t="shared" si="24"/>
        <v>42925</v>
      </c>
      <c r="O202" s="112">
        <f t="shared" si="25"/>
        <v>19030.083333333328</v>
      </c>
      <c r="P202" s="114">
        <f t="shared" si="26"/>
        <v>23894.916666666672</v>
      </c>
      <c r="Q202" s="115">
        <f t="shared" si="27"/>
        <v>21505.425000000007</v>
      </c>
    </row>
    <row r="203" spans="2:17" x14ac:dyDescent="0.25">
      <c r="B203" s="120">
        <v>198</v>
      </c>
      <c r="C203" s="109" t="s">
        <v>6462</v>
      </c>
      <c r="D203" s="109">
        <v>1200091690</v>
      </c>
      <c r="E203" s="108" t="s">
        <v>2249</v>
      </c>
      <c r="F203" s="109">
        <v>2014</v>
      </c>
      <c r="G203" s="110">
        <v>44389</v>
      </c>
      <c r="H203" s="109">
        <f t="shared" si="22"/>
        <v>7</v>
      </c>
      <c r="I203" s="109">
        <v>15</v>
      </c>
      <c r="J203" s="111">
        <f t="shared" si="23"/>
        <v>6.3333333333333325E-2</v>
      </c>
      <c r="K203" s="112">
        <v>39000</v>
      </c>
      <c r="L203" s="112">
        <v>8767.59</v>
      </c>
      <c r="M203" s="121">
        <v>0.08</v>
      </c>
      <c r="N203" s="112">
        <f t="shared" si="24"/>
        <v>42120</v>
      </c>
      <c r="O203" s="112">
        <f t="shared" si="25"/>
        <v>18673.199999999997</v>
      </c>
      <c r="P203" s="114">
        <f t="shared" si="26"/>
        <v>23446.800000000003</v>
      </c>
      <c r="Q203" s="115">
        <f t="shared" si="27"/>
        <v>21102.120000000003</v>
      </c>
    </row>
    <row r="204" spans="2:17" x14ac:dyDescent="0.25">
      <c r="B204" s="120">
        <v>199</v>
      </c>
      <c r="C204" s="109" t="s">
        <v>6462</v>
      </c>
      <c r="D204" s="109">
        <v>1200086400</v>
      </c>
      <c r="E204" s="108" t="s">
        <v>2250</v>
      </c>
      <c r="F204" s="109">
        <v>2014</v>
      </c>
      <c r="G204" s="110">
        <v>44389</v>
      </c>
      <c r="H204" s="109">
        <f t="shared" si="22"/>
        <v>7</v>
      </c>
      <c r="I204" s="109">
        <v>15</v>
      </c>
      <c r="J204" s="111">
        <f t="shared" si="23"/>
        <v>6.3333333333333325E-2</v>
      </c>
      <c r="K204" s="112">
        <v>19581.25</v>
      </c>
      <c r="L204" s="112">
        <v>3072.1</v>
      </c>
      <c r="M204" s="121">
        <v>0.08</v>
      </c>
      <c r="N204" s="112">
        <f t="shared" si="24"/>
        <v>21147.75</v>
      </c>
      <c r="O204" s="112">
        <f t="shared" si="25"/>
        <v>9375.5024999999987</v>
      </c>
      <c r="P204" s="114">
        <f t="shared" si="26"/>
        <v>11772.247500000001</v>
      </c>
      <c r="Q204" s="115">
        <f t="shared" si="27"/>
        <v>10595.022750000002</v>
      </c>
    </row>
    <row r="205" spans="2:17" x14ac:dyDescent="0.25">
      <c r="B205" s="120">
        <v>200</v>
      </c>
      <c r="C205" s="109" t="s">
        <v>6462</v>
      </c>
      <c r="D205" s="109">
        <v>1200092630</v>
      </c>
      <c r="E205" s="108" t="s">
        <v>2251</v>
      </c>
      <c r="F205" s="109">
        <v>2014</v>
      </c>
      <c r="G205" s="110">
        <v>44389</v>
      </c>
      <c r="H205" s="109">
        <f t="shared" si="22"/>
        <v>7</v>
      </c>
      <c r="I205" s="109">
        <v>15</v>
      </c>
      <c r="J205" s="111">
        <f t="shared" si="23"/>
        <v>6.3333333333333325E-2</v>
      </c>
      <c r="K205" s="112">
        <v>13750</v>
      </c>
      <c r="L205" s="112">
        <v>3236.9</v>
      </c>
      <c r="M205" s="121">
        <v>0.08</v>
      </c>
      <c r="N205" s="112">
        <f t="shared" si="24"/>
        <v>14850.000000000002</v>
      </c>
      <c r="O205" s="112">
        <f t="shared" si="25"/>
        <v>6583.4999999999991</v>
      </c>
      <c r="P205" s="114">
        <f t="shared" si="26"/>
        <v>8266.5000000000036</v>
      </c>
      <c r="Q205" s="115">
        <f t="shared" si="27"/>
        <v>7439.8500000000031</v>
      </c>
    </row>
    <row r="206" spans="2:17" x14ac:dyDescent="0.25">
      <c r="B206" s="120">
        <v>201</v>
      </c>
      <c r="C206" s="109" t="s">
        <v>6462</v>
      </c>
      <c r="D206" s="109">
        <v>1200104410</v>
      </c>
      <c r="E206" s="108" t="s">
        <v>2124</v>
      </c>
      <c r="F206" s="109">
        <v>2015</v>
      </c>
      <c r="G206" s="110">
        <v>44389</v>
      </c>
      <c r="H206" s="109">
        <f t="shared" si="22"/>
        <v>6</v>
      </c>
      <c r="I206" s="109">
        <v>15</v>
      </c>
      <c r="J206" s="111">
        <f t="shared" si="23"/>
        <v>6.3333333333333325E-2</v>
      </c>
      <c r="K206" s="112">
        <v>3196165.45</v>
      </c>
      <c r="L206" s="112">
        <v>1106740.6399999999</v>
      </c>
      <c r="M206" s="121">
        <v>0.16</v>
      </c>
      <c r="N206" s="112">
        <f t="shared" si="24"/>
        <v>3707551.9219999998</v>
      </c>
      <c r="O206" s="112">
        <f t="shared" si="25"/>
        <v>1408869.7303599997</v>
      </c>
      <c r="P206" s="114">
        <f t="shared" si="26"/>
        <v>2298682.1916399999</v>
      </c>
      <c r="Q206" s="115">
        <f t="shared" si="27"/>
        <v>2068813.972476</v>
      </c>
    </row>
    <row r="207" spans="2:17" x14ac:dyDescent="0.25">
      <c r="B207" s="120">
        <v>202</v>
      </c>
      <c r="C207" s="109" t="s">
        <v>6462</v>
      </c>
      <c r="D207" s="109">
        <v>1200104790</v>
      </c>
      <c r="E207" s="108" t="s">
        <v>2252</v>
      </c>
      <c r="F207" s="109">
        <v>2015</v>
      </c>
      <c r="G207" s="110">
        <v>44389</v>
      </c>
      <c r="H207" s="109">
        <f t="shared" si="22"/>
        <v>6</v>
      </c>
      <c r="I207" s="109">
        <v>15</v>
      </c>
      <c r="J207" s="111">
        <f t="shared" si="23"/>
        <v>6.3333333333333325E-2</v>
      </c>
      <c r="K207" s="112">
        <v>454868</v>
      </c>
      <c r="L207" s="112">
        <v>86448.46</v>
      </c>
      <c r="M207" s="121">
        <v>0.16</v>
      </c>
      <c r="N207" s="112">
        <f t="shared" si="24"/>
        <v>527646.88</v>
      </c>
      <c r="O207" s="112">
        <f t="shared" si="25"/>
        <v>200505.81439999997</v>
      </c>
      <c r="P207" s="114">
        <f t="shared" si="26"/>
        <v>327141.06560000003</v>
      </c>
      <c r="Q207" s="115">
        <f t="shared" si="27"/>
        <v>294426.95904000005</v>
      </c>
    </row>
    <row r="208" spans="2:17" x14ac:dyDescent="0.25">
      <c r="B208" s="120">
        <v>203</v>
      </c>
      <c r="C208" s="109" t="s">
        <v>6462</v>
      </c>
      <c r="D208" s="109">
        <v>1200104390</v>
      </c>
      <c r="E208" s="108" t="s">
        <v>2253</v>
      </c>
      <c r="F208" s="109">
        <v>2015</v>
      </c>
      <c r="G208" s="110">
        <v>44389</v>
      </c>
      <c r="H208" s="109">
        <f t="shared" si="22"/>
        <v>6</v>
      </c>
      <c r="I208" s="109">
        <v>15</v>
      </c>
      <c r="J208" s="111">
        <f t="shared" si="23"/>
        <v>6.3333333333333325E-2</v>
      </c>
      <c r="K208" s="112">
        <v>373578.91</v>
      </c>
      <c r="L208" s="112">
        <v>228218.81</v>
      </c>
      <c r="M208" s="121">
        <v>0</v>
      </c>
      <c r="N208" s="112">
        <f t="shared" si="24"/>
        <v>373578.91</v>
      </c>
      <c r="O208" s="112">
        <f t="shared" si="25"/>
        <v>141959.98579999997</v>
      </c>
      <c r="P208" s="114">
        <f t="shared" si="26"/>
        <v>231618.92420000001</v>
      </c>
      <c r="Q208" s="115">
        <f t="shared" si="27"/>
        <v>208457.03178000002</v>
      </c>
    </row>
    <row r="209" spans="2:17" x14ac:dyDescent="0.25">
      <c r="B209" s="120">
        <v>204</v>
      </c>
      <c r="C209" s="109" t="s">
        <v>6462</v>
      </c>
      <c r="D209" s="109">
        <v>1200094120</v>
      </c>
      <c r="E209" s="108" t="s">
        <v>2254</v>
      </c>
      <c r="F209" s="109">
        <v>2015</v>
      </c>
      <c r="G209" s="110">
        <v>44389</v>
      </c>
      <c r="H209" s="109">
        <f t="shared" si="22"/>
        <v>6</v>
      </c>
      <c r="I209" s="109">
        <v>15</v>
      </c>
      <c r="J209" s="111">
        <f t="shared" si="23"/>
        <v>6.3333333333333325E-2</v>
      </c>
      <c r="K209" s="112">
        <v>226550</v>
      </c>
      <c r="L209" s="112">
        <v>59583.98</v>
      </c>
      <c r="M209" s="121">
        <v>0</v>
      </c>
      <c r="N209" s="112">
        <f t="shared" si="24"/>
        <v>226550</v>
      </c>
      <c r="O209" s="112">
        <f t="shared" si="25"/>
        <v>86088.999999999985</v>
      </c>
      <c r="P209" s="114">
        <f t="shared" si="26"/>
        <v>140461</v>
      </c>
      <c r="Q209" s="115">
        <f t="shared" si="27"/>
        <v>126414.90000000001</v>
      </c>
    </row>
    <row r="210" spans="2:17" x14ac:dyDescent="0.25">
      <c r="B210" s="120">
        <v>205</v>
      </c>
      <c r="C210" s="109" t="s">
        <v>6462</v>
      </c>
      <c r="D210" s="109">
        <v>1200102000</v>
      </c>
      <c r="E210" s="108" t="s">
        <v>2255</v>
      </c>
      <c r="F210" s="109">
        <v>2015</v>
      </c>
      <c r="G210" s="110">
        <v>44389</v>
      </c>
      <c r="H210" s="109">
        <f t="shared" si="22"/>
        <v>6</v>
      </c>
      <c r="I210" s="109">
        <v>15</v>
      </c>
      <c r="J210" s="111">
        <f t="shared" si="23"/>
        <v>6.3333333333333325E-2</v>
      </c>
      <c r="K210" s="112">
        <v>224000</v>
      </c>
      <c r="L210" s="112">
        <v>79278.179999999993</v>
      </c>
      <c r="M210" s="121">
        <v>0</v>
      </c>
      <c r="N210" s="112">
        <f t="shared" si="24"/>
        <v>224000</v>
      </c>
      <c r="O210" s="112">
        <f t="shared" si="25"/>
        <v>85119.999999999985</v>
      </c>
      <c r="P210" s="114">
        <f t="shared" si="26"/>
        <v>138880</v>
      </c>
      <c r="Q210" s="115">
        <f t="shared" si="27"/>
        <v>124992</v>
      </c>
    </row>
    <row r="211" spans="2:17" x14ac:dyDescent="0.25">
      <c r="B211" s="120">
        <v>206</v>
      </c>
      <c r="C211" s="109" t="s">
        <v>6462</v>
      </c>
      <c r="D211" s="109">
        <v>1200105170</v>
      </c>
      <c r="E211" s="108" t="s">
        <v>2256</v>
      </c>
      <c r="F211" s="109">
        <v>2015</v>
      </c>
      <c r="G211" s="110">
        <v>44389</v>
      </c>
      <c r="H211" s="109">
        <f t="shared" si="22"/>
        <v>6</v>
      </c>
      <c r="I211" s="109">
        <v>15</v>
      </c>
      <c r="J211" s="111">
        <f t="shared" si="23"/>
        <v>6.3333333333333325E-2</v>
      </c>
      <c r="K211" s="112">
        <v>210350</v>
      </c>
      <c r="L211" s="112">
        <v>77511.570000000007</v>
      </c>
      <c r="M211" s="121">
        <v>0</v>
      </c>
      <c r="N211" s="112">
        <f t="shared" si="24"/>
        <v>210350</v>
      </c>
      <c r="O211" s="112">
        <f t="shared" si="25"/>
        <v>79932.999999999985</v>
      </c>
      <c r="P211" s="114">
        <f t="shared" si="26"/>
        <v>130417.00000000001</v>
      </c>
      <c r="Q211" s="115">
        <f t="shared" si="27"/>
        <v>117375.30000000002</v>
      </c>
    </row>
    <row r="212" spans="2:17" x14ac:dyDescent="0.25">
      <c r="B212" s="120">
        <v>207</v>
      </c>
      <c r="C212" s="109" t="s">
        <v>6462</v>
      </c>
      <c r="D212" s="109">
        <v>1200097680</v>
      </c>
      <c r="E212" s="108" t="s">
        <v>2257</v>
      </c>
      <c r="F212" s="109">
        <v>2015</v>
      </c>
      <c r="G212" s="110">
        <v>44389</v>
      </c>
      <c r="H212" s="109">
        <f t="shared" si="22"/>
        <v>6</v>
      </c>
      <c r="I212" s="109">
        <v>15</v>
      </c>
      <c r="J212" s="111">
        <f t="shared" si="23"/>
        <v>6.3333333333333325E-2</v>
      </c>
      <c r="K212" s="112">
        <v>202570</v>
      </c>
      <c r="L212" s="112">
        <v>66159.72</v>
      </c>
      <c r="M212" s="121">
        <v>0</v>
      </c>
      <c r="N212" s="112">
        <f t="shared" si="24"/>
        <v>202570</v>
      </c>
      <c r="O212" s="112">
        <f t="shared" si="25"/>
        <v>76976.599999999991</v>
      </c>
      <c r="P212" s="114">
        <f t="shared" si="26"/>
        <v>125593.40000000001</v>
      </c>
      <c r="Q212" s="115">
        <f t="shared" si="27"/>
        <v>113034.06000000001</v>
      </c>
    </row>
    <row r="213" spans="2:17" x14ac:dyDescent="0.25">
      <c r="B213" s="120">
        <v>208</v>
      </c>
      <c r="C213" s="109" t="s">
        <v>6462</v>
      </c>
      <c r="D213" s="109">
        <v>1200103060</v>
      </c>
      <c r="E213" s="108" t="s">
        <v>2258</v>
      </c>
      <c r="F213" s="109">
        <v>2015</v>
      </c>
      <c r="G213" s="110">
        <v>44389</v>
      </c>
      <c r="H213" s="109">
        <f t="shared" si="22"/>
        <v>6</v>
      </c>
      <c r="I213" s="109">
        <v>15</v>
      </c>
      <c r="J213" s="111">
        <f t="shared" si="23"/>
        <v>6.3333333333333325E-2</v>
      </c>
      <c r="K213" s="112">
        <v>175617</v>
      </c>
      <c r="L213" s="112">
        <v>61739.41</v>
      </c>
      <c r="M213" s="121">
        <v>0.16</v>
      </c>
      <c r="N213" s="112">
        <f t="shared" si="24"/>
        <v>203715.71999999997</v>
      </c>
      <c r="O213" s="112">
        <f t="shared" si="25"/>
        <v>77411.973599999983</v>
      </c>
      <c r="P213" s="114">
        <f t="shared" si="26"/>
        <v>126303.74639999999</v>
      </c>
      <c r="Q213" s="115">
        <f t="shared" si="27"/>
        <v>113673.37175999999</v>
      </c>
    </row>
    <row r="214" spans="2:17" x14ac:dyDescent="0.25">
      <c r="B214" s="120">
        <v>209</v>
      </c>
      <c r="C214" s="109" t="s">
        <v>6462</v>
      </c>
      <c r="D214" s="109">
        <v>1200106050</v>
      </c>
      <c r="E214" s="108" t="s">
        <v>2259</v>
      </c>
      <c r="F214" s="109">
        <v>2015</v>
      </c>
      <c r="G214" s="110">
        <v>44389</v>
      </c>
      <c r="H214" s="109">
        <f t="shared" si="22"/>
        <v>6</v>
      </c>
      <c r="I214" s="109">
        <v>15</v>
      </c>
      <c r="J214" s="111">
        <f t="shared" si="23"/>
        <v>6.3333333333333325E-2</v>
      </c>
      <c r="K214" s="112">
        <v>106350</v>
      </c>
      <c r="L214" s="112">
        <v>36535.03</v>
      </c>
      <c r="M214" s="121">
        <v>0</v>
      </c>
      <c r="N214" s="112">
        <f t="shared" si="24"/>
        <v>106350</v>
      </c>
      <c r="O214" s="112">
        <f t="shared" si="25"/>
        <v>40412.999999999993</v>
      </c>
      <c r="P214" s="114">
        <f t="shared" si="26"/>
        <v>65937</v>
      </c>
      <c r="Q214" s="115">
        <f t="shared" si="27"/>
        <v>59343.3</v>
      </c>
    </row>
    <row r="215" spans="2:17" x14ac:dyDescent="0.25">
      <c r="B215" s="120">
        <v>210</v>
      </c>
      <c r="C215" s="109" t="s">
        <v>6462</v>
      </c>
      <c r="D215" s="109">
        <v>1200095170</v>
      </c>
      <c r="E215" s="108" t="s">
        <v>2260</v>
      </c>
      <c r="F215" s="109">
        <v>2015</v>
      </c>
      <c r="G215" s="110">
        <v>44389</v>
      </c>
      <c r="H215" s="109">
        <f t="shared" si="22"/>
        <v>6</v>
      </c>
      <c r="I215" s="109">
        <v>15</v>
      </c>
      <c r="J215" s="111">
        <f t="shared" si="23"/>
        <v>6.3333333333333325E-2</v>
      </c>
      <c r="K215" s="112">
        <v>96843.75</v>
      </c>
      <c r="L215" s="112">
        <v>25983.53</v>
      </c>
      <c r="M215" s="121">
        <v>0</v>
      </c>
      <c r="N215" s="112">
        <f t="shared" si="24"/>
        <v>96843.75</v>
      </c>
      <c r="O215" s="112">
        <f t="shared" si="25"/>
        <v>36800.624999999993</v>
      </c>
      <c r="P215" s="114">
        <f t="shared" si="26"/>
        <v>60043.125000000007</v>
      </c>
      <c r="Q215" s="115">
        <f t="shared" si="27"/>
        <v>54038.812500000007</v>
      </c>
    </row>
    <row r="216" spans="2:17" x14ac:dyDescent="0.25">
      <c r="B216" s="120">
        <v>211</v>
      </c>
      <c r="C216" s="109" t="s">
        <v>6462</v>
      </c>
      <c r="D216" s="109">
        <v>1200103140</v>
      </c>
      <c r="E216" s="108" t="s">
        <v>2261</v>
      </c>
      <c r="F216" s="109">
        <v>2015</v>
      </c>
      <c r="G216" s="110">
        <v>44389</v>
      </c>
      <c r="H216" s="109">
        <f t="shared" si="22"/>
        <v>6</v>
      </c>
      <c r="I216" s="109">
        <v>15</v>
      </c>
      <c r="J216" s="111">
        <f t="shared" si="23"/>
        <v>6.3333333333333325E-2</v>
      </c>
      <c r="K216" s="112">
        <v>92000</v>
      </c>
      <c r="L216" s="112">
        <v>32310.43</v>
      </c>
      <c r="M216" s="121">
        <v>0</v>
      </c>
      <c r="N216" s="112">
        <f t="shared" si="24"/>
        <v>92000</v>
      </c>
      <c r="O216" s="112">
        <f t="shared" si="25"/>
        <v>34959.999999999993</v>
      </c>
      <c r="P216" s="114">
        <f t="shared" si="26"/>
        <v>57040.000000000007</v>
      </c>
      <c r="Q216" s="115">
        <f t="shared" si="27"/>
        <v>51336.000000000007</v>
      </c>
    </row>
    <row r="217" spans="2:17" x14ac:dyDescent="0.25">
      <c r="B217" s="120">
        <v>212</v>
      </c>
      <c r="C217" s="109" t="s">
        <v>6462</v>
      </c>
      <c r="D217" s="109">
        <v>1200101610</v>
      </c>
      <c r="E217" s="108" t="s">
        <v>2262</v>
      </c>
      <c r="F217" s="109">
        <v>2015</v>
      </c>
      <c r="G217" s="110">
        <v>44389</v>
      </c>
      <c r="H217" s="109">
        <f t="shared" si="22"/>
        <v>6</v>
      </c>
      <c r="I217" s="109">
        <v>15</v>
      </c>
      <c r="J217" s="111">
        <f t="shared" si="23"/>
        <v>6.3333333333333325E-2</v>
      </c>
      <c r="K217" s="112">
        <v>89771</v>
      </c>
      <c r="L217" s="112">
        <v>50475.12</v>
      </c>
      <c r="M217" s="121">
        <v>7.0000000000000007E-2</v>
      </c>
      <c r="N217" s="112">
        <f t="shared" si="24"/>
        <v>96054.97</v>
      </c>
      <c r="O217" s="112">
        <f t="shared" si="25"/>
        <v>36500.888599999998</v>
      </c>
      <c r="P217" s="114">
        <f t="shared" si="26"/>
        <v>59554.081400000003</v>
      </c>
      <c r="Q217" s="115">
        <f t="shared" si="27"/>
        <v>53598.673260000003</v>
      </c>
    </row>
    <row r="218" spans="2:17" x14ac:dyDescent="0.25">
      <c r="B218" s="120">
        <v>213</v>
      </c>
      <c r="C218" s="109" t="s">
        <v>6462</v>
      </c>
      <c r="D218" s="109">
        <v>1200098880</v>
      </c>
      <c r="E218" s="108" t="s">
        <v>2263</v>
      </c>
      <c r="F218" s="109">
        <v>2015</v>
      </c>
      <c r="G218" s="110">
        <v>44389</v>
      </c>
      <c r="H218" s="109">
        <f t="shared" si="22"/>
        <v>6</v>
      </c>
      <c r="I218" s="109">
        <v>15</v>
      </c>
      <c r="J218" s="111">
        <f t="shared" si="23"/>
        <v>6.3333333333333325E-2</v>
      </c>
      <c r="K218" s="112">
        <v>82325</v>
      </c>
      <c r="L218" s="112">
        <v>27442.55</v>
      </c>
      <c r="M218" s="121">
        <v>0</v>
      </c>
      <c r="N218" s="112">
        <f t="shared" si="24"/>
        <v>82325</v>
      </c>
      <c r="O218" s="112">
        <f t="shared" si="25"/>
        <v>31283.499999999996</v>
      </c>
      <c r="P218" s="114">
        <f t="shared" si="26"/>
        <v>51041.5</v>
      </c>
      <c r="Q218" s="115">
        <f t="shared" si="27"/>
        <v>45937.35</v>
      </c>
    </row>
    <row r="219" spans="2:17" x14ac:dyDescent="0.25">
      <c r="B219" s="120">
        <v>214</v>
      </c>
      <c r="C219" s="109" t="s">
        <v>6462</v>
      </c>
      <c r="D219" s="109">
        <v>1200096470</v>
      </c>
      <c r="E219" s="108" t="s">
        <v>2264</v>
      </c>
      <c r="F219" s="109">
        <v>2015</v>
      </c>
      <c r="G219" s="110">
        <v>44389</v>
      </c>
      <c r="H219" s="109">
        <f t="shared" si="22"/>
        <v>6</v>
      </c>
      <c r="I219" s="109">
        <v>15</v>
      </c>
      <c r="J219" s="111">
        <f t="shared" si="23"/>
        <v>6.3333333333333325E-2</v>
      </c>
      <c r="K219" s="112">
        <v>53206</v>
      </c>
      <c r="L219" s="112">
        <v>13992.52</v>
      </c>
      <c r="M219" s="113">
        <v>0.01</v>
      </c>
      <c r="N219" s="112">
        <f t="shared" si="24"/>
        <v>53738.06</v>
      </c>
      <c r="O219" s="112">
        <f t="shared" si="25"/>
        <v>20420.462799999998</v>
      </c>
      <c r="P219" s="114">
        <f t="shared" si="26"/>
        <v>33317.597200000004</v>
      </c>
      <c r="Q219" s="115">
        <f t="shared" si="27"/>
        <v>29985.837480000006</v>
      </c>
    </row>
    <row r="220" spans="2:17" x14ac:dyDescent="0.25">
      <c r="B220" s="120">
        <v>215</v>
      </c>
      <c r="C220" s="109" t="s">
        <v>6462</v>
      </c>
      <c r="D220" s="109">
        <v>1200102670</v>
      </c>
      <c r="E220" s="108" t="s">
        <v>2265</v>
      </c>
      <c r="F220" s="109">
        <v>2015</v>
      </c>
      <c r="G220" s="110">
        <v>44389</v>
      </c>
      <c r="H220" s="109">
        <f t="shared" si="22"/>
        <v>6</v>
      </c>
      <c r="I220" s="109">
        <v>15</v>
      </c>
      <c r="J220" s="111">
        <f t="shared" si="23"/>
        <v>6.3333333333333325E-2</v>
      </c>
      <c r="K220" s="112">
        <v>50970</v>
      </c>
      <c r="L220" s="112">
        <v>17974.009999999998</v>
      </c>
      <c r="M220" s="121">
        <v>0</v>
      </c>
      <c r="N220" s="112">
        <f t="shared" si="24"/>
        <v>50970</v>
      </c>
      <c r="O220" s="112">
        <f t="shared" si="25"/>
        <v>19368.599999999999</v>
      </c>
      <c r="P220" s="114">
        <f t="shared" si="26"/>
        <v>31601.4</v>
      </c>
      <c r="Q220" s="115">
        <f t="shared" si="27"/>
        <v>28441.260000000002</v>
      </c>
    </row>
    <row r="221" spans="2:17" x14ac:dyDescent="0.25">
      <c r="B221" s="120">
        <v>216</v>
      </c>
      <c r="C221" s="109" t="s">
        <v>6462</v>
      </c>
      <c r="D221" s="109">
        <v>1200098120</v>
      </c>
      <c r="E221" s="108" t="s">
        <v>2266</v>
      </c>
      <c r="F221" s="109">
        <v>2015</v>
      </c>
      <c r="G221" s="110">
        <v>44389</v>
      </c>
      <c r="H221" s="109">
        <f t="shared" si="22"/>
        <v>6</v>
      </c>
      <c r="I221" s="109">
        <v>15</v>
      </c>
      <c r="J221" s="111">
        <f t="shared" si="23"/>
        <v>6.3333333333333325E-2</v>
      </c>
      <c r="K221" s="112">
        <v>42500</v>
      </c>
      <c r="L221" s="112">
        <v>11471.81</v>
      </c>
      <c r="M221" s="121">
        <v>0</v>
      </c>
      <c r="N221" s="112">
        <f t="shared" si="24"/>
        <v>42500</v>
      </c>
      <c r="O221" s="112">
        <f t="shared" si="25"/>
        <v>16149.999999999998</v>
      </c>
      <c r="P221" s="114">
        <f t="shared" si="26"/>
        <v>26350</v>
      </c>
      <c r="Q221" s="115">
        <f t="shared" si="27"/>
        <v>23715</v>
      </c>
    </row>
    <row r="222" spans="2:17" x14ac:dyDescent="0.25">
      <c r="B222" s="120">
        <v>217</v>
      </c>
      <c r="C222" s="109" t="s">
        <v>6462</v>
      </c>
      <c r="D222" s="109">
        <v>1200104780</v>
      </c>
      <c r="E222" s="108" t="s">
        <v>2267</v>
      </c>
      <c r="F222" s="109">
        <v>2015</v>
      </c>
      <c r="G222" s="110">
        <v>44389</v>
      </c>
      <c r="H222" s="109">
        <f t="shared" si="22"/>
        <v>6</v>
      </c>
      <c r="I222" s="109">
        <v>15</v>
      </c>
      <c r="J222" s="111">
        <f t="shared" si="23"/>
        <v>6.3333333333333325E-2</v>
      </c>
      <c r="K222" s="112">
        <v>36040</v>
      </c>
      <c r="L222" s="112">
        <v>7805.03</v>
      </c>
      <c r="M222" s="121">
        <v>0</v>
      </c>
      <c r="N222" s="112">
        <f t="shared" si="24"/>
        <v>36040</v>
      </c>
      <c r="O222" s="112">
        <f t="shared" si="25"/>
        <v>13695.199999999999</v>
      </c>
      <c r="P222" s="114">
        <f t="shared" si="26"/>
        <v>22344.800000000003</v>
      </c>
      <c r="Q222" s="115">
        <f t="shared" si="27"/>
        <v>20110.320000000003</v>
      </c>
    </row>
    <row r="223" spans="2:17" x14ac:dyDescent="0.25">
      <c r="B223" s="120">
        <v>218</v>
      </c>
      <c r="C223" s="109" t="s">
        <v>6462</v>
      </c>
      <c r="D223" s="109">
        <v>1200098140</v>
      </c>
      <c r="E223" s="108" t="s">
        <v>2268</v>
      </c>
      <c r="F223" s="109">
        <v>2015</v>
      </c>
      <c r="G223" s="110">
        <v>44389</v>
      </c>
      <c r="H223" s="109">
        <f t="shared" si="22"/>
        <v>6</v>
      </c>
      <c r="I223" s="109">
        <v>15</v>
      </c>
      <c r="J223" s="111">
        <f t="shared" si="23"/>
        <v>6.3333333333333325E-2</v>
      </c>
      <c r="K223" s="112">
        <v>34290</v>
      </c>
      <c r="L223" s="112">
        <v>11572.74</v>
      </c>
      <c r="M223" s="121">
        <v>0</v>
      </c>
      <c r="N223" s="112">
        <f t="shared" si="24"/>
        <v>34290</v>
      </c>
      <c r="O223" s="112">
        <f t="shared" si="25"/>
        <v>13030.199999999999</v>
      </c>
      <c r="P223" s="114">
        <f t="shared" si="26"/>
        <v>21259.800000000003</v>
      </c>
      <c r="Q223" s="115">
        <f t="shared" si="27"/>
        <v>19133.820000000003</v>
      </c>
    </row>
    <row r="224" spans="2:17" x14ac:dyDescent="0.25">
      <c r="B224" s="120">
        <v>219</v>
      </c>
      <c r="C224" s="109" t="s">
        <v>6462</v>
      </c>
      <c r="D224" s="109">
        <v>1200098000</v>
      </c>
      <c r="E224" s="108" t="s">
        <v>959</v>
      </c>
      <c r="F224" s="109">
        <v>2015</v>
      </c>
      <c r="G224" s="110">
        <v>44389</v>
      </c>
      <c r="H224" s="109">
        <f t="shared" si="22"/>
        <v>6</v>
      </c>
      <c r="I224" s="109">
        <v>15</v>
      </c>
      <c r="J224" s="111">
        <f t="shared" si="23"/>
        <v>6.3333333333333325E-2</v>
      </c>
      <c r="K224" s="112">
        <v>28000</v>
      </c>
      <c r="L224" s="112">
        <v>7521.98</v>
      </c>
      <c r="M224" s="121">
        <v>0</v>
      </c>
      <c r="N224" s="112">
        <f t="shared" si="24"/>
        <v>28000</v>
      </c>
      <c r="O224" s="112">
        <f t="shared" si="25"/>
        <v>10639.999999999998</v>
      </c>
      <c r="P224" s="114">
        <f t="shared" si="26"/>
        <v>17360</v>
      </c>
      <c r="Q224" s="115">
        <f t="shared" si="27"/>
        <v>15624</v>
      </c>
    </row>
    <row r="225" spans="2:17" x14ac:dyDescent="0.25">
      <c r="B225" s="120">
        <v>220</v>
      </c>
      <c r="C225" s="109" t="s">
        <v>6462</v>
      </c>
      <c r="D225" s="109">
        <v>1200105360</v>
      </c>
      <c r="E225" s="108" t="s">
        <v>2269</v>
      </c>
      <c r="F225" s="109">
        <v>2015</v>
      </c>
      <c r="G225" s="110">
        <v>44389</v>
      </c>
      <c r="H225" s="109">
        <f t="shared" si="22"/>
        <v>6</v>
      </c>
      <c r="I225" s="109">
        <v>15</v>
      </c>
      <c r="J225" s="111">
        <f t="shared" si="23"/>
        <v>6.3333333333333325E-2</v>
      </c>
      <c r="K225" s="112">
        <v>20970</v>
      </c>
      <c r="L225" s="112">
        <v>7711.88</v>
      </c>
      <c r="M225" s="121">
        <v>0</v>
      </c>
      <c r="N225" s="112">
        <f t="shared" si="24"/>
        <v>20970</v>
      </c>
      <c r="O225" s="112">
        <f t="shared" si="25"/>
        <v>7968.5999999999985</v>
      </c>
      <c r="P225" s="114">
        <f t="shared" si="26"/>
        <v>13001.400000000001</v>
      </c>
      <c r="Q225" s="115">
        <f t="shared" si="27"/>
        <v>11701.260000000002</v>
      </c>
    </row>
    <row r="226" spans="2:17" x14ac:dyDescent="0.25">
      <c r="B226" s="120">
        <v>221</v>
      </c>
      <c r="C226" s="109" t="s">
        <v>6462</v>
      </c>
      <c r="D226" s="109">
        <v>1200098130</v>
      </c>
      <c r="E226" s="108" t="s">
        <v>2270</v>
      </c>
      <c r="F226" s="109">
        <v>2015</v>
      </c>
      <c r="G226" s="110">
        <v>44389</v>
      </c>
      <c r="H226" s="109">
        <f t="shared" si="22"/>
        <v>6</v>
      </c>
      <c r="I226" s="109">
        <v>15</v>
      </c>
      <c r="J226" s="111">
        <f t="shared" si="23"/>
        <v>6.3333333333333325E-2</v>
      </c>
      <c r="K226" s="112">
        <v>16970</v>
      </c>
      <c r="L226" s="112">
        <v>4579.9399999999996</v>
      </c>
      <c r="M226" s="121">
        <v>0</v>
      </c>
      <c r="N226" s="112">
        <f t="shared" si="24"/>
        <v>16970</v>
      </c>
      <c r="O226" s="112">
        <f t="shared" si="25"/>
        <v>6448.5999999999995</v>
      </c>
      <c r="P226" s="114">
        <f t="shared" si="26"/>
        <v>10521.400000000001</v>
      </c>
      <c r="Q226" s="115">
        <f t="shared" si="27"/>
        <v>9469.260000000002</v>
      </c>
    </row>
    <row r="227" spans="2:17" x14ac:dyDescent="0.25">
      <c r="B227" s="120">
        <v>222</v>
      </c>
      <c r="C227" s="109" t="s">
        <v>6462</v>
      </c>
      <c r="D227" s="109">
        <v>1200110940</v>
      </c>
      <c r="E227" s="108" t="s">
        <v>2271</v>
      </c>
      <c r="F227" s="109">
        <v>2016</v>
      </c>
      <c r="G227" s="110">
        <v>44389</v>
      </c>
      <c r="H227" s="109">
        <f t="shared" si="22"/>
        <v>5</v>
      </c>
      <c r="I227" s="109">
        <v>15</v>
      </c>
      <c r="J227" s="111">
        <f t="shared" si="23"/>
        <v>6.3333333333333325E-2</v>
      </c>
      <c r="K227" s="112">
        <v>2890213.5</v>
      </c>
      <c r="L227" s="112">
        <v>1821957.35</v>
      </c>
      <c r="M227" s="121">
        <v>0.01</v>
      </c>
      <c r="N227" s="112">
        <f t="shared" si="24"/>
        <v>2919115.6350000002</v>
      </c>
      <c r="O227" s="112">
        <f t="shared" si="25"/>
        <v>924386.61774999998</v>
      </c>
      <c r="P227" s="114">
        <f t="shared" si="26"/>
        <v>1994729.0172500003</v>
      </c>
      <c r="Q227" s="115">
        <f t="shared" si="27"/>
        <v>1795256.1155250003</v>
      </c>
    </row>
    <row r="228" spans="2:17" x14ac:dyDescent="0.25">
      <c r="B228" s="120">
        <v>223</v>
      </c>
      <c r="C228" s="109" t="s">
        <v>6462</v>
      </c>
      <c r="D228" s="109">
        <v>1200110950</v>
      </c>
      <c r="E228" s="108" t="s">
        <v>2272</v>
      </c>
      <c r="F228" s="109">
        <v>2016</v>
      </c>
      <c r="G228" s="110">
        <v>44389</v>
      </c>
      <c r="H228" s="109">
        <f t="shared" si="22"/>
        <v>5</v>
      </c>
      <c r="I228" s="109">
        <v>15</v>
      </c>
      <c r="J228" s="111">
        <f t="shared" si="23"/>
        <v>6.3333333333333325E-2</v>
      </c>
      <c r="K228" s="112">
        <v>1433621.91</v>
      </c>
      <c r="L228" s="112">
        <v>905213.04</v>
      </c>
      <c r="M228" s="121">
        <v>0.01</v>
      </c>
      <c r="N228" s="112">
        <f t="shared" si="24"/>
        <v>1447958.1291</v>
      </c>
      <c r="O228" s="112">
        <f t="shared" si="25"/>
        <v>458520.07421499997</v>
      </c>
      <c r="P228" s="114">
        <f t="shared" si="26"/>
        <v>989438.05488499999</v>
      </c>
      <c r="Q228" s="115">
        <f t="shared" si="27"/>
        <v>890494.24939650006</v>
      </c>
    </row>
    <row r="229" spans="2:17" x14ac:dyDescent="0.25">
      <c r="B229" s="120">
        <v>224</v>
      </c>
      <c r="C229" s="109" t="s">
        <v>6462</v>
      </c>
      <c r="D229" s="109">
        <v>1200124620</v>
      </c>
      <c r="E229" s="108" t="s">
        <v>2161</v>
      </c>
      <c r="F229" s="109">
        <v>2016</v>
      </c>
      <c r="G229" s="110">
        <v>44389</v>
      </c>
      <c r="H229" s="109">
        <f t="shared" si="22"/>
        <v>5</v>
      </c>
      <c r="I229" s="109">
        <v>15</v>
      </c>
      <c r="J229" s="111">
        <f t="shared" si="23"/>
        <v>6.3333333333333325E-2</v>
      </c>
      <c r="K229" s="112">
        <v>702022.42</v>
      </c>
      <c r="L229" s="112">
        <v>344684.19</v>
      </c>
      <c r="M229" s="121">
        <v>0.21</v>
      </c>
      <c r="N229" s="112">
        <f t="shared" si="24"/>
        <v>849447.12820000004</v>
      </c>
      <c r="O229" s="112">
        <f t="shared" si="25"/>
        <v>268991.59059666668</v>
      </c>
      <c r="P229" s="114">
        <f t="shared" si="26"/>
        <v>580455.53760333336</v>
      </c>
      <c r="Q229" s="115">
        <f t="shared" si="27"/>
        <v>522409.98384300002</v>
      </c>
    </row>
    <row r="230" spans="2:17" x14ac:dyDescent="0.25">
      <c r="B230" s="120">
        <v>225</v>
      </c>
      <c r="C230" s="109" t="s">
        <v>6462</v>
      </c>
      <c r="D230" s="109">
        <v>1200110970</v>
      </c>
      <c r="E230" s="108" t="s">
        <v>2273</v>
      </c>
      <c r="F230" s="109">
        <v>2016</v>
      </c>
      <c r="G230" s="110">
        <v>44389</v>
      </c>
      <c r="H230" s="109">
        <f t="shared" si="22"/>
        <v>5</v>
      </c>
      <c r="I230" s="109">
        <v>15</v>
      </c>
      <c r="J230" s="111">
        <f t="shared" si="23"/>
        <v>6.3333333333333325E-2</v>
      </c>
      <c r="K230" s="112">
        <v>455843.6</v>
      </c>
      <c r="L230" s="112">
        <v>287358.57</v>
      </c>
      <c r="M230" s="121">
        <v>0.21</v>
      </c>
      <c r="N230" s="112">
        <f t="shared" si="24"/>
        <v>551570.75599999994</v>
      </c>
      <c r="O230" s="112">
        <f t="shared" si="25"/>
        <v>174664.07273333331</v>
      </c>
      <c r="P230" s="114">
        <f t="shared" si="26"/>
        <v>376906.6832666666</v>
      </c>
      <c r="Q230" s="115">
        <f t="shared" si="27"/>
        <v>339216.01493999996</v>
      </c>
    </row>
    <row r="231" spans="2:17" x14ac:dyDescent="0.25">
      <c r="B231" s="120">
        <v>226</v>
      </c>
      <c r="C231" s="109" t="s">
        <v>6462</v>
      </c>
      <c r="D231" s="109">
        <v>1200105830</v>
      </c>
      <c r="E231" s="108" t="s">
        <v>2274</v>
      </c>
      <c r="F231" s="109">
        <v>2016</v>
      </c>
      <c r="G231" s="110">
        <v>44389</v>
      </c>
      <c r="H231" s="109">
        <f t="shared" si="22"/>
        <v>5</v>
      </c>
      <c r="I231" s="109">
        <v>15</v>
      </c>
      <c r="J231" s="111">
        <f t="shared" si="23"/>
        <v>6.3333333333333325E-2</v>
      </c>
      <c r="K231" s="112">
        <v>414030</v>
      </c>
      <c r="L231" s="112">
        <v>180681.08</v>
      </c>
      <c r="M231" s="121">
        <v>0.01</v>
      </c>
      <c r="N231" s="112">
        <f t="shared" si="24"/>
        <v>418170.3</v>
      </c>
      <c r="O231" s="112">
        <f t="shared" si="25"/>
        <v>132420.595</v>
      </c>
      <c r="P231" s="114">
        <f t="shared" si="26"/>
        <v>285749.70499999996</v>
      </c>
      <c r="Q231" s="115">
        <f t="shared" si="27"/>
        <v>257174.73449999996</v>
      </c>
    </row>
    <row r="232" spans="2:17" x14ac:dyDescent="0.25">
      <c r="B232" s="120">
        <v>227</v>
      </c>
      <c r="C232" s="109" t="s">
        <v>6462</v>
      </c>
      <c r="D232" s="109">
        <v>1200110980</v>
      </c>
      <c r="E232" s="108" t="s">
        <v>2275</v>
      </c>
      <c r="F232" s="109">
        <v>2016</v>
      </c>
      <c r="G232" s="110">
        <v>44389</v>
      </c>
      <c r="H232" s="109">
        <f t="shared" si="22"/>
        <v>5</v>
      </c>
      <c r="I232" s="109">
        <v>15</v>
      </c>
      <c r="J232" s="111">
        <f t="shared" si="23"/>
        <v>6.3333333333333325E-2</v>
      </c>
      <c r="K232" s="112">
        <v>289230</v>
      </c>
      <c r="L232" s="112">
        <v>182327.27</v>
      </c>
      <c r="M232" s="121">
        <v>0.01</v>
      </c>
      <c r="N232" s="112">
        <f t="shared" si="24"/>
        <v>292122.3</v>
      </c>
      <c r="O232" s="112">
        <f t="shared" si="25"/>
        <v>92505.39499999999</v>
      </c>
      <c r="P232" s="114">
        <f t="shared" si="26"/>
        <v>199616.905</v>
      </c>
      <c r="Q232" s="115">
        <f t="shared" si="27"/>
        <v>179655.2145</v>
      </c>
    </row>
    <row r="233" spans="2:17" x14ac:dyDescent="0.25">
      <c r="B233" s="120">
        <v>228</v>
      </c>
      <c r="C233" s="109" t="s">
        <v>6462</v>
      </c>
      <c r="D233" s="109">
        <v>1200111010</v>
      </c>
      <c r="E233" s="108" t="s">
        <v>2276</v>
      </c>
      <c r="F233" s="109">
        <v>2016</v>
      </c>
      <c r="G233" s="110">
        <v>44389</v>
      </c>
      <c r="H233" s="109">
        <f t="shared" si="22"/>
        <v>5</v>
      </c>
      <c r="I233" s="109">
        <v>15</v>
      </c>
      <c r="J233" s="111">
        <f t="shared" si="23"/>
        <v>6.3333333333333325E-2</v>
      </c>
      <c r="K233" s="112">
        <v>240000</v>
      </c>
      <c r="L233" s="112">
        <v>151293.24</v>
      </c>
      <c r="M233" s="121">
        <v>0.01</v>
      </c>
      <c r="N233" s="112">
        <f t="shared" si="24"/>
        <v>242400</v>
      </c>
      <c r="O233" s="112">
        <f t="shared" si="25"/>
        <v>76760</v>
      </c>
      <c r="P233" s="114">
        <f t="shared" si="26"/>
        <v>165640</v>
      </c>
      <c r="Q233" s="115">
        <f t="shared" si="27"/>
        <v>149076</v>
      </c>
    </row>
    <row r="234" spans="2:17" x14ac:dyDescent="0.25">
      <c r="B234" s="120">
        <v>229</v>
      </c>
      <c r="C234" s="109" t="s">
        <v>6462</v>
      </c>
      <c r="D234" s="109">
        <v>1200106210</v>
      </c>
      <c r="E234" s="108" t="s">
        <v>2277</v>
      </c>
      <c r="F234" s="109">
        <v>2016</v>
      </c>
      <c r="G234" s="110">
        <v>44389</v>
      </c>
      <c r="H234" s="109">
        <f t="shared" si="22"/>
        <v>5</v>
      </c>
      <c r="I234" s="109">
        <v>15</v>
      </c>
      <c r="J234" s="111">
        <f t="shared" si="23"/>
        <v>6.3333333333333325E-2</v>
      </c>
      <c r="K234" s="112">
        <v>234598</v>
      </c>
      <c r="L234" s="112">
        <v>90678.62</v>
      </c>
      <c r="M234" s="121">
        <v>0.21</v>
      </c>
      <c r="N234" s="112">
        <f t="shared" si="24"/>
        <v>283863.58</v>
      </c>
      <c r="O234" s="112">
        <f t="shared" si="25"/>
        <v>89890.133666666661</v>
      </c>
      <c r="P234" s="114">
        <f t="shared" si="26"/>
        <v>193973.44633333336</v>
      </c>
      <c r="Q234" s="115">
        <f t="shared" si="27"/>
        <v>174576.10170000003</v>
      </c>
    </row>
    <row r="235" spans="2:17" x14ac:dyDescent="0.25">
      <c r="B235" s="120">
        <v>230</v>
      </c>
      <c r="C235" s="109" t="s">
        <v>6462</v>
      </c>
      <c r="D235" s="109">
        <v>1200116120</v>
      </c>
      <c r="E235" s="108" t="s">
        <v>2278</v>
      </c>
      <c r="F235" s="109">
        <v>2016</v>
      </c>
      <c r="G235" s="110">
        <v>44389</v>
      </c>
      <c r="H235" s="109">
        <f t="shared" si="22"/>
        <v>5</v>
      </c>
      <c r="I235" s="109">
        <v>15</v>
      </c>
      <c r="J235" s="111">
        <f t="shared" si="23"/>
        <v>6.3333333333333325E-2</v>
      </c>
      <c r="K235" s="112">
        <v>225000</v>
      </c>
      <c r="L235" s="112">
        <v>102130.67</v>
      </c>
      <c r="M235" s="121">
        <v>0.01</v>
      </c>
      <c r="N235" s="112">
        <f t="shared" si="24"/>
        <v>227250</v>
      </c>
      <c r="O235" s="112">
        <f t="shared" si="25"/>
        <v>71962.5</v>
      </c>
      <c r="P235" s="114">
        <f t="shared" si="26"/>
        <v>155287.5</v>
      </c>
      <c r="Q235" s="115">
        <f t="shared" si="27"/>
        <v>139758.75</v>
      </c>
    </row>
    <row r="236" spans="2:17" x14ac:dyDescent="0.25">
      <c r="B236" s="120">
        <v>231</v>
      </c>
      <c r="C236" s="109" t="s">
        <v>6462</v>
      </c>
      <c r="D236" s="109">
        <v>1200110960</v>
      </c>
      <c r="E236" s="108" t="s">
        <v>2279</v>
      </c>
      <c r="F236" s="109">
        <v>2016</v>
      </c>
      <c r="G236" s="110">
        <v>44389</v>
      </c>
      <c r="H236" s="109">
        <f t="shared" si="22"/>
        <v>5</v>
      </c>
      <c r="I236" s="109">
        <v>15</v>
      </c>
      <c r="J236" s="111">
        <f t="shared" si="23"/>
        <v>6.3333333333333325E-2</v>
      </c>
      <c r="K236" s="112">
        <v>144958.32</v>
      </c>
      <c r="L236" s="112">
        <v>91380.05</v>
      </c>
      <c r="M236" s="121">
        <v>0.01</v>
      </c>
      <c r="N236" s="112">
        <f t="shared" si="24"/>
        <v>146407.9032</v>
      </c>
      <c r="O236" s="112">
        <f t="shared" si="25"/>
        <v>46362.502679999998</v>
      </c>
      <c r="P236" s="114">
        <f t="shared" si="26"/>
        <v>100045.40052</v>
      </c>
      <c r="Q236" s="115">
        <f t="shared" si="27"/>
        <v>90040.860467999999</v>
      </c>
    </row>
    <row r="237" spans="2:17" x14ac:dyDescent="0.25">
      <c r="B237" s="120">
        <v>232</v>
      </c>
      <c r="C237" s="109" t="s">
        <v>6462</v>
      </c>
      <c r="D237" s="109">
        <v>1200102630</v>
      </c>
      <c r="E237" s="108" t="s">
        <v>2280</v>
      </c>
      <c r="F237" s="109">
        <v>2016</v>
      </c>
      <c r="G237" s="110">
        <v>44389</v>
      </c>
      <c r="H237" s="109">
        <f t="shared" si="22"/>
        <v>5</v>
      </c>
      <c r="I237" s="109">
        <v>15</v>
      </c>
      <c r="J237" s="111">
        <f t="shared" si="23"/>
        <v>6.3333333333333325E-2</v>
      </c>
      <c r="K237" s="112">
        <v>100000</v>
      </c>
      <c r="L237" s="112">
        <v>44495.76</v>
      </c>
      <c r="M237" s="121">
        <v>0.01</v>
      </c>
      <c r="N237" s="112">
        <f t="shared" si="24"/>
        <v>101000</v>
      </c>
      <c r="O237" s="112">
        <f t="shared" si="25"/>
        <v>31983.333333333332</v>
      </c>
      <c r="P237" s="114">
        <f t="shared" si="26"/>
        <v>69016.666666666672</v>
      </c>
      <c r="Q237" s="115">
        <f t="shared" si="27"/>
        <v>62115.000000000007</v>
      </c>
    </row>
    <row r="238" spans="2:17" x14ac:dyDescent="0.25">
      <c r="B238" s="120">
        <v>233</v>
      </c>
      <c r="C238" s="109" t="s">
        <v>6462</v>
      </c>
      <c r="D238" s="109">
        <v>1200102620</v>
      </c>
      <c r="E238" s="108" t="s">
        <v>2280</v>
      </c>
      <c r="F238" s="109">
        <v>2016</v>
      </c>
      <c r="G238" s="110">
        <v>44389</v>
      </c>
      <c r="H238" s="109">
        <f t="shared" si="22"/>
        <v>5</v>
      </c>
      <c r="I238" s="109">
        <v>15</v>
      </c>
      <c r="J238" s="111">
        <f t="shared" si="23"/>
        <v>6.3333333333333325E-2</v>
      </c>
      <c r="K238" s="112">
        <v>100000</v>
      </c>
      <c r="L238" s="112">
        <v>44495.76</v>
      </c>
      <c r="M238" s="121">
        <v>0.01</v>
      </c>
      <c r="N238" s="112">
        <f t="shared" si="24"/>
        <v>101000</v>
      </c>
      <c r="O238" s="112">
        <f t="shared" si="25"/>
        <v>31983.333333333332</v>
      </c>
      <c r="P238" s="114">
        <f t="shared" si="26"/>
        <v>69016.666666666672</v>
      </c>
      <c r="Q238" s="115">
        <f t="shared" si="27"/>
        <v>62115.000000000007</v>
      </c>
    </row>
    <row r="239" spans="2:17" x14ac:dyDescent="0.25">
      <c r="B239" s="120">
        <v>234</v>
      </c>
      <c r="C239" s="109" t="s">
        <v>6462</v>
      </c>
      <c r="D239" s="109">
        <v>1200122090</v>
      </c>
      <c r="E239" s="108" t="s">
        <v>2281</v>
      </c>
      <c r="F239" s="109">
        <v>2016</v>
      </c>
      <c r="G239" s="110">
        <v>44389</v>
      </c>
      <c r="H239" s="109">
        <f t="shared" si="22"/>
        <v>5</v>
      </c>
      <c r="I239" s="109">
        <v>15</v>
      </c>
      <c r="J239" s="111">
        <f t="shared" si="23"/>
        <v>6.3333333333333325E-2</v>
      </c>
      <c r="K239" s="112">
        <v>82325</v>
      </c>
      <c r="L239" s="112">
        <v>40150.49</v>
      </c>
      <c r="M239" s="121">
        <v>0.01</v>
      </c>
      <c r="N239" s="112">
        <f t="shared" si="24"/>
        <v>83148.25</v>
      </c>
      <c r="O239" s="112">
        <f t="shared" si="25"/>
        <v>26330.279166666667</v>
      </c>
      <c r="P239" s="114">
        <f t="shared" si="26"/>
        <v>56817.970833333333</v>
      </c>
      <c r="Q239" s="115">
        <f t="shared" si="27"/>
        <v>51136.173750000002</v>
      </c>
    </row>
    <row r="240" spans="2:17" x14ac:dyDescent="0.25">
      <c r="B240" s="120">
        <v>235</v>
      </c>
      <c r="C240" s="109" t="s">
        <v>6462</v>
      </c>
      <c r="D240" s="109">
        <v>1200122100</v>
      </c>
      <c r="E240" s="108" t="s">
        <v>2281</v>
      </c>
      <c r="F240" s="109">
        <v>2016</v>
      </c>
      <c r="G240" s="110">
        <v>44389</v>
      </c>
      <c r="H240" s="109">
        <f t="shared" si="22"/>
        <v>5</v>
      </c>
      <c r="I240" s="109">
        <v>15</v>
      </c>
      <c r="J240" s="111">
        <f t="shared" si="23"/>
        <v>6.3333333333333325E-2</v>
      </c>
      <c r="K240" s="112">
        <v>82325</v>
      </c>
      <c r="L240" s="112">
        <v>40150.49</v>
      </c>
      <c r="M240" s="121">
        <v>0.01</v>
      </c>
      <c r="N240" s="112">
        <f t="shared" si="24"/>
        <v>83148.25</v>
      </c>
      <c r="O240" s="112">
        <f t="shared" si="25"/>
        <v>26330.279166666667</v>
      </c>
      <c r="P240" s="114">
        <f t="shared" si="26"/>
        <v>56817.970833333333</v>
      </c>
      <c r="Q240" s="115">
        <f t="shared" si="27"/>
        <v>51136.173750000002</v>
      </c>
    </row>
    <row r="241" spans="2:17" x14ac:dyDescent="0.25">
      <c r="B241" s="120">
        <v>236</v>
      </c>
      <c r="C241" s="109" t="s">
        <v>6462</v>
      </c>
      <c r="D241" s="109">
        <v>1200111000</v>
      </c>
      <c r="E241" s="108" t="s">
        <v>2282</v>
      </c>
      <c r="F241" s="109">
        <v>2016</v>
      </c>
      <c r="G241" s="110">
        <v>44389</v>
      </c>
      <c r="H241" s="109">
        <f t="shared" si="22"/>
        <v>5</v>
      </c>
      <c r="I241" s="109">
        <v>15</v>
      </c>
      <c r="J241" s="111">
        <f t="shared" si="23"/>
        <v>6.3333333333333325E-2</v>
      </c>
      <c r="K241" s="112">
        <v>75000</v>
      </c>
      <c r="L241" s="112">
        <v>47279.13</v>
      </c>
      <c r="M241" s="121">
        <v>0.01</v>
      </c>
      <c r="N241" s="112">
        <f t="shared" si="24"/>
        <v>75750</v>
      </c>
      <c r="O241" s="112">
        <f t="shared" si="25"/>
        <v>23987.5</v>
      </c>
      <c r="P241" s="114">
        <f t="shared" si="26"/>
        <v>51762.5</v>
      </c>
      <c r="Q241" s="115">
        <f t="shared" si="27"/>
        <v>46586.25</v>
      </c>
    </row>
    <row r="242" spans="2:17" x14ac:dyDescent="0.25">
      <c r="B242" s="120">
        <v>237</v>
      </c>
      <c r="C242" s="109" t="s">
        <v>6462</v>
      </c>
      <c r="D242" s="109">
        <v>2600000080</v>
      </c>
      <c r="E242" s="108" t="s">
        <v>2283</v>
      </c>
      <c r="F242" s="109">
        <v>2016</v>
      </c>
      <c r="G242" s="110">
        <v>44389</v>
      </c>
      <c r="H242" s="109">
        <f t="shared" si="22"/>
        <v>5</v>
      </c>
      <c r="I242" s="109">
        <v>15</v>
      </c>
      <c r="J242" s="111">
        <f t="shared" si="23"/>
        <v>6.3333333333333325E-2</v>
      </c>
      <c r="K242" s="112">
        <v>51971</v>
      </c>
      <c r="L242" s="112">
        <v>1</v>
      </c>
      <c r="M242" s="121">
        <v>0</v>
      </c>
      <c r="N242" s="112">
        <f t="shared" si="24"/>
        <v>51971</v>
      </c>
      <c r="O242" s="112">
        <f t="shared" si="25"/>
        <v>16457.483333333334</v>
      </c>
      <c r="P242" s="114">
        <f t="shared" si="26"/>
        <v>35513.516666666663</v>
      </c>
      <c r="Q242" s="115">
        <f t="shared" si="27"/>
        <v>31962.164999999997</v>
      </c>
    </row>
    <row r="243" spans="2:17" x14ac:dyDescent="0.25">
      <c r="B243" s="120">
        <v>238</v>
      </c>
      <c r="C243" s="109" t="s">
        <v>6462</v>
      </c>
      <c r="D243" s="109">
        <v>1200125620</v>
      </c>
      <c r="E243" s="108" t="s">
        <v>2284</v>
      </c>
      <c r="F243" s="109">
        <v>2016</v>
      </c>
      <c r="G243" s="110">
        <v>44389</v>
      </c>
      <c r="H243" s="109">
        <f t="shared" si="22"/>
        <v>5</v>
      </c>
      <c r="I243" s="109">
        <v>15</v>
      </c>
      <c r="J243" s="111">
        <f t="shared" si="23"/>
        <v>6.3333333333333325E-2</v>
      </c>
      <c r="K243" s="112">
        <v>43031</v>
      </c>
      <c r="L243" s="112">
        <v>20663.78</v>
      </c>
      <c r="M243" s="121">
        <v>0.01</v>
      </c>
      <c r="N243" s="112">
        <f t="shared" si="24"/>
        <v>43461.31</v>
      </c>
      <c r="O243" s="112">
        <f t="shared" si="25"/>
        <v>13762.748166666664</v>
      </c>
      <c r="P243" s="114">
        <f t="shared" si="26"/>
        <v>29698.561833333333</v>
      </c>
      <c r="Q243" s="115">
        <f t="shared" si="27"/>
        <v>26728.70565</v>
      </c>
    </row>
    <row r="244" spans="2:17" x14ac:dyDescent="0.25">
      <c r="B244" s="120">
        <v>239</v>
      </c>
      <c r="C244" s="109" t="s">
        <v>6462</v>
      </c>
      <c r="D244" s="109">
        <v>1200116020</v>
      </c>
      <c r="E244" s="108" t="s">
        <v>661</v>
      </c>
      <c r="F244" s="109">
        <v>2016</v>
      </c>
      <c r="G244" s="110">
        <v>44389</v>
      </c>
      <c r="H244" s="109">
        <f t="shared" si="22"/>
        <v>5</v>
      </c>
      <c r="I244" s="109">
        <v>15</v>
      </c>
      <c r="J244" s="111">
        <f t="shared" si="23"/>
        <v>6.3333333333333325E-2</v>
      </c>
      <c r="K244" s="112">
        <v>41000</v>
      </c>
      <c r="L244" s="112">
        <v>15967.48</v>
      </c>
      <c r="M244" s="121">
        <v>0.01</v>
      </c>
      <c r="N244" s="112">
        <f t="shared" si="24"/>
        <v>41410</v>
      </c>
      <c r="O244" s="112">
        <f t="shared" si="25"/>
        <v>13113.166666666666</v>
      </c>
      <c r="P244" s="114">
        <f t="shared" si="26"/>
        <v>28296.833333333336</v>
      </c>
      <c r="Q244" s="115">
        <f t="shared" si="27"/>
        <v>25467.15</v>
      </c>
    </row>
    <row r="245" spans="2:17" x14ac:dyDescent="0.25">
      <c r="B245" s="120">
        <v>240</v>
      </c>
      <c r="C245" s="109" t="s">
        <v>6462</v>
      </c>
      <c r="D245" s="109">
        <v>1200116010</v>
      </c>
      <c r="E245" s="108" t="s">
        <v>661</v>
      </c>
      <c r="F245" s="109">
        <v>2016</v>
      </c>
      <c r="G245" s="110">
        <v>44389</v>
      </c>
      <c r="H245" s="109">
        <f t="shared" si="22"/>
        <v>5</v>
      </c>
      <c r="I245" s="109">
        <v>15</v>
      </c>
      <c r="J245" s="111">
        <f t="shared" si="23"/>
        <v>6.3333333333333325E-2</v>
      </c>
      <c r="K245" s="112">
        <v>41000</v>
      </c>
      <c r="L245" s="112">
        <v>15967.48</v>
      </c>
      <c r="M245" s="121">
        <v>0.01</v>
      </c>
      <c r="N245" s="112">
        <f t="shared" si="24"/>
        <v>41410</v>
      </c>
      <c r="O245" s="112">
        <f t="shared" si="25"/>
        <v>13113.166666666666</v>
      </c>
      <c r="P245" s="114">
        <f t="shared" si="26"/>
        <v>28296.833333333336</v>
      </c>
      <c r="Q245" s="115">
        <f t="shared" si="27"/>
        <v>25467.15</v>
      </c>
    </row>
    <row r="246" spans="2:17" x14ac:dyDescent="0.25">
      <c r="B246" s="120">
        <v>241</v>
      </c>
      <c r="C246" s="109" t="s">
        <v>6462</v>
      </c>
      <c r="D246" s="109">
        <v>1200116040</v>
      </c>
      <c r="E246" s="108" t="s">
        <v>661</v>
      </c>
      <c r="F246" s="109">
        <v>2016</v>
      </c>
      <c r="G246" s="110">
        <v>44389</v>
      </c>
      <c r="H246" s="109">
        <f t="shared" si="22"/>
        <v>5</v>
      </c>
      <c r="I246" s="109">
        <v>15</v>
      </c>
      <c r="J246" s="111">
        <f t="shared" si="23"/>
        <v>6.3333333333333325E-2</v>
      </c>
      <c r="K246" s="112">
        <v>41000</v>
      </c>
      <c r="L246" s="112">
        <v>15967.48</v>
      </c>
      <c r="M246" s="121">
        <v>0.01</v>
      </c>
      <c r="N246" s="112">
        <f t="shared" si="24"/>
        <v>41410</v>
      </c>
      <c r="O246" s="112">
        <f t="shared" si="25"/>
        <v>13113.166666666666</v>
      </c>
      <c r="P246" s="114">
        <f t="shared" si="26"/>
        <v>28296.833333333336</v>
      </c>
      <c r="Q246" s="115">
        <f t="shared" si="27"/>
        <v>25467.15</v>
      </c>
    </row>
    <row r="247" spans="2:17" x14ac:dyDescent="0.25">
      <c r="B247" s="120">
        <v>242</v>
      </c>
      <c r="C247" s="109" t="s">
        <v>6462</v>
      </c>
      <c r="D247" s="109">
        <v>1200116050</v>
      </c>
      <c r="E247" s="108" t="s">
        <v>661</v>
      </c>
      <c r="F247" s="109">
        <v>2016</v>
      </c>
      <c r="G247" s="110">
        <v>44389</v>
      </c>
      <c r="H247" s="109">
        <f t="shared" si="22"/>
        <v>5</v>
      </c>
      <c r="I247" s="109">
        <v>15</v>
      </c>
      <c r="J247" s="111">
        <f t="shared" si="23"/>
        <v>6.3333333333333325E-2</v>
      </c>
      <c r="K247" s="112">
        <v>41000</v>
      </c>
      <c r="L247" s="112">
        <v>15967.48</v>
      </c>
      <c r="M247" s="121">
        <v>0.01</v>
      </c>
      <c r="N247" s="112">
        <f t="shared" si="24"/>
        <v>41410</v>
      </c>
      <c r="O247" s="112">
        <f t="shared" si="25"/>
        <v>13113.166666666666</v>
      </c>
      <c r="P247" s="114">
        <f t="shared" si="26"/>
        <v>28296.833333333336</v>
      </c>
      <c r="Q247" s="115">
        <f t="shared" si="27"/>
        <v>25467.15</v>
      </c>
    </row>
    <row r="248" spans="2:17" x14ac:dyDescent="0.25">
      <c r="B248" s="120">
        <v>243</v>
      </c>
      <c r="C248" s="109" t="s">
        <v>6462</v>
      </c>
      <c r="D248" s="109">
        <v>1200116030</v>
      </c>
      <c r="E248" s="108" t="s">
        <v>661</v>
      </c>
      <c r="F248" s="109">
        <v>2016</v>
      </c>
      <c r="G248" s="110">
        <v>44389</v>
      </c>
      <c r="H248" s="109">
        <f t="shared" si="22"/>
        <v>5</v>
      </c>
      <c r="I248" s="109">
        <v>15</v>
      </c>
      <c r="J248" s="111">
        <f t="shared" si="23"/>
        <v>6.3333333333333325E-2</v>
      </c>
      <c r="K248" s="112">
        <v>41000</v>
      </c>
      <c r="L248" s="112">
        <v>15967.48</v>
      </c>
      <c r="M248" s="121">
        <v>0.01</v>
      </c>
      <c r="N248" s="112">
        <f t="shared" si="24"/>
        <v>41410</v>
      </c>
      <c r="O248" s="112">
        <f t="shared" si="25"/>
        <v>13113.166666666666</v>
      </c>
      <c r="P248" s="114">
        <f t="shared" si="26"/>
        <v>28296.833333333336</v>
      </c>
      <c r="Q248" s="115">
        <f t="shared" si="27"/>
        <v>25467.15</v>
      </c>
    </row>
    <row r="249" spans="2:17" x14ac:dyDescent="0.25">
      <c r="B249" s="120">
        <v>244</v>
      </c>
      <c r="C249" s="109" t="s">
        <v>6462</v>
      </c>
      <c r="D249" s="109">
        <v>1200110990</v>
      </c>
      <c r="E249" s="108" t="s">
        <v>2285</v>
      </c>
      <c r="F249" s="109">
        <v>2016</v>
      </c>
      <c r="G249" s="110">
        <v>44389</v>
      </c>
      <c r="H249" s="109">
        <f t="shared" si="22"/>
        <v>5</v>
      </c>
      <c r="I249" s="109">
        <v>15</v>
      </c>
      <c r="J249" s="111">
        <f t="shared" si="23"/>
        <v>6.3333333333333325E-2</v>
      </c>
      <c r="K249" s="112">
        <v>22500</v>
      </c>
      <c r="L249" s="112">
        <v>14183.75</v>
      </c>
      <c r="M249" s="121">
        <v>0.01</v>
      </c>
      <c r="N249" s="112">
        <f t="shared" si="24"/>
        <v>22725</v>
      </c>
      <c r="O249" s="112">
        <f t="shared" si="25"/>
        <v>7196.25</v>
      </c>
      <c r="P249" s="114">
        <f t="shared" si="26"/>
        <v>15528.75</v>
      </c>
      <c r="Q249" s="115">
        <f t="shared" si="27"/>
        <v>13975.875</v>
      </c>
    </row>
    <row r="250" spans="2:17" x14ac:dyDescent="0.25">
      <c r="B250" s="120">
        <v>245</v>
      </c>
      <c r="C250" s="109" t="s">
        <v>6462</v>
      </c>
      <c r="D250" s="109">
        <v>1200106220</v>
      </c>
      <c r="E250" s="108" t="s">
        <v>2286</v>
      </c>
      <c r="F250" s="109">
        <v>2016</v>
      </c>
      <c r="G250" s="110">
        <v>44389</v>
      </c>
      <c r="H250" s="109">
        <f t="shared" si="22"/>
        <v>5</v>
      </c>
      <c r="I250" s="109">
        <v>15</v>
      </c>
      <c r="J250" s="111">
        <f t="shared" si="23"/>
        <v>6.3333333333333325E-2</v>
      </c>
      <c r="K250" s="112">
        <v>10613.32</v>
      </c>
      <c r="L250" s="112">
        <v>3992.65</v>
      </c>
      <c r="M250" s="121">
        <v>0.01</v>
      </c>
      <c r="N250" s="112">
        <f t="shared" si="24"/>
        <v>10719.4532</v>
      </c>
      <c r="O250" s="112">
        <f t="shared" si="25"/>
        <v>3394.4935133333333</v>
      </c>
      <c r="P250" s="114">
        <f t="shared" si="26"/>
        <v>7324.959686666667</v>
      </c>
      <c r="Q250" s="115">
        <f t="shared" si="27"/>
        <v>6592.4637180000009</v>
      </c>
    </row>
    <row r="251" spans="2:17" x14ac:dyDescent="0.25">
      <c r="B251" s="120">
        <v>246</v>
      </c>
      <c r="C251" s="109" t="s">
        <v>6462</v>
      </c>
      <c r="D251" s="109">
        <v>1200122820</v>
      </c>
      <c r="E251" s="108" t="s">
        <v>2287</v>
      </c>
      <c r="F251" s="109">
        <v>2016</v>
      </c>
      <c r="G251" s="110">
        <v>44389</v>
      </c>
      <c r="H251" s="109">
        <f t="shared" si="22"/>
        <v>5</v>
      </c>
      <c r="I251" s="109">
        <v>15</v>
      </c>
      <c r="J251" s="111">
        <f t="shared" si="23"/>
        <v>6.3333333333333325E-2</v>
      </c>
      <c r="K251" s="112">
        <v>9077</v>
      </c>
      <c r="L251" s="112">
        <v>6124.3</v>
      </c>
      <c r="M251" s="113">
        <v>0.04</v>
      </c>
      <c r="N251" s="112">
        <f t="shared" si="24"/>
        <v>9440.08</v>
      </c>
      <c r="O251" s="112">
        <f t="shared" si="25"/>
        <v>2989.3586666666665</v>
      </c>
      <c r="P251" s="114">
        <f t="shared" si="26"/>
        <v>6450.721333333333</v>
      </c>
      <c r="Q251" s="115">
        <f t="shared" si="27"/>
        <v>5805.6491999999998</v>
      </c>
    </row>
    <row r="252" spans="2:17" x14ac:dyDescent="0.25">
      <c r="B252" s="120">
        <v>247</v>
      </c>
      <c r="C252" s="109" t="s">
        <v>6462</v>
      </c>
      <c r="D252" s="109">
        <v>1200134180</v>
      </c>
      <c r="E252" s="108" t="s">
        <v>2288</v>
      </c>
      <c r="F252" s="109">
        <v>2017</v>
      </c>
      <c r="G252" s="110">
        <v>44389</v>
      </c>
      <c r="H252" s="109">
        <f t="shared" si="22"/>
        <v>4</v>
      </c>
      <c r="I252" s="109">
        <v>15</v>
      </c>
      <c r="J252" s="111">
        <f t="shared" si="23"/>
        <v>6.3333333333333325E-2</v>
      </c>
      <c r="K252" s="112">
        <v>3968989.95</v>
      </c>
      <c r="L252" s="112">
        <v>2292939.48</v>
      </c>
      <c r="M252" s="121">
        <v>0.17</v>
      </c>
      <c r="N252" s="112">
        <f t="shared" si="24"/>
        <v>4643718.2414999995</v>
      </c>
      <c r="O252" s="112">
        <f t="shared" si="25"/>
        <v>1176408.6211799998</v>
      </c>
      <c r="P252" s="114">
        <f t="shared" si="26"/>
        <v>3467309.6203199998</v>
      </c>
      <c r="Q252" s="115">
        <f t="shared" si="27"/>
        <v>3120578.6582879997</v>
      </c>
    </row>
    <row r="253" spans="2:17" x14ac:dyDescent="0.25">
      <c r="B253" s="120">
        <v>248</v>
      </c>
      <c r="C253" s="109" t="s">
        <v>6462</v>
      </c>
      <c r="D253" s="109">
        <v>1200134000</v>
      </c>
      <c r="E253" s="108" t="s">
        <v>2289</v>
      </c>
      <c r="F253" s="109">
        <v>2017</v>
      </c>
      <c r="G253" s="110">
        <v>44389</v>
      </c>
      <c r="H253" s="109">
        <f t="shared" si="22"/>
        <v>4</v>
      </c>
      <c r="I253" s="109">
        <v>15</v>
      </c>
      <c r="J253" s="111">
        <f t="shared" si="23"/>
        <v>6.3333333333333325E-2</v>
      </c>
      <c r="K253" s="112">
        <v>2853086.25</v>
      </c>
      <c r="L253" s="112">
        <v>1810529.25</v>
      </c>
      <c r="M253" s="121">
        <v>0.04</v>
      </c>
      <c r="N253" s="112">
        <f t="shared" si="24"/>
        <v>2967209.7</v>
      </c>
      <c r="O253" s="112">
        <f t="shared" si="25"/>
        <v>751693.12399999995</v>
      </c>
      <c r="P253" s="114">
        <f t="shared" si="26"/>
        <v>2215516.5760000004</v>
      </c>
      <c r="Q253" s="115">
        <f t="shared" si="27"/>
        <v>1993964.9184000003</v>
      </c>
    </row>
    <row r="254" spans="2:17" x14ac:dyDescent="0.25">
      <c r="B254" s="120">
        <v>249</v>
      </c>
      <c r="C254" s="109" t="s">
        <v>6462</v>
      </c>
      <c r="D254" s="109">
        <v>1200134700</v>
      </c>
      <c r="E254" s="108" t="s">
        <v>2290</v>
      </c>
      <c r="F254" s="109">
        <v>2017</v>
      </c>
      <c r="G254" s="110">
        <v>44389</v>
      </c>
      <c r="H254" s="109">
        <f t="shared" si="22"/>
        <v>4</v>
      </c>
      <c r="I254" s="109">
        <v>15</v>
      </c>
      <c r="J254" s="111">
        <f t="shared" si="23"/>
        <v>6.3333333333333325E-2</v>
      </c>
      <c r="K254" s="112">
        <v>2654150</v>
      </c>
      <c r="L254" s="112">
        <v>2141195.77</v>
      </c>
      <c r="M254" s="121">
        <v>0.04</v>
      </c>
      <c r="N254" s="112">
        <f t="shared" si="24"/>
        <v>2760316</v>
      </c>
      <c r="O254" s="112">
        <f t="shared" si="25"/>
        <v>699280.05333333323</v>
      </c>
      <c r="P254" s="114">
        <f t="shared" si="26"/>
        <v>2061035.9466666668</v>
      </c>
      <c r="Q254" s="115">
        <f t="shared" si="27"/>
        <v>1854932.3520000002</v>
      </c>
    </row>
    <row r="255" spans="2:17" x14ac:dyDescent="0.25">
      <c r="B255" s="120">
        <v>250</v>
      </c>
      <c r="C255" s="109" t="s">
        <v>6462</v>
      </c>
      <c r="D255" s="109">
        <v>1200132890</v>
      </c>
      <c r="E255" s="108" t="s">
        <v>2291</v>
      </c>
      <c r="F255" s="109">
        <v>2017</v>
      </c>
      <c r="G255" s="110">
        <v>44389</v>
      </c>
      <c r="H255" s="109">
        <f t="shared" si="22"/>
        <v>4</v>
      </c>
      <c r="I255" s="109">
        <v>15</v>
      </c>
      <c r="J255" s="111">
        <f t="shared" si="23"/>
        <v>6.3333333333333325E-2</v>
      </c>
      <c r="K255" s="112">
        <v>2098853.98</v>
      </c>
      <c r="L255" s="112">
        <v>1178438.6599999999</v>
      </c>
      <c r="M255" s="121">
        <v>0.04</v>
      </c>
      <c r="N255" s="112">
        <f t="shared" si="24"/>
        <v>2182808.1392000001</v>
      </c>
      <c r="O255" s="112">
        <f t="shared" si="25"/>
        <v>552978.06193066656</v>
      </c>
      <c r="P255" s="114">
        <f t="shared" si="26"/>
        <v>1629830.0772693334</v>
      </c>
      <c r="Q255" s="115">
        <f t="shared" si="27"/>
        <v>1466847.0695424001</v>
      </c>
    </row>
    <row r="256" spans="2:17" x14ac:dyDescent="0.25">
      <c r="B256" s="120">
        <v>251</v>
      </c>
      <c r="C256" s="109" t="s">
        <v>6462</v>
      </c>
      <c r="D256" s="109">
        <v>1200126030</v>
      </c>
      <c r="E256" s="108" t="s">
        <v>2292</v>
      </c>
      <c r="F256" s="109">
        <v>2017</v>
      </c>
      <c r="G256" s="110">
        <v>44389</v>
      </c>
      <c r="H256" s="109">
        <f t="shared" si="22"/>
        <v>4</v>
      </c>
      <c r="I256" s="109">
        <v>15</v>
      </c>
      <c r="J256" s="111">
        <f t="shared" si="23"/>
        <v>6.3333333333333325E-2</v>
      </c>
      <c r="K256" s="112">
        <v>1324768.76</v>
      </c>
      <c r="L256" s="112">
        <v>759745.3</v>
      </c>
      <c r="M256" s="121">
        <v>0.04</v>
      </c>
      <c r="N256" s="112">
        <f t="shared" si="24"/>
        <v>1377759.5104</v>
      </c>
      <c r="O256" s="112">
        <f t="shared" si="25"/>
        <v>349032.4093013333</v>
      </c>
      <c r="P256" s="114">
        <f t="shared" si="26"/>
        <v>1028727.1010986667</v>
      </c>
      <c r="Q256" s="115">
        <f t="shared" si="27"/>
        <v>925854.39098879998</v>
      </c>
    </row>
    <row r="257" spans="2:17" x14ac:dyDescent="0.25">
      <c r="B257" s="120">
        <v>252</v>
      </c>
      <c r="C257" s="109" t="s">
        <v>6462</v>
      </c>
      <c r="D257" s="109">
        <v>1200128560</v>
      </c>
      <c r="E257" s="108" t="s">
        <v>2293</v>
      </c>
      <c r="F257" s="109">
        <v>2017</v>
      </c>
      <c r="G257" s="110">
        <v>44389</v>
      </c>
      <c r="H257" s="109">
        <f t="shared" si="22"/>
        <v>4</v>
      </c>
      <c r="I257" s="109">
        <v>15</v>
      </c>
      <c r="J257" s="111">
        <f t="shared" si="23"/>
        <v>6.3333333333333325E-2</v>
      </c>
      <c r="K257" s="112">
        <v>956930.2</v>
      </c>
      <c r="L257" s="112">
        <v>710117.58</v>
      </c>
      <c r="M257" s="121">
        <v>0.04</v>
      </c>
      <c r="N257" s="112">
        <f t="shared" si="24"/>
        <v>995207.40799999994</v>
      </c>
      <c r="O257" s="112">
        <f t="shared" si="25"/>
        <v>252119.21002666661</v>
      </c>
      <c r="P257" s="114">
        <f t="shared" si="26"/>
        <v>743088.1979733333</v>
      </c>
      <c r="Q257" s="115">
        <f t="shared" si="27"/>
        <v>668779.37817599997</v>
      </c>
    </row>
    <row r="258" spans="2:17" x14ac:dyDescent="0.25">
      <c r="B258" s="120">
        <v>253</v>
      </c>
      <c r="C258" s="109" t="s">
        <v>6462</v>
      </c>
      <c r="D258" s="109">
        <v>1200128570</v>
      </c>
      <c r="E258" s="108" t="s">
        <v>2294</v>
      </c>
      <c r="F258" s="109">
        <v>2017</v>
      </c>
      <c r="G258" s="110">
        <v>44389</v>
      </c>
      <c r="H258" s="109">
        <f t="shared" si="22"/>
        <v>4</v>
      </c>
      <c r="I258" s="109">
        <v>15</v>
      </c>
      <c r="J258" s="111">
        <f t="shared" si="23"/>
        <v>6.3333333333333325E-2</v>
      </c>
      <c r="K258" s="112">
        <v>695927.34</v>
      </c>
      <c r="L258" s="112">
        <v>537172.24</v>
      </c>
      <c r="M258" s="121">
        <v>0.04</v>
      </c>
      <c r="N258" s="112">
        <f t="shared" si="24"/>
        <v>723764.43359999999</v>
      </c>
      <c r="O258" s="112">
        <f t="shared" si="25"/>
        <v>183353.65651199999</v>
      </c>
      <c r="P258" s="114">
        <f t="shared" si="26"/>
        <v>540410.77708799997</v>
      </c>
      <c r="Q258" s="115">
        <f t="shared" si="27"/>
        <v>486369.6993792</v>
      </c>
    </row>
    <row r="259" spans="2:17" x14ac:dyDescent="0.25">
      <c r="B259" s="120">
        <v>254</v>
      </c>
      <c r="C259" s="109" t="s">
        <v>6462</v>
      </c>
      <c r="D259" s="109">
        <v>1200131450</v>
      </c>
      <c r="E259" s="108" t="s">
        <v>2295</v>
      </c>
      <c r="F259" s="109">
        <v>2017</v>
      </c>
      <c r="G259" s="110">
        <v>44389</v>
      </c>
      <c r="H259" s="109">
        <f t="shared" si="22"/>
        <v>4</v>
      </c>
      <c r="I259" s="109">
        <v>15</v>
      </c>
      <c r="J259" s="111">
        <f t="shared" si="23"/>
        <v>6.3333333333333325E-2</v>
      </c>
      <c r="K259" s="112">
        <v>546269.29</v>
      </c>
      <c r="L259" s="112">
        <v>397803.78</v>
      </c>
      <c r="M259" s="121">
        <v>0.17</v>
      </c>
      <c r="N259" s="112">
        <f t="shared" si="24"/>
        <v>639135.06929999997</v>
      </c>
      <c r="O259" s="112">
        <f t="shared" si="25"/>
        <v>161914.21755599996</v>
      </c>
      <c r="P259" s="114">
        <f t="shared" si="26"/>
        <v>477220.85174399999</v>
      </c>
      <c r="Q259" s="115">
        <f t="shared" si="27"/>
        <v>429498.76656959997</v>
      </c>
    </row>
    <row r="260" spans="2:17" x14ac:dyDescent="0.25">
      <c r="B260" s="120">
        <v>255</v>
      </c>
      <c r="C260" s="109" t="s">
        <v>6462</v>
      </c>
      <c r="D260" s="109">
        <v>1200128550</v>
      </c>
      <c r="E260" s="108" t="s">
        <v>2296</v>
      </c>
      <c r="F260" s="109">
        <v>2017</v>
      </c>
      <c r="G260" s="110">
        <v>44389</v>
      </c>
      <c r="H260" s="109">
        <f t="shared" si="22"/>
        <v>4</v>
      </c>
      <c r="I260" s="109">
        <v>15</v>
      </c>
      <c r="J260" s="111">
        <f t="shared" si="23"/>
        <v>6.3333333333333325E-2</v>
      </c>
      <c r="K260" s="112">
        <v>271524.92</v>
      </c>
      <c r="L260" s="112">
        <v>157865.41</v>
      </c>
      <c r="M260" s="121">
        <v>0.04</v>
      </c>
      <c r="N260" s="112">
        <f t="shared" si="24"/>
        <v>282385.91680000001</v>
      </c>
      <c r="O260" s="112">
        <f t="shared" si="25"/>
        <v>71537.765589333329</v>
      </c>
      <c r="P260" s="114">
        <f t="shared" si="26"/>
        <v>210848.15121066669</v>
      </c>
      <c r="Q260" s="115">
        <f t="shared" si="27"/>
        <v>189763.33608960002</v>
      </c>
    </row>
    <row r="261" spans="2:17" x14ac:dyDescent="0.25">
      <c r="B261" s="120">
        <v>256</v>
      </c>
      <c r="C261" s="109" t="s">
        <v>6462</v>
      </c>
      <c r="D261" s="109">
        <v>1200126020</v>
      </c>
      <c r="E261" s="108" t="s">
        <v>2297</v>
      </c>
      <c r="F261" s="109">
        <v>2017</v>
      </c>
      <c r="G261" s="110">
        <v>44389</v>
      </c>
      <c r="H261" s="109">
        <f t="shared" si="22"/>
        <v>4</v>
      </c>
      <c r="I261" s="109">
        <v>15</v>
      </c>
      <c r="J261" s="111">
        <f t="shared" si="23"/>
        <v>6.3333333333333325E-2</v>
      </c>
      <c r="K261" s="112">
        <v>135000</v>
      </c>
      <c r="L261" s="112">
        <v>66752.960000000006</v>
      </c>
      <c r="M261" s="121">
        <v>0.04</v>
      </c>
      <c r="N261" s="112">
        <f t="shared" si="24"/>
        <v>140400</v>
      </c>
      <c r="O261" s="112">
        <f t="shared" si="25"/>
        <v>35567.999999999993</v>
      </c>
      <c r="P261" s="114">
        <f t="shared" si="26"/>
        <v>104832</v>
      </c>
      <c r="Q261" s="115">
        <f t="shared" si="27"/>
        <v>94348.800000000003</v>
      </c>
    </row>
    <row r="262" spans="2:17" x14ac:dyDescent="0.25">
      <c r="B262" s="120">
        <v>257</v>
      </c>
      <c r="C262" s="109" t="s">
        <v>6462</v>
      </c>
      <c r="D262" s="109">
        <v>1200126670</v>
      </c>
      <c r="E262" s="108" t="s">
        <v>2298</v>
      </c>
      <c r="F262" s="109">
        <v>2017</v>
      </c>
      <c r="G262" s="110">
        <v>44389</v>
      </c>
      <c r="H262" s="109">
        <f t="shared" ref="H262:H325" si="28">YEAR(G262)-F262</f>
        <v>4</v>
      </c>
      <c r="I262" s="109">
        <v>15</v>
      </c>
      <c r="J262" s="111">
        <f t="shared" ref="J262:J325" si="29">(95/I262/100)</f>
        <v>6.3333333333333325E-2</v>
      </c>
      <c r="K262" s="112">
        <v>58000</v>
      </c>
      <c r="L262" s="112">
        <v>28922.69</v>
      </c>
      <c r="M262" s="121">
        <v>0.02</v>
      </c>
      <c r="N262" s="112">
        <f t="shared" ref="N262:N325" si="30">K262*(1+M262)</f>
        <v>59160</v>
      </c>
      <c r="O262" s="112">
        <f t="shared" ref="O262:O325" si="31">H262*J262*N262</f>
        <v>14987.199999999997</v>
      </c>
      <c r="P262" s="114">
        <f t="shared" si="26"/>
        <v>44172.800000000003</v>
      </c>
      <c r="Q262" s="115">
        <f t="shared" si="27"/>
        <v>39755.520000000004</v>
      </c>
    </row>
    <row r="263" spans="2:17" x14ac:dyDescent="0.25">
      <c r="B263" s="120">
        <v>258</v>
      </c>
      <c r="C263" s="109" t="s">
        <v>6462</v>
      </c>
      <c r="D263" s="109">
        <v>1200131460</v>
      </c>
      <c r="E263" s="108" t="s">
        <v>2299</v>
      </c>
      <c r="F263" s="109">
        <v>2017</v>
      </c>
      <c r="G263" s="110">
        <v>44389</v>
      </c>
      <c r="H263" s="109">
        <f t="shared" si="28"/>
        <v>4</v>
      </c>
      <c r="I263" s="109">
        <v>15</v>
      </c>
      <c r="J263" s="111">
        <f t="shared" si="29"/>
        <v>6.3333333333333325E-2</v>
      </c>
      <c r="K263" s="112">
        <v>45499</v>
      </c>
      <c r="L263" s="112">
        <v>33133.230000000003</v>
      </c>
      <c r="M263" s="121">
        <v>0.04</v>
      </c>
      <c r="N263" s="112">
        <f t="shared" si="30"/>
        <v>47318.96</v>
      </c>
      <c r="O263" s="112">
        <f t="shared" si="31"/>
        <v>11987.469866666665</v>
      </c>
      <c r="P263" s="114">
        <f t="shared" ref="P263:P326" si="32">IF(N263-O263&lt;=0,5%*N263,N263-O263)</f>
        <v>35331.490133333333</v>
      </c>
      <c r="Q263" s="115">
        <f t="shared" ref="Q263:Q326" si="33">IF(P263=N263*5%,P263,P263*0.9)</f>
        <v>31798.341120000001</v>
      </c>
    </row>
    <row r="264" spans="2:17" x14ac:dyDescent="0.25">
      <c r="B264" s="120">
        <v>259</v>
      </c>
      <c r="C264" s="109" t="s">
        <v>6462</v>
      </c>
      <c r="D264" s="109">
        <v>1200138430</v>
      </c>
      <c r="E264" s="108" t="s">
        <v>2300</v>
      </c>
      <c r="F264" s="109">
        <v>2018</v>
      </c>
      <c r="G264" s="110">
        <v>44389</v>
      </c>
      <c r="H264" s="109">
        <f t="shared" si="28"/>
        <v>3</v>
      </c>
      <c r="I264" s="109">
        <v>15</v>
      </c>
      <c r="J264" s="111">
        <f t="shared" si="29"/>
        <v>6.3333333333333325E-2</v>
      </c>
      <c r="K264" s="112">
        <v>17353716.329999998</v>
      </c>
      <c r="L264" s="112">
        <v>10711445.4</v>
      </c>
      <c r="M264" s="121">
        <v>0.03</v>
      </c>
      <c r="N264" s="112">
        <f t="shared" si="30"/>
        <v>17874327.819899999</v>
      </c>
      <c r="O264" s="112">
        <f t="shared" si="31"/>
        <v>3396122.2857809993</v>
      </c>
      <c r="P264" s="114">
        <f t="shared" si="32"/>
        <v>14478205.534118999</v>
      </c>
      <c r="Q264" s="115">
        <f t="shared" si="33"/>
        <v>13030384.9807071</v>
      </c>
    </row>
    <row r="265" spans="2:17" x14ac:dyDescent="0.25">
      <c r="B265" s="120">
        <v>260</v>
      </c>
      <c r="C265" s="109" t="s">
        <v>6462</v>
      </c>
      <c r="D265" s="109">
        <v>1200138490</v>
      </c>
      <c r="E265" s="108" t="s">
        <v>2301</v>
      </c>
      <c r="F265" s="109">
        <v>2018</v>
      </c>
      <c r="G265" s="110">
        <v>44389</v>
      </c>
      <c r="H265" s="109">
        <f t="shared" si="28"/>
        <v>3</v>
      </c>
      <c r="I265" s="109">
        <v>15</v>
      </c>
      <c r="J265" s="111">
        <f t="shared" si="29"/>
        <v>6.3333333333333325E-2</v>
      </c>
      <c r="K265" s="112">
        <v>10209201.68</v>
      </c>
      <c r="L265" s="112">
        <v>7972616.9699999997</v>
      </c>
      <c r="M265" s="121">
        <v>0.02</v>
      </c>
      <c r="N265" s="112">
        <f t="shared" si="30"/>
        <v>10413385.7136</v>
      </c>
      <c r="O265" s="112">
        <f t="shared" si="31"/>
        <v>1978543.2855839997</v>
      </c>
      <c r="P265" s="114">
        <f t="shared" si="32"/>
        <v>8434842.4280160014</v>
      </c>
      <c r="Q265" s="115">
        <f t="shared" si="33"/>
        <v>7591358.1852144012</v>
      </c>
    </row>
    <row r="266" spans="2:17" x14ac:dyDescent="0.25">
      <c r="B266" s="120">
        <v>261</v>
      </c>
      <c r="C266" s="109" t="s">
        <v>6462</v>
      </c>
      <c r="D266" s="109">
        <v>1200134310</v>
      </c>
      <c r="E266" s="108" t="s">
        <v>2290</v>
      </c>
      <c r="F266" s="109">
        <v>2018</v>
      </c>
      <c r="G266" s="110">
        <v>44389</v>
      </c>
      <c r="H266" s="109">
        <f t="shared" si="28"/>
        <v>3</v>
      </c>
      <c r="I266" s="109">
        <v>15</v>
      </c>
      <c r="J266" s="111">
        <f t="shared" si="29"/>
        <v>6.3333333333333325E-2</v>
      </c>
      <c r="K266" s="112">
        <v>4563825</v>
      </c>
      <c r="L266" s="112">
        <v>3064400.98</v>
      </c>
      <c r="M266" s="121">
        <v>0.03</v>
      </c>
      <c r="N266" s="112">
        <f t="shared" si="30"/>
        <v>4700739.75</v>
      </c>
      <c r="O266" s="112">
        <f t="shared" si="31"/>
        <v>893140.55249999987</v>
      </c>
      <c r="P266" s="114">
        <f t="shared" si="32"/>
        <v>3807599.1975000002</v>
      </c>
      <c r="Q266" s="115">
        <f t="shared" si="33"/>
        <v>3426839.2777500004</v>
      </c>
    </row>
    <row r="267" spans="2:17" x14ac:dyDescent="0.25">
      <c r="B267" s="120">
        <v>262</v>
      </c>
      <c r="C267" s="109" t="s">
        <v>6462</v>
      </c>
      <c r="D267" s="109">
        <v>1200137210</v>
      </c>
      <c r="E267" s="108" t="s">
        <v>2302</v>
      </c>
      <c r="F267" s="109">
        <v>2018</v>
      </c>
      <c r="G267" s="110">
        <v>44389</v>
      </c>
      <c r="H267" s="109">
        <f t="shared" si="28"/>
        <v>3</v>
      </c>
      <c r="I267" s="109">
        <v>15</v>
      </c>
      <c r="J267" s="111">
        <f t="shared" si="29"/>
        <v>6.3333333333333325E-2</v>
      </c>
      <c r="K267" s="112">
        <v>1939150</v>
      </c>
      <c r="L267" s="112">
        <v>1546596.43</v>
      </c>
      <c r="M267" s="121">
        <v>0.03</v>
      </c>
      <c r="N267" s="112">
        <f t="shared" si="30"/>
        <v>1997324.5</v>
      </c>
      <c r="O267" s="112">
        <f t="shared" si="31"/>
        <v>379491.65499999997</v>
      </c>
      <c r="P267" s="114">
        <f t="shared" si="32"/>
        <v>1617832.845</v>
      </c>
      <c r="Q267" s="115">
        <f t="shared" si="33"/>
        <v>1456049.5604999999</v>
      </c>
    </row>
    <row r="268" spans="2:17" x14ac:dyDescent="0.25">
      <c r="B268" s="120">
        <v>263</v>
      </c>
      <c r="C268" s="109" t="s">
        <v>6462</v>
      </c>
      <c r="D268" s="109">
        <v>1200139480</v>
      </c>
      <c r="E268" s="108" t="s">
        <v>2303</v>
      </c>
      <c r="F268" s="109">
        <v>2018</v>
      </c>
      <c r="G268" s="110">
        <v>44389</v>
      </c>
      <c r="H268" s="109">
        <f t="shared" si="28"/>
        <v>3</v>
      </c>
      <c r="I268" s="109">
        <v>15</v>
      </c>
      <c r="J268" s="111">
        <f t="shared" si="29"/>
        <v>6.3333333333333325E-2</v>
      </c>
      <c r="K268" s="112">
        <v>935843.61</v>
      </c>
      <c r="L268" s="112">
        <v>578347.41</v>
      </c>
      <c r="M268" s="121">
        <v>0.09</v>
      </c>
      <c r="N268" s="112">
        <f t="shared" si="30"/>
        <v>1020069.5349000001</v>
      </c>
      <c r="O268" s="112">
        <f t="shared" si="31"/>
        <v>193813.21163099998</v>
      </c>
      <c r="P268" s="114">
        <f t="shared" si="32"/>
        <v>826256.32326900004</v>
      </c>
      <c r="Q268" s="115">
        <f t="shared" si="33"/>
        <v>743630.69094210002</v>
      </c>
    </row>
    <row r="269" spans="2:17" x14ac:dyDescent="0.25">
      <c r="B269" s="120">
        <v>264</v>
      </c>
      <c r="C269" s="109" t="s">
        <v>6462</v>
      </c>
      <c r="D269" s="109">
        <v>1200141730</v>
      </c>
      <c r="E269" s="108" t="s">
        <v>2304</v>
      </c>
      <c r="F269" s="109">
        <v>2018</v>
      </c>
      <c r="G269" s="110">
        <v>44389</v>
      </c>
      <c r="H269" s="109">
        <f t="shared" si="28"/>
        <v>3</v>
      </c>
      <c r="I269" s="109">
        <v>15</v>
      </c>
      <c r="J269" s="111">
        <f t="shared" si="29"/>
        <v>6.3333333333333325E-2</v>
      </c>
      <c r="K269" s="112">
        <v>862896.2</v>
      </c>
      <c r="L269" s="112">
        <v>618985</v>
      </c>
      <c r="M269" s="121">
        <v>0.02</v>
      </c>
      <c r="N269" s="112">
        <f t="shared" si="30"/>
        <v>880154.12399999995</v>
      </c>
      <c r="O269" s="112">
        <f t="shared" si="31"/>
        <v>167229.28355999998</v>
      </c>
      <c r="P269" s="114">
        <f t="shared" si="32"/>
        <v>712924.84043999994</v>
      </c>
      <c r="Q269" s="115">
        <f t="shared" si="33"/>
        <v>641632.35639600002</v>
      </c>
    </row>
    <row r="270" spans="2:17" x14ac:dyDescent="0.25">
      <c r="B270" s="120">
        <v>265</v>
      </c>
      <c r="C270" s="109" t="s">
        <v>6462</v>
      </c>
      <c r="D270" s="109">
        <v>2600001260</v>
      </c>
      <c r="E270" s="108" t="s">
        <v>2305</v>
      </c>
      <c r="F270" s="109">
        <v>2018</v>
      </c>
      <c r="G270" s="110">
        <v>44389</v>
      </c>
      <c r="H270" s="109">
        <f t="shared" si="28"/>
        <v>3</v>
      </c>
      <c r="I270" s="109">
        <v>15</v>
      </c>
      <c r="J270" s="111">
        <f t="shared" si="29"/>
        <v>6.3333333333333325E-2</v>
      </c>
      <c r="K270" s="112">
        <v>719099.05</v>
      </c>
      <c r="L270" s="112">
        <v>1</v>
      </c>
      <c r="M270" s="121">
        <v>0</v>
      </c>
      <c r="N270" s="112">
        <f t="shared" si="30"/>
        <v>719099.05</v>
      </c>
      <c r="O270" s="112">
        <f t="shared" si="31"/>
        <v>136628.81949999998</v>
      </c>
      <c r="P270" s="114">
        <f t="shared" si="32"/>
        <v>582470.23050000006</v>
      </c>
      <c r="Q270" s="115">
        <f t="shared" si="33"/>
        <v>524223.20745000005</v>
      </c>
    </row>
    <row r="271" spans="2:17" x14ac:dyDescent="0.25">
      <c r="B271" s="120">
        <v>266</v>
      </c>
      <c r="C271" s="109" t="s">
        <v>6462</v>
      </c>
      <c r="D271" s="109">
        <v>1200143690</v>
      </c>
      <c r="E271" s="108" t="s">
        <v>2306</v>
      </c>
      <c r="F271" s="109">
        <v>2018</v>
      </c>
      <c r="G271" s="110">
        <v>44389</v>
      </c>
      <c r="H271" s="109">
        <f t="shared" si="28"/>
        <v>3</v>
      </c>
      <c r="I271" s="109">
        <v>15</v>
      </c>
      <c r="J271" s="111">
        <f t="shared" si="29"/>
        <v>6.3333333333333325E-2</v>
      </c>
      <c r="K271" s="112">
        <v>661021.80000000005</v>
      </c>
      <c r="L271" s="112">
        <v>519950.87</v>
      </c>
      <c r="M271" s="121">
        <v>0.09</v>
      </c>
      <c r="N271" s="112">
        <f t="shared" si="30"/>
        <v>720513.7620000001</v>
      </c>
      <c r="O271" s="112">
        <f t="shared" si="31"/>
        <v>136897.61478</v>
      </c>
      <c r="P271" s="114">
        <f t="shared" si="32"/>
        <v>583616.14722000016</v>
      </c>
      <c r="Q271" s="115">
        <f t="shared" si="33"/>
        <v>525254.53249800019</v>
      </c>
    </row>
    <row r="272" spans="2:17" x14ac:dyDescent="0.25">
      <c r="B272" s="120">
        <v>267</v>
      </c>
      <c r="C272" s="109" t="s">
        <v>6462</v>
      </c>
      <c r="D272" s="109">
        <v>1200145470</v>
      </c>
      <c r="E272" s="108" t="s">
        <v>2307</v>
      </c>
      <c r="F272" s="109">
        <v>2018</v>
      </c>
      <c r="G272" s="110">
        <v>44389</v>
      </c>
      <c r="H272" s="109">
        <f t="shared" si="28"/>
        <v>3</v>
      </c>
      <c r="I272" s="109">
        <v>15</v>
      </c>
      <c r="J272" s="111">
        <f t="shared" si="29"/>
        <v>6.3333333333333325E-2</v>
      </c>
      <c r="K272" s="112">
        <v>444025</v>
      </c>
      <c r="L272" s="112">
        <v>312091.81</v>
      </c>
      <c r="M272" s="121">
        <v>0.02</v>
      </c>
      <c r="N272" s="112">
        <f t="shared" si="30"/>
        <v>452905.5</v>
      </c>
      <c r="O272" s="112">
        <f t="shared" si="31"/>
        <v>86052.044999999984</v>
      </c>
      <c r="P272" s="114">
        <f t="shared" si="32"/>
        <v>366853.45500000002</v>
      </c>
      <c r="Q272" s="115">
        <f t="shared" si="33"/>
        <v>330168.10950000002</v>
      </c>
    </row>
    <row r="273" spans="2:17" x14ac:dyDescent="0.25">
      <c r="B273" s="120">
        <v>268</v>
      </c>
      <c r="C273" s="109" t="s">
        <v>6462</v>
      </c>
      <c r="D273" s="109">
        <v>1200144510</v>
      </c>
      <c r="E273" s="108" t="s">
        <v>2308</v>
      </c>
      <c r="F273" s="109">
        <v>2018</v>
      </c>
      <c r="G273" s="110">
        <v>44389</v>
      </c>
      <c r="H273" s="109">
        <f t="shared" si="28"/>
        <v>3</v>
      </c>
      <c r="I273" s="109">
        <v>15</v>
      </c>
      <c r="J273" s="111">
        <f t="shared" si="29"/>
        <v>6.3333333333333325E-2</v>
      </c>
      <c r="K273" s="112">
        <v>290500</v>
      </c>
      <c r="L273" s="112">
        <v>241473.14</v>
      </c>
      <c r="M273" s="121">
        <v>0.09</v>
      </c>
      <c r="N273" s="112">
        <f t="shared" si="30"/>
        <v>316645</v>
      </c>
      <c r="O273" s="112">
        <f t="shared" si="31"/>
        <v>60162.549999999988</v>
      </c>
      <c r="P273" s="114">
        <f t="shared" si="32"/>
        <v>256482.45</v>
      </c>
      <c r="Q273" s="115">
        <f t="shared" si="33"/>
        <v>230834.20500000002</v>
      </c>
    </row>
    <row r="274" spans="2:17" x14ac:dyDescent="0.25">
      <c r="B274" s="120">
        <v>269</v>
      </c>
      <c r="C274" s="109" t="s">
        <v>6462</v>
      </c>
      <c r="D274" s="109">
        <v>1200136210</v>
      </c>
      <c r="E274" s="108" t="s">
        <v>2309</v>
      </c>
      <c r="F274" s="109">
        <v>2018</v>
      </c>
      <c r="G274" s="110">
        <v>44389</v>
      </c>
      <c r="H274" s="109">
        <f t="shared" si="28"/>
        <v>3</v>
      </c>
      <c r="I274" s="109">
        <v>15</v>
      </c>
      <c r="J274" s="111">
        <f t="shared" si="29"/>
        <v>6.3333333333333325E-2</v>
      </c>
      <c r="K274" s="112">
        <v>154000</v>
      </c>
      <c r="L274" s="112">
        <v>102512.38</v>
      </c>
      <c r="M274" s="121">
        <v>0</v>
      </c>
      <c r="N274" s="112">
        <f t="shared" si="30"/>
        <v>154000</v>
      </c>
      <c r="O274" s="112">
        <f t="shared" si="31"/>
        <v>29259.999999999996</v>
      </c>
      <c r="P274" s="114">
        <f t="shared" si="32"/>
        <v>124740</v>
      </c>
      <c r="Q274" s="115">
        <f t="shared" si="33"/>
        <v>112266</v>
      </c>
    </row>
    <row r="275" spans="2:17" x14ac:dyDescent="0.25">
      <c r="B275" s="120">
        <v>270</v>
      </c>
      <c r="C275" s="109" t="s">
        <v>6462</v>
      </c>
      <c r="D275" s="109">
        <v>1200138510</v>
      </c>
      <c r="E275" s="108" t="s">
        <v>2310</v>
      </c>
      <c r="F275" s="109">
        <v>2018</v>
      </c>
      <c r="G275" s="110">
        <v>44389</v>
      </c>
      <c r="H275" s="109">
        <f t="shared" si="28"/>
        <v>3</v>
      </c>
      <c r="I275" s="109">
        <v>15</v>
      </c>
      <c r="J275" s="111">
        <f t="shared" si="29"/>
        <v>6.3333333333333325E-2</v>
      </c>
      <c r="K275" s="112">
        <v>130300</v>
      </c>
      <c r="L275" s="112">
        <v>101717.29</v>
      </c>
      <c r="M275" s="121">
        <v>0.02</v>
      </c>
      <c r="N275" s="112">
        <f t="shared" si="30"/>
        <v>132906</v>
      </c>
      <c r="O275" s="112">
        <f t="shared" si="31"/>
        <v>25252.139999999996</v>
      </c>
      <c r="P275" s="114">
        <f t="shared" si="32"/>
        <v>107653.86</v>
      </c>
      <c r="Q275" s="115">
        <f t="shared" si="33"/>
        <v>96888.474000000002</v>
      </c>
    </row>
    <row r="276" spans="2:17" x14ac:dyDescent="0.25">
      <c r="B276" s="120">
        <v>271</v>
      </c>
      <c r="C276" s="109" t="s">
        <v>6462</v>
      </c>
      <c r="D276" s="109">
        <v>1200145230</v>
      </c>
      <c r="E276" s="108" t="s">
        <v>2311</v>
      </c>
      <c r="F276" s="109">
        <v>2018</v>
      </c>
      <c r="G276" s="110">
        <v>44389</v>
      </c>
      <c r="H276" s="109">
        <f t="shared" si="28"/>
        <v>3</v>
      </c>
      <c r="I276" s="109">
        <v>15</v>
      </c>
      <c r="J276" s="111">
        <f t="shared" si="29"/>
        <v>6.3333333333333325E-2</v>
      </c>
      <c r="K276" s="112">
        <v>119555.1</v>
      </c>
      <c r="L276" s="112">
        <v>98526.5</v>
      </c>
      <c r="M276" s="121">
        <v>0.02</v>
      </c>
      <c r="N276" s="112">
        <f t="shared" si="30"/>
        <v>121946.202</v>
      </c>
      <c r="O276" s="112">
        <f t="shared" si="31"/>
        <v>23169.778379999996</v>
      </c>
      <c r="P276" s="114">
        <f t="shared" si="32"/>
        <v>98776.423620000016</v>
      </c>
      <c r="Q276" s="115">
        <f t="shared" si="33"/>
        <v>88898.781258000017</v>
      </c>
    </row>
    <row r="277" spans="2:17" x14ac:dyDescent="0.25">
      <c r="B277" s="120">
        <v>272</v>
      </c>
      <c r="C277" s="109" t="s">
        <v>6462</v>
      </c>
      <c r="D277" s="109">
        <v>1200137730</v>
      </c>
      <c r="E277" s="108" t="s">
        <v>2312</v>
      </c>
      <c r="F277" s="109">
        <v>2018</v>
      </c>
      <c r="G277" s="110">
        <v>44389</v>
      </c>
      <c r="H277" s="109">
        <f t="shared" si="28"/>
        <v>3</v>
      </c>
      <c r="I277" s="109">
        <v>15</v>
      </c>
      <c r="J277" s="111">
        <f t="shared" si="29"/>
        <v>6.3333333333333325E-2</v>
      </c>
      <c r="K277" s="112">
        <v>82420</v>
      </c>
      <c r="L277" s="112">
        <v>55178.559999999998</v>
      </c>
      <c r="M277" s="121">
        <v>0</v>
      </c>
      <c r="N277" s="112">
        <f t="shared" si="30"/>
        <v>82420</v>
      </c>
      <c r="O277" s="112">
        <f t="shared" si="31"/>
        <v>15659.799999999997</v>
      </c>
      <c r="P277" s="114">
        <f t="shared" si="32"/>
        <v>66760.2</v>
      </c>
      <c r="Q277" s="115">
        <f t="shared" si="33"/>
        <v>60084.18</v>
      </c>
    </row>
    <row r="278" spans="2:17" x14ac:dyDescent="0.25">
      <c r="B278" s="120">
        <v>273</v>
      </c>
      <c r="C278" s="109" t="s">
        <v>6462</v>
      </c>
      <c r="D278" s="109">
        <v>1200140180</v>
      </c>
      <c r="E278" s="108" t="s">
        <v>2313</v>
      </c>
      <c r="F278" s="109">
        <v>2018</v>
      </c>
      <c r="G278" s="110">
        <v>44389</v>
      </c>
      <c r="H278" s="109">
        <f t="shared" si="28"/>
        <v>3</v>
      </c>
      <c r="I278" s="109">
        <v>15</v>
      </c>
      <c r="J278" s="111">
        <f t="shared" si="29"/>
        <v>6.3333333333333325E-2</v>
      </c>
      <c r="K278" s="112">
        <v>70762</v>
      </c>
      <c r="L278" s="112">
        <v>47109.04</v>
      </c>
      <c r="M278" s="121">
        <v>0</v>
      </c>
      <c r="N278" s="112">
        <f t="shared" si="30"/>
        <v>70762</v>
      </c>
      <c r="O278" s="112">
        <f t="shared" si="31"/>
        <v>13444.779999999999</v>
      </c>
      <c r="P278" s="114">
        <f t="shared" si="32"/>
        <v>57317.22</v>
      </c>
      <c r="Q278" s="115">
        <f t="shared" si="33"/>
        <v>51585.498</v>
      </c>
    </row>
    <row r="279" spans="2:17" x14ac:dyDescent="0.25">
      <c r="B279" s="120">
        <v>274</v>
      </c>
      <c r="C279" s="109" t="s">
        <v>6462</v>
      </c>
      <c r="D279" s="109">
        <v>1200139840</v>
      </c>
      <c r="E279" s="108" t="s">
        <v>2314</v>
      </c>
      <c r="F279" s="109">
        <v>2018</v>
      </c>
      <c r="G279" s="110">
        <v>44389</v>
      </c>
      <c r="H279" s="109">
        <f t="shared" si="28"/>
        <v>3</v>
      </c>
      <c r="I279" s="109">
        <v>15</v>
      </c>
      <c r="J279" s="111">
        <f t="shared" si="29"/>
        <v>6.3333333333333325E-2</v>
      </c>
      <c r="K279" s="112">
        <v>63000</v>
      </c>
      <c r="L279" s="112">
        <v>41762.61</v>
      </c>
      <c r="M279" s="121">
        <v>0.02</v>
      </c>
      <c r="N279" s="112">
        <f t="shared" si="30"/>
        <v>64260</v>
      </c>
      <c r="O279" s="112">
        <f t="shared" si="31"/>
        <v>12209.399999999998</v>
      </c>
      <c r="P279" s="114">
        <f t="shared" si="32"/>
        <v>52050.600000000006</v>
      </c>
      <c r="Q279" s="115">
        <f t="shared" si="33"/>
        <v>46845.540000000008</v>
      </c>
    </row>
    <row r="280" spans="2:17" x14ac:dyDescent="0.25">
      <c r="B280" s="120">
        <v>275</v>
      </c>
      <c r="C280" s="109" t="s">
        <v>6462</v>
      </c>
      <c r="D280" s="109">
        <v>1200158230</v>
      </c>
      <c r="E280" s="108" t="s">
        <v>2315</v>
      </c>
      <c r="F280" s="109">
        <v>2019</v>
      </c>
      <c r="G280" s="110">
        <v>44389</v>
      </c>
      <c r="H280" s="109">
        <f t="shared" si="28"/>
        <v>2</v>
      </c>
      <c r="I280" s="109">
        <v>15</v>
      </c>
      <c r="J280" s="111">
        <f t="shared" si="29"/>
        <v>6.3333333333333325E-2</v>
      </c>
      <c r="K280" s="112">
        <v>1539672</v>
      </c>
      <c r="L280" s="112">
        <v>1327845.74</v>
      </c>
      <c r="M280" s="121">
        <v>0</v>
      </c>
      <c r="N280" s="112">
        <f t="shared" si="30"/>
        <v>1539672</v>
      </c>
      <c r="O280" s="112">
        <f t="shared" si="31"/>
        <v>195025.11999999997</v>
      </c>
      <c r="P280" s="114">
        <f t="shared" si="32"/>
        <v>1344646.8800000001</v>
      </c>
      <c r="Q280" s="115">
        <f t="shared" si="33"/>
        <v>1210182.192</v>
      </c>
    </row>
    <row r="281" spans="2:17" x14ac:dyDescent="0.25">
      <c r="B281" s="120">
        <v>276</v>
      </c>
      <c r="C281" s="109" t="s">
        <v>6462</v>
      </c>
      <c r="D281" s="109">
        <v>1200161540</v>
      </c>
      <c r="E281" s="108" t="s">
        <v>2316</v>
      </c>
      <c r="F281" s="109">
        <v>2019</v>
      </c>
      <c r="G281" s="110">
        <v>44389</v>
      </c>
      <c r="H281" s="109">
        <f t="shared" si="28"/>
        <v>2</v>
      </c>
      <c r="I281" s="109">
        <v>15</v>
      </c>
      <c r="J281" s="111">
        <f t="shared" si="29"/>
        <v>6.3333333333333325E-2</v>
      </c>
      <c r="K281" s="112">
        <v>1487760.85</v>
      </c>
      <c r="L281" s="112">
        <v>1339210.46</v>
      </c>
      <c r="M281" s="121">
        <v>0</v>
      </c>
      <c r="N281" s="112">
        <f t="shared" si="30"/>
        <v>1487760.85</v>
      </c>
      <c r="O281" s="112">
        <f t="shared" si="31"/>
        <v>188449.70766666665</v>
      </c>
      <c r="P281" s="114">
        <f t="shared" si="32"/>
        <v>1299311.1423333334</v>
      </c>
      <c r="Q281" s="115">
        <f t="shared" si="33"/>
        <v>1169380.0281</v>
      </c>
    </row>
    <row r="282" spans="2:17" x14ac:dyDescent="0.25">
      <c r="B282" s="120">
        <v>277</v>
      </c>
      <c r="C282" s="109" t="s">
        <v>6462</v>
      </c>
      <c r="D282" s="109">
        <v>1200158340</v>
      </c>
      <c r="E282" s="108" t="s">
        <v>2317</v>
      </c>
      <c r="F282" s="109">
        <v>2019</v>
      </c>
      <c r="G282" s="110">
        <v>44389</v>
      </c>
      <c r="H282" s="109">
        <f t="shared" si="28"/>
        <v>2</v>
      </c>
      <c r="I282" s="109">
        <v>15</v>
      </c>
      <c r="J282" s="111">
        <f t="shared" si="29"/>
        <v>6.3333333333333325E-2</v>
      </c>
      <c r="K282" s="112">
        <v>1183250</v>
      </c>
      <c r="L282" s="112">
        <v>923591.91</v>
      </c>
      <c r="M282" s="121">
        <v>0</v>
      </c>
      <c r="N282" s="112">
        <f t="shared" si="30"/>
        <v>1183250</v>
      </c>
      <c r="O282" s="112">
        <f t="shared" si="31"/>
        <v>149878.33333333331</v>
      </c>
      <c r="P282" s="114">
        <f t="shared" si="32"/>
        <v>1033371.6666666667</v>
      </c>
      <c r="Q282" s="115">
        <f t="shared" si="33"/>
        <v>930034.50000000012</v>
      </c>
    </row>
    <row r="283" spans="2:17" x14ac:dyDescent="0.25">
      <c r="B283" s="120">
        <v>278</v>
      </c>
      <c r="C283" s="109" t="s">
        <v>6462</v>
      </c>
      <c r="D283" s="109">
        <v>1200158250</v>
      </c>
      <c r="E283" s="108" t="s">
        <v>2318</v>
      </c>
      <c r="F283" s="109">
        <v>2019</v>
      </c>
      <c r="G283" s="110">
        <v>44389</v>
      </c>
      <c r="H283" s="109">
        <f t="shared" si="28"/>
        <v>2</v>
      </c>
      <c r="I283" s="109">
        <v>15</v>
      </c>
      <c r="J283" s="111">
        <f t="shared" si="29"/>
        <v>6.3333333333333325E-2</v>
      </c>
      <c r="K283" s="112">
        <v>517592.71</v>
      </c>
      <c r="L283" s="112">
        <v>384849.37</v>
      </c>
      <c r="M283" s="121">
        <v>0</v>
      </c>
      <c r="N283" s="112">
        <f t="shared" si="30"/>
        <v>517592.71</v>
      </c>
      <c r="O283" s="112">
        <f t="shared" si="31"/>
        <v>65561.743266666657</v>
      </c>
      <c r="P283" s="114">
        <f t="shared" si="32"/>
        <v>452030.96673333336</v>
      </c>
      <c r="Q283" s="115">
        <f t="shared" si="33"/>
        <v>406827.87006000004</v>
      </c>
    </row>
    <row r="284" spans="2:17" x14ac:dyDescent="0.25">
      <c r="B284" s="120">
        <v>279</v>
      </c>
      <c r="C284" s="109" t="s">
        <v>6462</v>
      </c>
      <c r="D284" s="109">
        <v>1200150850</v>
      </c>
      <c r="E284" s="108" t="s">
        <v>2319</v>
      </c>
      <c r="F284" s="109">
        <v>2019</v>
      </c>
      <c r="G284" s="110">
        <v>44389</v>
      </c>
      <c r="H284" s="109">
        <f t="shared" si="28"/>
        <v>2</v>
      </c>
      <c r="I284" s="109">
        <v>15</v>
      </c>
      <c r="J284" s="111">
        <f t="shared" si="29"/>
        <v>6.3333333333333325E-2</v>
      </c>
      <c r="K284" s="112">
        <v>92209</v>
      </c>
      <c r="L284" s="112">
        <v>67995.81</v>
      </c>
      <c r="M284" s="121">
        <v>0</v>
      </c>
      <c r="N284" s="112">
        <f t="shared" si="30"/>
        <v>92209</v>
      </c>
      <c r="O284" s="112">
        <f t="shared" si="31"/>
        <v>11679.806666666665</v>
      </c>
      <c r="P284" s="114">
        <f t="shared" si="32"/>
        <v>80529.193333333329</v>
      </c>
      <c r="Q284" s="115">
        <f t="shared" si="33"/>
        <v>72476.274000000005</v>
      </c>
    </row>
    <row r="285" spans="2:17" x14ac:dyDescent="0.25">
      <c r="B285" s="120">
        <v>280</v>
      </c>
      <c r="C285" s="109" t="s">
        <v>6462</v>
      </c>
      <c r="D285" s="109">
        <v>1200139780</v>
      </c>
      <c r="E285" s="108" t="s">
        <v>2320</v>
      </c>
      <c r="F285" s="109">
        <v>2019</v>
      </c>
      <c r="G285" s="110">
        <v>44389</v>
      </c>
      <c r="H285" s="109">
        <f t="shared" si="28"/>
        <v>2</v>
      </c>
      <c r="I285" s="109">
        <v>15</v>
      </c>
      <c r="J285" s="111">
        <f t="shared" si="29"/>
        <v>6.3333333333333325E-2</v>
      </c>
      <c r="K285" s="112">
        <v>90300</v>
      </c>
      <c r="L285" s="112">
        <v>64635.42</v>
      </c>
      <c r="M285" s="113">
        <v>0</v>
      </c>
      <c r="N285" s="112">
        <f t="shared" si="30"/>
        <v>90300</v>
      </c>
      <c r="O285" s="112">
        <f t="shared" si="31"/>
        <v>11437.999999999998</v>
      </c>
      <c r="P285" s="114">
        <f t="shared" si="32"/>
        <v>78862</v>
      </c>
      <c r="Q285" s="115">
        <f t="shared" si="33"/>
        <v>70975.8</v>
      </c>
    </row>
    <row r="286" spans="2:17" x14ac:dyDescent="0.25">
      <c r="B286" s="120">
        <v>281</v>
      </c>
      <c r="C286" s="109" t="s">
        <v>6462</v>
      </c>
      <c r="D286" s="109">
        <v>1200164390</v>
      </c>
      <c r="E286" s="108" t="s">
        <v>2321</v>
      </c>
      <c r="F286" s="109">
        <v>2020</v>
      </c>
      <c r="G286" s="110">
        <v>44389</v>
      </c>
      <c r="H286" s="109">
        <f t="shared" si="28"/>
        <v>1</v>
      </c>
      <c r="I286" s="109">
        <v>15</v>
      </c>
      <c r="J286" s="111">
        <f t="shared" si="29"/>
        <v>6.3333333333333325E-2</v>
      </c>
      <c r="K286" s="112">
        <v>3997276.72</v>
      </c>
      <c r="L286" s="112">
        <v>3435326.8</v>
      </c>
      <c r="M286" s="121">
        <v>0</v>
      </c>
      <c r="N286" s="112">
        <f t="shared" si="30"/>
        <v>3997276.72</v>
      </c>
      <c r="O286" s="112">
        <f t="shared" si="31"/>
        <v>253160.85893333331</v>
      </c>
      <c r="P286" s="114">
        <f t="shared" si="32"/>
        <v>3744115.8610666669</v>
      </c>
      <c r="Q286" s="115">
        <f t="shared" si="33"/>
        <v>3369704.2749600001</v>
      </c>
    </row>
    <row r="287" spans="2:17" x14ac:dyDescent="0.25">
      <c r="B287" s="120">
        <v>282</v>
      </c>
      <c r="C287" s="109" t="s">
        <v>6462</v>
      </c>
      <c r="D287" s="109">
        <v>1200164410</v>
      </c>
      <c r="E287" s="108" t="s">
        <v>2322</v>
      </c>
      <c r="F287" s="109">
        <v>2020</v>
      </c>
      <c r="G287" s="110">
        <v>44389</v>
      </c>
      <c r="H287" s="109">
        <f t="shared" si="28"/>
        <v>1</v>
      </c>
      <c r="I287" s="109">
        <v>15</v>
      </c>
      <c r="J287" s="111">
        <f t="shared" si="29"/>
        <v>6.3333333333333325E-2</v>
      </c>
      <c r="K287" s="112">
        <v>1097534.25</v>
      </c>
      <c r="L287" s="112">
        <v>939706.6</v>
      </c>
      <c r="M287" s="121">
        <v>0</v>
      </c>
      <c r="N287" s="112">
        <f t="shared" si="30"/>
        <v>1097534.25</v>
      </c>
      <c r="O287" s="112">
        <f t="shared" si="31"/>
        <v>69510.502499999988</v>
      </c>
      <c r="P287" s="114">
        <f t="shared" si="32"/>
        <v>1028023.7475000001</v>
      </c>
      <c r="Q287" s="115">
        <f t="shared" si="33"/>
        <v>925221.3727500001</v>
      </c>
    </row>
    <row r="288" spans="2:17" x14ac:dyDescent="0.25">
      <c r="B288" s="120">
        <v>283</v>
      </c>
      <c r="C288" s="109" t="s">
        <v>6462</v>
      </c>
      <c r="D288" s="109">
        <v>1200164400</v>
      </c>
      <c r="E288" s="108" t="s">
        <v>2323</v>
      </c>
      <c r="F288" s="109">
        <v>2020</v>
      </c>
      <c r="G288" s="110">
        <v>44389</v>
      </c>
      <c r="H288" s="109">
        <f t="shared" si="28"/>
        <v>1</v>
      </c>
      <c r="I288" s="109">
        <v>15</v>
      </c>
      <c r="J288" s="111">
        <f t="shared" si="29"/>
        <v>6.3333333333333325E-2</v>
      </c>
      <c r="K288" s="112">
        <v>497917.51</v>
      </c>
      <c r="L288" s="112">
        <v>430914.11</v>
      </c>
      <c r="M288" s="121">
        <v>0</v>
      </c>
      <c r="N288" s="112">
        <f t="shared" si="30"/>
        <v>497917.51</v>
      </c>
      <c r="O288" s="112">
        <f t="shared" si="31"/>
        <v>31534.775633333331</v>
      </c>
      <c r="P288" s="114">
        <f t="shared" si="32"/>
        <v>466382.7343666667</v>
      </c>
      <c r="Q288" s="115">
        <f t="shared" si="33"/>
        <v>419744.46093000006</v>
      </c>
    </row>
    <row r="289" spans="2:17" x14ac:dyDescent="0.25">
      <c r="B289" s="120">
        <v>284</v>
      </c>
      <c r="C289" s="109" t="s">
        <v>6462</v>
      </c>
      <c r="D289" s="109">
        <v>1200171270</v>
      </c>
      <c r="E289" s="108" t="s">
        <v>2324</v>
      </c>
      <c r="F289" s="109">
        <v>2021</v>
      </c>
      <c r="G289" s="110">
        <v>44389</v>
      </c>
      <c r="H289" s="109">
        <f t="shared" si="28"/>
        <v>0</v>
      </c>
      <c r="I289" s="109">
        <v>15</v>
      </c>
      <c r="J289" s="111">
        <f t="shared" si="29"/>
        <v>6.3333333333333325E-2</v>
      </c>
      <c r="K289" s="112">
        <v>3183758.84</v>
      </c>
      <c r="L289" s="112">
        <v>3085049.47</v>
      </c>
      <c r="M289" s="121">
        <v>0</v>
      </c>
      <c r="N289" s="112">
        <f t="shared" si="30"/>
        <v>3183758.84</v>
      </c>
      <c r="O289" s="112">
        <f t="shared" si="31"/>
        <v>0</v>
      </c>
      <c r="P289" s="114">
        <f t="shared" si="32"/>
        <v>3183758.84</v>
      </c>
      <c r="Q289" s="115">
        <f t="shared" si="33"/>
        <v>2865382.9559999998</v>
      </c>
    </row>
    <row r="290" spans="2:17" x14ac:dyDescent="0.25">
      <c r="B290" s="120">
        <v>285</v>
      </c>
      <c r="C290" s="109" t="s">
        <v>6462</v>
      </c>
      <c r="D290" s="109">
        <v>1200171640</v>
      </c>
      <c r="E290" s="108" t="s">
        <v>2325</v>
      </c>
      <c r="F290" s="109">
        <v>2021</v>
      </c>
      <c r="G290" s="110">
        <v>44389</v>
      </c>
      <c r="H290" s="109">
        <f t="shared" si="28"/>
        <v>0</v>
      </c>
      <c r="I290" s="109">
        <v>15</v>
      </c>
      <c r="J290" s="111">
        <f t="shared" si="29"/>
        <v>6.3333333333333325E-2</v>
      </c>
      <c r="K290" s="112">
        <v>255227.5</v>
      </c>
      <c r="L290" s="112">
        <v>253983.58</v>
      </c>
      <c r="M290" s="121">
        <v>0</v>
      </c>
      <c r="N290" s="112">
        <f t="shared" si="30"/>
        <v>255227.5</v>
      </c>
      <c r="O290" s="112">
        <f t="shared" si="31"/>
        <v>0</v>
      </c>
      <c r="P290" s="114">
        <f t="shared" si="32"/>
        <v>255227.5</v>
      </c>
      <c r="Q290" s="115">
        <f t="shared" si="33"/>
        <v>229704.75</v>
      </c>
    </row>
    <row r="291" spans="2:17" x14ac:dyDescent="0.25">
      <c r="B291" s="120">
        <v>286</v>
      </c>
      <c r="C291" s="109" t="s">
        <v>6462</v>
      </c>
      <c r="D291" s="109">
        <v>1200171650</v>
      </c>
      <c r="E291" s="108" t="s">
        <v>2325</v>
      </c>
      <c r="F291" s="109">
        <v>2021</v>
      </c>
      <c r="G291" s="110">
        <v>44389</v>
      </c>
      <c r="H291" s="109">
        <f t="shared" si="28"/>
        <v>0</v>
      </c>
      <c r="I291" s="109">
        <v>15</v>
      </c>
      <c r="J291" s="111">
        <f t="shared" si="29"/>
        <v>6.3333333333333325E-2</v>
      </c>
      <c r="K291" s="112">
        <v>43568.5</v>
      </c>
      <c r="L291" s="112">
        <v>42217.72</v>
      </c>
      <c r="M291" s="121">
        <v>0</v>
      </c>
      <c r="N291" s="112">
        <f t="shared" si="30"/>
        <v>43568.5</v>
      </c>
      <c r="O291" s="112">
        <f t="shared" si="31"/>
        <v>0</v>
      </c>
      <c r="P291" s="114">
        <f t="shared" si="32"/>
        <v>43568.5</v>
      </c>
      <c r="Q291" s="115">
        <f t="shared" si="33"/>
        <v>39211.65</v>
      </c>
    </row>
    <row r="292" spans="2:17" x14ac:dyDescent="0.25">
      <c r="B292" s="120">
        <v>287</v>
      </c>
      <c r="C292" s="109" t="s">
        <v>6462</v>
      </c>
      <c r="D292" s="109">
        <v>1200171660</v>
      </c>
      <c r="E292" s="108" t="s">
        <v>2325</v>
      </c>
      <c r="F292" s="109">
        <v>2021</v>
      </c>
      <c r="G292" s="110">
        <v>44389</v>
      </c>
      <c r="H292" s="109">
        <f t="shared" si="28"/>
        <v>0</v>
      </c>
      <c r="I292" s="109">
        <v>15</v>
      </c>
      <c r="J292" s="111">
        <f t="shared" si="29"/>
        <v>6.3333333333333325E-2</v>
      </c>
      <c r="K292" s="112">
        <v>18937.5</v>
      </c>
      <c r="L292" s="112">
        <v>18348.37</v>
      </c>
      <c r="M292" s="121">
        <v>0</v>
      </c>
      <c r="N292" s="112">
        <f t="shared" si="30"/>
        <v>18937.5</v>
      </c>
      <c r="O292" s="112">
        <f t="shared" si="31"/>
        <v>0</v>
      </c>
      <c r="P292" s="114">
        <f t="shared" si="32"/>
        <v>18937.5</v>
      </c>
      <c r="Q292" s="115">
        <f t="shared" si="33"/>
        <v>17043.75</v>
      </c>
    </row>
    <row r="293" spans="2:17" x14ac:dyDescent="0.25">
      <c r="B293" s="120">
        <v>288</v>
      </c>
      <c r="C293" s="109" t="s">
        <v>6462</v>
      </c>
      <c r="D293" s="109">
        <v>1200171670</v>
      </c>
      <c r="E293" s="108" t="s">
        <v>2325</v>
      </c>
      <c r="F293" s="109">
        <v>2021</v>
      </c>
      <c r="G293" s="110">
        <v>44389</v>
      </c>
      <c r="H293" s="109">
        <f t="shared" si="28"/>
        <v>0</v>
      </c>
      <c r="I293" s="109">
        <v>15</v>
      </c>
      <c r="J293" s="111">
        <f t="shared" si="29"/>
        <v>6.3333333333333325E-2</v>
      </c>
      <c r="K293" s="112">
        <v>10644.5</v>
      </c>
      <c r="L293" s="112">
        <v>10312.4</v>
      </c>
      <c r="M293" s="121">
        <v>0</v>
      </c>
      <c r="N293" s="112">
        <f t="shared" si="30"/>
        <v>10644.5</v>
      </c>
      <c r="O293" s="112">
        <f t="shared" si="31"/>
        <v>0</v>
      </c>
      <c r="P293" s="114">
        <f t="shared" si="32"/>
        <v>10644.5</v>
      </c>
      <c r="Q293" s="115">
        <f t="shared" si="33"/>
        <v>9580.0500000000011</v>
      </c>
    </row>
    <row r="294" spans="2:17" s="14" customFormat="1" x14ac:dyDescent="0.25">
      <c r="B294" s="120">
        <v>289</v>
      </c>
      <c r="C294" s="109" t="s">
        <v>6465</v>
      </c>
      <c r="D294" s="109">
        <v>1200041720</v>
      </c>
      <c r="E294" s="108" t="s">
        <v>3398</v>
      </c>
      <c r="F294" s="109">
        <v>2009</v>
      </c>
      <c r="G294" s="110">
        <v>44389</v>
      </c>
      <c r="H294" s="109">
        <f t="shared" si="28"/>
        <v>12</v>
      </c>
      <c r="I294" s="109">
        <v>15</v>
      </c>
      <c r="J294" s="111">
        <f t="shared" si="29"/>
        <v>6.3333333333333325E-2</v>
      </c>
      <c r="K294" s="112">
        <v>403092</v>
      </c>
      <c r="L294" s="112">
        <v>97176.45</v>
      </c>
      <c r="M294" s="121">
        <v>0.38</v>
      </c>
      <c r="N294" s="112">
        <f t="shared" si="30"/>
        <v>556266.96</v>
      </c>
      <c r="O294" s="112">
        <f t="shared" si="31"/>
        <v>422762.88959999994</v>
      </c>
      <c r="P294" s="114">
        <f t="shared" si="32"/>
        <v>133504.07040000003</v>
      </c>
      <c r="Q294" s="115">
        <f t="shared" si="33"/>
        <v>120153.66336000002</v>
      </c>
    </row>
    <row r="295" spans="2:17" x14ac:dyDescent="0.25">
      <c r="B295" s="120">
        <v>290</v>
      </c>
      <c r="C295" s="109" t="s">
        <v>6465</v>
      </c>
      <c r="D295" s="109">
        <v>1200042280</v>
      </c>
      <c r="E295" s="108" t="s">
        <v>3399</v>
      </c>
      <c r="F295" s="109">
        <v>2009</v>
      </c>
      <c r="G295" s="110">
        <v>44389</v>
      </c>
      <c r="H295" s="109">
        <f t="shared" si="28"/>
        <v>12</v>
      </c>
      <c r="I295" s="109">
        <v>15</v>
      </c>
      <c r="J295" s="111">
        <f t="shared" si="29"/>
        <v>6.3333333333333325E-2</v>
      </c>
      <c r="K295" s="112">
        <v>202500</v>
      </c>
      <c r="L295" s="112">
        <v>50557.5</v>
      </c>
      <c r="M295" s="121">
        <v>0.38</v>
      </c>
      <c r="N295" s="112">
        <f t="shared" si="30"/>
        <v>279450</v>
      </c>
      <c r="O295" s="112">
        <f t="shared" si="31"/>
        <v>212381.99999999997</v>
      </c>
      <c r="P295" s="114">
        <f t="shared" si="32"/>
        <v>67068.000000000029</v>
      </c>
      <c r="Q295" s="115">
        <f t="shared" si="33"/>
        <v>60361.200000000026</v>
      </c>
    </row>
    <row r="296" spans="2:17" x14ac:dyDescent="0.25">
      <c r="B296" s="120">
        <v>291</v>
      </c>
      <c r="C296" s="109" t="s">
        <v>6465</v>
      </c>
      <c r="D296" s="109">
        <v>1200042320</v>
      </c>
      <c r="E296" s="108" t="s">
        <v>3400</v>
      </c>
      <c r="F296" s="109">
        <v>2009</v>
      </c>
      <c r="G296" s="110">
        <v>44389</v>
      </c>
      <c r="H296" s="109">
        <f t="shared" si="28"/>
        <v>12</v>
      </c>
      <c r="I296" s="109">
        <v>15</v>
      </c>
      <c r="J296" s="111">
        <f t="shared" si="29"/>
        <v>6.3333333333333325E-2</v>
      </c>
      <c r="K296" s="112">
        <v>182558</v>
      </c>
      <c r="L296" s="112">
        <v>44462.05</v>
      </c>
      <c r="M296" s="121">
        <v>0.38</v>
      </c>
      <c r="N296" s="112">
        <f t="shared" si="30"/>
        <v>251930.03999999998</v>
      </c>
      <c r="O296" s="112">
        <f t="shared" si="31"/>
        <v>191466.83039999995</v>
      </c>
      <c r="P296" s="114">
        <f t="shared" si="32"/>
        <v>60463.209600000031</v>
      </c>
      <c r="Q296" s="115">
        <f t="shared" si="33"/>
        <v>54416.888640000026</v>
      </c>
    </row>
    <row r="297" spans="2:17" x14ac:dyDescent="0.25">
      <c r="B297" s="120">
        <v>292</v>
      </c>
      <c r="C297" s="109" t="s">
        <v>6465</v>
      </c>
      <c r="D297" s="109">
        <v>1200042170</v>
      </c>
      <c r="E297" s="108" t="s">
        <v>3401</v>
      </c>
      <c r="F297" s="109">
        <v>2009</v>
      </c>
      <c r="G297" s="110">
        <v>44389</v>
      </c>
      <c r="H297" s="109">
        <f t="shared" si="28"/>
        <v>12</v>
      </c>
      <c r="I297" s="109">
        <v>15</v>
      </c>
      <c r="J297" s="111">
        <f t="shared" si="29"/>
        <v>6.3333333333333325E-2</v>
      </c>
      <c r="K297" s="112">
        <v>6133.4</v>
      </c>
      <c r="L297" s="112">
        <v>1487.4</v>
      </c>
      <c r="M297" s="121">
        <v>0.38</v>
      </c>
      <c r="N297" s="112">
        <f t="shared" si="30"/>
        <v>8464.0919999999987</v>
      </c>
      <c r="O297" s="112">
        <f t="shared" si="31"/>
        <v>6432.7099199999984</v>
      </c>
      <c r="P297" s="114">
        <f t="shared" si="32"/>
        <v>2031.3820800000003</v>
      </c>
      <c r="Q297" s="115">
        <f t="shared" si="33"/>
        <v>1828.2438720000002</v>
      </c>
    </row>
    <row r="298" spans="2:17" x14ac:dyDescent="0.25">
      <c r="B298" s="120">
        <v>293</v>
      </c>
      <c r="C298" s="109" t="s">
        <v>6465</v>
      </c>
      <c r="D298" s="109">
        <v>1200051220</v>
      </c>
      <c r="E298" s="108" t="s">
        <v>2135</v>
      </c>
      <c r="F298" s="109">
        <v>2010</v>
      </c>
      <c r="G298" s="110">
        <v>44389</v>
      </c>
      <c r="H298" s="109">
        <f t="shared" si="28"/>
        <v>11</v>
      </c>
      <c r="I298" s="109">
        <v>15</v>
      </c>
      <c r="J298" s="111">
        <f t="shared" si="29"/>
        <v>6.3333333333333325E-2</v>
      </c>
      <c r="K298" s="112">
        <v>36093188.759999998</v>
      </c>
      <c r="L298" s="112">
        <v>10380933.390000001</v>
      </c>
      <c r="M298" s="121">
        <v>0.38</v>
      </c>
      <c r="N298" s="112">
        <f t="shared" si="30"/>
        <v>49808600.488799997</v>
      </c>
      <c r="O298" s="112">
        <f t="shared" si="31"/>
        <v>34699991.673863992</v>
      </c>
      <c r="P298" s="114">
        <f t="shared" si="32"/>
        <v>15108608.814936005</v>
      </c>
      <c r="Q298" s="115">
        <f t="shared" si="33"/>
        <v>13597747.933442404</v>
      </c>
    </row>
    <row r="299" spans="2:17" x14ac:dyDescent="0.25">
      <c r="B299" s="120">
        <v>294</v>
      </c>
      <c r="C299" s="109" t="s">
        <v>6465</v>
      </c>
      <c r="D299" s="109">
        <v>1200049250</v>
      </c>
      <c r="E299" s="108" t="s">
        <v>3402</v>
      </c>
      <c r="F299" s="109">
        <v>2010</v>
      </c>
      <c r="G299" s="110">
        <v>44389</v>
      </c>
      <c r="H299" s="109">
        <f t="shared" si="28"/>
        <v>11</v>
      </c>
      <c r="I299" s="109">
        <v>15</v>
      </c>
      <c r="J299" s="111">
        <f t="shared" si="29"/>
        <v>6.3333333333333325E-2</v>
      </c>
      <c r="K299" s="112">
        <v>6924031.2999999998</v>
      </c>
      <c r="L299" s="112">
        <v>1991453.5</v>
      </c>
      <c r="M299" s="113">
        <v>0.25</v>
      </c>
      <c r="N299" s="112">
        <f t="shared" si="30"/>
        <v>8655039.125</v>
      </c>
      <c r="O299" s="112">
        <f t="shared" si="31"/>
        <v>6029677.2570833322</v>
      </c>
      <c r="P299" s="114">
        <f t="shared" si="32"/>
        <v>2625361.8679166678</v>
      </c>
      <c r="Q299" s="115">
        <f t="shared" si="33"/>
        <v>2362825.6811250011</v>
      </c>
    </row>
    <row r="300" spans="2:17" x14ac:dyDescent="0.25">
      <c r="B300" s="120">
        <v>295</v>
      </c>
      <c r="C300" s="109" t="s">
        <v>6465</v>
      </c>
      <c r="D300" s="109">
        <v>1200051450</v>
      </c>
      <c r="E300" s="108" t="s">
        <v>3403</v>
      </c>
      <c r="F300" s="109">
        <v>2010</v>
      </c>
      <c r="G300" s="110">
        <v>44389</v>
      </c>
      <c r="H300" s="109">
        <f t="shared" si="28"/>
        <v>11</v>
      </c>
      <c r="I300" s="109">
        <v>15</v>
      </c>
      <c r="J300" s="111">
        <f t="shared" si="29"/>
        <v>6.3333333333333325E-2</v>
      </c>
      <c r="K300" s="112">
        <v>5249468.6399999997</v>
      </c>
      <c r="L300" s="112">
        <v>1509824.57</v>
      </c>
      <c r="M300" s="121">
        <v>0.38</v>
      </c>
      <c r="N300" s="112">
        <f t="shared" si="30"/>
        <v>7244266.723199999</v>
      </c>
      <c r="O300" s="112">
        <f t="shared" si="31"/>
        <v>5046839.1504959986</v>
      </c>
      <c r="P300" s="114">
        <f t="shared" si="32"/>
        <v>2197427.5727040004</v>
      </c>
      <c r="Q300" s="115">
        <f t="shared" si="33"/>
        <v>1977684.8154336005</v>
      </c>
    </row>
    <row r="301" spans="2:17" x14ac:dyDescent="0.25">
      <c r="B301" s="120">
        <v>296</v>
      </c>
      <c r="C301" s="109" t="s">
        <v>6465</v>
      </c>
      <c r="D301" s="109">
        <v>1200051200</v>
      </c>
      <c r="E301" s="108" t="s">
        <v>3404</v>
      </c>
      <c r="F301" s="109">
        <v>2010</v>
      </c>
      <c r="G301" s="110">
        <v>44389</v>
      </c>
      <c r="H301" s="109">
        <f t="shared" si="28"/>
        <v>11</v>
      </c>
      <c r="I301" s="109">
        <v>15</v>
      </c>
      <c r="J301" s="111">
        <f t="shared" si="29"/>
        <v>6.3333333333333325E-2</v>
      </c>
      <c r="K301" s="112">
        <v>1807843.88</v>
      </c>
      <c r="L301" s="112">
        <v>519962.6</v>
      </c>
      <c r="M301" s="121">
        <v>0.38</v>
      </c>
      <c r="N301" s="112">
        <f t="shared" si="30"/>
        <v>2494824.5543999998</v>
      </c>
      <c r="O301" s="112">
        <f t="shared" si="31"/>
        <v>1738061.1062319996</v>
      </c>
      <c r="P301" s="114">
        <f t="shared" si="32"/>
        <v>756763.44816800021</v>
      </c>
      <c r="Q301" s="115">
        <f t="shared" si="33"/>
        <v>681087.10335120023</v>
      </c>
    </row>
    <row r="302" spans="2:17" x14ac:dyDescent="0.25">
      <c r="B302" s="120">
        <v>297</v>
      </c>
      <c r="C302" s="109" t="s">
        <v>6465</v>
      </c>
      <c r="D302" s="109">
        <v>1200051190</v>
      </c>
      <c r="E302" s="108" t="s">
        <v>2154</v>
      </c>
      <c r="F302" s="109">
        <v>2010</v>
      </c>
      <c r="G302" s="110">
        <v>44389</v>
      </c>
      <c r="H302" s="109">
        <f t="shared" si="28"/>
        <v>11</v>
      </c>
      <c r="I302" s="109">
        <v>15</v>
      </c>
      <c r="J302" s="111">
        <f t="shared" si="29"/>
        <v>6.3333333333333325E-2</v>
      </c>
      <c r="K302" s="112">
        <v>1796906.47</v>
      </c>
      <c r="L302" s="112">
        <v>516816.79</v>
      </c>
      <c r="M302" s="121">
        <v>0.38</v>
      </c>
      <c r="N302" s="112">
        <f t="shared" si="30"/>
        <v>2479730.9285999998</v>
      </c>
      <c r="O302" s="112">
        <f t="shared" si="31"/>
        <v>1727545.8802579995</v>
      </c>
      <c r="P302" s="114">
        <f t="shared" si="32"/>
        <v>752185.04834200023</v>
      </c>
      <c r="Q302" s="115">
        <f t="shared" si="33"/>
        <v>676966.5435078002</v>
      </c>
    </row>
    <row r="303" spans="2:17" x14ac:dyDescent="0.25">
      <c r="B303" s="120">
        <v>298</v>
      </c>
      <c r="C303" s="109" t="s">
        <v>6465</v>
      </c>
      <c r="D303" s="109">
        <v>1200051260</v>
      </c>
      <c r="E303" s="108" t="s">
        <v>3405</v>
      </c>
      <c r="F303" s="109">
        <v>2010</v>
      </c>
      <c r="G303" s="110">
        <v>44389</v>
      </c>
      <c r="H303" s="109">
        <f t="shared" si="28"/>
        <v>11</v>
      </c>
      <c r="I303" s="109">
        <v>15</v>
      </c>
      <c r="J303" s="111">
        <f t="shared" si="29"/>
        <v>6.3333333333333325E-2</v>
      </c>
      <c r="K303" s="112">
        <v>1044494.45</v>
      </c>
      <c r="L303" s="112">
        <v>300411.99</v>
      </c>
      <c r="M303" s="121">
        <v>0.38</v>
      </c>
      <c r="N303" s="112">
        <f t="shared" si="30"/>
        <v>1441402.3409999998</v>
      </c>
      <c r="O303" s="112">
        <f t="shared" si="31"/>
        <v>1004176.9642299997</v>
      </c>
      <c r="P303" s="114">
        <f t="shared" si="32"/>
        <v>437225.37677000009</v>
      </c>
      <c r="Q303" s="115">
        <f t="shared" si="33"/>
        <v>393502.8390930001</v>
      </c>
    </row>
    <row r="304" spans="2:17" x14ac:dyDescent="0.25">
      <c r="B304" s="120">
        <v>299</v>
      </c>
      <c r="C304" s="109" t="s">
        <v>6465</v>
      </c>
      <c r="D304" s="109">
        <v>1200051440</v>
      </c>
      <c r="E304" s="108" t="s">
        <v>3406</v>
      </c>
      <c r="F304" s="109">
        <v>2010</v>
      </c>
      <c r="G304" s="110">
        <v>44389</v>
      </c>
      <c r="H304" s="109">
        <f t="shared" si="28"/>
        <v>11</v>
      </c>
      <c r="I304" s="109">
        <v>15</v>
      </c>
      <c r="J304" s="111">
        <f t="shared" si="29"/>
        <v>6.3333333333333325E-2</v>
      </c>
      <c r="K304" s="112">
        <v>771433.76</v>
      </c>
      <c r="L304" s="112">
        <v>221875.75</v>
      </c>
      <c r="M304" s="121">
        <v>0.38</v>
      </c>
      <c r="N304" s="112">
        <f t="shared" si="30"/>
        <v>1064578.5888</v>
      </c>
      <c r="O304" s="112">
        <f t="shared" si="31"/>
        <v>741656.41686399991</v>
      </c>
      <c r="P304" s="114">
        <f t="shared" si="32"/>
        <v>322922.17193600012</v>
      </c>
      <c r="Q304" s="115">
        <f t="shared" si="33"/>
        <v>290629.95474240009</v>
      </c>
    </row>
    <row r="305" spans="2:17" x14ac:dyDescent="0.25">
      <c r="B305" s="120">
        <v>300</v>
      </c>
      <c r="C305" s="109" t="s">
        <v>6465</v>
      </c>
      <c r="D305" s="109">
        <v>1200051290</v>
      </c>
      <c r="E305" s="108" t="s">
        <v>3407</v>
      </c>
      <c r="F305" s="109">
        <v>2010</v>
      </c>
      <c r="G305" s="110">
        <v>44389</v>
      </c>
      <c r="H305" s="109">
        <f t="shared" si="28"/>
        <v>11</v>
      </c>
      <c r="I305" s="109">
        <v>15</v>
      </c>
      <c r="J305" s="111">
        <f t="shared" si="29"/>
        <v>6.3333333333333325E-2</v>
      </c>
      <c r="K305" s="112">
        <v>741024.05</v>
      </c>
      <c r="L305" s="112">
        <v>213129.48</v>
      </c>
      <c r="M305" s="121">
        <v>0.38</v>
      </c>
      <c r="N305" s="112">
        <f t="shared" si="30"/>
        <v>1022613.189</v>
      </c>
      <c r="O305" s="112">
        <f t="shared" si="31"/>
        <v>712420.52166999993</v>
      </c>
      <c r="P305" s="114">
        <f t="shared" si="32"/>
        <v>310192.66733000008</v>
      </c>
      <c r="Q305" s="115">
        <f t="shared" si="33"/>
        <v>279173.40059700009</v>
      </c>
    </row>
    <row r="306" spans="2:17" x14ac:dyDescent="0.25">
      <c r="B306" s="120">
        <v>301</v>
      </c>
      <c r="C306" s="109" t="s">
        <v>6465</v>
      </c>
      <c r="D306" s="109">
        <v>1200051170</v>
      </c>
      <c r="E306" s="108" t="s">
        <v>3408</v>
      </c>
      <c r="F306" s="109">
        <v>2010</v>
      </c>
      <c r="G306" s="110">
        <v>44389</v>
      </c>
      <c r="H306" s="109">
        <f t="shared" si="28"/>
        <v>11</v>
      </c>
      <c r="I306" s="109">
        <v>15</v>
      </c>
      <c r="J306" s="111">
        <f t="shared" si="29"/>
        <v>6.3333333333333325E-2</v>
      </c>
      <c r="K306" s="112">
        <v>710639.21</v>
      </c>
      <c r="L306" s="112">
        <v>204390.33</v>
      </c>
      <c r="M306" s="121">
        <v>0.38</v>
      </c>
      <c r="N306" s="112">
        <f t="shared" si="30"/>
        <v>980682.10979999986</v>
      </c>
      <c r="O306" s="112">
        <f t="shared" si="31"/>
        <v>683208.53649399977</v>
      </c>
      <c r="P306" s="114">
        <f t="shared" si="32"/>
        <v>297473.57330600009</v>
      </c>
      <c r="Q306" s="115">
        <f t="shared" si="33"/>
        <v>267726.21597540012</v>
      </c>
    </row>
    <row r="307" spans="2:17" x14ac:dyDescent="0.25">
      <c r="B307" s="120">
        <v>302</v>
      </c>
      <c r="C307" s="109" t="s">
        <v>6465</v>
      </c>
      <c r="D307" s="109">
        <v>1200051330</v>
      </c>
      <c r="E307" s="108" t="s">
        <v>3409</v>
      </c>
      <c r="F307" s="109">
        <v>2010</v>
      </c>
      <c r="G307" s="110">
        <v>44389</v>
      </c>
      <c r="H307" s="109">
        <f t="shared" si="28"/>
        <v>11</v>
      </c>
      <c r="I307" s="109">
        <v>15</v>
      </c>
      <c r="J307" s="111">
        <f t="shared" si="29"/>
        <v>6.3333333333333325E-2</v>
      </c>
      <c r="K307" s="112">
        <v>643184.76</v>
      </c>
      <c r="L307" s="112">
        <v>184989.42</v>
      </c>
      <c r="M307" s="121">
        <v>0.38</v>
      </c>
      <c r="N307" s="112">
        <f t="shared" si="30"/>
        <v>887594.96879999992</v>
      </c>
      <c r="O307" s="112">
        <f t="shared" si="31"/>
        <v>618357.82826399978</v>
      </c>
      <c r="P307" s="114">
        <f t="shared" si="32"/>
        <v>269237.14053600014</v>
      </c>
      <c r="Q307" s="115">
        <f t="shared" si="33"/>
        <v>242313.42648240013</v>
      </c>
    </row>
    <row r="308" spans="2:17" x14ac:dyDescent="0.25">
      <c r="B308" s="120">
        <v>303</v>
      </c>
      <c r="C308" s="109" t="s">
        <v>6465</v>
      </c>
      <c r="D308" s="109">
        <v>1200051300</v>
      </c>
      <c r="E308" s="108" t="s">
        <v>3410</v>
      </c>
      <c r="F308" s="109">
        <v>2010</v>
      </c>
      <c r="G308" s="110">
        <v>44389</v>
      </c>
      <c r="H308" s="109">
        <f t="shared" si="28"/>
        <v>11</v>
      </c>
      <c r="I308" s="109">
        <v>15</v>
      </c>
      <c r="J308" s="111">
        <f t="shared" si="29"/>
        <v>6.3333333333333325E-2</v>
      </c>
      <c r="K308" s="112">
        <v>396907.89</v>
      </c>
      <c r="L308" s="112">
        <v>114156.6</v>
      </c>
      <c r="M308" s="121">
        <v>0.38</v>
      </c>
      <c r="N308" s="112">
        <f t="shared" si="30"/>
        <v>547732.88819999993</v>
      </c>
      <c r="O308" s="112">
        <f t="shared" si="31"/>
        <v>381587.2454459999</v>
      </c>
      <c r="P308" s="114">
        <f t="shared" si="32"/>
        <v>166145.64275400003</v>
      </c>
      <c r="Q308" s="115">
        <f t="shared" si="33"/>
        <v>149531.07847860004</v>
      </c>
    </row>
    <row r="309" spans="2:17" x14ac:dyDescent="0.25">
      <c r="B309" s="120">
        <v>304</v>
      </c>
      <c r="C309" s="109" t="s">
        <v>6465</v>
      </c>
      <c r="D309" s="109">
        <v>1200051270</v>
      </c>
      <c r="E309" s="108" t="s">
        <v>3411</v>
      </c>
      <c r="F309" s="109">
        <v>2010</v>
      </c>
      <c r="G309" s="110">
        <v>44389</v>
      </c>
      <c r="H309" s="109">
        <f t="shared" si="28"/>
        <v>11</v>
      </c>
      <c r="I309" s="109">
        <v>15</v>
      </c>
      <c r="J309" s="111">
        <f t="shared" si="29"/>
        <v>6.3333333333333325E-2</v>
      </c>
      <c r="K309" s="112">
        <v>391452.27</v>
      </c>
      <c r="L309" s="112">
        <v>112587.48</v>
      </c>
      <c r="M309" s="121">
        <v>0.38</v>
      </c>
      <c r="N309" s="112">
        <f t="shared" si="30"/>
        <v>540204.13260000001</v>
      </c>
      <c r="O309" s="112">
        <f t="shared" si="31"/>
        <v>376342.21237799997</v>
      </c>
      <c r="P309" s="114">
        <f t="shared" si="32"/>
        <v>163861.92022200004</v>
      </c>
      <c r="Q309" s="115">
        <f t="shared" si="33"/>
        <v>147475.72819980004</v>
      </c>
    </row>
    <row r="310" spans="2:17" x14ac:dyDescent="0.25">
      <c r="B310" s="120">
        <v>305</v>
      </c>
      <c r="C310" s="109" t="s">
        <v>6465</v>
      </c>
      <c r="D310" s="109">
        <v>1200055000</v>
      </c>
      <c r="E310" s="108" t="s">
        <v>3412</v>
      </c>
      <c r="F310" s="109">
        <v>2010</v>
      </c>
      <c r="G310" s="110">
        <v>44389</v>
      </c>
      <c r="H310" s="109">
        <f t="shared" si="28"/>
        <v>11</v>
      </c>
      <c r="I310" s="109">
        <v>15</v>
      </c>
      <c r="J310" s="111">
        <f t="shared" si="29"/>
        <v>6.3333333333333325E-2</v>
      </c>
      <c r="K310" s="112">
        <v>370634</v>
      </c>
      <c r="L310" s="112">
        <v>118661.37</v>
      </c>
      <c r="M310" s="121">
        <v>0.38</v>
      </c>
      <c r="N310" s="112">
        <f t="shared" si="30"/>
        <v>511474.92</v>
      </c>
      <c r="O310" s="112">
        <f t="shared" si="31"/>
        <v>356327.52759999991</v>
      </c>
      <c r="P310" s="114">
        <f t="shared" si="32"/>
        <v>155147.39240000007</v>
      </c>
      <c r="Q310" s="115">
        <f t="shared" si="33"/>
        <v>139632.65316000007</v>
      </c>
    </row>
    <row r="311" spans="2:17" x14ac:dyDescent="0.25">
      <c r="B311" s="120">
        <v>306</v>
      </c>
      <c r="C311" s="109" t="s">
        <v>6465</v>
      </c>
      <c r="D311" s="109">
        <v>1200051210</v>
      </c>
      <c r="E311" s="108" t="s">
        <v>3413</v>
      </c>
      <c r="F311" s="109">
        <v>2010</v>
      </c>
      <c r="G311" s="110">
        <v>44389</v>
      </c>
      <c r="H311" s="109">
        <f t="shared" si="28"/>
        <v>11</v>
      </c>
      <c r="I311" s="109">
        <v>15</v>
      </c>
      <c r="J311" s="111">
        <f t="shared" si="29"/>
        <v>6.3333333333333325E-2</v>
      </c>
      <c r="K311" s="112">
        <v>348367.25</v>
      </c>
      <c r="L311" s="112">
        <v>100195.59</v>
      </c>
      <c r="M311" s="121">
        <v>0.38</v>
      </c>
      <c r="N311" s="112">
        <f t="shared" si="30"/>
        <v>480746.80499999993</v>
      </c>
      <c r="O311" s="112">
        <f t="shared" si="31"/>
        <v>334920.2741499999</v>
      </c>
      <c r="P311" s="114">
        <f t="shared" si="32"/>
        <v>145826.53085000004</v>
      </c>
      <c r="Q311" s="115">
        <f t="shared" si="33"/>
        <v>131243.87776500004</v>
      </c>
    </row>
    <row r="312" spans="2:17" x14ac:dyDescent="0.25">
      <c r="B312" s="120">
        <v>307</v>
      </c>
      <c r="C312" s="109" t="s">
        <v>6465</v>
      </c>
      <c r="D312" s="109">
        <v>1200051230</v>
      </c>
      <c r="E312" s="108" t="s">
        <v>3414</v>
      </c>
      <c r="F312" s="109">
        <v>2010</v>
      </c>
      <c r="G312" s="110">
        <v>44389</v>
      </c>
      <c r="H312" s="109">
        <f t="shared" si="28"/>
        <v>11</v>
      </c>
      <c r="I312" s="109">
        <v>15</v>
      </c>
      <c r="J312" s="111">
        <f t="shared" si="29"/>
        <v>6.3333333333333325E-2</v>
      </c>
      <c r="K312" s="112">
        <v>271538.71000000002</v>
      </c>
      <c r="L312" s="112">
        <v>78098.509999999995</v>
      </c>
      <c r="M312" s="121">
        <v>0.38</v>
      </c>
      <c r="N312" s="112">
        <f t="shared" si="30"/>
        <v>374723.41979999997</v>
      </c>
      <c r="O312" s="112">
        <f t="shared" si="31"/>
        <v>261057.31579399994</v>
      </c>
      <c r="P312" s="114">
        <f t="shared" si="32"/>
        <v>113666.10400600004</v>
      </c>
      <c r="Q312" s="115">
        <f t="shared" si="33"/>
        <v>102299.49360540004</v>
      </c>
    </row>
    <row r="313" spans="2:17" x14ac:dyDescent="0.25">
      <c r="B313" s="120">
        <v>308</v>
      </c>
      <c r="C313" s="109" t="s">
        <v>6465</v>
      </c>
      <c r="D313" s="109">
        <v>1200051280</v>
      </c>
      <c r="E313" s="108" t="s">
        <v>3415</v>
      </c>
      <c r="F313" s="109">
        <v>2010</v>
      </c>
      <c r="G313" s="110">
        <v>44389</v>
      </c>
      <c r="H313" s="109">
        <f t="shared" si="28"/>
        <v>11</v>
      </c>
      <c r="I313" s="109">
        <v>15</v>
      </c>
      <c r="J313" s="111">
        <f t="shared" si="29"/>
        <v>6.3333333333333325E-2</v>
      </c>
      <c r="K313" s="112">
        <v>196737.99</v>
      </c>
      <c r="L313" s="112">
        <v>56584.73</v>
      </c>
      <c r="M313" s="121">
        <v>0.38</v>
      </c>
      <c r="N313" s="112">
        <f t="shared" si="30"/>
        <v>271498.42619999999</v>
      </c>
      <c r="O313" s="112">
        <f t="shared" si="31"/>
        <v>189143.90358599997</v>
      </c>
      <c r="P313" s="114">
        <f t="shared" si="32"/>
        <v>82354.522614000016</v>
      </c>
      <c r="Q313" s="115">
        <f t="shared" si="33"/>
        <v>74119.070352600014</v>
      </c>
    </row>
    <row r="314" spans="2:17" x14ac:dyDescent="0.25">
      <c r="B314" s="120">
        <v>309</v>
      </c>
      <c r="C314" s="109" t="s">
        <v>6465</v>
      </c>
      <c r="D314" s="109">
        <v>1200051320</v>
      </c>
      <c r="E314" s="108" t="s">
        <v>3416</v>
      </c>
      <c r="F314" s="109">
        <v>2010</v>
      </c>
      <c r="G314" s="110">
        <v>44389</v>
      </c>
      <c r="H314" s="109">
        <f t="shared" si="28"/>
        <v>11</v>
      </c>
      <c r="I314" s="109">
        <v>15</v>
      </c>
      <c r="J314" s="111">
        <f t="shared" si="29"/>
        <v>6.3333333333333325E-2</v>
      </c>
      <c r="K314" s="112">
        <v>183586.9</v>
      </c>
      <c r="L314" s="112">
        <v>52802.28</v>
      </c>
      <c r="M314" s="121">
        <v>0.38</v>
      </c>
      <c r="N314" s="112">
        <f t="shared" si="30"/>
        <v>253349.92199999996</v>
      </c>
      <c r="O314" s="112">
        <f t="shared" si="31"/>
        <v>176500.44565999994</v>
      </c>
      <c r="P314" s="114">
        <f t="shared" si="32"/>
        <v>76849.476340000023</v>
      </c>
      <c r="Q314" s="115">
        <f t="shared" si="33"/>
        <v>69164.528706000026</v>
      </c>
    </row>
    <row r="315" spans="2:17" x14ac:dyDescent="0.25">
      <c r="B315" s="120">
        <v>310</v>
      </c>
      <c r="C315" s="109" t="s">
        <v>6465</v>
      </c>
      <c r="D315" s="109">
        <v>1200051370</v>
      </c>
      <c r="E315" s="108" t="s">
        <v>3417</v>
      </c>
      <c r="F315" s="109">
        <v>2010</v>
      </c>
      <c r="G315" s="110">
        <v>44389</v>
      </c>
      <c r="H315" s="109">
        <f t="shared" si="28"/>
        <v>11</v>
      </c>
      <c r="I315" s="109">
        <v>15</v>
      </c>
      <c r="J315" s="111">
        <f t="shared" si="29"/>
        <v>6.3333333333333325E-2</v>
      </c>
      <c r="K315" s="112">
        <v>168685.86</v>
      </c>
      <c r="L315" s="112">
        <v>48516.55</v>
      </c>
      <c r="M315" s="121">
        <v>0</v>
      </c>
      <c r="N315" s="112">
        <f t="shared" si="30"/>
        <v>168685.86</v>
      </c>
      <c r="O315" s="112">
        <f t="shared" si="31"/>
        <v>117517.81579999997</v>
      </c>
      <c r="P315" s="114">
        <f t="shared" si="32"/>
        <v>51168.044200000018</v>
      </c>
      <c r="Q315" s="115">
        <f t="shared" si="33"/>
        <v>46051.239780000018</v>
      </c>
    </row>
    <row r="316" spans="2:17" x14ac:dyDescent="0.25">
      <c r="B316" s="120">
        <v>311</v>
      </c>
      <c r="C316" s="109" t="s">
        <v>6465</v>
      </c>
      <c r="D316" s="109">
        <v>1200051180</v>
      </c>
      <c r="E316" s="108" t="s">
        <v>3418</v>
      </c>
      <c r="F316" s="109">
        <v>2010</v>
      </c>
      <c r="G316" s="110">
        <v>44389</v>
      </c>
      <c r="H316" s="109">
        <f t="shared" si="28"/>
        <v>11</v>
      </c>
      <c r="I316" s="109">
        <v>15</v>
      </c>
      <c r="J316" s="111">
        <f t="shared" si="29"/>
        <v>6.3333333333333325E-2</v>
      </c>
      <c r="K316" s="112">
        <v>137276.42000000001</v>
      </c>
      <c r="L316" s="112">
        <v>39482.720000000001</v>
      </c>
      <c r="M316" s="121">
        <v>0.38</v>
      </c>
      <c r="N316" s="112">
        <f t="shared" si="30"/>
        <v>189441.4596</v>
      </c>
      <c r="O316" s="112">
        <f t="shared" si="31"/>
        <v>131977.55018799996</v>
      </c>
      <c r="P316" s="114">
        <f t="shared" si="32"/>
        <v>57463.909412000037</v>
      </c>
      <c r="Q316" s="115">
        <f t="shared" si="33"/>
        <v>51717.518470800038</v>
      </c>
    </row>
    <row r="317" spans="2:17" x14ac:dyDescent="0.25">
      <c r="B317" s="120">
        <v>312</v>
      </c>
      <c r="C317" s="109" t="s">
        <v>6465</v>
      </c>
      <c r="D317" s="109">
        <v>1200051470</v>
      </c>
      <c r="E317" s="108" t="s">
        <v>3419</v>
      </c>
      <c r="F317" s="109">
        <v>2010</v>
      </c>
      <c r="G317" s="110">
        <v>44389</v>
      </c>
      <c r="H317" s="109">
        <f t="shared" si="28"/>
        <v>11</v>
      </c>
      <c r="I317" s="109">
        <v>15</v>
      </c>
      <c r="J317" s="111">
        <f t="shared" si="29"/>
        <v>6.3333333333333325E-2</v>
      </c>
      <c r="K317" s="112">
        <v>108561.77</v>
      </c>
      <c r="L317" s="112">
        <v>31223.95</v>
      </c>
      <c r="M317" s="121">
        <v>0.38</v>
      </c>
      <c r="N317" s="112">
        <f t="shared" si="30"/>
        <v>149815.2426</v>
      </c>
      <c r="O317" s="112">
        <f t="shared" si="31"/>
        <v>104371.28567799999</v>
      </c>
      <c r="P317" s="114">
        <f t="shared" si="32"/>
        <v>45443.956922000012</v>
      </c>
      <c r="Q317" s="115">
        <f t="shared" si="33"/>
        <v>40899.561229800012</v>
      </c>
    </row>
    <row r="318" spans="2:17" x14ac:dyDescent="0.25">
      <c r="B318" s="120">
        <v>313</v>
      </c>
      <c r="C318" s="109" t="s">
        <v>6465</v>
      </c>
      <c r="D318" s="109">
        <v>1200055001</v>
      </c>
      <c r="E318" s="108" t="s">
        <v>3420</v>
      </c>
      <c r="F318" s="109">
        <v>2010</v>
      </c>
      <c r="G318" s="110">
        <v>44389</v>
      </c>
      <c r="H318" s="109">
        <f t="shared" si="28"/>
        <v>11</v>
      </c>
      <c r="I318" s="109">
        <v>15</v>
      </c>
      <c r="J318" s="111">
        <f t="shared" si="29"/>
        <v>6.3333333333333325E-2</v>
      </c>
      <c r="K318" s="112">
        <v>104289</v>
      </c>
      <c r="L318" s="112">
        <v>33388.93</v>
      </c>
      <c r="M318" s="121">
        <v>0.38</v>
      </c>
      <c r="N318" s="112">
        <f t="shared" si="30"/>
        <v>143918.81999999998</v>
      </c>
      <c r="O318" s="112">
        <f t="shared" si="31"/>
        <v>100263.44459999997</v>
      </c>
      <c r="P318" s="114">
        <f t="shared" si="32"/>
        <v>43655.375400000004</v>
      </c>
      <c r="Q318" s="115">
        <f t="shared" si="33"/>
        <v>39289.837860000007</v>
      </c>
    </row>
    <row r="319" spans="2:17" x14ac:dyDescent="0.25">
      <c r="B319" s="120">
        <v>314</v>
      </c>
      <c r="C319" s="109" t="s">
        <v>6465</v>
      </c>
      <c r="D319" s="109">
        <v>1200051480</v>
      </c>
      <c r="E319" s="108" t="s">
        <v>3421</v>
      </c>
      <c r="F319" s="109">
        <v>2010</v>
      </c>
      <c r="G319" s="110">
        <v>44389</v>
      </c>
      <c r="H319" s="109">
        <f t="shared" si="28"/>
        <v>11</v>
      </c>
      <c r="I319" s="109">
        <v>15</v>
      </c>
      <c r="J319" s="111">
        <f t="shared" si="29"/>
        <v>6.3333333333333325E-2</v>
      </c>
      <c r="K319" s="112">
        <v>100530</v>
      </c>
      <c r="L319" s="112">
        <v>28913.9</v>
      </c>
      <c r="M319" s="121">
        <v>0.38</v>
      </c>
      <c r="N319" s="112">
        <f t="shared" si="30"/>
        <v>138731.4</v>
      </c>
      <c r="O319" s="112">
        <f t="shared" si="31"/>
        <v>96649.541999999972</v>
      </c>
      <c r="P319" s="114">
        <f t="shared" si="32"/>
        <v>42081.858000000022</v>
      </c>
      <c r="Q319" s="115">
        <f t="shared" si="33"/>
        <v>37873.672200000023</v>
      </c>
    </row>
    <row r="320" spans="2:17" x14ac:dyDescent="0.25">
      <c r="B320" s="120">
        <v>315</v>
      </c>
      <c r="C320" s="109" t="s">
        <v>6465</v>
      </c>
      <c r="D320" s="109">
        <v>1200051310</v>
      </c>
      <c r="E320" s="108" t="s">
        <v>3422</v>
      </c>
      <c r="F320" s="109">
        <v>2010</v>
      </c>
      <c r="G320" s="110">
        <v>44389</v>
      </c>
      <c r="H320" s="109">
        <f t="shared" si="28"/>
        <v>11</v>
      </c>
      <c r="I320" s="109">
        <v>15</v>
      </c>
      <c r="J320" s="111">
        <f t="shared" si="29"/>
        <v>6.3333333333333325E-2</v>
      </c>
      <c r="K320" s="112">
        <v>95311.61</v>
      </c>
      <c r="L320" s="112">
        <v>43126.83</v>
      </c>
      <c r="M320" s="121">
        <v>0</v>
      </c>
      <c r="N320" s="112">
        <f t="shared" si="30"/>
        <v>95311.61</v>
      </c>
      <c r="O320" s="112">
        <f t="shared" si="31"/>
        <v>66400.421633333317</v>
      </c>
      <c r="P320" s="114">
        <f t="shared" si="32"/>
        <v>28911.188366666684</v>
      </c>
      <c r="Q320" s="115">
        <f t="shared" si="33"/>
        <v>26020.069530000015</v>
      </c>
    </row>
    <row r="321" spans="2:17" x14ac:dyDescent="0.25">
      <c r="B321" s="120">
        <v>316</v>
      </c>
      <c r="C321" s="109" t="s">
        <v>6465</v>
      </c>
      <c r="D321" s="109">
        <v>1200051340</v>
      </c>
      <c r="E321" s="108" t="s">
        <v>3423</v>
      </c>
      <c r="F321" s="109">
        <v>2010</v>
      </c>
      <c r="G321" s="110">
        <v>44389</v>
      </c>
      <c r="H321" s="109">
        <f t="shared" si="28"/>
        <v>11</v>
      </c>
      <c r="I321" s="109">
        <v>15</v>
      </c>
      <c r="J321" s="111">
        <f t="shared" si="29"/>
        <v>6.3333333333333325E-2</v>
      </c>
      <c r="K321" s="112">
        <v>94004.5</v>
      </c>
      <c r="L321" s="112">
        <v>27037.08</v>
      </c>
      <c r="M321" s="121">
        <v>0.38</v>
      </c>
      <c r="N321" s="112">
        <f t="shared" si="30"/>
        <v>129726.20999999999</v>
      </c>
      <c r="O321" s="112">
        <f t="shared" si="31"/>
        <v>90375.926299999977</v>
      </c>
      <c r="P321" s="114">
        <f t="shared" si="32"/>
        <v>39350.283700000015</v>
      </c>
      <c r="Q321" s="115">
        <f t="shared" si="33"/>
        <v>35415.255330000015</v>
      </c>
    </row>
    <row r="322" spans="2:17" x14ac:dyDescent="0.25">
      <c r="B322" s="120">
        <v>317</v>
      </c>
      <c r="C322" s="109" t="s">
        <v>6465</v>
      </c>
      <c r="D322" s="109">
        <v>1200051250</v>
      </c>
      <c r="E322" s="108" t="s">
        <v>3424</v>
      </c>
      <c r="F322" s="109">
        <v>2010</v>
      </c>
      <c r="G322" s="110">
        <v>44389</v>
      </c>
      <c r="H322" s="109">
        <f t="shared" si="28"/>
        <v>11</v>
      </c>
      <c r="I322" s="109">
        <v>15</v>
      </c>
      <c r="J322" s="111">
        <f t="shared" si="29"/>
        <v>6.3333333333333325E-2</v>
      </c>
      <c r="K322" s="112">
        <v>78008.81</v>
      </c>
      <c r="L322" s="112">
        <v>22436.51</v>
      </c>
      <c r="M322" s="121">
        <v>0</v>
      </c>
      <c r="N322" s="112">
        <f t="shared" si="30"/>
        <v>78008.81</v>
      </c>
      <c r="O322" s="112">
        <f t="shared" si="31"/>
        <v>54346.137633333325</v>
      </c>
      <c r="P322" s="114">
        <f t="shared" si="32"/>
        <v>23662.672366666673</v>
      </c>
      <c r="Q322" s="115">
        <f t="shared" si="33"/>
        <v>21296.405130000006</v>
      </c>
    </row>
    <row r="323" spans="2:17" x14ac:dyDescent="0.25">
      <c r="B323" s="120">
        <v>318</v>
      </c>
      <c r="C323" s="109" t="s">
        <v>6465</v>
      </c>
      <c r="D323" s="109">
        <v>1200051430</v>
      </c>
      <c r="E323" s="108" t="s">
        <v>3425</v>
      </c>
      <c r="F323" s="109">
        <v>2010</v>
      </c>
      <c r="G323" s="110">
        <v>44389</v>
      </c>
      <c r="H323" s="109">
        <f t="shared" si="28"/>
        <v>11</v>
      </c>
      <c r="I323" s="109">
        <v>15</v>
      </c>
      <c r="J323" s="111">
        <f t="shared" si="29"/>
        <v>6.3333333333333325E-2</v>
      </c>
      <c r="K323" s="112">
        <v>74606.740000000005</v>
      </c>
      <c r="L323" s="112">
        <v>21458.04</v>
      </c>
      <c r="M323" s="121">
        <v>0</v>
      </c>
      <c r="N323" s="112">
        <f t="shared" si="30"/>
        <v>74606.740000000005</v>
      </c>
      <c r="O323" s="112">
        <f t="shared" si="31"/>
        <v>51976.02886666666</v>
      </c>
      <c r="P323" s="114">
        <f t="shared" si="32"/>
        <v>22630.711133333345</v>
      </c>
      <c r="Q323" s="115">
        <f t="shared" si="33"/>
        <v>20367.64002000001</v>
      </c>
    </row>
    <row r="324" spans="2:17" x14ac:dyDescent="0.25">
      <c r="B324" s="120">
        <v>319</v>
      </c>
      <c r="C324" s="109" t="s">
        <v>6465</v>
      </c>
      <c r="D324" s="109">
        <v>1200051490</v>
      </c>
      <c r="E324" s="108" t="s">
        <v>3426</v>
      </c>
      <c r="F324" s="109">
        <v>2010</v>
      </c>
      <c r="G324" s="110">
        <v>44389</v>
      </c>
      <c r="H324" s="109">
        <f t="shared" si="28"/>
        <v>11</v>
      </c>
      <c r="I324" s="109">
        <v>10</v>
      </c>
      <c r="J324" s="111">
        <f t="shared" si="29"/>
        <v>9.5000000000000001E-2</v>
      </c>
      <c r="K324" s="112">
        <v>71800</v>
      </c>
      <c r="L324" s="112">
        <v>20650.75</v>
      </c>
      <c r="M324" s="121">
        <v>0.38</v>
      </c>
      <c r="N324" s="112">
        <f t="shared" si="30"/>
        <v>99083.999999999985</v>
      </c>
      <c r="O324" s="112">
        <f t="shared" si="31"/>
        <v>103542.77999999998</v>
      </c>
      <c r="P324" s="114">
        <f t="shared" si="32"/>
        <v>4954.2</v>
      </c>
      <c r="Q324" s="115">
        <f t="shared" si="33"/>
        <v>4954.2</v>
      </c>
    </row>
    <row r="325" spans="2:17" x14ac:dyDescent="0.25">
      <c r="B325" s="120">
        <v>320</v>
      </c>
      <c r="C325" s="109" t="s">
        <v>6465</v>
      </c>
      <c r="D325" s="109">
        <v>1200051410</v>
      </c>
      <c r="E325" s="108" t="s">
        <v>3427</v>
      </c>
      <c r="F325" s="109">
        <v>2010</v>
      </c>
      <c r="G325" s="110">
        <v>44389</v>
      </c>
      <c r="H325" s="109">
        <f t="shared" si="28"/>
        <v>11</v>
      </c>
      <c r="I325" s="109">
        <v>15</v>
      </c>
      <c r="J325" s="111">
        <f t="shared" si="29"/>
        <v>6.3333333333333325E-2</v>
      </c>
      <c r="K325" s="112">
        <v>56440</v>
      </c>
      <c r="L325" s="112">
        <v>16232.96</v>
      </c>
      <c r="M325" s="121">
        <v>0</v>
      </c>
      <c r="N325" s="112">
        <f t="shared" si="30"/>
        <v>56440</v>
      </c>
      <c r="O325" s="112">
        <f t="shared" si="31"/>
        <v>39319.866666666661</v>
      </c>
      <c r="P325" s="114">
        <f t="shared" si="32"/>
        <v>17120.133333333339</v>
      </c>
      <c r="Q325" s="115">
        <f t="shared" si="33"/>
        <v>15408.120000000004</v>
      </c>
    </row>
    <row r="326" spans="2:17" x14ac:dyDescent="0.25">
      <c r="B326" s="120">
        <v>321</v>
      </c>
      <c r="C326" s="109" t="s">
        <v>6465</v>
      </c>
      <c r="D326" s="109">
        <v>1200051380</v>
      </c>
      <c r="E326" s="108" t="s">
        <v>3428</v>
      </c>
      <c r="F326" s="109">
        <v>2010</v>
      </c>
      <c r="G326" s="110">
        <v>44389</v>
      </c>
      <c r="H326" s="109">
        <f t="shared" ref="H326:H389" si="34">YEAR(G326)-F326</f>
        <v>11</v>
      </c>
      <c r="I326" s="109">
        <v>15</v>
      </c>
      <c r="J326" s="111">
        <f t="shared" ref="J326:J389" si="35">(95/I326/100)</f>
        <v>6.3333333333333325E-2</v>
      </c>
      <c r="K326" s="112">
        <v>47561.8</v>
      </c>
      <c r="L326" s="112">
        <v>13679.46</v>
      </c>
      <c r="M326" s="121">
        <v>0</v>
      </c>
      <c r="N326" s="112">
        <f t="shared" ref="N326:N389" si="36">K326*(1+M326)</f>
        <v>47561.8</v>
      </c>
      <c r="O326" s="112">
        <f t="shared" ref="O326:O389" si="37">H326*J326*N326</f>
        <v>33134.720666666661</v>
      </c>
      <c r="P326" s="114">
        <f t="shared" si="32"/>
        <v>14427.079333333342</v>
      </c>
      <c r="Q326" s="115">
        <f t="shared" si="33"/>
        <v>12984.371400000009</v>
      </c>
    </row>
    <row r="327" spans="2:17" x14ac:dyDescent="0.25">
      <c r="B327" s="120">
        <v>322</v>
      </c>
      <c r="C327" s="109" t="s">
        <v>6465</v>
      </c>
      <c r="D327" s="109">
        <v>1200051350</v>
      </c>
      <c r="E327" s="108" t="s">
        <v>3429</v>
      </c>
      <c r="F327" s="109">
        <v>2010</v>
      </c>
      <c r="G327" s="110">
        <v>44389</v>
      </c>
      <c r="H327" s="109">
        <f t="shared" si="34"/>
        <v>11</v>
      </c>
      <c r="I327" s="109">
        <v>15</v>
      </c>
      <c r="J327" s="111">
        <f t="shared" si="35"/>
        <v>6.3333333333333325E-2</v>
      </c>
      <c r="K327" s="112">
        <v>45990.58</v>
      </c>
      <c r="L327" s="112">
        <v>13227.6</v>
      </c>
      <c r="M327" s="121">
        <v>0.38</v>
      </c>
      <c r="N327" s="112">
        <f t="shared" si="36"/>
        <v>63467.000399999997</v>
      </c>
      <c r="O327" s="112">
        <f t="shared" si="37"/>
        <v>44215.34361199999</v>
      </c>
      <c r="P327" s="114">
        <f t="shared" ref="P327:P390" si="38">IF(N327-O327&lt;=0,5%*N327,N327-O327)</f>
        <v>19251.656788000008</v>
      </c>
      <c r="Q327" s="115">
        <f t="shared" ref="Q327:Q390" si="39">IF(P327=N327*5%,P327,P327*0.9)</f>
        <v>17326.491109200007</v>
      </c>
    </row>
    <row r="328" spans="2:17" x14ac:dyDescent="0.25">
      <c r="B328" s="120">
        <v>323</v>
      </c>
      <c r="C328" s="109" t="s">
        <v>6465</v>
      </c>
      <c r="D328" s="109">
        <v>1200051390</v>
      </c>
      <c r="E328" s="108" t="s">
        <v>3430</v>
      </c>
      <c r="F328" s="109">
        <v>2010</v>
      </c>
      <c r="G328" s="110">
        <v>44389</v>
      </c>
      <c r="H328" s="109">
        <f t="shared" si="34"/>
        <v>11</v>
      </c>
      <c r="I328" s="109">
        <v>15</v>
      </c>
      <c r="J328" s="111">
        <f t="shared" si="35"/>
        <v>6.3333333333333325E-2</v>
      </c>
      <c r="K328" s="112">
        <v>45025.18</v>
      </c>
      <c r="L328" s="112">
        <v>12949.92</v>
      </c>
      <c r="M328" s="121">
        <v>0</v>
      </c>
      <c r="N328" s="112">
        <f t="shared" si="36"/>
        <v>45025.18</v>
      </c>
      <c r="O328" s="112">
        <f t="shared" si="37"/>
        <v>31367.542066666661</v>
      </c>
      <c r="P328" s="114">
        <f t="shared" si="38"/>
        <v>13657.637933333339</v>
      </c>
      <c r="Q328" s="115">
        <f t="shared" si="39"/>
        <v>12291.874140000005</v>
      </c>
    </row>
    <row r="329" spans="2:17" x14ac:dyDescent="0.25">
      <c r="B329" s="120">
        <v>324</v>
      </c>
      <c r="C329" s="109" t="s">
        <v>6465</v>
      </c>
      <c r="D329" s="109">
        <v>1200048980</v>
      </c>
      <c r="E329" s="108" t="s">
        <v>3431</v>
      </c>
      <c r="F329" s="109">
        <v>2010</v>
      </c>
      <c r="G329" s="110">
        <v>44389</v>
      </c>
      <c r="H329" s="109">
        <f t="shared" si="34"/>
        <v>11</v>
      </c>
      <c r="I329" s="109">
        <v>15</v>
      </c>
      <c r="J329" s="111">
        <f t="shared" si="35"/>
        <v>6.3333333333333325E-2</v>
      </c>
      <c r="K329" s="112">
        <v>39008.559999999998</v>
      </c>
      <c r="L329" s="112">
        <v>11806.67</v>
      </c>
      <c r="M329" s="121">
        <v>0</v>
      </c>
      <c r="N329" s="112">
        <f t="shared" si="36"/>
        <v>39008.559999999998</v>
      </c>
      <c r="O329" s="112">
        <f t="shared" si="37"/>
        <v>27175.963466666661</v>
      </c>
      <c r="P329" s="114">
        <f t="shared" si="38"/>
        <v>11832.596533333337</v>
      </c>
      <c r="Q329" s="115">
        <f t="shared" si="39"/>
        <v>10649.336880000004</v>
      </c>
    </row>
    <row r="330" spans="2:17" x14ac:dyDescent="0.25">
      <c r="B330" s="120">
        <v>325</v>
      </c>
      <c r="C330" s="109" t="s">
        <v>6465</v>
      </c>
      <c r="D330" s="109">
        <v>1200051420</v>
      </c>
      <c r="E330" s="108" t="s">
        <v>3432</v>
      </c>
      <c r="F330" s="109">
        <v>2010</v>
      </c>
      <c r="G330" s="110">
        <v>44389</v>
      </c>
      <c r="H330" s="109">
        <f t="shared" si="34"/>
        <v>11</v>
      </c>
      <c r="I330" s="109">
        <v>15</v>
      </c>
      <c r="J330" s="111">
        <f t="shared" si="35"/>
        <v>6.3333333333333325E-2</v>
      </c>
      <c r="K330" s="112">
        <v>35811.24</v>
      </c>
      <c r="L330" s="112">
        <v>10299.83</v>
      </c>
      <c r="M330" s="121">
        <v>0.38</v>
      </c>
      <c r="N330" s="112">
        <f t="shared" si="36"/>
        <v>49419.511199999994</v>
      </c>
      <c r="O330" s="112">
        <f t="shared" si="37"/>
        <v>34428.926135999987</v>
      </c>
      <c r="P330" s="114">
        <f t="shared" si="38"/>
        <v>14990.585064000006</v>
      </c>
      <c r="Q330" s="115">
        <f t="shared" si="39"/>
        <v>13491.526557600006</v>
      </c>
    </row>
    <row r="331" spans="2:17" x14ac:dyDescent="0.25">
      <c r="B331" s="120">
        <v>326</v>
      </c>
      <c r="C331" s="109" t="s">
        <v>6465</v>
      </c>
      <c r="D331" s="109">
        <v>1200051400</v>
      </c>
      <c r="E331" s="108" t="s">
        <v>3433</v>
      </c>
      <c r="F331" s="109">
        <v>2010</v>
      </c>
      <c r="G331" s="110">
        <v>44389</v>
      </c>
      <c r="H331" s="109">
        <f t="shared" si="34"/>
        <v>11</v>
      </c>
      <c r="I331" s="109">
        <v>15</v>
      </c>
      <c r="J331" s="111">
        <f t="shared" si="35"/>
        <v>6.3333333333333325E-2</v>
      </c>
      <c r="K331" s="112">
        <v>29171.24</v>
      </c>
      <c r="L331" s="112">
        <v>8390.1200000000008</v>
      </c>
      <c r="M331" s="121">
        <v>0</v>
      </c>
      <c r="N331" s="112">
        <f t="shared" si="36"/>
        <v>29171.24</v>
      </c>
      <c r="O331" s="112">
        <f t="shared" si="37"/>
        <v>20322.630533333329</v>
      </c>
      <c r="P331" s="114">
        <f t="shared" si="38"/>
        <v>8848.6094666666722</v>
      </c>
      <c r="Q331" s="115">
        <f t="shared" si="39"/>
        <v>7963.7485200000056</v>
      </c>
    </row>
    <row r="332" spans="2:17" x14ac:dyDescent="0.25">
      <c r="B332" s="120">
        <v>327</v>
      </c>
      <c r="C332" s="109" t="s">
        <v>6465</v>
      </c>
      <c r="D332" s="109">
        <v>1200051360</v>
      </c>
      <c r="E332" s="108" t="s">
        <v>3434</v>
      </c>
      <c r="F332" s="109">
        <v>2010</v>
      </c>
      <c r="G332" s="110">
        <v>44389</v>
      </c>
      <c r="H332" s="109">
        <f t="shared" si="34"/>
        <v>11</v>
      </c>
      <c r="I332" s="109">
        <v>15</v>
      </c>
      <c r="J332" s="111">
        <f t="shared" si="35"/>
        <v>6.3333333333333325E-2</v>
      </c>
      <c r="K332" s="112">
        <v>28910.41</v>
      </c>
      <c r="L332" s="112">
        <v>8315.11</v>
      </c>
      <c r="M332" s="121">
        <v>0.38</v>
      </c>
      <c r="N332" s="112">
        <f t="shared" si="36"/>
        <v>39896.3658</v>
      </c>
      <c r="O332" s="112">
        <f t="shared" si="37"/>
        <v>27794.468173999994</v>
      </c>
      <c r="P332" s="114">
        <f t="shared" si="38"/>
        <v>12101.897626000005</v>
      </c>
      <c r="Q332" s="115">
        <f t="shared" si="39"/>
        <v>10891.707863400004</v>
      </c>
    </row>
    <row r="333" spans="2:17" x14ac:dyDescent="0.25">
      <c r="B333" s="120">
        <v>328</v>
      </c>
      <c r="C333" s="109" t="s">
        <v>6465</v>
      </c>
      <c r="D333" s="109">
        <v>1200044800</v>
      </c>
      <c r="E333" s="108" t="s">
        <v>3435</v>
      </c>
      <c r="F333" s="109">
        <v>2010</v>
      </c>
      <c r="G333" s="110">
        <v>44389</v>
      </c>
      <c r="H333" s="109">
        <f t="shared" si="34"/>
        <v>11</v>
      </c>
      <c r="I333" s="109">
        <v>15</v>
      </c>
      <c r="J333" s="111">
        <f t="shared" si="35"/>
        <v>6.3333333333333325E-2</v>
      </c>
      <c r="K333" s="112">
        <v>22701.49</v>
      </c>
      <c r="L333" s="112">
        <v>6113.23</v>
      </c>
      <c r="M333" s="121">
        <v>0.38</v>
      </c>
      <c r="N333" s="112">
        <f t="shared" si="36"/>
        <v>31328.056199999999</v>
      </c>
      <c r="O333" s="112">
        <f t="shared" si="37"/>
        <v>21825.212485999997</v>
      </c>
      <c r="P333" s="114">
        <f t="shared" si="38"/>
        <v>9502.8437140000024</v>
      </c>
      <c r="Q333" s="115">
        <f t="shared" si="39"/>
        <v>8552.5593426000032</v>
      </c>
    </row>
    <row r="334" spans="2:17" x14ac:dyDescent="0.25">
      <c r="B334" s="120">
        <v>329</v>
      </c>
      <c r="C334" s="109" t="s">
        <v>6465</v>
      </c>
      <c r="D334" s="109">
        <v>1200055930</v>
      </c>
      <c r="E334" s="108" t="s">
        <v>3436</v>
      </c>
      <c r="F334" s="109">
        <v>2010</v>
      </c>
      <c r="G334" s="110">
        <v>44389</v>
      </c>
      <c r="H334" s="109">
        <f t="shared" si="34"/>
        <v>11</v>
      </c>
      <c r="I334" s="109">
        <v>15</v>
      </c>
      <c r="J334" s="111">
        <f t="shared" si="35"/>
        <v>6.3333333333333325E-2</v>
      </c>
      <c r="K334" s="112">
        <v>12500</v>
      </c>
      <c r="L334" s="112">
        <v>3953.13</v>
      </c>
      <c r="M334" s="121">
        <v>0.38</v>
      </c>
      <c r="N334" s="112">
        <f t="shared" si="36"/>
        <v>17250</v>
      </c>
      <c r="O334" s="112">
        <f t="shared" si="37"/>
        <v>12017.499999999998</v>
      </c>
      <c r="P334" s="114">
        <f t="shared" si="38"/>
        <v>5232.5000000000018</v>
      </c>
      <c r="Q334" s="115">
        <f t="shared" si="39"/>
        <v>4709.2500000000018</v>
      </c>
    </row>
    <row r="335" spans="2:17" x14ac:dyDescent="0.25">
      <c r="B335" s="120">
        <v>330</v>
      </c>
      <c r="C335" s="109" t="s">
        <v>6465</v>
      </c>
      <c r="D335" s="109">
        <v>1200051240</v>
      </c>
      <c r="E335" s="108" t="s">
        <v>3437</v>
      </c>
      <c r="F335" s="109">
        <v>2010</v>
      </c>
      <c r="G335" s="110">
        <v>44389</v>
      </c>
      <c r="H335" s="109">
        <f t="shared" si="34"/>
        <v>11</v>
      </c>
      <c r="I335" s="109">
        <v>15</v>
      </c>
      <c r="J335" s="111">
        <f t="shared" si="35"/>
        <v>6.3333333333333325E-2</v>
      </c>
      <c r="K335" s="112">
        <v>11025.38</v>
      </c>
      <c r="L335" s="112">
        <v>3171.07</v>
      </c>
      <c r="M335" s="113">
        <v>0.05</v>
      </c>
      <c r="N335" s="112">
        <f t="shared" si="36"/>
        <v>11576.648999999999</v>
      </c>
      <c r="O335" s="112">
        <f t="shared" si="37"/>
        <v>8065.0654699999986</v>
      </c>
      <c r="P335" s="114">
        <f t="shared" si="38"/>
        <v>3511.5835300000008</v>
      </c>
      <c r="Q335" s="115">
        <f t="shared" si="39"/>
        <v>3160.425177000001</v>
      </c>
    </row>
    <row r="336" spans="2:17" x14ac:dyDescent="0.25">
      <c r="B336" s="120">
        <v>331</v>
      </c>
      <c r="C336" s="109" t="s">
        <v>6465</v>
      </c>
      <c r="D336" s="109">
        <v>1200063100</v>
      </c>
      <c r="E336" s="108" t="s">
        <v>3438</v>
      </c>
      <c r="F336" s="109">
        <v>2011</v>
      </c>
      <c r="G336" s="110">
        <v>44389</v>
      </c>
      <c r="H336" s="109">
        <f t="shared" si="34"/>
        <v>10</v>
      </c>
      <c r="I336" s="109">
        <v>15</v>
      </c>
      <c r="J336" s="111">
        <f t="shared" si="35"/>
        <v>6.3333333333333325E-2</v>
      </c>
      <c r="K336" s="112">
        <v>575056.43999999994</v>
      </c>
      <c r="L336" s="112">
        <v>220848.74</v>
      </c>
      <c r="M336" s="121">
        <v>0</v>
      </c>
      <c r="N336" s="112">
        <f t="shared" si="36"/>
        <v>575056.43999999994</v>
      </c>
      <c r="O336" s="112">
        <f t="shared" si="37"/>
        <v>364202.41199999995</v>
      </c>
      <c r="P336" s="114">
        <f t="shared" si="38"/>
        <v>210854.02799999999</v>
      </c>
      <c r="Q336" s="115">
        <f t="shared" si="39"/>
        <v>189768.62520000001</v>
      </c>
    </row>
    <row r="337" spans="2:17" x14ac:dyDescent="0.25">
      <c r="B337" s="120">
        <v>332</v>
      </c>
      <c r="C337" s="109" t="s">
        <v>6465</v>
      </c>
      <c r="D337" s="109">
        <v>1200063070</v>
      </c>
      <c r="E337" s="108" t="s">
        <v>3439</v>
      </c>
      <c r="F337" s="109">
        <v>2011</v>
      </c>
      <c r="G337" s="110">
        <v>44389</v>
      </c>
      <c r="H337" s="109">
        <f t="shared" si="34"/>
        <v>10</v>
      </c>
      <c r="I337" s="109">
        <v>15</v>
      </c>
      <c r="J337" s="111">
        <f t="shared" si="35"/>
        <v>6.3333333333333325E-2</v>
      </c>
      <c r="K337" s="112">
        <v>224179.29</v>
      </c>
      <c r="L337" s="112">
        <v>86095.39</v>
      </c>
      <c r="M337" s="121">
        <v>0</v>
      </c>
      <c r="N337" s="112">
        <f t="shared" si="36"/>
        <v>224179.29</v>
      </c>
      <c r="O337" s="112">
        <f t="shared" si="37"/>
        <v>141980.217</v>
      </c>
      <c r="P337" s="114">
        <f t="shared" si="38"/>
        <v>82199.073000000004</v>
      </c>
      <c r="Q337" s="115">
        <f t="shared" si="39"/>
        <v>73979.165700000012</v>
      </c>
    </row>
    <row r="338" spans="2:17" x14ac:dyDescent="0.25">
      <c r="B338" s="120">
        <v>333</v>
      </c>
      <c r="C338" s="109" t="s">
        <v>6465</v>
      </c>
      <c r="D338" s="109">
        <v>1200063080</v>
      </c>
      <c r="E338" s="108" t="s">
        <v>3440</v>
      </c>
      <c r="F338" s="109">
        <v>2011</v>
      </c>
      <c r="G338" s="110">
        <v>44389</v>
      </c>
      <c r="H338" s="109">
        <f t="shared" si="34"/>
        <v>10</v>
      </c>
      <c r="I338" s="109">
        <v>15</v>
      </c>
      <c r="J338" s="111">
        <f t="shared" si="35"/>
        <v>6.3333333333333325E-2</v>
      </c>
      <c r="K338" s="112">
        <v>205214.63</v>
      </c>
      <c r="L338" s="112">
        <v>78812.09</v>
      </c>
      <c r="M338" s="121">
        <v>0</v>
      </c>
      <c r="N338" s="112">
        <f t="shared" si="36"/>
        <v>205214.63</v>
      </c>
      <c r="O338" s="112">
        <f t="shared" si="37"/>
        <v>129969.26566666666</v>
      </c>
      <c r="P338" s="114">
        <f t="shared" si="38"/>
        <v>75245.364333333346</v>
      </c>
      <c r="Q338" s="115">
        <f t="shared" si="39"/>
        <v>67720.827900000018</v>
      </c>
    </row>
    <row r="339" spans="2:17" x14ac:dyDescent="0.25">
      <c r="B339" s="120">
        <v>334</v>
      </c>
      <c r="C339" s="109" t="s">
        <v>6465</v>
      </c>
      <c r="D339" s="109">
        <v>1200063090</v>
      </c>
      <c r="E339" s="108" t="s">
        <v>3438</v>
      </c>
      <c r="F339" s="109">
        <v>2011</v>
      </c>
      <c r="G339" s="110">
        <v>44389</v>
      </c>
      <c r="H339" s="109">
        <f t="shared" si="34"/>
        <v>10</v>
      </c>
      <c r="I339" s="109">
        <v>15</v>
      </c>
      <c r="J339" s="111">
        <f t="shared" si="35"/>
        <v>6.3333333333333325E-2</v>
      </c>
      <c r="K339" s="112">
        <v>205214.63</v>
      </c>
      <c r="L339" s="112">
        <v>78812.09</v>
      </c>
      <c r="M339" s="121">
        <v>0</v>
      </c>
      <c r="N339" s="112">
        <f t="shared" si="36"/>
        <v>205214.63</v>
      </c>
      <c r="O339" s="112">
        <f t="shared" si="37"/>
        <v>129969.26566666666</v>
      </c>
      <c r="P339" s="114">
        <f t="shared" si="38"/>
        <v>75245.364333333346</v>
      </c>
      <c r="Q339" s="115">
        <f t="shared" si="39"/>
        <v>67720.827900000018</v>
      </c>
    </row>
    <row r="340" spans="2:17" x14ac:dyDescent="0.25">
      <c r="B340" s="120">
        <v>335</v>
      </c>
      <c r="C340" s="109" t="s">
        <v>6465</v>
      </c>
      <c r="D340" s="109">
        <v>1200064720</v>
      </c>
      <c r="E340" s="108" t="s">
        <v>3441</v>
      </c>
      <c r="F340" s="109">
        <v>2011</v>
      </c>
      <c r="G340" s="110">
        <v>44389</v>
      </c>
      <c r="H340" s="109">
        <f t="shared" si="34"/>
        <v>10</v>
      </c>
      <c r="I340" s="109">
        <v>15</v>
      </c>
      <c r="J340" s="111">
        <f t="shared" si="35"/>
        <v>6.3333333333333325E-2</v>
      </c>
      <c r="K340" s="112">
        <v>202500</v>
      </c>
      <c r="L340" s="112">
        <v>66965.53</v>
      </c>
      <c r="M340" s="121">
        <v>0.34</v>
      </c>
      <c r="N340" s="112">
        <f t="shared" si="36"/>
        <v>271350</v>
      </c>
      <c r="O340" s="112">
        <f t="shared" si="37"/>
        <v>171855</v>
      </c>
      <c r="P340" s="114">
        <f t="shared" si="38"/>
        <v>99495</v>
      </c>
      <c r="Q340" s="115">
        <f t="shared" si="39"/>
        <v>89545.5</v>
      </c>
    </row>
    <row r="341" spans="2:17" x14ac:dyDescent="0.25">
      <c r="B341" s="120">
        <v>336</v>
      </c>
      <c r="C341" s="109" t="s">
        <v>6465</v>
      </c>
      <c r="D341" s="109">
        <v>1200068720</v>
      </c>
      <c r="E341" s="108" t="s">
        <v>3442</v>
      </c>
      <c r="F341" s="109">
        <v>2011</v>
      </c>
      <c r="G341" s="110">
        <v>44389</v>
      </c>
      <c r="H341" s="109">
        <f t="shared" si="34"/>
        <v>10</v>
      </c>
      <c r="I341" s="109">
        <v>15</v>
      </c>
      <c r="J341" s="111">
        <f t="shared" si="35"/>
        <v>6.3333333333333325E-2</v>
      </c>
      <c r="K341" s="112">
        <v>46167.58</v>
      </c>
      <c r="L341" s="112">
        <v>17634.68</v>
      </c>
      <c r="M341" s="121">
        <v>0</v>
      </c>
      <c r="N341" s="112">
        <f t="shared" si="36"/>
        <v>46167.58</v>
      </c>
      <c r="O341" s="112">
        <f t="shared" si="37"/>
        <v>29239.467333333334</v>
      </c>
      <c r="P341" s="114">
        <f t="shared" si="38"/>
        <v>16928.112666666668</v>
      </c>
      <c r="Q341" s="115">
        <f t="shared" si="39"/>
        <v>15235.301400000002</v>
      </c>
    </row>
    <row r="342" spans="2:17" x14ac:dyDescent="0.25">
      <c r="B342" s="120">
        <v>337</v>
      </c>
      <c r="C342" s="109" t="s">
        <v>6465</v>
      </c>
      <c r="D342" s="109">
        <v>1200069440</v>
      </c>
      <c r="E342" s="108" t="s">
        <v>3443</v>
      </c>
      <c r="F342" s="109">
        <v>2011</v>
      </c>
      <c r="G342" s="110">
        <v>44389</v>
      </c>
      <c r="H342" s="109">
        <f t="shared" si="34"/>
        <v>10</v>
      </c>
      <c r="I342" s="109">
        <v>15</v>
      </c>
      <c r="J342" s="111">
        <f t="shared" si="35"/>
        <v>6.3333333333333325E-2</v>
      </c>
      <c r="K342" s="112">
        <v>10651</v>
      </c>
      <c r="L342" s="112">
        <v>4080.82</v>
      </c>
      <c r="M342" s="121">
        <v>0</v>
      </c>
      <c r="N342" s="112">
        <f t="shared" si="36"/>
        <v>10651</v>
      </c>
      <c r="O342" s="112">
        <f t="shared" si="37"/>
        <v>6745.6333333333332</v>
      </c>
      <c r="P342" s="114">
        <f t="shared" si="38"/>
        <v>3905.3666666666668</v>
      </c>
      <c r="Q342" s="115">
        <f t="shared" si="39"/>
        <v>3514.8300000000004</v>
      </c>
    </row>
    <row r="343" spans="2:17" x14ac:dyDescent="0.25">
      <c r="B343" s="120">
        <v>338</v>
      </c>
      <c r="C343" s="109" t="s">
        <v>6465</v>
      </c>
      <c r="D343" s="109">
        <v>1200074820</v>
      </c>
      <c r="E343" s="108" t="s">
        <v>3444</v>
      </c>
      <c r="F343" s="109">
        <v>2012</v>
      </c>
      <c r="G343" s="110">
        <v>44389</v>
      </c>
      <c r="H343" s="109">
        <f t="shared" si="34"/>
        <v>9</v>
      </c>
      <c r="I343" s="109">
        <v>15</v>
      </c>
      <c r="J343" s="111">
        <f t="shared" si="35"/>
        <v>6.3333333333333325E-2</v>
      </c>
      <c r="K343" s="112">
        <v>321430</v>
      </c>
      <c r="L343" s="112">
        <v>137411.73000000001</v>
      </c>
      <c r="M343" s="121">
        <v>0</v>
      </c>
      <c r="N343" s="112">
        <f t="shared" si="36"/>
        <v>321430</v>
      </c>
      <c r="O343" s="112">
        <f t="shared" si="37"/>
        <v>183215.09999999998</v>
      </c>
      <c r="P343" s="114">
        <f t="shared" si="38"/>
        <v>138214.90000000002</v>
      </c>
      <c r="Q343" s="115">
        <f t="shared" si="39"/>
        <v>124393.41000000002</v>
      </c>
    </row>
    <row r="344" spans="2:17" x14ac:dyDescent="0.25">
      <c r="B344" s="120">
        <v>339</v>
      </c>
      <c r="C344" s="109" t="s">
        <v>6465</v>
      </c>
      <c r="D344" s="109">
        <v>1200074810</v>
      </c>
      <c r="E344" s="108" t="s">
        <v>3445</v>
      </c>
      <c r="F344" s="109">
        <v>2012</v>
      </c>
      <c r="G344" s="110">
        <v>44389</v>
      </c>
      <c r="H344" s="109">
        <f t="shared" si="34"/>
        <v>9</v>
      </c>
      <c r="I344" s="109">
        <v>15</v>
      </c>
      <c r="J344" s="111">
        <f t="shared" si="35"/>
        <v>6.3333333333333325E-2</v>
      </c>
      <c r="K344" s="112">
        <v>178570</v>
      </c>
      <c r="L344" s="112">
        <v>76338.929999999993</v>
      </c>
      <c r="M344" s="121">
        <v>0</v>
      </c>
      <c r="N344" s="112">
        <f t="shared" si="36"/>
        <v>178570</v>
      </c>
      <c r="O344" s="112">
        <f t="shared" si="37"/>
        <v>101784.9</v>
      </c>
      <c r="P344" s="114">
        <f t="shared" si="38"/>
        <v>76785.100000000006</v>
      </c>
      <c r="Q344" s="115">
        <f t="shared" si="39"/>
        <v>69106.590000000011</v>
      </c>
    </row>
    <row r="345" spans="2:17" x14ac:dyDescent="0.25">
      <c r="B345" s="120">
        <v>340</v>
      </c>
      <c r="C345" s="109" t="s">
        <v>6465</v>
      </c>
      <c r="D345" s="109">
        <v>1200074910</v>
      </c>
      <c r="E345" s="108" t="s">
        <v>3446</v>
      </c>
      <c r="F345" s="109">
        <v>2012</v>
      </c>
      <c r="G345" s="110">
        <v>44389</v>
      </c>
      <c r="H345" s="109">
        <f t="shared" si="34"/>
        <v>9</v>
      </c>
      <c r="I345" s="109">
        <v>15</v>
      </c>
      <c r="J345" s="111">
        <f t="shared" si="35"/>
        <v>6.3333333333333325E-2</v>
      </c>
      <c r="K345" s="112">
        <v>35765</v>
      </c>
      <c r="L345" s="112">
        <v>15359.38</v>
      </c>
      <c r="M345" s="121">
        <v>0.3</v>
      </c>
      <c r="N345" s="112">
        <f t="shared" si="36"/>
        <v>46494.5</v>
      </c>
      <c r="O345" s="112">
        <f t="shared" si="37"/>
        <v>26501.864999999998</v>
      </c>
      <c r="P345" s="114">
        <f t="shared" si="38"/>
        <v>19992.635000000002</v>
      </c>
      <c r="Q345" s="115">
        <f t="shared" si="39"/>
        <v>17993.371500000001</v>
      </c>
    </row>
    <row r="346" spans="2:17" x14ac:dyDescent="0.25">
      <c r="B346" s="120">
        <v>341</v>
      </c>
      <c r="C346" s="109" t="s">
        <v>6465</v>
      </c>
      <c r="D346" s="109">
        <v>1200087850</v>
      </c>
      <c r="E346" s="108" t="s">
        <v>3447</v>
      </c>
      <c r="F346" s="109">
        <v>2014</v>
      </c>
      <c r="G346" s="110">
        <v>44389</v>
      </c>
      <c r="H346" s="109">
        <f t="shared" si="34"/>
        <v>7</v>
      </c>
      <c r="I346" s="109">
        <v>10</v>
      </c>
      <c r="J346" s="111">
        <f t="shared" si="35"/>
        <v>9.5000000000000001E-2</v>
      </c>
      <c r="K346" s="112">
        <v>8263792.0999999996</v>
      </c>
      <c r="L346" s="112">
        <v>4548402.78</v>
      </c>
      <c r="M346" s="113">
        <v>0.25</v>
      </c>
      <c r="N346" s="112">
        <f t="shared" si="36"/>
        <v>10329740.125</v>
      </c>
      <c r="O346" s="112">
        <f t="shared" si="37"/>
        <v>6869277.1831250004</v>
      </c>
      <c r="P346" s="114">
        <f t="shared" si="38"/>
        <v>3460462.9418749996</v>
      </c>
      <c r="Q346" s="115">
        <f t="shared" si="39"/>
        <v>3114416.6476874999</v>
      </c>
    </row>
    <row r="347" spans="2:17" x14ac:dyDescent="0.25">
      <c r="B347" s="120">
        <v>342</v>
      </c>
      <c r="C347" s="109" t="s">
        <v>6465</v>
      </c>
      <c r="D347" s="109">
        <v>1200090700</v>
      </c>
      <c r="E347" s="108" t="s">
        <v>3448</v>
      </c>
      <c r="F347" s="109">
        <v>2014</v>
      </c>
      <c r="G347" s="110">
        <v>44389</v>
      </c>
      <c r="H347" s="109">
        <f t="shared" si="34"/>
        <v>7</v>
      </c>
      <c r="I347" s="109">
        <v>15</v>
      </c>
      <c r="J347" s="111">
        <f t="shared" si="35"/>
        <v>6.3333333333333325E-2</v>
      </c>
      <c r="K347" s="112">
        <v>616310.69999999995</v>
      </c>
      <c r="L347" s="112">
        <v>330387.59000000003</v>
      </c>
      <c r="M347" s="121">
        <v>0.08</v>
      </c>
      <c r="N347" s="112">
        <f t="shared" si="36"/>
        <v>665615.55599999998</v>
      </c>
      <c r="O347" s="112">
        <f t="shared" si="37"/>
        <v>295089.56315999996</v>
      </c>
      <c r="P347" s="114">
        <f t="shared" si="38"/>
        <v>370525.99284000002</v>
      </c>
      <c r="Q347" s="115">
        <f t="shared" si="39"/>
        <v>333473.39355600002</v>
      </c>
    </row>
    <row r="348" spans="2:17" x14ac:dyDescent="0.25">
      <c r="B348" s="120">
        <v>343</v>
      </c>
      <c r="C348" s="109" t="s">
        <v>6465</v>
      </c>
      <c r="D348" s="109">
        <v>1200096270</v>
      </c>
      <c r="E348" s="108" t="s">
        <v>3449</v>
      </c>
      <c r="F348" s="109">
        <v>2014</v>
      </c>
      <c r="G348" s="110">
        <v>44389</v>
      </c>
      <c r="H348" s="109">
        <f t="shared" si="34"/>
        <v>7</v>
      </c>
      <c r="I348" s="109">
        <v>15</v>
      </c>
      <c r="J348" s="111">
        <f t="shared" si="35"/>
        <v>6.3333333333333325E-2</v>
      </c>
      <c r="K348" s="112">
        <v>156994</v>
      </c>
      <c r="L348" s="112">
        <v>89608.43</v>
      </c>
      <c r="M348" s="121">
        <v>0.08</v>
      </c>
      <c r="N348" s="112">
        <f t="shared" si="36"/>
        <v>169553.52000000002</v>
      </c>
      <c r="O348" s="112">
        <f t="shared" si="37"/>
        <v>75168.727199999994</v>
      </c>
      <c r="P348" s="114">
        <f t="shared" si="38"/>
        <v>94384.792800000025</v>
      </c>
      <c r="Q348" s="115">
        <f t="shared" si="39"/>
        <v>84946.313520000025</v>
      </c>
    </row>
    <row r="349" spans="2:17" x14ac:dyDescent="0.25">
      <c r="B349" s="120">
        <v>344</v>
      </c>
      <c r="C349" s="109" t="s">
        <v>6465</v>
      </c>
      <c r="D349" s="109">
        <v>1200083900</v>
      </c>
      <c r="E349" s="108" t="s">
        <v>3450</v>
      </c>
      <c r="F349" s="109">
        <v>2014</v>
      </c>
      <c r="G349" s="110">
        <v>44389</v>
      </c>
      <c r="H349" s="109">
        <f t="shared" si="34"/>
        <v>7</v>
      </c>
      <c r="I349" s="109">
        <v>15</v>
      </c>
      <c r="J349" s="111">
        <f t="shared" si="35"/>
        <v>6.3333333333333325E-2</v>
      </c>
      <c r="K349" s="112">
        <v>119700</v>
      </c>
      <c r="L349" s="112">
        <v>76134.929999999993</v>
      </c>
      <c r="M349" s="121">
        <v>0.01</v>
      </c>
      <c r="N349" s="112">
        <f t="shared" si="36"/>
        <v>120897</v>
      </c>
      <c r="O349" s="112">
        <f t="shared" si="37"/>
        <v>53597.669999999991</v>
      </c>
      <c r="P349" s="114">
        <f t="shared" si="38"/>
        <v>67299.330000000016</v>
      </c>
      <c r="Q349" s="115">
        <f t="shared" si="39"/>
        <v>60569.397000000019</v>
      </c>
    </row>
    <row r="350" spans="2:17" x14ac:dyDescent="0.25">
      <c r="B350" s="120">
        <v>345</v>
      </c>
      <c r="C350" s="109" t="s">
        <v>6465</v>
      </c>
      <c r="D350" s="109">
        <v>1200090810</v>
      </c>
      <c r="E350" s="108" t="s">
        <v>3451</v>
      </c>
      <c r="F350" s="109">
        <v>2014</v>
      </c>
      <c r="G350" s="110">
        <v>44389</v>
      </c>
      <c r="H350" s="109">
        <f t="shared" si="34"/>
        <v>7</v>
      </c>
      <c r="I350" s="109">
        <v>15</v>
      </c>
      <c r="J350" s="111">
        <f t="shared" si="35"/>
        <v>6.3333333333333325E-2</v>
      </c>
      <c r="K350" s="112">
        <v>115000</v>
      </c>
      <c r="L350" s="112">
        <v>62866.64</v>
      </c>
      <c r="M350" s="121">
        <v>0.08</v>
      </c>
      <c r="N350" s="112">
        <f t="shared" si="36"/>
        <v>124200.00000000001</v>
      </c>
      <c r="O350" s="112">
        <f t="shared" si="37"/>
        <v>55061.999999999993</v>
      </c>
      <c r="P350" s="114">
        <f t="shared" si="38"/>
        <v>69138.000000000029</v>
      </c>
      <c r="Q350" s="115">
        <f t="shared" si="39"/>
        <v>62224.200000000026</v>
      </c>
    </row>
    <row r="351" spans="2:17" x14ac:dyDescent="0.25">
      <c r="B351" s="120">
        <v>346</v>
      </c>
      <c r="C351" s="109" t="s">
        <v>6465</v>
      </c>
      <c r="D351" s="109">
        <v>1200090820</v>
      </c>
      <c r="E351" s="108" t="s">
        <v>3452</v>
      </c>
      <c r="F351" s="109">
        <v>2014</v>
      </c>
      <c r="G351" s="110">
        <v>44389</v>
      </c>
      <c r="H351" s="109">
        <f t="shared" si="34"/>
        <v>7</v>
      </c>
      <c r="I351" s="109">
        <v>15</v>
      </c>
      <c r="J351" s="111">
        <f t="shared" si="35"/>
        <v>6.3333333333333325E-2</v>
      </c>
      <c r="K351" s="112">
        <v>100000</v>
      </c>
      <c r="L351" s="112">
        <v>54666.64</v>
      </c>
      <c r="M351" s="121">
        <v>0.08</v>
      </c>
      <c r="N351" s="112">
        <f t="shared" si="36"/>
        <v>108000</v>
      </c>
      <c r="O351" s="112">
        <f t="shared" si="37"/>
        <v>47879.999999999993</v>
      </c>
      <c r="P351" s="114">
        <f t="shared" si="38"/>
        <v>60120.000000000007</v>
      </c>
      <c r="Q351" s="115">
        <f t="shared" si="39"/>
        <v>54108.000000000007</v>
      </c>
    </row>
    <row r="352" spans="2:17" x14ac:dyDescent="0.25">
      <c r="B352" s="120">
        <v>347</v>
      </c>
      <c r="C352" s="109" t="s">
        <v>6465</v>
      </c>
      <c r="D352" s="109">
        <v>1200083670</v>
      </c>
      <c r="E352" s="108" t="s">
        <v>3453</v>
      </c>
      <c r="F352" s="109">
        <v>2014</v>
      </c>
      <c r="G352" s="110">
        <v>44389</v>
      </c>
      <c r="H352" s="109">
        <f t="shared" si="34"/>
        <v>7</v>
      </c>
      <c r="I352" s="109">
        <v>15</v>
      </c>
      <c r="J352" s="111">
        <f t="shared" si="35"/>
        <v>6.3333333333333325E-2</v>
      </c>
      <c r="K352" s="112">
        <v>80496</v>
      </c>
      <c r="L352" s="112">
        <v>40986.21</v>
      </c>
      <c r="M352" s="121">
        <v>0.08</v>
      </c>
      <c r="N352" s="112">
        <f t="shared" si="36"/>
        <v>86935.680000000008</v>
      </c>
      <c r="O352" s="112">
        <f t="shared" si="37"/>
        <v>38541.484799999998</v>
      </c>
      <c r="P352" s="114">
        <f t="shared" si="38"/>
        <v>48394.195200000009</v>
      </c>
      <c r="Q352" s="115">
        <f t="shared" si="39"/>
        <v>43554.775680000006</v>
      </c>
    </row>
    <row r="353" spans="2:17" x14ac:dyDescent="0.25">
      <c r="B353" s="120">
        <v>348</v>
      </c>
      <c r="C353" s="109" t="s">
        <v>6465</v>
      </c>
      <c r="D353" s="109">
        <v>1200103940</v>
      </c>
      <c r="E353" s="108" t="s">
        <v>3454</v>
      </c>
      <c r="F353" s="109">
        <v>2015</v>
      </c>
      <c r="G353" s="110">
        <v>44389</v>
      </c>
      <c r="H353" s="109">
        <f t="shared" si="34"/>
        <v>6</v>
      </c>
      <c r="I353" s="109">
        <v>15</v>
      </c>
      <c r="J353" s="111">
        <f t="shared" si="35"/>
        <v>6.3333333333333325E-2</v>
      </c>
      <c r="K353" s="112">
        <v>6233911</v>
      </c>
      <c r="L353" s="112">
        <v>3978612.44</v>
      </c>
      <c r="M353" s="121">
        <v>0</v>
      </c>
      <c r="N353" s="112">
        <f t="shared" si="36"/>
        <v>6233911</v>
      </c>
      <c r="O353" s="112">
        <f t="shared" si="37"/>
        <v>2368886.1799999997</v>
      </c>
      <c r="P353" s="114">
        <f t="shared" si="38"/>
        <v>3865024.8200000003</v>
      </c>
      <c r="Q353" s="115">
        <f t="shared" si="39"/>
        <v>3478522.3380000005</v>
      </c>
    </row>
    <row r="354" spans="2:17" x14ac:dyDescent="0.25">
      <c r="B354" s="120">
        <v>349</v>
      </c>
      <c r="C354" s="109" t="s">
        <v>6465</v>
      </c>
      <c r="D354" s="109">
        <v>1200099230</v>
      </c>
      <c r="E354" s="108" t="s">
        <v>3455</v>
      </c>
      <c r="F354" s="109">
        <v>2015</v>
      </c>
      <c r="G354" s="110">
        <v>44389</v>
      </c>
      <c r="H354" s="109">
        <f t="shared" si="34"/>
        <v>6</v>
      </c>
      <c r="I354" s="109">
        <v>15</v>
      </c>
      <c r="J354" s="111">
        <f t="shared" si="35"/>
        <v>6.3333333333333325E-2</v>
      </c>
      <c r="K354" s="112">
        <v>2507350</v>
      </c>
      <c r="L354" s="112">
        <v>1787285.96</v>
      </c>
      <c r="M354" s="121">
        <v>7.0000000000000007E-2</v>
      </c>
      <c r="N354" s="112">
        <f t="shared" si="36"/>
        <v>2682864.5</v>
      </c>
      <c r="O354" s="112">
        <f t="shared" si="37"/>
        <v>1019488.5099999999</v>
      </c>
      <c r="P354" s="114">
        <f t="shared" si="38"/>
        <v>1663375.9900000002</v>
      </c>
      <c r="Q354" s="115">
        <f t="shared" si="39"/>
        <v>1497038.3910000003</v>
      </c>
    </row>
    <row r="355" spans="2:17" x14ac:dyDescent="0.25">
      <c r="B355" s="120">
        <v>350</v>
      </c>
      <c r="C355" s="109" t="s">
        <v>6465</v>
      </c>
      <c r="D355" s="109">
        <v>1200099240</v>
      </c>
      <c r="E355" s="108" t="s">
        <v>3455</v>
      </c>
      <c r="F355" s="109">
        <v>2015</v>
      </c>
      <c r="G355" s="110">
        <v>44389</v>
      </c>
      <c r="H355" s="109">
        <f t="shared" si="34"/>
        <v>6</v>
      </c>
      <c r="I355" s="109">
        <v>15</v>
      </c>
      <c r="J355" s="111">
        <f t="shared" si="35"/>
        <v>6.3333333333333325E-2</v>
      </c>
      <c r="K355" s="112">
        <v>2507350</v>
      </c>
      <c r="L355" s="112">
        <v>1787285.96</v>
      </c>
      <c r="M355" s="121">
        <v>7.0000000000000007E-2</v>
      </c>
      <c r="N355" s="112">
        <f t="shared" si="36"/>
        <v>2682864.5</v>
      </c>
      <c r="O355" s="112">
        <f t="shared" si="37"/>
        <v>1019488.5099999999</v>
      </c>
      <c r="P355" s="114">
        <f t="shared" si="38"/>
        <v>1663375.9900000002</v>
      </c>
      <c r="Q355" s="115">
        <f t="shared" si="39"/>
        <v>1497038.3910000003</v>
      </c>
    </row>
    <row r="356" spans="2:17" x14ac:dyDescent="0.25">
      <c r="B356" s="120">
        <v>351</v>
      </c>
      <c r="C356" s="109" t="s">
        <v>6465</v>
      </c>
      <c r="D356" s="109">
        <v>1200099220</v>
      </c>
      <c r="E356" s="108" t="s">
        <v>3455</v>
      </c>
      <c r="F356" s="109">
        <v>2015</v>
      </c>
      <c r="G356" s="110">
        <v>44389</v>
      </c>
      <c r="H356" s="109">
        <f t="shared" si="34"/>
        <v>6</v>
      </c>
      <c r="I356" s="109">
        <v>15</v>
      </c>
      <c r="J356" s="111">
        <f t="shared" si="35"/>
        <v>6.3333333333333325E-2</v>
      </c>
      <c r="K356" s="112">
        <v>2507350</v>
      </c>
      <c r="L356" s="112">
        <v>1787285.96</v>
      </c>
      <c r="M356" s="121">
        <v>7.0000000000000007E-2</v>
      </c>
      <c r="N356" s="112">
        <f t="shared" si="36"/>
        <v>2682864.5</v>
      </c>
      <c r="O356" s="112">
        <f t="shared" si="37"/>
        <v>1019488.5099999999</v>
      </c>
      <c r="P356" s="114">
        <f t="shared" si="38"/>
        <v>1663375.9900000002</v>
      </c>
      <c r="Q356" s="115">
        <f t="shared" si="39"/>
        <v>1497038.3910000003</v>
      </c>
    </row>
    <row r="357" spans="2:17" x14ac:dyDescent="0.25">
      <c r="B357" s="120">
        <v>352</v>
      </c>
      <c r="C357" s="109" t="s">
        <v>6465</v>
      </c>
      <c r="D357" s="109">
        <v>1200099250</v>
      </c>
      <c r="E357" s="108" t="s">
        <v>3455</v>
      </c>
      <c r="F357" s="109">
        <v>2015</v>
      </c>
      <c r="G357" s="110">
        <v>44389</v>
      </c>
      <c r="H357" s="109">
        <f t="shared" si="34"/>
        <v>6</v>
      </c>
      <c r="I357" s="109">
        <v>15</v>
      </c>
      <c r="J357" s="111">
        <f t="shared" si="35"/>
        <v>6.3333333333333325E-2</v>
      </c>
      <c r="K357" s="112">
        <v>2507350</v>
      </c>
      <c r="L357" s="112">
        <v>1787285.96</v>
      </c>
      <c r="M357" s="121">
        <v>7.0000000000000007E-2</v>
      </c>
      <c r="N357" s="112">
        <f t="shared" si="36"/>
        <v>2682864.5</v>
      </c>
      <c r="O357" s="112">
        <f t="shared" si="37"/>
        <v>1019488.5099999999</v>
      </c>
      <c r="P357" s="114">
        <f t="shared" si="38"/>
        <v>1663375.9900000002</v>
      </c>
      <c r="Q357" s="115">
        <f t="shared" si="39"/>
        <v>1497038.3910000003</v>
      </c>
    </row>
    <row r="358" spans="2:17" x14ac:dyDescent="0.25">
      <c r="B358" s="120">
        <v>353</v>
      </c>
      <c r="C358" s="109" t="s">
        <v>6465</v>
      </c>
      <c r="D358" s="109">
        <v>1200099200</v>
      </c>
      <c r="E358" s="108" t="s">
        <v>3456</v>
      </c>
      <c r="F358" s="109">
        <v>2015</v>
      </c>
      <c r="G358" s="110">
        <v>44389</v>
      </c>
      <c r="H358" s="109">
        <f t="shared" si="34"/>
        <v>6</v>
      </c>
      <c r="I358" s="109">
        <v>15</v>
      </c>
      <c r="J358" s="111">
        <f t="shared" si="35"/>
        <v>6.3333333333333325E-2</v>
      </c>
      <c r="K358" s="112">
        <v>1844900</v>
      </c>
      <c r="L358" s="112">
        <v>1315079.22</v>
      </c>
      <c r="M358" s="121">
        <v>7.0000000000000007E-2</v>
      </c>
      <c r="N358" s="112">
        <f t="shared" si="36"/>
        <v>1974043</v>
      </c>
      <c r="O358" s="112">
        <f t="shared" si="37"/>
        <v>750136.33999999985</v>
      </c>
      <c r="P358" s="114">
        <f t="shared" si="38"/>
        <v>1223906.6600000001</v>
      </c>
      <c r="Q358" s="115">
        <f t="shared" si="39"/>
        <v>1101515.9940000002</v>
      </c>
    </row>
    <row r="359" spans="2:17" x14ac:dyDescent="0.25">
      <c r="B359" s="120">
        <v>354</v>
      </c>
      <c r="C359" s="109" t="s">
        <v>6465</v>
      </c>
      <c r="D359" s="109">
        <v>1200099900</v>
      </c>
      <c r="E359" s="108" t="s">
        <v>3457</v>
      </c>
      <c r="F359" s="109">
        <v>2015</v>
      </c>
      <c r="G359" s="110">
        <v>44389</v>
      </c>
      <c r="H359" s="109">
        <f t="shared" si="34"/>
        <v>6</v>
      </c>
      <c r="I359" s="109">
        <v>15</v>
      </c>
      <c r="J359" s="111">
        <f t="shared" si="35"/>
        <v>6.3333333333333325E-2</v>
      </c>
      <c r="K359" s="112">
        <v>1462521</v>
      </c>
      <c r="L359" s="112">
        <v>852936.91</v>
      </c>
      <c r="M359" s="121">
        <v>7.0000000000000007E-2</v>
      </c>
      <c r="N359" s="112">
        <f t="shared" si="36"/>
        <v>1564897.4700000002</v>
      </c>
      <c r="O359" s="112">
        <f t="shared" si="37"/>
        <v>594661.03859999997</v>
      </c>
      <c r="P359" s="114">
        <f t="shared" si="38"/>
        <v>970236.43140000023</v>
      </c>
      <c r="Q359" s="115">
        <f t="shared" si="39"/>
        <v>873212.78826000018</v>
      </c>
    </row>
    <row r="360" spans="2:17" x14ac:dyDescent="0.25">
      <c r="B360" s="120">
        <v>355</v>
      </c>
      <c r="C360" s="109" t="s">
        <v>6465</v>
      </c>
      <c r="D360" s="109">
        <v>1200099210</v>
      </c>
      <c r="E360" s="108" t="s">
        <v>3458</v>
      </c>
      <c r="F360" s="109">
        <v>2015</v>
      </c>
      <c r="G360" s="110">
        <v>44389</v>
      </c>
      <c r="H360" s="109">
        <f t="shared" si="34"/>
        <v>6</v>
      </c>
      <c r="I360" s="109">
        <v>15</v>
      </c>
      <c r="J360" s="111">
        <f t="shared" si="35"/>
        <v>6.3333333333333325E-2</v>
      </c>
      <c r="K360" s="112">
        <v>1025700</v>
      </c>
      <c r="L360" s="112">
        <v>731138.14</v>
      </c>
      <c r="M360" s="121">
        <v>7.0000000000000007E-2</v>
      </c>
      <c r="N360" s="112">
        <f t="shared" si="36"/>
        <v>1097499</v>
      </c>
      <c r="O360" s="112">
        <f t="shared" si="37"/>
        <v>417049.61999999994</v>
      </c>
      <c r="P360" s="114">
        <f t="shared" si="38"/>
        <v>680449.38000000012</v>
      </c>
      <c r="Q360" s="115">
        <f t="shared" si="39"/>
        <v>612404.44200000016</v>
      </c>
    </row>
    <row r="361" spans="2:17" x14ac:dyDescent="0.25">
      <c r="B361" s="120">
        <v>356</v>
      </c>
      <c r="C361" s="109" t="s">
        <v>6465</v>
      </c>
      <c r="D361" s="109">
        <v>1200101240</v>
      </c>
      <c r="E361" s="108" t="s">
        <v>3459</v>
      </c>
      <c r="F361" s="109">
        <v>2015</v>
      </c>
      <c r="G361" s="110">
        <v>44389</v>
      </c>
      <c r="H361" s="109">
        <f t="shared" si="34"/>
        <v>6</v>
      </c>
      <c r="I361" s="109">
        <v>15</v>
      </c>
      <c r="J361" s="111">
        <f t="shared" si="35"/>
        <v>6.3333333333333325E-2</v>
      </c>
      <c r="K361" s="112">
        <v>783502.5</v>
      </c>
      <c r="L361" s="112">
        <v>476499.79</v>
      </c>
      <c r="M361" s="121">
        <v>0.16</v>
      </c>
      <c r="N361" s="112">
        <f t="shared" si="36"/>
        <v>908862.89999999991</v>
      </c>
      <c r="O361" s="112">
        <f t="shared" si="37"/>
        <v>345367.90199999994</v>
      </c>
      <c r="P361" s="114">
        <f t="shared" si="38"/>
        <v>563494.99799999991</v>
      </c>
      <c r="Q361" s="115">
        <f t="shared" si="39"/>
        <v>507145.49819999991</v>
      </c>
    </row>
    <row r="362" spans="2:17" x14ac:dyDescent="0.25">
      <c r="B362" s="120">
        <v>357</v>
      </c>
      <c r="C362" s="109" t="s">
        <v>6465</v>
      </c>
      <c r="D362" s="109">
        <v>1200103560</v>
      </c>
      <c r="E362" s="108" t="s">
        <v>3460</v>
      </c>
      <c r="F362" s="109">
        <v>2015</v>
      </c>
      <c r="G362" s="110">
        <v>44389</v>
      </c>
      <c r="H362" s="109">
        <f t="shared" si="34"/>
        <v>6</v>
      </c>
      <c r="I362" s="109">
        <v>15</v>
      </c>
      <c r="J362" s="111">
        <f t="shared" si="35"/>
        <v>6.3333333333333325E-2</v>
      </c>
      <c r="K362" s="112">
        <v>459000</v>
      </c>
      <c r="L362" s="112">
        <v>284833.57</v>
      </c>
      <c r="M362" s="121">
        <v>0</v>
      </c>
      <c r="N362" s="112">
        <f t="shared" si="36"/>
        <v>459000</v>
      </c>
      <c r="O362" s="112">
        <f t="shared" si="37"/>
        <v>174419.99999999997</v>
      </c>
      <c r="P362" s="114">
        <f t="shared" si="38"/>
        <v>284580</v>
      </c>
      <c r="Q362" s="115">
        <f t="shared" si="39"/>
        <v>256122</v>
      </c>
    </row>
    <row r="363" spans="2:17" x14ac:dyDescent="0.25">
      <c r="B363" s="120">
        <v>358</v>
      </c>
      <c r="C363" s="109" t="s">
        <v>6465</v>
      </c>
      <c r="D363" s="109">
        <v>1200103550</v>
      </c>
      <c r="E363" s="108" t="s">
        <v>3461</v>
      </c>
      <c r="F363" s="109">
        <v>2015</v>
      </c>
      <c r="G363" s="110">
        <v>44389</v>
      </c>
      <c r="H363" s="109">
        <f t="shared" si="34"/>
        <v>6</v>
      </c>
      <c r="I363" s="109">
        <v>15</v>
      </c>
      <c r="J363" s="111">
        <f t="shared" si="35"/>
        <v>6.3333333333333325E-2</v>
      </c>
      <c r="K363" s="112">
        <v>31450</v>
      </c>
      <c r="L363" s="112">
        <v>19516.37</v>
      </c>
      <c r="M363" s="121">
        <v>0</v>
      </c>
      <c r="N363" s="112">
        <f t="shared" si="36"/>
        <v>31450</v>
      </c>
      <c r="O363" s="112">
        <f t="shared" si="37"/>
        <v>11950.999999999998</v>
      </c>
      <c r="P363" s="114">
        <f t="shared" si="38"/>
        <v>19499</v>
      </c>
      <c r="Q363" s="115">
        <f t="shared" si="39"/>
        <v>17549.100000000002</v>
      </c>
    </row>
    <row r="364" spans="2:17" x14ac:dyDescent="0.25">
      <c r="B364" s="120">
        <v>359</v>
      </c>
      <c r="C364" s="109" t="s">
        <v>6465</v>
      </c>
      <c r="D364" s="109">
        <v>1200105140</v>
      </c>
      <c r="E364" s="108" t="s">
        <v>3462</v>
      </c>
      <c r="F364" s="109">
        <v>2015</v>
      </c>
      <c r="G364" s="110">
        <v>44389</v>
      </c>
      <c r="H364" s="109">
        <f t="shared" si="34"/>
        <v>6</v>
      </c>
      <c r="I364" s="109">
        <v>15</v>
      </c>
      <c r="J364" s="111">
        <f t="shared" si="35"/>
        <v>6.3333333333333325E-2</v>
      </c>
      <c r="K364" s="112">
        <v>29100</v>
      </c>
      <c r="L364" s="112">
        <v>16165.78</v>
      </c>
      <c r="M364" s="121">
        <v>0</v>
      </c>
      <c r="N364" s="112">
        <f t="shared" si="36"/>
        <v>29100</v>
      </c>
      <c r="O364" s="112">
        <f t="shared" si="37"/>
        <v>11057.999999999998</v>
      </c>
      <c r="P364" s="114">
        <f t="shared" si="38"/>
        <v>18042</v>
      </c>
      <c r="Q364" s="115">
        <f t="shared" si="39"/>
        <v>16237.800000000001</v>
      </c>
    </row>
    <row r="365" spans="2:17" x14ac:dyDescent="0.25">
      <c r="B365" s="120">
        <v>360</v>
      </c>
      <c r="C365" s="109" t="s">
        <v>6465</v>
      </c>
      <c r="D365" s="109">
        <v>1200108970</v>
      </c>
      <c r="E365" s="108" t="s">
        <v>3463</v>
      </c>
      <c r="F365" s="109">
        <v>2016</v>
      </c>
      <c r="G365" s="110">
        <v>44389</v>
      </c>
      <c r="H365" s="109">
        <f t="shared" si="34"/>
        <v>5</v>
      </c>
      <c r="I365" s="109">
        <v>15</v>
      </c>
      <c r="J365" s="111">
        <f t="shared" si="35"/>
        <v>6.3333333333333325E-2</v>
      </c>
      <c r="K365" s="112">
        <v>990738</v>
      </c>
      <c r="L365" s="112">
        <v>649128.36</v>
      </c>
      <c r="M365" s="121">
        <v>0.01</v>
      </c>
      <c r="N365" s="112">
        <f t="shared" si="36"/>
        <v>1000645.38</v>
      </c>
      <c r="O365" s="112">
        <f t="shared" si="37"/>
        <v>316871.03700000001</v>
      </c>
      <c r="P365" s="114">
        <f t="shared" si="38"/>
        <v>683774.34299999999</v>
      </c>
      <c r="Q365" s="115">
        <f t="shared" si="39"/>
        <v>615396.90870000003</v>
      </c>
    </row>
    <row r="366" spans="2:17" x14ac:dyDescent="0.25">
      <c r="B366" s="120">
        <v>361</v>
      </c>
      <c r="C366" s="109" t="s">
        <v>6465</v>
      </c>
      <c r="D366" s="109">
        <v>1200115880</v>
      </c>
      <c r="E366" s="108" t="s">
        <v>3464</v>
      </c>
      <c r="F366" s="109">
        <v>2016</v>
      </c>
      <c r="G366" s="110">
        <v>44389</v>
      </c>
      <c r="H366" s="109">
        <f t="shared" si="34"/>
        <v>5</v>
      </c>
      <c r="I366" s="109">
        <v>15</v>
      </c>
      <c r="J366" s="111">
        <f t="shared" si="35"/>
        <v>6.3333333333333325E-2</v>
      </c>
      <c r="K366" s="112">
        <v>98070</v>
      </c>
      <c r="L366" s="112">
        <v>66207.59</v>
      </c>
      <c r="M366" s="121">
        <v>0.01</v>
      </c>
      <c r="N366" s="112">
        <f t="shared" si="36"/>
        <v>99050.7</v>
      </c>
      <c r="O366" s="112">
        <f t="shared" si="37"/>
        <v>31366.054999999997</v>
      </c>
      <c r="P366" s="114">
        <f t="shared" si="38"/>
        <v>67684.645000000004</v>
      </c>
      <c r="Q366" s="115">
        <f t="shared" si="39"/>
        <v>60916.180500000002</v>
      </c>
    </row>
    <row r="367" spans="2:17" x14ac:dyDescent="0.25">
      <c r="B367" s="120">
        <v>362</v>
      </c>
      <c r="C367" s="109" t="s">
        <v>6465</v>
      </c>
      <c r="D367" s="109">
        <v>1200105440</v>
      </c>
      <c r="E367" s="108" t="s">
        <v>3465</v>
      </c>
      <c r="F367" s="109">
        <v>2016</v>
      </c>
      <c r="G367" s="110">
        <v>44389</v>
      </c>
      <c r="H367" s="109">
        <f t="shared" si="34"/>
        <v>5</v>
      </c>
      <c r="I367" s="109">
        <v>15</v>
      </c>
      <c r="J367" s="111">
        <f t="shared" si="35"/>
        <v>6.3333333333333325E-2</v>
      </c>
      <c r="K367" s="112">
        <v>76475</v>
      </c>
      <c r="L367" s="112">
        <v>49114.41</v>
      </c>
      <c r="M367" s="121">
        <v>0.01</v>
      </c>
      <c r="N367" s="112">
        <f t="shared" si="36"/>
        <v>77239.75</v>
      </c>
      <c r="O367" s="112">
        <f t="shared" si="37"/>
        <v>24459.254166666666</v>
      </c>
      <c r="P367" s="114">
        <f t="shared" si="38"/>
        <v>52780.495833333334</v>
      </c>
      <c r="Q367" s="115">
        <f t="shared" si="39"/>
        <v>47502.446250000001</v>
      </c>
    </row>
    <row r="368" spans="2:17" x14ac:dyDescent="0.25">
      <c r="B368" s="120">
        <v>363</v>
      </c>
      <c r="C368" s="109" t="s">
        <v>6465</v>
      </c>
      <c r="D368" s="109">
        <v>1200115930</v>
      </c>
      <c r="E368" s="108" t="s">
        <v>3466</v>
      </c>
      <c r="F368" s="109">
        <v>2016</v>
      </c>
      <c r="G368" s="110">
        <v>44389</v>
      </c>
      <c r="H368" s="109">
        <f t="shared" si="34"/>
        <v>5</v>
      </c>
      <c r="I368" s="109">
        <v>15</v>
      </c>
      <c r="J368" s="111">
        <f t="shared" si="35"/>
        <v>6.3333333333333325E-2</v>
      </c>
      <c r="K368" s="112">
        <v>74996</v>
      </c>
      <c r="L368" s="112">
        <v>48820.27</v>
      </c>
      <c r="M368" s="121">
        <v>0.01</v>
      </c>
      <c r="N368" s="112">
        <f t="shared" si="36"/>
        <v>75745.960000000006</v>
      </c>
      <c r="O368" s="112">
        <f t="shared" si="37"/>
        <v>23986.220666666668</v>
      </c>
      <c r="P368" s="114">
        <f t="shared" si="38"/>
        <v>51759.739333333338</v>
      </c>
      <c r="Q368" s="115">
        <f t="shared" si="39"/>
        <v>46583.765400000004</v>
      </c>
    </row>
    <row r="369" spans="2:17" x14ac:dyDescent="0.25">
      <c r="B369" s="120">
        <v>364</v>
      </c>
      <c r="C369" s="109" t="s">
        <v>6465</v>
      </c>
      <c r="D369" s="109">
        <v>1200115980</v>
      </c>
      <c r="E369" s="108" t="s">
        <v>3467</v>
      </c>
      <c r="F369" s="109">
        <v>2016</v>
      </c>
      <c r="G369" s="110">
        <v>44389</v>
      </c>
      <c r="H369" s="109">
        <f t="shared" si="34"/>
        <v>5</v>
      </c>
      <c r="I369" s="109">
        <v>15</v>
      </c>
      <c r="J369" s="111">
        <f t="shared" si="35"/>
        <v>6.3333333333333325E-2</v>
      </c>
      <c r="K369" s="112">
        <v>65000</v>
      </c>
      <c r="L369" s="112">
        <v>44413.71</v>
      </c>
      <c r="M369" s="113">
        <v>0.04</v>
      </c>
      <c r="N369" s="112">
        <f t="shared" si="36"/>
        <v>67600</v>
      </c>
      <c r="O369" s="112">
        <f t="shared" si="37"/>
        <v>21406.666666666664</v>
      </c>
      <c r="P369" s="114">
        <f t="shared" si="38"/>
        <v>46193.333333333336</v>
      </c>
      <c r="Q369" s="115">
        <f t="shared" si="39"/>
        <v>41574</v>
      </c>
    </row>
    <row r="370" spans="2:17" x14ac:dyDescent="0.25">
      <c r="B370" s="120">
        <v>365</v>
      </c>
      <c r="C370" s="109" t="s">
        <v>6465</v>
      </c>
      <c r="D370" s="109">
        <v>1200108160</v>
      </c>
      <c r="E370" s="108" t="s">
        <v>3468</v>
      </c>
      <c r="F370" s="109">
        <v>2016</v>
      </c>
      <c r="G370" s="110">
        <v>44389</v>
      </c>
      <c r="H370" s="109">
        <f t="shared" si="34"/>
        <v>5</v>
      </c>
      <c r="I370" s="109">
        <v>15</v>
      </c>
      <c r="J370" s="111">
        <f t="shared" si="35"/>
        <v>6.3333333333333325E-2</v>
      </c>
      <c r="K370" s="112">
        <v>50100</v>
      </c>
      <c r="L370" s="112">
        <v>32276.02</v>
      </c>
      <c r="M370" s="121">
        <v>0.01</v>
      </c>
      <c r="N370" s="112">
        <f t="shared" si="36"/>
        <v>50601</v>
      </c>
      <c r="O370" s="112">
        <f t="shared" si="37"/>
        <v>16023.65</v>
      </c>
      <c r="P370" s="114">
        <f t="shared" si="38"/>
        <v>34577.35</v>
      </c>
      <c r="Q370" s="115">
        <f t="shared" si="39"/>
        <v>31119.614999999998</v>
      </c>
    </row>
    <row r="371" spans="2:17" x14ac:dyDescent="0.25">
      <c r="B371" s="120">
        <v>366</v>
      </c>
      <c r="C371" s="109" t="s">
        <v>6465</v>
      </c>
      <c r="D371" s="109">
        <v>1200115870</v>
      </c>
      <c r="E371" s="108" t="s">
        <v>3469</v>
      </c>
      <c r="F371" s="109">
        <v>2016</v>
      </c>
      <c r="G371" s="110">
        <v>44389</v>
      </c>
      <c r="H371" s="109">
        <f t="shared" si="34"/>
        <v>5</v>
      </c>
      <c r="I371" s="109">
        <v>15</v>
      </c>
      <c r="J371" s="111">
        <f t="shared" si="35"/>
        <v>6.3333333333333325E-2</v>
      </c>
      <c r="K371" s="112">
        <v>47505</v>
      </c>
      <c r="L371" s="112">
        <v>31087.45</v>
      </c>
      <c r="M371" s="121">
        <v>0.01</v>
      </c>
      <c r="N371" s="112">
        <f t="shared" si="36"/>
        <v>47980.05</v>
      </c>
      <c r="O371" s="112">
        <f t="shared" si="37"/>
        <v>15193.682500000001</v>
      </c>
      <c r="P371" s="114">
        <f t="shared" si="38"/>
        <v>32786.3675</v>
      </c>
      <c r="Q371" s="115">
        <f t="shared" si="39"/>
        <v>29507.730750000002</v>
      </c>
    </row>
    <row r="372" spans="2:17" x14ac:dyDescent="0.25">
      <c r="B372" s="120">
        <v>367</v>
      </c>
      <c r="C372" s="109" t="s">
        <v>6465</v>
      </c>
      <c r="D372" s="109">
        <v>1200115920</v>
      </c>
      <c r="E372" s="108" t="s">
        <v>3470</v>
      </c>
      <c r="F372" s="109">
        <v>2016</v>
      </c>
      <c r="G372" s="110">
        <v>44389</v>
      </c>
      <c r="H372" s="109">
        <f t="shared" si="34"/>
        <v>5</v>
      </c>
      <c r="I372" s="109">
        <v>15</v>
      </c>
      <c r="J372" s="111">
        <f t="shared" si="35"/>
        <v>6.3333333333333325E-2</v>
      </c>
      <c r="K372" s="112">
        <v>16100</v>
      </c>
      <c r="L372" s="112">
        <v>10507.04</v>
      </c>
      <c r="M372" s="121">
        <v>0.01</v>
      </c>
      <c r="N372" s="112">
        <f t="shared" si="36"/>
        <v>16261</v>
      </c>
      <c r="O372" s="112">
        <f t="shared" si="37"/>
        <v>5149.3166666666666</v>
      </c>
      <c r="P372" s="114">
        <f t="shared" si="38"/>
        <v>11111.683333333334</v>
      </c>
      <c r="Q372" s="115">
        <f t="shared" si="39"/>
        <v>10000.515000000001</v>
      </c>
    </row>
    <row r="373" spans="2:17" x14ac:dyDescent="0.25">
      <c r="B373" s="120">
        <v>368</v>
      </c>
      <c r="C373" s="109" t="s">
        <v>6465</v>
      </c>
      <c r="D373" s="109">
        <v>1200128270</v>
      </c>
      <c r="E373" s="108" t="s">
        <v>3471</v>
      </c>
      <c r="F373" s="109">
        <v>2017</v>
      </c>
      <c r="G373" s="110">
        <v>44389</v>
      </c>
      <c r="H373" s="109">
        <f t="shared" si="34"/>
        <v>4</v>
      </c>
      <c r="I373" s="109">
        <v>15</v>
      </c>
      <c r="J373" s="111">
        <f t="shared" si="35"/>
        <v>6.3333333333333325E-2</v>
      </c>
      <c r="K373" s="112">
        <v>804079</v>
      </c>
      <c r="L373" s="112">
        <v>525482.87</v>
      </c>
      <c r="M373" s="121">
        <v>0.04</v>
      </c>
      <c r="N373" s="112">
        <f t="shared" si="36"/>
        <v>836242.16</v>
      </c>
      <c r="O373" s="112">
        <f t="shared" si="37"/>
        <v>211848.01386666665</v>
      </c>
      <c r="P373" s="114">
        <f t="shared" si="38"/>
        <v>624394.14613333344</v>
      </c>
      <c r="Q373" s="115">
        <f t="shared" si="39"/>
        <v>561954.73152000015</v>
      </c>
    </row>
    <row r="374" spans="2:17" x14ac:dyDescent="0.25">
      <c r="B374" s="120">
        <v>369</v>
      </c>
      <c r="C374" s="109" t="s">
        <v>6465</v>
      </c>
      <c r="D374" s="109">
        <v>1200123650</v>
      </c>
      <c r="E374" s="108" t="s">
        <v>3472</v>
      </c>
      <c r="F374" s="109">
        <v>2017</v>
      </c>
      <c r="G374" s="110">
        <v>44389</v>
      </c>
      <c r="H374" s="109">
        <f t="shared" si="34"/>
        <v>4</v>
      </c>
      <c r="I374" s="109">
        <v>15</v>
      </c>
      <c r="J374" s="111">
        <f t="shared" si="35"/>
        <v>6.3333333333333325E-2</v>
      </c>
      <c r="K374" s="112">
        <v>364020</v>
      </c>
      <c r="L374" s="112">
        <v>259434.89</v>
      </c>
      <c r="M374" s="121">
        <v>0.03</v>
      </c>
      <c r="N374" s="112">
        <f t="shared" si="36"/>
        <v>374940.60000000003</v>
      </c>
      <c r="O374" s="112">
        <f t="shared" si="37"/>
        <v>94984.95199999999</v>
      </c>
      <c r="P374" s="114">
        <f t="shared" si="38"/>
        <v>279955.64800000004</v>
      </c>
      <c r="Q374" s="115">
        <f t="shared" si="39"/>
        <v>251960.08320000005</v>
      </c>
    </row>
    <row r="375" spans="2:17" x14ac:dyDescent="0.25">
      <c r="B375" s="120">
        <v>370</v>
      </c>
      <c r="C375" s="109" t="s">
        <v>6465</v>
      </c>
      <c r="D375" s="109">
        <v>1200123640</v>
      </c>
      <c r="E375" s="108" t="s">
        <v>3472</v>
      </c>
      <c r="F375" s="109">
        <v>2017</v>
      </c>
      <c r="G375" s="110">
        <v>44389</v>
      </c>
      <c r="H375" s="109">
        <f t="shared" si="34"/>
        <v>4</v>
      </c>
      <c r="I375" s="109">
        <v>15</v>
      </c>
      <c r="J375" s="111">
        <f t="shared" si="35"/>
        <v>6.3333333333333325E-2</v>
      </c>
      <c r="K375" s="112">
        <v>336400</v>
      </c>
      <c r="L375" s="112">
        <v>240004.36</v>
      </c>
      <c r="M375" s="121">
        <v>0.03</v>
      </c>
      <c r="N375" s="112">
        <f t="shared" si="36"/>
        <v>346492</v>
      </c>
      <c r="O375" s="112">
        <f t="shared" si="37"/>
        <v>87777.973333333328</v>
      </c>
      <c r="P375" s="114">
        <f t="shared" si="38"/>
        <v>258714.02666666667</v>
      </c>
      <c r="Q375" s="115">
        <f t="shared" si="39"/>
        <v>232842.62400000001</v>
      </c>
    </row>
    <row r="376" spans="2:17" x14ac:dyDescent="0.25">
      <c r="B376" s="120">
        <v>371</v>
      </c>
      <c r="C376" s="109" t="s">
        <v>6465</v>
      </c>
      <c r="D376" s="109">
        <v>1200127960</v>
      </c>
      <c r="E376" s="108" t="s">
        <v>3473</v>
      </c>
      <c r="F376" s="109">
        <v>2017</v>
      </c>
      <c r="G376" s="110">
        <v>44389</v>
      </c>
      <c r="H376" s="109">
        <f t="shared" si="34"/>
        <v>4</v>
      </c>
      <c r="I376" s="109">
        <v>15</v>
      </c>
      <c r="J376" s="111">
        <f t="shared" si="35"/>
        <v>6.3333333333333325E-2</v>
      </c>
      <c r="K376" s="112">
        <v>307120</v>
      </c>
      <c r="L376" s="112">
        <v>221743.45</v>
      </c>
      <c r="M376" s="121">
        <v>0.04</v>
      </c>
      <c r="N376" s="112">
        <f t="shared" si="36"/>
        <v>319404.79999999999</v>
      </c>
      <c r="O376" s="112">
        <f t="shared" si="37"/>
        <v>80915.882666666657</v>
      </c>
      <c r="P376" s="114">
        <f t="shared" si="38"/>
        <v>238488.91733333335</v>
      </c>
      <c r="Q376" s="115">
        <f t="shared" si="39"/>
        <v>214640.02560000002</v>
      </c>
    </row>
    <row r="377" spans="2:17" x14ac:dyDescent="0.25">
      <c r="B377" s="120">
        <v>372</v>
      </c>
      <c r="C377" s="109" t="s">
        <v>6465</v>
      </c>
      <c r="D377" s="109">
        <v>1200125190</v>
      </c>
      <c r="E377" s="108" t="s">
        <v>3474</v>
      </c>
      <c r="F377" s="109">
        <v>2017</v>
      </c>
      <c r="G377" s="110">
        <v>44389</v>
      </c>
      <c r="H377" s="109">
        <f t="shared" si="34"/>
        <v>4</v>
      </c>
      <c r="I377" s="109">
        <v>15</v>
      </c>
      <c r="J377" s="111">
        <f t="shared" si="35"/>
        <v>6.3333333333333325E-2</v>
      </c>
      <c r="K377" s="112">
        <v>221000</v>
      </c>
      <c r="L377" s="112">
        <v>156940.29</v>
      </c>
      <c r="M377" s="121">
        <v>0.04</v>
      </c>
      <c r="N377" s="112">
        <f t="shared" si="36"/>
        <v>229840</v>
      </c>
      <c r="O377" s="112">
        <f t="shared" si="37"/>
        <v>58226.133333333324</v>
      </c>
      <c r="P377" s="114">
        <f t="shared" si="38"/>
        <v>171613.86666666667</v>
      </c>
      <c r="Q377" s="115">
        <f t="shared" si="39"/>
        <v>154452.48000000001</v>
      </c>
    </row>
    <row r="378" spans="2:17" x14ac:dyDescent="0.25">
      <c r="B378" s="120">
        <v>373</v>
      </c>
      <c r="C378" s="109" t="s">
        <v>6465</v>
      </c>
      <c r="D378" s="109">
        <v>1200125200</v>
      </c>
      <c r="E378" s="108" t="s">
        <v>3475</v>
      </c>
      <c r="F378" s="109">
        <v>2017</v>
      </c>
      <c r="G378" s="110">
        <v>44389</v>
      </c>
      <c r="H378" s="109">
        <f t="shared" si="34"/>
        <v>4</v>
      </c>
      <c r="I378" s="109">
        <v>15</v>
      </c>
      <c r="J378" s="111">
        <f t="shared" si="35"/>
        <v>6.3333333333333325E-2</v>
      </c>
      <c r="K378" s="112">
        <v>201000</v>
      </c>
      <c r="L378" s="112">
        <v>142737.54</v>
      </c>
      <c r="M378" s="121">
        <v>0.04</v>
      </c>
      <c r="N378" s="112">
        <f t="shared" si="36"/>
        <v>209040</v>
      </c>
      <c r="O378" s="112">
        <f t="shared" si="37"/>
        <v>52956.799999999996</v>
      </c>
      <c r="P378" s="114">
        <f t="shared" si="38"/>
        <v>156083.20000000001</v>
      </c>
      <c r="Q378" s="115">
        <f t="shared" si="39"/>
        <v>140474.88</v>
      </c>
    </row>
    <row r="379" spans="2:17" x14ac:dyDescent="0.25">
      <c r="B379" s="120">
        <v>374</v>
      </c>
      <c r="C379" s="109" t="s">
        <v>6465</v>
      </c>
      <c r="D379" s="109">
        <v>1200140460</v>
      </c>
      <c r="E379" s="108" t="s">
        <v>3476</v>
      </c>
      <c r="F379" s="109">
        <v>2018</v>
      </c>
      <c r="G379" s="110">
        <v>44389</v>
      </c>
      <c r="H379" s="109">
        <f t="shared" si="34"/>
        <v>3</v>
      </c>
      <c r="I379" s="109">
        <v>15</v>
      </c>
      <c r="J379" s="111">
        <f t="shared" si="35"/>
        <v>6.3333333333333325E-2</v>
      </c>
      <c r="K379" s="112">
        <v>897660</v>
      </c>
      <c r="L379" s="112">
        <v>738632.28</v>
      </c>
      <c r="M379" s="121">
        <v>0.02</v>
      </c>
      <c r="N379" s="112">
        <f t="shared" si="36"/>
        <v>915613.20000000007</v>
      </c>
      <c r="O379" s="112">
        <f t="shared" si="37"/>
        <v>173966.508</v>
      </c>
      <c r="P379" s="114">
        <f t="shared" si="38"/>
        <v>741646.69200000004</v>
      </c>
      <c r="Q379" s="115">
        <f t="shared" si="39"/>
        <v>667482.02280000004</v>
      </c>
    </row>
    <row r="380" spans="2:17" x14ac:dyDescent="0.25">
      <c r="B380" s="120">
        <v>375</v>
      </c>
      <c r="C380" s="109" t="s">
        <v>6465</v>
      </c>
      <c r="D380" s="109">
        <v>1200140850</v>
      </c>
      <c r="E380" s="108" t="s">
        <v>3477</v>
      </c>
      <c r="F380" s="109">
        <v>2018</v>
      </c>
      <c r="G380" s="110">
        <v>44389</v>
      </c>
      <c r="H380" s="109">
        <f t="shared" si="34"/>
        <v>3</v>
      </c>
      <c r="I380" s="109">
        <v>15</v>
      </c>
      <c r="J380" s="111">
        <f t="shared" si="35"/>
        <v>6.3333333333333325E-2</v>
      </c>
      <c r="K380" s="112">
        <v>483525</v>
      </c>
      <c r="L380" s="112">
        <v>390440.89</v>
      </c>
      <c r="M380" s="121">
        <v>7.0000000000000007E-2</v>
      </c>
      <c r="N380" s="112">
        <f t="shared" si="36"/>
        <v>517371.75000000006</v>
      </c>
      <c r="O380" s="112">
        <f t="shared" si="37"/>
        <v>98300.632499999992</v>
      </c>
      <c r="P380" s="114">
        <f t="shared" si="38"/>
        <v>419071.11750000005</v>
      </c>
      <c r="Q380" s="115">
        <f t="shared" si="39"/>
        <v>377164.00575000007</v>
      </c>
    </row>
    <row r="381" spans="2:17" x14ac:dyDescent="0.25">
      <c r="B381" s="120">
        <v>376</v>
      </c>
      <c r="C381" s="109" t="s">
        <v>6465</v>
      </c>
      <c r="D381" s="109">
        <v>1200141120</v>
      </c>
      <c r="E381" s="108" t="s">
        <v>3478</v>
      </c>
      <c r="F381" s="109">
        <v>2018</v>
      </c>
      <c r="G381" s="110">
        <v>44389</v>
      </c>
      <c r="H381" s="109">
        <f t="shared" si="34"/>
        <v>3</v>
      </c>
      <c r="I381" s="109">
        <v>15</v>
      </c>
      <c r="J381" s="111">
        <f t="shared" si="35"/>
        <v>6.3333333333333325E-2</v>
      </c>
      <c r="K381" s="112">
        <v>454280</v>
      </c>
      <c r="L381" s="112">
        <v>366245.1</v>
      </c>
      <c r="M381" s="121">
        <v>0.02</v>
      </c>
      <c r="N381" s="112">
        <f t="shared" si="36"/>
        <v>463365.60000000003</v>
      </c>
      <c r="O381" s="112">
        <f t="shared" si="37"/>
        <v>88039.463999999993</v>
      </c>
      <c r="P381" s="114">
        <f t="shared" si="38"/>
        <v>375326.13600000006</v>
      </c>
      <c r="Q381" s="115">
        <f t="shared" si="39"/>
        <v>337793.52240000007</v>
      </c>
    </row>
    <row r="382" spans="2:17" x14ac:dyDescent="0.25">
      <c r="B382" s="120">
        <v>377</v>
      </c>
      <c r="C382" s="109" t="s">
        <v>6465</v>
      </c>
      <c r="D382" s="109">
        <v>1200142440</v>
      </c>
      <c r="E382" s="108" t="s">
        <v>3479</v>
      </c>
      <c r="F382" s="109">
        <v>2018</v>
      </c>
      <c r="G382" s="110">
        <v>44389</v>
      </c>
      <c r="H382" s="109">
        <f t="shared" si="34"/>
        <v>3</v>
      </c>
      <c r="I382" s="109">
        <v>15</v>
      </c>
      <c r="J382" s="111">
        <f t="shared" si="35"/>
        <v>6.3333333333333325E-2</v>
      </c>
      <c r="K382" s="112">
        <v>258825</v>
      </c>
      <c r="L382" s="112">
        <v>207721.85</v>
      </c>
      <c r="M382" s="121">
        <v>0.02</v>
      </c>
      <c r="N382" s="112">
        <f t="shared" si="36"/>
        <v>264001.5</v>
      </c>
      <c r="O382" s="112">
        <f t="shared" si="37"/>
        <v>50160.284999999996</v>
      </c>
      <c r="P382" s="114">
        <f t="shared" si="38"/>
        <v>213841.215</v>
      </c>
      <c r="Q382" s="115">
        <f t="shared" si="39"/>
        <v>192457.09349999999</v>
      </c>
    </row>
    <row r="383" spans="2:17" x14ac:dyDescent="0.25">
      <c r="B383" s="120">
        <v>378</v>
      </c>
      <c r="C383" s="109" t="s">
        <v>6465</v>
      </c>
      <c r="D383" s="109">
        <v>1200141930</v>
      </c>
      <c r="E383" s="108" t="s">
        <v>3480</v>
      </c>
      <c r="F383" s="109">
        <v>2018</v>
      </c>
      <c r="G383" s="110">
        <v>44389</v>
      </c>
      <c r="H383" s="109">
        <f t="shared" si="34"/>
        <v>3</v>
      </c>
      <c r="I383" s="109">
        <v>15</v>
      </c>
      <c r="J383" s="111">
        <f t="shared" si="35"/>
        <v>6.3333333333333325E-2</v>
      </c>
      <c r="K383" s="112">
        <v>171573</v>
      </c>
      <c r="L383" s="112">
        <v>137195.73000000001</v>
      </c>
      <c r="M383" s="121">
        <v>0.09</v>
      </c>
      <c r="N383" s="112">
        <f t="shared" si="36"/>
        <v>187014.57</v>
      </c>
      <c r="O383" s="112">
        <f t="shared" si="37"/>
        <v>35532.768299999996</v>
      </c>
      <c r="P383" s="114">
        <f t="shared" si="38"/>
        <v>151481.80170000001</v>
      </c>
      <c r="Q383" s="115">
        <f t="shared" si="39"/>
        <v>136333.62153</v>
      </c>
    </row>
    <row r="384" spans="2:17" x14ac:dyDescent="0.25">
      <c r="B384" s="120">
        <v>379</v>
      </c>
      <c r="C384" s="109" t="s">
        <v>6465</v>
      </c>
      <c r="D384" s="109">
        <v>1200144660</v>
      </c>
      <c r="E384" s="108" t="s">
        <v>3481</v>
      </c>
      <c r="F384" s="109">
        <v>2018</v>
      </c>
      <c r="G384" s="110">
        <v>44389</v>
      </c>
      <c r="H384" s="109">
        <f t="shared" si="34"/>
        <v>3</v>
      </c>
      <c r="I384" s="109">
        <v>15</v>
      </c>
      <c r="J384" s="111">
        <f t="shared" si="35"/>
        <v>6.3333333333333325E-2</v>
      </c>
      <c r="K384" s="112">
        <v>165000</v>
      </c>
      <c r="L384" s="112">
        <v>136128.75</v>
      </c>
      <c r="M384" s="121">
        <v>7.0000000000000007E-2</v>
      </c>
      <c r="N384" s="112">
        <f t="shared" si="36"/>
        <v>176550</v>
      </c>
      <c r="O384" s="112">
        <f t="shared" si="37"/>
        <v>33544.499999999993</v>
      </c>
      <c r="P384" s="114">
        <f t="shared" si="38"/>
        <v>143005.5</v>
      </c>
      <c r="Q384" s="115">
        <f t="shared" si="39"/>
        <v>128704.95</v>
      </c>
    </row>
    <row r="385" spans="2:17" x14ac:dyDescent="0.25">
      <c r="B385" s="120">
        <v>380</v>
      </c>
      <c r="C385" s="109" t="s">
        <v>6465</v>
      </c>
      <c r="D385" s="109">
        <v>1200144680</v>
      </c>
      <c r="E385" s="108" t="s">
        <v>3481</v>
      </c>
      <c r="F385" s="109">
        <v>2018</v>
      </c>
      <c r="G385" s="110">
        <v>44389</v>
      </c>
      <c r="H385" s="109">
        <f t="shared" si="34"/>
        <v>3</v>
      </c>
      <c r="I385" s="109">
        <v>15</v>
      </c>
      <c r="J385" s="111">
        <f t="shared" si="35"/>
        <v>6.3333333333333325E-2</v>
      </c>
      <c r="K385" s="112">
        <v>165000</v>
      </c>
      <c r="L385" s="112">
        <v>136128.75</v>
      </c>
      <c r="M385" s="121">
        <v>7.0000000000000007E-2</v>
      </c>
      <c r="N385" s="112">
        <f t="shared" si="36"/>
        <v>176550</v>
      </c>
      <c r="O385" s="112">
        <f t="shared" si="37"/>
        <v>33544.499999999993</v>
      </c>
      <c r="P385" s="114">
        <f t="shared" si="38"/>
        <v>143005.5</v>
      </c>
      <c r="Q385" s="115">
        <f t="shared" si="39"/>
        <v>128704.95</v>
      </c>
    </row>
    <row r="386" spans="2:17" x14ac:dyDescent="0.25">
      <c r="B386" s="120">
        <v>381</v>
      </c>
      <c r="C386" s="109" t="s">
        <v>6465</v>
      </c>
      <c r="D386" s="109">
        <v>1200144670</v>
      </c>
      <c r="E386" s="108" t="s">
        <v>3481</v>
      </c>
      <c r="F386" s="109">
        <v>2018</v>
      </c>
      <c r="G386" s="110">
        <v>44389</v>
      </c>
      <c r="H386" s="109">
        <f t="shared" si="34"/>
        <v>3</v>
      </c>
      <c r="I386" s="109">
        <v>15</v>
      </c>
      <c r="J386" s="111">
        <f t="shared" si="35"/>
        <v>6.3333333333333325E-2</v>
      </c>
      <c r="K386" s="112">
        <v>165000</v>
      </c>
      <c r="L386" s="112">
        <v>136128.75</v>
      </c>
      <c r="M386" s="121">
        <v>7.0000000000000007E-2</v>
      </c>
      <c r="N386" s="112">
        <f t="shared" si="36"/>
        <v>176550</v>
      </c>
      <c r="O386" s="112">
        <f t="shared" si="37"/>
        <v>33544.499999999993</v>
      </c>
      <c r="P386" s="114">
        <f t="shared" si="38"/>
        <v>143005.5</v>
      </c>
      <c r="Q386" s="115">
        <f t="shared" si="39"/>
        <v>128704.95</v>
      </c>
    </row>
    <row r="387" spans="2:17" x14ac:dyDescent="0.25">
      <c r="B387" s="120">
        <v>382</v>
      </c>
      <c r="C387" s="109" t="s">
        <v>6465</v>
      </c>
      <c r="D387" s="109">
        <v>1200144640</v>
      </c>
      <c r="E387" s="108" t="s">
        <v>3481</v>
      </c>
      <c r="F387" s="109">
        <v>2018</v>
      </c>
      <c r="G387" s="110">
        <v>44389</v>
      </c>
      <c r="H387" s="109">
        <f t="shared" si="34"/>
        <v>3</v>
      </c>
      <c r="I387" s="109">
        <v>15</v>
      </c>
      <c r="J387" s="111">
        <f t="shared" si="35"/>
        <v>6.3333333333333325E-2</v>
      </c>
      <c r="K387" s="112">
        <v>165000</v>
      </c>
      <c r="L387" s="112">
        <v>136128.75</v>
      </c>
      <c r="M387" s="121">
        <v>7.0000000000000007E-2</v>
      </c>
      <c r="N387" s="112">
        <f t="shared" si="36"/>
        <v>176550</v>
      </c>
      <c r="O387" s="112">
        <f t="shared" si="37"/>
        <v>33544.499999999993</v>
      </c>
      <c r="P387" s="114">
        <f t="shared" si="38"/>
        <v>143005.5</v>
      </c>
      <c r="Q387" s="115">
        <f t="shared" si="39"/>
        <v>128704.95</v>
      </c>
    </row>
    <row r="388" spans="2:17" x14ac:dyDescent="0.25">
      <c r="B388" s="120">
        <v>383</v>
      </c>
      <c r="C388" s="109" t="s">
        <v>6465</v>
      </c>
      <c r="D388" s="109">
        <v>1200144700</v>
      </c>
      <c r="E388" s="108" t="s">
        <v>3481</v>
      </c>
      <c r="F388" s="109">
        <v>2018</v>
      </c>
      <c r="G388" s="110">
        <v>44389</v>
      </c>
      <c r="H388" s="109">
        <f t="shared" si="34"/>
        <v>3</v>
      </c>
      <c r="I388" s="109">
        <v>15</v>
      </c>
      <c r="J388" s="111">
        <f t="shared" si="35"/>
        <v>6.3333333333333325E-2</v>
      </c>
      <c r="K388" s="112">
        <v>165000</v>
      </c>
      <c r="L388" s="112">
        <v>136128.75</v>
      </c>
      <c r="M388" s="121">
        <v>7.0000000000000007E-2</v>
      </c>
      <c r="N388" s="112">
        <f t="shared" si="36"/>
        <v>176550</v>
      </c>
      <c r="O388" s="112">
        <f t="shared" si="37"/>
        <v>33544.499999999993</v>
      </c>
      <c r="P388" s="114">
        <f t="shared" si="38"/>
        <v>143005.5</v>
      </c>
      <c r="Q388" s="115">
        <f t="shared" si="39"/>
        <v>128704.95</v>
      </c>
    </row>
    <row r="389" spans="2:17" x14ac:dyDescent="0.25">
      <c r="B389" s="120">
        <v>384</v>
      </c>
      <c r="C389" s="109" t="s">
        <v>6465</v>
      </c>
      <c r="D389" s="109">
        <v>1200144690</v>
      </c>
      <c r="E389" s="108" t="s">
        <v>3481</v>
      </c>
      <c r="F389" s="109">
        <v>2018</v>
      </c>
      <c r="G389" s="110">
        <v>44389</v>
      </c>
      <c r="H389" s="109">
        <f t="shared" si="34"/>
        <v>3</v>
      </c>
      <c r="I389" s="109">
        <v>15</v>
      </c>
      <c r="J389" s="111">
        <f t="shared" si="35"/>
        <v>6.3333333333333325E-2</v>
      </c>
      <c r="K389" s="112">
        <v>165000</v>
      </c>
      <c r="L389" s="112">
        <v>136128.75</v>
      </c>
      <c r="M389" s="121">
        <v>7.0000000000000007E-2</v>
      </c>
      <c r="N389" s="112">
        <f t="shared" si="36"/>
        <v>176550</v>
      </c>
      <c r="O389" s="112">
        <f t="shared" si="37"/>
        <v>33544.499999999993</v>
      </c>
      <c r="P389" s="114">
        <f t="shared" si="38"/>
        <v>143005.5</v>
      </c>
      <c r="Q389" s="115">
        <f t="shared" si="39"/>
        <v>128704.95</v>
      </c>
    </row>
    <row r="390" spans="2:17" x14ac:dyDescent="0.25">
      <c r="B390" s="120">
        <v>385</v>
      </c>
      <c r="C390" s="109" t="s">
        <v>6465</v>
      </c>
      <c r="D390" s="109">
        <v>1200144650</v>
      </c>
      <c r="E390" s="108" t="s">
        <v>3481</v>
      </c>
      <c r="F390" s="109">
        <v>2018</v>
      </c>
      <c r="G390" s="110">
        <v>44389</v>
      </c>
      <c r="H390" s="109">
        <f t="shared" ref="H390:H453" si="40">YEAR(G390)-F390</f>
        <v>3</v>
      </c>
      <c r="I390" s="109">
        <v>15</v>
      </c>
      <c r="J390" s="111">
        <f t="shared" ref="J390:J453" si="41">(95/I390/100)</f>
        <v>6.3333333333333325E-2</v>
      </c>
      <c r="K390" s="112">
        <v>165000</v>
      </c>
      <c r="L390" s="112">
        <v>136128.75</v>
      </c>
      <c r="M390" s="121">
        <v>7.0000000000000007E-2</v>
      </c>
      <c r="N390" s="112">
        <f t="shared" ref="N390:N453" si="42">K390*(1+M390)</f>
        <v>176550</v>
      </c>
      <c r="O390" s="112">
        <f t="shared" ref="O390:O453" si="43">H390*J390*N390</f>
        <v>33544.499999999993</v>
      </c>
      <c r="P390" s="114">
        <f t="shared" si="38"/>
        <v>143005.5</v>
      </c>
      <c r="Q390" s="115">
        <f t="shared" si="39"/>
        <v>128704.95</v>
      </c>
    </row>
    <row r="391" spans="2:17" x14ac:dyDescent="0.25">
      <c r="B391" s="120">
        <v>386</v>
      </c>
      <c r="C391" s="109" t="s">
        <v>6465</v>
      </c>
      <c r="D391" s="109">
        <v>1200144630</v>
      </c>
      <c r="E391" s="108" t="s">
        <v>3481</v>
      </c>
      <c r="F391" s="109">
        <v>2018</v>
      </c>
      <c r="G391" s="110">
        <v>44389</v>
      </c>
      <c r="H391" s="109">
        <f t="shared" si="40"/>
        <v>3</v>
      </c>
      <c r="I391" s="109">
        <v>15</v>
      </c>
      <c r="J391" s="111">
        <f t="shared" si="41"/>
        <v>6.3333333333333325E-2</v>
      </c>
      <c r="K391" s="112">
        <v>165000</v>
      </c>
      <c r="L391" s="112">
        <v>136128.75</v>
      </c>
      <c r="M391" s="121">
        <v>7.0000000000000007E-2</v>
      </c>
      <c r="N391" s="112">
        <f t="shared" si="42"/>
        <v>176550</v>
      </c>
      <c r="O391" s="112">
        <f t="shared" si="43"/>
        <v>33544.499999999993</v>
      </c>
      <c r="P391" s="114">
        <f t="shared" ref="P391:P454" si="44">IF(N391-O391&lt;=0,5%*N391,N391-O391)</f>
        <v>143005.5</v>
      </c>
      <c r="Q391" s="115">
        <f t="shared" ref="Q391:Q454" si="45">IF(P391=N391*5%,P391,P391*0.9)</f>
        <v>128704.95</v>
      </c>
    </row>
    <row r="392" spans="2:17" x14ac:dyDescent="0.25">
      <c r="B392" s="120">
        <v>387</v>
      </c>
      <c r="C392" s="109" t="s">
        <v>6465</v>
      </c>
      <c r="D392" s="109">
        <v>1200144140</v>
      </c>
      <c r="E392" s="108" t="s">
        <v>3482</v>
      </c>
      <c r="F392" s="109">
        <v>2018</v>
      </c>
      <c r="G392" s="110">
        <v>44389</v>
      </c>
      <c r="H392" s="109">
        <f t="shared" si="40"/>
        <v>3</v>
      </c>
      <c r="I392" s="109">
        <v>15</v>
      </c>
      <c r="J392" s="111">
        <f t="shared" si="41"/>
        <v>6.3333333333333325E-2</v>
      </c>
      <c r="K392" s="112">
        <v>103664.44</v>
      </c>
      <c r="L392" s="112">
        <v>85184.72</v>
      </c>
      <c r="M392" s="121">
        <v>0.09</v>
      </c>
      <c r="N392" s="112">
        <f t="shared" si="42"/>
        <v>112994.23960000002</v>
      </c>
      <c r="O392" s="112">
        <f t="shared" si="43"/>
        <v>21468.905524000002</v>
      </c>
      <c r="P392" s="114">
        <f t="shared" si="44"/>
        <v>91525.334076000014</v>
      </c>
      <c r="Q392" s="115">
        <f t="shared" si="45"/>
        <v>82372.800668400014</v>
      </c>
    </row>
    <row r="393" spans="2:17" x14ac:dyDescent="0.25">
      <c r="B393" s="120">
        <v>388</v>
      </c>
      <c r="C393" s="109" t="s">
        <v>6465</v>
      </c>
      <c r="D393" s="109">
        <v>1200144120</v>
      </c>
      <c r="E393" s="108" t="s">
        <v>3483</v>
      </c>
      <c r="F393" s="109">
        <v>2018</v>
      </c>
      <c r="G393" s="110">
        <v>44389</v>
      </c>
      <c r="H393" s="109">
        <f t="shared" si="40"/>
        <v>3</v>
      </c>
      <c r="I393" s="109">
        <v>15</v>
      </c>
      <c r="J393" s="111">
        <f t="shared" si="41"/>
        <v>6.3333333333333325E-2</v>
      </c>
      <c r="K393" s="112">
        <v>88350</v>
      </c>
      <c r="L393" s="112">
        <v>72325.960000000006</v>
      </c>
      <c r="M393" s="121">
        <v>0</v>
      </c>
      <c r="N393" s="112">
        <f t="shared" si="42"/>
        <v>88350</v>
      </c>
      <c r="O393" s="112">
        <f t="shared" si="43"/>
        <v>16786.499999999996</v>
      </c>
      <c r="P393" s="114">
        <f t="shared" si="44"/>
        <v>71563.5</v>
      </c>
      <c r="Q393" s="115">
        <f t="shared" si="45"/>
        <v>64407.15</v>
      </c>
    </row>
    <row r="394" spans="2:17" x14ac:dyDescent="0.25">
      <c r="B394" s="120">
        <v>389</v>
      </c>
      <c r="C394" s="109" t="s">
        <v>6465</v>
      </c>
      <c r="D394" s="109">
        <v>1200146280</v>
      </c>
      <c r="E394" s="108" t="s">
        <v>3484</v>
      </c>
      <c r="F394" s="109">
        <v>2018</v>
      </c>
      <c r="G394" s="110">
        <v>44389</v>
      </c>
      <c r="H394" s="109">
        <f t="shared" si="40"/>
        <v>3</v>
      </c>
      <c r="I394" s="109">
        <v>15</v>
      </c>
      <c r="J394" s="111">
        <f t="shared" si="41"/>
        <v>6.3333333333333325E-2</v>
      </c>
      <c r="K394" s="112">
        <v>52000</v>
      </c>
      <c r="L394" s="112">
        <v>43186.11</v>
      </c>
      <c r="M394" s="121">
        <v>0.03</v>
      </c>
      <c r="N394" s="112">
        <f t="shared" si="42"/>
        <v>53560</v>
      </c>
      <c r="O394" s="112">
        <f t="shared" si="43"/>
        <v>10176.399999999998</v>
      </c>
      <c r="P394" s="114">
        <f t="shared" si="44"/>
        <v>43383.600000000006</v>
      </c>
      <c r="Q394" s="115">
        <f t="shared" si="45"/>
        <v>39045.240000000005</v>
      </c>
    </row>
    <row r="395" spans="2:17" x14ac:dyDescent="0.25">
      <c r="B395" s="120">
        <v>390</v>
      </c>
      <c r="C395" s="109" t="s">
        <v>6465</v>
      </c>
      <c r="D395" s="109">
        <v>1200135510</v>
      </c>
      <c r="E395" s="108" t="s">
        <v>3485</v>
      </c>
      <c r="F395" s="109">
        <v>2018</v>
      </c>
      <c r="G395" s="110">
        <v>44389</v>
      </c>
      <c r="H395" s="109">
        <f t="shared" si="40"/>
        <v>3</v>
      </c>
      <c r="I395" s="109">
        <v>15</v>
      </c>
      <c r="J395" s="111">
        <f t="shared" si="41"/>
        <v>6.3333333333333325E-2</v>
      </c>
      <c r="K395" s="112">
        <v>45760.2</v>
      </c>
      <c r="L395" s="112">
        <v>35504.89</v>
      </c>
      <c r="M395" s="121">
        <v>0.02</v>
      </c>
      <c r="N395" s="112">
        <f t="shared" si="42"/>
        <v>46675.403999999995</v>
      </c>
      <c r="O395" s="112">
        <f t="shared" si="43"/>
        <v>8868.3267599999981</v>
      </c>
      <c r="P395" s="114">
        <f t="shared" si="44"/>
        <v>37807.077239999999</v>
      </c>
      <c r="Q395" s="115">
        <f t="shared" si="45"/>
        <v>34026.369515999999</v>
      </c>
    </row>
    <row r="396" spans="2:17" x14ac:dyDescent="0.25">
      <c r="B396" s="120">
        <v>391</v>
      </c>
      <c r="C396" s="109" t="s">
        <v>6465</v>
      </c>
      <c r="D396" s="109">
        <v>1200145140</v>
      </c>
      <c r="E396" s="108" t="s">
        <v>3486</v>
      </c>
      <c r="F396" s="109">
        <v>2018</v>
      </c>
      <c r="G396" s="110">
        <v>44389</v>
      </c>
      <c r="H396" s="109">
        <f t="shared" si="40"/>
        <v>3</v>
      </c>
      <c r="I396" s="109">
        <v>15</v>
      </c>
      <c r="J396" s="111">
        <f t="shared" si="41"/>
        <v>6.3333333333333325E-2</v>
      </c>
      <c r="K396" s="112">
        <v>14870</v>
      </c>
      <c r="L396" s="112">
        <v>12276.24</v>
      </c>
      <c r="M396" s="121">
        <v>0.09</v>
      </c>
      <c r="N396" s="112">
        <f t="shared" si="42"/>
        <v>16208.300000000001</v>
      </c>
      <c r="O396" s="112">
        <f t="shared" si="43"/>
        <v>3079.5769999999998</v>
      </c>
      <c r="P396" s="114">
        <f t="shared" si="44"/>
        <v>13128.723000000002</v>
      </c>
      <c r="Q396" s="115">
        <f t="shared" si="45"/>
        <v>11815.850700000003</v>
      </c>
    </row>
    <row r="397" spans="2:17" x14ac:dyDescent="0.25">
      <c r="B397" s="120">
        <v>392</v>
      </c>
      <c r="C397" s="109" t="s">
        <v>6465</v>
      </c>
      <c r="D397" s="109">
        <v>1200159180</v>
      </c>
      <c r="E397" s="108" t="s">
        <v>3487</v>
      </c>
      <c r="F397" s="109">
        <v>2019</v>
      </c>
      <c r="G397" s="110">
        <v>44389</v>
      </c>
      <c r="H397" s="109">
        <f t="shared" si="40"/>
        <v>2</v>
      </c>
      <c r="I397" s="109">
        <v>15</v>
      </c>
      <c r="J397" s="111">
        <f t="shared" si="41"/>
        <v>6.3333333333333325E-2</v>
      </c>
      <c r="K397" s="112">
        <v>810000</v>
      </c>
      <c r="L397" s="112">
        <v>524188.44</v>
      </c>
      <c r="M397" s="121">
        <v>0</v>
      </c>
      <c r="N397" s="112">
        <f t="shared" si="42"/>
        <v>810000</v>
      </c>
      <c r="O397" s="112">
        <f t="shared" si="43"/>
        <v>102599.99999999999</v>
      </c>
      <c r="P397" s="114">
        <f t="shared" si="44"/>
        <v>707400</v>
      </c>
      <c r="Q397" s="115">
        <f t="shared" si="45"/>
        <v>636660</v>
      </c>
    </row>
    <row r="398" spans="2:17" x14ac:dyDescent="0.25">
      <c r="B398" s="120">
        <v>393</v>
      </c>
      <c r="C398" s="109" t="s">
        <v>6465</v>
      </c>
      <c r="D398" s="109">
        <v>1200161640</v>
      </c>
      <c r="E398" s="108" t="s">
        <v>3488</v>
      </c>
      <c r="F398" s="109">
        <v>2019</v>
      </c>
      <c r="G398" s="110">
        <v>44389</v>
      </c>
      <c r="H398" s="109">
        <f t="shared" si="40"/>
        <v>2</v>
      </c>
      <c r="I398" s="109">
        <v>15</v>
      </c>
      <c r="J398" s="111">
        <f t="shared" si="41"/>
        <v>6.3333333333333325E-2</v>
      </c>
      <c r="K398" s="112">
        <v>185273</v>
      </c>
      <c r="L398" s="112">
        <v>169203.64</v>
      </c>
      <c r="M398" s="121">
        <v>0</v>
      </c>
      <c r="N398" s="112">
        <f t="shared" si="42"/>
        <v>185273</v>
      </c>
      <c r="O398" s="112">
        <f t="shared" si="43"/>
        <v>23467.91333333333</v>
      </c>
      <c r="P398" s="114">
        <f t="shared" si="44"/>
        <v>161805.08666666667</v>
      </c>
      <c r="Q398" s="115">
        <f t="shared" si="45"/>
        <v>145624.57800000001</v>
      </c>
    </row>
    <row r="399" spans="2:17" x14ac:dyDescent="0.25">
      <c r="B399" s="120">
        <v>394</v>
      </c>
      <c r="C399" s="109" t="s">
        <v>6465</v>
      </c>
      <c r="D399" s="109">
        <v>1200148790</v>
      </c>
      <c r="E399" s="108" t="s">
        <v>3489</v>
      </c>
      <c r="F399" s="109">
        <v>2019</v>
      </c>
      <c r="G399" s="110">
        <v>44389</v>
      </c>
      <c r="H399" s="109">
        <f t="shared" si="40"/>
        <v>2</v>
      </c>
      <c r="I399" s="109">
        <v>15</v>
      </c>
      <c r="J399" s="111">
        <f t="shared" si="41"/>
        <v>6.3333333333333325E-2</v>
      </c>
      <c r="K399" s="112">
        <v>160000</v>
      </c>
      <c r="L399" s="112">
        <v>136825.56</v>
      </c>
      <c r="M399" s="121">
        <v>0</v>
      </c>
      <c r="N399" s="112">
        <f t="shared" si="42"/>
        <v>160000</v>
      </c>
      <c r="O399" s="112">
        <f t="shared" si="43"/>
        <v>20266.666666666664</v>
      </c>
      <c r="P399" s="114">
        <f t="shared" si="44"/>
        <v>139733.33333333334</v>
      </c>
      <c r="Q399" s="115">
        <f t="shared" si="45"/>
        <v>125760.00000000001</v>
      </c>
    </row>
    <row r="400" spans="2:17" x14ac:dyDescent="0.25">
      <c r="B400" s="120">
        <v>395</v>
      </c>
      <c r="C400" s="109" t="s">
        <v>6465</v>
      </c>
      <c r="D400" s="109">
        <v>1200159150</v>
      </c>
      <c r="E400" s="108" t="s">
        <v>3490</v>
      </c>
      <c r="F400" s="109">
        <v>2019</v>
      </c>
      <c r="G400" s="110">
        <v>44389</v>
      </c>
      <c r="H400" s="109">
        <f t="shared" si="40"/>
        <v>2</v>
      </c>
      <c r="I400" s="109">
        <v>15</v>
      </c>
      <c r="J400" s="111">
        <f t="shared" si="41"/>
        <v>6.3333333333333325E-2</v>
      </c>
      <c r="K400" s="112">
        <v>77675</v>
      </c>
      <c r="L400" s="112">
        <v>71530.48</v>
      </c>
      <c r="M400" s="121">
        <v>0</v>
      </c>
      <c r="N400" s="112">
        <f t="shared" si="42"/>
        <v>77675</v>
      </c>
      <c r="O400" s="112">
        <f t="shared" si="43"/>
        <v>9838.8333333333321</v>
      </c>
      <c r="P400" s="114">
        <f t="shared" si="44"/>
        <v>67836.166666666672</v>
      </c>
      <c r="Q400" s="115">
        <f t="shared" si="45"/>
        <v>61052.55</v>
      </c>
    </row>
    <row r="401" spans="2:17" x14ac:dyDescent="0.25">
      <c r="B401" s="120">
        <v>396</v>
      </c>
      <c r="C401" s="109" t="s">
        <v>6465</v>
      </c>
      <c r="D401" s="109">
        <v>1200159410</v>
      </c>
      <c r="E401" s="108" t="s">
        <v>3491</v>
      </c>
      <c r="F401" s="109">
        <v>2019</v>
      </c>
      <c r="G401" s="110">
        <v>44389</v>
      </c>
      <c r="H401" s="109">
        <f t="shared" si="40"/>
        <v>2</v>
      </c>
      <c r="I401" s="109">
        <v>15</v>
      </c>
      <c r="J401" s="111">
        <f t="shared" si="41"/>
        <v>6.3333333333333325E-2</v>
      </c>
      <c r="K401" s="112">
        <v>53400</v>
      </c>
      <c r="L401" s="112">
        <v>34898.03</v>
      </c>
      <c r="M401" s="121">
        <v>0</v>
      </c>
      <c r="N401" s="112">
        <f t="shared" si="42"/>
        <v>53400</v>
      </c>
      <c r="O401" s="112">
        <f t="shared" si="43"/>
        <v>6763.9999999999991</v>
      </c>
      <c r="P401" s="114">
        <f t="shared" si="44"/>
        <v>46636</v>
      </c>
      <c r="Q401" s="115">
        <f t="shared" si="45"/>
        <v>41972.4</v>
      </c>
    </row>
    <row r="402" spans="2:17" x14ac:dyDescent="0.25">
      <c r="B402" s="120">
        <v>397</v>
      </c>
      <c r="C402" s="109" t="s">
        <v>6465</v>
      </c>
      <c r="D402" s="109">
        <v>1200163350</v>
      </c>
      <c r="E402" s="108" t="s">
        <v>3492</v>
      </c>
      <c r="F402" s="109">
        <v>2020</v>
      </c>
      <c r="G402" s="110">
        <v>44389</v>
      </c>
      <c r="H402" s="109">
        <f t="shared" si="40"/>
        <v>1</v>
      </c>
      <c r="I402" s="109">
        <v>15</v>
      </c>
      <c r="J402" s="111">
        <f t="shared" si="41"/>
        <v>6.3333333333333325E-2</v>
      </c>
      <c r="K402" s="112">
        <v>49896484.530000001</v>
      </c>
      <c r="L402" s="112">
        <v>45632406.189999998</v>
      </c>
      <c r="M402" s="121">
        <v>0</v>
      </c>
      <c r="N402" s="112">
        <f t="shared" si="42"/>
        <v>49896484.530000001</v>
      </c>
      <c r="O402" s="112">
        <f t="shared" si="43"/>
        <v>3160110.6868999996</v>
      </c>
      <c r="P402" s="114">
        <f t="shared" si="44"/>
        <v>46736373.843100004</v>
      </c>
      <c r="Q402" s="115">
        <f t="shared" si="45"/>
        <v>42062736.458790004</v>
      </c>
    </row>
    <row r="403" spans="2:17" x14ac:dyDescent="0.25">
      <c r="B403" s="120">
        <v>398</v>
      </c>
      <c r="C403" s="109" t="s">
        <v>6465</v>
      </c>
      <c r="D403" s="109">
        <v>1200163480</v>
      </c>
      <c r="E403" s="108" t="s">
        <v>3493</v>
      </c>
      <c r="F403" s="109">
        <v>2020</v>
      </c>
      <c r="G403" s="110">
        <v>44389</v>
      </c>
      <c r="H403" s="109">
        <f t="shared" si="40"/>
        <v>1</v>
      </c>
      <c r="I403" s="109">
        <v>15</v>
      </c>
      <c r="J403" s="111">
        <f t="shared" si="41"/>
        <v>6.3333333333333325E-2</v>
      </c>
      <c r="K403" s="112">
        <v>8758678</v>
      </c>
      <c r="L403" s="112">
        <v>8010174.5899999999</v>
      </c>
      <c r="M403" s="121">
        <v>0</v>
      </c>
      <c r="N403" s="112">
        <f t="shared" si="42"/>
        <v>8758678</v>
      </c>
      <c r="O403" s="112">
        <f t="shared" si="43"/>
        <v>554716.27333333332</v>
      </c>
      <c r="P403" s="114">
        <f t="shared" si="44"/>
        <v>8203961.7266666666</v>
      </c>
      <c r="Q403" s="115">
        <f t="shared" si="45"/>
        <v>7383565.5540000005</v>
      </c>
    </row>
    <row r="404" spans="2:17" x14ac:dyDescent="0.25">
      <c r="B404" s="120">
        <v>399</v>
      </c>
      <c r="C404" s="109" t="s">
        <v>6465</v>
      </c>
      <c r="D404" s="109">
        <v>1200163730</v>
      </c>
      <c r="E404" s="108" t="s">
        <v>3493</v>
      </c>
      <c r="F404" s="109">
        <v>2020</v>
      </c>
      <c r="G404" s="110">
        <v>44389</v>
      </c>
      <c r="H404" s="109">
        <f t="shared" si="40"/>
        <v>1</v>
      </c>
      <c r="I404" s="109">
        <v>15</v>
      </c>
      <c r="J404" s="111">
        <f t="shared" si="41"/>
        <v>6.3333333333333325E-2</v>
      </c>
      <c r="K404" s="112">
        <v>8442418</v>
      </c>
      <c r="L404" s="112">
        <v>7720941.6900000004</v>
      </c>
      <c r="M404" s="121">
        <v>0</v>
      </c>
      <c r="N404" s="112">
        <f t="shared" si="42"/>
        <v>8442418</v>
      </c>
      <c r="O404" s="112">
        <f t="shared" si="43"/>
        <v>534686.47333333327</v>
      </c>
      <c r="P404" s="114">
        <f t="shared" si="44"/>
        <v>7907731.5266666664</v>
      </c>
      <c r="Q404" s="115">
        <f t="shared" si="45"/>
        <v>7116958.3739999998</v>
      </c>
    </row>
    <row r="405" spans="2:17" x14ac:dyDescent="0.25">
      <c r="B405" s="120">
        <v>400</v>
      </c>
      <c r="C405" s="109" t="s">
        <v>6465</v>
      </c>
      <c r="D405" s="109">
        <v>1200163360</v>
      </c>
      <c r="E405" s="108" t="s">
        <v>3494</v>
      </c>
      <c r="F405" s="109">
        <v>2020</v>
      </c>
      <c r="G405" s="110">
        <v>44389</v>
      </c>
      <c r="H405" s="109">
        <f t="shared" si="40"/>
        <v>1</v>
      </c>
      <c r="I405" s="109">
        <v>15</v>
      </c>
      <c r="J405" s="111">
        <f t="shared" si="41"/>
        <v>6.3333333333333325E-2</v>
      </c>
      <c r="K405" s="112">
        <v>1660021.8</v>
      </c>
      <c r="L405" s="112">
        <v>1518158.84</v>
      </c>
      <c r="M405" s="121">
        <v>0</v>
      </c>
      <c r="N405" s="112">
        <f t="shared" si="42"/>
        <v>1660021.8</v>
      </c>
      <c r="O405" s="112">
        <f t="shared" si="43"/>
        <v>105134.71399999999</v>
      </c>
      <c r="P405" s="114">
        <f t="shared" si="44"/>
        <v>1554887.0860000001</v>
      </c>
      <c r="Q405" s="115">
        <f t="shared" si="45"/>
        <v>1399398.3774000001</v>
      </c>
    </row>
    <row r="406" spans="2:17" x14ac:dyDescent="0.25">
      <c r="B406" s="120">
        <v>401</v>
      </c>
      <c r="C406" s="109" t="s">
        <v>6465</v>
      </c>
      <c r="D406" s="109">
        <v>1200163720</v>
      </c>
      <c r="E406" s="108" t="s">
        <v>3495</v>
      </c>
      <c r="F406" s="109">
        <v>2020</v>
      </c>
      <c r="G406" s="110">
        <v>44389</v>
      </c>
      <c r="H406" s="109">
        <f t="shared" si="40"/>
        <v>1</v>
      </c>
      <c r="I406" s="109">
        <v>15</v>
      </c>
      <c r="J406" s="111">
        <f t="shared" si="41"/>
        <v>6.3333333333333325E-2</v>
      </c>
      <c r="K406" s="112">
        <v>1328823</v>
      </c>
      <c r="L406" s="112">
        <v>1215263.78</v>
      </c>
      <c r="M406" s="121">
        <v>0</v>
      </c>
      <c r="N406" s="112">
        <f t="shared" si="42"/>
        <v>1328823</v>
      </c>
      <c r="O406" s="112">
        <f t="shared" si="43"/>
        <v>84158.79</v>
      </c>
      <c r="P406" s="114">
        <f t="shared" si="44"/>
        <v>1244664.21</v>
      </c>
      <c r="Q406" s="115">
        <f t="shared" si="45"/>
        <v>1120197.7890000001</v>
      </c>
    </row>
    <row r="407" spans="2:17" x14ac:dyDescent="0.25">
      <c r="B407" s="120">
        <v>402</v>
      </c>
      <c r="C407" s="109" t="s">
        <v>6465</v>
      </c>
      <c r="D407" s="109">
        <v>1200163570</v>
      </c>
      <c r="E407" s="108" t="s">
        <v>3496</v>
      </c>
      <c r="F407" s="109">
        <v>2020</v>
      </c>
      <c r="G407" s="110">
        <v>44389</v>
      </c>
      <c r="H407" s="109">
        <f t="shared" si="40"/>
        <v>1</v>
      </c>
      <c r="I407" s="109">
        <v>15</v>
      </c>
      <c r="J407" s="111">
        <f t="shared" si="41"/>
        <v>6.3333333333333325E-2</v>
      </c>
      <c r="K407" s="112">
        <v>1232376</v>
      </c>
      <c r="L407" s="112">
        <v>1127059</v>
      </c>
      <c r="M407" s="121">
        <v>0</v>
      </c>
      <c r="N407" s="112">
        <f t="shared" si="42"/>
        <v>1232376</v>
      </c>
      <c r="O407" s="112">
        <f t="shared" si="43"/>
        <v>78050.48</v>
      </c>
      <c r="P407" s="114">
        <f t="shared" si="44"/>
        <v>1154325.52</v>
      </c>
      <c r="Q407" s="115">
        <f t="shared" si="45"/>
        <v>1038892.968</v>
      </c>
    </row>
    <row r="408" spans="2:17" x14ac:dyDescent="0.25">
      <c r="B408" s="120">
        <v>403</v>
      </c>
      <c r="C408" s="109" t="s">
        <v>6465</v>
      </c>
      <c r="D408" s="109">
        <v>1200163660</v>
      </c>
      <c r="E408" s="108" t="s">
        <v>3497</v>
      </c>
      <c r="F408" s="109">
        <v>2020</v>
      </c>
      <c r="G408" s="110">
        <v>44389</v>
      </c>
      <c r="H408" s="109">
        <f t="shared" si="40"/>
        <v>1</v>
      </c>
      <c r="I408" s="109">
        <v>15</v>
      </c>
      <c r="J408" s="111">
        <f t="shared" si="41"/>
        <v>6.3333333333333325E-2</v>
      </c>
      <c r="K408" s="112">
        <v>1161418.6599999999</v>
      </c>
      <c r="L408" s="112">
        <v>1062165.56</v>
      </c>
      <c r="M408" s="121">
        <v>0</v>
      </c>
      <c r="N408" s="112">
        <f t="shared" si="42"/>
        <v>1161418.6599999999</v>
      </c>
      <c r="O408" s="112">
        <f t="shared" si="43"/>
        <v>73556.51513333332</v>
      </c>
      <c r="P408" s="114">
        <f t="shared" si="44"/>
        <v>1087862.1448666665</v>
      </c>
      <c r="Q408" s="115">
        <f t="shared" si="45"/>
        <v>979075.93037999992</v>
      </c>
    </row>
    <row r="409" spans="2:17" x14ac:dyDescent="0.25">
      <c r="B409" s="120">
        <v>404</v>
      </c>
      <c r="C409" s="109" t="s">
        <v>6465</v>
      </c>
      <c r="D409" s="109">
        <v>1200163380</v>
      </c>
      <c r="E409" s="108" t="s">
        <v>3498</v>
      </c>
      <c r="F409" s="109">
        <v>2020</v>
      </c>
      <c r="G409" s="110">
        <v>44389</v>
      </c>
      <c r="H409" s="109">
        <f t="shared" si="40"/>
        <v>1</v>
      </c>
      <c r="I409" s="109">
        <v>15</v>
      </c>
      <c r="J409" s="111">
        <f t="shared" si="41"/>
        <v>6.3333333333333325E-2</v>
      </c>
      <c r="K409" s="112">
        <v>842829.19</v>
      </c>
      <c r="L409" s="112">
        <v>788809</v>
      </c>
      <c r="M409" s="121">
        <v>0</v>
      </c>
      <c r="N409" s="112">
        <f t="shared" si="42"/>
        <v>842829.19</v>
      </c>
      <c r="O409" s="112">
        <f t="shared" si="43"/>
        <v>53379.182033333323</v>
      </c>
      <c r="P409" s="114">
        <f t="shared" si="44"/>
        <v>789450.0079666666</v>
      </c>
      <c r="Q409" s="115">
        <f t="shared" si="45"/>
        <v>710505.00717</v>
      </c>
    </row>
    <row r="410" spans="2:17" x14ac:dyDescent="0.25">
      <c r="B410" s="120">
        <v>405</v>
      </c>
      <c r="C410" s="109" t="s">
        <v>6465</v>
      </c>
      <c r="D410" s="109">
        <v>1200163470</v>
      </c>
      <c r="E410" s="108" t="s">
        <v>3499</v>
      </c>
      <c r="F410" s="109">
        <v>2020</v>
      </c>
      <c r="G410" s="110">
        <v>44389</v>
      </c>
      <c r="H410" s="109">
        <f t="shared" si="40"/>
        <v>1</v>
      </c>
      <c r="I410" s="109">
        <v>15</v>
      </c>
      <c r="J410" s="111">
        <f t="shared" si="41"/>
        <v>6.3333333333333325E-2</v>
      </c>
      <c r="K410" s="112">
        <v>709956</v>
      </c>
      <c r="L410" s="112">
        <v>649284.23</v>
      </c>
      <c r="M410" s="121">
        <v>0</v>
      </c>
      <c r="N410" s="112">
        <f t="shared" si="42"/>
        <v>709956</v>
      </c>
      <c r="O410" s="112">
        <f t="shared" si="43"/>
        <v>44963.88</v>
      </c>
      <c r="P410" s="114">
        <f t="shared" si="44"/>
        <v>664992.12</v>
      </c>
      <c r="Q410" s="115">
        <f t="shared" si="45"/>
        <v>598492.90800000005</v>
      </c>
    </row>
    <row r="411" spans="2:17" x14ac:dyDescent="0.25">
      <c r="B411" s="120">
        <v>406</v>
      </c>
      <c r="C411" s="109" t="s">
        <v>6465</v>
      </c>
      <c r="D411" s="109">
        <v>1200164480</v>
      </c>
      <c r="E411" s="108" t="s">
        <v>3500</v>
      </c>
      <c r="F411" s="109">
        <v>2020</v>
      </c>
      <c r="G411" s="110">
        <v>44389</v>
      </c>
      <c r="H411" s="109">
        <f t="shared" si="40"/>
        <v>1</v>
      </c>
      <c r="I411" s="109">
        <v>15</v>
      </c>
      <c r="J411" s="111">
        <f t="shared" si="41"/>
        <v>6.3333333333333325E-2</v>
      </c>
      <c r="K411" s="112">
        <v>693339.22</v>
      </c>
      <c r="L411" s="112">
        <v>635981.86</v>
      </c>
      <c r="M411" s="121">
        <v>0</v>
      </c>
      <c r="N411" s="112">
        <f t="shared" si="42"/>
        <v>693339.22</v>
      </c>
      <c r="O411" s="112">
        <f t="shared" si="43"/>
        <v>43911.483933333322</v>
      </c>
      <c r="P411" s="114">
        <f t="shared" si="44"/>
        <v>649427.73606666666</v>
      </c>
      <c r="Q411" s="115">
        <f t="shared" si="45"/>
        <v>584484.96246000007</v>
      </c>
    </row>
    <row r="412" spans="2:17" x14ac:dyDescent="0.25">
      <c r="B412" s="120">
        <v>407</v>
      </c>
      <c r="C412" s="109" t="s">
        <v>6465</v>
      </c>
      <c r="D412" s="109">
        <v>1200163390</v>
      </c>
      <c r="E412" s="108" t="s">
        <v>3501</v>
      </c>
      <c r="F412" s="109">
        <v>2020</v>
      </c>
      <c r="G412" s="110">
        <v>44389</v>
      </c>
      <c r="H412" s="109">
        <f t="shared" si="40"/>
        <v>1</v>
      </c>
      <c r="I412" s="109">
        <v>15</v>
      </c>
      <c r="J412" s="111">
        <f t="shared" si="41"/>
        <v>6.3333333333333325E-2</v>
      </c>
      <c r="K412" s="112">
        <v>603543</v>
      </c>
      <c r="L412" s="112">
        <v>551965.13</v>
      </c>
      <c r="M412" s="121">
        <v>0</v>
      </c>
      <c r="N412" s="112">
        <f t="shared" si="42"/>
        <v>603543</v>
      </c>
      <c r="O412" s="112">
        <f t="shared" si="43"/>
        <v>38224.389999999992</v>
      </c>
      <c r="P412" s="114">
        <f t="shared" si="44"/>
        <v>565318.61</v>
      </c>
      <c r="Q412" s="115">
        <f t="shared" si="45"/>
        <v>508786.74900000001</v>
      </c>
    </row>
    <row r="413" spans="2:17" x14ac:dyDescent="0.25">
      <c r="B413" s="120">
        <v>408</v>
      </c>
      <c r="C413" s="109" t="s">
        <v>6465</v>
      </c>
      <c r="D413" s="109">
        <v>1200163740</v>
      </c>
      <c r="E413" s="108" t="s">
        <v>3502</v>
      </c>
      <c r="F413" s="109">
        <v>2020</v>
      </c>
      <c r="G413" s="110">
        <v>44389</v>
      </c>
      <c r="H413" s="109">
        <f t="shared" si="40"/>
        <v>1</v>
      </c>
      <c r="I413" s="109">
        <v>15</v>
      </c>
      <c r="J413" s="111">
        <f t="shared" si="41"/>
        <v>6.3333333333333325E-2</v>
      </c>
      <c r="K413" s="112">
        <v>555350</v>
      </c>
      <c r="L413" s="112">
        <v>507890.62</v>
      </c>
      <c r="M413" s="121">
        <v>0</v>
      </c>
      <c r="N413" s="112">
        <f t="shared" si="42"/>
        <v>555350</v>
      </c>
      <c r="O413" s="112">
        <f t="shared" si="43"/>
        <v>35172.166666666664</v>
      </c>
      <c r="P413" s="114">
        <f t="shared" si="44"/>
        <v>520177.83333333331</v>
      </c>
      <c r="Q413" s="115">
        <f t="shared" si="45"/>
        <v>468160.05</v>
      </c>
    </row>
    <row r="414" spans="2:17" x14ac:dyDescent="0.25">
      <c r="B414" s="120">
        <v>409</v>
      </c>
      <c r="C414" s="109" t="s">
        <v>6465</v>
      </c>
      <c r="D414" s="109">
        <v>1200163420</v>
      </c>
      <c r="E414" s="108" t="s">
        <v>3503</v>
      </c>
      <c r="F414" s="109">
        <v>2020</v>
      </c>
      <c r="G414" s="110">
        <v>44389</v>
      </c>
      <c r="H414" s="109">
        <f t="shared" si="40"/>
        <v>1</v>
      </c>
      <c r="I414" s="109">
        <v>15</v>
      </c>
      <c r="J414" s="111">
        <f t="shared" si="41"/>
        <v>6.3333333333333325E-2</v>
      </c>
      <c r="K414" s="112">
        <v>521499</v>
      </c>
      <c r="L414" s="112">
        <v>476932.48</v>
      </c>
      <c r="M414" s="121">
        <v>0</v>
      </c>
      <c r="N414" s="112">
        <f t="shared" si="42"/>
        <v>521499</v>
      </c>
      <c r="O414" s="112">
        <f t="shared" si="43"/>
        <v>33028.269999999997</v>
      </c>
      <c r="P414" s="114">
        <f t="shared" si="44"/>
        <v>488470.73</v>
      </c>
      <c r="Q414" s="115">
        <f t="shared" si="45"/>
        <v>439623.65700000001</v>
      </c>
    </row>
    <row r="415" spans="2:17" x14ac:dyDescent="0.25">
      <c r="B415" s="120">
        <v>410</v>
      </c>
      <c r="C415" s="109" t="s">
        <v>6465</v>
      </c>
      <c r="D415" s="109">
        <v>1200163430</v>
      </c>
      <c r="E415" s="108" t="s">
        <v>3504</v>
      </c>
      <c r="F415" s="109">
        <v>2020</v>
      </c>
      <c r="G415" s="110">
        <v>44389</v>
      </c>
      <c r="H415" s="109">
        <f t="shared" si="40"/>
        <v>1</v>
      </c>
      <c r="I415" s="109">
        <v>15</v>
      </c>
      <c r="J415" s="111">
        <f t="shared" si="41"/>
        <v>6.3333333333333325E-2</v>
      </c>
      <c r="K415" s="112">
        <v>505810</v>
      </c>
      <c r="L415" s="112">
        <v>462584.24</v>
      </c>
      <c r="M415" s="121">
        <v>0</v>
      </c>
      <c r="N415" s="112">
        <f t="shared" si="42"/>
        <v>505810</v>
      </c>
      <c r="O415" s="112">
        <f t="shared" si="43"/>
        <v>32034.633333333328</v>
      </c>
      <c r="P415" s="114">
        <f t="shared" si="44"/>
        <v>473775.3666666667</v>
      </c>
      <c r="Q415" s="115">
        <f t="shared" si="45"/>
        <v>426397.83</v>
      </c>
    </row>
    <row r="416" spans="2:17" x14ac:dyDescent="0.25">
      <c r="B416" s="120">
        <v>411</v>
      </c>
      <c r="C416" s="109" t="s">
        <v>6465</v>
      </c>
      <c r="D416" s="109">
        <v>1200163450</v>
      </c>
      <c r="E416" s="108" t="s">
        <v>3505</v>
      </c>
      <c r="F416" s="109">
        <v>2020</v>
      </c>
      <c r="G416" s="110">
        <v>44389</v>
      </c>
      <c r="H416" s="109">
        <f t="shared" si="40"/>
        <v>1</v>
      </c>
      <c r="I416" s="109">
        <v>15</v>
      </c>
      <c r="J416" s="111">
        <f t="shared" si="41"/>
        <v>6.3333333333333325E-2</v>
      </c>
      <c r="K416" s="112">
        <v>471518</v>
      </c>
      <c r="L416" s="112">
        <v>431222.79</v>
      </c>
      <c r="M416" s="121">
        <v>0</v>
      </c>
      <c r="N416" s="112">
        <f t="shared" si="42"/>
        <v>471518</v>
      </c>
      <c r="O416" s="112">
        <f t="shared" si="43"/>
        <v>29862.806666666664</v>
      </c>
      <c r="P416" s="114">
        <f t="shared" si="44"/>
        <v>441655.19333333336</v>
      </c>
      <c r="Q416" s="115">
        <f t="shared" si="45"/>
        <v>397489.67400000006</v>
      </c>
    </row>
    <row r="417" spans="2:17" x14ac:dyDescent="0.25">
      <c r="B417" s="120">
        <v>412</v>
      </c>
      <c r="C417" s="109" t="s">
        <v>6465</v>
      </c>
      <c r="D417" s="109">
        <v>1200163690</v>
      </c>
      <c r="E417" s="108" t="s">
        <v>3506</v>
      </c>
      <c r="F417" s="109">
        <v>2020</v>
      </c>
      <c r="G417" s="110">
        <v>44389</v>
      </c>
      <c r="H417" s="109">
        <f t="shared" si="40"/>
        <v>1</v>
      </c>
      <c r="I417" s="109">
        <v>15</v>
      </c>
      <c r="J417" s="111">
        <f t="shared" si="41"/>
        <v>6.3333333333333325E-2</v>
      </c>
      <c r="K417" s="112">
        <v>345405</v>
      </c>
      <c r="L417" s="112">
        <v>323266.65999999997</v>
      </c>
      <c r="M417" s="121">
        <v>0</v>
      </c>
      <c r="N417" s="112">
        <f t="shared" si="42"/>
        <v>345405</v>
      </c>
      <c r="O417" s="112">
        <f t="shared" si="43"/>
        <v>21875.649999999998</v>
      </c>
      <c r="P417" s="114">
        <f t="shared" si="44"/>
        <v>323529.34999999998</v>
      </c>
      <c r="Q417" s="115">
        <f t="shared" si="45"/>
        <v>291176.41499999998</v>
      </c>
    </row>
    <row r="418" spans="2:17" x14ac:dyDescent="0.25">
      <c r="B418" s="120">
        <v>413</v>
      </c>
      <c r="C418" s="109" t="s">
        <v>6465</v>
      </c>
      <c r="D418" s="109">
        <v>1200163440</v>
      </c>
      <c r="E418" s="108" t="s">
        <v>3507</v>
      </c>
      <c r="F418" s="109">
        <v>2020</v>
      </c>
      <c r="G418" s="110">
        <v>44389</v>
      </c>
      <c r="H418" s="109">
        <f t="shared" si="40"/>
        <v>1</v>
      </c>
      <c r="I418" s="109">
        <v>15</v>
      </c>
      <c r="J418" s="111">
        <f t="shared" si="41"/>
        <v>6.3333333333333325E-2</v>
      </c>
      <c r="K418" s="112">
        <v>340500</v>
      </c>
      <c r="L418" s="112">
        <v>311401.37</v>
      </c>
      <c r="M418" s="121">
        <v>0</v>
      </c>
      <c r="N418" s="112">
        <f t="shared" si="42"/>
        <v>340500</v>
      </c>
      <c r="O418" s="112">
        <f t="shared" si="43"/>
        <v>21564.999999999996</v>
      </c>
      <c r="P418" s="114">
        <f t="shared" si="44"/>
        <v>318935</v>
      </c>
      <c r="Q418" s="115">
        <f t="shared" si="45"/>
        <v>287041.5</v>
      </c>
    </row>
    <row r="419" spans="2:17" x14ac:dyDescent="0.25">
      <c r="B419" s="120">
        <v>414</v>
      </c>
      <c r="C419" s="109" t="s">
        <v>6465</v>
      </c>
      <c r="D419" s="109">
        <v>1200163460</v>
      </c>
      <c r="E419" s="108" t="s">
        <v>3508</v>
      </c>
      <c r="F419" s="109">
        <v>2020</v>
      </c>
      <c r="G419" s="110">
        <v>44389</v>
      </c>
      <c r="H419" s="109">
        <f t="shared" si="40"/>
        <v>1</v>
      </c>
      <c r="I419" s="109">
        <v>15</v>
      </c>
      <c r="J419" s="111">
        <f t="shared" si="41"/>
        <v>6.3333333333333325E-2</v>
      </c>
      <c r="K419" s="112">
        <v>323633</v>
      </c>
      <c r="L419" s="112">
        <v>295975.83</v>
      </c>
      <c r="M419" s="121">
        <v>0</v>
      </c>
      <c r="N419" s="112">
        <f t="shared" si="42"/>
        <v>323633</v>
      </c>
      <c r="O419" s="112">
        <f t="shared" si="43"/>
        <v>20496.756666666664</v>
      </c>
      <c r="P419" s="114">
        <f t="shared" si="44"/>
        <v>303136.24333333335</v>
      </c>
      <c r="Q419" s="115">
        <f t="shared" si="45"/>
        <v>272822.61900000001</v>
      </c>
    </row>
    <row r="420" spans="2:17" x14ac:dyDescent="0.25">
      <c r="B420" s="120">
        <v>415</v>
      </c>
      <c r="C420" s="109" t="s">
        <v>6465</v>
      </c>
      <c r="D420" s="109">
        <v>1200163670</v>
      </c>
      <c r="E420" s="108" t="s">
        <v>3509</v>
      </c>
      <c r="F420" s="109">
        <v>2020</v>
      </c>
      <c r="G420" s="110">
        <v>44389</v>
      </c>
      <c r="H420" s="109">
        <f t="shared" si="40"/>
        <v>1</v>
      </c>
      <c r="I420" s="109">
        <v>15</v>
      </c>
      <c r="J420" s="111">
        <f t="shared" si="41"/>
        <v>6.3333333333333325E-2</v>
      </c>
      <c r="K420" s="112">
        <v>312454</v>
      </c>
      <c r="L420" s="112">
        <v>285752.14</v>
      </c>
      <c r="M420" s="121">
        <v>0</v>
      </c>
      <c r="N420" s="112">
        <f t="shared" si="42"/>
        <v>312454</v>
      </c>
      <c r="O420" s="112">
        <f t="shared" si="43"/>
        <v>19788.75333333333</v>
      </c>
      <c r="P420" s="114">
        <f t="shared" si="44"/>
        <v>292665.24666666664</v>
      </c>
      <c r="Q420" s="115">
        <f t="shared" si="45"/>
        <v>263398.72200000001</v>
      </c>
    </row>
    <row r="421" spans="2:17" x14ac:dyDescent="0.25">
      <c r="B421" s="120">
        <v>416</v>
      </c>
      <c r="C421" s="109" t="s">
        <v>6465</v>
      </c>
      <c r="D421" s="109">
        <v>1200163600</v>
      </c>
      <c r="E421" s="108" t="s">
        <v>3510</v>
      </c>
      <c r="F421" s="109">
        <v>2020</v>
      </c>
      <c r="G421" s="110">
        <v>44389</v>
      </c>
      <c r="H421" s="109">
        <f t="shared" si="40"/>
        <v>1</v>
      </c>
      <c r="I421" s="109">
        <v>15</v>
      </c>
      <c r="J421" s="111">
        <f t="shared" si="41"/>
        <v>6.3333333333333325E-2</v>
      </c>
      <c r="K421" s="112">
        <v>288805</v>
      </c>
      <c r="L421" s="112">
        <v>264124.17</v>
      </c>
      <c r="M421" s="121">
        <v>0</v>
      </c>
      <c r="N421" s="112">
        <f t="shared" si="42"/>
        <v>288805</v>
      </c>
      <c r="O421" s="112">
        <f t="shared" si="43"/>
        <v>18290.98333333333</v>
      </c>
      <c r="P421" s="114">
        <f t="shared" si="44"/>
        <v>270514.01666666666</v>
      </c>
      <c r="Q421" s="115">
        <f t="shared" si="45"/>
        <v>243462.61499999999</v>
      </c>
    </row>
    <row r="422" spans="2:17" x14ac:dyDescent="0.25">
      <c r="B422" s="120">
        <v>417</v>
      </c>
      <c r="C422" s="109" t="s">
        <v>6465</v>
      </c>
      <c r="D422" s="109">
        <v>1200163620</v>
      </c>
      <c r="E422" s="108" t="s">
        <v>3511</v>
      </c>
      <c r="F422" s="109">
        <v>2020</v>
      </c>
      <c r="G422" s="110">
        <v>44389</v>
      </c>
      <c r="H422" s="109">
        <f t="shared" si="40"/>
        <v>1</v>
      </c>
      <c r="I422" s="109">
        <v>15</v>
      </c>
      <c r="J422" s="111">
        <f t="shared" si="41"/>
        <v>6.3333333333333325E-2</v>
      </c>
      <c r="K422" s="112">
        <v>275945</v>
      </c>
      <c r="L422" s="112">
        <v>252363.15</v>
      </c>
      <c r="M422" s="121">
        <v>0</v>
      </c>
      <c r="N422" s="112">
        <f t="shared" si="42"/>
        <v>275945</v>
      </c>
      <c r="O422" s="112">
        <f t="shared" si="43"/>
        <v>17476.516666666663</v>
      </c>
      <c r="P422" s="114">
        <f t="shared" si="44"/>
        <v>258468.48333333334</v>
      </c>
      <c r="Q422" s="115">
        <f t="shared" si="45"/>
        <v>232621.63500000001</v>
      </c>
    </row>
    <row r="423" spans="2:17" x14ac:dyDescent="0.25">
      <c r="B423" s="120">
        <v>418</v>
      </c>
      <c r="C423" s="109" t="s">
        <v>6465</v>
      </c>
      <c r="D423" s="109">
        <v>1200164490</v>
      </c>
      <c r="E423" s="108" t="s">
        <v>3512</v>
      </c>
      <c r="F423" s="109">
        <v>2020</v>
      </c>
      <c r="G423" s="110">
        <v>44389</v>
      </c>
      <c r="H423" s="109">
        <f t="shared" si="40"/>
        <v>1</v>
      </c>
      <c r="I423" s="109">
        <v>15</v>
      </c>
      <c r="J423" s="111">
        <f t="shared" si="41"/>
        <v>6.3333333333333325E-2</v>
      </c>
      <c r="K423" s="112">
        <v>267179.57</v>
      </c>
      <c r="L423" s="112">
        <v>245076.79</v>
      </c>
      <c r="M423" s="121">
        <v>0</v>
      </c>
      <c r="N423" s="112">
        <f t="shared" si="42"/>
        <v>267179.57</v>
      </c>
      <c r="O423" s="112">
        <f t="shared" si="43"/>
        <v>16921.372766666664</v>
      </c>
      <c r="P423" s="114">
        <f t="shared" si="44"/>
        <v>250258.19723333334</v>
      </c>
      <c r="Q423" s="115">
        <f t="shared" si="45"/>
        <v>225232.37751000002</v>
      </c>
    </row>
    <row r="424" spans="2:17" x14ac:dyDescent="0.25">
      <c r="B424" s="120">
        <v>419</v>
      </c>
      <c r="C424" s="109" t="s">
        <v>6465</v>
      </c>
      <c r="D424" s="109">
        <v>1200163400</v>
      </c>
      <c r="E424" s="108" t="s">
        <v>3513</v>
      </c>
      <c r="F424" s="109">
        <v>2020</v>
      </c>
      <c r="G424" s="110">
        <v>44389</v>
      </c>
      <c r="H424" s="109">
        <f t="shared" si="40"/>
        <v>1</v>
      </c>
      <c r="I424" s="109">
        <v>15</v>
      </c>
      <c r="J424" s="111">
        <f t="shared" si="41"/>
        <v>6.3333333333333325E-2</v>
      </c>
      <c r="K424" s="112">
        <v>236509</v>
      </c>
      <c r="L424" s="112">
        <v>216297.29</v>
      </c>
      <c r="M424" s="121">
        <v>0</v>
      </c>
      <c r="N424" s="112">
        <f t="shared" si="42"/>
        <v>236509</v>
      </c>
      <c r="O424" s="112">
        <f t="shared" si="43"/>
        <v>14978.903333333332</v>
      </c>
      <c r="P424" s="114">
        <f t="shared" si="44"/>
        <v>221530.09666666668</v>
      </c>
      <c r="Q424" s="115">
        <f t="shared" si="45"/>
        <v>199377.08700000003</v>
      </c>
    </row>
    <row r="425" spans="2:17" x14ac:dyDescent="0.25">
      <c r="B425" s="120">
        <v>420</v>
      </c>
      <c r="C425" s="109" t="s">
        <v>6465</v>
      </c>
      <c r="D425" s="109">
        <v>1200161810</v>
      </c>
      <c r="E425" s="108" t="s">
        <v>3514</v>
      </c>
      <c r="F425" s="109">
        <v>2020</v>
      </c>
      <c r="G425" s="110">
        <v>44389</v>
      </c>
      <c r="H425" s="109">
        <f t="shared" si="40"/>
        <v>1</v>
      </c>
      <c r="I425" s="109">
        <v>10</v>
      </c>
      <c r="J425" s="111">
        <f t="shared" si="41"/>
        <v>9.5000000000000001E-2</v>
      </c>
      <c r="K425" s="112">
        <v>232000</v>
      </c>
      <c r="L425" s="112">
        <v>222762.37</v>
      </c>
      <c r="M425" s="121">
        <v>0</v>
      </c>
      <c r="N425" s="112">
        <f t="shared" si="42"/>
        <v>232000</v>
      </c>
      <c r="O425" s="112">
        <f t="shared" si="43"/>
        <v>22040</v>
      </c>
      <c r="P425" s="114">
        <f t="shared" si="44"/>
        <v>209960</v>
      </c>
      <c r="Q425" s="115">
        <f t="shared" si="45"/>
        <v>188964</v>
      </c>
    </row>
    <row r="426" spans="2:17" x14ac:dyDescent="0.25">
      <c r="B426" s="120">
        <v>421</v>
      </c>
      <c r="C426" s="109" t="s">
        <v>6465</v>
      </c>
      <c r="D426" s="109">
        <v>1200163410</v>
      </c>
      <c r="E426" s="108" t="s">
        <v>3515</v>
      </c>
      <c r="F426" s="109">
        <v>2020</v>
      </c>
      <c r="G426" s="110">
        <v>44389</v>
      </c>
      <c r="H426" s="109">
        <f t="shared" si="40"/>
        <v>1</v>
      </c>
      <c r="I426" s="109">
        <v>15</v>
      </c>
      <c r="J426" s="111">
        <f t="shared" si="41"/>
        <v>6.3333333333333325E-2</v>
      </c>
      <c r="K426" s="112">
        <v>225471</v>
      </c>
      <c r="L426" s="112">
        <v>206202.59</v>
      </c>
      <c r="M426" s="121">
        <v>0</v>
      </c>
      <c r="N426" s="112">
        <f t="shared" si="42"/>
        <v>225471</v>
      </c>
      <c r="O426" s="112">
        <f t="shared" si="43"/>
        <v>14279.829999999998</v>
      </c>
      <c r="P426" s="114">
        <f t="shared" si="44"/>
        <v>211191.17</v>
      </c>
      <c r="Q426" s="115">
        <f t="shared" si="45"/>
        <v>190072.05300000001</v>
      </c>
    </row>
    <row r="427" spans="2:17" x14ac:dyDescent="0.25">
      <c r="B427" s="120">
        <v>422</v>
      </c>
      <c r="C427" s="109" t="s">
        <v>6465</v>
      </c>
      <c r="D427" s="109">
        <v>1200163650</v>
      </c>
      <c r="E427" s="108" t="s">
        <v>3516</v>
      </c>
      <c r="F427" s="109">
        <v>2020</v>
      </c>
      <c r="G427" s="110">
        <v>44389</v>
      </c>
      <c r="H427" s="109">
        <f t="shared" si="40"/>
        <v>1</v>
      </c>
      <c r="I427" s="109">
        <v>15</v>
      </c>
      <c r="J427" s="111">
        <f t="shared" si="41"/>
        <v>6.3333333333333325E-2</v>
      </c>
      <c r="K427" s="112">
        <v>217758</v>
      </c>
      <c r="L427" s="112">
        <v>199148.73</v>
      </c>
      <c r="M427" s="121">
        <v>0</v>
      </c>
      <c r="N427" s="112">
        <f t="shared" si="42"/>
        <v>217758</v>
      </c>
      <c r="O427" s="112">
        <f t="shared" si="43"/>
        <v>13791.339999999998</v>
      </c>
      <c r="P427" s="114">
        <f t="shared" si="44"/>
        <v>203966.66</v>
      </c>
      <c r="Q427" s="115">
        <f t="shared" si="45"/>
        <v>183569.99400000001</v>
      </c>
    </row>
    <row r="428" spans="2:17" x14ac:dyDescent="0.25">
      <c r="B428" s="120">
        <v>423</v>
      </c>
      <c r="C428" s="109" t="s">
        <v>6465</v>
      </c>
      <c r="D428" s="109">
        <v>1200163680</v>
      </c>
      <c r="E428" s="108" t="s">
        <v>3517</v>
      </c>
      <c r="F428" s="109">
        <v>2020</v>
      </c>
      <c r="G428" s="110">
        <v>44389</v>
      </c>
      <c r="H428" s="109">
        <f t="shared" si="40"/>
        <v>1</v>
      </c>
      <c r="I428" s="109">
        <v>15</v>
      </c>
      <c r="J428" s="111">
        <f t="shared" si="41"/>
        <v>6.3333333333333325E-2</v>
      </c>
      <c r="K428" s="112">
        <v>214326</v>
      </c>
      <c r="L428" s="112">
        <v>196010.02</v>
      </c>
      <c r="M428" s="121">
        <v>0</v>
      </c>
      <c r="N428" s="112">
        <f t="shared" si="42"/>
        <v>214326</v>
      </c>
      <c r="O428" s="112">
        <f t="shared" si="43"/>
        <v>13573.979999999998</v>
      </c>
      <c r="P428" s="114">
        <f t="shared" si="44"/>
        <v>200752.02</v>
      </c>
      <c r="Q428" s="115">
        <f t="shared" si="45"/>
        <v>180676.818</v>
      </c>
    </row>
    <row r="429" spans="2:17" x14ac:dyDescent="0.25">
      <c r="B429" s="120">
        <v>424</v>
      </c>
      <c r="C429" s="109" t="s">
        <v>6465</v>
      </c>
      <c r="D429" s="109">
        <v>1200163770</v>
      </c>
      <c r="E429" s="108" t="s">
        <v>3518</v>
      </c>
      <c r="F429" s="109">
        <v>2020</v>
      </c>
      <c r="G429" s="110">
        <v>44389</v>
      </c>
      <c r="H429" s="109">
        <f t="shared" si="40"/>
        <v>1</v>
      </c>
      <c r="I429" s="109">
        <v>15</v>
      </c>
      <c r="J429" s="111">
        <f t="shared" si="41"/>
        <v>6.3333333333333325E-2</v>
      </c>
      <c r="K429" s="112">
        <v>209869</v>
      </c>
      <c r="L429" s="112">
        <v>191933.9</v>
      </c>
      <c r="M429" s="121">
        <v>0</v>
      </c>
      <c r="N429" s="112">
        <f t="shared" si="42"/>
        <v>209869</v>
      </c>
      <c r="O429" s="112">
        <f t="shared" si="43"/>
        <v>13291.703333333331</v>
      </c>
      <c r="P429" s="114">
        <f t="shared" si="44"/>
        <v>196577.29666666666</v>
      </c>
      <c r="Q429" s="115">
        <f t="shared" si="45"/>
        <v>176919.56700000001</v>
      </c>
    </row>
    <row r="430" spans="2:17" x14ac:dyDescent="0.25">
      <c r="B430" s="120">
        <v>425</v>
      </c>
      <c r="C430" s="109" t="s">
        <v>6465</v>
      </c>
      <c r="D430" s="109">
        <v>1200163500</v>
      </c>
      <c r="E430" s="108" t="s">
        <v>3519</v>
      </c>
      <c r="F430" s="109">
        <v>2020</v>
      </c>
      <c r="G430" s="110">
        <v>44389</v>
      </c>
      <c r="H430" s="109">
        <f t="shared" si="40"/>
        <v>1</v>
      </c>
      <c r="I430" s="109">
        <v>15</v>
      </c>
      <c r="J430" s="111">
        <f t="shared" si="41"/>
        <v>6.3333333333333325E-2</v>
      </c>
      <c r="K430" s="112">
        <v>203567.2</v>
      </c>
      <c r="L430" s="112">
        <v>186170.66</v>
      </c>
      <c r="M430" s="121">
        <v>0</v>
      </c>
      <c r="N430" s="112">
        <f t="shared" si="42"/>
        <v>203567.2</v>
      </c>
      <c r="O430" s="112">
        <f t="shared" si="43"/>
        <v>12892.589333333332</v>
      </c>
      <c r="P430" s="114">
        <f t="shared" si="44"/>
        <v>190674.61066666667</v>
      </c>
      <c r="Q430" s="115">
        <f t="shared" si="45"/>
        <v>171607.1496</v>
      </c>
    </row>
    <row r="431" spans="2:17" x14ac:dyDescent="0.25">
      <c r="B431" s="120">
        <v>426</v>
      </c>
      <c r="C431" s="109" t="s">
        <v>6465</v>
      </c>
      <c r="D431" s="109">
        <v>1200163760</v>
      </c>
      <c r="E431" s="108" t="s">
        <v>3520</v>
      </c>
      <c r="F431" s="109">
        <v>2020</v>
      </c>
      <c r="G431" s="110">
        <v>44389</v>
      </c>
      <c r="H431" s="109">
        <f t="shared" si="40"/>
        <v>1</v>
      </c>
      <c r="I431" s="109">
        <v>15</v>
      </c>
      <c r="J431" s="111">
        <f t="shared" si="41"/>
        <v>6.3333333333333325E-2</v>
      </c>
      <c r="K431" s="112">
        <v>196071</v>
      </c>
      <c r="L431" s="112">
        <v>179315.06</v>
      </c>
      <c r="M431" s="121">
        <v>0</v>
      </c>
      <c r="N431" s="112">
        <f t="shared" si="42"/>
        <v>196071</v>
      </c>
      <c r="O431" s="112">
        <f t="shared" si="43"/>
        <v>12417.829999999998</v>
      </c>
      <c r="P431" s="114">
        <f t="shared" si="44"/>
        <v>183653.17</v>
      </c>
      <c r="Q431" s="115">
        <f t="shared" si="45"/>
        <v>165287.853</v>
      </c>
    </row>
    <row r="432" spans="2:17" x14ac:dyDescent="0.25">
      <c r="B432" s="120">
        <v>427</v>
      </c>
      <c r="C432" s="109" t="s">
        <v>6465</v>
      </c>
      <c r="D432" s="109">
        <v>1200163590</v>
      </c>
      <c r="E432" s="108" t="s">
        <v>3521</v>
      </c>
      <c r="F432" s="109">
        <v>2020</v>
      </c>
      <c r="G432" s="110">
        <v>44389</v>
      </c>
      <c r="H432" s="109">
        <f t="shared" si="40"/>
        <v>1</v>
      </c>
      <c r="I432" s="109">
        <v>15</v>
      </c>
      <c r="J432" s="111">
        <f t="shared" si="41"/>
        <v>6.3333333333333325E-2</v>
      </c>
      <c r="K432" s="112">
        <v>192894</v>
      </c>
      <c r="L432" s="112">
        <v>176409.56</v>
      </c>
      <c r="M432" s="121">
        <v>0</v>
      </c>
      <c r="N432" s="112">
        <f t="shared" si="42"/>
        <v>192894</v>
      </c>
      <c r="O432" s="112">
        <f t="shared" si="43"/>
        <v>12216.619999999999</v>
      </c>
      <c r="P432" s="114">
        <f t="shared" si="44"/>
        <v>180677.38</v>
      </c>
      <c r="Q432" s="115">
        <f t="shared" si="45"/>
        <v>162609.64200000002</v>
      </c>
    </row>
    <row r="433" spans="2:17" x14ac:dyDescent="0.25">
      <c r="B433" s="120">
        <v>428</v>
      </c>
      <c r="C433" s="109" t="s">
        <v>6465</v>
      </c>
      <c r="D433" s="109">
        <v>1200163710</v>
      </c>
      <c r="E433" s="108" t="s">
        <v>3522</v>
      </c>
      <c r="F433" s="109">
        <v>2020</v>
      </c>
      <c r="G433" s="110">
        <v>44389</v>
      </c>
      <c r="H433" s="109">
        <f t="shared" si="40"/>
        <v>1</v>
      </c>
      <c r="I433" s="109">
        <v>15</v>
      </c>
      <c r="J433" s="111">
        <f t="shared" si="41"/>
        <v>6.3333333333333325E-2</v>
      </c>
      <c r="K433" s="112">
        <v>174064.58</v>
      </c>
      <c r="L433" s="112">
        <v>159189.29</v>
      </c>
      <c r="M433" s="121">
        <v>0</v>
      </c>
      <c r="N433" s="112">
        <f t="shared" si="42"/>
        <v>174064.58</v>
      </c>
      <c r="O433" s="112">
        <f t="shared" si="43"/>
        <v>11024.090066666664</v>
      </c>
      <c r="P433" s="114">
        <f t="shared" si="44"/>
        <v>163040.48993333333</v>
      </c>
      <c r="Q433" s="115">
        <f t="shared" si="45"/>
        <v>146736.44094</v>
      </c>
    </row>
    <row r="434" spans="2:17" x14ac:dyDescent="0.25">
      <c r="B434" s="120">
        <v>429</v>
      </c>
      <c r="C434" s="109" t="s">
        <v>6465</v>
      </c>
      <c r="D434" s="109">
        <v>1200163630</v>
      </c>
      <c r="E434" s="108" t="s">
        <v>3523</v>
      </c>
      <c r="F434" s="109">
        <v>2020</v>
      </c>
      <c r="G434" s="110">
        <v>44389</v>
      </c>
      <c r="H434" s="109">
        <f t="shared" si="40"/>
        <v>1</v>
      </c>
      <c r="I434" s="109">
        <v>10</v>
      </c>
      <c r="J434" s="111">
        <f t="shared" si="41"/>
        <v>9.5000000000000001E-2</v>
      </c>
      <c r="K434" s="112">
        <v>166930</v>
      </c>
      <c r="L434" s="112">
        <v>152664.43</v>
      </c>
      <c r="M434" s="121">
        <v>0</v>
      </c>
      <c r="N434" s="112">
        <f t="shared" si="42"/>
        <v>166930</v>
      </c>
      <c r="O434" s="112">
        <f t="shared" si="43"/>
        <v>15858.35</v>
      </c>
      <c r="P434" s="114">
        <f t="shared" si="44"/>
        <v>151071.65</v>
      </c>
      <c r="Q434" s="115">
        <f t="shared" si="45"/>
        <v>135964.48499999999</v>
      </c>
    </row>
    <row r="435" spans="2:17" x14ac:dyDescent="0.25">
      <c r="B435" s="120">
        <v>430</v>
      </c>
      <c r="C435" s="109" t="s">
        <v>6465</v>
      </c>
      <c r="D435" s="109">
        <v>1200163370</v>
      </c>
      <c r="E435" s="108" t="s">
        <v>3524</v>
      </c>
      <c r="F435" s="109">
        <v>2020</v>
      </c>
      <c r="G435" s="110">
        <v>44389</v>
      </c>
      <c r="H435" s="109">
        <f t="shared" si="40"/>
        <v>1</v>
      </c>
      <c r="I435" s="109">
        <v>15</v>
      </c>
      <c r="J435" s="111">
        <f t="shared" si="41"/>
        <v>6.3333333333333325E-2</v>
      </c>
      <c r="K435" s="112">
        <v>156029</v>
      </c>
      <c r="L435" s="112">
        <v>146028.5</v>
      </c>
      <c r="M435" s="121">
        <v>0</v>
      </c>
      <c r="N435" s="112">
        <f t="shared" si="42"/>
        <v>156029</v>
      </c>
      <c r="O435" s="112">
        <f t="shared" si="43"/>
        <v>9881.8366666666661</v>
      </c>
      <c r="P435" s="114">
        <f t="shared" si="44"/>
        <v>146147.16333333333</v>
      </c>
      <c r="Q435" s="115">
        <f t="shared" si="45"/>
        <v>131532.44700000001</v>
      </c>
    </row>
    <row r="436" spans="2:17" x14ac:dyDescent="0.25">
      <c r="B436" s="120">
        <v>431</v>
      </c>
      <c r="C436" s="109" t="s">
        <v>6465</v>
      </c>
      <c r="D436" s="109">
        <v>1200163610</v>
      </c>
      <c r="E436" s="108" t="s">
        <v>3525</v>
      </c>
      <c r="F436" s="109">
        <v>2020</v>
      </c>
      <c r="G436" s="110">
        <v>44389</v>
      </c>
      <c r="H436" s="109">
        <f t="shared" si="40"/>
        <v>1</v>
      </c>
      <c r="I436" s="109">
        <v>8</v>
      </c>
      <c r="J436" s="111">
        <f t="shared" si="41"/>
        <v>0.11874999999999999</v>
      </c>
      <c r="K436" s="112">
        <v>148793</v>
      </c>
      <c r="L436" s="112">
        <v>136077.37</v>
      </c>
      <c r="M436" s="121">
        <v>0</v>
      </c>
      <c r="N436" s="112">
        <f t="shared" si="42"/>
        <v>148793</v>
      </c>
      <c r="O436" s="112">
        <f t="shared" si="43"/>
        <v>17669.168750000001</v>
      </c>
      <c r="P436" s="114">
        <f t="shared" si="44"/>
        <v>131123.83124999999</v>
      </c>
      <c r="Q436" s="115">
        <f t="shared" si="45"/>
        <v>118011.448125</v>
      </c>
    </row>
    <row r="437" spans="2:17" x14ac:dyDescent="0.25">
      <c r="B437" s="120">
        <v>432</v>
      </c>
      <c r="C437" s="109" t="s">
        <v>6465</v>
      </c>
      <c r="D437" s="109">
        <v>1200163580</v>
      </c>
      <c r="E437" s="108" t="s">
        <v>3526</v>
      </c>
      <c r="F437" s="109">
        <v>2020</v>
      </c>
      <c r="G437" s="110">
        <v>44389</v>
      </c>
      <c r="H437" s="109">
        <f t="shared" si="40"/>
        <v>1</v>
      </c>
      <c r="I437" s="109">
        <v>15</v>
      </c>
      <c r="J437" s="111">
        <f t="shared" si="41"/>
        <v>6.3333333333333325E-2</v>
      </c>
      <c r="K437" s="112">
        <v>137169</v>
      </c>
      <c r="L437" s="112">
        <v>125446.75</v>
      </c>
      <c r="M437" s="121">
        <v>0</v>
      </c>
      <c r="N437" s="112">
        <f t="shared" si="42"/>
        <v>137169</v>
      </c>
      <c r="O437" s="112">
        <f t="shared" si="43"/>
        <v>8687.369999999999</v>
      </c>
      <c r="P437" s="114">
        <f t="shared" si="44"/>
        <v>128481.63</v>
      </c>
      <c r="Q437" s="115">
        <f t="shared" si="45"/>
        <v>115633.467</v>
      </c>
    </row>
    <row r="438" spans="2:17" x14ac:dyDescent="0.25">
      <c r="B438" s="120">
        <v>433</v>
      </c>
      <c r="C438" s="109" t="s">
        <v>6465</v>
      </c>
      <c r="D438" s="109">
        <v>1200163510</v>
      </c>
      <c r="E438" s="108" t="s">
        <v>3527</v>
      </c>
      <c r="F438" s="109">
        <v>2020</v>
      </c>
      <c r="G438" s="110">
        <v>44389</v>
      </c>
      <c r="H438" s="109">
        <f t="shared" si="40"/>
        <v>1</v>
      </c>
      <c r="I438" s="109">
        <v>15</v>
      </c>
      <c r="J438" s="111">
        <f t="shared" si="41"/>
        <v>6.3333333333333325E-2</v>
      </c>
      <c r="K438" s="112">
        <v>136912</v>
      </c>
      <c r="L438" s="112">
        <v>125211.71</v>
      </c>
      <c r="M438" s="121">
        <v>0</v>
      </c>
      <c r="N438" s="112">
        <f t="shared" si="42"/>
        <v>136912</v>
      </c>
      <c r="O438" s="112">
        <f t="shared" si="43"/>
        <v>8671.0933333333323</v>
      </c>
      <c r="P438" s="114">
        <f t="shared" si="44"/>
        <v>128240.90666666666</v>
      </c>
      <c r="Q438" s="115">
        <f t="shared" si="45"/>
        <v>115416.81599999999</v>
      </c>
    </row>
    <row r="439" spans="2:17" x14ac:dyDescent="0.25">
      <c r="B439" s="120">
        <v>434</v>
      </c>
      <c r="C439" s="109" t="s">
        <v>6465</v>
      </c>
      <c r="D439" s="109">
        <v>1200160920</v>
      </c>
      <c r="E439" s="108" t="s">
        <v>3528</v>
      </c>
      <c r="F439" s="109">
        <v>2020</v>
      </c>
      <c r="G439" s="110">
        <v>44389</v>
      </c>
      <c r="H439" s="109">
        <f t="shared" si="40"/>
        <v>1</v>
      </c>
      <c r="I439" s="109">
        <v>15</v>
      </c>
      <c r="J439" s="111">
        <f t="shared" si="41"/>
        <v>6.3333333333333325E-2</v>
      </c>
      <c r="K439" s="112">
        <v>131232</v>
      </c>
      <c r="L439" s="112">
        <v>118917.53</v>
      </c>
      <c r="M439" s="121">
        <v>0</v>
      </c>
      <c r="N439" s="112">
        <f t="shared" si="42"/>
        <v>131232</v>
      </c>
      <c r="O439" s="112">
        <f t="shared" si="43"/>
        <v>8311.3599999999988</v>
      </c>
      <c r="P439" s="114">
        <f t="shared" si="44"/>
        <v>122920.64</v>
      </c>
      <c r="Q439" s="115">
        <f t="shared" si="45"/>
        <v>110628.576</v>
      </c>
    </row>
    <row r="440" spans="2:17" x14ac:dyDescent="0.25">
      <c r="B440" s="120">
        <v>435</v>
      </c>
      <c r="C440" s="109" t="s">
        <v>6465</v>
      </c>
      <c r="D440" s="109">
        <v>1200163780</v>
      </c>
      <c r="E440" s="108" t="s">
        <v>3529</v>
      </c>
      <c r="F440" s="109">
        <v>2020</v>
      </c>
      <c r="G440" s="110">
        <v>44389</v>
      </c>
      <c r="H440" s="109">
        <f t="shared" si="40"/>
        <v>1</v>
      </c>
      <c r="I440" s="109">
        <v>15</v>
      </c>
      <c r="J440" s="111">
        <f t="shared" si="41"/>
        <v>6.3333333333333325E-2</v>
      </c>
      <c r="K440" s="112">
        <v>84238</v>
      </c>
      <c r="L440" s="112">
        <v>77039.16</v>
      </c>
      <c r="M440" s="121">
        <v>0</v>
      </c>
      <c r="N440" s="112">
        <f t="shared" si="42"/>
        <v>84238</v>
      </c>
      <c r="O440" s="112">
        <f t="shared" si="43"/>
        <v>5335.0733333333328</v>
      </c>
      <c r="P440" s="114">
        <f t="shared" si="44"/>
        <v>78902.926666666666</v>
      </c>
      <c r="Q440" s="115">
        <f t="shared" si="45"/>
        <v>71012.634000000005</v>
      </c>
    </row>
    <row r="441" spans="2:17" x14ac:dyDescent="0.25">
      <c r="B441" s="120">
        <v>436</v>
      </c>
      <c r="C441" s="109" t="s">
        <v>6465</v>
      </c>
      <c r="D441" s="109">
        <v>1200163640</v>
      </c>
      <c r="E441" s="108" t="s">
        <v>3530</v>
      </c>
      <c r="F441" s="109">
        <v>2020</v>
      </c>
      <c r="G441" s="110">
        <v>44389</v>
      </c>
      <c r="H441" s="109">
        <f t="shared" si="40"/>
        <v>1</v>
      </c>
      <c r="I441" s="109">
        <v>15</v>
      </c>
      <c r="J441" s="111">
        <f t="shared" si="41"/>
        <v>6.3333333333333325E-2</v>
      </c>
      <c r="K441" s="112">
        <v>78658</v>
      </c>
      <c r="L441" s="112">
        <v>71936</v>
      </c>
      <c r="M441" s="121">
        <v>0</v>
      </c>
      <c r="N441" s="112">
        <f t="shared" si="42"/>
        <v>78658</v>
      </c>
      <c r="O441" s="112">
        <f t="shared" si="43"/>
        <v>4981.6733333333323</v>
      </c>
      <c r="P441" s="114">
        <f t="shared" si="44"/>
        <v>73676.32666666666</v>
      </c>
      <c r="Q441" s="115">
        <f t="shared" si="45"/>
        <v>66308.694000000003</v>
      </c>
    </row>
    <row r="442" spans="2:17" x14ac:dyDescent="0.25">
      <c r="B442" s="120">
        <v>437</v>
      </c>
      <c r="C442" s="109" t="s">
        <v>6465</v>
      </c>
      <c r="D442" s="109">
        <v>1200165460</v>
      </c>
      <c r="E442" s="108" t="s">
        <v>3531</v>
      </c>
      <c r="F442" s="109">
        <v>2020</v>
      </c>
      <c r="G442" s="110">
        <v>44389</v>
      </c>
      <c r="H442" s="109">
        <f t="shared" si="40"/>
        <v>1</v>
      </c>
      <c r="I442" s="109">
        <v>15</v>
      </c>
      <c r="J442" s="111">
        <f t="shared" si="41"/>
        <v>6.3333333333333325E-2</v>
      </c>
      <c r="K442" s="112">
        <v>75650</v>
      </c>
      <c r="L442" s="112">
        <v>71007.37</v>
      </c>
      <c r="M442" s="121">
        <v>0</v>
      </c>
      <c r="N442" s="112">
        <f t="shared" si="42"/>
        <v>75650</v>
      </c>
      <c r="O442" s="112">
        <f t="shared" si="43"/>
        <v>4791.1666666666661</v>
      </c>
      <c r="P442" s="114">
        <f t="shared" si="44"/>
        <v>70858.833333333328</v>
      </c>
      <c r="Q442" s="115">
        <f t="shared" si="45"/>
        <v>63772.95</v>
      </c>
    </row>
    <row r="443" spans="2:17" x14ac:dyDescent="0.25">
      <c r="B443" s="120">
        <v>438</v>
      </c>
      <c r="C443" s="109" t="s">
        <v>6465</v>
      </c>
      <c r="D443" s="109">
        <v>1200163520</v>
      </c>
      <c r="E443" s="108" t="s">
        <v>3532</v>
      </c>
      <c r="F443" s="109">
        <v>2020</v>
      </c>
      <c r="G443" s="110">
        <v>44389</v>
      </c>
      <c r="H443" s="109">
        <f t="shared" si="40"/>
        <v>1</v>
      </c>
      <c r="I443" s="109">
        <v>15</v>
      </c>
      <c r="J443" s="111">
        <f t="shared" si="41"/>
        <v>6.3333333333333325E-2</v>
      </c>
      <c r="K443" s="112">
        <v>54480</v>
      </c>
      <c r="L443" s="112">
        <v>49824.22</v>
      </c>
      <c r="M443" s="121">
        <v>0</v>
      </c>
      <c r="N443" s="112">
        <f t="shared" si="42"/>
        <v>54480</v>
      </c>
      <c r="O443" s="112">
        <f t="shared" si="43"/>
        <v>3450.3999999999996</v>
      </c>
      <c r="P443" s="114">
        <f t="shared" si="44"/>
        <v>51029.599999999999</v>
      </c>
      <c r="Q443" s="115">
        <f t="shared" si="45"/>
        <v>45926.64</v>
      </c>
    </row>
    <row r="444" spans="2:17" x14ac:dyDescent="0.25">
      <c r="B444" s="120">
        <v>439</v>
      </c>
      <c r="C444" s="109" t="s">
        <v>6465</v>
      </c>
      <c r="D444" s="109">
        <v>1200163800</v>
      </c>
      <c r="E444" s="108" t="s">
        <v>3533</v>
      </c>
      <c r="F444" s="109">
        <v>2020</v>
      </c>
      <c r="G444" s="110">
        <v>44389</v>
      </c>
      <c r="H444" s="109">
        <f t="shared" si="40"/>
        <v>1</v>
      </c>
      <c r="I444" s="109">
        <v>15</v>
      </c>
      <c r="J444" s="111">
        <f t="shared" si="41"/>
        <v>6.3333333333333325E-2</v>
      </c>
      <c r="K444" s="112">
        <v>52977</v>
      </c>
      <c r="L444" s="112">
        <v>48449.67</v>
      </c>
      <c r="M444" s="121">
        <v>0</v>
      </c>
      <c r="N444" s="112">
        <f t="shared" si="42"/>
        <v>52977</v>
      </c>
      <c r="O444" s="112">
        <f t="shared" si="43"/>
        <v>3355.2099999999996</v>
      </c>
      <c r="P444" s="114">
        <f t="shared" si="44"/>
        <v>49621.79</v>
      </c>
      <c r="Q444" s="115">
        <f t="shared" si="45"/>
        <v>44659.611000000004</v>
      </c>
    </row>
    <row r="445" spans="2:17" x14ac:dyDescent="0.25">
      <c r="B445" s="120">
        <v>440</v>
      </c>
      <c r="C445" s="109" t="s">
        <v>6465</v>
      </c>
      <c r="D445" s="109">
        <v>1200163490</v>
      </c>
      <c r="E445" s="108" t="s">
        <v>3534</v>
      </c>
      <c r="F445" s="109">
        <v>2020</v>
      </c>
      <c r="G445" s="110">
        <v>44389</v>
      </c>
      <c r="H445" s="109">
        <f t="shared" si="40"/>
        <v>1</v>
      </c>
      <c r="I445" s="109">
        <v>15</v>
      </c>
      <c r="J445" s="111">
        <f t="shared" si="41"/>
        <v>6.3333333333333325E-2</v>
      </c>
      <c r="K445" s="112">
        <v>49681</v>
      </c>
      <c r="L445" s="112">
        <v>45435.34</v>
      </c>
      <c r="M445" s="121">
        <v>0</v>
      </c>
      <c r="N445" s="112">
        <f t="shared" si="42"/>
        <v>49681</v>
      </c>
      <c r="O445" s="112">
        <f t="shared" si="43"/>
        <v>3146.4633333333327</v>
      </c>
      <c r="P445" s="114">
        <f t="shared" si="44"/>
        <v>46534.536666666667</v>
      </c>
      <c r="Q445" s="115">
        <f t="shared" si="45"/>
        <v>41881.082999999999</v>
      </c>
    </row>
    <row r="446" spans="2:17" x14ac:dyDescent="0.25">
      <c r="B446" s="120">
        <v>441</v>
      </c>
      <c r="C446" s="109" t="s">
        <v>6465</v>
      </c>
      <c r="D446" s="109">
        <v>1200163750</v>
      </c>
      <c r="E446" s="108" t="s">
        <v>3535</v>
      </c>
      <c r="F446" s="109">
        <v>2020</v>
      </c>
      <c r="G446" s="110">
        <v>44389</v>
      </c>
      <c r="H446" s="109">
        <f t="shared" si="40"/>
        <v>1</v>
      </c>
      <c r="I446" s="109">
        <v>15</v>
      </c>
      <c r="J446" s="111">
        <f t="shared" si="41"/>
        <v>6.3333333333333325E-2</v>
      </c>
      <c r="K446" s="112">
        <v>47969</v>
      </c>
      <c r="L446" s="112">
        <v>43869.63</v>
      </c>
      <c r="M446" s="121">
        <v>0</v>
      </c>
      <c r="N446" s="112">
        <f t="shared" si="42"/>
        <v>47969</v>
      </c>
      <c r="O446" s="112">
        <f t="shared" si="43"/>
        <v>3038.0366666666664</v>
      </c>
      <c r="P446" s="114">
        <f t="shared" si="44"/>
        <v>44930.963333333333</v>
      </c>
      <c r="Q446" s="115">
        <f t="shared" si="45"/>
        <v>40437.866999999998</v>
      </c>
    </row>
    <row r="447" spans="2:17" x14ac:dyDescent="0.25">
      <c r="B447" s="120">
        <v>442</v>
      </c>
      <c r="C447" s="109" t="s">
        <v>6465</v>
      </c>
      <c r="D447" s="109">
        <v>1200163530</v>
      </c>
      <c r="E447" s="108" t="s">
        <v>3536</v>
      </c>
      <c r="F447" s="109">
        <v>2020</v>
      </c>
      <c r="G447" s="110">
        <v>44389</v>
      </c>
      <c r="H447" s="109">
        <f t="shared" si="40"/>
        <v>1</v>
      </c>
      <c r="I447" s="109">
        <v>15</v>
      </c>
      <c r="J447" s="111">
        <f t="shared" si="41"/>
        <v>6.3333333333333325E-2</v>
      </c>
      <c r="K447" s="112">
        <v>39449</v>
      </c>
      <c r="L447" s="112">
        <v>36077.75</v>
      </c>
      <c r="M447" s="121">
        <v>0</v>
      </c>
      <c r="N447" s="112">
        <f t="shared" si="42"/>
        <v>39449</v>
      </c>
      <c r="O447" s="112">
        <f t="shared" si="43"/>
        <v>2498.4366666666665</v>
      </c>
      <c r="P447" s="114">
        <f t="shared" si="44"/>
        <v>36950.563333333332</v>
      </c>
      <c r="Q447" s="115">
        <f t="shared" si="45"/>
        <v>33255.506999999998</v>
      </c>
    </row>
    <row r="448" spans="2:17" x14ac:dyDescent="0.25">
      <c r="B448" s="120">
        <v>443</v>
      </c>
      <c r="C448" s="109" t="s">
        <v>6465</v>
      </c>
      <c r="D448" s="109">
        <v>1200163790</v>
      </c>
      <c r="E448" s="108" t="s">
        <v>3537</v>
      </c>
      <c r="F448" s="109">
        <v>2020</v>
      </c>
      <c r="G448" s="110">
        <v>44389</v>
      </c>
      <c r="H448" s="109">
        <f t="shared" si="40"/>
        <v>1</v>
      </c>
      <c r="I448" s="109">
        <v>15</v>
      </c>
      <c r="J448" s="111">
        <f t="shared" si="41"/>
        <v>6.3333333333333325E-2</v>
      </c>
      <c r="K448" s="112">
        <v>29823</v>
      </c>
      <c r="L448" s="112">
        <v>27274.38</v>
      </c>
      <c r="M448" s="121">
        <v>0</v>
      </c>
      <c r="N448" s="112">
        <f t="shared" si="42"/>
        <v>29823</v>
      </c>
      <c r="O448" s="112">
        <f t="shared" si="43"/>
        <v>1888.7899999999997</v>
      </c>
      <c r="P448" s="114">
        <f t="shared" si="44"/>
        <v>27934.21</v>
      </c>
      <c r="Q448" s="115">
        <f t="shared" si="45"/>
        <v>25140.789000000001</v>
      </c>
    </row>
    <row r="449" spans="2:17" x14ac:dyDescent="0.25">
      <c r="B449" s="120">
        <v>444</v>
      </c>
      <c r="C449" s="109" t="s">
        <v>6465</v>
      </c>
      <c r="D449" s="109">
        <v>1200163550</v>
      </c>
      <c r="E449" s="108" t="s">
        <v>3538</v>
      </c>
      <c r="F449" s="109">
        <v>2020</v>
      </c>
      <c r="G449" s="110">
        <v>44389</v>
      </c>
      <c r="H449" s="109">
        <f t="shared" si="40"/>
        <v>1</v>
      </c>
      <c r="I449" s="109">
        <v>15</v>
      </c>
      <c r="J449" s="111">
        <f t="shared" si="41"/>
        <v>6.3333333333333325E-2</v>
      </c>
      <c r="K449" s="112">
        <v>29585.5</v>
      </c>
      <c r="L449" s="112">
        <v>27057.16</v>
      </c>
      <c r="M449" s="121">
        <v>0</v>
      </c>
      <c r="N449" s="112">
        <f t="shared" si="42"/>
        <v>29585.5</v>
      </c>
      <c r="O449" s="112">
        <f t="shared" si="43"/>
        <v>1873.748333333333</v>
      </c>
      <c r="P449" s="114">
        <f t="shared" si="44"/>
        <v>27711.751666666667</v>
      </c>
      <c r="Q449" s="115">
        <f t="shared" si="45"/>
        <v>24940.576499999999</v>
      </c>
    </row>
    <row r="450" spans="2:17" x14ac:dyDescent="0.25">
      <c r="B450" s="120">
        <v>445</v>
      </c>
      <c r="C450" s="109" t="s">
        <v>6465</v>
      </c>
      <c r="D450" s="109">
        <v>1200163540</v>
      </c>
      <c r="E450" s="108" t="s">
        <v>3539</v>
      </c>
      <c r="F450" s="109">
        <v>2020</v>
      </c>
      <c r="G450" s="110">
        <v>44389</v>
      </c>
      <c r="H450" s="109">
        <f t="shared" si="40"/>
        <v>1</v>
      </c>
      <c r="I450" s="109">
        <v>15</v>
      </c>
      <c r="J450" s="111">
        <f t="shared" si="41"/>
        <v>6.3333333333333325E-2</v>
      </c>
      <c r="K450" s="112">
        <v>21467</v>
      </c>
      <c r="L450" s="112">
        <v>19632.45</v>
      </c>
      <c r="M450" s="121">
        <v>0</v>
      </c>
      <c r="N450" s="112">
        <f t="shared" si="42"/>
        <v>21467</v>
      </c>
      <c r="O450" s="112">
        <f t="shared" si="43"/>
        <v>1359.5766666666666</v>
      </c>
      <c r="P450" s="114">
        <f t="shared" si="44"/>
        <v>20107.423333333332</v>
      </c>
      <c r="Q450" s="115">
        <f t="shared" si="45"/>
        <v>18096.681</v>
      </c>
    </row>
    <row r="451" spans="2:17" x14ac:dyDescent="0.25">
      <c r="B451" s="120">
        <v>446</v>
      </c>
      <c r="C451" s="109" t="s">
        <v>6465</v>
      </c>
      <c r="D451" s="109">
        <v>1200163560</v>
      </c>
      <c r="E451" s="108" t="s">
        <v>3540</v>
      </c>
      <c r="F451" s="109">
        <v>2020</v>
      </c>
      <c r="G451" s="110">
        <v>44389</v>
      </c>
      <c r="H451" s="109">
        <f t="shared" si="40"/>
        <v>1</v>
      </c>
      <c r="I451" s="109">
        <v>8</v>
      </c>
      <c r="J451" s="111">
        <f t="shared" si="41"/>
        <v>0.11874999999999999</v>
      </c>
      <c r="K451" s="112">
        <v>20211</v>
      </c>
      <c r="L451" s="112">
        <v>18483.79</v>
      </c>
      <c r="M451" s="121">
        <v>0</v>
      </c>
      <c r="N451" s="112">
        <f t="shared" si="42"/>
        <v>20211</v>
      </c>
      <c r="O451" s="112">
        <f t="shared" si="43"/>
        <v>2400.0562500000001</v>
      </c>
      <c r="P451" s="114">
        <f t="shared" si="44"/>
        <v>17810.943749999999</v>
      </c>
      <c r="Q451" s="115">
        <f t="shared" si="45"/>
        <v>16029.849375</v>
      </c>
    </row>
    <row r="452" spans="2:17" x14ac:dyDescent="0.25">
      <c r="B452" s="120">
        <v>447</v>
      </c>
      <c r="C452" s="109" t="s">
        <v>6465</v>
      </c>
      <c r="D452" s="109">
        <v>1200171540</v>
      </c>
      <c r="E452" s="108" t="s">
        <v>3541</v>
      </c>
      <c r="F452" s="109">
        <v>2021</v>
      </c>
      <c r="G452" s="110">
        <v>44389</v>
      </c>
      <c r="H452" s="109">
        <f t="shared" si="40"/>
        <v>0</v>
      </c>
      <c r="I452" s="109">
        <v>15</v>
      </c>
      <c r="J452" s="111">
        <f t="shared" si="41"/>
        <v>6.3333333333333325E-2</v>
      </c>
      <c r="K452" s="112">
        <v>1905341.71</v>
      </c>
      <c r="L452" s="112">
        <v>1871584.98</v>
      </c>
      <c r="M452" s="121">
        <v>0</v>
      </c>
      <c r="N452" s="112">
        <f t="shared" si="42"/>
        <v>1905341.71</v>
      </c>
      <c r="O452" s="112">
        <f t="shared" si="43"/>
        <v>0</v>
      </c>
      <c r="P452" s="114">
        <f t="shared" si="44"/>
        <v>1905341.71</v>
      </c>
      <c r="Q452" s="115">
        <f t="shared" si="45"/>
        <v>1714807.5390000001</v>
      </c>
    </row>
    <row r="453" spans="2:17" x14ac:dyDescent="0.25">
      <c r="B453" s="120">
        <v>448</v>
      </c>
      <c r="C453" s="109" t="s">
        <v>6465</v>
      </c>
      <c r="D453" s="109">
        <v>1200171570</v>
      </c>
      <c r="E453" s="108" t="s">
        <v>3479</v>
      </c>
      <c r="F453" s="109">
        <v>2021</v>
      </c>
      <c r="G453" s="110">
        <v>44389</v>
      </c>
      <c r="H453" s="109">
        <f t="shared" si="40"/>
        <v>0</v>
      </c>
      <c r="I453" s="109">
        <v>15</v>
      </c>
      <c r="J453" s="111">
        <f t="shared" si="41"/>
        <v>6.3333333333333325E-2</v>
      </c>
      <c r="K453" s="112">
        <v>747378</v>
      </c>
      <c r="L453" s="112">
        <v>734136.78</v>
      </c>
      <c r="M453" s="121">
        <v>0</v>
      </c>
      <c r="N453" s="112">
        <f t="shared" si="42"/>
        <v>747378</v>
      </c>
      <c r="O453" s="112">
        <f t="shared" si="43"/>
        <v>0</v>
      </c>
      <c r="P453" s="114">
        <f t="shared" si="44"/>
        <v>747378</v>
      </c>
      <c r="Q453" s="115">
        <f t="shared" si="45"/>
        <v>672640.20000000007</v>
      </c>
    </row>
    <row r="454" spans="2:17" x14ac:dyDescent="0.25">
      <c r="B454" s="120">
        <v>449</v>
      </c>
      <c r="C454" s="109" t="s">
        <v>6465</v>
      </c>
      <c r="D454" s="109">
        <v>1200171560</v>
      </c>
      <c r="E454" s="108" t="s">
        <v>3497</v>
      </c>
      <c r="F454" s="109">
        <v>2021</v>
      </c>
      <c r="G454" s="110">
        <v>44389</v>
      </c>
      <c r="H454" s="109">
        <f t="shared" ref="H454:H517" si="46">YEAR(G454)-F454</f>
        <v>0</v>
      </c>
      <c r="I454" s="109">
        <v>15</v>
      </c>
      <c r="J454" s="111">
        <f t="shared" ref="J454:J517" si="47">(95/I454/100)</f>
        <v>6.3333333333333325E-2</v>
      </c>
      <c r="K454" s="112">
        <v>256410</v>
      </c>
      <c r="L454" s="112">
        <v>251867.21</v>
      </c>
      <c r="M454" s="121">
        <v>0</v>
      </c>
      <c r="N454" s="112">
        <f t="shared" ref="N454:N517" si="48">K454*(1+M454)</f>
        <v>256410</v>
      </c>
      <c r="O454" s="112">
        <f t="shared" ref="O454:O517" si="49">H454*J454*N454</f>
        <v>0</v>
      </c>
      <c r="P454" s="114">
        <f t="shared" si="44"/>
        <v>256410</v>
      </c>
      <c r="Q454" s="115">
        <f t="shared" si="45"/>
        <v>230769</v>
      </c>
    </row>
    <row r="455" spans="2:17" x14ac:dyDescent="0.25">
      <c r="B455" s="120">
        <v>450</v>
      </c>
      <c r="C455" s="109" t="s">
        <v>6465</v>
      </c>
      <c r="D455" s="109">
        <v>1200169970</v>
      </c>
      <c r="E455" s="108" t="s">
        <v>3542</v>
      </c>
      <c r="F455" s="109">
        <v>2021</v>
      </c>
      <c r="G455" s="110">
        <v>44389</v>
      </c>
      <c r="H455" s="109">
        <f t="shared" si="46"/>
        <v>0</v>
      </c>
      <c r="I455" s="109">
        <v>15</v>
      </c>
      <c r="J455" s="111">
        <f t="shared" si="47"/>
        <v>6.3333333333333325E-2</v>
      </c>
      <c r="K455" s="112">
        <v>216000</v>
      </c>
      <c r="L455" s="112">
        <v>212409.86</v>
      </c>
      <c r="M455" s="121">
        <v>0</v>
      </c>
      <c r="N455" s="112">
        <f t="shared" si="48"/>
        <v>216000</v>
      </c>
      <c r="O455" s="112">
        <f t="shared" si="49"/>
        <v>0</v>
      </c>
      <c r="P455" s="114">
        <f t="shared" ref="P455" si="50">IF(N455-O455&lt;=0,5%*N455,N455-O455)</f>
        <v>216000</v>
      </c>
      <c r="Q455" s="115">
        <f t="shared" ref="Q455" si="51">IF(P455=N455*5%,P455,P455*0.9)</f>
        <v>194400</v>
      </c>
    </row>
    <row r="456" spans="2:17" s="14" customFormat="1" x14ac:dyDescent="0.25">
      <c r="B456" s="120">
        <v>451</v>
      </c>
      <c r="C456" s="109" t="s">
        <v>6466</v>
      </c>
      <c r="D456" s="109">
        <v>1200027280</v>
      </c>
      <c r="E456" s="108" t="s">
        <v>4746</v>
      </c>
      <c r="F456" s="109">
        <v>2005</v>
      </c>
      <c r="G456" s="110">
        <v>44389</v>
      </c>
      <c r="H456" s="109">
        <f t="shared" si="46"/>
        <v>16</v>
      </c>
      <c r="I456" s="109">
        <v>15</v>
      </c>
      <c r="J456" s="111">
        <f t="shared" si="47"/>
        <v>6.3333333333333325E-2</v>
      </c>
      <c r="K456" s="112">
        <v>3776163.42</v>
      </c>
      <c r="L456" s="112">
        <v>1</v>
      </c>
      <c r="M456" s="121">
        <v>0</v>
      </c>
      <c r="N456" s="112">
        <f t="shared" si="48"/>
        <v>3776163.42</v>
      </c>
      <c r="O456" s="112">
        <f t="shared" si="49"/>
        <v>3826512.2655999996</v>
      </c>
      <c r="P456" s="114">
        <f t="shared" ref="P456:P518" si="52">IF(N456-O456&lt;=0,5%*N456,N456-O456)</f>
        <v>188808.171</v>
      </c>
      <c r="Q456" s="115">
        <f t="shared" ref="Q456:Q518" si="53">IF(P456=N456*5%,P456,P456*0.9)</f>
        <v>188808.171</v>
      </c>
    </row>
    <row r="457" spans="2:17" x14ac:dyDescent="0.25">
      <c r="B457" s="120">
        <v>452</v>
      </c>
      <c r="C457" s="109" t="s">
        <v>6466</v>
      </c>
      <c r="D457" s="109">
        <v>1200028210</v>
      </c>
      <c r="E457" s="108" t="s">
        <v>2081</v>
      </c>
      <c r="F457" s="109">
        <v>2006</v>
      </c>
      <c r="G457" s="110">
        <v>44389</v>
      </c>
      <c r="H457" s="109">
        <f t="shared" si="46"/>
        <v>15</v>
      </c>
      <c r="I457" s="109">
        <v>15</v>
      </c>
      <c r="J457" s="111">
        <f t="shared" si="47"/>
        <v>6.3333333333333325E-2</v>
      </c>
      <c r="K457" s="112">
        <v>5960804.4900000002</v>
      </c>
      <c r="L457" s="112">
        <v>36478.82</v>
      </c>
      <c r="M457" s="121">
        <v>0.63</v>
      </c>
      <c r="N457" s="112">
        <f t="shared" si="48"/>
        <v>9716111.3187000006</v>
      </c>
      <c r="O457" s="112">
        <f t="shared" si="49"/>
        <v>9230305.7527649999</v>
      </c>
      <c r="P457" s="114">
        <f t="shared" si="52"/>
        <v>485805.56593500078</v>
      </c>
      <c r="Q457" s="115">
        <f t="shared" si="53"/>
        <v>437225.0093415007</v>
      </c>
    </row>
    <row r="458" spans="2:17" x14ac:dyDescent="0.25">
      <c r="B458" s="120">
        <v>453</v>
      </c>
      <c r="C458" s="109" t="s">
        <v>6466</v>
      </c>
      <c r="D458" s="109">
        <v>1200028050</v>
      </c>
      <c r="E458" s="108" t="s">
        <v>4747</v>
      </c>
      <c r="F458" s="109">
        <v>2006</v>
      </c>
      <c r="G458" s="110">
        <v>44389</v>
      </c>
      <c r="H458" s="109">
        <f t="shared" si="46"/>
        <v>15</v>
      </c>
      <c r="I458" s="109">
        <v>15</v>
      </c>
      <c r="J458" s="111">
        <f t="shared" si="47"/>
        <v>6.3333333333333325E-2</v>
      </c>
      <c r="K458" s="112">
        <v>4951932.58</v>
      </c>
      <c r="L458" s="112">
        <v>904.48</v>
      </c>
      <c r="M458" s="121">
        <v>0.63</v>
      </c>
      <c r="N458" s="112">
        <f t="shared" si="48"/>
        <v>8071650.1053999998</v>
      </c>
      <c r="O458" s="112">
        <f t="shared" si="49"/>
        <v>7668067.6001299983</v>
      </c>
      <c r="P458" s="114">
        <f t="shared" si="52"/>
        <v>403582.50527000148</v>
      </c>
      <c r="Q458" s="115">
        <f t="shared" si="53"/>
        <v>363224.25474300137</v>
      </c>
    </row>
    <row r="459" spans="2:17" x14ac:dyDescent="0.25">
      <c r="B459" s="120">
        <v>454</v>
      </c>
      <c r="C459" s="109" t="s">
        <v>6466</v>
      </c>
      <c r="D459" s="109">
        <v>1200028070</v>
      </c>
      <c r="E459" s="108" t="s">
        <v>4748</v>
      </c>
      <c r="F459" s="109">
        <v>2006</v>
      </c>
      <c r="G459" s="110">
        <v>44389</v>
      </c>
      <c r="H459" s="109">
        <f t="shared" si="46"/>
        <v>15</v>
      </c>
      <c r="I459" s="109">
        <v>15</v>
      </c>
      <c r="J459" s="111">
        <f t="shared" si="47"/>
        <v>6.3333333333333325E-2</v>
      </c>
      <c r="K459" s="112">
        <v>2286197.2200000002</v>
      </c>
      <c r="L459" s="112">
        <v>1535</v>
      </c>
      <c r="M459" s="121">
        <v>0.63</v>
      </c>
      <c r="N459" s="112">
        <f t="shared" si="48"/>
        <v>3726501.4686000003</v>
      </c>
      <c r="O459" s="112">
        <f t="shared" si="49"/>
        <v>3540176.3951699995</v>
      </c>
      <c r="P459" s="114">
        <f t="shared" si="52"/>
        <v>186325.0734300008</v>
      </c>
      <c r="Q459" s="115">
        <f t="shared" si="53"/>
        <v>167692.56608700074</v>
      </c>
    </row>
    <row r="460" spans="2:17" x14ac:dyDescent="0.25">
      <c r="B460" s="120">
        <v>455</v>
      </c>
      <c r="C460" s="109" t="s">
        <v>6466</v>
      </c>
      <c r="D460" s="109">
        <v>1200028080</v>
      </c>
      <c r="E460" s="108" t="s">
        <v>4749</v>
      </c>
      <c r="F460" s="109">
        <v>2006</v>
      </c>
      <c r="G460" s="110">
        <v>44389</v>
      </c>
      <c r="H460" s="109">
        <f t="shared" si="46"/>
        <v>15</v>
      </c>
      <c r="I460" s="109">
        <v>15</v>
      </c>
      <c r="J460" s="111">
        <f t="shared" si="47"/>
        <v>6.3333333333333325E-2</v>
      </c>
      <c r="K460" s="112">
        <v>866757.6</v>
      </c>
      <c r="L460" s="112">
        <v>1</v>
      </c>
      <c r="M460" s="121">
        <v>0</v>
      </c>
      <c r="N460" s="112">
        <f t="shared" si="48"/>
        <v>866757.6</v>
      </c>
      <c r="O460" s="112">
        <f t="shared" si="49"/>
        <v>823419.71999999986</v>
      </c>
      <c r="P460" s="114">
        <f t="shared" si="52"/>
        <v>43337.880000000121</v>
      </c>
      <c r="Q460" s="115">
        <f t="shared" si="53"/>
        <v>39004.092000000113</v>
      </c>
    </row>
    <row r="461" spans="2:17" x14ac:dyDescent="0.25">
      <c r="B461" s="120">
        <v>456</v>
      </c>
      <c r="C461" s="109" t="s">
        <v>6466</v>
      </c>
      <c r="D461" s="109">
        <v>1200028140</v>
      </c>
      <c r="E461" s="108" t="s">
        <v>4750</v>
      </c>
      <c r="F461" s="109">
        <v>2006</v>
      </c>
      <c r="G461" s="110">
        <v>44389</v>
      </c>
      <c r="H461" s="109">
        <f t="shared" si="46"/>
        <v>15</v>
      </c>
      <c r="I461" s="109">
        <v>10</v>
      </c>
      <c r="J461" s="111">
        <f t="shared" si="47"/>
        <v>9.5000000000000001E-2</v>
      </c>
      <c r="K461" s="112">
        <v>864309.9</v>
      </c>
      <c r="L461" s="112">
        <v>6175.19</v>
      </c>
      <c r="M461" s="121">
        <v>0.63</v>
      </c>
      <c r="N461" s="112">
        <f t="shared" si="48"/>
        <v>1408825.1369999999</v>
      </c>
      <c r="O461" s="112">
        <f t="shared" si="49"/>
        <v>2007575.8202249999</v>
      </c>
      <c r="P461" s="114">
        <f t="shared" si="52"/>
        <v>70441.256849999991</v>
      </c>
      <c r="Q461" s="115">
        <f t="shared" si="53"/>
        <v>70441.256849999991</v>
      </c>
    </row>
    <row r="462" spans="2:17" x14ac:dyDescent="0.25">
      <c r="B462" s="120">
        <v>457</v>
      </c>
      <c r="C462" s="109" t="s">
        <v>6466</v>
      </c>
      <c r="D462" s="109">
        <v>1200028170</v>
      </c>
      <c r="E462" s="108" t="s">
        <v>4751</v>
      </c>
      <c r="F462" s="109">
        <v>2006</v>
      </c>
      <c r="G462" s="110">
        <v>44389</v>
      </c>
      <c r="H462" s="109">
        <f t="shared" si="46"/>
        <v>15</v>
      </c>
      <c r="I462" s="109">
        <v>15</v>
      </c>
      <c r="J462" s="111">
        <f t="shared" si="47"/>
        <v>6.3333333333333325E-2</v>
      </c>
      <c r="K462" s="112">
        <v>490901.24</v>
      </c>
      <c r="L462" s="112">
        <v>329.56</v>
      </c>
      <c r="M462" s="121">
        <v>0.63</v>
      </c>
      <c r="N462" s="112">
        <f t="shared" si="48"/>
        <v>800169.02119999996</v>
      </c>
      <c r="O462" s="112">
        <f t="shared" si="49"/>
        <v>760160.57013999985</v>
      </c>
      <c r="P462" s="114">
        <f t="shared" si="52"/>
        <v>40008.451060000109</v>
      </c>
      <c r="Q462" s="115">
        <f t="shared" si="53"/>
        <v>36007.605954000101</v>
      </c>
    </row>
    <row r="463" spans="2:17" x14ac:dyDescent="0.25">
      <c r="B463" s="120">
        <v>458</v>
      </c>
      <c r="C463" s="109" t="s">
        <v>6466</v>
      </c>
      <c r="D463" s="109">
        <v>1200028100</v>
      </c>
      <c r="E463" s="108" t="s">
        <v>4752</v>
      </c>
      <c r="F463" s="109">
        <v>2006</v>
      </c>
      <c r="G463" s="110">
        <v>44389</v>
      </c>
      <c r="H463" s="109">
        <f t="shared" si="46"/>
        <v>15</v>
      </c>
      <c r="I463" s="109">
        <v>8</v>
      </c>
      <c r="J463" s="111">
        <f t="shared" si="47"/>
        <v>0.11874999999999999</v>
      </c>
      <c r="K463" s="112">
        <v>441620.23</v>
      </c>
      <c r="L463" s="112">
        <v>4504.4399999999996</v>
      </c>
      <c r="M463" s="121">
        <v>0.63</v>
      </c>
      <c r="N463" s="112">
        <f t="shared" si="48"/>
        <v>719840.97489999991</v>
      </c>
      <c r="O463" s="112">
        <f t="shared" si="49"/>
        <v>1282216.7365406249</v>
      </c>
      <c r="P463" s="114">
        <f t="shared" si="52"/>
        <v>35992.048745</v>
      </c>
      <c r="Q463" s="115">
        <f t="shared" si="53"/>
        <v>35992.048745</v>
      </c>
    </row>
    <row r="464" spans="2:17" x14ac:dyDescent="0.25">
      <c r="B464" s="120">
        <v>459</v>
      </c>
      <c r="C464" s="109" t="s">
        <v>6466</v>
      </c>
      <c r="D464" s="109">
        <v>1200027980</v>
      </c>
      <c r="E464" s="108" t="s">
        <v>4753</v>
      </c>
      <c r="F464" s="109">
        <v>2006</v>
      </c>
      <c r="G464" s="110">
        <v>44389</v>
      </c>
      <c r="H464" s="109">
        <f t="shared" si="46"/>
        <v>15</v>
      </c>
      <c r="I464" s="109">
        <v>15</v>
      </c>
      <c r="J464" s="111">
        <f t="shared" si="47"/>
        <v>6.3333333333333325E-2</v>
      </c>
      <c r="K464" s="112">
        <v>337562.04</v>
      </c>
      <c r="L464" s="112">
        <v>226.6</v>
      </c>
      <c r="M464" s="121">
        <v>0.63</v>
      </c>
      <c r="N464" s="112">
        <f t="shared" si="48"/>
        <v>550226.12519999989</v>
      </c>
      <c r="O464" s="112">
        <f t="shared" si="49"/>
        <v>522714.81893999979</v>
      </c>
      <c r="P464" s="114">
        <f t="shared" si="52"/>
        <v>27511.306260000099</v>
      </c>
      <c r="Q464" s="115">
        <f t="shared" si="53"/>
        <v>24760.17563400009</v>
      </c>
    </row>
    <row r="465" spans="2:17" x14ac:dyDescent="0.25">
      <c r="B465" s="120">
        <v>460</v>
      </c>
      <c r="C465" s="109" t="s">
        <v>6466</v>
      </c>
      <c r="D465" s="109">
        <v>1200028010</v>
      </c>
      <c r="E465" s="108" t="s">
        <v>4754</v>
      </c>
      <c r="F465" s="109">
        <v>2006</v>
      </c>
      <c r="G465" s="110">
        <v>44389</v>
      </c>
      <c r="H465" s="109">
        <f t="shared" si="46"/>
        <v>15</v>
      </c>
      <c r="I465" s="109">
        <v>15</v>
      </c>
      <c r="J465" s="111">
        <f t="shared" si="47"/>
        <v>6.3333333333333325E-2</v>
      </c>
      <c r="K465" s="112">
        <v>336618</v>
      </c>
      <c r="L465" s="112">
        <v>225.95</v>
      </c>
      <c r="M465" s="121">
        <v>0.63</v>
      </c>
      <c r="N465" s="112">
        <f t="shared" si="48"/>
        <v>548687.34</v>
      </c>
      <c r="O465" s="112">
        <f t="shared" si="49"/>
        <v>521252.97299999988</v>
      </c>
      <c r="P465" s="114">
        <f t="shared" si="52"/>
        <v>27434.367000000086</v>
      </c>
      <c r="Q465" s="115">
        <f t="shared" si="53"/>
        <v>24690.930300000076</v>
      </c>
    </row>
    <row r="466" spans="2:17" x14ac:dyDescent="0.25">
      <c r="B466" s="120">
        <v>461</v>
      </c>
      <c r="C466" s="109" t="s">
        <v>6466</v>
      </c>
      <c r="D466" s="109">
        <v>1200028190</v>
      </c>
      <c r="E466" s="108" t="s">
        <v>4755</v>
      </c>
      <c r="F466" s="109">
        <v>2006</v>
      </c>
      <c r="G466" s="110">
        <v>44389</v>
      </c>
      <c r="H466" s="109">
        <f t="shared" si="46"/>
        <v>15</v>
      </c>
      <c r="I466" s="109">
        <v>15</v>
      </c>
      <c r="J466" s="111">
        <f t="shared" si="47"/>
        <v>6.3333333333333325E-2</v>
      </c>
      <c r="K466" s="112">
        <v>275990.98</v>
      </c>
      <c r="L466" s="112">
        <v>1</v>
      </c>
      <c r="M466" s="121">
        <v>0</v>
      </c>
      <c r="N466" s="112">
        <f t="shared" si="48"/>
        <v>275990.98</v>
      </c>
      <c r="O466" s="112">
        <f t="shared" si="49"/>
        <v>262191.43099999992</v>
      </c>
      <c r="P466" s="114">
        <f t="shared" si="52"/>
        <v>13799.549000000057</v>
      </c>
      <c r="Q466" s="115">
        <f t="shared" si="53"/>
        <v>12419.594100000051</v>
      </c>
    </row>
    <row r="467" spans="2:17" x14ac:dyDescent="0.25">
      <c r="B467" s="120">
        <v>462</v>
      </c>
      <c r="C467" s="109" t="s">
        <v>6466</v>
      </c>
      <c r="D467" s="109">
        <v>1200028240</v>
      </c>
      <c r="E467" s="108" t="s">
        <v>4756</v>
      </c>
      <c r="F467" s="109">
        <v>2006</v>
      </c>
      <c r="G467" s="110">
        <v>44389</v>
      </c>
      <c r="H467" s="109">
        <f t="shared" si="46"/>
        <v>15</v>
      </c>
      <c r="I467" s="109">
        <v>15</v>
      </c>
      <c r="J467" s="111">
        <f t="shared" si="47"/>
        <v>6.3333333333333325E-2</v>
      </c>
      <c r="K467" s="112">
        <v>223333.09</v>
      </c>
      <c r="L467" s="112">
        <v>149.99</v>
      </c>
      <c r="M467" s="121">
        <v>0</v>
      </c>
      <c r="N467" s="112">
        <f t="shared" si="48"/>
        <v>223333.09</v>
      </c>
      <c r="O467" s="112">
        <f t="shared" si="49"/>
        <v>212166.43549999996</v>
      </c>
      <c r="P467" s="114">
        <f t="shared" si="52"/>
        <v>11166.654500000033</v>
      </c>
      <c r="Q467" s="115">
        <f t="shared" si="53"/>
        <v>11166.654500000033</v>
      </c>
    </row>
    <row r="468" spans="2:17" x14ac:dyDescent="0.25">
      <c r="B468" s="120">
        <v>463</v>
      </c>
      <c r="C468" s="109" t="s">
        <v>6466</v>
      </c>
      <c r="D468" s="109">
        <v>1200027990</v>
      </c>
      <c r="E468" s="108" t="s">
        <v>4757</v>
      </c>
      <c r="F468" s="109">
        <v>2006</v>
      </c>
      <c r="G468" s="110">
        <v>44389</v>
      </c>
      <c r="H468" s="109">
        <f t="shared" si="46"/>
        <v>15</v>
      </c>
      <c r="I468" s="109">
        <v>15</v>
      </c>
      <c r="J468" s="111">
        <f t="shared" si="47"/>
        <v>6.3333333333333325E-2</v>
      </c>
      <c r="K468" s="112">
        <v>194877</v>
      </c>
      <c r="L468" s="112">
        <v>130.86000000000001</v>
      </c>
      <c r="M468" s="121">
        <v>0.63</v>
      </c>
      <c r="N468" s="112">
        <f t="shared" si="48"/>
        <v>317649.50999999995</v>
      </c>
      <c r="O468" s="112">
        <f t="shared" si="49"/>
        <v>301767.03449999989</v>
      </c>
      <c r="P468" s="114">
        <f t="shared" si="52"/>
        <v>15882.475500000059</v>
      </c>
      <c r="Q468" s="115">
        <f t="shared" si="53"/>
        <v>14294.227950000053</v>
      </c>
    </row>
    <row r="469" spans="2:17" x14ac:dyDescent="0.25">
      <c r="B469" s="120">
        <v>464</v>
      </c>
      <c r="C469" s="109" t="s">
        <v>6466</v>
      </c>
      <c r="D469" s="109">
        <v>1200028040</v>
      </c>
      <c r="E469" s="108" t="s">
        <v>3719</v>
      </c>
      <c r="F469" s="109">
        <v>2006</v>
      </c>
      <c r="G469" s="110">
        <v>44389</v>
      </c>
      <c r="H469" s="109">
        <f t="shared" si="46"/>
        <v>15</v>
      </c>
      <c r="I469" s="109">
        <v>1</v>
      </c>
      <c r="J469" s="111">
        <f t="shared" si="47"/>
        <v>0.95</v>
      </c>
      <c r="K469" s="112">
        <v>121133.93</v>
      </c>
      <c r="L469" s="112">
        <v>81.319999999999993</v>
      </c>
      <c r="M469" s="121">
        <v>0.63</v>
      </c>
      <c r="N469" s="112">
        <f t="shared" si="48"/>
        <v>197448.30589999998</v>
      </c>
      <c r="O469" s="112">
        <f t="shared" si="49"/>
        <v>2813638.3590749996</v>
      </c>
      <c r="P469" s="114">
        <f t="shared" si="52"/>
        <v>9872.4152949999989</v>
      </c>
      <c r="Q469" s="115">
        <f t="shared" si="53"/>
        <v>9872.4152949999989</v>
      </c>
    </row>
    <row r="470" spans="2:17" x14ac:dyDescent="0.25">
      <c r="B470" s="120">
        <v>465</v>
      </c>
      <c r="C470" s="109" t="s">
        <v>6466</v>
      </c>
      <c r="D470" s="109">
        <v>1200028130</v>
      </c>
      <c r="E470" s="108" t="s">
        <v>4758</v>
      </c>
      <c r="F470" s="109">
        <v>2006</v>
      </c>
      <c r="G470" s="110">
        <v>44389</v>
      </c>
      <c r="H470" s="109">
        <f t="shared" si="46"/>
        <v>15</v>
      </c>
      <c r="I470" s="109">
        <v>8</v>
      </c>
      <c r="J470" s="111">
        <f t="shared" si="47"/>
        <v>0.11874999999999999</v>
      </c>
      <c r="K470" s="112">
        <v>89768.69</v>
      </c>
      <c r="L470" s="112">
        <v>1</v>
      </c>
      <c r="M470" s="121">
        <v>0</v>
      </c>
      <c r="N470" s="112">
        <f t="shared" si="48"/>
        <v>89768.69</v>
      </c>
      <c r="O470" s="112">
        <f t="shared" si="49"/>
        <v>159900.4790625</v>
      </c>
      <c r="P470" s="114">
        <f t="shared" si="52"/>
        <v>4488.4345000000003</v>
      </c>
      <c r="Q470" s="115">
        <f t="shared" si="53"/>
        <v>4488.4345000000003</v>
      </c>
    </row>
    <row r="471" spans="2:17" x14ac:dyDescent="0.25">
      <c r="B471" s="120">
        <v>466</v>
      </c>
      <c r="C471" s="109" t="s">
        <v>6466</v>
      </c>
      <c r="D471" s="109">
        <v>1200028200</v>
      </c>
      <c r="E471" s="108" t="s">
        <v>4759</v>
      </c>
      <c r="F471" s="109">
        <v>2006</v>
      </c>
      <c r="G471" s="110">
        <v>44389</v>
      </c>
      <c r="H471" s="109">
        <f t="shared" si="46"/>
        <v>15</v>
      </c>
      <c r="I471" s="109">
        <v>15</v>
      </c>
      <c r="J471" s="111">
        <f t="shared" si="47"/>
        <v>6.3333333333333325E-2</v>
      </c>
      <c r="K471" s="112">
        <v>72826.009999999995</v>
      </c>
      <c r="L471" s="112">
        <v>48.84</v>
      </c>
      <c r="M471" s="121">
        <v>0.63</v>
      </c>
      <c r="N471" s="112">
        <f t="shared" si="48"/>
        <v>118706.39629999998</v>
      </c>
      <c r="O471" s="112">
        <f t="shared" si="49"/>
        <v>112771.07648499995</v>
      </c>
      <c r="P471" s="114">
        <f t="shared" si="52"/>
        <v>5935.3198150000244</v>
      </c>
      <c r="Q471" s="115">
        <f t="shared" si="53"/>
        <v>5341.7878335000223</v>
      </c>
    </row>
    <row r="472" spans="2:17" x14ac:dyDescent="0.25">
      <c r="B472" s="120">
        <v>467</v>
      </c>
      <c r="C472" s="109" t="s">
        <v>6466</v>
      </c>
      <c r="D472" s="109">
        <v>1200028160</v>
      </c>
      <c r="E472" s="108" t="s">
        <v>4760</v>
      </c>
      <c r="F472" s="109">
        <v>2006</v>
      </c>
      <c r="G472" s="110">
        <v>44389</v>
      </c>
      <c r="H472" s="109">
        <f t="shared" si="46"/>
        <v>15</v>
      </c>
      <c r="I472" s="109">
        <v>10</v>
      </c>
      <c r="J472" s="111">
        <f t="shared" si="47"/>
        <v>9.5000000000000001E-2</v>
      </c>
      <c r="K472" s="112">
        <v>49308.6</v>
      </c>
      <c r="L472" s="112">
        <v>1</v>
      </c>
      <c r="M472" s="121">
        <v>0</v>
      </c>
      <c r="N472" s="112">
        <f t="shared" si="48"/>
        <v>49308.6</v>
      </c>
      <c r="O472" s="112">
        <f t="shared" si="49"/>
        <v>70264.755000000005</v>
      </c>
      <c r="P472" s="114">
        <f t="shared" si="52"/>
        <v>2465.4300000000003</v>
      </c>
      <c r="Q472" s="115">
        <f t="shared" si="53"/>
        <v>2465.4300000000003</v>
      </c>
    </row>
    <row r="473" spans="2:17" x14ac:dyDescent="0.25">
      <c r="B473" s="120">
        <v>468</v>
      </c>
      <c r="C473" s="109" t="s">
        <v>6466</v>
      </c>
      <c r="D473" s="109">
        <v>1200028110</v>
      </c>
      <c r="E473" s="108" t="s">
        <v>4761</v>
      </c>
      <c r="F473" s="109">
        <v>2006</v>
      </c>
      <c r="G473" s="110">
        <v>44389</v>
      </c>
      <c r="H473" s="109">
        <f t="shared" si="46"/>
        <v>15</v>
      </c>
      <c r="I473" s="109">
        <v>15</v>
      </c>
      <c r="J473" s="111">
        <f t="shared" si="47"/>
        <v>6.3333333333333325E-2</v>
      </c>
      <c r="K473" s="112">
        <v>37548.69</v>
      </c>
      <c r="L473" s="112">
        <v>1</v>
      </c>
      <c r="M473" s="121">
        <v>0</v>
      </c>
      <c r="N473" s="112">
        <f t="shared" si="48"/>
        <v>37548.69</v>
      </c>
      <c r="O473" s="112">
        <f t="shared" si="49"/>
        <v>35671.255499999999</v>
      </c>
      <c r="P473" s="114">
        <f t="shared" si="52"/>
        <v>1877.434500000003</v>
      </c>
      <c r="Q473" s="115">
        <f t="shared" si="53"/>
        <v>1877.434500000003</v>
      </c>
    </row>
    <row r="474" spans="2:17" x14ac:dyDescent="0.25">
      <c r="B474" s="120">
        <v>469</v>
      </c>
      <c r="C474" s="109" t="s">
        <v>6466</v>
      </c>
      <c r="D474" s="109">
        <v>1200028260</v>
      </c>
      <c r="E474" s="108" t="s">
        <v>4762</v>
      </c>
      <c r="F474" s="109">
        <v>2006</v>
      </c>
      <c r="G474" s="110">
        <v>44389</v>
      </c>
      <c r="H474" s="109">
        <f t="shared" si="46"/>
        <v>15</v>
      </c>
      <c r="I474" s="109">
        <v>8</v>
      </c>
      <c r="J474" s="111">
        <f t="shared" si="47"/>
        <v>0.11874999999999999</v>
      </c>
      <c r="K474" s="112">
        <v>34785</v>
      </c>
      <c r="L474" s="112">
        <v>4.24</v>
      </c>
      <c r="M474" s="121">
        <v>0.63</v>
      </c>
      <c r="N474" s="112">
        <f t="shared" si="48"/>
        <v>56699.549999999996</v>
      </c>
      <c r="O474" s="112">
        <f t="shared" si="49"/>
        <v>100996.07343749999</v>
      </c>
      <c r="P474" s="114">
        <f t="shared" si="52"/>
        <v>2834.9775</v>
      </c>
      <c r="Q474" s="115">
        <f t="shared" si="53"/>
        <v>2834.9775</v>
      </c>
    </row>
    <row r="475" spans="2:17" x14ac:dyDescent="0.25">
      <c r="B475" s="120">
        <v>470</v>
      </c>
      <c r="C475" s="109" t="s">
        <v>6466</v>
      </c>
      <c r="D475" s="109">
        <v>1200027970</v>
      </c>
      <c r="E475" s="108" t="s">
        <v>4763</v>
      </c>
      <c r="F475" s="109">
        <v>2006</v>
      </c>
      <c r="G475" s="110">
        <v>44389</v>
      </c>
      <c r="H475" s="109">
        <f t="shared" si="46"/>
        <v>15</v>
      </c>
      <c r="I475" s="109">
        <v>15</v>
      </c>
      <c r="J475" s="111">
        <f t="shared" si="47"/>
        <v>6.3333333333333325E-2</v>
      </c>
      <c r="K475" s="112">
        <v>23955.040000000001</v>
      </c>
      <c r="L475" s="112">
        <v>16.11</v>
      </c>
      <c r="M475" s="121">
        <v>0.63</v>
      </c>
      <c r="N475" s="112">
        <f t="shared" si="48"/>
        <v>39046.715199999999</v>
      </c>
      <c r="O475" s="112">
        <f t="shared" si="49"/>
        <v>37094.37943999999</v>
      </c>
      <c r="P475" s="114">
        <f t="shared" si="52"/>
        <v>1952.335760000009</v>
      </c>
      <c r="Q475" s="115">
        <f t="shared" si="53"/>
        <v>1757.1021840000083</v>
      </c>
    </row>
    <row r="476" spans="2:17" x14ac:dyDescent="0.25">
      <c r="B476" s="120">
        <v>471</v>
      </c>
      <c r="C476" s="109" t="s">
        <v>6466</v>
      </c>
      <c r="D476" s="109">
        <v>1200028120</v>
      </c>
      <c r="E476" s="108" t="s">
        <v>4764</v>
      </c>
      <c r="F476" s="109">
        <v>2006</v>
      </c>
      <c r="G476" s="110">
        <v>44389</v>
      </c>
      <c r="H476" s="109">
        <f t="shared" si="46"/>
        <v>15</v>
      </c>
      <c r="I476" s="109">
        <v>15</v>
      </c>
      <c r="J476" s="111">
        <f t="shared" si="47"/>
        <v>6.3333333333333325E-2</v>
      </c>
      <c r="K476" s="112">
        <v>8064.81</v>
      </c>
      <c r="L476" s="112">
        <v>1</v>
      </c>
      <c r="M476" s="121">
        <v>0</v>
      </c>
      <c r="N476" s="112">
        <f t="shared" si="48"/>
        <v>8064.81</v>
      </c>
      <c r="O476" s="112">
        <f t="shared" si="49"/>
        <v>7661.5694999999987</v>
      </c>
      <c r="P476" s="114">
        <f t="shared" si="52"/>
        <v>403.2405000000017</v>
      </c>
      <c r="Q476" s="115">
        <f t="shared" si="53"/>
        <v>362.91645000000153</v>
      </c>
    </row>
    <row r="477" spans="2:17" x14ac:dyDescent="0.25">
      <c r="B477" s="120">
        <v>472</v>
      </c>
      <c r="C477" s="109" t="s">
        <v>6466</v>
      </c>
      <c r="D477" s="109">
        <v>1200028220</v>
      </c>
      <c r="E477" s="108" t="s">
        <v>2087</v>
      </c>
      <c r="F477" s="109">
        <v>2007</v>
      </c>
      <c r="G477" s="110">
        <v>44389</v>
      </c>
      <c r="H477" s="109">
        <f t="shared" si="46"/>
        <v>14</v>
      </c>
      <c r="I477" s="109">
        <v>15</v>
      </c>
      <c r="J477" s="111">
        <f t="shared" si="47"/>
        <v>6.3333333333333325E-2</v>
      </c>
      <c r="K477" s="112">
        <v>170598.49</v>
      </c>
      <c r="L477" s="112">
        <v>10064.98</v>
      </c>
      <c r="M477" s="121">
        <v>0</v>
      </c>
      <c r="N477" s="112">
        <f t="shared" si="48"/>
        <v>170598.49</v>
      </c>
      <c r="O477" s="112">
        <f t="shared" si="49"/>
        <v>151263.99446666663</v>
      </c>
      <c r="P477" s="114">
        <f t="shared" si="52"/>
        <v>19334.495533333364</v>
      </c>
      <c r="Q477" s="115">
        <f t="shared" si="53"/>
        <v>17401.045980000028</v>
      </c>
    </row>
    <row r="478" spans="2:17" x14ac:dyDescent="0.25">
      <c r="B478" s="120">
        <v>473</v>
      </c>
      <c r="C478" s="109" t="s">
        <v>6466</v>
      </c>
      <c r="D478" s="109">
        <v>1200028000</v>
      </c>
      <c r="E478" s="108" t="s">
        <v>4765</v>
      </c>
      <c r="F478" s="109">
        <v>2007</v>
      </c>
      <c r="G478" s="110">
        <v>44389</v>
      </c>
      <c r="H478" s="109">
        <f t="shared" si="46"/>
        <v>14</v>
      </c>
      <c r="I478" s="109">
        <v>15</v>
      </c>
      <c r="J478" s="111">
        <f t="shared" si="47"/>
        <v>6.3333333333333325E-2</v>
      </c>
      <c r="K478" s="112">
        <v>66677</v>
      </c>
      <c r="L478" s="112">
        <v>7354.4</v>
      </c>
      <c r="M478" s="121">
        <v>0.56000000000000005</v>
      </c>
      <c r="N478" s="112">
        <f t="shared" si="48"/>
        <v>104016.12000000001</v>
      </c>
      <c r="O478" s="112">
        <f t="shared" si="49"/>
        <v>92227.626399999994</v>
      </c>
      <c r="P478" s="114">
        <f t="shared" si="52"/>
        <v>11788.493600000016</v>
      </c>
      <c r="Q478" s="115">
        <f t="shared" si="53"/>
        <v>10609.644240000014</v>
      </c>
    </row>
    <row r="479" spans="2:17" x14ac:dyDescent="0.25">
      <c r="B479" s="120">
        <v>474</v>
      </c>
      <c r="C479" s="109" t="s">
        <v>6466</v>
      </c>
      <c r="D479" s="109">
        <v>1200028250</v>
      </c>
      <c r="E479" s="108" t="s">
        <v>4766</v>
      </c>
      <c r="F479" s="109">
        <v>2007</v>
      </c>
      <c r="G479" s="110">
        <v>44389</v>
      </c>
      <c r="H479" s="109">
        <f t="shared" si="46"/>
        <v>14</v>
      </c>
      <c r="I479" s="109">
        <v>15</v>
      </c>
      <c r="J479" s="111">
        <f t="shared" si="47"/>
        <v>6.3333333333333325E-2</v>
      </c>
      <c r="K479" s="112">
        <v>23750</v>
      </c>
      <c r="L479" s="112">
        <v>1283.74</v>
      </c>
      <c r="M479" s="121">
        <v>0</v>
      </c>
      <c r="N479" s="112">
        <f t="shared" si="48"/>
        <v>23750</v>
      </c>
      <c r="O479" s="112">
        <f t="shared" si="49"/>
        <v>21058.333333333328</v>
      </c>
      <c r="P479" s="114">
        <f t="shared" si="52"/>
        <v>2691.6666666666715</v>
      </c>
      <c r="Q479" s="115">
        <f t="shared" si="53"/>
        <v>2422.5000000000045</v>
      </c>
    </row>
    <row r="480" spans="2:17" x14ac:dyDescent="0.25">
      <c r="B480" s="120">
        <v>475</v>
      </c>
      <c r="C480" s="109" t="s">
        <v>6466</v>
      </c>
      <c r="D480" s="109">
        <v>1200028180</v>
      </c>
      <c r="E480" s="108" t="s">
        <v>4767</v>
      </c>
      <c r="F480" s="109">
        <v>2007</v>
      </c>
      <c r="G480" s="110">
        <v>44389</v>
      </c>
      <c r="H480" s="109">
        <f t="shared" si="46"/>
        <v>14</v>
      </c>
      <c r="I480" s="109">
        <v>15</v>
      </c>
      <c r="J480" s="111">
        <f t="shared" si="47"/>
        <v>6.3333333333333325E-2</v>
      </c>
      <c r="K480" s="112">
        <v>6885</v>
      </c>
      <c r="L480" s="112">
        <v>1</v>
      </c>
      <c r="M480" s="121">
        <v>0</v>
      </c>
      <c r="N480" s="112">
        <f t="shared" si="48"/>
        <v>6885</v>
      </c>
      <c r="O480" s="112">
        <f t="shared" si="49"/>
        <v>6104.6999999999989</v>
      </c>
      <c r="P480" s="114">
        <f t="shared" si="52"/>
        <v>780.30000000000109</v>
      </c>
      <c r="Q480" s="115">
        <f t="shared" si="53"/>
        <v>702.270000000001</v>
      </c>
    </row>
    <row r="481" spans="2:17" x14ac:dyDescent="0.25">
      <c r="B481" s="120">
        <v>476</v>
      </c>
      <c r="C481" s="109" t="s">
        <v>6466</v>
      </c>
      <c r="D481" s="109">
        <v>1200032840</v>
      </c>
      <c r="E481" s="108" t="s">
        <v>4768</v>
      </c>
      <c r="F481" s="109">
        <v>2008</v>
      </c>
      <c r="G481" s="110">
        <v>44389</v>
      </c>
      <c r="H481" s="109">
        <f t="shared" si="46"/>
        <v>13</v>
      </c>
      <c r="I481" s="109">
        <v>15</v>
      </c>
      <c r="J481" s="111">
        <f t="shared" si="47"/>
        <v>6.3333333333333325E-2</v>
      </c>
      <c r="K481" s="112">
        <v>208000</v>
      </c>
      <c r="L481" s="112">
        <v>31393.98</v>
      </c>
      <c r="M481" s="121">
        <v>0.47</v>
      </c>
      <c r="N481" s="112">
        <f t="shared" si="48"/>
        <v>305760</v>
      </c>
      <c r="O481" s="112">
        <f t="shared" si="49"/>
        <v>251742.39999999997</v>
      </c>
      <c r="P481" s="114">
        <f t="shared" si="52"/>
        <v>54017.600000000035</v>
      </c>
      <c r="Q481" s="115">
        <f t="shared" si="53"/>
        <v>48615.840000000033</v>
      </c>
    </row>
    <row r="482" spans="2:17" x14ac:dyDescent="0.25">
      <c r="B482" s="120">
        <v>477</v>
      </c>
      <c r="C482" s="109" t="s">
        <v>6466</v>
      </c>
      <c r="D482" s="109">
        <v>1200033240</v>
      </c>
      <c r="E482" s="108" t="s">
        <v>4769</v>
      </c>
      <c r="F482" s="109">
        <v>2008</v>
      </c>
      <c r="G482" s="110">
        <v>44389</v>
      </c>
      <c r="H482" s="109">
        <f t="shared" si="46"/>
        <v>13</v>
      </c>
      <c r="I482" s="109">
        <v>15</v>
      </c>
      <c r="J482" s="111">
        <f t="shared" si="47"/>
        <v>6.3333333333333325E-2</v>
      </c>
      <c r="K482" s="112">
        <v>134352</v>
      </c>
      <c r="L482" s="112">
        <v>21218.28</v>
      </c>
      <c r="M482" s="121">
        <v>0.47</v>
      </c>
      <c r="N482" s="112">
        <f t="shared" si="48"/>
        <v>197497.44</v>
      </c>
      <c r="O482" s="112">
        <f t="shared" si="49"/>
        <v>162606.22559999998</v>
      </c>
      <c r="P482" s="114">
        <f t="shared" si="52"/>
        <v>34891.214400000026</v>
      </c>
      <c r="Q482" s="115">
        <f t="shared" si="53"/>
        <v>31402.092960000024</v>
      </c>
    </row>
    <row r="483" spans="2:17" x14ac:dyDescent="0.25">
      <c r="B483" s="120">
        <v>478</v>
      </c>
      <c r="C483" s="109" t="s">
        <v>6466</v>
      </c>
      <c r="D483" s="109">
        <v>1200034630</v>
      </c>
      <c r="E483" s="108" t="s">
        <v>4770</v>
      </c>
      <c r="F483" s="109">
        <v>2008</v>
      </c>
      <c r="G483" s="110">
        <v>44389</v>
      </c>
      <c r="H483" s="109">
        <f t="shared" si="46"/>
        <v>13</v>
      </c>
      <c r="I483" s="109">
        <v>15</v>
      </c>
      <c r="J483" s="111">
        <f t="shared" si="47"/>
        <v>6.3333333333333325E-2</v>
      </c>
      <c r="K483" s="112">
        <v>133876</v>
      </c>
      <c r="L483" s="112">
        <v>48732.02</v>
      </c>
      <c r="M483" s="121">
        <v>0</v>
      </c>
      <c r="N483" s="112">
        <f t="shared" si="48"/>
        <v>133876</v>
      </c>
      <c r="O483" s="112">
        <f t="shared" si="49"/>
        <v>110224.57333333332</v>
      </c>
      <c r="P483" s="114">
        <f t="shared" si="52"/>
        <v>23651.426666666681</v>
      </c>
      <c r="Q483" s="115">
        <f t="shared" si="53"/>
        <v>21286.284000000014</v>
      </c>
    </row>
    <row r="484" spans="2:17" x14ac:dyDescent="0.25">
      <c r="B484" s="120">
        <v>479</v>
      </c>
      <c r="C484" s="109" t="s">
        <v>6466</v>
      </c>
      <c r="D484" s="109">
        <v>1200033230</v>
      </c>
      <c r="E484" s="108" t="s">
        <v>4768</v>
      </c>
      <c r="F484" s="109">
        <v>2008</v>
      </c>
      <c r="G484" s="110">
        <v>44389</v>
      </c>
      <c r="H484" s="109">
        <f t="shared" si="46"/>
        <v>13</v>
      </c>
      <c r="I484" s="109">
        <v>15</v>
      </c>
      <c r="J484" s="111">
        <f t="shared" si="47"/>
        <v>6.3333333333333325E-2</v>
      </c>
      <c r="K484" s="112">
        <v>29993.599999999999</v>
      </c>
      <c r="L484" s="112">
        <v>1</v>
      </c>
      <c r="M484" s="121">
        <v>0</v>
      </c>
      <c r="N484" s="112">
        <f t="shared" si="48"/>
        <v>29993.599999999999</v>
      </c>
      <c r="O484" s="112">
        <f t="shared" si="49"/>
        <v>24694.730666666663</v>
      </c>
      <c r="P484" s="114">
        <f t="shared" si="52"/>
        <v>5298.8693333333358</v>
      </c>
      <c r="Q484" s="115">
        <f t="shared" si="53"/>
        <v>4768.9824000000026</v>
      </c>
    </row>
    <row r="485" spans="2:17" x14ac:dyDescent="0.25">
      <c r="B485" s="120">
        <v>480</v>
      </c>
      <c r="C485" s="109" t="s">
        <v>6466</v>
      </c>
      <c r="D485" s="109">
        <v>1200028150</v>
      </c>
      <c r="E485" s="108" t="s">
        <v>4771</v>
      </c>
      <c r="F485" s="109">
        <v>2008</v>
      </c>
      <c r="G485" s="110">
        <v>44389</v>
      </c>
      <c r="H485" s="109">
        <f t="shared" si="46"/>
        <v>13</v>
      </c>
      <c r="I485" s="109">
        <v>15</v>
      </c>
      <c r="J485" s="111">
        <f t="shared" si="47"/>
        <v>6.3333333333333325E-2</v>
      </c>
      <c r="K485" s="112">
        <v>20790</v>
      </c>
      <c r="L485" s="112">
        <v>2546.84</v>
      </c>
      <c r="M485" s="121">
        <v>0.47</v>
      </c>
      <c r="N485" s="112">
        <f t="shared" si="48"/>
        <v>30561.3</v>
      </c>
      <c r="O485" s="112">
        <f t="shared" si="49"/>
        <v>25162.136999999995</v>
      </c>
      <c r="P485" s="114">
        <f t="shared" si="52"/>
        <v>5399.1630000000041</v>
      </c>
      <c r="Q485" s="115">
        <f t="shared" si="53"/>
        <v>4859.2467000000042</v>
      </c>
    </row>
    <row r="486" spans="2:17" x14ac:dyDescent="0.25">
      <c r="B486" s="120">
        <v>481</v>
      </c>
      <c r="C486" s="109" t="s">
        <v>6466</v>
      </c>
      <c r="D486" s="109">
        <v>1200032830</v>
      </c>
      <c r="E486" s="108" t="s">
        <v>4772</v>
      </c>
      <c r="F486" s="109">
        <v>2008</v>
      </c>
      <c r="G486" s="110">
        <v>44389</v>
      </c>
      <c r="H486" s="109">
        <f t="shared" si="46"/>
        <v>13</v>
      </c>
      <c r="I486" s="109">
        <v>15</v>
      </c>
      <c r="J486" s="111">
        <f t="shared" si="47"/>
        <v>6.3333333333333325E-2</v>
      </c>
      <c r="K486" s="112">
        <v>16110</v>
      </c>
      <c r="L486" s="112">
        <v>2421.0100000000002</v>
      </c>
      <c r="M486" s="121">
        <v>0.47</v>
      </c>
      <c r="N486" s="112">
        <f t="shared" si="48"/>
        <v>23681.7</v>
      </c>
      <c r="O486" s="112">
        <f t="shared" si="49"/>
        <v>19497.932999999997</v>
      </c>
      <c r="P486" s="114">
        <f t="shared" si="52"/>
        <v>4183.7670000000035</v>
      </c>
      <c r="Q486" s="115">
        <f t="shared" si="53"/>
        <v>3765.3903000000032</v>
      </c>
    </row>
    <row r="487" spans="2:17" x14ac:dyDescent="0.25">
      <c r="B487" s="120">
        <v>482</v>
      </c>
      <c r="C487" s="109" t="s">
        <v>6466</v>
      </c>
      <c r="D487" s="109">
        <v>1200054670</v>
      </c>
      <c r="E487" s="108" t="s">
        <v>2135</v>
      </c>
      <c r="F487" s="109">
        <v>2010</v>
      </c>
      <c r="G487" s="110">
        <v>44389</v>
      </c>
      <c r="H487" s="109">
        <f t="shared" si="46"/>
        <v>11</v>
      </c>
      <c r="I487" s="109">
        <v>15</v>
      </c>
      <c r="J487" s="111">
        <f t="shared" si="47"/>
        <v>6.3333333333333325E-2</v>
      </c>
      <c r="K487" s="112">
        <v>5719894.6600000001</v>
      </c>
      <c r="L487" s="112">
        <v>1729003.18</v>
      </c>
      <c r="M487" s="121">
        <v>0.38</v>
      </c>
      <c r="N487" s="112">
        <f t="shared" si="48"/>
        <v>7893454.6307999995</v>
      </c>
      <c r="O487" s="112">
        <f t="shared" si="49"/>
        <v>5499106.7261239989</v>
      </c>
      <c r="P487" s="114">
        <f t="shared" si="52"/>
        <v>2394347.9046760006</v>
      </c>
      <c r="Q487" s="115">
        <f t="shared" si="53"/>
        <v>2154913.1142084007</v>
      </c>
    </row>
    <row r="488" spans="2:17" x14ac:dyDescent="0.25">
      <c r="B488" s="120">
        <v>483</v>
      </c>
      <c r="C488" s="109" t="s">
        <v>6466</v>
      </c>
      <c r="D488" s="109">
        <v>1200054990</v>
      </c>
      <c r="E488" s="108" t="s">
        <v>3412</v>
      </c>
      <c r="F488" s="109">
        <v>2010</v>
      </c>
      <c r="G488" s="110">
        <v>44389</v>
      </c>
      <c r="H488" s="109">
        <f t="shared" si="46"/>
        <v>11</v>
      </c>
      <c r="I488" s="109">
        <v>15</v>
      </c>
      <c r="J488" s="111">
        <f t="shared" si="47"/>
        <v>6.3333333333333325E-2</v>
      </c>
      <c r="K488" s="112">
        <v>1226217</v>
      </c>
      <c r="L488" s="112">
        <v>393221.14</v>
      </c>
      <c r="M488" s="121">
        <v>0.38</v>
      </c>
      <c r="N488" s="112">
        <f t="shared" si="48"/>
        <v>1692179.46</v>
      </c>
      <c r="O488" s="112">
        <f t="shared" si="49"/>
        <v>1178885.0237999998</v>
      </c>
      <c r="P488" s="114">
        <f t="shared" si="52"/>
        <v>513294.43620000011</v>
      </c>
      <c r="Q488" s="115">
        <f t="shared" si="53"/>
        <v>461964.99258000014</v>
      </c>
    </row>
    <row r="489" spans="2:17" x14ac:dyDescent="0.25">
      <c r="B489" s="120">
        <v>484</v>
      </c>
      <c r="C489" s="109" t="s">
        <v>6466</v>
      </c>
      <c r="D489" s="109">
        <v>1200047740</v>
      </c>
      <c r="E489" s="108" t="s">
        <v>4773</v>
      </c>
      <c r="F489" s="109">
        <v>2010</v>
      </c>
      <c r="G489" s="110">
        <v>44389</v>
      </c>
      <c r="H489" s="109">
        <f t="shared" si="46"/>
        <v>11</v>
      </c>
      <c r="I489" s="109">
        <v>15</v>
      </c>
      <c r="J489" s="111">
        <f t="shared" si="47"/>
        <v>6.3333333333333325E-2</v>
      </c>
      <c r="K489" s="112">
        <v>498106.43</v>
      </c>
      <c r="L489" s="112">
        <v>144948.1</v>
      </c>
      <c r="M489" s="121">
        <v>0.38</v>
      </c>
      <c r="N489" s="112">
        <f t="shared" si="48"/>
        <v>687386.87339999992</v>
      </c>
      <c r="O489" s="112">
        <f t="shared" si="49"/>
        <v>478879.52180199989</v>
      </c>
      <c r="P489" s="114">
        <f t="shared" si="52"/>
        <v>208507.35159800004</v>
      </c>
      <c r="Q489" s="115">
        <f t="shared" si="53"/>
        <v>187656.61643820003</v>
      </c>
    </row>
    <row r="490" spans="2:17" x14ac:dyDescent="0.25">
      <c r="B490" s="120">
        <v>485</v>
      </c>
      <c r="C490" s="109" t="s">
        <v>6466</v>
      </c>
      <c r="D490" s="109">
        <v>1200054710</v>
      </c>
      <c r="E490" s="108" t="s">
        <v>4774</v>
      </c>
      <c r="F490" s="109">
        <v>2010</v>
      </c>
      <c r="G490" s="110">
        <v>44389</v>
      </c>
      <c r="H490" s="109">
        <f t="shared" si="46"/>
        <v>11</v>
      </c>
      <c r="I490" s="109">
        <v>15</v>
      </c>
      <c r="J490" s="111">
        <f t="shared" si="47"/>
        <v>6.3333333333333325E-2</v>
      </c>
      <c r="K490" s="112">
        <v>441341.03</v>
      </c>
      <c r="L490" s="112">
        <v>133408.04</v>
      </c>
      <c r="M490" s="121">
        <v>0.38</v>
      </c>
      <c r="N490" s="112">
        <f t="shared" si="48"/>
        <v>609050.62139999995</v>
      </c>
      <c r="O490" s="112">
        <f t="shared" si="49"/>
        <v>424305.26624199987</v>
      </c>
      <c r="P490" s="114">
        <f t="shared" si="52"/>
        <v>184745.35515800008</v>
      </c>
      <c r="Q490" s="115">
        <f t="shared" si="53"/>
        <v>166270.81964220008</v>
      </c>
    </row>
    <row r="491" spans="2:17" x14ac:dyDescent="0.25">
      <c r="B491" s="120">
        <v>486</v>
      </c>
      <c r="C491" s="109" t="s">
        <v>6466</v>
      </c>
      <c r="D491" s="109">
        <v>1200054730</v>
      </c>
      <c r="E491" s="108" t="s">
        <v>3903</v>
      </c>
      <c r="F491" s="109">
        <v>2010</v>
      </c>
      <c r="G491" s="110">
        <v>44389</v>
      </c>
      <c r="H491" s="109">
        <f t="shared" si="46"/>
        <v>11</v>
      </c>
      <c r="I491" s="109">
        <v>15</v>
      </c>
      <c r="J491" s="111">
        <f t="shared" si="47"/>
        <v>6.3333333333333325E-2</v>
      </c>
      <c r="K491" s="112">
        <v>382863.96</v>
      </c>
      <c r="L491" s="112">
        <v>115731.66</v>
      </c>
      <c r="M491" s="121">
        <v>0.38</v>
      </c>
      <c r="N491" s="112">
        <f t="shared" si="48"/>
        <v>528352.2648</v>
      </c>
      <c r="O491" s="112">
        <f t="shared" si="49"/>
        <v>368085.41114399995</v>
      </c>
      <c r="P491" s="114">
        <f t="shared" si="52"/>
        <v>160266.85365600005</v>
      </c>
      <c r="Q491" s="115">
        <f t="shared" si="53"/>
        <v>144240.16829040006</v>
      </c>
    </row>
    <row r="492" spans="2:17" x14ac:dyDescent="0.25">
      <c r="B492" s="120">
        <v>487</v>
      </c>
      <c r="C492" s="109" t="s">
        <v>6466</v>
      </c>
      <c r="D492" s="109">
        <v>1200054720</v>
      </c>
      <c r="E492" s="108" t="s">
        <v>3287</v>
      </c>
      <c r="F492" s="109">
        <v>2010</v>
      </c>
      <c r="G492" s="110">
        <v>44389</v>
      </c>
      <c r="H492" s="109">
        <f t="shared" si="46"/>
        <v>11</v>
      </c>
      <c r="I492" s="109">
        <v>15</v>
      </c>
      <c r="J492" s="111">
        <f t="shared" si="47"/>
        <v>6.3333333333333325E-2</v>
      </c>
      <c r="K492" s="112">
        <v>190119.47</v>
      </c>
      <c r="L492" s="112">
        <v>57469.1</v>
      </c>
      <c r="M492" s="121">
        <v>0.38</v>
      </c>
      <c r="N492" s="112">
        <f t="shared" si="48"/>
        <v>262364.86859999999</v>
      </c>
      <c r="O492" s="112">
        <f t="shared" si="49"/>
        <v>182780.85845799997</v>
      </c>
      <c r="P492" s="114">
        <f t="shared" si="52"/>
        <v>79584.010142000014</v>
      </c>
      <c r="Q492" s="115">
        <f t="shared" si="53"/>
        <v>71625.609127800009</v>
      </c>
    </row>
    <row r="493" spans="2:17" x14ac:dyDescent="0.25">
      <c r="B493" s="120">
        <v>488</v>
      </c>
      <c r="C493" s="109" t="s">
        <v>6466</v>
      </c>
      <c r="D493" s="109">
        <v>1200054700</v>
      </c>
      <c r="E493" s="108" t="s">
        <v>4775</v>
      </c>
      <c r="F493" s="109">
        <v>2010</v>
      </c>
      <c r="G493" s="110">
        <v>44389</v>
      </c>
      <c r="H493" s="109">
        <f t="shared" si="46"/>
        <v>11</v>
      </c>
      <c r="I493" s="109">
        <v>15</v>
      </c>
      <c r="J493" s="111">
        <f t="shared" si="47"/>
        <v>6.3333333333333325E-2</v>
      </c>
      <c r="K493" s="112">
        <v>169127.78</v>
      </c>
      <c r="L493" s="112">
        <v>51123.71</v>
      </c>
      <c r="M493" s="121">
        <v>0.38</v>
      </c>
      <c r="N493" s="112">
        <f t="shared" si="48"/>
        <v>233396.33639999997</v>
      </c>
      <c r="O493" s="112">
        <f t="shared" si="49"/>
        <v>162599.44769199996</v>
      </c>
      <c r="P493" s="114">
        <f t="shared" si="52"/>
        <v>70796.888708000013</v>
      </c>
      <c r="Q493" s="115">
        <f t="shared" si="53"/>
        <v>63717.199837200016</v>
      </c>
    </row>
    <row r="494" spans="2:17" x14ac:dyDescent="0.25">
      <c r="B494" s="120">
        <v>489</v>
      </c>
      <c r="C494" s="109" t="s">
        <v>6466</v>
      </c>
      <c r="D494" s="109">
        <v>1200054690</v>
      </c>
      <c r="E494" s="108" t="s">
        <v>4776</v>
      </c>
      <c r="F494" s="109">
        <v>2010</v>
      </c>
      <c r="G494" s="110">
        <v>44389</v>
      </c>
      <c r="H494" s="109">
        <f t="shared" si="46"/>
        <v>11</v>
      </c>
      <c r="I494" s="109">
        <v>15</v>
      </c>
      <c r="J494" s="111">
        <f t="shared" si="47"/>
        <v>6.3333333333333325E-2</v>
      </c>
      <c r="K494" s="112">
        <v>166771.46</v>
      </c>
      <c r="L494" s="112">
        <v>50411.48</v>
      </c>
      <c r="M494" s="121">
        <v>0.38</v>
      </c>
      <c r="N494" s="112">
        <f t="shared" si="48"/>
        <v>230144.61479999998</v>
      </c>
      <c r="O494" s="112">
        <f t="shared" si="49"/>
        <v>160334.08164399996</v>
      </c>
      <c r="P494" s="114">
        <f t="shared" si="52"/>
        <v>69810.53315600002</v>
      </c>
      <c r="Q494" s="115">
        <f t="shared" si="53"/>
        <v>62829.479840400018</v>
      </c>
    </row>
    <row r="495" spans="2:17" x14ac:dyDescent="0.25">
      <c r="B495" s="120">
        <v>490</v>
      </c>
      <c r="C495" s="109" t="s">
        <v>6466</v>
      </c>
      <c r="D495" s="109">
        <v>1200046470</v>
      </c>
      <c r="E495" s="108" t="s">
        <v>4777</v>
      </c>
      <c r="F495" s="109">
        <v>2010</v>
      </c>
      <c r="G495" s="110">
        <v>44389</v>
      </c>
      <c r="H495" s="109">
        <f t="shared" si="46"/>
        <v>11</v>
      </c>
      <c r="I495" s="109">
        <v>15</v>
      </c>
      <c r="J495" s="111">
        <f t="shared" si="47"/>
        <v>6.3333333333333325E-2</v>
      </c>
      <c r="K495" s="112">
        <v>105698</v>
      </c>
      <c r="L495" s="112">
        <v>29863.82</v>
      </c>
      <c r="M495" s="121">
        <v>0</v>
      </c>
      <c r="N495" s="112">
        <f t="shared" si="48"/>
        <v>105698</v>
      </c>
      <c r="O495" s="112">
        <f t="shared" si="49"/>
        <v>73636.273333333316</v>
      </c>
      <c r="P495" s="114">
        <f t="shared" si="52"/>
        <v>32061.726666666684</v>
      </c>
      <c r="Q495" s="115">
        <f t="shared" si="53"/>
        <v>28855.554000000015</v>
      </c>
    </row>
    <row r="496" spans="2:17" x14ac:dyDescent="0.25">
      <c r="B496" s="120">
        <v>491</v>
      </c>
      <c r="C496" s="109" t="s">
        <v>6466</v>
      </c>
      <c r="D496" s="109">
        <v>1200054760</v>
      </c>
      <c r="E496" s="108" t="s">
        <v>4778</v>
      </c>
      <c r="F496" s="109">
        <v>2010</v>
      </c>
      <c r="G496" s="110">
        <v>44389</v>
      </c>
      <c r="H496" s="109">
        <f t="shared" si="46"/>
        <v>11</v>
      </c>
      <c r="I496" s="109">
        <v>15</v>
      </c>
      <c r="J496" s="111">
        <f t="shared" si="47"/>
        <v>6.3333333333333325E-2</v>
      </c>
      <c r="K496" s="112">
        <v>91455.32</v>
      </c>
      <c r="L496" s="112">
        <v>27645.01</v>
      </c>
      <c r="M496" s="121">
        <v>0.38</v>
      </c>
      <c r="N496" s="112">
        <f t="shared" si="48"/>
        <v>126208.3416</v>
      </c>
      <c r="O496" s="112">
        <f t="shared" si="49"/>
        <v>87925.144647999987</v>
      </c>
      <c r="P496" s="114">
        <f t="shared" si="52"/>
        <v>38283.196952000013</v>
      </c>
      <c r="Q496" s="115">
        <f t="shared" si="53"/>
        <v>34454.877256800013</v>
      </c>
    </row>
    <row r="497" spans="2:17" x14ac:dyDescent="0.25">
      <c r="B497" s="120">
        <v>492</v>
      </c>
      <c r="C497" s="109" t="s">
        <v>6466</v>
      </c>
      <c r="D497" s="109">
        <v>1200054740</v>
      </c>
      <c r="E497" s="108" t="s">
        <v>4779</v>
      </c>
      <c r="F497" s="109">
        <v>2010</v>
      </c>
      <c r="G497" s="110">
        <v>44389</v>
      </c>
      <c r="H497" s="109">
        <f t="shared" si="46"/>
        <v>11</v>
      </c>
      <c r="I497" s="109">
        <v>15</v>
      </c>
      <c r="J497" s="111">
        <f t="shared" si="47"/>
        <v>6.3333333333333325E-2</v>
      </c>
      <c r="K497" s="112">
        <v>64556.7</v>
      </c>
      <c r="L497" s="112">
        <v>19514.16</v>
      </c>
      <c r="M497" s="121">
        <v>0.38</v>
      </c>
      <c r="N497" s="112">
        <f t="shared" si="48"/>
        <v>89088.245999999985</v>
      </c>
      <c r="O497" s="112">
        <f t="shared" si="49"/>
        <v>62064.811379999977</v>
      </c>
      <c r="P497" s="114">
        <f t="shared" si="52"/>
        <v>27023.434620000007</v>
      </c>
      <c r="Q497" s="115">
        <f t="shared" si="53"/>
        <v>24321.091158000007</v>
      </c>
    </row>
    <row r="498" spans="2:17" x14ac:dyDescent="0.25">
      <c r="B498" s="120">
        <v>493</v>
      </c>
      <c r="C498" s="109" t="s">
        <v>6466</v>
      </c>
      <c r="D498" s="109">
        <v>1200055460</v>
      </c>
      <c r="E498" s="108" t="s">
        <v>4780</v>
      </c>
      <c r="F498" s="109">
        <v>2010</v>
      </c>
      <c r="G498" s="110">
        <v>44389</v>
      </c>
      <c r="H498" s="109">
        <f t="shared" si="46"/>
        <v>11</v>
      </c>
      <c r="I498" s="109">
        <v>15</v>
      </c>
      <c r="J498" s="111">
        <f t="shared" si="47"/>
        <v>6.3333333333333325E-2</v>
      </c>
      <c r="K498" s="112">
        <v>50745</v>
      </c>
      <c r="L498" s="112">
        <v>16292.59</v>
      </c>
      <c r="M498" s="121">
        <v>0</v>
      </c>
      <c r="N498" s="112">
        <f t="shared" si="48"/>
        <v>50745</v>
      </c>
      <c r="O498" s="112">
        <f t="shared" si="49"/>
        <v>35352.349999999991</v>
      </c>
      <c r="P498" s="114">
        <f t="shared" si="52"/>
        <v>15392.650000000009</v>
      </c>
      <c r="Q498" s="115">
        <f t="shared" si="53"/>
        <v>13853.385000000007</v>
      </c>
    </row>
    <row r="499" spans="2:17" x14ac:dyDescent="0.25">
      <c r="B499" s="120">
        <v>494</v>
      </c>
      <c r="C499" s="109" t="s">
        <v>6466</v>
      </c>
      <c r="D499" s="109">
        <v>1200056940</v>
      </c>
      <c r="E499" s="108" t="s">
        <v>4781</v>
      </c>
      <c r="F499" s="109">
        <v>2010</v>
      </c>
      <c r="G499" s="110">
        <v>44389</v>
      </c>
      <c r="H499" s="109">
        <f t="shared" si="46"/>
        <v>11</v>
      </c>
      <c r="I499" s="109">
        <v>15</v>
      </c>
      <c r="J499" s="111">
        <f t="shared" si="47"/>
        <v>6.3333333333333325E-2</v>
      </c>
      <c r="K499" s="112">
        <v>22200</v>
      </c>
      <c r="L499" s="112">
        <v>7052.6</v>
      </c>
      <c r="M499" s="121">
        <v>0</v>
      </c>
      <c r="N499" s="112">
        <f t="shared" si="48"/>
        <v>22200</v>
      </c>
      <c r="O499" s="112">
        <f t="shared" si="49"/>
        <v>15465.999999999998</v>
      </c>
      <c r="P499" s="114">
        <f t="shared" si="52"/>
        <v>6734.0000000000018</v>
      </c>
      <c r="Q499" s="115">
        <f t="shared" si="53"/>
        <v>6060.6000000000022</v>
      </c>
    </row>
    <row r="500" spans="2:17" x14ac:dyDescent="0.25">
      <c r="B500" s="120">
        <v>495</v>
      </c>
      <c r="C500" s="109" t="s">
        <v>6466</v>
      </c>
      <c r="D500" s="109">
        <v>1200054680</v>
      </c>
      <c r="E500" s="108" t="s">
        <v>4782</v>
      </c>
      <c r="F500" s="109">
        <v>2010</v>
      </c>
      <c r="G500" s="110">
        <v>44389</v>
      </c>
      <c r="H500" s="109">
        <f t="shared" si="46"/>
        <v>11</v>
      </c>
      <c r="I500" s="109">
        <v>15</v>
      </c>
      <c r="J500" s="111">
        <f t="shared" si="47"/>
        <v>6.3333333333333325E-2</v>
      </c>
      <c r="K500" s="112">
        <v>20442.95</v>
      </c>
      <c r="L500" s="112">
        <v>6179.45</v>
      </c>
      <c r="M500" s="121">
        <v>0.38</v>
      </c>
      <c r="N500" s="112">
        <f t="shared" si="48"/>
        <v>28211.271000000001</v>
      </c>
      <c r="O500" s="112">
        <f t="shared" si="49"/>
        <v>19653.852129999996</v>
      </c>
      <c r="P500" s="114">
        <f t="shared" si="52"/>
        <v>8557.418870000005</v>
      </c>
      <c r="Q500" s="115">
        <f t="shared" si="53"/>
        <v>7701.6769830000048</v>
      </c>
    </row>
    <row r="501" spans="2:17" x14ac:dyDescent="0.25">
      <c r="B501" s="120">
        <v>496</v>
      </c>
      <c r="C501" s="109" t="s">
        <v>6466</v>
      </c>
      <c r="D501" s="109">
        <v>1200046900</v>
      </c>
      <c r="E501" s="108" t="s">
        <v>4783</v>
      </c>
      <c r="F501" s="109">
        <v>2010</v>
      </c>
      <c r="G501" s="110">
        <v>44389</v>
      </c>
      <c r="H501" s="109">
        <f t="shared" si="46"/>
        <v>11</v>
      </c>
      <c r="I501" s="109">
        <v>15</v>
      </c>
      <c r="J501" s="111">
        <f t="shared" si="47"/>
        <v>6.3333333333333325E-2</v>
      </c>
      <c r="K501" s="112">
        <v>5850</v>
      </c>
      <c r="L501" s="112">
        <v>1674.91</v>
      </c>
      <c r="M501" s="121">
        <v>0.38</v>
      </c>
      <c r="N501" s="112">
        <f t="shared" si="48"/>
        <v>8072.9999999999991</v>
      </c>
      <c r="O501" s="112">
        <f t="shared" si="49"/>
        <v>5624.1899999999987</v>
      </c>
      <c r="P501" s="114">
        <f t="shared" si="52"/>
        <v>2448.8100000000004</v>
      </c>
      <c r="Q501" s="115">
        <f t="shared" si="53"/>
        <v>2203.9290000000005</v>
      </c>
    </row>
    <row r="502" spans="2:17" x14ac:dyDescent="0.25">
      <c r="B502" s="120">
        <v>497</v>
      </c>
      <c r="C502" s="109" t="s">
        <v>6466</v>
      </c>
      <c r="D502" s="109">
        <v>1200063990</v>
      </c>
      <c r="E502" s="108" t="s">
        <v>4784</v>
      </c>
      <c r="F502" s="109">
        <v>2011</v>
      </c>
      <c r="G502" s="110">
        <v>44389</v>
      </c>
      <c r="H502" s="109">
        <f t="shared" si="46"/>
        <v>10</v>
      </c>
      <c r="I502" s="109">
        <v>15</v>
      </c>
      <c r="J502" s="111">
        <f t="shared" si="47"/>
        <v>6.3333333333333325E-2</v>
      </c>
      <c r="K502" s="112">
        <v>4951932.59</v>
      </c>
      <c r="L502" s="112">
        <v>1392380.67</v>
      </c>
      <c r="M502" s="121">
        <v>0.34</v>
      </c>
      <c r="N502" s="112">
        <f t="shared" si="48"/>
        <v>6635589.6705999998</v>
      </c>
      <c r="O502" s="112">
        <f t="shared" si="49"/>
        <v>4202540.1247133333</v>
      </c>
      <c r="P502" s="114">
        <f t="shared" si="52"/>
        <v>2433049.5458866665</v>
      </c>
      <c r="Q502" s="115">
        <f t="shared" si="53"/>
        <v>2189744.591298</v>
      </c>
    </row>
    <row r="503" spans="2:17" x14ac:dyDescent="0.25">
      <c r="B503" s="120">
        <v>498</v>
      </c>
      <c r="C503" s="109" t="s">
        <v>6466</v>
      </c>
      <c r="D503" s="109">
        <v>1200063280</v>
      </c>
      <c r="E503" s="108" t="s">
        <v>4785</v>
      </c>
      <c r="F503" s="109">
        <v>2011</v>
      </c>
      <c r="G503" s="110">
        <v>44389</v>
      </c>
      <c r="H503" s="109">
        <f t="shared" si="46"/>
        <v>10</v>
      </c>
      <c r="I503" s="109">
        <v>15</v>
      </c>
      <c r="J503" s="111">
        <f t="shared" si="47"/>
        <v>6.3333333333333325E-2</v>
      </c>
      <c r="K503" s="112">
        <v>255315.63</v>
      </c>
      <c r="L503" s="112">
        <v>98483.97</v>
      </c>
      <c r="M503" s="121">
        <v>0</v>
      </c>
      <c r="N503" s="112">
        <f t="shared" si="48"/>
        <v>255315.63</v>
      </c>
      <c r="O503" s="112">
        <f t="shared" si="49"/>
        <v>161699.899</v>
      </c>
      <c r="P503" s="114">
        <f t="shared" si="52"/>
        <v>93615.731</v>
      </c>
      <c r="Q503" s="115">
        <f t="shared" si="53"/>
        <v>84254.157900000006</v>
      </c>
    </row>
    <row r="504" spans="2:17" x14ac:dyDescent="0.25">
      <c r="B504" s="120">
        <v>499</v>
      </c>
      <c r="C504" s="109" t="s">
        <v>6466</v>
      </c>
      <c r="D504" s="109">
        <v>1200063240</v>
      </c>
      <c r="E504" s="108" t="s">
        <v>3439</v>
      </c>
      <c r="F504" s="109">
        <v>2011</v>
      </c>
      <c r="G504" s="110">
        <v>44389</v>
      </c>
      <c r="H504" s="109">
        <f t="shared" si="46"/>
        <v>10</v>
      </c>
      <c r="I504" s="109">
        <v>15</v>
      </c>
      <c r="J504" s="111">
        <f t="shared" si="47"/>
        <v>6.3333333333333325E-2</v>
      </c>
      <c r="K504" s="112">
        <v>241315.29</v>
      </c>
      <c r="L504" s="112">
        <v>93083.56</v>
      </c>
      <c r="M504" s="121">
        <v>0</v>
      </c>
      <c r="N504" s="112">
        <f t="shared" si="48"/>
        <v>241315.29</v>
      </c>
      <c r="O504" s="112">
        <f t="shared" si="49"/>
        <v>152833.01699999999</v>
      </c>
      <c r="P504" s="114">
        <f t="shared" si="52"/>
        <v>88482.273000000016</v>
      </c>
      <c r="Q504" s="115">
        <f t="shared" si="53"/>
        <v>79634.045700000017</v>
      </c>
    </row>
    <row r="505" spans="2:17" x14ac:dyDescent="0.25">
      <c r="B505" s="120">
        <v>500</v>
      </c>
      <c r="C505" s="109" t="s">
        <v>6466</v>
      </c>
      <c r="D505" s="109">
        <v>1200063230</v>
      </c>
      <c r="E505" s="108" t="s">
        <v>3439</v>
      </c>
      <c r="F505" s="109">
        <v>2011</v>
      </c>
      <c r="G505" s="110">
        <v>44389</v>
      </c>
      <c r="H505" s="109">
        <f t="shared" si="46"/>
        <v>10</v>
      </c>
      <c r="I505" s="109">
        <v>15</v>
      </c>
      <c r="J505" s="111">
        <f t="shared" si="47"/>
        <v>6.3333333333333325E-2</v>
      </c>
      <c r="K505" s="112">
        <v>241315.29</v>
      </c>
      <c r="L505" s="112">
        <v>93083.56</v>
      </c>
      <c r="M505" s="121">
        <v>0</v>
      </c>
      <c r="N505" s="112">
        <f t="shared" si="48"/>
        <v>241315.29</v>
      </c>
      <c r="O505" s="112">
        <f t="shared" si="49"/>
        <v>152833.01699999999</v>
      </c>
      <c r="P505" s="114">
        <f t="shared" si="52"/>
        <v>88482.273000000016</v>
      </c>
      <c r="Q505" s="115">
        <f t="shared" si="53"/>
        <v>79634.045700000017</v>
      </c>
    </row>
    <row r="506" spans="2:17" x14ac:dyDescent="0.25">
      <c r="B506" s="120">
        <v>501</v>
      </c>
      <c r="C506" s="109" t="s">
        <v>6466</v>
      </c>
      <c r="D506" s="109">
        <v>1200063250</v>
      </c>
      <c r="E506" s="108" t="s">
        <v>3440</v>
      </c>
      <c r="F506" s="109">
        <v>2011</v>
      </c>
      <c r="G506" s="110">
        <v>44389</v>
      </c>
      <c r="H506" s="109">
        <f t="shared" si="46"/>
        <v>10</v>
      </c>
      <c r="I506" s="109">
        <v>15</v>
      </c>
      <c r="J506" s="111">
        <f t="shared" si="47"/>
        <v>6.3333333333333325E-2</v>
      </c>
      <c r="K506" s="112">
        <v>220765.63</v>
      </c>
      <c r="L506" s="112">
        <v>85156.9</v>
      </c>
      <c r="M506" s="121">
        <v>0</v>
      </c>
      <c r="N506" s="112">
        <f t="shared" si="48"/>
        <v>220765.63</v>
      </c>
      <c r="O506" s="112">
        <f t="shared" si="49"/>
        <v>139818.23233333332</v>
      </c>
      <c r="P506" s="114">
        <f t="shared" si="52"/>
        <v>80947.397666666686</v>
      </c>
      <c r="Q506" s="115">
        <f t="shared" si="53"/>
        <v>72852.65790000002</v>
      </c>
    </row>
    <row r="507" spans="2:17" x14ac:dyDescent="0.25">
      <c r="B507" s="120">
        <v>502</v>
      </c>
      <c r="C507" s="109" t="s">
        <v>6466</v>
      </c>
      <c r="D507" s="109">
        <v>1200063270</v>
      </c>
      <c r="E507" s="108" t="s">
        <v>4785</v>
      </c>
      <c r="F507" s="109">
        <v>2011</v>
      </c>
      <c r="G507" s="110">
        <v>44389</v>
      </c>
      <c r="H507" s="109">
        <f t="shared" si="46"/>
        <v>10</v>
      </c>
      <c r="I507" s="109">
        <v>15</v>
      </c>
      <c r="J507" s="111">
        <f t="shared" si="47"/>
        <v>6.3333333333333325E-2</v>
      </c>
      <c r="K507" s="112">
        <v>220764.63</v>
      </c>
      <c r="L507" s="112">
        <v>85156.5</v>
      </c>
      <c r="M507" s="121">
        <v>0</v>
      </c>
      <c r="N507" s="112">
        <f t="shared" si="48"/>
        <v>220764.63</v>
      </c>
      <c r="O507" s="112">
        <f t="shared" si="49"/>
        <v>139817.59899999999</v>
      </c>
      <c r="P507" s="114">
        <f t="shared" si="52"/>
        <v>80947.031000000017</v>
      </c>
      <c r="Q507" s="115">
        <f t="shared" si="53"/>
        <v>72852.327900000018</v>
      </c>
    </row>
    <row r="508" spans="2:17" x14ac:dyDescent="0.25">
      <c r="B508" s="120">
        <v>503</v>
      </c>
      <c r="C508" s="109" t="s">
        <v>6466</v>
      </c>
      <c r="D508" s="109">
        <v>1200063260</v>
      </c>
      <c r="E508" s="108" t="s">
        <v>3440</v>
      </c>
      <c r="F508" s="109">
        <v>2011</v>
      </c>
      <c r="G508" s="110">
        <v>44389</v>
      </c>
      <c r="H508" s="109">
        <f t="shared" si="46"/>
        <v>10</v>
      </c>
      <c r="I508" s="109">
        <v>15</v>
      </c>
      <c r="J508" s="111">
        <f t="shared" si="47"/>
        <v>6.3333333333333325E-2</v>
      </c>
      <c r="K508" s="112">
        <v>220764.63</v>
      </c>
      <c r="L508" s="112">
        <v>85156.5</v>
      </c>
      <c r="M508" s="121">
        <v>0</v>
      </c>
      <c r="N508" s="112">
        <f t="shared" si="48"/>
        <v>220764.63</v>
      </c>
      <c r="O508" s="112">
        <f t="shared" si="49"/>
        <v>139817.59899999999</v>
      </c>
      <c r="P508" s="114">
        <f t="shared" si="52"/>
        <v>80947.031000000017</v>
      </c>
      <c r="Q508" s="115">
        <f t="shared" si="53"/>
        <v>72852.327900000018</v>
      </c>
    </row>
    <row r="509" spans="2:17" x14ac:dyDescent="0.25">
      <c r="B509" s="120">
        <v>504</v>
      </c>
      <c r="C509" s="109" t="s">
        <v>6466</v>
      </c>
      <c r="D509" s="109">
        <v>1200054750</v>
      </c>
      <c r="E509" s="108" t="s">
        <v>4786</v>
      </c>
      <c r="F509" s="109">
        <v>2011</v>
      </c>
      <c r="G509" s="110">
        <v>44389</v>
      </c>
      <c r="H509" s="109">
        <f t="shared" si="46"/>
        <v>10</v>
      </c>
      <c r="I509" s="109">
        <v>10</v>
      </c>
      <c r="J509" s="111">
        <f t="shared" si="47"/>
        <v>9.5000000000000001E-2</v>
      </c>
      <c r="K509" s="112">
        <v>152737.25</v>
      </c>
      <c r="L509" s="112">
        <v>46169.25</v>
      </c>
      <c r="M509" s="121">
        <v>0.34</v>
      </c>
      <c r="N509" s="112">
        <f t="shared" si="48"/>
        <v>204667.91500000001</v>
      </c>
      <c r="O509" s="112">
        <f t="shared" si="49"/>
        <v>194434.51925000001</v>
      </c>
      <c r="P509" s="114">
        <f t="shared" si="52"/>
        <v>10233.395749999996</v>
      </c>
      <c r="Q509" s="115">
        <f t="shared" si="53"/>
        <v>10233.395749999996</v>
      </c>
    </row>
    <row r="510" spans="2:17" x14ac:dyDescent="0.25">
      <c r="B510" s="120">
        <v>505</v>
      </c>
      <c r="C510" s="109" t="s">
        <v>6466</v>
      </c>
      <c r="D510" s="109">
        <v>1200055120</v>
      </c>
      <c r="E510" s="108" t="s">
        <v>4787</v>
      </c>
      <c r="F510" s="109">
        <v>2011</v>
      </c>
      <c r="G510" s="110">
        <v>44389</v>
      </c>
      <c r="H510" s="109">
        <f t="shared" si="46"/>
        <v>10</v>
      </c>
      <c r="I510" s="109">
        <v>10</v>
      </c>
      <c r="J510" s="111">
        <f t="shared" si="47"/>
        <v>9.5000000000000001E-2</v>
      </c>
      <c r="K510" s="112">
        <v>135976.5</v>
      </c>
      <c r="L510" s="112">
        <v>44593.74</v>
      </c>
      <c r="M510" s="121">
        <v>0.34</v>
      </c>
      <c r="N510" s="112">
        <f t="shared" si="48"/>
        <v>182208.51</v>
      </c>
      <c r="O510" s="112">
        <f t="shared" si="49"/>
        <v>173098.0845</v>
      </c>
      <c r="P510" s="114">
        <f t="shared" si="52"/>
        <v>9110.4255000000121</v>
      </c>
      <c r="Q510" s="115">
        <f t="shared" si="53"/>
        <v>8199.382950000012</v>
      </c>
    </row>
    <row r="511" spans="2:17" x14ac:dyDescent="0.25">
      <c r="B511" s="120">
        <v>506</v>
      </c>
      <c r="C511" s="109" t="s">
        <v>6466</v>
      </c>
      <c r="D511" s="109">
        <v>1200061261</v>
      </c>
      <c r="E511" s="108" t="s">
        <v>4788</v>
      </c>
      <c r="F511" s="109">
        <v>2011</v>
      </c>
      <c r="G511" s="110">
        <v>44389</v>
      </c>
      <c r="H511" s="109">
        <f t="shared" si="46"/>
        <v>10</v>
      </c>
      <c r="I511" s="109">
        <v>15</v>
      </c>
      <c r="J511" s="111">
        <f t="shared" si="47"/>
        <v>6.3333333333333325E-2</v>
      </c>
      <c r="K511" s="112">
        <v>125000</v>
      </c>
      <c r="L511" s="112">
        <v>45710.22</v>
      </c>
      <c r="M511" s="121">
        <v>0.3</v>
      </c>
      <c r="N511" s="112">
        <f t="shared" si="48"/>
        <v>162500</v>
      </c>
      <c r="O511" s="112">
        <f t="shared" si="49"/>
        <v>102916.66666666666</v>
      </c>
      <c r="P511" s="114">
        <f t="shared" si="52"/>
        <v>59583.333333333343</v>
      </c>
      <c r="Q511" s="115">
        <f t="shared" si="53"/>
        <v>53625.000000000007</v>
      </c>
    </row>
    <row r="512" spans="2:17" x14ac:dyDescent="0.25">
      <c r="B512" s="120">
        <v>507</v>
      </c>
      <c r="C512" s="109" t="s">
        <v>6466</v>
      </c>
      <c r="D512" s="109">
        <v>1200062960</v>
      </c>
      <c r="E512" s="108" t="s">
        <v>4789</v>
      </c>
      <c r="F512" s="109">
        <v>2011</v>
      </c>
      <c r="G512" s="110">
        <v>44389</v>
      </c>
      <c r="H512" s="109">
        <f t="shared" si="46"/>
        <v>10</v>
      </c>
      <c r="I512" s="109">
        <v>10</v>
      </c>
      <c r="J512" s="111">
        <f t="shared" si="47"/>
        <v>9.5000000000000001E-2</v>
      </c>
      <c r="K512" s="112">
        <v>120152</v>
      </c>
      <c r="L512" s="112">
        <v>43797.08</v>
      </c>
      <c r="M512" s="121">
        <v>0.34</v>
      </c>
      <c r="N512" s="112">
        <f t="shared" si="48"/>
        <v>161003.68000000002</v>
      </c>
      <c r="O512" s="112">
        <f t="shared" si="49"/>
        <v>152953.49600000001</v>
      </c>
      <c r="P512" s="114">
        <f t="shared" si="52"/>
        <v>8050.1840000000084</v>
      </c>
      <c r="Q512" s="115">
        <f t="shared" si="53"/>
        <v>7245.1656000000075</v>
      </c>
    </row>
    <row r="513" spans="2:17" x14ac:dyDescent="0.25">
      <c r="B513" s="120">
        <v>508</v>
      </c>
      <c r="C513" s="109" t="s">
        <v>6466</v>
      </c>
      <c r="D513" s="109">
        <v>1200061260</v>
      </c>
      <c r="E513" s="108" t="s">
        <v>4790</v>
      </c>
      <c r="F513" s="109">
        <v>2011</v>
      </c>
      <c r="G513" s="110">
        <v>44389</v>
      </c>
      <c r="H513" s="109">
        <f t="shared" si="46"/>
        <v>10</v>
      </c>
      <c r="I513" s="109">
        <v>15</v>
      </c>
      <c r="J513" s="111">
        <f t="shared" si="47"/>
        <v>6.3333333333333325E-2</v>
      </c>
      <c r="K513" s="112">
        <v>110300</v>
      </c>
      <c r="L513" s="112">
        <v>39475.49</v>
      </c>
      <c r="M513" s="121">
        <v>0.34</v>
      </c>
      <c r="N513" s="112">
        <f t="shared" si="48"/>
        <v>147802</v>
      </c>
      <c r="O513" s="112">
        <f t="shared" si="49"/>
        <v>93607.933333333334</v>
      </c>
      <c r="P513" s="114">
        <f t="shared" si="52"/>
        <v>54194.066666666666</v>
      </c>
      <c r="Q513" s="115">
        <f t="shared" si="53"/>
        <v>48774.66</v>
      </c>
    </row>
    <row r="514" spans="2:17" x14ac:dyDescent="0.25">
      <c r="B514" s="120">
        <v>509</v>
      </c>
      <c r="C514" s="109" t="s">
        <v>6466</v>
      </c>
      <c r="D514" s="109">
        <v>1200060390</v>
      </c>
      <c r="E514" s="108" t="s">
        <v>4791</v>
      </c>
      <c r="F514" s="109">
        <v>2011</v>
      </c>
      <c r="G514" s="110">
        <v>44389</v>
      </c>
      <c r="H514" s="109">
        <f t="shared" si="46"/>
        <v>10</v>
      </c>
      <c r="I514" s="109">
        <v>15</v>
      </c>
      <c r="J514" s="111">
        <f t="shared" si="47"/>
        <v>6.3333333333333325E-2</v>
      </c>
      <c r="K514" s="112">
        <v>94950</v>
      </c>
      <c r="L514" s="112">
        <v>33538.21</v>
      </c>
      <c r="M514" s="121">
        <v>0.34</v>
      </c>
      <c r="N514" s="112">
        <f t="shared" si="48"/>
        <v>127233.00000000001</v>
      </c>
      <c r="O514" s="112">
        <f t="shared" si="49"/>
        <v>80580.900000000009</v>
      </c>
      <c r="P514" s="114">
        <f t="shared" si="52"/>
        <v>46652.100000000006</v>
      </c>
      <c r="Q514" s="115">
        <f t="shared" si="53"/>
        <v>41986.890000000007</v>
      </c>
    </row>
    <row r="515" spans="2:17" x14ac:dyDescent="0.25">
      <c r="B515" s="120">
        <v>510</v>
      </c>
      <c r="C515" s="109" t="s">
        <v>6466</v>
      </c>
      <c r="D515" s="109">
        <v>1200056910</v>
      </c>
      <c r="E515" s="108" t="s">
        <v>4792</v>
      </c>
      <c r="F515" s="109">
        <v>2011</v>
      </c>
      <c r="G515" s="110">
        <v>44389</v>
      </c>
      <c r="H515" s="109">
        <f t="shared" si="46"/>
        <v>10</v>
      </c>
      <c r="I515" s="109">
        <v>15</v>
      </c>
      <c r="J515" s="111">
        <f t="shared" si="47"/>
        <v>6.3333333333333325E-2</v>
      </c>
      <c r="K515" s="112">
        <v>74825</v>
      </c>
      <c r="L515" s="112">
        <v>24383.17</v>
      </c>
      <c r="M515" s="121">
        <v>0</v>
      </c>
      <c r="N515" s="112">
        <f t="shared" si="48"/>
        <v>74825</v>
      </c>
      <c r="O515" s="112">
        <f t="shared" si="49"/>
        <v>47389.166666666664</v>
      </c>
      <c r="P515" s="114">
        <f t="shared" si="52"/>
        <v>27435.833333333336</v>
      </c>
      <c r="Q515" s="115">
        <f t="shared" si="53"/>
        <v>24692.250000000004</v>
      </c>
    </row>
    <row r="516" spans="2:17" x14ac:dyDescent="0.25">
      <c r="B516" s="120">
        <v>511</v>
      </c>
      <c r="C516" s="109" t="s">
        <v>6466</v>
      </c>
      <c r="D516" s="109">
        <v>1200069190</v>
      </c>
      <c r="E516" s="108" t="s">
        <v>4793</v>
      </c>
      <c r="F516" s="109">
        <v>2011</v>
      </c>
      <c r="G516" s="110">
        <v>44389</v>
      </c>
      <c r="H516" s="109">
        <f t="shared" si="46"/>
        <v>10</v>
      </c>
      <c r="I516" s="109">
        <v>15</v>
      </c>
      <c r="J516" s="111">
        <f t="shared" si="47"/>
        <v>6.3333333333333325E-2</v>
      </c>
      <c r="K516" s="112">
        <v>62601.18</v>
      </c>
      <c r="L516" s="112">
        <v>24049.94</v>
      </c>
      <c r="M516" s="121">
        <v>0.34</v>
      </c>
      <c r="N516" s="112">
        <f t="shared" si="48"/>
        <v>83885.581200000001</v>
      </c>
      <c r="O516" s="112">
        <f t="shared" si="49"/>
        <v>53127.534759999995</v>
      </c>
      <c r="P516" s="114">
        <f t="shared" si="52"/>
        <v>30758.046440000006</v>
      </c>
      <c r="Q516" s="115">
        <f t="shared" si="53"/>
        <v>27682.241796000006</v>
      </c>
    </row>
    <row r="517" spans="2:17" x14ac:dyDescent="0.25">
      <c r="B517" s="120">
        <v>512</v>
      </c>
      <c r="C517" s="109" t="s">
        <v>6466</v>
      </c>
      <c r="D517" s="109">
        <v>1200061360</v>
      </c>
      <c r="E517" s="108" t="s">
        <v>4794</v>
      </c>
      <c r="F517" s="109">
        <v>2011</v>
      </c>
      <c r="G517" s="110">
        <v>44389</v>
      </c>
      <c r="H517" s="109">
        <f t="shared" si="46"/>
        <v>10</v>
      </c>
      <c r="I517" s="109">
        <v>15</v>
      </c>
      <c r="J517" s="111">
        <f t="shared" si="47"/>
        <v>6.3333333333333325E-2</v>
      </c>
      <c r="K517" s="112">
        <v>28675</v>
      </c>
      <c r="L517" s="112">
        <v>10485.93</v>
      </c>
      <c r="M517" s="121">
        <v>0</v>
      </c>
      <c r="N517" s="112">
        <f t="shared" si="48"/>
        <v>28675</v>
      </c>
      <c r="O517" s="112">
        <f t="shared" si="49"/>
        <v>18160.833333333332</v>
      </c>
      <c r="P517" s="114">
        <f t="shared" si="52"/>
        <v>10514.166666666668</v>
      </c>
      <c r="Q517" s="115">
        <f t="shared" si="53"/>
        <v>9462.7500000000018</v>
      </c>
    </row>
    <row r="518" spans="2:17" x14ac:dyDescent="0.25">
      <c r="B518" s="120">
        <v>513</v>
      </c>
      <c r="C518" s="109" t="s">
        <v>6466</v>
      </c>
      <c r="D518" s="109">
        <v>1200060400</v>
      </c>
      <c r="E518" s="108" t="s">
        <v>4795</v>
      </c>
      <c r="F518" s="109">
        <v>2011</v>
      </c>
      <c r="G518" s="110">
        <v>44389</v>
      </c>
      <c r="H518" s="109">
        <f t="shared" ref="H518:H581" si="54">YEAR(G518)-F518</f>
        <v>10</v>
      </c>
      <c r="I518" s="109">
        <v>15</v>
      </c>
      <c r="J518" s="111">
        <f t="shared" ref="J518:J581" si="55">(95/I518/100)</f>
        <v>6.3333333333333325E-2</v>
      </c>
      <c r="K518" s="112">
        <v>14850</v>
      </c>
      <c r="L518" s="112">
        <v>5245.33</v>
      </c>
      <c r="M518" s="121">
        <v>0.34</v>
      </c>
      <c r="N518" s="112">
        <f t="shared" ref="N518:N581" si="56">K518*(1+M518)</f>
        <v>19899</v>
      </c>
      <c r="O518" s="112">
        <f t="shared" ref="O518:O581" si="57">H518*J518*N518</f>
        <v>12602.699999999999</v>
      </c>
      <c r="P518" s="114">
        <f t="shared" si="52"/>
        <v>7296.3000000000011</v>
      </c>
      <c r="Q518" s="115">
        <f t="shared" si="53"/>
        <v>6566.670000000001</v>
      </c>
    </row>
    <row r="519" spans="2:17" x14ac:dyDescent="0.25">
      <c r="B519" s="120">
        <v>514</v>
      </c>
      <c r="C519" s="109" t="s">
        <v>6466</v>
      </c>
      <c r="D519" s="109">
        <v>1200069180</v>
      </c>
      <c r="E519" s="108" t="s">
        <v>4796</v>
      </c>
      <c r="F519" s="109">
        <v>2011</v>
      </c>
      <c r="G519" s="110">
        <v>44389</v>
      </c>
      <c r="H519" s="109">
        <f t="shared" si="54"/>
        <v>10</v>
      </c>
      <c r="I519" s="109">
        <v>15</v>
      </c>
      <c r="J519" s="111">
        <f t="shared" si="55"/>
        <v>6.3333333333333325E-2</v>
      </c>
      <c r="K519" s="112">
        <v>13600</v>
      </c>
      <c r="L519" s="112">
        <v>5198.34</v>
      </c>
      <c r="M519" s="121">
        <v>0.34</v>
      </c>
      <c r="N519" s="112">
        <f t="shared" si="56"/>
        <v>18224</v>
      </c>
      <c r="O519" s="112">
        <f t="shared" si="57"/>
        <v>11541.866666666667</v>
      </c>
      <c r="P519" s="114">
        <f t="shared" ref="P519:P582" si="58">IF(N519-O519&lt;=0,5%*N519,N519-O519)</f>
        <v>6682.1333333333332</v>
      </c>
      <c r="Q519" s="115">
        <f t="shared" ref="Q519:Q582" si="59">IF(P519=N519*5%,P519,P519*0.9)</f>
        <v>6013.92</v>
      </c>
    </row>
    <row r="520" spans="2:17" x14ac:dyDescent="0.25">
      <c r="B520" s="120">
        <v>515</v>
      </c>
      <c r="C520" s="109" t="s">
        <v>6466</v>
      </c>
      <c r="D520" s="109">
        <v>1200073910</v>
      </c>
      <c r="E520" s="108" t="s">
        <v>2238</v>
      </c>
      <c r="F520" s="109">
        <v>2012</v>
      </c>
      <c r="G520" s="110">
        <v>44389</v>
      </c>
      <c r="H520" s="109">
        <f t="shared" si="54"/>
        <v>9</v>
      </c>
      <c r="I520" s="109">
        <v>15</v>
      </c>
      <c r="J520" s="111">
        <f t="shared" si="55"/>
        <v>6.3333333333333325E-2</v>
      </c>
      <c r="K520" s="112">
        <v>1320300</v>
      </c>
      <c r="L520" s="112">
        <v>554652.61</v>
      </c>
      <c r="M520" s="121">
        <v>0.3</v>
      </c>
      <c r="N520" s="112">
        <f t="shared" si="56"/>
        <v>1716390</v>
      </c>
      <c r="O520" s="112">
        <f t="shared" si="57"/>
        <v>978342.29999999993</v>
      </c>
      <c r="P520" s="114">
        <f t="shared" si="58"/>
        <v>738047.70000000007</v>
      </c>
      <c r="Q520" s="115">
        <f t="shared" si="59"/>
        <v>664242.93000000005</v>
      </c>
    </row>
    <row r="521" spans="2:17" x14ac:dyDescent="0.25">
      <c r="B521" s="120">
        <v>516</v>
      </c>
      <c r="C521" s="109" t="s">
        <v>6466</v>
      </c>
      <c r="D521" s="109">
        <v>1200075940</v>
      </c>
      <c r="E521" s="108" t="s">
        <v>2149</v>
      </c>
      <c r="F521" s="109">
        <v>2012</v>
      </c>
      <c r="G521" s="110">
        <v>44389</v>
      </c>
      <c r="H521" s="109">
        <f t="shared" si="54"/>
        <v>9</v>
      </c>
      <c r="I521" s="109">
        <v>15</v>
      </c>
      <c r="J521" s="111">
        <f t="shared" si="55"/>
        <v>6.3333333333333325E-2</v>
      </c>
      <c r="K521" s="112">
        <v>442095.98</v>
      </c>
      <c r="L521" s="112">
        <v>194174.59</v>
      </c>
      <c r="M521" s="121">
        <v>7.0000000000000007E-2</v>
      </c>
      <c r="N521" s="112">
        <f t="shared" si="56"/>
        <v>473042.6986</v>
      </c>
      <c r="O521" s="112">
        <f t="shared" si="57"/>
        <v>269634.33820199996</v>
      </c>
      <c r="P521" s="114">
        <f t="shared" si="58"/>
        <v>203408.36039800005</v>
      </c>
      <c r="Q521" s="115">
        <f t="shared" si="59"/>
        <v>183067.52435820005</v>
      </c>
    </row>
    <row r="522" spans="2:17" x14ac:dyDescent="0.25">
      <c r="B522" s="120">
        <v>517</v>
      </c>
      <c r="C522" s="109" t="s">
        <v>6466</v>
      </c>
      <c r="D522" s="109">
        <v>1200074700</v>
      </c>
      <c r="E522" s="108" t="s">
        <v>4797</v>
      </c>
      <c r="F522" s="109">
        <v>2012</v>
      </c>
      <c r="G522" s="110">
        <v>44389</v>
      </c>
      <c r="H522" s="109">
        <f t="shared" si="54"/>
        <v>9</v>
      </c>
      <c r="I522" s="109">
        <v>15</v>
      </c>
      <c r="J522" s="111">
        <f t="shared" si="55"/>
        <v>6.3333333333333325E-2</v>
      </c>
      <c r="K522" s="112">
        <v>330000</v>
      </c>
      <c r="L522" s="112">
        <v>144124.51999999999</v>
      </c>
      <c r="M522" s="121">
        <v>0.3</v>
      </c>
      <c r="N522" s="112">
        <f t="shared" si="56"/>
        <v>429000</v>
      </c>
      <c r="O522" s="112">
        <f t="shared" si="57"/>
        <v>244529.99999999997</v>
      </c>
      <c r="P522" s="114">
        <f t="shared" si="58"/>
        <v>184470.00000000003</v>
      </c>
      <c r="Q522" s="115">
        <f t="shared" si="59"/>
        <v>166023.00000000003</v>
      </c>
    </row>
    <row r="523" spans="2:17" x14ac:dyDescent="0.25">
      <c r="B523" s="120">
        <v>518</v>
      </c>
      <c r="C523" s="109" t="s">
        <v>6466</v>
      </c>
      <c r="D523" s="109">
        <v>1200074220</v>
      </c>
      <c r="E523" s="108" t="s">
        <v>3287</v>
      </c>
      <c r="F523" s="109">
        <v>2012</v>
      </c>
      <c r="G523" s="110">
        <v>44389</v>
      </c>
      <c r="H523" s="109">
        <f t="shared" si="54"/>
        <v>9</v>
      </c>
      <c r="I523" s="109">
        <v>15</v>
      </c>
      <c r="J523" s="111">
        <f t="shared" si="55"/>
        <v>6.3333333333333325E-2</v>
      </c>
      <c r="K523" s="112">
        <v>293000</v>
      </c>
      <c r="L523" s="112">
        <v>127088.13</v>
      </c>
      <c r="M523" s="121">
        <v>0.3</v>
      </c>
      <c r="N523" s="112">
        <f t="shared" si="56"/>
        <v>380900</v>
      </c>
      <c r="O523" s="112">
        <f t="shared" si="57"/>
        <v>217112.99999999997</v>
      </c>
      <c r="P523" s="114">
        <f t="shared" si="58"/>
        <v>163787.00000000003</v>
      </c>
      <c r="Q523" s="115">
        <f t="shared" si="59"/>
        <v>147408.30000000002</v>
      </c>
    </row>
    <row r="524" spans="2:17" x14ac:dyDescent="0.25">
      <c r="B524" s="120">
        <v>519</v>
      </c>
      <c r="C524" s="109" t="s">
        <v>6466</v>
      </c>
      <c r="D524" s="109">
        <v>1200070700</v>
      </c>
      <c r="E524" s="108" t="s">
        <v>4798</v>
      </c>
      <c r="F524" s="109">
        <v>2012</v>
      </c>
      <c r="G524" s="110">
        <v>44389</v>
      </c>
      <c r="H524" s="109">
        <f t="shared" si="54"/>
        <v>9</v>
      </c>
      <c r="I524" s="109">
        <v>10</v>
      </c>
      <c r="J524" s="111">
        <f t="shared" si="55"/>
        <v>9.5000000000000001E-2</v>
      </c>
      <c r="K524" s="112">
        <v>116421.24</v>
      </c>
      <c r="L524" s="112">
        <v>48589.95</v>
      </c>
      <c r="M524" s="121">
        <v>0.3</v>
      </c>
      <c r="N524" s="112">
        <f t="shared" si="56"/>
        <v>151347.61200000002</v>
      </c>
      <c r="O524" s="112">
        <f t="shared" si="57"/>
        <v>129402.20826000001</v>
      </c>
      <c r="P524" s="114">
        <f t="shared" si="58"/>
        <v>21945.403740000009</v>
      </c>
      <c r="Q524" s="115">
        <f t="shared" si="59"/>
        <v>19750.863366000009</v>
      </c>
    </row>
    <row r="525" spans="2:17" x14ac:dyDescent="0.25">
      <c r="B525" s="120">
        <v>520</v>
      </c>
      <c r="C525" s="109" t="s">
        <v>6466</v>
      </c>
      <c r="D525" s="109">
        <v>1200070160</v>
      </c>
      <c r="E525" s="108" t="s">
        <v>4799</v>
      </c>
      <c r="F525" s="109">
        <v>2012</v>
      </c>
      <c r="G525" s="110">
        <v>44389</v>
      </c>
      <c r="H525" s="109">
        <f t="shared" si="54"/>
        <v>9</v>
      </c>
      <c r="I525" s="109">
        <v>15</v>
      </c>
      <c r="J525" s="111">
        <f t="shared" si="55"/>
        <v>6.3333333333333325E-2</v>
      </c>
      <c r="K525" s="112">
        <v>114607.2</v>
      </c>
      <c r="L525" s="112">
        <v>46119.1</v>
      </c>
      <c r="M525" s="121">
        <v>0.3</v>
      </c>
      <c r="N525" s="112">
        <f t="shared" si="56"/>
        <v>148989.36000000002</v>
      </c>
      <c r="O525" s="112">
        <f t="shared" si="57"/>
        <v>84923.935200000007</v>
      </c>
      <c r="P525" s="114">
        <f t="shared" si="58"/>
        <v>64065.424800000008</v>
      </c>
      <c r="Q525" s="115">
        <f t="shared" si="59"/>
        <v>57658.882320000012</v>
      </c>
    </row>
    <row r="526" spans="2:17" x14ac:dyDescent="0.25">
      <c r="B526" s="120">
        <v>521</v>
      </c>
      <c r="C526" s="109" t="s">
        <v>6466</v>
      </c>
      <c r="D526" s="109">
        <v>1200070110</v>
      </c>
      <c r="E526" s="108" t="s">
        <v>4800</v>
      </c>
      <c r="F526" s="109">
        <v>2012</v>
      </c>
      <c r="G526" s="110">
        <v>44389</v>
      </c>
      <c r="H526" s="109">
        <f t="shared" si="54"/>
        <v>9</v>
      </c>
      <c r="I526" s="109">
        <v>15</v>
      </c>
      <c r="J526" s="111">
        <f t="shared" si="55"/>
        <v>6.3333333333333325E-2</v>
      </c>
      <c r="K526" s="112">
        <v>100000</v>
      </c>
      <c r="L526" s="112">
        <v>40540.339999999997</v>
      </c>
      <c r="M526" s="121">
        <v>0.3</v>
      </c>
      <c r="N526" s="112">
        <f t="shared" si="56"/>
        <v>130000</v>
      </c>
      <c r="O526" s="112">
        <f t="shared" si="57"/>
        <v>74100</v>
      </c>
      <c r="P526" s="114">
        <f t="shared" si="58"/>
        <v>55900</v>
      </c>
      <c r="Q526" s="115">
        <f t="shared" si="59"/>
        <v>50310</v>
      </c>
    </row>
    <row r="527" spans="2:17" x14ac:dyDescent="0.25">
      <c r="B527" s="120">
        <v>522</v>
      </c>
      <c r="C527" s="109" t="s">
        <v>6466</v>
      </c>
      <c r="D527" s="109">
        <v>1200070640</v>
      </c>
      <c r="E527" s="108" t="s">
        <v>4801</v>
      </c>
      <c r="F527" s="109">
        <v>2012</v>
      </c>
      <c r="G527" s="110">
        <v>44389</v>
      </c>
      <c r="H527" s="109">
        <f t="shared" si="54"/>
        <v>9</v>
      </c>
      <c r="I527" s="109">
        <v>15</v>
      </c>
      <c r="J527" s="111">
        <f t="shared" si="55"/>
        <v>6.3333333333333325E-2</v>
      </c>
      <c r="K527" s="112">
        <v>86879.76</v>
      </c>
      <c r="L527" s="112">
        <v>34995.230000000003</v>
      </c>
      <c r="M527" s="113">
        <v>0.28000000000000003</v>
      </c>
      <c r="N527" s="112">
        <f t="shared" si="56"/>
        <v>111206.0928</v>
      </c>
      <c r="O527" s="112">
        <f t="shared" si="57"/>
        <v>63387.472895999992</v>
      </c>
      <c r="P527" s="114">
        <f t="shared" si="58"/>
        <v>47818.619904000006</v>
      </c>
      <c r="Q527" s="115">
        <f t="shared" si="59"/>
        <v>43036.757913600006</v>
      </c>
    </row>
    <row r="528" spans="2:17" x14ac:dyDescent="0.25">
      <c r="B528" s="120">
        <v>523</v>
      </c>
      <c r="C528" s="109" t="s">
        <v>6466</v>
      </c>
      <c r="D528" s="109">
        <v>1200070240</v>
      </c>
      <c r="E528" s="108" t="s">
        <v>4802</v>
      </c>
      <c r="F528" s="109">
        <v>2012</v>
      </c>
      <c r="G528" s="110">
        <v>44389</v>
      </c>
      <c r="H528" s="109">
        <f t="shared" si="54"/>
        <v>9</v>
      </c>
      <c r="I528" s="109">
        <v>15</v>
      </c>
      <c r="J528" s="111">
        <f t="shared" si="55"/>
        <v>6.3333333333333325E-2</v>
      </c>
      <c r="K528" s="112">
        <v>77670.87</v>
      </c>
      <c r="L528" s="112">
        <v>32103.599999999999</v>
      </c>
      <c r="M528" s="121">
        <v>0.08</v>
      </c>
      <c r="N528" s="112">
        <f t="shared" si="56"/>
        <v>83884.539600000004</v>
      </c>
      <c r="O528" s="112">
        <f t="shared" si="57"/>
        <v>47814.187571999995</v>
      </c>
      <c r="P528" s="114">
        <f t="shared" si="58"/>
        <v>36070.352028000008</v>
      </c>
      <c r="Q528" s="115">
        <f t="shared" si="59"/>
        <v>32463.316825200007</v>
      </c>
    </row>
    <row r="529" spans="2:17" x14ac:dyDescent="0.25">
      <c r="B529" s="120">
        <v>524</v>
      </c>
      <c r="C529" s="109" t="s">
        <v>6466</v>
      </c>
      <c r="D529" s="109">
        <v>1200074660</v>
      </c>
      <c r="E529" s="108" t="s">
        <v>4803</v>
      </c>
      <c r="F529" s="109">
        <v>2012</v>
      </c>
      <c r="G529" s="110">
        <v>44389</v>
      </c>
      <c r="H529" s="109">
        <f t="shared" si="54"/>
        <v>9</v>
      </c>
      <c r="I529" s="109">
        <v>15</v>
      </c>
      <c r="J529" s="111">
        <f t="shared" si="55"/>
        <v>6.3333333333333325E-2</v>
      </c>
      <c r="K529" s="112">
        <v>54576.87</v>
      </c>
      <c r="L529" s="112">
        <v>23764.92</v>
      </c>
      <c r="M529" s="121">
        <v>0.3</v>
      </c>
      <c r="N529" s="112">
        <f t="shared" si="56"/>
        <v>70949.931000000011</v>
      </c>
      <c r="O529" s="112">
        <f t="shared" si="57"/>
        <v>40441.46067</v>
      </c>
      <c r="P529" s="114">
        <f t="shared" si="58"/>
        <v>30508.470330000011</v>
      </c>
      <c r="Q529" s="115">
        <f t="shared" si="59"/>
        <v>27457.623297000009</v>
      </c>
    </row>
    <row r="530" spans="2:17" x14ac:dyDescent="0.25">
      <c r="B530" s="120">
        <v>525</v>
      </c>
      <c r="C530" s="109" t="s">
        <v>6466</v>
      </c>
      <c r="D530" s="109">
        <v>1200070270</v>
      </c>
      <c r="E530" s="108" t="s">
        <v>4804</v>
      </c>
      <c r="F530" s="109">
        <v>2012</v>
      </c>
      <c r="G530" s="110">
        <v>44389</v>
      </c>
      <c r="H530" s="109">
        <f t="shared" si="54"/>
        <v>9</v>
      </c>
      <c r="I530" s="109">
        <v>15</v>
      </c>
      <c r="J530" s="111">
        <f t="shared" si="55"/>
        <v>6.3333333333333325E-2</v>
      </c>
      <c r="K530" s="112">
        <v>52110</v>
      </c>
      <c r="L530" s="112">
        <v>20698.98</v>
      </c>
      <c r="M530" s="121">
        <v>0</v>
      </c>
      <c r="N530" s="112">
        <f t="shared" si="56"/>
        <v>52110</v>
      </c>
      <c r="O530" s="112">
        <f t="shared" si="57"/>
        <v>29702.699999999997</v>
      </c>
      <c r="P530" s="114">
        <f t="shared" si="58"/>
        <v>22407.300000000003</v>
      </c>
      <c r="Q530" s="115">
        <f t="shared" si="59"/>
        <v>20166.570000000003</v>
      </c>
    </row>
    <row r="531" spans="2:17" x14ac:dyDescent="0.25">
      <c r="B531" s="120">
        <v>526</v>
      </c>
      <c r="C531" s="109" t="s">
        <v>6466</v>
      </c>
      <c r="D531" s="109">
        <v>1200070260</v>
      </c>
      <c r="E531" s="108" t="s">
        <v>4805</v>
      </c>
      <c r="F531" s="109">
        <v>2012</v>
      </c>
      <c r="G531" s="110">
        <v>44389</v>
      </c>
      <c r="H531" s="109">
        <f t="shared" si="54"/>
        <v>9</v>
      </c>
      <c r="I531" s="109">
        <v>15</v>
      </c>
      <c r="J531" s="111">
        <f t="shared" si="55"/>
        <v>6.3333333333333325E-2</v>
      </c>
      <c r="K531" s="112">
        <v>40891.379999999997</v>
      </c>
      <c r="L531" s="112">
        <v>16556.2</v>
      </c>
      <c r="M531" s="121">
        <v>0.08</v>
      </c>
      <c r="N531" s="112">
        <f t="shared" si="56"/>
        <v>44162.690399999999</v>
      </c>
      <c r="O531" s="112">
        <f t="shared" si="57"/>
        <v>25172.733527999997</v>
      </c>
      <c r="P531" s="114">
        <f t="shared" si="58"/>
        <v>18989.956872000002</v>
      </c>
      <c r="Q531" s="115">
        <f t="shared" si="59"/>
        <v>17090.961184800002</v>
      </c>
    </row>
    <row r="532" spans="2:17" x14ac:dyDescent="0.25">
      <c r="B532" s="120">
        <v>527</v>
      </c>
      <c r="C532" s="109" t="s">
        <v>6466</v>
      </c>
      <c r="D532" s="109">
        <v>1200070250</v>
      </c>
      <c r="E532" s="108" t="s">
        <v>4806</v>
      </c>
      <c r="F532" s="109">
        <v>2012</v>
      </c>
      <c r="G532" s="110">
        <v>44389</v>
      </c>
      <c r="H532" s="109">
        <f t="shared" si="54"/>
        <v>9</v>
      </c>
      <c r="I532" s="109">
        <v>15</v>
      </c>
      <c r="J532" s="111">
        <f t="shared" si="55"/>
        <v>6.3333333333333325E-2</v>
      </c>
      <c r="K532" s="112">
        <v>18744.62</v>
      </c>
      <c r="L532" s="112">
        <v>7555.18</v>
      </c>
      <c r="M532" s="121">
        <v>0.08</v>
      </c>
      <c r="N532" s="112">
        <f t="shared" si="56"/>
        <v>20244.189600000002</v>
      </c>
      <c r="O532" s="112">
        <f t="shared" si="57"/>
        <v>11539.188071999999</v>
      </c>
      <c r="P532" s="114">
        <f t="shared" si="58"/>
        <v>8705.0015280000025</v>
      </c>
      <c r="Q532" s="115">
        <f t="shared" si="59"/>
        <v>7834.5013752000023</v>
      </c>
    </row>
    <row r="533" spans="2:17" x14ac:dyDescent="0.25">
      <c r="B533" s="120">
        <v>528</v>
      </c>
      <c r="C533" s="109" t="s">
        <v>6466</v>
      </c>
      <c r="D533" s="109">
        <v>1200070230</v>
      </c>
      <c r="E533" s="108" t="s">
        <v>4807</v>
      </c>
      <c r="F533" s="109">
        <v>2012</v>
      </c>
      <c r="G533" s="110">
        <v>44389</v>
      </c>
      <c r="H533" s="109">
        <f t="shared" si="54"/>
        <v>9</v>
      </c>
      <c r="I533" s="109">
        <v>15</v>
      </c>
      <c r="J533" s="111">
        <f t="shared" si="55"/>
        <v>6.3333333333333325E-2</v>
      </c>
      <c r="K533" s="112">
        <v>7153.66</v>
      </c>
      <c r="L533" s="112">
        <v>2818.33</v>
      </c>
      <c r="M533" s="121">
        <v>0.08</v>
      </c>
      <c r="N533" s="112">
        <f t="shared" si="56"/>
        <v>7725.9528</v>
      </c>
      <c r="O533" s="112">
        <f t="shared" si="57"/>
        <v>4403.7930959999994</v>
      </c>
      <c r="P533" s="114">
        <f t="shared" si="58"/>
        <v>3322.1597040000006</v>
      </c>
      <c r="Q533" s="115">
        <f t="shared" si="59"/>
        <v>2989.9437336000005</v>
      </c>
    </row>
    <row r="534" spans="2:17" x14ac:dyDescent="0.25">
      <c r="B534" s="120">
        <v>529</v>
      </c>
      <c r="C534" s="109" t="s">
        <v>6466</v>
      </c>
      <c r="D534" s="109">
        <v>1200070220</v>
      </c>
      <c r="E534" s="108" t="s">
        <v>4808</v>
      </c>
      <c r="F534" s="109">
        <v>2012</v>
      </c>
      <c r="G534" s="110">
        <v>44389</v>
      </c>
      <c r="H534" s="109">
        <f t="shared" si="54"/>
        <v>9</v>
      </c>
      <c r="I534" s="109">
        <v>15</v>
      </c>
      <c r="J534" s="111">
        <f t="shared" si="55"/>
        <v>6.3333333333333325E-2</v>
      </c>
      <c r="K534" s="112">
        <v>7052.55</v>
      </c>
      <c r="L534" s="112">
        <v>2778.49</v>
      </c>
      <c r="M534" s="121">
        <v>0.08</v>
      </c>
      <c r="N534" s="112">
        <f t="shared" si="56"/>
        <v>7616.7540000000008</v>
      </c>
      <c r="O534" s="112">
        <f t="shared" si="57"/>
        <v>4341.5497800000003</v>
      </c>
      <c r="P534" s="114">
        <f t="shared" si="58"/>
        <v>3275.2042200000005</v>
      </c>
      <c r="Q534" s="115">
        <f t="shared" si="59"/>
        <v>2947.6837980000005</v>
      </c>
    </row>
    <row r="535" spans="2:17" x14ac:dyDescent="0.25">
      <c r="B535" s="120">
        <v>530</v>
      </c>
      <c r="C535" s="109" t="s">
        <v>6466</v>
      </c>
      <c r="D535" s="109">
        <v>1200082210</v>
      </c>
      <c r="E535" s="108" t="s">
        <v>2238</v>
      </c>
      <c r="F535" s="109">
        <v>2013</v>
      </c>
      <c r="G535" s="110">
        <v>44389</v>
      </c>
      <c r="H535" s="109">
        <f t="shared" si="54"/>
        <v>8</v>
      </c>
      <c r="I535" s="109">
        <v>15</v>
      </c>
      <c r="J535" s="111">
        <f t="shared" si="55"/>
        <v>6.3333333333333325E-2</v>
      </c>
      <c r="K535" s="112">
        <v>305000</v>
      </c>
      <c r="L535" s="112">
        <v>150707.79999999999</v>
      </c>
      <c r="M535" s="121">
        <v>0.18</v>
      </c>
      <c r="N535" s="112">
        <f t="shared" si="56"/>
        <v>359900</v>
      </c>
      <c r="O535" s="112">
        <f t="shared" si="57"/>
        <v>182349.33333333331</v>
      </c>
      <c r="P535" s="114">
        <f t="shared" si="58"/>
        <v>177550.66666666669</v>
      </c>
      <c r="Q535" s="115">
        <f t="shared" si="59"/>
        <v>159795.60000000003</v>
      </c>
    </row>
    <row r="536" spans="2:17" x14ac:dyDescent="0.25">
      <c r="B536" s="120">
        <v>531</v>
      </c>
      <c r="C536" s="109" t="s">
        <v>6466</v>
      </c>
      <c r="D536" s="109">
        <v>1200080820</v>
      </c>
      <c r="E536" s="108" t="s">
        <v>4809</v>
      </c>
      <c r="F536" s="109">
        <v>2013</v>
      </c>
      <c r="G536" s="110">
        <v>44389</v>
      </c>
      <c r="H536" s="109">
        <f t="shared" si="54"/>
        <v>8</v>
      </c>
      <c r="I536" s="109">
        <v>15</v>
      </c>
      <c r="J536" s="111">
        <f t="shared" si="55"/>
        <v>6.3333333333333325E-2</v>
      </c>
      <c r="K536" s="112">
        <v>251235.24</v>
      </c>
      <c r="L536" s="112">
        <v>116779.6</v>
      </c>
      <c r="M536" s="121">
        <v>7.0000000000000007E-2</v>
      </c>
      <c r="N536" s="112">
        <f t="shared" si="56"/>
        <v>268821.70679999999</v>
      </c>
      <c r="O536" s="112">
        <f t="shared" si="57"/>
        <v>136202.99811199997</v>
      </c>
      <c r="P536" s="114">
        <f t="shared" si="58"/>
        <v>132618.70868800001</v>
      </c>
      <c r="Q536" s="115">
        <f t="shared" si="59"/>
        <v>119356.83781920001</v>
      </c>
    </row>
    <row r="537" spans="2:17" x14ac:dyDescent="0.25">
      <c r="B537" s="120">
        <v>532</v>
      </c>
      <c r="C537" s="109" t="s">
        <v>6466</v>
      </c>
      <c r="D537" s="109">
        <v>1200080770</v>
      </c>
      <c r="E537" s="108" t="s">
        <v>4810</v>
      </c>
      <c r="F537" s="109">
        <v>2013</v>
      </c>
      <c r="G537" s="110">
        <v>44389</v>
      </c>
      <c r="H537" s="109">
        <f t="shared" si="54"/>
        <v>8</v>
      </c>
      <c r="I537" s="109">
        <v>15</v>
      </c>
      <c r="J537" s="111">
        <f t="shared" si="55"/>
        <v>6.3333333333333325E-2</v>
      </c>
      <c r="K537" s="112">
        <v>225088.84</v>
      </c>
      <c r="L537" s="112">
        <v>104626.21</v>
      </c>
      <c r="M537" s="121">
        <v>7.0000000000000007E-2</v>
      </c>
      <c r="N537" s="112">
        <f t="shared" si="56"/>
        <v>240845.0588</v>
      </c>
      <c r="O537" s="112">
        <f t="shared" si="57"/>
        <v>122028.16312533332</v>
      </c>
      <c r="P537" s="114">
        <f t="shared" si="58"/>
        <v>118816.89567466668</v>
      </c>
      <c r="Q537" s="115">
        <f t="shared" si="59"/>
        <v>106935.20610720002</v>
      </c>
    </row>
    <row r="538" spans="2:17" x14ac:dyDescent="0.25">
      <c r="B538" s="120">
        <v>533</v>
      </c>
      <c r="C538" s="109" t="s">
        <v>6466</v>
      </c>
      <c r="D538" s="109">
        <v>1200080780</v>
      </c>
      <c r="E538" s="108" t="s">
        <v>4811</v>
      </c>
      <c r="F538" s="109">
        <v>2013</v>
      </c>
      <c r="G538" s="110">
        <v>44389</v>
      </c>
      <c r="H538" s="109">
        <f t="shared" si="54"/>
        <v>8</v>
      </c>
      <c r="I538" s="109">
        <v>15</v>
      </c>
      <c r="J538" s="111">
        <f t="shared" si="55"/>
        <v>6.3333333333333325E-2</v>
      </c>
      <c r="K538" s="112">
        <v>225088.84</v>
      </c>
      <c r="L538" s="112">
        <v>104626.21</v>
      </c>
      <c r="M538" s="121">
        <v>7.0000000000000007E-2</v>
      </c>
      <c r="N538" s="112">
        <f t="shared" si="56"/>
        <v>240845.0588</v>
      </c>
      <c r="O538" s="112">
        <f t="shared" si="57"/>
        <v>122028.16312533332</v>
      </c>
      <c r="P538" s="114">
        <f t="shared" si="58"/>
        <v>118816.89567466668</v>
      </c>
      <c r="Q538" s="115">
        <f t="shared" si="59"/>
        <v>106935.20610720002</v>
      </c>
    </row>
    <row r="539" spans="2:17" x14ac:dyDescent="0.25">
      <c r="B539" s="120">
        <v>534</v>
      </c>
      <c r="C539" s="109" t="s">
        <v>6466</v>
      </c>
      <c r="D539" s="109">
        <v>1200080800</v>
      </c>
      <c r="E539" s="108" t="s">
        <v>4812</v>
      </c>
      <c r="F539" s="109">
        <v>2013</v>
      </c>
      <c r="G539" s="110">
        <v>44389</v>
      </c>
      <c r="H539" s="109">
        <f t="shared" si="54"/>
        <v>8</v>
      </c>
      <c r="I539" s="109">
        <v>15</v>
      </c>
      <c r="J539" s="111">
        <f t="shared" si="55"/>
        <v>6.3333333333333325E-2</v>
      </c>
      <c r="K539" s="112">
        <v>225087.84</v>
      </c>
      <c r="L539" s="112">
        <v>104625.75</v>
      </c>
      <c r="M539" s="121">
        <v>7.0000000000000007E-2</v>
      </c>
      <c r="N539" s="112">
        <f t="shared" si="56"/>
        <v>240843.98880000002</v>
      </c>
      <c r="O539" s="112">
        <f t="shared" si="57"/>
        <v>122027.620992</v>
      </c>
      <c r="P539" s="114">
        <f t="shared" si="58"/>
        <v>118816.36780800002</v>
      </c>
      <c r="Q539" s="115">
        <f t="shared" si="59"/>
        <v>106934.73102720002</v>
      </c>
    </row>
    <row r="540" spans="2:17" x14ac:dyDescent="0.25">
      <c r="B540" s="120">
        <v>535</v>
      </c>
      <c r="C540" s="109" t="s">
        <v>6466</v>
      </c>
      <c r="D540" s="109">
        <v>1200080810</v>
      </c>
      <c r="E540" s="108" t="s">
        <v>4813</v>
      </c>
      <c r="F540" s="109">
        <v>2013</v>
      </c>
      <c r="G540" s="110">
        <v>44389</v>
      </c>
      <c r="H540" s="109">
        <f t="shared" si="54"/>
        <v>8</v>
      </c>
      <c r="I540" s="109">
        <v>15</v>
      </c>
      <c r="J540" s="111">
        <f t="shared" si="55"/>
        <v>6.3333333333333325E-2</v>
      </c>
      <c r="K540" s="112">
        <v>225087.84</v>
      </c>
      <c r="L540" s="112">
        <v>104625.75</v>
      </c>
      <c r="M540" s="121">
        <v>7.0000000000000007E-2</v>
      </c>
      <c r="N540" s="112">
        <f t="shared" si="56"/>
        <v>240843.98880000002</v>
      </c>
      <c r="O540" s="112">
        <f t="shared" si="57"/>
        <v>122027.620992</v>
      </c>
      <c r="P540" s="114">
        <f t="shared" si="58"/>
        <v>118816.36780800002</v>
      </c>
      <c r="Q540" s="115">
        <f t="shared" si="59"/>
        <v>106934.73102720002</v>
      </c>
    </row>
    <row r="541" spans="2:17" x14ac:dyDescent="0.25">
      <c r="B541" s="120">
        <v>536</v>
      </c>
      <c r="C541" s="109" t="s">
        <v>6466</v>
      </c>
      <c r="D541" s="109">
        <v>1200080790</v>
      </c>
      <c r="E541" s="108" t="s">
        <v>4814</v>
      </c>
      <c r="F541" s="109">
        <v>2013</v>
      </c>
      <c r="G541" s="110">
        <v>44389</v>
      </c>
      <c r="H541" s="109">
        <f t="shared" si="54"/>
        <v>8</v>
      </c>
      <c r="I541" s="109">
        <v>15</v>
      </c>
      <c r="J541" s="111">
        <f t="shared" si="55"/>
        <v>6.3333333333333325E-2</v>
      </c>
      <c r="K541" s="112">
        <v>225087.84</v>
      </c>
      <c r="L541" s="112">
        <v>104625.75</v>
      </c>
      <c r="M541" s="121">
        <v>7.0000000000000007E-2</v>
      </c>
      <c r="N541" s="112">
        <f t="shared" si="56"/>
        <v>240843.98880000002</v>
      </c>
      <c r="O541" s="112">
        <f t="shared" si="57"/>
        <v>122027.620992</v>
      </c>
      <c r="P541" s="114">
        <f t="shared" si="58"/>
        <v>118816.36780800002</v>
      </c>
      <c r="Q541" s="115">
        <f t="shared" si="59"/>
        <v>106934.73102720002</v>
      </c>
    </row>
    <row r="542" spans="2:17" x14ac:dyDescent="0.25">
      <c r="B542" s="120">
        <v>537</v>
      </c>
      <c r="C542" s="109" t="s">
        <v>6466</v>
      </c>
      <c r="D542" s="109">
        <v>1200077310</v>
      </c>
      <c r="E542" s="108" t="s">
        <v>4815</v>
      </c>
      <c r="F542" s="109">
        <v>2013</v>
      </c>
      <c r="G542" s="110">
        <v>44389</v>
      </c>
      <c r="H542" s="109">
        <f t="shared" si="54"/>
        <v>8</v>
      </c>
      <c r="I542" s="109">
        <v>15</v>
      </c>
      <c r="J542" s="111">
        <f t="shared" si="55"/>
        <v>6.3333333333333325E-2</v>
      </c>
      <c r="K542" s="112">
        <v>30572.3</v>
      </c>
      <c r="L542" s="112">
        <v>14151.01</v>
      </c>
      <c r="M542" s="121">
        <v>0.18</v>
      </c>
      <c r="N542" s="112">
        <f t="shared" si="56"/>
        <v>36075.313999999998</v>
      </c>
      <c r="O542" s="112">
        <f t="shared" si="57"/>
        <v>18278.159093333332</v>
      </c>
      <c r="P542" s="114">
        <f t="shared" si="58"/>
        <v>17797.154906666667</v>
      </c>
      <c r="Q542" s="115">
        <f t="shared" si="59"/>
        <v>16017.439416000001</v>
      </c>
    </row>
    <row r="543" spans="2:17" x14ac:dyDescent="0.25">
      <c r="B543" s="120">
        <v>538</v>
      </c>
      <c r="C543" s="109" t="s">
        <v>6466</v>
      </c>
      <c r="D543" s="109">
        <v>1200077320</v>
      </c>
      <c r="E543" s="108" t="s">
        <v>4816</v>
      </c>
      <c r="F543" s="109">
        <v>2013</v>
      </c>
      <c r="G543" s="110">
        <v>44389</v>
      </c>
      <c r="H543" s="109">
        <f t="shared" si="54"/>
        <v>8</v>
      </c>
      <c r="I543" s="109">
        <v>15</v>
      </c>
      <c r="J543" s="111">
        <f t="shared" si="55"/>
        <v>6.3333333333333325E-2</v>
      </c>
      <c r="K543" s="112">
        <v>29480</v>
      </c>
      <c r="L543" s="112">
        <v>13622.41</v>
      </c>
      <c r="M543" s="121">
        <v>0.18</v>
      </c>
      <c r="N543" s="112">
        <f t="shared" si="56"/>
        <v>34786.400000000001</v>
      </c>
      <c r="O543" s="112">
        <f t="shared" si="57"/>
        <v>17625.10933333333</v>
      </c>
      <c r="P543" s="114">
        <f t="shared" si="58"/>
        <v>17161.290666666671</v>
      </c>
      <c r="Q543" s="115">
        <f t="shared" si="59"/>
        <v>15445.161600000005</v>
      </c>
    </row>
    <row r="544" spans="2:17" x14ac:dyDescent="0.25">
      <c r="B544" s="120">
        <v>539</v>
      </c>
      <c r="C544" s="109" t="s">
        <v>6466</v>
      </c>
      <c r="D544" s="109">
        <v>1200092570</v>
      </c>
      <c r="E544" s="108" t="s">
        <v>4817</v>
      </c>
      <c r="F544" s="109">
        <v>2014</v>
      </c>
      <c r="G544" s="110">
        <v>44389</v>
      </c>
      <c r="H544" s="109">
        <f t="shared" si="54"/>
        <v>7</v>
      </c>
      <c r="I544" s="109">
        <v>15</v>
      </c>
      <c r="J544" s="111">
        <f t="shared" si="55"/>
        <v>6.3333333333333325E-2</v>
      </c>
      <c r="K544" s="112">
        <v>13813858.93</v>
      </c>
      <c r="L544" s="112">
        <v>7788166.9699999997</v>
      </c>
      <c r="M544" s="121">
        <v>0.08</v>
      </c>
      <c r="N544" s="112">
        <f t="shared" si="56"/>
        <v>14918967.644400001</v>
      </c>
      <c r="O544" s="112">
        <f t="shared" si="57"/>
        <v>6614075.6556839989</v>
      </c>
      <c r="P544" s="114">
        <f t="shared" si="58"/>
        <v>8304891.9887160016</v>
      </c>
      <c r="Q544" s="115">
        <f t="shared" si="59"/>
        <v>7474402.7898444012</v>
      </c>
    </row>
    <row r="545" spans="2:17" x14ac:dyDescent="0.25">
      <c r="B545" s="120">
        <v>540</v>
      </c>
      <c r="C545" s="109" t="s">
        <v>6466</v>
      </c>
      <c r="D545" s="109">
        <v>1200087960</v>
      </c>
      <c r="E545" s="108" t="s">
        <v>4818</v>
      </c>
      <c r="F545" s="109">
        <v>2014</v>
      </c>
      <c r="G545" s="110">
        <v>44389</v>
      </c>
      <c r="H545" s="109">
        <f t="shared" si="54"/>
        <v>7</v>
      </c>
      <c r="I545" s="109">
        <v>15</v>
      </c>
      <c r="J545" s="111">
        <f t="shared" si="55"/>
        <v>6.3333333333333325E-2</v>
      </c>
      <c r="K545" s="112">
        <v>9654259.5299999993</v>
      </c>
      <c r="L545" s="112">
        <v>5064695.42</v>
      </c>
      <c r="M545" s="121">
        <v>0.08</v>
      </c>
      <c r="N545" s="112">
        <f t="shared" si="56"/>
        <v>10426600.292400001</v>
      </c>
      <c r="O545" s="112">
        <f t="shared" si="57"/>
        <v>4622459.4629639992</v>
      </c>
      <c r="P545" s="114">
        <f t="shared" si="58"/>
        <v>5804140.8294360014</v>
      </c>
      <c r="Q545" s="115">
        <f t="shared" si="59"/>
        <v>5223726.7464924017</v>
      </c>
    </row>
    <row r="546" spans="2:17" x14ac:dyDescent="0.25">
      <c r="B546" s="120">
        <v>541</v>
      </c>
      <c r="C546" s="109" t="s">
        <v>6466</v>
      </c>
      <c r="D546" s="109">
        <v>1200092600</v>
      </c>
      <c r="E546" s="108" t="s">
        <v>4819</v>
      </c>
      <c r="F546" s="109">
        <v>2014</v>
      </c>
      <c r="G546" s="110">
        <v>44389</v>
      </c>
      <c r="H546" s="109">
        <f t="shared" si="54"/>
        <v>7</v>
      </c>
      <c r="I546" s="109">
        <v>15</v>
      </c>
      <c r="J546" s="111">
        <f t="shared" si="55"/>
        <v>6.3333333333333325E-2</v>
      </c>
      <c r="K546" s="112">
        <v>3112925.1</v>
      </c>
      <c r="L546" s="112">
        <v>1731323.04</v>
      </c>
      <c r="M546" s="113">
        <v>0.25</v>
      </c>
      <c r="N546" s="112">
        <f t="shared" si="56"/>
        <v>3891156.375</v>
      </c>
      <c r="O546" s="112">
        <f t="shared" si="57"/>
        <v>1725079.3262499997</v>
      </c>
      <c r="P546" s="114">
        <f t="shared" si="58"/>
        <v>2166077.0487500001</v>
      </c>
      <c r="Q546" s="115">
        <f t="shared" si="59"/>
        <v>1949469.343875</v>
      </c>
    </row>
    <row r="547" spans="2:17" x14ac:dyDescent="0.25">
      <c r="B547" s="120">
        <v>542</v>
      </c>
      <c r="C547" s="109" t="s">
        <v>6466</v>
      </c>
      <c r="D547" s="109">
        <v>1200087930</v>
      </c>
      <c r="E547" s="108" t="s">
        <v>4820</v>
      </c>
      <c r="F547" s="109">
        <v>2014</v>
      </c>
      <c r="G547" s="110">
        <v>44389</v>
      </c>
      <c r="H547" s="109">
        <f t="shared" si="54"/>
        <v>7</v>
      </c>
      <c r="I547" s="109">
        <v>15</v>
      </c>
      <c r="J547" s="111">
        <f t="shared" si="55"/>
        <v>6.3333333333333325E-2</v>
      </c>
      <c r="K547" s="112">
        <v>2594183.9300000002</v>
      </c>
      <c r="L547" s="112">
        <v>1353311.09</v>
      </c>
      <c r="M547" s="121">
        <v>0.21</v>
      </c>
      <c r="N547" s="112">
        <f t="shared" si="56"/>
        <v>3138962.5553000001</v>
      </c>
      <c r="O547" s="112">
        <f t="shared" si="57"/>
        <v>1391606.7328496664</v>
      </c>
      <c r="P547" s="114">
        <f t="shared" si="58"/>
        <v>1747355.8224503337</v>
      </c>
      <c r="Q547" s="115">
        <f t="shared" si="59"/>
        <v>1572620.2402053005</v>
      </c>
    </row>
    <row r="548" spans="2:17" x14ac:dyDescent="0.25">
      <c r="B548" s="120">
        <v>543</v>
      </c>
      <c r="C548" s="109" t="s">
        <v>6466</v>
      </c>
      <c r="D548" s="109">
        <v>1200087940</v>
      </c>
      <c r="E548" s="108" t="s">
        <v>4821</v>
      </c>
      <c r="F548" s="109">
        <v>2014</v>
      </c>
      <c r="G548" s="110">
        <v>44389</v>
      </c>
      <c r="H548" s="109">
        <f t="shared" si="54"/>
        <v>7</v>
      </c>
      <c r="I548" s="109">
        <v>15</v>
      </c>
      <c r="J548" s="111">
        <f t="shared" si="55"/>
        <v>6.3333333333333325E-2</v>
      </c>
      <c r="K548" s="112">
        <v>1282136.19</v>
      </c>
      <c r="L548" s="112">
        <v>668853.56000000006</v>
      </c>
      <c r="M548" s="121">
        <v>0.08</v>
      </c>
      <c r="N548" s="112">
        <f t="shared" si="56"/>
        <v>1384707.0852000001</v>
      </c>
      <c r="O548" s="112">
        <f t="shared" si="57"/>
        <v>613886.80777199997</v>
      </c>
      <c r="P548" s="114">
        <f t="shared" si="58"/>
        <v>770820.27742800012</v>
      </c>
      <c r="Q548" s="115">
        <f t="shared" si="59"/>
        <v>693738.24968520016</v>
      </c>
    </row>
    <row r="549" spans="2:17" x14ac:dyDescent="0.25">
      <c r="B549" s="120">
        <v>544</v>
      </c>
      <c r="C549" s="109" t="s">
        <v>6466</v>
      </c>
      <c r="D549" s="109">
        <v>1200093750</v>
      </c>
      <c r="E549" s="108" t="s">
        <v>4822</v>
      </c>
      <c r="F549" s="109">
        <v>2014</v>
      </c>
      <c r="G549" s="110">
        <v>44389</v>
      </c>
      <c r="H549" s="109">
        <f t="shared" si="54"/>
        <v>7</v>
      </c>
      <c r="I549" s="109">
        <v>15</v>
      </c>
      <c r="J549" s="111">
        <f t="shared" si="55"/>
        <v>6.3333333333333325E-2</v>
      </c>
      <c r="K549" s="112">
        <v>1100000</v>
      </c>
      <c r="L549" s="112">
        <v>612383.57999999996</v>
      </c>
      <c r="M549" s="121">
        <v>0.08</v>
      </c>
      <c r="N549" s="112">
        <f t="shared" si="56"/>
        <v>1188000</v>
      </c>
      <c r="O549" s="112">
        <f t="shared" si="57"/>
        <v>526679.99999999988</v>
      </c>
      <c r="P549" s="114">
        <f t="shared" si="58"/>
        <v>661320.00000000012</v>
      </c>
      <c r="Q549" s="115">
        <f t="shared" si="59"/>
        <v>595188.00000000012</v>
      </c>
    </row>
    <row r="550" spans="2:17" x14ac:dyDescent="0.25">
      <c r="B550" s="120">
        <v>545</v>
      </c>
      <c r="C550" s="109" t="s">
        <v>6466</v>
      </c>
      <c r="D550" s="109">
        <v>1200080091</v>
      </c>
      <c r="E550" s="108" t="s">
        <v>4823</v>
      </c>
      <c r="F550" s="109">
        <v>2014</v>
      </c>
      <c r="G550" s="110">
        <v>44389</v>
      </c>
      <c r="H550" s="109">
        <f t="shared" si="54"/>
        <v>7</v>
      </c>
      <c r="I550" s="109">
        <v>15</v>
      </c>
      <c r="J550" s="111">
        <f t="shared" si="55"/>
        <v>6.3333333333333325E-2</v>
      </c>
      <c r="K550" s="112">
        <v>1024481</v>
      </c>
      <c r="L550" s="112">
        <v>517636.03</v>
      </c>
      <c r="M550" s="121">
        <v>0.08</v>
      </c>
      <c r="N550" s="112">
        <f t="shared" si="56"/>
        <v>1106439.48</v>
      </c>
      <c r="O550" s="112">
        <f t="shared" si="57"/>
        <v>490521.5027999999</v>
      </c>
      <c r="P550" s="114">
        <f t="shared" si="58"/>
        <v>615917.97720000008</v>
      </c>
      <c r="Q550" s="115">
        <f t="shared" si="59"/>
        <v>554326.17948000005</v>
      </c>
    </row>
    <row r="551" spans="2:17" x14ac:dyDescent="0.25">
      <c r="B551" s="120">
        <v>546</v>
      </c>
      <c r="C551" s="109" t="s">
        <v>6466</v>
      </c>
      <c r="D551" s="109">
        <v>1200088010</v>
      </c>
      <c r="E551" s="108" t="s">
        <v>4824</v>
      </c>
      <c r="F551" s="109">
        <v>2014</v>
      </c>
      <c r="G551" s="110">
        <v>44389</v>
      </c>
      <c r="H551" s="109">
        <f t="shared" si="54"/>
        <v>7</v>
      </c>
      <c r="I551" s="109">
        <v>15</v>
      </c>
      <c r="J551" s="111">
        <f t="shared" si="55"/>
        <v>6.3333333333333325E-2</v>
      </c>
      <c r="K551" s="112">
        <v>735687.5</v>
      </c>
      <c r="L551" s="112">
        <v>383787.03</v>
      </c>
      <c r="M551" s="121">
        <v>7.0000000000000007E-2</v>
      </c>
      <c r="N551" s="112">
        <f t="shared" si="56"/>
        <v>787185.625</v>
      </c>
      <c r="O551" s="112">
        <f t="shared" si="57"/>
        <v>348985.62708333327</v>
      </c>
      <c r="P551" s="114">
        <f t="shared" si="58"/>
        <v>438199.99791666673</v>
      </c>
      <c r="Q551" s="115">
        <f t="shared" si="59"/>
        <v>394379.99812500004</v>
      </c>
    </row>
    <row r="552" spans="2:17" x14ac:dyDescent="0.25">
      <c r="B552" s="120">
        <v>547</v>
      </c>
      <c r="C552" s="109" t="s">
        <v>6466</v>
      </c>
      <c r="D552" s="109">
        <v>1200087950</v>
      </c>
      <c r="E552" s="108" t="s">
        <v>4825</v>
      </c>
      <c r="F552" s="109">
        <v>2014</v>
      </c>
      <c r="G552" s="110">
        <v>44389</v>
      </c>
      <c r="H552" s="109">
        <f t="shared" si="54"/>
        <v>7</v>
      </c>
      <c r="I552" s="109">
        <v>15</v>
      </c>
      <c r="J552" s="111">
        <f t="shared" si="55"/>
        <v>6.3333333333333325E-2</v>
      </c>
      <c r="K552" s="112">
        <v>556182</v>
      </c>
      <c r="L552" s="112">
        <v>290144.15000000002</v>
      </c>
      <c r="M552" s="121">
        <v>0.01</v>
      </c>
      <c r="N552" s="112">
        <f t="shared" si="56"/>
        <v>561743.81999999995</v>
      </c>
      <c r="O552" s="112">
        <f t="shared" si="57"/>
        <v>249039.76019999993</v>
      </c>
      <c r="P552" s="114">
        <f t="shared" si="58"/>
        <v>312704.05980000005</v>
      </c>
      <c r="Q552" s="115">
        <f t="shared" si="59"/>
        <v>281433.65382000007</v>
      </c>
    </row>
    <row r="553" spans="2:17" x14ac:dyDescent="0.25">
      <c r="B553" s="120">
        <v>548</v>
      </c>
      <c r="C553" s="109" t="s">
        <v>6466</v>
      </c>
      <c r="D553" s="109">
        <v>1200084310</v>
      </c>
      <c r="E553" s="108" t="s">
        <v>4826</v>
      </c>
      <c r="F553" s="109">
        <v>2014</v>
      </c>
      <c r="G553" s="110">
        <v>44389</v>
      </c>
      <c r="H553" s="109">
        <f t="shared" si="54"/>
        <v>7</v>
      </c>
      <c r="I553" s="109">
        <v>15</v>
      </c>
      <c r="J553" s="111">
        <f t="shared" si="55"/>
        <v>6.3333333333333325E-2</v>
      </c>
      <c r="K553" s="112">
        <v>463505</v>
      </c>
      <c r="L553" s="112">
        <v>243308.4</v>
      </c>
      <c r="M553" s="121">
        <v>0.01</v>
      </c>
      <c r="N553" s="112">
        <f t="shared" si="56"/>
        <v>468140.05</v>
      </c>
      <c r="O553" s="112">
        <f t="shared" si="57"/>
        <v>207542.08883333328</v>
      </c>
      <c r="P553" s="114">
        <f t="shared" si="58"/>
        <v>260597.9611666667</v>
      </c>
      <c r="Q553" s="115">
        <f t="shared" si="59"/>
        <v>234538.16505000004</v>
      </c>
    </row>
    <row r="554" spans="2:17" x14ac:dyDescent="0.25">
      <c r="B554" s="120">
        <v>549</v>
      </c>
      <c r="C554" s="109" t="s">
        <v>6466</v>
      </c>
      <c r="D554" s="109">
        <v>1200086850</v>
      </c>
      <c r="E554" s="108" t="s">
        <v>4827</v>
      </c>
      <c r="F554" s="109">
        <v>2014</v>
      </c>
      <c r="G554" s="110">
        <v>44389</v>
      </c>
      <c r="H554" s="109">
        <f t="shared" si="54"/>
        <v>7</v>
      </c>
      <c r="I554" s="109">
        <v>15</v>
      </c>
      <c r="J554" s="111">
        <f t="shared" si="55"/>
        <v>6.3333333333333325E-2</v>
      </c>
      <c r="K554" s="112">
        <v>172877.5</v>
      </c>
      <c r="L554" s="112">
        <v>92601.58</v>
      </c>
      <c r="M554" s="121">
        <v>0.21</v>
      </c>
      <c r="N554" s="112">
        <f t="shared" si="56"/>
        <v>209181.77499999999</v>
      </c>
      <c r="O554" s="112">
        <f t="shared" si="57"/>
        <v>92737.25358333331</v>
      </c>
      <c r="P554" s="114">
        <f t="shared" si="58"/>
        <v>116444.52141666668</v>
      </c>
      <c r="Q554" s="115">
        <f t="shared" si="59"/>
        <v>104800.06927500002</v>
      </c>
    </row>
    <row r="555" spans="2:17" x14ac:dyDescent="0.25">
      <c r="B555" s="120">
        <v>550</v>
      </c>
      <c r="C555" s="109" t="s">
        <v>6466</v>
      </c>
      <c r="D555" s="109">
        <v>1200093690</v>
      </c>
      <c r="E555" s="108" t="s">
        <v>4828</v>
      </c>
      <c r="F555" s="109">
        <v>2014</v>
      </c>
      <c r="G555" s="110">
        <v>44389</v>
      </c>
      <c r="H555" s="109">
        <f t="shared" si="54"/>
        <v>7</v>
      </c>
      <c r="I555" s="109">
        <v>15</v>
      </c>
      <c r="J555" s="111">
        <f t="shared" si="55"/>
        <v>6.3333333333333325E-2</v>
      </c>
      <c r="K555" s="112">
        <v>144954</v>
      </c>
      <c r="L555" s="112">
        <v>80194.64</v>
      </c>
      <c r="M555" s="121">
        <v>0.08</v>
      </c>
      <c r="N555" s="112">
        <f t="shared" si="56"/>
        <v>156550.32</v>
      </c>
      <c r="O555" s="112">
        <f t="shared" si="57"/>
        <v>69403.975199999986</v>
      </c>
      <c r="P555" s="114">
        <f t="shared" si="58"/>
        <v>87146.344800000021</v>
      </c>
      <c r="Q555" s="115">
        <f t="shared" si="59"/>
        <v>78431.710320000027</v>
      </c>
    </row>
    <row r="556" spans="2:17" x14ac:dyDescent="0.25">
      <c r="B556" s="120">
        <v>551</v>
      </c>
      <c r="C556" s="109" t="s">
        <v>6466</v>
      </c>
      <c r="D556" s="109">
        <v>1200086860</v>
      </c>
      <c r="E556" s="108" t="s">
        <v>4829</v>
      </c>
      <c r="F556" s="109">
        <v>2014</v>
      </c>
      <c r="G556" s="110">
        <v>44389</v>
      </c>
      <c r="H556" s="109">
        <f t="shared" si="54"/>
        <v>7</v>
      </c>
      <c r="I556" s="109">
        <v>15</v>
      </c>
      <c r="J556" s="111">
        <f t="shared" si="55"/>
        <v>6.3333333333333325E-2</v>
      </c>
      <c r="K556" s="112">
        <v>123955</v>
      </c>
      <c r="L556" s="112">
        <v>65837.61</v>
      </c>
      <c r="M556" s="121">
        <v>0.21</v>
      </c>
      <c r="N556" s="112">
        <f t="shared" si="56"/>
        <v>149985.54999999999</v>
      </c>
      <c r="O556" s="112">
        <f t="shared" si="57"/>
        <v>66493.593833333318</v>
      </c>
      <c r="P556" s="114">
        <f t="shared" si="58"/>
        <v>83491.95616666667</v>
      </c>
      <c r="Q556" s="115">
        <f t="shared" si="59"/>
        <v>75142.760550000006</v>
      </c>
    </row>
    <row r="557" spans="2:17" x14ac:dyDescent="0.25">
      <c r="B557" s="120">
        <v>552</v>
      </c>
      <c r="C557" s="109" t="s">
        <v>6466</v>
      </c>
      <c r="D557" s="109">
        <v>1200095120</v>
      </c>
      <c r="E557" s="108" t="s">
        <v>2251</v>
      </c>
      <c r="F557" s="109">
        <v>2014</v>
      </c>
      <c r="G557" s="110">
        <v>44389</v>
      </c>
      <c r="H557" s="109">
        <f t="shared" si="54"/>
        <v>7</v>
      </c>
      <c r="I557" s="109">
        <v>15</v>
      </c>
      <c r="J557" s="111">
        <f t="shared" si="55"/>
        <v>6.3333333333333325E-2</v>
      </c>
      <c r="K557" s="112">
        <v>101000</v>
      </c>
      <c r="L557" s="112">
        <v>57537.73</v>
      </c>
      <c r="M557" s="121">
        <v>0.08</v>
      </c>
      <c r="N557" s="112">
        <f t="shared" si="56"/>
        <v>109080</v>
      </c>
      <c r="O557" s="112">
        <f t="shared" si="57"/>
        <v>48358.799999999988</v>
      </c>
      <c r="P557" s="114">
        <f t="shared" si="58"/>
        <v>60721.200000000012</v>
      </c>
      <c r="Q557" s="115">
        <f t="shared" si="59"/>
        <v>54649.080000000009</v>
      </c>
    </row>
    <row r="558" spans="2:17" x14ac:dyDescent="0.25">
      <c r="B558" s="120">
        <v>553</v>
      </c>
      <c r="C558" s="109" t="s">
        <v>6466</v>
      </c>
      <c r="D558" s="109">
        <v>1200093940</v>
      </c>
      <c r="E558" s="108" t="s">
        <v>4830</v>
      </c>
      <c r="F558" s="109">
        <v>2014</v>
      </c>
      <c r="G558" s="110">
        <v>44389</v>
      </c>
      <c r="H558" s="109">
        <f t="shared" si="54"/>
        <v>7</v>
      </c>
      <c r="I558" s="109">
        <v>15</v>
      </c>
      <c r="J558" s="111">
        <f t="shared" si="55"/>
        <v>6.3333333333333325E-2</v>
      </c>
      <c r="K558" s="112">
        <v>89812</v>
      </c>
      <c r="L558" s="112">
        <v>49999.43</v>
      </c>
      <c r="M558" s="121">
        <v>0.01</v>
      </c>
      <c r="N558" s="112">
        <f t="shared" si="56"/>
        <v>90710.12</v>
      </c>
      <c r="O558" s="112">
        <f t="shared" si="57"/>
        <v>40214.819866666658</v>
      </c>
      <c r="P558" s="114">
        <f t="shared" si="58"/>
        <v>50495.300133333338</v>
      </c>
      <c r="Q558" s="115">
        <f t="shared" si="59"/>
        <v>45445.770120000008</v>
      </c>
    </row>
    <row r="559" spans="2:17" x14ac:dyDescent="0.25">
      <c r="B559" s="120">
        <v>554</v>
      </c>
      <c r="C559" s="109" t="s">
        <v>6466</v>
      </c>
      <c r="D559" s="109">
        <v>1200088020</v>
      </c>
      <c r="E559" s="108" t="s">
        <v>4831</v>
      </c>
      <c r="F559" s="109">
        <v>2014</v>
      </c>
      <c r="G559" s="110">
        <v>44389</v>
      </c>
      <c r="H559" s="109">
        <f t="shared" si="54"/>
        <v>7</v>
      </c>
      <c r="I559" s="109">
        <v>8</v>
      </c>
      <c r="J559" s="111">
        <f t="shared" si="55"/>
        <v>0.11874999999999999</v>
      </c>
      <c r="K559" s="112">
        <v>83987.38</v>
      </c>
      <c r="L559" s="112">
        <v>43813.81</v>
      </c>
      <c r="M559" s="121">
        <v>0.08</v>
      </c>
      <c r="N559" s="112">
        <f t="shared" si="56"/>
        <v>90706.370400000014</v>
      </c>
      <c r="O559" s="112">
        <f t="shared" si="57"/>
        <v>75399.670395000008</v>
      </c>
      <c r="P559" s="114">
        <f t="shared" si="58"/>
        <v>15306.700005000006</v>
      </c>
      <c r="Q559" s="115">
        <f t="shared" si="59"/>
        <v>13776.030004500006</v>
      </c>
    </row>
    <row r="560" spans="2:17" x14ac:dyDescent="0.25">
      <c r="B560" s="120">
        <v>555</v>
      </c>
      <c r="C560" s="109" t="s">
        <v>6466</v>
      </c>
      <c r="D560" s="109">
        <v>1200091610</v>
      </c>
      <c r="E560" s="108" t="s">
        <v>4832</v>
      </c>
      <c r="F560" s="109">
        <v>2014</v>
      </c>
      <c r="G560" s="110">
        <v>44389</v>
      </c>
      <c r="H560" s="109">
        <f t="shared" si="54"/>
        <v>7</v>
      </c>
      <c r="I560" s="109">
        <v>15</v>
      </c>
      <c r="J560" s="111">
        <f t="shared" si="55"/>
        <v>6.3333333333333325E-2</v>
      </c>
      <c r="K560" s="112">
        <v>71093.5</v>
      </c>
      <c r="L560" s="112">
        <v>38422.94</v>
      </c>
      <c r="M560" s="121">
        <v>0.01</v>
      </c>
      <c r="N560" s="112">
        <f t="shared" si="56"/>
        <v>71804.434999999998</v>
      </c>
      <c r="O560" s="112">
        <f t="shared" si="57"/>
        <v>31833.299516666659</v>
      </c>
      <c r="P560" s="114">
        <f t="shared" si="58"/>
        <v>39971.135483333339</v>
      </c>
      <c r="Q560" s="115">
        <f t="shared" si="59"/>
        <v>35974.021935000004</v>
      </c>
    </row>
    <row r="561" spans="2:17" x14ac:dyDescent="0.25">
      <c r="B561" s="120">
        <v>556</v>
      </c>
      <c r="C561" s="109" t="s">
        <v>6466</v>
      </c>
      <c r="D561" s="109">
        <v>1200096170</v>
      </c>
      <c r="E561" s="108" t="s">
        <v>4833</v>
      </c>
      <c r="F561" s="109">
        <v>2014</v>
      </c>
      <c r="G561" s="110">
        <v>44389</v>
      </c>
      <c r="H561" s="109">
        <f t="shared" si="54"/>
        <v>7</v>
      </c>
      <c r="I561" s="109">
        <v>8</v>
      </c>
      <c r="J561" s="111">
        <f t="shared" si="55"/>
        <v>0.11874999999999999</v>
      </c>
      <c r="K561" s="112">
        <v>57828.08</v>
      </c>
      <c r="L561" s="112">
        <v>33038.559999999998</v>
      </c>
      <c r="M561" s="121">
        <v>0.01</v>
      </c>
      <c r="N561" s="112">
        <f t="shared" si="56"/>
        <v>58406.360800000002</v>
      </c>
      <c r="O561" s="112">
        <f t="shared" si="57"/>
        <v>48550.287414999999</v>
      </c>
      <c r="P561" s="114">
        <f t="shared" si="58"/>
        <v>9856.0733850000033</v>
      </c>
      <c r="Q561" s="115">
        <f t="shared" si="59"/>
        <v>8870.4660465000034</v>
      </c>
    </row>
    <row r="562" spans="2:17" x14ac:dyDescent="0.25">
      <c r="B562" s="120">
        <v>557</v>
      </c>
      <c r="C562" s="109" t="s">
        <v>6466</v>
      </c>
      <c r="D562" s="109">
        <v>1200088030</v>
      </c>
      <c r="E562" s="108" t="s">
        <v>4834</v>
      </c>
      <c r="F562" s="109">
        <v>2014</v>
      </c>
      <c r="G562" s="110">
        <v>44389</v>
      </c>
      <c r="H562" s="109">
        <f t="shared" si="54"/>
        <v>7</v>
      </c>
      <c r="I562" s="109">
        <v>15</v>
      </c>
      <c r="J562" s="111">
        <f t="shared" si="55"/>
        <v>6.3333333333333325E-2</v>
      </c>
      <c r="K562" s="112">
        <v>40200</v>
      </c>
      <c r="L562" s="112">
        <v>20971.169999999998</v>
      </c>
      <c r="M562" s="121">
        <v>0.08</v>
      </c>
      <c r="N562" s="112">
        <f t="shared" si="56"/>
        <v>43416</v>
      </c>
      <c r="O562" s="112">
        <f t="shared" si="57"/>
        <v>19247.759999999995</v>
      </c>
      <c r="P562" s="114">
        <f t="shared" si="58"/>
        <v>24168.240000000005</v>
      </c>
      <c r="Q562" s="115">
        <f t="shared" si="59"/>
        <v>21751.416000000005</v>
      </c>
    </row>
    <row r="563" spans="2:17" x14ac:dyDescent="0.25">
      <c r="B563" s="120">
        <v>558</v>
      </c>
      <c r="C563" s="109" t="s">
        <v>6466</v>
      </c>
      <c r="D563" s="109">
        <v>1200087970</v>
      </c>
      <c r="E563" s="108" t="s">
        <v>4835</v>
      </c>
      <c r="F563" s="109">
        <v>2014</v>
      </c>
      <c r="G563" s="110">
        <v>44389</v>
      </c>
      <c r="H563" s="109">
        <f t="shared" si="54"/>
        <v>7</v>
      </c>
      <c r="I563" s="109">
        <v>15</v>
      </c>
      <c r="J563" s="111">
        <f t="shared" si="55"/>
        <v>6.3333333333333325E-2</v>
      </c>
      <c r="K563" s="112">
        <v>38760</v>
      </c>
      <c r="L563" s="112">
        <v>20219.990000000002</v>
      </c>
      <c r="M563" s="121">
        <v>0.01</v>
      </c>
      <c r="N563" s="112">
        <f t="shared" si="56"/>
        <v>39147.599999999999</v>
      </c>
      <c r="O563" s="112">
        <f t="shared" si="57"/>
        <v>17355.435999999994</v>
      </c>
      <c r="P563" s="114">
        <f t="shared" si="58"/>
        <v>21792.164000000004</v>
      </c>
      <c r="Q563" s="115">
        <f t="shared" si="59"/>
        <v>19612.947600000003</v>
      </c>
    </row>
    <row r="564" spans="2:17" x14ac:dyDescent="0.25">
      <c r="B564" s="120">
        <v>559</v>
      </c>
      <c r="C564" s="109" t="s">
        <v>6466</v>
      </c>
      <c r="D564" s="109">
        <v>1200088000</v>
      </c>
      <c r="E564" s="108" t="s">
        <v>4836</v>
      </c>
      <c r="F564" s="109">
        <v>2014</v>
      </c>
      <c r="G564" s="110">
        <v>44389</v>
      </c>
      <c r="H564" s="109">
        <f t="shared" si="54"/>
        <v>7</v>
      </c>
      <c r="I564" s="109">
        <v>15</v>
      </c>
      <c r="J564" s="111">
        <f t="shared" si="55"/>
        <v>6.3333333333333325E-2</v>
      </c>
      <c r="K564" s="112">
        <v>34935</v>
      </c>
      <c r="L564" s="112">
        <v>18224.57</v>
      </c>
      <c r="M564" s="121">
        <v>0.08</v>
      </c>
      <c r="N564" s="112">
        <f t="shared" si="56"/>
        <v>37729.800000000003</v>
      </c>
      <c r="O564" s="112">
        <f t="shared" si="57"/>
        <v>16726.877999999997</v>
      </c>
      <c r="P564" s="114">
        <f t="shared" si="58"/>
        <v>21002.922000000006</v>
      </c>
      <c r="Q564" s="115">
        <f t="shared" si="59"/>
        <v>18902.629800000006</v>
      </c>
    </row>
    <row r="565" spans="2:17" x14ac:dyDescent="0.25">
      <c r="B565" s="120">
        <v>560</v>
      </c>
      <c r="C565" s="109" t="s">
        <v>6466</v>
      </c>
      <c r="D565" s="109">
        <v>1200087980</v>
      </c>
      <c r="E565" s="108" t="s">
        <v>4837</v>
      </c>
      <c r="F565" s="109">
        <v>2014</v>
      </c>
      <c r="G565" s="110">
        <v>44389</v>
      </c>
      <c r="H565" s="109">
        <f t="shared" si="54"/>
        <v>7</v>
      </c>
      <c r="I565" s="109">
        <v>15</v>
      </c>
      <c r="J565" s="111">
        <f t="shared" si="55"/>
        <v>6.3333333333333325E-2</v>
      </c>
      <c r="K565" s="112">
        <v>33660</v>
      </c>
      <c r="L565" s="112">
        <v>17559.46</v>
      </c>
      <c r="M565" s="121">
        <v>0.01</v>
      </c>
      <c r="N565" s="112">
        <f t="shared" si="56"/>
        <v>33996.6</v>
      </c>
      <c r="O565" s="112">
        <f t="shared" si="57"/>
        <v>15071.825999999997</v>
      </c>
      <c r="P565" s="114">
        <f t="shared" si="58"/>
        <v>18924.774000000001</v>
      </c>
      <c r="Q565" s="115">
        <f t="shared" si="59"/>
        <v>17032.296600000001</v>
      </c>
    </row>
    <row r="566" spans="2:17" x14ac:dyDescent="0.25">
      <c r="B566" s="120">
        <v>561</v>
      </c>
      <c r="C566" s="109" t="s">
        <v>6466</v>
      </c>
      <c r="D566" s="109">
        <v>1200088040</v>
      </c>
      <c r="E566" s="108" t="s">
        <v>4838</v>
      </c>
      <c r="F566" s="109">
        <v>2014</v>
      </c>
      <c r="G566" s="110">
        <v>44389</v>
      </c>
      <c r="H566" s="109">
        <f t="shared" si="54"/>
        <v>7</v>
      </c>
      <c r="I566" s="109">
        <v>15</v>
      </c>
      <c r="J566" s="111">
        <f t="shared" si="55"/>
        <v>6.3333333333333325E-2</v>
      </c>
      <c r="K566" s="112">
        <v>33574.9</v>
      </c>
      <c r="L566" s="112">
        <v>17515.04</v>
      </c>
      <c r="M566" s="121">
        <v>0.21</v>
      </c>
      <c r="N566" s="112">
        <f t="shared" si="56"/>
        <v>40625.629000000001</v>
      </c>
      <c r="O566" s="112">
        <f t="shared" si="57"/>
        <v>18010.695523333332</v>
      </c>
      <c r="P566" s="114">
        <f t="shared" si="58"/>
        <v>22614.933476666669</v>
      </c>
      <c r="Q566" s="115">
        <f t="shared" si="59"/>
        <v>20353.440129000002</v>
      </c>
    </row>
    <row r="567" spans="2:17" x14ac:dyDescent="0.25">
      <c r="B567" s="120">
        <v>562</v>
      </c>
      <c r="C567" s="109" t="s">
        <v>6466</v>
      </c>
      <c r="D567" s="109">
        <v>1200087990</v>
      </c>
      <c r="E567" s="108" t="s">
        <v>4839</v>
      </c>
      <c r="F567" s="109">
        <v>2014</v>
      </c>
      <c r="G567" s="110">
        <v>44389</v>
      </c>
      <c r="H567" s="109">
        <f t="shared" si="54"/>
        <v>7</v>
      </c>
      <c r="I567" s="109">
        <v>15</v>
      </c>
      <c r="J567" s="111">
        <f t="shared" si="55"/>
        <v>6.3333333333333325E-2</v>
      </c>
      <c r="K567" s="112">
        <v>23545</v>
      </c>
      <c r="L567" s="112">
        <v>12282.74</v>
      </c>
      <c r="M567" s="121">
        <v>0.08</v>
      </c>
      <c r="N567" s="112">
        <f t="shared" si="56"/>
        <v>25428.600000000002</v>
      </c>
      <c r="O567" s="112">
        <f t="shared" si="57"/>
        <v>11273.346</v>
      </c>
      <c r="P567" s="114">
        <f t="shared" si="58"/>
        <v>14155.254000000003</v>
      </c>
      <c r="Q567" s="115">
        <f t="shared" si="59"/>
        <v>12739.728600000002</v>
      </c>
    </row>
    <row r="568" spans="2:17" x14ac:dyDescent="0.25">
      <c r="B568" s="120">
        <v>563</v>
      </c>
      <c r="C568" s="109" t="s">
        <v>6466</v>
      </c>
      <c r="D568" s="109">
        <v>1200091010</v>
      </c>
      <c r="E568" s="108" t="s">
        <v>4840</v>
      </c>
      <c r="F568" s="109">
        <v>2014</v>
      </c>
      <c r="G568" s="110">
        <v>44389</v>
      </c>
      <c r="H568" s="109">
        <f t="shared" si="54"/>
        <v>7</v>
      </c>
      <c r="I568" s="109">
        <v>8</v>
      </c>
      <c r="J568" s="111">
        <f t="shared" si="55"/>
        <v>0.11874999999999999</v>
      </c>
      <c r="K568" s="112">
        <v>8250</v>
      </c>
      <c r="L568" s="112">
        <v>4392.46</v>
      </c>
      <c r="M568" s="121">
        <v>0.08</v>
      </c>
      <c r="N568" s="112">
        <f t="shared" si="56"/>
        <v>8910</v>
      </c>
      <c r="O568" s="112">
        <f t="shared" si="57"/>
        <v>7406.4374999999991</v>
      </c>
      <c r="P568" s="114">
        <f t="shared" si="58"/>
        <v>1503.5625000000009</v>
      </c>
      <c r="Q568" s="115">
        <f t="shared" si="59"/>
        <v>1353.2062500000009</v>
      </c>
    </row>
    <row r="569" spans="2:17" x14ac:dyDescent="0.25">
      <c r="B569" s="120">
        <v>564</v>
      </c>
      <c r="C569" s="109" t="s">
        <v>6466</v>
      </c>
      <c r="D569" s="109">
        <v>1200097070</v>
      </c>
      <c r="E569" s="108" t="s">
        <v>4841</v>
      </c>
      <c r="F569" s="109">
        <v>2015</v>
      </c>
      <c r="G569" s="110">
        <v>44389</v>
      </c>
      <c r="H569" s="109">
        <f t="shared" si="54"/>
        <v>6</v>
      </c>
      <c r="I569" s="109">
        <v>15</v>
      </c>
      <c r="J569" s="111">
        <f t="shared" si="55"/>
        <v>6.3333333333333325E-2</v>
      </c>
      <c r="K569" s="112">
        <v>4343192.97</v>
      </c>
      <c r="L569" s="112">
        <v>2604201.34</v>
      </c>
      <c r="M569" s="121">
        <v>0</v>
      </c>
      <c r="N569" s="112">
        <f t="shared" si="56"/>
        <v>4343192.97</v>
      </c>
      <c r="O569" s="112">
        <f t="shared" si="57"/>
        <v>1650413.3285999997</v>
      </c>
      <c r="P569" s="114">
        <f t="shared" si="58"/>
        <v>2692779.6414000001</v>
      </c>
      <c r="Q569" s="115">
        <f t="shared" si="59"/>
        <v>2423501.6772600003</v>
      </c>
    </row>
    <row r="570" spans="2:17" x14ac:dyDescent="0.25">
      <c r="B570" s="120">
        <v>565</v>
      </c>
      <c r="C570" s="109" t="s">
        <v>6466</v>
      </c>
      <c r="D570" s="109">
        <v>1200092700</v>
      </c>
      <c r="E570" s="108" t="s">
        <v>4842</v>
      </c>
      <c r="F570" s="109">
        <v>2015</v>
      </c>
      <c r="G570" s="110">
        <v>44389</v>
      </c>
      <c r="H570" s="109">
        <f t="shared" si="54"/>
        <v>6</v>
      </c>
      <c r="I570" s="109">
        <v>15</v>
      </c>
      <c r="J570" s="111">
        <f t="shared" si="55"/>
        <v>6.3333333333333325E-2</v>
      </c>
      <c r="K570" s="112">
        <v>4139226</v>
      </c>
      <c r="L570" s="112">
        <v>2406663.25</v>
      </c>
      <c r="M570" s="121">
        <v>0</v>
      </c>
      <c r="N570" s="112">
        <f t="shared" si="56"/>
        <v>4139226</v>
      </c>
      <c r="O570" s="112">
        <f t="shared" si="57"/>
        <v>1572905.88</v>
      </c>
      <c r="P570" s="114">
        <f t="shared" si="58"/>
        <v>2566320.12</v>
      </c>
      <c r="Q570" s="115">
        <f t="shared" si="59"/>
        <v>2309688.108</v>
      </c>
    </row>
    <row r="571" spans="2:17" x14ac:dyDescent="0.25">
      <c r="B571" s="120">
        <v>566</v>
      </c>
      <c r="C571" s="109" t="s">
        <v>6466</v>
      </c>
      <c r="D571" s="109">
        <v>1200099750</v>
      </c>
      <c r="E571" s="108" t="s">
        <v>4843</v>
      </c>
      <c r="F571" s="109">
        <v>2015</v>
      </c>
      <c r="G571" s="110">
        <v>44389</v>
      </c>
      <c r="H571" s="109">
        <f t="shared" si="54"/>
        <v>6</v>
      </c>
      <c r="I571" s="109">
        <v>15</v>
      </c>
      <c r="J571" s="111">
        <f t="shared" si="55"/>
        <v>6.3333333333333325E-2</v>
      </c>
      <c r="K571" s="112">
        <v>2892232.02</v>
      </c>
      <c r="L571" s="112">
        <v>1686909.91</v>
      </c>
      <c r="M571" s="121">
        <v>0.16</v>
      </c>
      <c r="N571" s="112">
        <f t="shared" si="56"/>
        <v>3354989.1431999998</v>
      </c>
      <c r="O571" s="112">
        <f t="shared" si="57"/>
        <v>1274895.8744159997</v>
      </c>
      <c r="P571" s="114">
        <f t="shared" si="58"/>
        <v>2080093.2687840001</v>
      </c>
      <c r="Q571" s="115">
        <f t="shared" si="59"/>
        <v>1872083.9419056</v>
      </c>
    </row>
    <row r="572" spans="2:17" x14ac:dyDescent="0.25">
      <c r="B572" s="120">
        <v>567</v>
      </c>
      <c r="C572" s="109" t="s">
        <v>6466</v>
      </c>
      <c r="D572" s="109">
        <v>1200099820</v>
      </c>
      <c r="E572" s="108" t="s">
        <v>4844</v>
      </c>
      <c r="F572" s="109">
        <v>2015</v>
      </c>
      <c r="G572" s="110">
        <v>44389</v>
      </c>
      <c r="H572" s="109">
        <f t="shared" si="54"/>
        <v>6</v>
      </c>
      <c r="I572" s="109">
        <v>15</v>
      </c>
      <c r="J572" s="111">
        <f t="shared" si="55"/>
        <v>6.3333333333333325E-2</v>
      </c>
      <c r="K572" s="112">
        <v>2184886.7999999998</v>
      </c>
      <c r="L572" s="112">
        <v>1274218</v>
      </c>
      <c r="M572" s="121">
        <v>0</v>
      </c>
      <c r="N572" s="112">
        <f t="shared" si="56"/>
        <v>2184886.7999999998</v>
      </c>
      <c r="O572" s="112">
        <f t="shared" si="57"/>
        <v>830256.98399999982</v>
      </c>
      <c r="P572" s="114">
        <f t="shared" si="58"/>
        <v>1354629.8160000001</v>
      </c>
      <c r="Q572" s="115">
        <f t="shared" si="59"/>
        <v>1219166.8344000001</v>
      </c>
    </row>
    <row r="573" spans="2:17" x14ac:dyDescent="0.25">
      <c r="B573" s="120">
        <v>568</v>
      </c>
      <c r="C573" s="109" t="s">
        <v>6466</v>
      </c>
      <c r="D573" s="109">
        <v>1200096430</v>
      </c>
      <c r="E573" s="108" t="s">
        <v>4845</v>
      </c>
      <c r="F573" s="109">
        <v>2015</v>
      </c>
      <c r="G573" s="110">
        <v>44389</v>
      </c>
      <c r="H573" s="109">
        <f t="shared" si="54"/>
        <v>6</v>
      </c>
      <c r="I573" s="109">
        <v>15</v>
      </c>
      <c r="J573" s="111">
        <f t="shared" si="55"/>
        <v>6.3333333333333325E-2</v>
      </c>
      <c r="K573" s="112">
        <v>1988120.2</v>
      </c>
      <c r="L573" s="112">
        <v>1400601.59</v>
      </c>
      <c r="M573" s="121">
        <v>7.0000000000000007E-2</v>
      </c>
      <c r="N573" s="112">
        <f t="shared" si="56"/>
        <v>2127288.6140000001</v>
      </c>
      <c r="O573" s="112">
        <f t="shared" si="57"/>
        <v>808369.67331999994</v>
      </c>
      <c r="P573" s="114">
        <f t="shared" si="58"/>
        <v>1318918.94068</v>
      </c>
      <c r="Q573" s="115">
        <f t="shared" si="59"/>
        <v>1187027.0466120001</v>
      </c>
    </row>
    <row r="574" spans="2:17" x14ac:dyDescent="0.25">
      <c r="B574" s="120">
        <v>569</v>
      </c>
      <c r="C574" s="109" t="s">
        <v>6466</v>
      </c>
      <c r="D574" s="109">
        <v>1200102991</v>
      </c>
      <c r="E574" s="108" t="s">
        <v>4846</v>
      </c>
      <c r="F574" s="109">
        <v>2015</v>
      </c>
      <c r="G574" s="110">
        <v>44389</v>
      </c>
      <c r="H574" s="109">
        <f t="shared" si="54"/>
        <v>6</v>
      </c>
      <c r="I574" s="109">
        <v>15</v>
      </c>
      <c r="J574" s="111">
        <f t="shared" si="55"/>
        <v>6.3333333333333325E-2</v>
      </c>
      <c r="K574" s="112">
        <v>1752234.37</v>
      </c>
      <c r="L574" s="112">
        <v>1114801.83</v>
      </c>
      <c r="M574" s="121">
        <v>7.0000000000000007E-2</v>
      </c>
      <c r="N574" s="112">
        <f t="shared" si="56"/>
        <v>1874890.7759000002</v>
      </c>
      <c r="O574" s="112">
        <f t="shared" si="57"/>
        <v>712458.49484199996</v>
      </c>
      <c r="P574" s="114">
        <f t="shared" si="58"/>
        <v>1162432.2810580004</v>
      </c>
      <c r="Q574" s="115">
        <f t="shared" si="59"/>
        <v>1046189.0529522004</v>
      </c>
    </row>
    <row r="575" spans="2:17" x14ac:dyDescent="0.25">
      <c r="B575" s="120">
        <v>570</v>
      </c>
      <c r="C575" s="109" t="s">
        <v>6466</v>
      </c>
      <c r="D575" s="109">
        <v>1200096450</v>
      </c>
      <c r="E575" s="108" t="s">
        <v>4847</v>
      </c>
      <c r="F575" s="109">
        <v>2015</v>
      </c>
      <c r="G575" s="110">
        <v>44389</v>
      </c>
      <c r="H575" s="109">
        <f t="shared" si="54"/>
        <v>6</v>
      </c>
      <c r="I575" s="109">
        <v>15</v>
      </c>
      <c r="J575" s="111">
        <f t="shared" si="55"/>
        <v>6.3333333333333325E-2</v>
      </c>
      <c r="K575" s="112">
        <v>1615000</v>
      </c>
      <c r="L575" s="112">
        <v>1137743.8600000001</v>
      </c>
      <c r="M575" s="121">
        <v>7.0000000000000007E-2</v>
      </c>
      <c r="N575" s="112">
        <f t="shared" si="56"/>
        <v>1728050</v>
      </c>
      <c r="O575" s="112">
        <f t="shared" si="57"/>
        <v>656658.99999999988</v>
      </c>
      <c r="P575" s="114">
        <f t="shared" si="58"/>
        <v>1071391</v>
      </c>
      <c r="Q575" s="115">
        <f t="shared" si="59"/>
        <v>964251.9</v>
      </c>
    </row>
    <row r="576" spans="2:17" x14ac:dyDescent="0.25">
      <c r="B576" s="120">
        <v>571</v>
      </c>
      <c r="C576" s="109" t="s">
        <v>6466</v>
      </c>
      <c r="D576" s="109">
        <v>1200099770</v>
      </c>
      <c r="E576" s="108" t="s">
        <v>4848</v>
      </c>
      <c r="F576" s="109">
        <v>2015</v>
      </c>
      <c r="G576" s="110">
        <v>44389</v>
      </c>
      <c r="H576" s="109">
        <f t="shared" si="54"/>
        <v>6</v>
      </c>
      <c r="I576" s="109">
        <v>15</v>
      </c>
      <c r="J576" s="111">
        <f t="shared" si="55"/>
        <v>6.3333333333333325E-2</v>
      </c>
      <c r="K576" s="112">
        <v>1284482.54</v>
      </c>
      <c r="L576" s="112">
        <v>749105.52</v>
      </c>
      <c r="M576" s="121">
        <v>0</v>
      </c>
      <c r="N576" s="112">
        <f t="shared" si="56"/>
        <v>1284482.54</v>
      </c>
      <c r="O576" s="112">
        <f t="shared" si="57"/>
        <v>488103.36519999994</v>
      </c>
      <c r="P576" s="114">
        <f t="shared" si="58"/>
        <v>796379.17480000015</v>
      </c>
      <c r="Q576" s="115">
        <f t="shared" si="59"/>
        <v>716741.25732000021</v>
      </c>
    </row>
    <row r="577" spans="2:17" x14ac:dyDescent="0.25">
      <c r="B577" s="120">
        <v>572</v>
      </c>
      <c r="C577" s="109" t="s">
        <v>6466</v>
      </c>
      <c r="D577" s="109">
        <v>1200099710</v>
      </c>
      <c r="E577" s="108" t="s">
        <v>4849</v>
      </c>
      <c r="F577" s="109">
        <v>2015</v>
      </c>
      <c r="G577" s="110">
        <v>44389</v>
      </c>
      <c r="H577" s="109">
        <f t="shared" si="54"/>
        <v>6</v>
      </c>
      <c r="I577" s="109">
        <v>15</v>
      </c>
      <c r="J577" s="111">
        <f t="shared" si="55"/>
        <v>6.3333333333333325E-2</v>
      </c>
      <c r="K577" s="112">
        <v>1226300.7</v>
      </c>
      <c r="L577" s="112">
        <v>715174.08</v>
      </c>
      <c r="M577" s="121">
        <v>0</v>
      </c>
      <c r="N577" s="112">
        <f t="shared" si="56"/>
        <v>1226300.7</v>
      </c>
      <c r="O577" s="112">
        <f t="shared" si="57"/>
        <v>465994.26599999995</v>
      </c>
      <c r="P577" s="114">
        <f t="shared" si="58"/>
        <v>760306.43400000001</v>
      </c>
      <c r="Q577" s="115">
        <f t="shared" si="59"/>
        <v>684275.79060000007</v>
      </c>
    </row>
    <row r="578" spans="2:17" x14ac:dyDescent="0.25">
      <c r="B578" s="120">
        <v>573</v>
      </c>
      <c r="C578" s="109" t="s">
        <v>6466</v>
      </c>
      <c r="D578" s="109">
        <v>1200099830</v>
      </c>
      <c r="E578" s="108" t="s">
        <v>4850</v>
      </c>
      <c r="F578" s="109">
        <v>2015</v>
      </c>
      <c r="G578" s="110">
        <v>44389</v>
      </c>
      <c r="H578" s="109">
        <f t="shared" si="54"/>
        <v>6</v>
      </c>
      <c r="I578" s="109">
        <v>8</v>
      </c>
      <c r="J578" s="111">
        <f t="shared" si="55"/>
        <v>0.11874999999999999</v>
      </c>
      <c r="K578" s="112">
        <v>1091749.3999999999</v>
      </c>
      <c r="L578" s="112">
        <v>636704.29</v>
      </c>
      <c r="M578" s="121">
        <v>0</v>
      </c>
      <c r="N578" s="112">
        <f t="shared" si="56"/>
        <v>1091749.3999999999</v>
      </c>
      <c r="O578" s="112">
        <f t="shared" si="57"/>
        <v>777871.44749999989</v>
      </c>
      <c r="P578" s="114">
        <f t="shared" si="58"/>
        <v>313877.95250000001</v>
      </c>
      <c r="Q578" s="115">
        <f t="shared" si="59"/>
        <v>282490.15725000005</v>
      </c>
    </row>
    <row r="579" spans="2:17" x14ac:dyDescent="0.25">
      <c r="B579" s="120">
        <v>574</v>
      </c>
      <c r="C579" s="109" t="s">
        <v>6466</v>
      </c>
      <c r="D579" s="109">
        <v>1200099730</v>
      </c>
      <c r="E579" s="108" t="s">
        <v>4851</v>
      </c>
      <c r="F579" s="109">
        <v>2015</v>
      </c>
      <c r="G579" s="110">
        <v>44389</v>
      </c>
      <c r="H579" s="109">
        <f t="shared" si="54"/>
        <v>6</v>
      </c>
      <c r="I579" s="109">
        <v>15</v>
      </c>
      <c r="J579" s="111">
        <f t="shared" si="55"/>
        <v>6.3333333333333325E-2</v>
      </c>
      <c r="K579" s="112">
        <v>1024421.48</v>
      </c>
      <c r="L579" s="112">
        <v>597438.81999999995</v>
      </c>
      <c r="M579" s="121">
        <v>0.16</v>
      </c>
      <c r="N579" s="112">
        <f t="shared" si="56"/>
        <v>1188328.9168</v>
      </c>
      <c r="O579" s="112">
        <f t="shared" si="57"/>
        <v>451564.98838399997</v>
      </c>
      <c r="P579" s="114">
        <f t="shared" si="58"/>
        <v>736763.92841599998</v>
      </c>
      <c r="Q579" s="115">
        <f t="shared" si="59"/>
        <v>663087.53557439998</v>
      </c>
    </row>
    <row r="580" spans="2:17" x14ac:dyDescent="0.25">
      <c r="B580" s="120">
        <v>575</v>
      </c>
      <c r="C580" s="109" t="s">
        <v>6466</v>
      </c>
      <c r="D580" s="109">
        <v>1200096440</v>
      </c>
      <c r="E580" s="108" t="s">
        <v>4852</v>
      </c>
      <c r="F580" s="109">
        <v>2015</v>
      </c>
      <c r="G580" s="110">
        <v>44389</v>
      </c>
      <c r="H580" s="109">
        <f t="shared" si="54"/>
        <v>6</v>
      </c>
      <c r="I580" s="109">
        <v>15</v>
      </c>
      <c r="J580" s="111">
        <f t="shared" si="55"/>
        <v>6.3333333333333325E-2</v>
      </c>
      <c r="K580" s="112">
        <v>893693.9</v>
      </c>
      <c r="L580" s="112">
        <v>629594.25</v>
      </c>
      <c r="M580" s="121">
        <v>7.0000000000000007E-2</v>
      </c>
      <c r="N580" s="112">
        <f t="shared" si="56"/>
        <v>956252.47300000011</v>
      </c>
      <c r="O580" s="112">
        <f t="shared" si="57"/>
        <v>363375.93974</v>
      </c>
      <c r="P580" s="114">
        <f t="shared" si="58"/>
        <v>592876.53326000017</v>
      </c>
      <c r="Q580" s="115">
        <f t="shared" si="59"/>
        <v>533588.8799340002</v>
      </c>
    </row>
    <row r="581" spans="2:17" x14ac:dyDescent="0.25">
      <c r="B581" s="120">
        <v>576</v>
      </c>
      <c r="C581" s="109" t="s">
        <v>6466</v>
      </c>
      <c r="D581" s="109">
        <v>1200096460</v>
      </c>
      <c r="E581" s="108" t="s">
        <v>4853</v>
      </c>
      <c r="F581" s="109">
        <v>2015</v>
      </c>
      <c r="G581" s="110">
        <v>44389</v>
      </c>
      <c r="H581" s="109">
        <f t="shared" si="54"/>
        <v>6</v>
      </c>
      <c r="I581" s="109">
        <v>15</v>
      </c>
      <c r="J581" s="111">
        <f t="shared" si="55"/>
        <v>6.3333333333333325E-2</v>
      </c>
      <c r="K581" s="112">
        <v>819880.58</v>
      </c>
      <c r="L581" s="112">
        <v>577593.86</v>
      </c>
      <c r="M581" s="121">
        <v>7.0000000000000007E-2</v>
      </c>
      <c r="N581" s="112">
        <f t="shared" si="56"/>
        <v>877272.2206</v>
      </c>
      <c r="O581" s="112">
        <f t="shared" si="57"/>
        <v>333363.44382799993</v>
      </c>
      <c r="P581" s="114">
        <f t="shared" si="58"/>
        <v>543908.77677200013</v>
      </c>
      <c r="Q581" s="115">
        <f t="shared" si="59"/>
        <v>489517.89909480012</v>
      </c>
    </row>
    <row r="582" spans="2:17" x14ac:dyDescent="0.25">
      <c r="B582" s="120">
        <v>577</v>
      </c>
      <c r="C582" s="109" t="s">
        <v>6466</v>
      </c>
      <c r="D582" s="109">
        <v>1200098600</v>
      </c>
      <c r="E582" s="108" t="s">
        <v>4854</v>
      </c>
      <c r="F582" s="109">
        <v>2015</v>
      </c>
      <c r="G582" s="110">
        <v>44389</v>
      </c>
      <c r="H582" s="109">
        <f t="shared" ref="H582:H645" si="60">YEAR(G582)-F582</f>
        <v>6</v>
      </c>
      <c r="I582" s="109">
        <v>15</v>
      </c>
      <c r="J582" s="111">
        <f t="shared" ref="J582:J645" si="61">(95/I582/100)</f>
        <v>6.3333333333333325E-2</v>
      </c>
      <c r="K582" s="112">
        <v>734612</v>
      </c>
      <c r="L582" s="112">
        <v>432358.93</v>
      </c>
      <c r="M582" s="121">
        <v>0</v>
      </c>
      <c r="N582" s="112">
        <f t="shared" ref="N582:N645" si="62">K582*(1+M582)</f>
        <v>734612</v>
      </c>
      <c r="O582" s="112">
        <f t="shared" ref="O582:O645" si="63">H582*J582*N582</f>
        <v>279152.55999999994</v>
      </c>
      <c r="P582" s="114">
        <f t="shared" si="58"/>
        <v>455459.44000000006</v>
      </c>
      <c r="Q582" s="115">
        <f t="shared" si="59"/>
        <v>409913.49600000004</v>
      </c>
    </row>
    <row r="583" spans="2:17" x14ac:dyDescent="0.25">
      <c r="B583" s="120">
        <v>578</v>
      </c>
      <c r="C583" s="109" t="s">
        <v>6466</v>
      </c>
      <c r="D583" s="109">
        <v>1200097300</v>
      </c>
      <c r="E583" s="108" t="s">
        <v>4855</v>
      </c>
      <c r="F583" s="109">
        <v>2015</v>
      </c>
      <c r="G583" s="110">
        <v>44389</v>
      </c>
      <c r="H583" s="109">
        <f t="shared" si="60"/>
        <v>6</v>
      </c>
      <c r="I583" s="109">
        <v>15</v>
      </c>
      <c r="J583" s="111">
        <f t="shared" si="61"/>
        <v>6.3333333333333325E-2</v>
      </c>
      <c r="K583" s="112">
        <v>708000</v>
      </c>
      <c r="L583" s="112">
        <v>416006.57</v>
      </c>
      <c r="M583" s="121">
        <v>0</v>
      </c>
      <c r="N583" s="112">
        <f t="shared" si="62"/>
        <v>708000</v>
      </c>
      <c r="O583" s="112">
        <f t="shared" si="63"/>
        <v>269039.99999999994</v>
      </c>
      <c r="P583" s="114">
        <f t="shared" ref="P583:P646" si="64">IF(N583-O583&lt;=0,5%*N583,N583-O583)</f>
        <v>438960.00000000006</v>
      </c>
      <c r="Q583" s="115">
        <f t="shared" ref="Q583:Q646" si="65">IF(P583=N583*5%,P583,P583*0.9)</f>
        <v>395064.00000000006</v>
      </c>
    </row>
    <row r="584" spans="2:17" x14ac:dyDescent="0.25">
      <c r="B584" s="120">
        <v>579</v>
      </c>
      <c r="C584" s="109" t="s">
        <v>6466</v>
      </c>
      <c r="D584" s="109">
        <v>1200099780</v>
      </c>
      <c r="E584" s="108" t="s">
        <v>4856</v>
      </c>
      <c r="F584" s="109">
        <v>2015</v>
      </c>
      <c r="G584" s="110">
        <v>44389</v>
      </c>
      <c r="H584" s="109">
        <f t="shared" si="60"/>
        <v>6</v>
      </c>
      <c r="I584" s="109">
        <v>15</v>
      </c>
      <c r="J584" s="111">
        <f t="shared" si="61"/>
        <v>6.3333333333333325E-2</v>
      </c>
      <c r="K584" s="112">
        <v>687552.52</v>
      </c>
      <c r="L584" s="112">
        <v>400978.15</v>
      </c>
      <c r="M584" s="121">
        <v>0</v>
      </c>
      <c r="N584" s="112">
        <f t="shared" si="62"/>
        <v>687552.52</v>
      </c>
      <c r="O584" s="112">
        <f t="shared" si="63"/>
        <v>261269.95759999997</v>
      </c>
      <c r="P584" s="114">
        <f t="shared" si="64"/>
        <v>426282.56240000005</v>
      </c>
      <c r="Q584" s="115">
        <f t="shared" si="65"/>
        <v>383654.30616000004</v>
      </c>
    </row>
    <row r="585" spans="2:17" x14ac:dyDescent="0.25">
      <c r="B585" s="120">
        <v>580</v>
      </c>
      <c r="C585" s="109" t="s">
        <v>6466</v>
      </c>
      <c r="D585" s="109">
        <v>1200097060</v>
      </c>
      <c r="E585" s="108" t="s">
        <v>4857</v>
      </c>
      <c r="F585" s="109">
        <v>2015</v>
      </c>
      <c r="G585" s="110">
        <v>44389</v>
      </c>
      <c r="H585" s="109">
        <f t="shared" si="60"/>
        <v>6</v>
      </c>
      <c r="I585" s="109">
        <v>10</v>
      </c>
      <c r="J585" s="111">
        <f t="shared" si="61"/>
        <v>9.5000000000000001E-2</v>
      </c>
      <c r="K585" s="112">
        <v>514349.95</v>
      </c>
      <c r="L585" s="112">
        <v>313278.71000000002</v>
      </c>
      <c r="M585" s="121">
        <v>0</v>
      </c>
      <c r="N585" s="112">
        <f t="shared" si="62"/>
        <v>514349.95</v>
      </c>
      <c r="O585" s="112">
        <f t="shared" si="63"/>
        <v>293179.47150000004</v>
      </c>
      <c r="P585" s="114">
        <f t="shared" si="64"/>
        <v>221170.47849999997</v>
      </c>
      <c r="Q585" s="115">
        <f t="shared" si="65"/>
        <v>199053.43064999997</v>
      </c>
    </row>
    <row r="586" spans="2:17" x14ac:dyDescent="0.25">
      <c r="B586" s="120">
        <v>581</v>
      </c>
      <c r="C586" s="109" t="s">
        <v>6466</v>
      </c>
      <c r="D586" s="109">
        <v>1200099720</v>
      </c>
      <c r="E586" s="108" t="s">
        <v>4858</v>
      </c>
      <c r="F586" s="109">
        <v>2015</v>
      </c>
      <c r="G586" s="110">
        <v>44389</v>
      </c>
      <c r="H586" s="109">
        <f t="shared" si="60"/>
        <v>6</v>
      </c>
      <c r="I586" s="109">
        <v>15</v>
      </c>
      <c r="J586" s="111">
        <f t="shared" si="61"/>
        <v>6.3333333333333325E-2</v>
      </c>
      <c r="K586" s="112">
        <v>500133.75</v>
      </c>
      <c r="L586" s="112">
        <v>291676.15999999997</v>
      </c>
      <c r="M586" s="121">
        <v>0</v>
      </c>
      <c r="N586" s="112">
        <f t="shared" si="62"/>
        <v>500133.75</v>
      </c>
      <c r="O586" s="112">
        <f t="shared" si="63"/>
        <v>190050.82499999998</v>
      </c>
      <c r="P586" s="114">
        <f t="shared" si="64"/>
        <v>310082.92500000005</v>
      </c>
      <c r="Q586" s="115">
        <f t="shared" si="65"/>
        <v>279074.63250000007</v>
      </c>
    </row>
    <row r="587" spans="2:17" x14ac:dyDescent="0.25">
      <c r="B587" s="120">
        <v>582</v>
      </c>
      <c r="C587" s="109" t="s">
        <v>6466</v>
      </c>
      <c r="D587" s="109">
        <v>1200092230</v>
      </c>
      <c r="E587" s="108" t="s">
        <v>4859</v>
      </c>
      <c r="F587" s="109">
        <v>2015</v>
      </c>
      <c r="G587" s="110">
        <v>44389</v>
      </c>
      <c r="H587" s="109">
        <f t="shared" si="60"/>
        <v>6</v>
      </c>
      <c r="I587" s="109">
        <v>15</v>
      </c>
      <c r="J587" s="111">
        <f t="shared" si="61"/>
        <v>6.3333333333333325E-2</v>
      </c>
      <c r="K587" s="112">
        <v>403387.5</v>
      </c>
      <c r="L587" s="112">
        <v>233043.78</v>
      </c>
      <c r="M587" s="121">
        <v>0</v>
      </c>
      <c r="N587" s="112">
        <f t="shared" si="62"/>
        <v>403387.5</v>
      </c>
      <c r="O587" s="112">
        <f t="shared" si="63"/>
        <v>153287.24999999997</v>
      </c>
      <c r="P587" s="114">
        <f t="shared" si="64"/>
        <v>250100.25000000003</v>
      </c>
      <c r="Q587" s="115">
        <f t="shared" si="65"/>
        <v>225090.22500000003</v>
      </c>
    </row>
    <row r="588" spans="2:17" x14ac:dyDescent="0.25">
      <c r="B588" s="120">
        <v>583</v>
      </c>
      <c r="C588" s="109" t="s">
        <v>6466</v>
      </c>
      <c r="D588" s="109">
        <v>1200097310</v>
      </c>
      <c r="E588" s="108" t="s">
        <v>4860</v>
      </c>
      <c r="F588" s="109">
        <v>2015</v>
      </c>
      <c r="G588" s="110">
        <v>44389</v>
      </c>
      <c r="H588" s="109">
        <f t="shared" si="60"/>
        <v>6</v>
      </c>
      <c r="I588" s="109">
        <v>15</v>
      </c>
      <c r="J588" s="111">
        <f t="shared" si="61"/>
        <v>6.3333333333333325E-2</v>
      </c>
      <c r="K588" s="112">
        <v>340000</v>
      </c>
      <c r="L588" s="112">
        <v>199777.17</v>
      </c>
      <c r="M588" s="121">
        <v>0</v>
      </c>
      <c r="N588" s="112">
        <f t="shared" si="62"/>
        <v>340000</v>
      </c>
      <c r="O588" s="112">
        <f t="shared" si="63"/>
        <v>129199.99999999999</v>
      </c>
      <c r="P588" s="114">
        <f t="shared" si="64"/>
        <v>210800</v>
      </c>
      <c r="Q588" s="115">
        <f t="shared" si="65"/>
        <v>189720</v>
      </c>
    </row>
    <row r="589" spans="2:17" x14ac:dyDescent="0.25">
      <c r="B589" s="120">
        <v>584</v>
      </c>
      <c r="C589" s="109" t="s">
        <v>6466</v>
      </c>
      <c r="D589" s="109">
        <v>1200099840</v>
      </c>
      <c r="E589" s="108" t="s">
        <v>4861</v>
      </c>
      <c r="F589" s="109">
        <v>2015</v>
      </c>
      <c r="G589" s="110">
        <v>44389</v>
      </c>
      <c r="H589" s="109">
        <f t="shared" si="60"/>
        <v>6</v>
      </c>
      <c r="I589" s="109">
        <v>15</v>
      </c>
      <c r="J589" s="111">
        <f t="shared" si="61"/>
        <v>6.3333333333333325E-2</v>
      </c>
      <c r="K589" s="112">
        <v>336005</v>
      </c>
      <c r="L589" s="112">
        <v>198258.86</v>
      </c>
      <c r="M589" s="121">
        <v>0</v>
      </c>
      <c r="N589" s="112">
        <f t="shared" si="62"/>
        <v>336005</v>
      </c>
      <c r="O589" s="112">
        <f t="shared" si="63"/>
        <v>127681.89999999998</v>
      </c>
      <c r="P589" s="114">
        <f t="shared" si="64"/>
        <v>208323.10000000003</v>
      </c>
      <c r="Q589" s="115">
        <f t="shared" si="65"/>
        <v>187490.79000000004</v>
      </c>
    </row>
    <row r="590" spans="2:17" x14ac:dyDescent="0.25">
      <c r="B590" s="120">
        <v>585</v>
      </c>
      <c r="C590" s="109" t="s">
        <v>6466</v>
      </c>
      <c r="D590" s="109">
        <v>1200099760</v>
      </c>
      <c r="E590" s="108" t="s">
        <v>4862</v>
      </c>
      <c r="F590" s="109">
        <v>2015</v>
      </c>
      <c r="G590" s="110">
        <v>44389</v>
      </c>
      <c r="H590" s="109">
        <f t="shared" si="60"/>
        <v>6</v>
      </c>
      <c r="I590" s="109">
        <v>15</v>
      </c>
      <c r="J590" s="111">
        <f t="shared" si="61"/>
        <v>6.3333333333333325E-2</v>
      </c>
      <c r="K590" s="112">
        <v>274843.7</v>
      </c>
      <c r="L590" s="112">
        <v>160287.85999999999</v>
      </c>
      <c r="M590" s="121">
        <v>7.0000000000000007E-2</v>
      </c>
      <c r="N590" s="112">
        <f t="shared" si="62"/>
        <v>294082.75900000002</v>
      </c>
      <c r="O590" s="112">
        <f t="shared" si="63"/>
        <v>111751.44841999999</v>
      </c>
      <c r="P590" s="114">
        <f t="shared" si="64"/>
        <v>182331.31058000005</v>
      </c>
      <c r="Q590" s="115">
        <f t="shared" si="65"/>
        <v>164098.17952200005</v>
      </c>
    </row>
    <row r="591" spans="2:17" x14ac:dyDescent="0.25">
      <c r="B591" s="120">
        <v>586</v>
      </c>
      <c r="C591" s="109" t="s">
        <v>6466</v>
      </c>
      <c r="D591" s="109">
        <v>1200099800</v>
      </c>
      <c r="E591" s="108" t="s">
        <v>4863</v>
      </c>
      <c r="F591" s="109">
        <v>2015</v>
      </c>
      <c r="G591" s="110">
        <v>44389</v>
      </c>
      <c r="H591" s="109">
        <f t="shared" si="60"/>
        <v>6</v>
      </c>
      <c r="I591" s="109">
        <v>15</v>
      </c>
      <c r="J591" s="111">
        <f t="shared" si="61"/>
        <v>6.3333333333333325E-2</v>
      </c>
      <c r="K591" s="112">
        <v>229562.2</v>
      </c>
      <c r="L591" s="112">
        <v>133879.82999999999</v>
      </c>
      <c r="M591" s="121">
        <v>0</v>
      </c>
      <c r="N591" s="112">
        <f t="shared" si="62"/>
        <v>229562.2</v>
      </c>
      <c r="O591" s="112">
        <f t="shared" si="63"/>
        <v>87233.635999999999</v>
      </c>
      <c r="P591" s="114">
        <f t="shared" si="64"/>
        <v>142328.56400000001</v>
      </c>
      <c r="Q591" s="115">
        <f t="shared" si="65"/>
        <v>128095.70760000001</v>
      </c>
    </row>
    <row r="592" spans="2:17" x14ac:dyDescent="0.25">
      <c r="B592" s="120">
        <v>587</v>
      </c>
      <c r="C592" s="109" t="s">
        <v>6466</v>
      </c>
      <c r="D592" s="109">
        <v>1200099860</v>
      </c>
      <c r="E592" s="108" t="s">
        <v>4864</v>
      </c>
      <c r="F592" s="109">
        <v>2015</v>
      </c>
      <c r="G592" s="110">
        <v>44389</v>
      </c>
      <c r="H592" s="109">
        <f t="shared" si="60"/>
        <v>6</v>
      </c>
      <c r="I592" s="109">
        <v>15</v>
      </c>
      <c r="J592" s="111">
        <f t="shared" si="61"/>
        <v>6.3333333333333325E-2</v>
      </c>
      <c r="K592" s="112">
        <v>197934</v>
      </c>
      <c r="L592" s="112">
        <v>115434.39</v>
      </c>
      <c r="M592" s="121">
        <v>0</v>
      </c>
      <c r="N592" s="112">
        <f t="shared" si="62"/>
        <v>197934</v>
      </c>
      <c r="O592" s="112">
        <f t="shared" si="63"/>
        <v>75214.919999999984</v>
      </c>
      <c r="P592" s="114">
        <f t="shared" si="64"/>
        <v>122719.08000000002</v>
      </c>
      <c r="Q592" s="115">
        <f t="shared" si="65"/>
        <v>110447.17200000002</v>
      </c>
    </row>
    <row r="593" spans="2:17" x14ac:dyDescent="0.25">
      <c r="B593" s="120">
        <v>588</v>
      </c>
      <c r="C593" s="109" t="s">
        <v>6466</v>
      </c>
      <c r="D593" s="109">
        <v>1200095140</v>
      </c>
      <c r="E593" s="108" t="s">
        <v>4865</v>
      </c>
      <c r="F593" s="109">
        <v>2015</v>
      </c>
      <c r="G593" s="110">
        <v>44389</v>
      </c>
      <c r="H593" s="109">
        <f t="shared" si="60"/>
        <v>6</v>
      </c>
      <c r="I593" s="109">
        <v>15</v>
      </c>
      <c r="J593" s="111">
        <f t="shared" si="61"/>
        <v>6.3333333333333325E-2</v>
      </c>
      <c r="K593" s="112">
        <v>191250</v>
      </c>
      <c r="L593" s="112">
        <v>110348.62</v>
      </c>
      <c r="M593" s="121">
        <v>0</v>
      </c>
      <c r="N593" s="112">
        <f t="shared" si="62"/>
        <v>191250</v>
      </c>
      <c r="O593" s="112">
        <f t="shared" si="63"/>
        <v>72674.999999999985</v>
      </c>
      <c r="P593" s="114">
        <f t="shared" si="64"/>
        <v>118575.00000000001</v>
      </c>
      <c r="Q593" s="115">
        <f t="shared" si="65"/>
        <v>106717.50000000001</v>
      </c>
    </row>
    <row r="594" spans="2:17" x14ac:dyDescent="0.25">
      <c r="B594" s="120">
        <v>589</v>
      </c>
      <c r="C594" s="109" t="s">
        <v>6466</v>
      </c>
      <c r="D594" s="109">
        <v>1200095150</v>
      </c>
      <c r="E594" s="108" t="s">
        <v>4865</v>
      </c>
      <c r="F594" s="109">
        <v>2015</v>
      </c>
      <c r="G594" s="110">
        <v>44389</v>
      </c>
      <c r="H594" s="109">
        <f t="shared" si="60"/>
        <v>6</v>
      </c>
      <c r="I594" s="109">
        <v>15</v>
      </c>
      <c r="J594" s="111">
        <f t="shared" si="61"/>
        <v>6.3333333333333325E-2</v>
      </c>
      <c r="K594" s="112">
        <v>191250</v>
      </c>
      <c r="L594" s="112">
        <v>110348.62</v>
      </c>
      <c r="M594" s="121">
        <v>0</v>
      </c>
      <c r="N594" s="112">
        <f t="shared" si="62"/>
        <v>191250</v>
      </c>
      <c r="O594" s="112">
        <f t="shared" si="63"/>
        <v>72674.999999999985</v>
      </c>
      <c r="P594" s="114">
        <f t="shared" si="64"/>
        <v>118575.00000000001</v>
      </c>
      <c r="Q594" s="115">
        <f t="shared" si="65"/>
        <v>106717.50000000001</v>
      </c>
    </row>
    <row r="595" spans="2:17" x14ac:dyDescent="0.25">
      <c r="B595" s="120">
        <v>590</v>
      </c>
      <c r="C595" s="109" t="s">
        <v>6466</v>
      </c>
      <c r="D595" s="109">
        <v>1200099740</v>
      </c>
      <c r="E595" s="108" t="s">
        <v>4866</v>
      </c>
      <c r="F595" s="109">
        <v>2015</v>
      </c>
      <c r="G595" s="110">
        <v>44389</v>
      </c>
      <c r="H595" s="109">
        <f t="shared" si="60"/>
        <v>6</v>
      </c>
      <c r="I595" s="109">
        <v>15</v>
      </c>
      <c r="J595" s="111">
        <f t="shared" si="61"/>
        <v>6.3333333333333325E-2</v>
      </c>
      <c r="K595" s="112">
        <v>190548.8</v>
      </c>
      <c r="L595" s="112">
        <v>111127.37</v>
      </c>
      <c r="M595" s="121">
        <v>0</v>
      </c>
      <c r="N595" s="112">
        <f t="shared" si="62"/>
        <v>190548.8</v>
      </c>
      <c r="O595" s="112">
        <f t="shared" si="63"/>
        <v>72408.54399999998</v>
      </c>
      <c r="P595" s="114">
        <f t="shared" si="64"/>
        <v>118140.25600000001</v>
      </c>
      <c r="Q595" s="115">
        <f t="shared" si="65"/>
        <v>106326.23040000001</v>
      </c>
    </row>
    <row r="596" spans="2:17" x14ac:dyDescent="0.25">
      <c r="B596" s="120">
        <v>591</v>
      </c>
      <c r="C596" s="109" t="s">
        <v>6466</v>
      </c>
      <c r="D596" s="109">
        <v>1200097050</v>
      </c>
      <c r="E596" s="108" t="s">
        <v>4867</v>
      </c>
      <c r="F596" s="109">
        <v>2015</v>
      </c>
      <c r="G596" s="110">
        <v>44389</v>
      </c>
      <c r="H596" s="109">
        <f t="shared" si="60"/>
        <v>6</v>
      </c>
      <c r="I596" s="109">
        <v>10</v>
      </c>
      <c r="J596" s="111">
        <f t="shared" si="61"/>
        <v>9.5000000000000001E-2</v>
      </c>
      <c r="K596" s="112">
        <v>134946.68</v>
      </c>
      <c r="L596" s="112">
        <v>82192.91</v>
      </c>
      <c r="M596" s="121">
        <v>0</v>
      </c>
      <c r="N596" s="112">
        <f t="shared" si="62"/>
        <v>134946.68</v>
      </c>
      <c r="O596" s="112">
        <f t="shared" si="63"/>
        <v>76919.607600000003</v>
      </c>
      <c r="P596" s="114">
        <f t="shared" si="64"/>
        <v>58027.07239999999</v>
      </c>
      <c r="Q596" s="115">
        <f t="shared" si="65"/>
        <v>52224.365159999994</v>
      </c>
    </row>
    <row r="597" spans="2:17" x14ac:dyDescent="0.25">
      <c r="B597" s="120">
        <v>592</v>
      </c>
      <c r="C597" s="109" t="s">
        <v>6466</v>
      </c>
      <c r="D597" s="109">
        <v>1200099880</v>
      </c>
      <c r="E597" s="108" t="s">
        <v>4868</v>
      </c>
      <c r="F597" s="109">
        <v>2015</v>
      </c>
      <c r="G597" s="110">
        <v>44389</v>
      </c>
      <c r="H597" s="109">
        <f t="shared" si="60"/>
        <v>6</v>
      </c>
      <c r="I597" s="109">
        <v>12</v>
      </c>
      <c r="J597" s="111">
        <f t="shared" si="61"/>
        <v>7.9166666666666663E-2</v>
      </c>
      <c r="K597" s="112">
        <v>129200</v>
      </c>
      <c r="L597" s="112">
        <v>75348.990000000005</v>
      </c>
      <c r="M597" s="121">
        <v>0</v>
      </c>
      <c r="N597" s="112">
        <f t="shared" si="62"/>
        <v>129200</v>
      </c>
      <c r="O597" s="112">
        <f t="shared" si="63"/>
        <v>61370</v>
      </c>
      <c r="P597" s="114">
        <f t="shared" si="64"/>
        <v>67830</v>
      </c>
      <c r="Q597" s="115">
        <f t="shared" si="65"/>
        <v>61047</v>
      </c>
    </row>
    <row r="598" spans="2:17" x14ac:dyDescent="0.25">
      <c r="B598" s="120">
        <v>593</v>
      </c>
      <c r="C598" s="109" t="s">
        <v>6466</v>
      </c>
      <c r="D598" s="109">
        <v>1200099850</v>
      </c>
      <c r="E598" s="108" t="s">
        <v>4869</v>
      </c>
      <c r="F598" s="109">
        <v>2015</v>
      </c>
      <c r="G598" s="110">
        <v>44389</v>
      </c>
      <c r="H598" s="109">
        <f t="shared" si="60"/>
        <v>6</v>
      </c>
      <c r="I598" s="109">
        <v>15</v>
      </c>
      <c r="J598" s="111">
        <f t="shared" si="61"/>
        <v>6.3333333333333325E-2</v>
      </c>
      <c r="K598" s="112">
        <v>123025</v>
      </c>
      <c r="L598" s="112">
        <v>71747.710000000006</v>
      </c>
      <c r="M598" s="121">
        <v>0</v>
      </c>
      <c r="N598" s="112">
        <f t="shared" si="62"/>
        <v>123025</v>
      </c>
      <c r="O598" s="112">
        <f t="shared" si="63"/>
        <v>46749.499999999993</v>
      </c>
      <c r="P598" s="114">
        <f t="shared" si="64"/>
        <v>76275.5</v>
      </c>
      <c r="Q598" s="115">
        <f t="shared" si="65"/>
        <v>68647.95</v>
      </c>
    </row>
    <row r="599" spans="2:17" x14ac:dyDescent="0.25">
      <c r="B599" s="120">
        <v>594</v>
      </c>
      <c r="C599" s="109" t="s">
        <v>6466</v>
      </c>
      <c r="D599" s="109">
        <v>1200099380</v>
      </c>
      <c r="E599" s="108" t="s">
        <v>4870</v>
      </c>
      <c r="F599" s="109">
        <v>2015</v>
      </c>
      <c r="G599" s="110">
        <v>44389</v>
      </c>
      <c r="H599" s="109">
        <f t="shared" si="60"/>
        <v>6</v>
      </c>
      <c r="I599" s="109">
        <v>15</v>
      </c>
      <c r="J599" s="111">
        <f t="shared" si="61"/>
        <v>6.3333333333333325E-2</v>
      </c>
      <c r="K599" s="112">
        <v>115805</v>
      </c>
      <c r="L599" s="112">
        <v>68741.22</v>
      </c>
      <c r="M599" s="121">
        <v>0</v>
      </c>
      <c r="N599" s="112">
        <f t="shared" si="62"/>
        <v>115805</v>
      </c>
      <c r="O599" s="112">
        <f t="shared" si="63"/>
        <v>44005.899999999994</v>
      </c>
      <c r="P599" s="114">
        <f t="shared" si="64"/>
        <v>71799.100000000006</v>
      </c>
      <c r="Q599" s="115">
        <f t="shared" si="65"/>
        <v>64619.19000000001</v>
      </c>
    </row>
    <row r="600" spans="2:17" x14ac:dyDescent="0.25">
      <c r="B600" s="120">
        <v>595</v>
      </c>
      <c r="C600" s="109" t="s">
        <v>6466</v>
      </c>
      <c r="D600" s="109">
        <v>1200099700</v>
      </c>
      <c r="E600" s="108" t="s">
        <v>4871</v>
      </c>
      <c r="F600" s="109">
        <v>2015</v>
      </c>
      <c r="G600" s="110">
        <v>44389</v>
      </c>
      <c r="H600" s="109">
        <f t="shared" si="60"/>
        <v>6</v>
      </c>
      <c r="I600" s="109">
        <v>15</v>
      </c>
      <c r="J600" s="111">
        <f t="shared" si="61"/>
        <v>6.3333333333333325E-2</v>
      </c>
      <c r="K600" s="112">
        <v>110559.24</v>
      </c>
      <c r="L600" s="112">
        <v>64477.72</v>
      </c>
      <c r="M600" s="121">
        <v>0</v>
      </c>
      <c r="N600" s="112">
        <f t="shared" si="62"/>
        <v>110559.24</v>
      </c>
      <c r="O600" s="112">
        <f t="shared" si="63"/>
        <v>42012.511199999994</v>
      </c>
      <c r="P600" s="114">
        <f t="shared" si="64"/>
        <v>68546.728800000012</v>
      </c>
      <c r="Q600" s="115">
        <f t="shared" si="65"/>
        <v>61692.055920000013</v>
      </c>
    </row>
    <row r="601" spans="2:17" x14ac:dyDescent="0.25">
      <c r="B601" s="120">
        <v>596</v>
      </c>
      <c r="C601" s="109" t="s">
        <v>6466</v>
      </c>
      <c r="D601" s="109">
        <v>1200102840</v>
      </c>
      <c r="E601" s="108" t="s">
        <v>4872</v>
      </c>
      <c r="F601" s="109">
        <v>2015</v>
      </c>
      <c r="G601" s="110">
        <v>44389</v>
      </c>
      <c r="H601" s="109">
        <f t="shared" si="60"/>
        <v>6</v>
      </c>
      <c r="I601" s="109">
        <v>8</v>
      </c>
      <c r="J601" s="111">
        <f t="shared" si="61"/>
        <v>0.11874999999999999</v>
      </c>
      <c r="K601" s="112">
        <v>94500</v>
      </c>
      <c r="L601" s="112">
        <v>58315.14</v>
      </c>
      <c r="M601" s="121">
        <v>0</v>
      </c>
      <c r="N601" s="112">
        <f t="shared" si="62"/>
        <v>94500</v>
      </c>
      <c r="O601" s="112">
        <f t="shared" si="63"/>
        <v>67331.249999999985</v>
      </c>
      <c r="P601" s="114">
        <f t="shared" si="64"/>
        <v>27168.750000000015</v>
      </c>
      <c r="Q601" s="115">
        <f t="shared" si="65"/>
        <v>24451.875000000015</v>
      </c>
    </row>
    <row r="602" spans="2:17" x14ac:dyDescent="0.25">
      <c r="B602" s="120">
        <v>597</v>
      </c>
      <c r="C602" s="109" t="s">
        <v>6466</v>
      </c>
      <c r="D602" s="109">
        <v>1200105150</v>
      </c>
      <c r="E602" s="108" t="s">
        <v>4873</v>
      </c>
      <c r="F602" s="109">
        <v>2015</v>
      </c>
      <c r="G602" s="110">
        <v>44389</v>
      </c>
      <c r="H602" s="109">
        <f t="shared" si="60"/>
        <v>6</v>
      </c>
      <c r="I602" s="109">
        <v>15</v>
      </c>
      <c r="J602" s="111">
        <f t="shared" si="61"/>
        <v>6.3333333333333325E-2</v>
      </c>
      <c r="K602" s="112">
        <v>78000</v>
      </c>
      <c r="L602" s="112">
        <v>49241.35</v>
      </c>
      <c r="M602" s="121">
        <v>0</v>
      </c>
      <c r="N602" s="112">
        <f t="shared" si="62"/>
        <v>78000</v>
      </c>
      <c r="O602" s="112">
        <f t="shared" si="63"/>
        <v>29639.999999999996</v>
      </c>
      <c r="P602" s="114">
        <f t="shared" si="64"/>
        <v>48360</v>
      </c>
      <c r="Q602" s="115">
        <f t="shared" si="65"/>
        <v>43524</v>
      </c>
    </row>
    <row r="603" spans="2:17" x14ac:dyDescent="0.25">
      <c r="B603" s="120">
        <v>598</v>
      </c>
      <c r="C603" s="109" t="s">
        <v>6466</v>
      </c>
      <c r="D603" s="109">
        <v>1200099790</v>
      </c>
      <c r="E603" s="108" t="s">
        <v>4874</v>
      </c>
      <c r="F603" s="109">
        <v>2015</v>
      </c>
      <c r="G603" s="110">
        <v>44389</v>
      </c>
      <c r="H603" s="109">
        <f t="shared" si="60"/>
        <v>6</v>
      </c>
      <c r="I603" s="109">
        <v>15</v>
      </c>
      <c r="J603" s="111">
        <f t="shared" si="61"/>
        <v>6.3333333333333325E-2</v>
      </c>
      <c r="K603" s="112">
        <v>60510</v>
      </c>
      <c r="L603" s="112">
        <v>35289.21</v>
      </c>
      <c r="M603" s="121">
        <v>0</v>
      </c>
      <c r="N603" s="112">
        <f t="shared" si="62"/>
        <v>60510</v>
      </c>
      <c r="O603" s="112">
        <f t="shared" si="63"/>
        <v>22993.799999999996</v>
      </c>
      <c r="P603" s="114">
        <f t="shared" si="64"/>
        <v>37516.200000000004</v>
      </c>
      <c r="Q603" s="115">
        <f t="shared" si="65"/>
        <v>33764.58</v>
      </c>
    </row>
    <row r="604" spans="2:17" x14ac:dyDescent="0.25">
      <c r="B604" s="120">
        <v>599</v>
      </c>
      <c r="C604" s="109" t="s">
        <v>6466</v>
      </c>
      <c r="D604" s="109">
        <v>1200098930</v>
      </c>
      <c r="E604" s="108" t="s">
        <v>4875</v>
      </c>
      <c r="F604" s="109">
        <v>2015</v>
      </c>
      <c r="G604" s="110">
        <v>44389</v>
      </c>
      <c r="H604" s="109">
        <f t="shared" si="60"/>
        <v>6</v>
      </c>
      <c r="I604" s="109">
        <v>15</v>
      </c>
      <c r="J604" s="111">
        <f t="shared" si="61"/>
        <v>6.3333333333333325E-2</v>
      </c>
      <c r="K604" s="112">
        <v>57038</v>
      </c>
      <c r="L604" s="112">
        <v>39816.21</v>
      </c>
      <c r="M604" s="121">
        <v>7.0000000000000007E-2</v>
      </c>
      <c r="N604" s="112">
        <f t="shared" si="62"/>
        <v>61030.66</v>
      </c>
      <c r="O604" s="112">
        <f t="shared" si="63"/>
        <v>23191.650799999999</v>
      </c>
      <c r="P604" s="114">
        <f t="shared" si="64"/>
        <v>37839.0092</v>
      </c>
      <c r="Q604" s="115">
        <f t="shared" si="65"/>
        <v>34055.10828</v>
      </c>
    </row>
    <row r="605" spans="2:17" x14ac:dyDescent="0.25">
      <c r="B605" s="120">
        <v>600</v>
      </c>
      <c r="C605" s="109" t="s">
        <v>6466</v>
      </c>
      <c r="D605" s="109">
        <v>1200099890</v>
      </c>
      <c r="E605" s="108" t="s">
        <v>4876</v>
      </c>
      <c r="F605" s="109">
        <v>2015</v>
      </c>
      <c r="G605" s="110">
        <v>44389</v>
      </c>
      <c r="H605" s="109">
        <f t="shared" si="60"/>
        <v>6</v>
      </c>
      <c r="I605" s="109">
        <v>15</v>
      </c>
      <c r="J605" s="111">
        <f t="shared" si="61"/>
        <v>6.3333333333333325E-2</v>
      </c>
      <c r="K605" s="112">
        <v>41285</v>
      </c>
      <c r="L605" s="112">
        <v>24995.35</v>
      </c>
      <c r="M605" s="121">
        <v>0</v>
      </c>
      <c r="N605" s="112">
        <f t="shared" si="62"/>
        <v>41285</v>
      </c>
      <c r="O605" s="112">
        <f t="shared" si="63"/>
        <v>15688.299999999997</v>
      </c>
      <c r="P605" s="114">
        <f t="shared" si="64"/>
        <v>25596.700000000004</v>
      </c>
      <c r="Q605" s="115">
        <f t="shared" si="65"/>
        <v>23037.030000000006</v>
      </c>
    </row>
    <row r="606" spans="2:17" x14ac:dyDescent="0.25">
      <c r="B606" s="120">
        <v>601</v>
      </c>
      <c r="C606" s="109" t="s">
        <v>6466</v>
      </c>
      <c r="D606" s="109">
        <v>1200100810</v>
      </c>
      <c r="E606" s="108" t="s">
        <v>4877</v>
      </c>
      <c r="F606" s="109">
        <v>2015</v>
      </c>
      <c r="G606" s="110">
        <v>44389</v>
      </c>
      <c r="H606" s="109">
        <f t="shared" si="60"/>
        <v>6</v>
      </c>
      <c r="I606" s="109">
        <v>15</v>
      </c>
      <c r="J606" s="111">
        <f t="shared" si="61"/>
        <v>6.3333333333333325E-2</v>
      </c>
      <c r="K606" s="112">
        <v>26666.67</v>
      </c>
      <c r="L606" s="112">
        <v>16023.46</v>
      </c>
      <c r="M606" s="121">
        <v>0</v>
      </c>
      <c r="N606" s="112">
        <f t="shared" si="62"/>
        <v>26666.67</v>
      </c>
      <c r="O606" s="112">
        <f t="shared" si="63"/>
        <v>10133.334599999998</v>
      </c>
      <c r="P606" s="114">
        <f t="shared" si="64"/>
        <v>16533.3354</v>
      </c>
      <c r="Q606" s="115">
        <f t="shared" si="65"/>
        <v>14880.00186</v>
      </c>
    </row>
    <row r="607" spans="2:17" x14ac:dyDescent="0.25">
      <c r="B607" s="120">
        <v>602</v>
      </c>
      <c r="C607" s="109" t="s">
        <v>6466</v>
      </c>
      <c r="D607" s="109">
        <v>1200102700</v>
      </c>
      <c r="E607" s="108" t="s">
        <v>4878</v>
      </c>
      <c r="F607" s="109">
        <v>2015</v>
      </c>
      <c r="G607" s="110">
        <v>44389</v>
      </c>
      <c r="H607" s="109">
        <f t="shared" si="60"/>
        <v>6</v>
      </c>
      <c r="I607" s="109">
        <v>15</v>
      </c>
      <c r="J607" s="111">
        <f t="shared" si="61"/>
        <v>6.3333333333333325E-2</v>
      </c>
      <c r="K607" s="112">
        <v>25965.7</v>
      </c>
      <c r="L607" s="112">
        <v>16108.33</v>
      </c>
      <c r="M607" s="121">
        <v>0</v>
      </c>
      <c r="N607" s="112">
        <f t="shared" si="62"/>
        <v>25965.7</v>
      </c>
      <c r="O607" s="112">
        <f t="shared" si="63"/>
        <v>9866.9659999999985</v>
      </c>
      <c r="P607" s="114">
        <f t="shared" si="64"/>
        <v>16098.734000000002</v>
      </c>
      <c r="Q607" s="115">
        <f t="shared" si="65"/>
        <v>14488.860600000002</v>
      </c>
    </row>
    <row r="608" spans="2:17" x14ac:dyDescent="0.25">
      <c r="B608" s="120">
        <v>603</v>
      </c>
      <c r="C608" s="109" t="s">
        <v>6466</v>
      </c>
      <c r="D608" s="109">
        <v>1200099870</v>
      </c>
      <c r="E608" s="108" t="s">
        <v>4879</v>
      </c>
      <c r="F608" s="109">
        <v>2015</v>
      </c>
      <c r="G608" s="110">
        <v>44389</v>
      </c>
      <c r="H608" s="109">
        <f t="shared" si="60"/>
        <v>6</v>
      </c>
      <c r="I608" s="109">
        <v>15</v>
      </c>
      <c r="J608" s="111">
        <f t="shared" si="61"/>
        <v>6.3333333333333325E-2</v>
      </c>
      <c r="K608" s="112">
        <v>23545</v>
      </c>
      <c r="L608" s="112">
        <v>13731.36</v>
      </c>
      <c r="M608" s="121">
        <v>0</v>
      </c>
      <c r="N608" s="112">
        <f t="shared" si="62"/>
        <v>23545</v>
      </c>
      <c r="O608" s="112">
        <f t="shared" si="63"/>
        <v>8947.0999999999985</v>
      </c>
      <c r="P608" s="114">
        <f t="shared" si="64"/>
        <v>14597.900000000001</v>
      </c>
      <c r="Q608" s="115">
        <f t="shared" si="65"/>
        <v>13138.110000000002</v>
      </c>
    </row>
    <row r="609" spans="2:17" x14ac:dyDescent="0.25">
      <c r="B609" s="120">
        <v>604</v>
      </c>
      <c r="C609" s="109" t="s">
        <v>6466</v>
      </c>
      <c r="D609" s="109">
        <v>1200099810</v>
      </c>
      <c r="E609" s="108" t="s">
        <v>4880</v>
      </c>
      <c r="F609" s="109">
        <v>2015</v>
      </c>
      <c r="G609" s="110">
        <v>44389</v>
      </c>
      <c r="H609" s="109">
        <f t="shared" si="60"/>
        <v>6</v>
      </c>
      <c r="I609" s="109">
        <v>15</v>
      </c>
      <c r="J609" s="111">
        <f t="shared" si="61"/>
        <v>6.3333333333333325E-2</v>
      </c>
      <c r="K609" s="112">
        <v>16985</v>
      </c>
      <c r="L609" s="112">
        <v>9905.61</v>
      </c>
      <c r="M609" s="121">
        <v>0</v>
      </c>
      <c r="N609" s="112">
        <f t="shared" si="62"/>
        <v>16985</v>
      </c>
      <c r="O609" s="112">
        <f t="shared" si="63"/>
        <v>6454.2999999999993</v>
      </c>
      <c r="P609" s="114">
        <f t="shared" si="64"/>
        <v>10530.7</v>
      </c>
      <c r="Q609" s="115">
        <f t="shared" si="65"/>
        <v>9477.630000000001</v>
      </c>
    </row>
    <row r="610" spans="2:17" x14ac:dyDescent="0.25">
      <c r="B610" s="120">
        <v>605</v>
      </c>
      <c r="C610" s="109" t="s">
        <v>6466</v>
      </c>
      <c r="D610" s="109">
        <v>1200102850</v>
      </c>
      <c r="E610" s="108" t="s">
        <v>4881</v>
      </c>
      <c r="F610" s="109">
        <v>2015</v>
      </c>
      <c r="G610" s="110">
        <v>44389</v>
      </c>
      <c r="H610" s="109">
        <f t="shared" si="60"/>
        <v>6</v>
      </c>
      <c r="I610" s="109">
        <v>15</v>
      </c>
      <c r="J610" s="111">
        <f t="shared" si="61"/>
        <v>6.3333333333333325E-2</v>
      </c>
      <c r="K610" s="112">
        <v>9338</v>
      </c>
      <c r="L610" s="112">
        <v>5830.45</v>
      </c>
      <c r="M610" s="121">
        <v>0.16</v>
      </c>
      <c r="N610" s="112">
        <f t="shared" si="62"/>
        <v>10832.08</v>
      </c>
      <c r="O610" s="112">
        <f t="shared" si="63"/>
        <v>4116.1903999999995</v>
      </c>
      <c r="P610" s="114">
        <f t="shared" si="64"/>
        <v>6715.8896000000004</v>
      </c>
      <c r="Q610" s="115">
        <f t="shared" si="65"/>
        <v>6044.3006400000004</v>
      </c>
    </row>
    <row r="611" spans="2:17" x14ac:dyDescent="0.25">
      <c r="B611" s="120">
        <v>606</v>
      </c>
      <c r="C611" s="109" t="s">
        <v>6466</v>
      </c>
      <c r="D611" s="109">
        <v>1200120180</v>
      </c>
      <c r="E611" s="108" t="s">
        <v>4882</v>
      </c>
      <c r="F611" s="109">
        <v>2016</v>
      </c>
      <c r="G611" s="110">
        <v>44389</v>
      </c>
      <c r="H611" s="109">
        <f t="shared" si="60"/>
        <v>5</v>
      </c>
      <c r="I611" s="109">
        <v>15</v>
      </c>
      <c r="J611" s="111">
        <f t="shared" si="61"/>
        <v>6.3333333333333325E-2</v>
      </c>
      <c r="K611" s="112">
        <v>8933859.5800000001</v>
      </c>
      <c r="L611" s="112">
        <v>5871485.0899999999</v>
      </c>
      <c r="M611" s="121">
        <v>0.21</v>
      </c>
      <c r="N611" s="112">
        <f t="shared" si="62"/>
        <v>10809970.091800001</v>
      </c>
      <c r="O611" s="112">
        <f t="shared" si="63"/>
        <v>3423157.1957366667</v>
      </c>
      <c r="P611" s="114">
        <f t="shared" si="64"/>
        <v>7386812.8960633334</v>
      </c>
      <c r="Q611" s="115">
        <f t="shared" si="65"/>
        <v>6648131.6064570006</v>
      </c>
    </row>
    <row r="612" spans="2:17" x14ac:dyDescent="0.25">
      <c r="B612" s="120">
        <v>607</v>
      </c>
      <c r="C612" s="109" t="s">
        <v>6466</v>
      </c>
      <c r="D612" s="109">
        <v>1200120270</v>
      </c>
      <c r="E612" s="108" t="s">
        <v>4883</v>
      </c>
      <c r="F612" s="109">
        <v>2016</v>
      </c>
      <c r="G612" s="110">
        <v>44389</v>
      </c>
      <c r="H612" s="109">
        <f t="shared" si="60"/>
        <v>5</v>
      </c>
      <c r="I612" s="109">
        <v>15</v>
      </c>
      <c r="J612" s="111">
        <f t="shared" si="61"/>
        <v>6.3333333333333325E-2</v>
      </c>
      <c r="K612" s="112">
        <v>7355280</v>
      </c>
      <c r="L612" s="112">
        <v>4806833.4000000004</v>
      </c>
      <c r="M612" s="113">
        <v>0.1</v>
      </c>
      <c r="N612" s="112">
        <f t="shared" si="62"/>
        <v>8090808.0000000009</v>
      </c>
      <c r="O612" s="112">
        <f t="shared" si="63"/>
        <v>2562089.2000000002</v>
      </c>
      <c r="P612" s="114">
        <f t="shared" si="64"/>
        <v>5528718.8000000007</v>
      </c>
      <c r="Q612" s="115">
        <f t="shared" si="65"/>
        <v>4975846.9200000009</v>
      </c>
    </row>
    <row r="613" spans="2:17" x14ac:dyDescent="0.25">
      <c r="B613" s="120">
        <v>608</v>
      </c>
      <c r="C613" s="109" t="s">
        <v>6466</v>
      </c>
      <c r="D613" s="109">
        <v>1200122790</v>
      </c>
      <c r="E613" s="108" t="s">
        <v>2165</v>
      </c>
      <c r="F613" s="109">
        <v>2016</v>
      </c>
      <c r="G613" s="110">
        <v>44389</v>
      </c>
      <c r="H613" s="109">
        <f t="shared" si="60"/>
        <v>5</v>
      </c>
      <c r="I613" s="109">
        <v>15</v>
      </c>
      <c r="J613" s="111">
        <f t="shared" si="61"/>
        <v>6.3333333333333325E-2</v>
      </c>
      <c r="K613" s="112">
        <v>1824364</v>
      </c>
      <c r="L613" s="112">
        <v>1254626.32</v>
      </c>
      <c r="M613" s="121">
        <v>0.01</v>
      </c>
      <c r="N613" s="112">
        <f t="shared" si="62"/>
        <v>1842607.6400000001</v>
      </c>
      <c r="O613" s="112">
        <f t="shared" si="63"/>
        <v>583492.41933333338</v>
      </c>
      <c r="P613" s="114">
        <f t="shared" si="64"/>
        <v>1259115.2206666667</v>
      </c>
      <c r="Q613" s="115">
        <f t="shared" si="65"/>
        <v>1133203.6986</v>
      </c>
    </row>
    <row r="614" spans="2:17" x14ac:dyDescent="0.25">
      <c r="B614" s="120">
        <v>609</v>
      </c>
      <c r="C614" s="109" t="s">
        <v>6466</v>
      </c>
      <c r="D614" s="109">
        <v>1200120450</v>
      </c>
      <c r="E614" s="108" t="s">
        <v>4884</v>
      </c>
      <c r="F614" s="109">
        <v>2016</v>
      </c>
      <c r="G614" s="110">
        <v>44389</v>
      </c>
      <c r="H614" s="109">
        <f t="shared" si="60"/>
        <v>5</v>
      </c>
      <c r="I614" s="109">
        <v>15</v>
      </c>
      <c r="J614" s="111">
        <f t="shared" si="61"/>
        <v>6.3333333333333325E-2</v>
      </c>
      <c r="K614" s="112">
        <v>1743357</v>
      </c>
      <c r="L614" s="112">
        <v>1149343.8899999999</v>
      </c>
      <c r="M614" s="121">
        <v>0.01</v>
      </c>
      <c r="N614" s="112">
        <f t="shared" si="62"/>
        <v>1760790.57</v>
      </c>
      <c r="O614" s="112">
        <f t="shared" si="63"/>
        <v>557583.68050000002</v>
      </c>
      <c r="P614" s="114">
        <f t="shared" si="64"/>
        <v>1203206.8895</v>
      </c>
      <c r="Q614" s="115">
        <f t="shared" si="65"/>
        <v>1082886.2005500002</v>
      </c>
    </row>
    <row r="615" spans="2:17" x14ac:dyDescent="0.25">
      <c r="B615" s="120">
        <v>610</v>
      </c>
      <c r="C615" s="109" t="s">
        <v>6466</v>
      </c>
      <c r="D615" s="109">
        <v>1200120340</v>
      </c>
      <c r="E615" s="108" t="s">
        <v>4885</v>
      </c>
      <c r="F615" s="109">
        <v>2016</v>
      </c>
      <c r="G615" s="110">
        <v>44389</v>
      </c>
      <c r="H615" s="109">
        <f t="shared" si="60"/>
        <v>5</v>
      </c>
      <c r="I615" s="109">
        <v>15</v>
      </c>
      <c r="J615" s="111">
        <f t="shared" si="61"/>
        <v>6.3333333333333325E-2</v>
      </c>
      <c r="K615" s="112">
        <v>1624905.54</v>
      </c>
      <c r="L615" s="112">
        <v>1061910.6399999999</v>
      </c>
      <c r="M615" s="121">
        <v>0.01</v>
      </c>
      <c r="N615" s="112">
        <f t="shared" si="62"/>
        <v>1641154.5954</v>
      </c>
      <c r="O615" s="112">
        <f t="shared" si="63"/>
        <v>519698.95520999999</v>
      </c>
      <c r="P615" s="114">
        <f t="shared" si="64"/>
        <v>1121455.6401899999</v>
      </c>
      <c r="Q615" s="115">
        <f t="shared" si="65"/>
        <v>1009310.076171</v>
      </c>
    </row>
    <row r="616" spans="2:17" x14ac:dyDescent="0.25">
      <c r="B616" s="120">
        <v>611</v>
      </c>
      <c r="C616" s="109" t="s">
        <v>6466</v>
      </c>
      <c r="D616" s="109">
        <v>1200120500</v>
      </c>
      <c r="E616" s="108" t="s">
        <v>4886</v>
      </c>
      <c r="F616" s="109">
        <v>2016</v>
      </c>
      <c r="G616" s="110">
        <v>44389</v>
      </c>
      <c r="H616" s="109">
        <f t="shared" si="60"/>
        <v>5</v>
      </c>
      <c r="I616" s="109">
        <v>15</v>
      </c>
      <c r="J616" s="111">
        <f t="shared" si="61"/>
        <v>6.3333333333333325E-2</v>
      </c>
      <c r="K616" s="112">
        <v>1618273</v>
      </c>
      <c r="L616" s="112">
        <v>1060523.81</v>
      </c>
      <c r="M616" s="121">
        <v>0.01</v>
      </c>
      <c r="N616" s="112">
        <f t="shared" si="62"/>
        <v>1634455.73</v>
      </c>
      <c r="O616" s="112">
        <f t="shared" si="63"/>
        <v>517577.64783333329</v>
      </c>
      <c r="P616" s="114">
        <f t="shared" si="64"/>
        <v>1116878.0821666666</v>
      </c>
      <c r="Q616" s="115">
        <f t="shared" si="65"/>
        <v>1005190.2739499999</v>
      </c>
    </row>
    <row r="617" spans="2:17" x14ac:dyDescent="0.25">
      <c r="B617" s="120">
        <v>612</v>
      </c>
      <c r="C617" s="109" t="s">
        <v>6466</v>
      </c>
      <c r="D617" s="109">
        <v>1200120890</v>
      </c>
      <c r="E617" s="108" t="s">
        <v>4887</v>
      </c>
      <c r="F617" s="109">
        <v>2016</v>
      </c>
      <c r="G617" s="110">
        <v>44389</v>
      </c>
      <c r="H617" s="109">
        <f t="shared" si="60"/>
        <v>5</v>
      </c>
      <c r="I617" s="109">
        <v>15</v>
      </c>
      <c r="J617" s="111">
        <f t="shared" si="61"/>
        <v>6.3333333333333325E-2</v>
      </c>
      <c r="K617" s="112">
        <v>1156613.8</v>
      </c>
      <c r="L617" s="112">
        <v>755871.94</v>
      </c>
      <c r="M617" s="121">
        <v>0.01</v>
      </c>
      <c r="N617" s="112">
        <f t="shared" si="62"/>
        <v>1168179.9380000001</v>
      </c>
      <c r="O617" s="112">
        <f t="shared" si="63"/>
        <v>369923.64703333337</v>
      </c>
      <c r="P617" s="114">
        <f t="shared" si="64"/>
        <v>798256.29096666677</v>
      </c>
      <c r="Q617" s="115">
        <f t="shared" si="65"/>
        <v>718430.66187000007</v>
      </c>
    </row>
    <row r="618" spans="2:17" x14ac:dyDescent="0.25">
      <c r="B618" s="120">
        <v>613</v>
      </c>
      <c r="C618" s="109" t="s">
        <v>6466</v>
      </c>
      <c r="D618" s="109">
        <v>1200121910</v>
      </c>
      <c r="E618" s="108" t="s">
        <v>4888</v>
      </c>
      <c r="F618" s="109">
        <v>2016</v>
      </c>
      <c r="G618" s="110">
        <v>44389</v>
      </c>
      <c r="H618" s="109">
        <f t="shared" si="60"/>
        <v>5</v>
      </c>
      <c r="I618" s="109">
        <v>10</v>
      </c>
      <c r="J618" s="111">
        <f t="shared" si="61"/>
        <v>9.5000000000000001E-2</v>
      </c>
      <c r="K618" s="112">
        <v>986688</v>
      </c>
      <c r="L618" s="112">
        <v>659413.93999999994</v>
      </c>
      <c r="M618" s="121">
        <v>0.01</v>
      </c>
      <c r="N618" s="112">
        <f t="shared" si="62"/>
        <v>996554.88</v>
      </c>
      <c r="O618" s="112">
        <f t="shared" si="63"/>
        <v>473363.56799999997</v>
      </c>
      <c r="P618" s="114">
        <f t="shared" si="64"/>
        <v>523191.31200000003</v>
      </c>
      <c r="Q618" s="115">
        <f t="shared" si="65"/>
        <v>470872.18080000003</v>
      </c>
    </row>
    <row r="619" spans="2:17" x14ac:dyDescent="0.25">
      <c r="B619" s="120">
        <v>614</v>
      </c>
      <c r="C619" s="109" t="s">
        <v>6466</v>
      </c>
      <c r="D619" s="109">
        <v>1200124550</v>
      </c>
      <c r="E619" s="108" t="s">
        <v>4889</v>
      </c>
      <c r="F619" s="109">
        <v>2016</v>
      </c>
      <c r="G619" s="110">
        <v>44389</v>
      </c>
      <c r="H619" s="109">
        <f t="shared" si="60"/>
        <v>5</v>
      </c>
      <c r="I619" s="109">
        <v>15</v>
      </c>
      <c r="J619" s="111">
        <f t="shared" si="61"/>
        <v>6.3333333333333325E-2</v>
      </c>
      <c r="K619" s="112">
        <v>910310.53</v>
      </c>
      <c r="L619" s="112">
        <v>676850.31</v>
      </c>
      <c r="M619" s="121">
        <v>0.21</v>
      </c>
      <c r="N619" s="112">
        <f t="shared" si="62"/>
        <v>1101475.7413000001</v>
      </c>
      <c r="O619" s="112">
        <f t="shared" si="63"/>
        <v>348800.65141166671</v>
      </c>
      <c r="P619" s="114">
        <f t="shared" si="64"/>
        <v>752675.08988833334</v>
      </c>
      <c r="Q619" s="115">
        <f t="shared" si="65"/>
        <v>677407.58089950006</v>
      </c>
    </row>
    <row r="620" spans="2:17" x14ac:dyDescent="0.25">
      <c r="B620" s="120">
        <v>615</v>
      </c>
      <c r="C620" s="109" t="s">
        <v>6466</v>
      </c>
      <c r="D620" s="109">
        <v>1200120370</v>
      </c>
      <c r="E620" s="108" t="s">
        <v>4817</v>
      </c>
      <c r="F620" s="109">
        <v>2016</v>
      </c>
      <c r="G620" s="110">
        <v>44389</v>
      </c>
      <c r="H620" s="109">
        <f t="shared" si="60"/>
        <v>5</v>
      </c>
      <c r="I620" s="109">
        <v>15</v>
      </c>
      <c r="J620" s="111">
        <f t="shared" si="61"/>
        <v>6.3333333333333325E-2</v>
      </c>
      <c r="K620" s="112">
        <v>814356.15</v>
      </c>
      <c r="L620" s="112">
        <v>532199.23</v>
      </c>
      <c r="M620" s="121">
        <v>0.01</v>
      </c>
      <c r="N620" s="112">
        <f t="shared" si="62"/>
        <v>822499.71149999998</v>
      </c>
      <c r="O620" s="112">
        <f t="shared" si="63"/>
        <v>260458.24197499998</v>
      </c>
      <c r="P620" s="114">
        <f t="shared" si="64"/>
        <v>562041.46952499996</v>
      </c>
      <c r="Q620" s="115">
        <f t="shared" si="65"/>
        <v>505837.32257249998</v>
      </c>
    </row>
    <row r="621" spans="2:17" x14ac:dyDescent="0.25">
      <c r="B621" s="120">
        <v>616</v>
      </c>
      <c r="C621" s="109" t="s">
        <v>6466</v>
      </c>
      <c r="D621" s="109">
        <v>1200120300</v>
      </c>
      <c r="E621" s="108" t="s">
        <v>4890</v>
      </c>
      <c r="F621" s="109">
        <v>2016</v>
      </c>
      <c r="G621" s="110">
        <v>44389</v>
      </c>
      <c r="H621" s="109">
        <f t="shared" si="60"/>
        <v>5</v>
      </c>
      <c r="I621" s="109">
        <v>15</v>
      </c>
      <c r="J621" s="111">
        <f t="shared" si="61"/>
        <v>6.3333333333333325E-2</v>
      </c>
      <c r="K621" s="112">
        <v>663402.02</v>
      </c>
      <c r="L621" s="112">
        <v>433547.47</v>
      </c>
      <c r="M621" s="121">
        <v>0.01</v>
      </c>
      <c r="N621" s="112">
        <f t="shared" si="62"/>
        <v>670036.04020000005</v>
      </c>
      <c r="O621" s="112">
        <f t="shared" si="63"/>
        <v>212178.07939666667</v>
      </c>
      <c r="P621" s="114">
        <f t="shared" si="64"/>
        <v>457857.96080333338</v>
      </c>
      <c r="Q621" s="115">
        <f t="shared" si="65"/>
        <v>412072.16472300002</v>
      </c>
    </row>
    <row r="622" spans="2:17" x14ac:dyDescent="0.25">
      <c r="B622" s="120">
        <v>617</v>
      </c>
      <c r="C622" s="109" t="s">
        <v>6466</v>
      </c>
      <c r="D622" s="109">
        <v>1200120210</v>
      </c>
      <c r="E622" s="108" t="s">
        <v>4891</v>
      </c>
      <c r="F622" s="109">
        <v>2016</v>
      </c>
      <c r="G622" s="110">
        <v>44389</v>
      </c>
      <c r="H622" s="109">
        <f t="shared" si="60"/>
        <v>5</v>
      </c>
      <c r="I622" s="109">
        <v>15</v>
      </c>
      <c r="J622" s="111">
        <f t="shared" si="61"/>
        <v>6.3333333333333325E-2</v>
      </c>
      <c r="K622" s="112">
        <v>569430</v>
      </c>
      <c r="L622" s="112">
        <v>372134.74</v>
      </c>
      <c r="M622" s="121">
        <v>0.01</v>
      </c>
      <c r="N622" s="112">
        <f t="shared" si="62"/>
        <v>575124.30000000005</v>
      </c>
      <c r="O622" s="112">
        <f t="shared" si="63"/>
        <v>182122.69500000001</v>
      </c>
      <c r="P622" s="114">
        <f t="shared" si="64"/>
        <v>393001.60500000004</v>
      </c>
      <c r="Q622" s="115">
        <f t="shared" si="65"/>
        <v>353701.44450000004</v>
      </c>
    </row>
    <row r="623" spans="2:17" x14ac:dyDescent="0.25">
      <c r="B623" s="120">
        <v>618</v>
      </c>
      <c r="C623" s="109" t="s">
        <v>6466</v>
      </c>
      <c r="D623" s="109">
        <v>1200120380</v>
      </c>
      <c r="E623" s="108" t="s">
        <v>4892</v>
      </c>
      <c r="F623" s="109">
        <v>2016</v>
      </c>
      <c r="G623" s="110">
        <v>44389</v>
      </c>
      <c r="H623" s="109">
        <f t="shared" si="60"/>
        <v>5</v>
      </c>
      <c r="I623" s="109">
        <v>15</v>
      </c>
      <c r="J623" s="111">
        <f t="shared" si="61"/>
        <v>6.3333333333333325E-2</v>
      </c>
      <c r="K623" s="112">
        <v>514093</v>
      </c>
      <c r="L623" s="112">
        <v>335970.8</v>
      </c>
      <c r="M623" s="121">
        <v>0.01</v>
      </c>
      <c r="N623" s="112">
        <f t="shared" si="62"/>
        <v>519233.93</v>
      </c>
      <c r="O623" s="112">
        <f t="shared" si="63"/>
        <v>164424.07783333331</v>
      </c>
      <c r="P623" s="114">
        <f t="shared" si="64"/>
        <v>354809.85216666665</v>
      </c>
      <c r="Q623" s="115">
        <f t="shared" si="65"/>
        <v>319328.86695</v>
      </c>
    </row>
    <row r="624" spans="2:17" x14ac:dyDescent="0.25">
      <c r="B624" s="120">
        <v>619</v>
      </c>
      <c r="C624" s="109" t="s">
        <v>6466</v>
      </c>
      <c r="D624" s="109">
        <v>1200120230</v>
      </c>
      <c r="E624" s="108" t="s">
        <v>4893</v>
      </c>
      <c r="F624" s="109">
        <v>2016</v>
      </c>
      <c r="G624" s="110">
        <v>44389</v>
      </c>
      <c r="H624" s="109">
        <f t="shared" si="60"/>
        <v>5</v>
      </c>
      <c r="I624" s="109">
        <v>15</v>
      </c>
      <c r="J624" s="111">
        <f t="shared" si="61"/>
        <v>6.3333333333333325E-2</v>
      </c>
      <c r="K624" s="112">
        <v>457757.8</v>
      </c>
      <c r="L624" s="112">
        <v>299154.53000000003</v>
      </c>
      <c r="M624" s="121">
        <v>0.09</v>
      </c>
      <c r="N624" s="112">
        <f t="shared" si="62"/>
        <v>498956.00200000004</v>
      </c>
      <c r="O624" s="112">
        <f t="shared" si="63"/>
        <v>158002.73396666668</v>
      </c>
      <c r="P624" s="114">
        <f t="shared" si="64"/>
        <v>340953.26803333336</v>
      </c>
      <c r="Q624" s="115">
        <f t="shared" si="65"/>
        <v>306857.94123000005</v>
      </c>
    </row>
    <row r="625" spans="2:17" x14ac:dyDescent="0.25">
      <c r="B625" s="120">
        <v>620</v>
      </c>
      <c r="C625" s="109" t="s">
        <v>6466</v>
      </c>
      <c r="D625" s="109">
        <v>1200120280</v>
      </c>
      <c r="E625" s="108" t="s">
        <v>4894</v>
      </c>
      <c r="F625" s="109">
        <v>2016</v>
      </c>
      <c r="G625" s="110">
        <v>44389</v>
      </c>
      <c r="H625" s="109">
        <f t="shared" si="60"/>
        <v>5</v>
      </c>
      <c r="I625" s="109">
        <v>15</v>
      </c>
      <c r="J625" s="111">
        <f t="shared" si="61"/>
        <v>6.3333333333333325E-2</v>
      </c>
      <c r="K625" s="112">
        <v>450487</v>
      </c>
      <c r="L625" s="112">
        <v>294402.92</v>
      </c>
      <c r="M625" s="121">
        <v>0.01</v>
      </c>
      <c r="N625" s="112">
        <f t="shared" si="62"/>
        <v>454991.87</v>
      </c>
      <c r="O625" s="112">
        <f t="shared" si="63"/>
        <v>144080.75883333333</v>
      </c>
      <c r="P625" s="114">
        <f t="shared" si="64"/>
        <v>310911.11116666667</v>
      </c>
      <c r="Q625" s="115">
        <f t="shared" si="65"/>
        <v>279820.00005000003</v>
      </c>
    </row>
    <row r="626" spans="2:17" x14ac:dyDescent="0.25">
      <c r="B626" s="120">
        <v>621</v>
      </c>
      <c r="C626" s="109" t="s">
        <v>6466</v>
      </c>
      <c r="D626" s="109">
        <v>1200120240</v>
      </c>
      <c r="E626" s="108" t="s">
        <v>4893</v>
      </c>
      <c r="F626" s="109">
        <v>2016</v>
      </c>
      <c r="G626" s="110">
        <v>44389</v>
      </c>
      <c r="H626" s="109">
        <f t="shared" si="60"/>
        <v>5</v>
      </c>
      <c r="I626" s="109">
        <v>15</v>
      </c>
      <c r="J626" s="111">
        <f t="shared" si="61"/>
        <v>6.3333333333333325E-2</v>
      </c>
      <c r="K626" s="112">
        <v>415277.8</v>
      </c>
      <c r="L626" s="112">
        <v>271392.94</v>
      </c>
      <c r="M626" s="121">
        <v>0.09</v>
      </c>
      <c r="N626" s="112">
        <f t="shared" si="62"/>
        <v>452652.80200000003</v>
      </c>
      <c r="O626" s="112">
        <f t="shared" si="63"/>
        <v>143340.05396666666</v>
      </c>
      <c r="P626" s="114">
        <f t="shared" si="64"/>
        <v>309312.74803333334</v>
      </c>
      <c r="Q626" s="115">
        <f t="shared" si="65"/>
        <v>278381.47323</v>
      </c>
    </row>
    <row r="627" spans="2:17" x14ac:dyDescent="0.25">
      <c r="B627" s="120">
        <v>622</v>
      </c>
      <c r="C627" s="109" t="s">
        <v>6466</v>
      </c>
      <c r="D627" s="109">
        <v>1200103040</v>
      </c>
      <c r="E627" s="108" t="s">
        <v>3287</v>
      </c>
      <c r="F627" s="109">
        <v>2016</v>
      </c>
      <c r="G627" s="110">
        <v>44389</v>
      </c>
      <c r="H627" s="109">
        <f t="shared" si="60"/>
        <v>5</v>
      </c>
      <c r="I627" s="109">
        <v>15</v>
      </c>
      <c r="J627" s="111">
        <f t="shared" si="61"/>
        <v>6.3333333333333325E-2</v>
      </c>
      <c r="K627" s="112">
        <v>405000</v>
      </c>
      <c r="L627" s="112">
        <v>261135.22</v>
      </c>
      <c r="M627" s="121">
        <v>0.01</v>
      </c>
      <c r="N627" s="112">
        <f t="shared" si="62"/>
        <v>409050</v>
      </c>
      <c r="O627" s="112">
        <f t="shared" si="63"/>
        <v>129532.5</v>
      </c>
      <c r="P627" s="114">
        <f t="shared" si="64"/>
        <v>279517.5</v>
      </c>
      <c r="Q627" s="115">
        <f t="shared" si="65"/>
        <v>251565.75</v>
      </c>
    </row>
    <row r="628" spans="2:17" x14ac:dyDescent="0.25">
      <c r="B628" s="120">
        <v>623</v>
      </c>
      <c r="C628" s="109" t="s">
        <v>6466</v>
      </c>
      <c r="D628" s="109">
        <v>1200115900</v>
      </c>
      <c r="E628" s="108" t="s">
        <v>4895</v>
      </c>
      <c r="F628" s="109">
        <v>2016</v>
      </c>
      <c r="G628" s="110">
        <v>44389</v>
      </c>
      <c r="H628" s="109">
        <f t="shared" si="60"/>
        <v>5</v>
      </c>
      <c r="I628" s="109">
        <v>15</v>
      </c>
      <c r="J628" s="111">
        <f t="shared" si="61"/>
        <v>6.3333333333333325E-2</v>
      </c>
      <c r="K628" s="112">
        <v>399375.01</v>
      </c>
      <c r="L628" s="112">
        <v>261727.59</v>
      </c>
      <c r="M628" s="121">
        <v>0.01</v>
      </c>
      <c r="N628" s="112">
        <f t="shared" si="62"/>
        <v>403368.76010000001</v>
      </c>
      <c r="O628" s="112">
        <f t="shared" si="63"/>
        <v>127733.44069833333</v>
      </c>
      <c r="P628" s="114">
        <f t="shared" si="64"/>
        <v>275635.3194016667</v>
      </c>
      <c r="Q628" s="115">
        <f t="shared" si="65"/>
        <v>248071.78746150003</v>
      </c>
    </row>
    <row r="629" spans="2:17" x14ac:dyDescent="0.25">
      <c r="B629" s="120">
        <v>624</v>
      </c>
      <c r="C629" s="109" t="s">
        <v>6466</v>
      </c>
      <c r="D629" s="109">
        <v>1200120350</v>
      </c>
      <c r="E629" s="108" t="s">
        <v>4896</v>
      </c>
      <c r="F629" s="109">
        <v>2016</v>
      </c>
      <c r="G629" s="110">
        <v>44389</v>
      </c>
      <c r="H629" s="109">
        <f t="shared" si="60"/>
        <v>5</v>
      </c>
      <c r="I629" s="109">
        <v>15</v>
      </c>
      <c r="J629" s="111">
        <f t="shared" si="61"/>
        <v>6.3333333333333325E-2</v>
      </c>
      <c r="K629" s="112">
        <v>303993</v>
      </c>
      <c r="L629" s="112">
        <v>198665.96</v>
      </c>
      <c r="M629" s="121">
        <v>0.01</v>
      </c>
      <c r="N629" s="112">
        <f t="shared" si="62"/>
        <v>307032.93</v>
      </c>
      <c r="O629" s="112">
        <f t="shared" si="63"/>
        <v>97227.094499999992</v>
      </c>
      <c r="P629" s="114">
        <f t="shared" si="64"/>
        <v>209805.83549999999</v>
      </c>
      <c r="Q629" s="115">
        <f t="shared" si="65"/>
        <v>188825.25195000001</v>
      </c>
    </row>
    <row r="630" spans="2:17" x14ac:dyDescent="0.25">
      <c r="B630" s="120">
        <v>625</v>
      </c>
      <c r="C630" s="109" t="s">
        <v>6466</v>
      </c>
      <c r="D630" s="109">
        <v>1200120360</v>
      </c>
      <c r="E630" s="108" t="s">
        <v>4897</v>
      </c>
      <c r="F630" s="109">
        <v>2016</v>
      </c>
      <c r="G630" s="110">
        <v>44389</v>
      </c>
      <c r="H630" s="109">
        <f t="shared" si="60"/>
        <v>5</v>
      </c>
      <c r="I630" s="109">
        <v>15</v>
      </c>
      <c r="J630" s="111">
        <f t="shared" si="61"/>
        <v>6.3333333333333325E-2</v>
      </c>
      <c r="K630" s="112">
        <v>284715</v>
      </c>
      <c r="L630" s="112">
        <v>186067.36</v>
      </c>
      <c r="M630" s="121">
        <v>0.01</v>
      </c>
      <c r="N630" s="112">
        <f t="shared" si="62"/>
        <v>287562.15000000002</v>
      </c>
      <c r="O630" s="112">
        <f t="shared" si="63"/>
        <v>91061.347500000003</v>
      </c>
      <c r="P630" s="114">
        <f t="shared" si="64"/>
        <v>196500.80250000002</v>
      </c>
      <c r="Q630" s="115">
        <f t="shared" si="65"/>
        <v>176850.72225000002</v>
      </c>
    </row>
    <row r="631" spans="2:17" x14ac:dyDescent="0.25">
      <c r="B631" s="120">
        <v>626</v>
      </c>
      <c r="C631" s="109" t="s">
        <v>6466</v>
      </c>
      <c r="D631" s="109">
        <v>1200120490</v>
      </c>
      <c r="E631" s="108" t="s">
        <v>4898</v>
      </c>
      <c r="F631" s="109">
        <v>2016</v>
      </c>
      <c r="G631" s="110">
        <v>44389</v>
      </c>
      <c r="H631" s="109">
        <f t="shared" si="60"/>
        <v>5</v>
      </c>
      <c r="I631" s="109">
        <v>15</v>
      </c>
      <c r="J631" s="111">
        <f t="shared" si="61"/>
        <v>6.3333333333333325E-2</v>
      </c>
      <c r="K631" s="112">
        <v>251822</v>
      </c>
      <c r="L631" s="112">
        <v>164571.09</v>
      </c>
      <c r="M631" s="121">
        <v>0.01</v>
      </c>
      <c r="N631" s="112">
        <f t="shared" si="62"/>
        <v>254340.22</v>
      </c>
      <c r="O631" s="112">
        <f t="shared" si="63"/>
        <v>80541.069666666663</v>
      </c>
      <c r="P631" s="114">
        <f t="shared" si="64"/>
        <v>173799.15033333335</v>
      </c>
      <c r="Q631" s="115">
        <f t="shared" si="65"/>
        <v>156419.23530000003</v>
      </c>
    </row>
    <row r="632" spans="2:17" x14ac:dyDescent="0.25">
      <c r="B632" s="120">
        <v>627</v>
      </c>
      <c r="C632" s="109" t="s">
        <v>6466</v>
      </c>
      <c r="D632" s="109">
        <v>1200120900</v>
      </c>
      <c r="E632" s="108" t="s">
        <v>4899</v>
      </c>
      <c r="F632" s="109">
        <v>2016</v>
      </c>
      <c r="G632" s="110">
        <v>44389</v>
      </c>
      <c r="H632" s="109">
        <f t="shared" si="60"/>
        <v>5</v>
      </c>
      <c r="I632" s="109">
        <v>15</v>
      </c>
      <c r="J632" s="111">
        <f t="shared" si="61"/>
        <v>6.3333333333333325E-2</v>
      </c>
      <c r="K632" s="112">
        <v>233551.08</v>
      </c>
      <c r="L632" s="112">
        <v>152630.66</v>
      </c>
      <c r="M632" s="121">
        <v>0.01</v>
      </c>
      <c r="N632" s="112">
        <f t="shared" si="62"/>
        <v>235886.59079999998</v>
      </c>
      <c r="O632" s="112">
        <f t="shared" si="63"/>
        <v>74697.420419999995</v>
      </c>
      <c r="P632" s="114">
        <f t="shared" si="64"/>
        <v>161189.17037999997</v>
      </c>
      <c r="Q632" s="115">
        <f t="shared" si="65"/>
        <v>145070.25334199998</v>
      </c>
    </row>
    <row r="633" spans="2:17" x14ac:dyDescent="0.25">
      <c r="B633" s="120">
        <v>628</v>
      </c>
      <c r="C633" s="109" t="s">
        <v>6466</v>
      </c>
      <c r="D633" s="109">
        <v>1200120320</v>
      </c>
      <c r="E633" s="108" t="s">
        <v>4900</v>
      </c>
      <c r="F633" s="109">
        <v>2016</v>
      </c>
      <c r="G633" s="110">
        <v>44389</v>
      </c>
      <c r="H633" s="109">
        <f t="shared" si="60"/>
        <v>5</v>
      </c>
      <c r="I633" s="109">
        <v>15</v>
      </c>
      <c r="J633" s="111">
        <f t="shared" si="61"/>
        <v>6.3333333333333325E-2</v>
      </c>
      <c r="K633" s="112">
        <v>224261.65</v>
      </c>
      <c r="L633" s="112">
        <v>146559.79999999999</v>
      </c>
      <c r="M633" s="121">
        <v>0.01</v>
      </c>
      <c r="N633" s="112">
        <f t="shared" si="62"/>
        <v>226504.2665</v>
      </c>
      <c r="O633" s="112">
        <f t="shared" si="63"/>
        <v>71726.351058333326</v>
      </c>
      <c r="P633" s="114">
        <f t="shared" si="64"/>
        <v>154777.91544166667</v>
      </c>
      <c r="Q633" s="115">
        <f t="shared" si="65"/>
        <v>139300.12389750002</v>
      </c>
    </row>
    <row r="634" spans="2:17" x14ac:dyDescent="0.25">
      <c r="B634" s="120">
        <v>629</v>
      </c>
      <c r="C634" s="109" t="s">
        <v>6466</v>
      </c>
      <c r="D634" s="109">
        <v>1200115510</v>
      </c>
      <c r="E634" s="108" t="s">
        <v>2135</v>
      </c>
      <c r="F634" s="109">
        <v>2016</v>
      </c>
      <c r="G634" s="110">
        <v>44389</v>
      </c>
      <c r="H634" s="109">
        <f t="shared" si="60"/>
        <v>5</v>
      </c>
      <c r="I634" s="109">
        <v>15</v>
      </c>
      <c r="J634" s="111">
        <f t="shared" si="61"/>
        <v>6.3333333333333325E-2</v>
      </c>
      <c r="K634" s="112">
        <v>202204.72</v>
      </c>
      <c r="L634" s="112">
        <v>132513.47</v>
      </c>
      <c r="M634" s="121">
        <v>0.21</v>
      </c>
      <c r="N634" s="112">
        <f t="shared" si="62"/>
        <v>244667.71119999999</v>
      </c>
      <c r="O634" s="112">
        <f t="shared" si="63"/>
        <v>77478.108546666655</v>
      </c>
      <c r="P634" s="114">
        <f t="shared" si="64"/>
        <v>167189.60265333334</v>
      </c>
      <c r="Q634" s="115">
        <f t="shared" si="65"/>
        <v>150470.64238800001</v>
      </c>
    </row>
    <row r="635" spans="2:17" x14ac:dyDescent="0.25">
      <c r="B635" s="120">
        <v>630</v>
      </c>
      <c r="C635" s="109" t="s">
        <v>6466</v>
      </c>
      <c r="D635" s="109">
        <v>1200106250</v>
      </c>
      <c r="E635" s="108" t="s">
        <v>4901</v>
      </c>
      <c r="F635" s="109">
        <v>2016</v>
      </c>
      <c r="G635" s="110">
        <v>44389</v>
      </c>
      <c r="H635" s="109">
        <f t="shared" si="60"/>
        <v>5</v>
      </c>
      <c r="I635" s="109">
        <v>15</v>
      </c>
      <c r="J635" s="111">
        <f t="shared" si="61"/>
        <v>6.3333333333333325E-2</v>
      </c>
      <c r="K635" s="112">
        <v>198171</v>
      </c>
      <c r="L635" s="112">
        <v>128823.17</v>
      </c>
      <c r="M635" s="121">
        <v>0.01</v>
      </c>
      <c r="N635" s="112">
        <f t="shared" si="62"/>
        <v>200152.71</v>
      </c>
      <c r="O635" s="112">
        <f t="shared" si="63"/>
        <v>63381.691499999994</v>
      </c>
      <c r="P635" s="114">
        <f t="shared" si="64"/>
        <v>136771.01850000001</v>
      </c>
      <c r="Q635" s="115">
        <f t="shared" si="65"/>
        <v>123093.91665000001</v>
      </c>
    </row>
    <row r="636" spans="2:17" x14ac:dyDescent="0.25">
      <c r="B636" s="120">
        <v>631</v>
      </c>
      <c r="C636" s="109" t="s">
        <v>6466</v>
      </c>
      <c r="D636" s="109">
        <v>1200120260</v>
      </c>
      <c r="E636" s="108" t="s">
        <v>4902</v>
      </c>
      <c r="F636" s="109">
        <v>2016</v>
      </c>
      <c r="G636" s="110">
        <v>44389</v>
      </c>
      <c r="H636" s="109">
        <f t="shared" si="60"/>
        <v>5</v>
      </c>
      <c r="I636" s="109">
        <v>15</v>
      </c>
      <c r="J636" s="111">
        <f t="shared" si="61"/>
        <v>6.3333333333333325E-2</v>
      </c>
      <c r="K636" s="112">
        <v>169655</v>
      </c>
      <c r="L636" s="112">
        <v>110873.2</v>
      </c>
      <c r="M636" s="121">
        <v>0.01</v>
      </c>
      <c r="N636" s="112">
        <f t="shared" si="62"/>
        <v>171351.55</v>
      </c>
      <c r="O636" s="112">
        <f t="shared" si="63"/>
        <v>54261.324166666658</v>
      </c>
      <c r="P636" s="114">
        <f t="shared" si="64"/>
        <v>117090.22583333333</v>
      </c>
      <c r="Q636" s="115">
        <f t="shared" si="65"/>
        <v>105381.20325000001</v>
      </c>
    </row>
    <row r="637" spans="2:17" x14ac:dyDescent="0.25">
      <c r="B637" s="120">
        <v>632</v>
      </c>
      <c r="C637" s="109" t="s">
        <v>6466</v>
      </c>
      <c r="D637" s="109">
        <v>1200120330</v>
      </c>
      <c r="E637" s="108" t="s">
        <v>4903</v>
      </c>
      <c r="F637" s="109">
        <v>2016</v>
      </c>
      <c r="G637" s="110">
        <v>44389</v>
      </c>
      <c r="H637" s="109">
        <f t="shared" si="60"/>
        <v>5</v>
      </c>
      <c r="I637" s="109">
        <v>15</v>
      </c>
      <c r="J637" s="111">
        <f t="shared" si="61"/>
        <v>6.3333333333333325E-2</v>
      </c>
      <c r="K637" s="112">
        <v>160174.85</v>
      </c>
      <c r="L637" s="112">
        <v>104677.72</v>
      </c>
      <c r="M637" s="121">
        <v>0.01</v>
      </c>
      <c r="N637" s="112">
        <f t="shared" si="62"/>
        <v>161776.59849999999</v>
      </c>
      <c r="O637" s="112">
        <f t="shared" si="63"/>
        <v>51229.25619166666</v>
      </c>
      <c r="P637" s="114">
        <f t="shared" si="64"/>
        <v>110547.34230833333</v>
      </c>
      <c r="Q637" s="115">
        <f t="shared" si="65"/>
        <v>99492.608077500001</v>
      </c>
    </row>
    <row r="638" spans="2:17" x14ac:dyDescent="0.25">
      <c r="B638" s="120">
        <v>633</v>
      </c>
      <c r="C638" s="109" t="s">
        <v>6466</v>
      </c>
      <c r="D638" s="109">
        <v>1200120420</v>
      </c>
      <c r="E638" s="108" t="s">
        <v>4217</v>
      </c>
      <c r="F638" s="109">
        <v>2016</v>
      </c>
      <c r="G638" s="110">
        <v>44389</v>
      </c>
      <c r="H638" s="109">
        <f t="shared" si="60"/>
        <v>5</v>
      </c>
      <c r="I638" s="109">
        <v>15</v>
      </c>
      <c r="J638" s="111">
        <f t="shared" si="61"/>
        <v>6.3333333333333325E-2</v>
      </c>
      <c r="K638" s="112">
        <v>138014</v>
      </c>
      <c r="L638" s="112">
        <v>90195.13</v>
      </c>
      <c r="M638" s="121">
        <v>0.01</v>
      </c>
      <c r="N638" s="112">
        <f t="shared" si="62"/>
        <v>139394.14000000001</v>
      </c>
      <c r="O638" s="112">
        <f t="shared" si="63"/>
        <v>44141.477666666666</v>
      </c>
      <c r="P638" s="114">
        <f t="shared" si="64"/>
        <v>95252.662333333341</v>
      </c>
      <c r="Q638" s="115">
        <f t="shared" si="65"/>
        <v>85727.396100000013</v>
      </c>
    </row>
    <row r="639" spans="2:17" x14ac:dyDescent="0.25">
      <c r="B639" s="120">
        <v>634</v>
      </c>
      <c r="C639" s="109" t="s">
        <v>6466</v>
      </c>
      <c r="D639" s="109">
        <v>1200122460</v>
      </c>
      <c r="E639" s="108" t="s">
        <v>4904</v>
      </c>
      <c r="F639" s="109">
        <v>2016</v>
      </c>
      <c r="G639" s="110">
        <v>44389</v>
      </c>
      <c r="H639" s="109">
        <f t="shared" si="60"/>
        <v>5</v>
      </c>
      <c r="I639" s="109">
        <v>15</v>
      </c>
      <c r="J639" s="111">
        <f t="shared" si="61"/>
        <v>6.3333333333333325E-2</v>
      </c>
      <c r="K639" s="112">
        <v>133000</v>
      </c>
      <c r="L639" s="112">
        <v>88520.89</v>
      </c>
      <c r="M639" s="121">
        <v>0.01</v>
      </c>
      <c r="N639" s="112">
        <f t="shared" si="62"/>
        <v>134330</v>
      </c>
      <c r="O639" s="112">
        <f t="shared" si="63"/>
        <v>42537.833333333328</v>
      </c>
      <c r="P639" s="114">
        <f t="shared" si="64"/>
        <v>91792.166666666672</v>
      </c>
      <c r="Q639" s="115">
        <f t="shared" si="65"/>
        <v>82612.950000000012</v>
      </c>
    </row>
    <row r="640" spans="2:17" x14ac:dyDescent="0.25">
      <c r="B640" s="120">
        <v>635</v>
      </c>
      <c r="C640" s="109" t="s">
        <v>6466</v>
      </c>
      <c r="D640" s="109">
        <v>1200106090</v>
      </c>
      <c r="E640" s="108" t="s">
        <v>4905</v>
      </c>
      <c r="F640" s="109">
        <v>2016</v>
      </c>
      <c r="G640" s="110">
        <v>44389</v>
      </c>
      <c r="H640" s="109">
        <f t="shared" si="60"/>
        <v>5</v>
      </c>
      <c r="I640" s="109">
        <v>15</v>
      </c>
      <c r="J640" s="111">
        <f t="shared" si="61"/>
        <v>6.3333333333333325E-2</v>
      </c>
      <c r="K640" s="112">
        <v>132523</v>
      </c>
      <c r="L640" s="112">
        <v>87307.839999999997</v>
      </c>
      <c r="M640" s="113">
        <v>0.25</v>
      </c>
      <c r="N640" s="112">
        <f t="shared" si="62"/>
        <v>165653.75</v>
      </c>
      <c r="O640" s="112">
        <f t="shared" si="63"/>
        <v>52457.020833333328</v>
      </c>
      <c r="P640" s="114">
        <f t="shared" si="64"/>
        <v>113196.72916666667</v>
      </c>
      <c r="Q640" s="115">
        <f t="shared" si="65"/>
        <v>101877.05625000001</v>
      </c>
    </row>
    <row r="641" spans="2:17" x14ac:dyDescent="0.25">
      <c r="B641" s="120">
        <v>636</v>
      </c>
      <c r="C641" s="109" t="s">
        <v>6466</v>
      </c>
      <c r="D641" s="109">
        <v>1200108200</v>
      </c>
      <c r="E641" s="108" t="s">
        <v>4906</v>
      </c>
      <c r="F641" s="109">
        <v>2016</v>
      </c>
      <c r="G641" s="110">
        <v>44389</v>
      </c>
      <c r="H641" s="109">
        <f t="shared" si="60"/>
        <v>5</v>
      </c>
      <c r="I641" s="109">
        <v>15</v>
      </c>
      <c r="J641" s="111">
        <f t="shared" si="61"/>
        <v>6.3333333333333325E-2</v>
      </c>
      <c r="K641" s="112">
        <v>106467</v>
      </c>
      <c r="L641" s="112">
        <v>69190.61</v>
      </c>
      <c r="M641" s="121">
        <v>0.01</v>
      </c>
      <c r="N641" s="112">
        <f t="shared" si="62"/>
        <v>107531.67</v>
      </c>
      <c r="O641" s="112">
        <f t="shared" si="63"/>
        <v>34051.695499999994</v>
      </c>
      <c r="P641" s="114">
        <f t="shared" si="64"/>
        <v>73479.974500000011</v>
      </c>
      <c r="Q641" s="115">
        <f t="shared" si="65"/>
        <v>66131.977050000016</v>
      </c>
    </row>
    <row r="642" spans="2:17" x14ac:dyDescent="0.25">
      <c r="B642" s="120">
        <v>637</v>
      </c>
      <c r="C642" s="109" t="s">
        <v>6466</v>
      </c>
      <c r="D642" s="109">
        <v>1200120200</v>
      </c>
      <c r="E642" s="108" t="s">
        <v>4907</v>
      </c>
      <c r="F642" s="109">
        <v>2016</v>
      </c>
      <c r="G642" s="110">
        <v>44389</v>
      </c>
      <c r="H642" s="109">
        <f t="shared" si="60"/>
        <v>5</v>
      </c>
      <c r="I642" s="109">
        <v>15</v>
      </c>
      <c r="J642" s="111">
        <f t="shared" si="61"/>
        <v>6.3333333333333325E-2</v>
      </c>
      <c r="K642" s="112">
        <v>94163</v>
      </c>
      <c r="L642" s="112">
        <v>61537.56</v>
      </c>
      <c r="M642" s="121">
        <v>0.01</v>
      </c>
      <c r="N642" s="112">
        <f t="shared" si="62"/>
        <v>95104.63</v>
      </c>
      <c r="O642" s="112">
        <f t="shared" si="63"/>
        <v>30116.466166666665</v>
      </c>
      <c r="P642" s="114">
        <f t="shared" si="64"/>
        <v>64988.163833333339</v>
      </c>
      <c r="Q642" s="115">
        <f t="shared" si="65"/>
        <v>58489.347450000008</v>
      </c>
    </row>
    <row r="643" spans="2:17" x14ac:dyDescent="0.25">
      <c r="B643" s="120">
        <v>638</v>
      </c>
      <c r="C643" s="109" t="s">
        <v>6466</v>
      </c>
      <c r="D643" s="109">
        <v>1200120290</v>
      </c>
      <c r="E643" s="108" t="s">
        <v>4908</v>
      </c>
      <c r="F643" s="109">
        <v>2016</v>
      </c>
      <c r="G643" s="110">
        <v>44389</v>
      </c>
      <c r="H643" s="109">
        <f t="shared" si="60"/>
        <v>5</v>
      </c>
      <c r="I643" s="109">
        <v>15</v>
      </c>
      <c r="J643" s="111">
        <f t="shared" si="61"/>
        <v>6.3333333333333325E-2</v>
      </c>
      <c r="K643" s="112">
        <v>93762</v>
      </c>
      <c r="L643" s="112">
        <v>61275.49</v>
      </c>
      <c r="M643" s="121">
        <v>0.01</v>
      </c>
      <c r="N643" s="112">
        <f t="shared" si="62"/>
        <v>94699.62</v>
      </c>
      <c r="O643" s="112">
        <f t="shared" si="63"/>
        <v>29988.212999999996</v>
      </c>
      <c r="P643" s="114">
        <f t="shared" si="64"/>
        <v>64711.406999999999</v>
      </c>
      <c r="Q643" s="115">
        <f t="shared" si="65"/>
        <v>58240.266300000003</v>
      </c>
    </row>
    <row r="644" spans="2:17" x14ac:dyDescent="0.25">
      <c r="B644" s="120">
        <v>639</v>
      </c>
      <c r="C644" s="109" t="s">
        <v>6466</v>
      </c>
      <c r="D644" s="109">
        <v>1200124540</v>
      </c>
      <c r="E644" s="108" t="s">
        <v>4909</v>
      </c>
      <c r="F644" s="109">
        <v>2016</v>
      </c>
      <c r="G644" s="110">
        <v>44389</v>
      </c>
      <c r="H644" s="109">
        <f t="shared" si="60"/>
        <v>5</v>
      </c>
      <c r="I644" s="109">
        <v>15</v>
      </c>
      <c r="J644" s="111">
        <f t="shared" si="61"/>
        <v>6.3333333333333325E-2</v>
      </c>
      <c r="K644" s="112">
        <v>90982.6</v>
      </c>
      <c r="L644" s="112">
        <v>61984.47</v>
      </c>
      <c r="M644" s="121">
        <v>0.01</v>
      </c>
      <c r="N644" s="112">
        <f t="shared" si="62"/>
        <v>91892.426000000007</v>
      </c>
      <c r="O644" s="112">
        <f t="shared" si="63"/>
        <v>29099.268233333332</v>
      </c>
      <c r="P644" s="114">
        <f t="shared" si="64"/>
        <v>62793.157766666671</v>
      </c>
      <c r="Q644" s="115">
        <f t="shared" si="65"/>
        <v>56513.841990000008</v>
      </c>
    </row>
    <row r="645" spans="2:17" x14ac:dyDescent="0.25">
      <c r="B645" s="120">
        <v>640</v>
      </c>
      <c r="C645" s="109" t="s">
        <v>6466</v>
      </c>
      <c r="D645" s="109">
        <v>1200120310</v>
      </c>
      <c r="E645" s="108" t="s">
        <v>4910</v>
      </c>
      <c r="F645" s="109">
        <v>2016</v>
      </c>
      <c r="G645" s="110">
        <v>44389</v>
      </c>
      <c r="H645" s="109">
        <f t="shared" si="60"/>
        <v>5</v>
      </c>
      <c r="I645" s="109">
        <v>15</v>
      </c>
      <c r="J645" s="111">
        <f t="shared" si="61"/>
        <v>6.3333333333333325E-2</v>
      </c>
      <c r="K645" s="112">
        <v>81925</v>
      </c>
      <c r="L645" s="112">
        <v>53539.73</v>
      </c>
      <c r="M645" s="121">
        <v>0.01</v>
      </c>
      <c r="N645" s="112">
        <f t="shared" si="62"/>
        <v>82744.25</v>
      </c>
      <c r="O645" s="112">
        <f t="shared" si="63"/>
        <v>26202.345833333333</v>
      </c>
      <c r="P645" s="114">
        <f t="shared" si="64"/>
        <v>56541.904166666667</v>
      </c>
      <c r="Q645" s="115">
        <f t="shared" si="65"/>
        <v>50887.713750000003</v>
      </c>
    </row>
    <row r="646" spans="2:17" x14ac:dyDescent="0.25">
      <c r="B646" s="120">
        <v>641</v>
      </c>
      <c r="C646" s="109" t="s">
        <v>6466</v>
      </c>
      <c r="D646" s="109">
        <v>1200120220</v>
      </c>
      <c r="E646" s="108" t="s">
        <v>4911</v>
      </c>
      <c r="F646" s="109">
        <v>2016</v>
      </c>
      <c r="G646" s="110">
        <v>44389</v>
      </c>
      <c r="H646" s="109">
        <f t="shared" ref="H646:H709" si="66">YEAR(G646)-F646</f>
        <v>5</v>
      </c>
      <c r="I646" s="109">
        <v>15</v>
      </c>
      <c r="J646" s="111">
        <f t="shared" ref="J646:J709" si="67">(95/I646/100)</f>
        <v>6.3333333333333325E-2</v>
      </c>
      <c r="K646" s="112">
        <v>63912</v>
      </c>
      <c r="L646" s="112">
        <v>41767.86</v>
      </c>
      <c r="M646" s="121">
        <v>0.01</v>
      </c>
      <c r="N646" s="112">
        <f t="shared" ref="N646:N709" si="68">K646*(1+M646)</f>
        <v>64551.12</v>
      </c>
      <c r="O646" s="112">
        <f t="shared" ref="O646:O709" si="69">H646*J646*N646</f>
        <v>20441.187999999998</v>
      </c>
      <c r="P646" s="114">
        <f t="shared" si="64"/>
        <v>44109.932000000001</v>
      </c>
      <c r="Q646" s="115">
        <f t="shared" si="65"/>
        <v>39698.938800000004</v>
      </c>
    </row>
    <row r="647" spans="2:17" x14ac:dyDescent="0.25">
      <c r="B647" s="120">
        <v>642</v>
      </c>
      <c r="C647" s="109" t="s">
        <v>6466</v>
      </c>
      <c r="D647" s="109">
        <v>1200107890</v>
      </c>
      <c r="E647" s="108" t="s">
        <v>4912</v>
      </c>
      <c r="F647" s="109">
        <v>2016</v>
      </c>
      <c r="G647" s="110">
        <v>44389</v>
      </c>
      <c r="H647" s="109">
        <f t="shared" si="66"/>
        <v>5</v>
      </c>
      <c r="I647" s="109">
        <v>15</v>
      </c>
      <c r="J647" s="111">
        <f t="shared" si="67"/>
        <v>6.3333333333333325E-2</v>
      </c>
      <c r="K647" s="112">
        <v>50000</v>
      </c>
      <c r="L647" s="112">
        <v>32457.49</v>
      </c>
      <c r="M647" s="121">
        <v>0.01</v>
      </c>
      <c r="N647" s="112">
        <f t="shared" si="68"/>
        <v>50500</v>
      </c>
      <c r="O647" s="112">
        <f t="shared" si="69"/>
        <v>15991.666666666666</v>
      </c>
      <c r="P647" s="114">
        <f t="shared" ref="P647:P710" si="70">IF(N647-O647&lt;=0,5%*N647,N647-O647)</f>
        <v>34508.333333333336</v>
      </c>
      <c r="Q647" s="115">
        <f t="shared" ref="Q647:Q710" si="71">IF(P647=N647*5%,P647,P647*0.9)</f>
        <v>31057.500000000004</v>
      </c>
    </row>
    <row r="648" spans="2:17" x14ac:dyDescent="0.25">
      <c r="B648" s="120">
        <v>643</v>
      </c>
      <c r="C648" s="109" t="s">
        <v>6466</v>
      </c>
      <c r="D648" s="109">
        <v>1200120390</v>
      </c>
      <c r="E648" s="108" t="s">
        <v>4913</v>
      </c>
      <c r="F648" s="109">
        <v>2016</v>
      </c>
      <c r="G648" s="110">
        <v>44389</v>
      </c>
      <c r="H648" s="109">
        <f t="shared" si="66"/>
        <v>5</v>
      </c>
      <c r="I648" s="109">
        <v>15</v>
      </c>
      <c r="J648" s="111">
        <f t="shared" si="67"/>
        <v>6.3333333333333325E-2</v>
      </c>
      <c r="K648" s="112">
        <v>47460</v>
      </c>
      <c r="L648" s="112">
        <v>31016.13</v>
      </c>
      <c r="M648" s="121">
        <v>0.01</v>
      </c>
      <c r="N648" s="112">
        <f t="shared" si="68"/>
        <v>47934.6</v>
      </c>
      <c r="O648" s="112">
        <f t="shared" si="69"/>
        <v>15179.289999999999</v>
      </c>
      <c r="P648" s="114">
        <f t="shared" si="70"/>
        <v>32755.309999999998</v>
      </c>
      <c r="Q648" s="115">
        <f t="shared" si="71"/>
        <v>29479.778999999999</v>
      </c>
    </row>
    <row r="649" spans="2:17" x14ac:dyDescent="0.25">
      <c r="B649" s="120">
        <v>644</v>
      </c>
      <c r="C649" s="109" t="s">
        <v>6466</v>
      </c>
      <c r="D649" s="109">
        <v>1200120920</v>
      </c>
      <c r="E649" s="108" t="s">
        <v>4914</v>
      </c>
      <c r="F649" s="109">
        <v>2016</v>
      </c>
      <c r="G649" s="110">
        <v>44389</v>
      </c>
      <c r="H649" s="109">
        <f t="shared" si="66"/>
        <v>5</v>
      </c>
      <c r="I649" s="109">
        <v>15</v>
      </c>
      <c r="J649" s="111">
        <f t="shared" si="67"/>
        <v>6.3333333333333325E-2</v>
      </c>
      <c r="K649" s="112">
        <v>46831.199999999997</v>
      </c>
      <c r="L649" s="112">
        <v>30605.200000000001</v>
      </c>
      <c r="M649" s="121">
        <v>0.01</v>
      </c>
      <c r="N649" s="112">
        <f t="shared" si="68"/>
        <v>47299.511999999995</v>
      </c>
      <c r="O649" s="112">
        <f t="shared" si="69"/>
        <v>14978.178799999998</v>
      </c>
      <c r="P649" s="114">
        <f t="shared" si="70"/>
        <v>32321.333199999997</v>
      </c>
      <c r="Q649" s="115">
        <f t="shared" si="71"/>
        <v>29089.199879999996</v>
      </c>
    </row>
    <row r="650" spans="2:17" x14ac:dyDescent="0.25">
      <c r="B650" s="120">
        <v>645</v>
      </c>
      <c r="C650" s="109" t="s">
        <v>6466</v>
      </c>
      <c r="D650" s="109">
        <v>1200125090</v>
      </c>
      <c r="E650" s="108" t="s">
        <v>4915</v>
      </c>
      <c r="F650" s="109">
        <v>2016</v>
      </c>
      <c r="G650" s="110">
        <v>44389</v>
      </c>
      <c r="H650" s="109">
        <f t="shared" si="66"/>
        <v>5</v>
      </c>
      <c r="I650" s="109">
        <v>15</v>
      </c>
      <c r="J650" s="111">
        <f t="shared" si="67"/>
        <v>6.3333333333333325E-2</v>
      </c>
      <c r="K650" s="112">
        <v>44186</v>
      </c>
      <c r="L650" s="112">
        <v>30708.26</v>
      </c>
      <c r="M650" s="121">
        <v>0.01</v>
      </c>
      <c r="N650" s="112">
        <f t="shared" si="68"/>
        <v>44627.86</v>
      </c>
      <c r="O650" s="112">
        <f t="shared" si="69"/>
        <v>14132.155666666666</v>
      </c>
      <c r="P650" s="114">
        <f t="shared" si="70"/>
        <v>30495.704333333335</v>
      </c>
      <c r="Q650" s="115">
        <f t="shared" si="71"/>
        <v>27446.133900000001</v>
      </c>
    </row>
    <row r="651" spans="2:17" x14ac:dyDescent="0.25">
      <c r="B651" s="120">
        <v>646</v>
      </c>
      <c r="C651" s="109" t="s">
        <v>6466</v>
      </c>
      <c r="D651" s="109">
        <v>1200125110</v>
      </c>
      <c r="E651" s="108" t="s">
        <v>4916</v>
      </c>
      <c r="F651" s="109">
        <v>2016</v>
      </c>
      <c r="G651" s="110">
        <v>44389</v>
      </c>
      <c r="H651" s="109">
        <f t="shared" si="66"/>
        <v>5</v>
      </c>
      <c r="I651" s="109">
        <v>15</v>
      </c>
      <c r="J651" s="111">
        <f t="shared" si="67"/>
        <v>6.3333333333333325E-2</v>
      </c>
      <c r="K651" s="112">
        <v>42680</v>
      </c>
      <c r="L651" s="112">
        <v>29911.1</v>
      </c>
      <c r="M651" s="121">
        <v>0.01</v>
      </c>
      <c r="N651" s="112">
        <f t="shared" si="68"/>
        <v>43106.8</v>
      </c>
      <c r="O651" s="112">
        <f t="shared" si="69"/>
        <v>13650.486666666668</v>
      </c>
      <c r="P651" s="114">
        <f t="shared" si="70"/>
        <v>29456.313333333335</v>
      </c>
      <c r="Q651" s="115">
        <f t="shared" si="71"/>
        <v>26510.682000000001</v>
      </c>
    </row>
    <row r="652" spans="2:17" x14ac:dyDescent="0.25">
      <c r="B652" s="120">
        <v>647</v>
      </c>
      <c r="C652" s="109" t="s">
        <v>6466</v>
      </c>
      <c r="D652" s="109">
        <v>1200106070</v>
      </c>
      <c r="E652" s="108" t="s">
        <v>4917</v>
      </c>
      <c r="F652" s="109">
        <v>2016</v>
      </c>
      <c r="G652" s="110">
        <v>44389</v>
      </c>
      <c r="H652" s="109">
        <f t="shared" si="66"/>
        <v>5</v>
      </c>
      <c r="I652" s="109">
        <v>15</v>
      </c>
      <c r="J652" s="111">
        <f t="shared" si="67"/>
        <v>6.3333333333333325E-2</v>
      </c>
      <c r="K652" s="112">
        <v>42019</v>
      </c>
      <c r="L652" s="112">
        <v>27069.96</v>
      </c>
      <c r="M652" s="121">
        <v>0.01</v>
      </c>
      <c r="N652" s="112">
        <f t="shared" si="68"/>
        <v>42439.19</v>
      </c>
      <c r="O652" s="112">
        <f t="shared" si="69"/>
        <v>13439.076833333333</v>
      </c>
      <c r="P652" s="114">
        <f t="shared" si="70"/>
        <v>29000.11316666667</v>
      </c>
      <c r="Q652" s="115">
        <f t="shared" si="71"/>
        <v>26100.101850000003</v>
      </c>
    </row>
    <row r="653" spans="2:17" x14ac:dyDescent="0.25">
      <c r="B653" s="120">
        <v>648</v>
      </c>
      <c r="C653" s="109" t="s">
        <v>6466</v>
      </c>
      <c r="D653" s="109">
        <v>1200120410</v>
      </c>
      <c r="E653" s="108" t="s">
        <v>4918</v>
      </c>
      <c r="F653" s="109">
        <v>2016</v>
      </c>
      <c r="G653" s="110">
        <v>44389</v>
      </c>
      <c r="H653" s="109">
        <f t="shared" si="66"/>
        <v>5</v>
      </c>
      <c r="I653" s="109">
        <v>15</v>
      </c>
      <c r="J653" s="111">
        <f t="shared" si="67"/>
        <v>6.3333333333333325E-2</v>
      </c>
      <c r="K653" s="112">
        <v>41549</v>
      </c>
      <c r="L653" s="112">
        <v>27153.18</v>
      </c>
      <c r="M653" s="121">
        <v>0.01</v>
      </c>
      <c r="N653" s="112">
        <f t="shared" si="68"/>
        <v>41964.49</v>
      </c>
      <c r="O653" s="112">
        <f t="shared" si="69"/>
        <v>13288.755166666666</v>
      </c>
      <c r="P653" s="114">
        <f t="shared" si="70"/>
        <v>28675.734833333332</v>
      </c>
      <c r="Q653" s="115">
        <f t="shared" si="71"/>
        <v>25808.161349999998</v>
      </c>
    </row>
    <row r="654" spans="2:17" x14ac:dyDescent="0.25">
      <c r="B654" s="120">
        <v>649</v>
      </c>
      <c r="C654" s="109" t="s">
        <v>6466</v>
      </c>
      <c r="D654" s="109">
        <v>1200108150</v>
      </c>
      <c r="E654" s="108" t="s">
        <v>4919</v>
      </c>
      <c r="F654" s="109">
        <v>2016</v>
      </c>
      <c r="G654" s="110">
        <v>44389</v>
      </c>
      <c r="H654" s="109">
        <f t="shared" si="66"/>
        <v>5</v>
      </c>
      <c r="I654" s="109">
        <v>15</v>
      </c>
      <c r="J654" s="111">
        <f t="shared" si="67"/>
        <v>6.3333333333333325E-2</v>
      </c>
      <c r="K654" s="112">
        <v>36000</v>
      </c>
      <c r="L654" s="112">
        <v>23218.560000000001</v>
      </c>
      <c r="M654" s="121">
        <v>0.01</v>
      </c>
      <c r="N654" s="112">
        <f t="shared" si="68"/>
        <v>36360</v>
      </c>
      <c r="O654" s="112">
        <f t="shared" si="69"/>
        <v>11514</v>
      </c>
      <c r="P654" s="114">
        <f t="shared" si="70"/>
        <v>24846</v>
      </c>
      <c r="Q654" s="115">
        <f t="shared" si="71"/>
        <v>22361.4</v>
      </c>
    </row>
    <row r="655" spans="2:17" x14ac:dyDescent="0.25">
      <c r="B655" s="120">
        <v>650</v>
      </c>
      <c r="C655" s="109" t="s">
        <v>6466</v>
      </c>
      <c r="D655" s="109">
        <v>1200120440</v>
      </c>
      <c r="E655" s="108" t="s">
        <v>4920</v>
      </c>
      <c r="F655" s="109">
        <v>2016</v>
      </c>
      <c r="G655" s="110">
        <v>44389</v>
      </c>
      <c r="H655" s="109">
        <f t="shared" si="66"/>
        <v>5</v>
      </c>
      <c r="I655" s="109">
        <v>15</v>
      </c>
      <c r="J655" s="111">
        <f t="shared" si="67"/>
        <v>6.3333333333333325E-2</v>
      </c>
      <c r="K655" s="112">
        <v>31657</v>
      </c>
      <c r="L655" s="112">
        <v>20688.509999999998</v>
      </c>
      <c r="M655" s="121">
        <v>0.01</v>
      </c>
      <c r="N655" s="112">
        <f t="shared" si="68"/>
        <v>31973.57</v>
      </c>
      <c r="O655" s="112">
        <f t="shared" si="69"/>
        <v>10124.963833333333</v>
      </c>
      <c r="P655" s="114">
        <f t="shared" si="70"/>
        <v>21848.606166666665</v>
      </c>
      <c r="Q655" s="115">
        <f t="shared" si="71"/>
        <v>19663.74555</v>
      </c>
    </row>
    <row r="656" spans="2:17" x14ac:dyDescent="0.25">
      <c r="B656" s="120">
        <v>651</v>
      </c>
      <c r="C656" s="109" t="s">
        <v>6466</v>
      </c>
      <c r="D656" s="109">
        <v>1200115890</v>
      </c>
      <c r="E656" s="108" t="s">
        <v>2161</v>
      </c>
      <c r="F656" s="109">
        <v>2016</v>
      </c>
      <c r="G656" s="110">
        <v>44389</v>
      </c>
      <c r="H656" s="109">
        <f t="shared" si="66"/>
        <v>5</v>
      </c>
      <c r="I656" s="109">
        <v>15</v>
      </c>
      <c r="J656" s="111">
        <f t="shared" si="67"/>
        <v>6.3333333333333325E-2</v>
      </c>
      <c r="K656" s="112">
        <v>28684</v>
      </c>
      <c r="L656" s="112">
        <v>18714.259999999998</v>
      </c>
      <c r="M656" s="121">
        <v>0.21</v>
      </c>
      <c r="N656" s="112">
        <f t="shared" si="68"/>
        <v>34707.64</v>
      </c>
      <c r="O656" s="112">
        <f t="shared" si="69"/>
        <v>10990.752666666665</v>
      </c>
      <c r="P656" s="114">
        <f t="shared" si="70"/>
        <v>23716.887333333332</v>
      </c>
      <c r="Q656" s="115">
        <f t="shared" si="71"/>
        <v>21345.1986</v>
      </c>
    </row>
    <row r="657" spans="2:17" x14ac:dyDescent="0.25">
      <c r="B657" s="120">
        <v>652</v>
      </c>
      <c r="C657" s="109" t="s">
        <v>6466</v>
      </c>
      <c r="D657" s="109">
        <v>1200106060</v>
      </c>
      <c r="E657" s="108" t="s">
        <v>4921</v>
      </c>
      <c r="F657" s="109">
        <v>2016</v>
      </c>
      <c r="G657" s="110">
        <v>44389</v>
      </c>
      <c r="H657" s="109">
        <f t="shared" si="66"/>
        <v>5</v>
      </c>
      <c r="I657" s="109">
        <v>15</v>
      </c>
      <c r="J657" s="111">
        <f t="shared" si="67"/>
        <v>6.3333333333333325E-2</v>
      </c>
      <c r="K657" s="112">
        <v>23119</v>
      </c>
      <c r="L657" s="112">
        <v>14915.06</v>
      </c>
      <c r="M657" s="121">
        <v>0.01</v>
      </c>
      <c r="N657" s="112">
        <f t="shared" si="68"/>
        <v>23350.19</v>
      </c>
      <c r="O657" s="112">
        <f t="shared" si="69"/>
        <v>7394.2268333333323</v>
      </c>
      <c r="P657" s="114">
        <f t="shared" si="70"/>
        <v>15955.963166666666</v>
      </c>
      <c r="Q657" s="115">
        <f t="shared" si="71"/>
        <v>14360.36685</v>
      </c>
    </row>
    <row r="658" spans="2:17" x14ac:dyDescent="0.25">
      <c r="B658" s="120">
        <v>653</v>
      </c>
      <c r="C658" s="109" t="s">
        <v>6466</v>
      </c>
      <c r="D658" s="109">
        <v>1200120910</v>
      </c>
      <c r="E658" s="108" t="s">
        <v>4922</v>
      </c>
      <c r="F658" s="109">
        <v>2016</v>
      </c>
      <c r="G658" s="110">
        <v>44389</v>
      </c>
      <c r="H658" s="109">
        <f t="shared" si="66"/>
        <v>5</v>
      </c>
      <c r="I658" s="109">
        <v>15</v>
      </c>
      <c r="J658" s="111">
        <f t="shared" si="67"/>
        <v>6.3333333333333325E-2</v>
      </c>
      <c r="K658" s="112">
        <v>18999.5</v>
      </c>
      <c r="L658" s="112">
        <v>12416.6</v>
      </c>
      <c r="M658" s="121">
        <v>0.01</v>
      </c>
      <c r="N658" s="112">
        <f t="shared" si="68"/>
        <v>19189.494999999999</v>
      </c>
      <c r="O658" s="112">
        <f t="shared" si="69"/>
        <v>6076.6734166666656</v>
      </c>
      <c r="P658" s="114">
        <f t="shared" si="70"/>
        <v>13112.821583333334</v>
      </c>
      <c r="Q658" s="115">
        <f t="shared" si="71"/>
        <v>11801.539425000001</v>
      </c>
    </row>
    <row r="659" spans="2:17" x14ac:dyDescent="0.25">
      <c r="B659" s="120">
        <v>654</v>
      </c>
      <c r="C659" s="109" t="s">
        <v>6466</v>
      </c>
      <c r="D659" s="109">
        <v>1200126580</v>
      </c>
      <c r="E659" s="108" t="s">
        <v>4923</v>
      </c>
      <c r="F659" s="109">
        <v>2016</v>
      </c>
      <c r="G659" s="110">
        <v>44389</v>
      </c>
      <c r="H659" s="109">
        <f t="shared" si="66"/>
        <v>5</v>
      </c>
      <c r="I659" s="109">
        <v>15</v>
      </c>
      <c r="J659" s="111">
        <f t="shared" si="67"/>
        <v>6.3333333333333325E-2</v>
      </c>
      <c r="K659" s="112">
        <v>16019</v>
      </c>
      <c r="L659" s="112">
        <v>11299.62</v>
      </c>
      <c r="M659" s="121">
        <v>0.01</v>
      </c>
      <c r="N659" s="112">
        <f t="shared" si="68"/>
        <v>16179.19</v>
      </c>
      <c r="O659" s="112">
        <f t="shared" si="69"/>
        <v>5123.4101666666666</v>
      </c>
      <c r="P659" s="114">
        <f t="shared" si="70"/>
        <v>11055.779833333334</v>
      </c>
      <c r="Q659" s="115">
        <f t="shared" si="71"/>
        <v>9950.2018500000013</v>
      </c>
    </row>
    <row r="660" spans="2:17" x14ac:dyDescent="0.25">
      <c r="B660" s="120">
        <v>655</v>
      </c>
      <c r="C660" s="109" t="s">
        <v>6466</v>
      </c>
      <c r="D660" s="109">
        <v>1200120400</v>
      </c>
      <c r="E660" s="108" t="s">
        <v>4924</v>
      </c>
      <c r="F660" s="109">
        <v>2016</v>
      </c>
      <c r="G660" s="110">
        <v>44389</v>
      </c>
      <c r="H660" s="109">
        <f t="shared" si="66"/>
        <v>5</v>
      </c>
      <c r="I660" s="109">
        <v>15</v>
      </c>
      <c r="J660" s="111">
        <f t="shared" si="67"/>
        <v>6.3333333333333325E-2</v>
      </c>
      <c r="K660" s="112">
        <v>14407.5</v>
      </c>
      <c r="L660" s="112">
        <v>9415.61</v>
      </c>
      <c r="M660" s="121">
        <v>0.01</v>
      </c>
      <c r="N660" s="112">
        <f t="shared" si="68"/>
        <v>14551.575000000001</v>
      </c>
      <c r="O660" s="112">
        <f t="shared" si="69"/>
        <v>4607.9987499999997</v>
      </c>
      <c r="P660" s="114">
        <f t="shared" si="70"/>
        <v>9943.5762500000019</v>
      </c>
      <c r="Q660" s="115">
        <f t="shared" si="71"/>
        <v>8949.2186250000013</v>
      </c>
    </row>
    <row r="661" spans="2:17" x14ac:dyDescent="0.25">
      <c r="B661" s="120">
        <v>656</v>
      </c>
      <c r="C661" s="109" t="s">
        <v>6466</v>
      </c>
      <c r="D661" s="109">
        <v>1200105560</v>
      </c>
      <c r="E661" s="108" t="s">
        <v>4925</v>
      </c>
      <c r="F661" s="109">
        <v>2016</v>
      </c>
      <c r="G661" s="110">
        <v>44389</v>
      </c>
      <c r="H661" s="109">
        <f t="shared" si="66"/>
        <v>5</v>
      </c>
      <c r="I661" s="109">
        <v>15</v>
      </c>
      <c r="J661" s="111">
        <f t="shared" si="67"/>
        <v>6.3333333333333325E-2</v>
      </c>
      <c r="K661" s="112">
        <v>11290</v>
      </c>
      <c r="L661" s="112">
        <v>7250.73</v>
      </c>
      <c r="M661" s="121">
        <v>0.01</v>
      </c>
      <c r="N661" s="112">
        <f t="shared" si="68"/>
        <v>11402.9</v>
      </c>
      <c r="O661" s="112">
        <f t="shared" si="69"/>
        <v>3610.9183333333331</v>
      </c>
      <c r="P661" s="114">
        <f t="shared" si="70"/>
        <v>7791.9816666666666</v>
      </c>
      <c r="Q661" s="115">
        <f t="shared" si="71"/>
        <v>7012.7835000000005</v>
      </c>
    </row>
    <row r="662" spans="2:17" x14ac:dyDescent="0.25">
      <c r="B662" s="120">
        <v>657</v>
      </c>
      <c r="C662" s="109" t="s">
        <v>6466</v>
      </c>
      <c r="D662" s="109">
        <v>1200131900</v>
      </c>
      <c r="E662" s="108" t="s">
        <v>4926</v>
      </c>
      <c r="F662" s="109">
        <v>2017</v>
      </c>
      <c r="G662" s="110">
        <v>44389</v>
      </c>
      <c r="H662" s="109">
        <f t="shared" si="66"/>
        <v>4</v>
      </c>
      <c r="I662" s="109">
        <v>15</v>
      </c>
      <c r="J662" s="111">
        <f t="shared" si="67"/>
        <v>6.3333333333333325E-2</v>
      </c>
      <c r="K662" s="112">
        <v>6219286</v>
      </c>
      <c r="L662" s="112">
        <v>4538090.87</v>
      </c>
      <c r="M662" s="121">
        <v>0.04</v>
      </c>
      <c r="N662" s="112">
        <f t="shared" si="68"/>
        <v>6468057.4400000004</v>
      </c>
      <c r="O662" s="112">
        <f t="shared" si="69"/>
        <v>1638574.5514666666</v>
      </c>
      <c r="P662" s="114">
        <f t="shared" si="70"/>
        <v>4829482.8885333333</v>
      </c>
      <c r="Q662" s="115">
        <f t="shared" si="71"/>
        <v>4346534.59968</v>
      </c>
    </row>
    <row r="663" spans="2:17" x14ac:dyDescent="0.25">
      <c r="B663" s="120">
        <v>658</v>
      </c>
      <c r="C663" s="109" t="s">
        <v>6466</v>
      </c>
      <c r="D663" s="109">
        <v>1200131870</v>
      </c>
      <c r="E663" s="108" t="s">
        <v>4927</v>
      </c>
      <c r="F663" s="109">
        <v>2017</v>
      </c>
      <c r="G663" s="110">
        <v>44389</v>
      </c>
      <c r="H663" s="109">
        <f t="shared" si="66"/>
        <v>4</v>
      </c>
      <c r="I663" s="109">
        <v>15</v>
      </c>
      <c r="J663" s="111">
        <f t="shared" si="67"/>
        <v>6.3333333333333325E-2</v>
      </c>
      <c r="K663" s="112">
        <v>4626139.28</v>
      </c>
      <c r="L663" s="112">
        <v>3375603</v>
      </c>
      <c r="M663" s="121">
        <v>0.17</v>
      </c>
      <c r="N663" s="112">
        <f t="shared" si="68"/>
        <v>5412582.9576000003</v>
      </c>
      <c r="O663" s="112">
        <f t="shared" si="69"/>
        <v>1371187.6825919999</v>
      </c>
      <c r="P663" s="114">
        <f t="shared" si="70"/>
        <v>4041395.2750080004</v>
      </c>
      <c r="Q663" s="115">
        <f t="shared" si="71"/>
        <v>3637255.7475072006</v>
      </c>
    </row>
    <row r="664" spans="2:17" x14ac:dyDescent="0.25">
      <c r="B664" s="120">
        <v>659</v>
      </c>
      <c r="C664" s="109" t="s">
        <v>6466</v>
      </c>
      <c r="D664" s="109">
        <v>1200131910</v>
      </c>
      <c r="E664" s="108" t="s">
        <v>4928</v>
      </c>
      <c r="F664" s="109">
        <v>2017</v>
      </c>
      <c r="G664" s="110">
        <v>44389</v>
      </c>
      <c r="H664" s="109">
        <f t="shared" si="66"/>
        <v>4</v>
      </c>
      <c r="I664" s="109">
        <v>15</v>
      </c>
      <c r="J664" s="111">
        <f t="shared" si="67"/>
        <v>6.3333333333333325E-2</v>
      </c>
      <c r="K664" s="112">
        <v>2327012.5</v>
      </c>
      <c r="L664" s="112">
        <v>1697975.32</v>
      </c>
      <c r="M664" s="121">
        <v>0.04</v>
      </c>
      <c r="N664" s="112">
        <f t="shared" si="68"/>
        <v>2420093</v>
      </c>
      <c r="O664" s="112">
        <f t="shared" si="69"/>
        <v>613090.22666666657</v>
      </c>
      <c r="P664" s="114">
        <f t="shared" si="70"/>
        <v>1807002.7733333334</v>
      </c>
      <c r="Q664" s="115">
        <f t="shared" si="71"/>
        <v>1626302.496</v>
      </c>
    </row>
    <row r="665" spans="2:17" x14ac:dyDescent="0.25">
      <c r="B665" s="120">
        <v>660</v>
      </c>
      <c r="C665" s="109" t="s">
        <v>6466</v>
      </c>
      <c r="D665" s="109">
        <v>1200131890</v>
      </c>
      <c r="E665" s="108" t="s">
        <v>4929</v>
      </c>
      <c r="F665" s="109">
        <v>2017</v>
      </c>
      <c r="G665" s="110">
        <v>44389</v>
      </c>
      <c r="H665" s="109">
        <f t="shared" si="66"/>
        <v>4</v>
      </c>
      <c r="I665" s="109">
        <v>15</v>
      </c>
      <c r="J665" s="111">
        <f t="shared" si="67"/>
        <v>6.3333333333333325E-2</v>
      </c>
      <c r="K665" s="112">
        <v>1306518</v>
      </c>
      <c r="L665" s="112">
        <v>953340.53</v>
      </c>
      <c r="M665" s="121">
        <v>0.04</v>
      </c>
      <c r="N665" s="112">
        <f t="shared" si="68"/>
        <v>1358778.72</v>
      </c>
      <c r="O665" s="112">
        <f t="shared" si="69"/>
        <v>344223.94239999994</v>
      </c>
      <c r="P665" s="114">
        <f t="shared" si="70"/>
        <v>1014554.7776</v>
      </c>
      <c r="Q665" s="115">
        <f t="shared" si="71"/>
        <v>913099.29983999999</v>
      </c>
    </row>
    <row r="666" spans="2:17" x14ac:dyDescent="0.25">
      <c r="B666" s="120">
        <v>661</v>
      </c>
      <c r="C666" s="109" t="s">
        <v>6466</v>
      </c>
      <c r="D666" s="109">
        <v>1200077930</v>
      </c>
      <c r="E666" s="108" t="s">
        <v>4930</v>
      </c>
      <c r="F666" s="109">
        <v>2017</v>
      </c>
      <c r="G666" s="110">
        <v>44389</v>
      </c>
      <c r="H666" s="109">
        <f t="shared" si="66"/>
        <v>4</v>
      </c>
      <c r="I666" s="109">
        <v>10</v>
      </c>
      <c r="J666" s="111">
        <f t="shared" si="67"/>
        <v>9.5000000000000001E-2</v>
      </c>
      <c r="K666" s="112">
        <v>1293271</v>
      </c>
      <c r="L666" s="112">
        <v>233761.58</v>
      </c>
      <c r="M666" s="113">
        <v>0.06</v>
      </c>
      <c r="N666" s="112">
        <f t="shared" si="68"/>
        <v>1370867.26</v>
      </c>
      <c r="O666" s="112">
        <f t="shared" si="69"/>
        <v>520929.5588</v>
      </c>
      <c r="P666" s="114">
        <f t="shared" si="70"/>
        <v>849937.70120000001</v>
      </c>
      <c r="Q666" s="115">
        <f t="shared" si="71"/>
        <v>764943.93108000001</v>
      </c>
    </row>
    <row r="667" spans="2:17" x14ac:dyDescent="0.25">
      <c r="B667" s="120">
        <v>662</v>
      </c>
      <c r="C667" s="109" t="s">
        <v>6466</v>
      </c>
      <c r="D667" s="109">
        <v>1200136500</v>
      </c>
      <c r="E667" s="108" t="s">
        <v>4931</v>
      </c>
      <c r="F667" s="109">
        <v>2017</v>
      </c>
      <c r="G667" s="110">
        <v>44389</v>
      </c>
      <c r="H667" s="109">
        <f t="shared" si="66"/>
        <v>4</v>
      </c>
      <c r="I667" s="109">
        <v>15</v>
      </c>
      <c r="J667" s="111">
        <f t="shared" si="67"/>
        <v>6.3333333333333325E-2</v>
      </c>
      <c r="K667" s="112">
        <v>1062670.24</v>
      </c>
      <c r="L667" s="112">
        <v>821842.03</v>
      </c>
      <c r="M667" s="121">
        <v>0.04</v>
      </c>
      <c r="N667" s="112">
        <f t="shared" si="68"/>
        <v>1105177.0496</v>
      </c>
      <c r="O667" s="112">
        <f t="shared" si="69"/>
        <v>279978.18589866662</v>
      </c>
      <c r="P667" s="114">
        <f t="shared" si="70"/>
        <v>825198.86370133341</v>
      </c>
      <c r="Q667" s="115">
        <f t="shared" si="71"/>
        <v>742678.97733120003</v>
      </c>
    </row>
    <row r="668" spans="2:17" x14ac:dyDescent="0.25">
      <c r="B668" s="120">
        <v>663</v>
      </c>
      <c r="C668" s="109" t="s">
        <v>6466</v>
      </c>
      <c r="D668" s="109">
        <v>1200132540</v>
      </c>
      <c r="E668" s="108" t="s">
        <v>3929</v>
      </c>
      <c r="F668" s="109">
        <v>2017</v>
      </c>
      <c r="G668" s="110">
        <v>44389</v>
      </c>
      <c r="H668" s="109">
        <f t="shared" si="66"/>
        <v>4</v>
      </c>
      <c r="I668" s="109">
        <v>15</v>
      </c>
      <c r="J668" s="111">
        <f t="shared" si="67"/>
        <v>6.3333333333333325E-2</v>
      </c>
      <c r="K668" s="112">
        <v>1020718</v>
      </c>
      <c r="L668" s="112">
        <v>591337.28</v>
      </c>
      <c r="M668" s="121">
        <v>0.04</v>
      </c>
      <c r="N668" s="112">
        <f t="shared" si="68"/>
        <v>1061546.72</v>
      </c>
      <c r="O668" s="112">
        <f t="shared" si="69"/>
        <v>268925.16906666663</v>
      </c>
      <c r="P668" s="114">
        <f t="shared" si="70"/>
        <v>792621.55093333335</v>
      </c>
      <c r="Q668" s="115">
        <f t="shared" si="71"/>
        <v>713359.39584000001</v>
      </c>
    </row>
    <row r="669" spans="2:17" x14ac:dyDescent="0.25">
      <c r="B669" s="120">
        <v>664</v>
      </c>
      <c r="C669" s="109" t="s">
        <v>6466</v>
      </c>
      <c r="D669" s="109">
        <v>1200128290</v>
      </c>
      <c r="E669" s="108" t="s">
        <v>4932</v>
      </c>
      <c r="F669" s="109">
        <v>2017</v>
      </c>
      <c r="G669" s="110">
        <v>44389</v>
      </c>
      <c r="H669" s="109">
        <f t="shared" si="66"/>
        <v>4</v>
      </c>
      <c r="I669" s="109">
        <v>15</v>
      </c>
      <c r="J669" s="111">
        <f t="shared" si="67"/>
        <v>6.3333333333333325E-2</v>
      </c>
      <c r="K669" s="112">
        <v>720000</v>
      </c>
      <c r="L669" s="112">
        <v>516164.38</v>
      </c>
      <c r="M669" s="121">
        <v>0.04</v>
      </c>
      <c r="N669" s="112">
        <f t="shared" si="68"/>
        <v>748800</v>
      </c>
      <c r="O669" s="112">
        <f t="shared" si="69"/>
        <v>189695.99999999997</v>
      </c>
      <c r="P669" s="114">
        <f t="shared" si="70"/>
        <v>559104</v>
      </c>
      <c r="Q669" s="115">
        <f t="shared" si="71"/>
        <v>503193.60000000003</v>
      </c>
    </row>
    <row r="670" spans="2:17" x14ac:dyDescent="0.25">
      <c r="B670" s="120">
        <v>665</v>
      </c>
      <c r="C670" s="109" t="s">
        <v>6466</v>
      </c>
      <c r="D670" s="109">
        <v>1200131990</v>
      </c>
      <c r="E670" s="108" t="s">
        <v>4933</v>
      </c>
      <c r="F670" s="109">
        <v>2017</v>
      </c>
      <c r="G670" s="110">
        <v>44389</v>
      </c>
      <c r="H670" s="109">
        <f t="shared" si="66"/>
        <v>4</v>
      </c>
      <c r="I670" s="109">
        <v>15</v>
      </c>
      <c r="J670" s="111">
        <f t="shared" si="67"/>
        <v>6.3333333333333325E-2</v>
      </c>
      <c r="K670" s="112">
        <v>628005.64</v>
      </c>
      <c r="L670" s="112">
        <v>458243.39</v>
      </c>
      <c r="M670" s="121">
        <v>0.04</v>
      </c>
      <c r="N670" s="112">
        <f t="shared" si="68"/>
        <v>653125.86560000002</v>
      </c>
      <c r="O670" s="112">
        <f t="shared" si="69"/>
        <v>165458.55261866664</v>
      </c>
      <c r="P670" s="114">
        <f t="shared" si="70"/>
        <v>487667.31298133335</v>
      </c>
      <c r="Q670" s="115">
        <f t="shared" si="71"/>
        <v>438900.58168320003</v>
      </c>
    </row>
    <row r="671" spans="2:17" x14ac:dyDescent="0.25">
      <c r="B671" s="120">
        <v>666</v>
      </c>
      <c r="C671" s="109" t="s">
        <v>6466</v>
      </c>
      <c r="D671" s="109">
        <v>1200131920</v>
      </c>
      <c r="E671" s="108" t="s">
        <v>4934</v>
      </c>
      <c r="F671" s="109">
        <v>2017</v>
      </c>
      <c r="G671" s="110">
        <v>44389</v>
      </c>
      <c r="H671" s="109">
        <f t="shared" si="66"/>
        <v>4</v>
      </c>
      <c r="I671" s="109">
        <v>15</v>
      </c>
      <c r="J671" s="111">
        <f t="shared" si="67"/>
        <v>6.3333333333333325E-2</v>
      </c>
      <c r="K671" s="112">
        <v>468512.5</v>
      </c>
      <c r="L671" s="112">
        <v>341864.36</v>
      </c>
      <c r="M671" s="121">
        <v>0.04</v>
      </c>
      <c r="N671" s="112">
        <f t="shared" si="68"/>
        <v>487253</v>
      </c>
      <c r="O671" s="112">
        <f t="shared" si="69"/>
        <v>123437.42666666665</v>
      </c>
      <c r="P671" s="114">
        <f t="shared" si="70"/>
        <v>363815.57333333336</v>
      </c>
      <c r="Q671" s="115">
        <f t="shared" si="71"/>
        <v>327434.01600000006</v>
      </c>
    </row>
    <row r="672" spans="2:17" x14ac:dyDescent="0.25">
      <c r="B672" s="120">
        <v>667</v>
      </c>
      <c r="C672" s="109" t="s">
        <v>6466</v>
      </c>
      <c r="D672" s="109">
        <v>1200123790</v>
      </c>
      <c r="E672" s="108" t="s">
        <v>4935</v>
      </c>
      <c r="F672" s="109">
        <v>2017</v>
      </c>
      <c r="G672" s="110">
        <v>44389</v>
      </c>
      <c r="H672" s="109">
        <f t="shared" si="66"/>
        <v>4</v>
      </c>
      <c r="I672" s="109">
        <v>15</v>
      </c>
      <c r="J672" s="111">
        <f t="shared" si="67"/>
        <v>6.3333333333333325E-2</v>
      </c>
      <c r="K672" s="112">
        <v>321104.25</v>
      </c>
      <c r="L672" s="112">
        <v>233247.79</v>
      </c>
      <c r="M672" s="121">
        <v>0.02</v>
      </c>
      <c r="N672" s="112">
        <f t="shared" si="68"/>
        <v>327526.33500000002</v>
      </c>
      <c r="O672" s="112">
        <f t="shared" si="69"/>
        <v>82973.338199999998</v>
      </c>
      <c r="P672" s="114">
        <f t="shared" si="70"/>
        <v>244552.99680000002</v>
      </c>
      <c r="Q672" s="115">
        <f t="shared" si="71"/>
        <v>220097.69712000003</v>
      </c>
    </row>
    <row r="673" spans="2:17" x14ac:dyDescent="0.25">
      <c r="B673" s="120">
        <v>668</v>
      </c>
      <c r="C673" s="109" t="s">
        <v>6466</v>
      </c>
      <c r="D673" s="109">
        <v>1200131940</v>
      </c>
      <c r="E673" s="108" t="s">
        <v>4936</v>
      </c>
      <c r="F673" s="109">
        <v>2017</v>
      </c>
      <c r="G673" s="110">
        <v>44389</v>
      </c>
      <c r="H673" s="109">
        <f t="shared" si="66"/>
        <v>4</v>
      </c>
      <c r="I673" s="109">
        <v>15</v>
      </c>
      <c r="J673" s="111">
        <f t="shared" si="67"/>
        <v>6.3333333333333325E-2</v>
      </c>
      <c r="K673" s="112">
        <v>318795.75</v>
      </c>
      <c r="L673" s="112">
        <v>232619</v>
      </c>
      <c r="M673" s="121">
        <v>0.04</v>
      </c>
      <c r="N673" s="112">
        <f t="shared" si="68"/>
        <v>331547.58</v>
      </c>
      <c r="O673" s="112">
        <f t="shared" si="69"/>
        <v>83992.053599999999</v>
      </c>
      <c r="P673" s="114">
        <f t="shared" si="70"/>
        <v>247555.52640000003</v>
      </c>
      <c r="Q673" s="115">
        <f t="shared" si="71"/>
        <v>222799.97376000002</v>
      </c>
    </row>
    <row r="674" spans="2:17" x14ac:dyDescent="0.25">
      <c r="B674" s="120">
        <v>669</v>
      </c>
      <c r="C674" s="109" t="s">
        <v>6466</v>
      </c>
      <c r="D674" s="109">
        <v>1200123780</v>
      </c>
      <c r="E674" s="108" t="s">
        <v>4935</v>
      </c>
      <c r="F674" s="109">
        <v>2017</v>
      </c>
      <c r="G674" s="110">
        <v>44389</v>
      </c>
      <c r="H674" s="109">
        <f t="shared" si="66"/>
        <v>4</v>
      </c>
      <c r="I674" s="109">
        <v>15</v>
      </c>
      <c r="J674" s="111">
        <f t="shared" si="67"/>
        <v>6.3333333333333325E-2</v>
      </c>
      <c r="K674" s="112">
        <v>275181.75</v>
      </c>
      <c r="L674" s="112">
        <v>199890.01</v>
      </c>
      <c r="M674" s="121">
        <v>0.02</v>
      </c>
      <c r="N674" s="112">
        <f t="shared" si="68"/>
        <v>280685.38500000001</v>
      </c>
      <c r="O674" s="112">
        <f t="shared" si="69"/>
        <v>71106.964199999988</v>
      </c>
      <c r="P674" s="114">
        <f t="shared" si="70"/>
        <v>209578.42080000002</v>
      </c>
      <c r="Q674" s="115">
        <f t="shared" si="71"/>
        <v>188620.57872000002</v>
      </c>
    </row>
    <row r="675" spans="2:17" x14ac:dyDescent="0.25">
      <c r="B675" s="120">
        <v>670</v>
      </c>
      <c r="C675" s="109" t="s">
        <v>6466</v>
      </c>
      <c r="D675" s="109">
        <v>1200123760</v>
      </c>
      <c r="E675" s="108" t="s">
        <v>4935</v>
      </c>
      <c r="F675" s="109">
        <v>2017</v>
      </c>
      <c r="G675" s="110">
        <v>44389</v>
      </c>
      <c r="H675" s="109">
        <f t="shared" si="66"/>
        <v>4</v>
      </c>
      <c r="I675" s="109">
        <v>15</v>
      </c>
      <c r="J675" s="111">
        <f t="shared" si="67"/>
        <v>6.3333333333333325E-2</v>
      </c>
      <c r="K675" s="112">
        <v>275181.75</v>
      </c>
      <c r="L675" s="112">
        <v>199890.01</v>
      </c>
      <c r="M675" s="121">
        <v>0.02</v>
      </c>
      <c r="N675" s="112">
        <f t="shared" si="68"/>
        <v>280685.38500000001</v>
      </c>
      <c r="O675" s="112">
        <f t="shared" si="69"/>
        <v>71106.964199999988</v>
      </c>
      <c r="P675" s="114">
        <f t="shared" si="70"/>
        <v>209578.42080000002</v>
      </c>
      <c r="Q675" s="115">
        <f t="shared" si="71"/>
        <v>188620.57872000002</v>
      </c>
    </row>
    <row r="676" spans="2:17" x14ac:dyDescent="0.25">
      <c r="B676" s="120">
        <v>671</v>
      </c>
      <c r="C676" s="109" t="s">
        <v>6466</v>
      </c>
      <c r="D676" s="109">
        <v>1200123750</v>
      </c>
      <c r="E676" s="108" t="s">
        <v>4935</v>
      </c>
      <c r="F676" s="109">
        <v>2017</v>
      </c>
      <c r="G676" s="110">
        <v>44389</v>
      </c>
      <c r="H676" s="109">
        <f t="shared" si="66"/>
        <v>4</v>
      </c>
      <c r="I676" s="109">
        <v>15</v>
      </c>
      <c r="J676" s="111">
        <f t="shared" si="67"/>
        <v>6.3333333333333325E-2</v>
      </c>
      <c r="K676" s="112">
        <v>275181.75</v>
      </c>
      <c r="L676" s="112">
        <v>199890.01</v>
      </c>
      <c r="M676" s="121">
        <v>0.02</v>
      </c>
      <c r="N676" s="112">
        <f t="shared" si="68"/>
        <v>280685.38500000001</v>
      </c>
      <c r="O676" s="112">
        <f t="shared" si="69"/>
        <v>71106.964199999988</v>
      </c>
      <c r="P676" s="114">
        <f t="shared" si="70"/>
        <v>209578.42080000002</v>
      </c>
      <c r="Q676" s="115">
        <f t="shared" si="71"/>
        <v>188620.57872000002</v>
      </c>
    </row>
    <row r="677" spans="2:17" x14ac:dyDescent="0.25">
      <c r="B677" s="120">
        <v>672</v>
      </c>
      <c r="C677" s="109" t="s">
        <v>6466</v>
      </c>
      <c r="D677" s="109">
        <v>1200123770</v>
      </c>
      <c r="E677" s="108" t="s">
        <v>4935</v>
      </c>
      <c r="F677" s="109">
        <v>2017</v>
      </c>
      <c r="G677" s="110">
        <v>44389</v>
      </c>
      <c r="H677" s="109">
        <f t="shared" si="66"/>
        <v>4</v>
      </c>
      <c r="I677" s="109">
        <v>15</v>
      </c>
      <c r="J677" s="111">
        <f t="shared" si="67"/>
        <v>6.3333333333333325E-2</v>
      </c>
      <c r="K677" s="112">
        <v>275181.75</v>
      </c>
      <c r="L677" s="112">
        <v>199890.01</v>
      </c>
      <c r="M677" s="121">
        <v>0.02</v>
      </c>
      <c r="N677" s="112">
        <f t="shared" si="68"/>
        <v>280685.38500000001</v>
      </c>
      <c r="O677" s="112">
        <f t="shared" si="69"/>
        <v>71106.964199999988</v>
      </c>
      <c r="P677" s="114">
        <f t="shared" si="70"/>
        <v>209578.42080000002</v>
      </c>
      <c r="Q677" s="115">
        <f t="shared" si="71"/>
        <v>188620.57872000002</v>
      </c>
    </row>
    <row r="678" spans="2:17" x14ac:dyDescent="0.25">
      <c r="B678" s="120">
        <v>673</v>
      </c>
      <c r="C678" s="109" t="s">
        <v>6466</v>
      </c>
      <c r="D678" s="109">
        <v>1200131950</v>
      </c>
      <c r="E678" s="108" t="s">
        <v>4937</v>
      </c>
      <c r="F678" s="109">
        <v>2017</v>
      </c>
      <c r="G678" s="110">
        <v>44389</v>
      </c>
      <c r="H678" s="109">
        <f t="shared" si="66"/>
        <v>4</v>
      </c>
      <c r="I678" s="109">
        <v>15</v>
      </c>
      <c r="J678" s="111">
        <f t="shared" si="67"/>
        <v>6.3333333333333325E-2</v>
      </c>
      <c r="K678" s="112">
        <v>238000</v>
      </c>
      <c r="L678" s="112">
        <v>173663.91</v>
      </c>
      <c r="M678" s="121">
        <v>0.02</v>
      </c>
      <c r="N678" s="112">
        <f t="shared" si="68"/>
        <v>242760</v>
      </c>
      <c r="O678" s="112">
        <f t="shared" si="69"/>
        <v>61499.19999999999</v>
      </c>
      <c r="P678" s="114">
        <f t="shared" si="70"/>
        <v>181260.80000000002</v>
      </c>
      <c r="Q678" s="115">
        <f t="shared" si="71"/>
        <v>163134.72000000003</v>
      </c>
    </row>
    <row r="679" spans="2:17" x14ac:dyDescent="0.25">
      <c r="B679" s="120">
        <v>674</v>
      </c>
      <c r="C679" s="109" t="s">
        <v>6466</v>
      </c>
      <c r="D679" s="109">
        <v>1200131960</v>
      </c>
      <c r="E679" s="108" t="s">
        <v>4938</v>
      </c>
      <c r="F679" s="109">
        <v>2017</v>
      </c>
      <c r="G679" s="110">
        <v>44389</v>
      </c>
      <c r="H679" s="109">
        <f t="shared" si="66"/>
        <v>4</v>
      </c>
      <c r="I679" s="109">
        <v>15</v>
      </c>
      <c r="J679" s="111">
        <f t="shared" si="67"/>
        <v>6.3333333333333325E-2</v>
      </c>
      <c r="K679" s="112">
        <v>236400</v>
      </c>
      <c r="L679" s="112">
        <v>172496.44</v>
      </c>
      <c r="M679" s="121">
        <v>0.02</v>
      </c>
      <c r="N679" s="112">
        <f t="shared" si="68"/>
        <v>241128</v>
      </c>
      <c r="O679" s="112">
        <f t="shared" si="69"/>
        <v>61085.759999999995</v>
      </c>
      <c r="P679" s="114">
        <f t="shared" si="70"/>
        <v>180042.23999999999</v>
      </c>
      <c r="Q679" s="115">
        <f t="shared" si="71"/>
        <v>162038.016</v>
      </c>
    </row>
    <row r="680" spans="2:17" x14ac:dyDescent="0.25">
      <c r="B680" s="120">
        <v>675</v>
      </c>
      <c r="C680" s="109" t="s">
        <v>6466</v>
      </c>
      <c r="D680" s="109">
        <v>1200131980</v>
      </c>
      <c r="E680" s="108" t="s">
        <v>4939</v>
      </c>
      <c r="F680" s="109">
        <v>2017</v>
      </c>
      <c r="G680" s="110">
        <v>44389</v>
      </c>
      <c r="H680" s="109">
        <f t="shared" si="66"/>
        <v>4</v>
      </c>
      <c r="I680" s="109">
        <v>15</v>
      </c>
      <c r="J680" s="111">
        <f t="shared" si="67"/>
        <v>6.3333333333333325E-2</v>
      </c>
      <c r="K680" s="112">
        <v>220984</v>
      </c>
      <c r="L680" s="112">
        <v>161247.67999999999</v>
      </c>
      <c r="M680" s="121">
        <v>0.04</v>
      </c>
      <c r="N680" s="112">
        <f t="shared" si="68"/>
        <v>229823.36000000002</v>
      </c>
      <c r="O680" s="112">
        <f t="shared" si="69"/>
        <v>58221.917866666663</v>
      </c>
      <c r="P680" s="114">
        <f t="shared" si="70"/>
        <v>171601.44213333336</v>
      </c>
      <c r="Q680" s="115">
        <f t="shared" si="71"/>
        <v>154441.29792000004</v>
      </c>
    </row>
    <row r="681" spans="2:17" x14ac:dyDescent="0.25">
      <c r="B681" s="120">
        <v>676</v>
      </c>
      <c r="C681" s="109" t="s">
        <v>6466</v>
      </c>
      <c r="D681" s="109">
        <v>1200125570</v>
      </c>
      <c r="E681" s="108" t="s">
        <v>949</v>
      </c>
      <c r="F681" s="109">
        <v>2017</v>
      </c>
      <c r="G681" s="110">
        <v>44389</v>
      </c>
      <c r="H681" s="109">
        <f t="shared" si="66"/>
        <v>4</v>
      </c>
      <c r="I681" s="109">
        <v>15</v>
      </c>
      <c r="J681" s="111">
        <f t="shared" si="67"/>
        <v>6.3333333333333325E-2</v>
      </c>
      <c r="K681" s="112">
        <v>149221</v>
      </c>
      <c r="L681" s="112">
        <v>106348.92</v>
      </c>
      <c r="M681" s="121">
        <v>0.04</v>
      </c>
      <c r="N681" s="112">
        <f t="shared" si="68"/>
        <v>155189.84</v>
      </c>
      <c r="O681" s="112">
        <f t="shared" si="69"/>
        <v>39314.759466666663</v>
      </c>
      <c r="P681" s="114">
        <f t="shared" si="70"/>
        <v>115875.08053333333</v>
      </c>
      <c r="Q681" s="115">
        <f t="shared" si="71"/>
        <v>104287.57248</v>
      </c>
    </row>
    <row r="682" spans="2:17" x14ac:dyDescent="0.25">
      <c r="B682" s="120">
        <v>677</v>
      </c>
      <c r="C682" s="109" t="s">
        <v>6466</v>
      </c>
      <c r="D682" s="109">
        <v>1200131930</v>
      </c>
      <c r="E682" s="108" t="s">
        <v>4940</v>
      </c>
      <c r="F682" s="109">
        <v>2017</v>
      </c>
      <c r="G682" s="110">
        <v>44389</v>
      </c>
      <c r="H682" s="109">
        <f t="shared" si="66"/>
        <v>4</v>
      </c>
      <c r="I682" s="109">
        <v>15</v>
      </c>
      <c r="J682" s="111">
        <f t="shared" si="67"/>
        <v>6.3333333333333325E-2</v>
      </c>
      <c r="K682" s="112">
        <v>113252</v>
      </c>
      <c r="L682" s="112">
        <v>82637.78</v>
      </c>
      <c r="M682" s="121">
        <v>0.04</v>
      </c>
      <c r="N682" s="112">
        <f t="shared" si="68"/>
        <v>117782.08</v>
      </c>
      <c r="O682" s="112">
        <f t="shared" si="69"/>
        <v>29838.126933333329</v>
      </c>
      <c r="P682" s="114">
        <f t="shared" si="70"/>
        <v>87943.953066666669</v>
      </c>
      <c r="Q682" s="115">
        <f t="shared" si="71"/>
        <v>79149.557760000011</v>
      </c>
    </row>
    <row r="683" spans="2:17" x14ac:dyDescent="0.25">
      <c r="B683" s="120">
        <v>678</v>
      </c>
      <c r="C683" s="109" t="s">
        <v>6466</v>
      </c>
      <c r="D683" s="109">
        <v>1200131970</v>
      </c>
      <c r="E683" s="108" t="s">
        <v>4941</v>
      </c>
      <c r="F683" s="109">
        <v>2017</v>
      </c>
      <c r="G683" s="110">
        <v>44389</v>
      </c>
      <c r="H683" s="109">
        <f t="shared" si="66"/>
        <v>4</v>
      </c>
      <c r="I683" s="109">
        <v>15</v>
      </c>
      <c r="J683" s="111">
        <f t="shared" si="67"/>
        <v>6.3333333333333325E-2</v>
      </c>
      <c r="K683" s="112">
        <v>56810</v>
      </c>
      <c r="L683" s="112">
        <v>41453.160000000003</v>
      </c>
      <c r="M683" s="121">
        <v>0.02</v>
      </c>
      <c r="N683" s="112">
        <f t="shared" si="68"/>
        <v>57946.200000000004</v>
      </c>
      <c r="O683" s="112">
        <f t="shared" si="69"/>
        <v>14679.704</v>
      </c>
      <c r="P683" s="114">
        <f t="shared" si="70"/>
        <v>43266.496000000006</v>
      </c>
      <c r="Q683" s="115">
        <f t="shared" si="71"/>
        <v>38939.846400000009</v>
      </c>
    </row>
    <row r="684" spans="2:17" x14ac:dyDescent="0.25">
      <c r="B684" s="120">
        <v>679</v>
      </c>
      <c r="C684" s="109" t="s">
        <v>6466</v>
      </c>
      <c r="D684" s="109">
        <v>1200132000</v>
      </c>
      <c r="E684" s="108" t="s">
        <v>4942</v>
      </c>
      <c r="F684" s="109">
        <v>2017</v>
      </c>
      <c r="G684" s="110">
        <v>44389</v>
      </c>
      <c r="H684" s="109">
        <f t="shared" si="66"/>
        <v>4</v>
      </c>
      <c r="I684" s="109">
        <v>15</v>
      </c>
      <c r="J684" s="111">
        <f t="shared" si="67"/>
        <v>6.3333333333333325E-2</v>
      </c>
      <c r="K684" s="112">
        <v>44454.5</v>
      </c>
      <c r="L684" s="112">
        <v>32437.59</v>
      </c>
      <c r="M684" s="121">
        <v>0.04</v>
      </c>
      <c r="N684" s="112">
        <f t="shared" si="68"/>
        <v>46232.68</v>
      </c>
      <c r="O684" s="112">
        <f t="shared" si="69"/>
        <v>11712.278933333331</v>
      </c>
      <c r="P684" s="114">
        <f t="shared" si="70"/>
        <v>34520.401066666673</v>
      </c>
      <c r="Q684" s="115">
        <f t="shared" si="71"/>
        <v>31068.360960000005</v>
      </c>
    </row>
    <row r="685" spans="2:17" x14ac:dyDescent="0.25">
      <c r="B685" s="120">
        <v>680</v>
      </c>
      <c r="C685" s="109" t="s">
        <v>6466</v>
      </c>
      <c r="D685" s="109">
        <v>1200141950</v>
      </c>
      <c r="E685" s="108" t="s">
        <v>4943</v>
      </c>
      <c r="F685" s="109">
        <v>2018</v>
      </c>
      <c r="G685" s="110">
        <v>44389</v>
      </c>
      <c r="H685" s="109">
        <f t="shared" si="66"/>
        <v>3</v>
      </c>
      <c r="I685" s="109">
        <v>15</v>
      </c>
      <c r="J685" s="111">
        <f t="shared" si="67"/>
        <v>6.3333333333333325E-2</v>
      </c>
      <c r="K685" s="112">
        <v>46585327.039999999</v>
      </c>
      <c r="L685" s="112">
        <v>37268261.619999997</v>
      </c>
      <c r="M685" s="121">
        <v>0.02</v>
      </c>
      <c r="N685" s="112">
        <f t="shared" si="68"/>
        <v>47517033.580799997</v>
      </c>
      <c r="O685" s="112">
        <f t="shared" si="69"/>
        <v>9028236.3803519979</v>
      </c>
      <c r="P685" s="114">
        <f t="shared" si="70"/>
        <v>38488797.200447999</v>
      </c>
      <c r="Q685" s="115">
        <f t="shared" si="71"/>
        <v>34639917.4804032</v>
      </c>
    </row>
    <row r="686" spans="2:17" x14ac:dyDescent="0.25">
      <c r="B686" s="120">
        <v>681</v>
      </c>
      <c r="C686" s="109" t="s">
        <v>6466</v>
      </c>
      <c r="D686" s="109">
        <v>1200141940</v>
      </c>
      <c r="E686" s="108" t="s">
        <v>4944</v>
      </c>
      <c r="F686" s="109">
        <v>2018</v>
      </c>
      <c r="G686" s="110">
        <v>44389</v>
      </c>
      <c r="H686" s="109">
        <f t="shared" si="66"/>
        <v>3</v>
      </c>
      <c r="I686" s="109">
        <v>15</v>
      </c>
      <c r="J686" s="111">
        <f t="shared" si="67"/>
        <v>6.3333333333333325E-2</v>
      </c>
      <c r="K686" s="112">
        <v>2347467.16</v>
      </c>
      <c r="L686" s="112">
        <v>1877973.73</v>
      </c>
      <c r="M686" s="121">
        <v>0.09</v>
      </c>
      <c r="N686" s="112">
        <f t="shared" si="68"/>
        <v>2558739.2044000002</v>
      </c>
      <c r="O686" s="112">
        <f t="shared" si="69"/>
        <v>486160.44883599994</v>
      </c>
      <c r="P686" s="114">
        <f t="shared" si="70"/>
        <v>2072578.7555640002</v>
      </c>
      <c r="Q686" s="115">
        <f t="shared" si="71"/>
        <v>1865320.8800076002</v>
      </c>
    </row>
    <row r="687" spans="2:17" x14ac:dyDescent="0.25">
      <c r="B687" s="120">
        <v>682</v>
      </c>
      <c r="C687" s="109" t="s">
        <v>6466</v>
      </c>
      <c r="D687" s="109">
        <v>1200141400</v>
      </c>
      <c r="E687" s="108" t="s">
        <v>4890</v>
      </c>
      <c r="F687" s="109">
        <v>2018</v>
      </c>
      <c r="G687" s="110">
        <v>44389</v>
      </c>
      <c r="H687" s="109">
        <f t="shared" si="66"/>
        <v>3</v>
      </c>
      <c r="I687" s="109">
        <v>15</v>
      </c>
      <c r="J687" s="111">
        <f t="shared" si="67"/>
        <v>6.3333333333333325E-2</v>
      </c>
      <c r="K687" s="112">
        <v>625007</v>
      </c>
      <c r="L687" s="112">
        <v>517336.35</v>
      </c>
      <c r="M687" s="121">
        <v>0.02</v>
      </c>
      <c r="N687" s="112">
        <f t="shared" si="68"/>
        <v>637507.14</v>
      </c>
      <c r="O687" s="112">
        <f t="shared" si="69"/>
        <v>121126.35659999998</v>
      </c>
      <c r="P687" s="114">
        <f t="shared" si="70"/>
        <v>516380.78340000001</v>
      </c>
      <c r="Q687" s="115">
        <f t="shared" si="71"/>
        <v>464742.70506000001</v>
      </c>
    </row>
    <row r="688" spans="2:17" x14ac:dyDescent="0.25">
      <c r="B688" s="120">
        <v>683</v>
      </c>
      <c r="C688" s="109" t="s">
        <v>6466</v>
      </c>
      <c r="D688" s="109">
        <v>1200142580</v>
      </c>
      <c r="E688" s="108" t="s">
        <v>4043</v>
      </c>
      <c r="F688" s="109">
        <v>2018</v>
      </c>
      <c r="G688" s="110">
        <v>44389</v>
      </c>
      <c r="H688" s="109">
        <f t="shared" si="66"/>
        <v>3</v>
      </c>
      <c r="I688" s="109">
        <v>15</v>
      </c>
      <c r="J688" s="111">
        <f t="shared" si="67"/>
        <v>6.3333333333333325E-2</v>
      </c>
      <c r="K688" s="112">
        <v>564305</v>
      </c>
      <c r="L688" s="112">
        <v>461235.62</v>
      </c>
      <c r="M688" s="121">
        <v>0.02</v>
      </c>
      <c r="N688" s="112">
        <f t="shared" si="68"/>
        <v>575591.1</v>
      </c>
      <c r="O688" s="112">
        <f t="shared" si="69"/>
        <v>109362.30899999998</v>
      </c>
      <c r="P688" s="114">
        <f t="shared" si="70"/>
        <v>466228.79099999997</v>
      </c>
      <c r="Q688" s="115">
        <f t="shared" si="71"/>
        <v>419605.91190000001</v>
      </c>
    </row>
    <row r="689" spans="2:17" x14ac:dyDescent="0.25">
      <c r="B689" s="120">
        <v>684</v>
      </c>
      <c r="C689" s="109" t="s">
        <v>6466</v>
      </c>
      <c r="D689" s="109">
        <v>1200140880</v>
      </c>
      <c r="E689" s="108" t="s">
        <v>4945</v>
      </c>
      <c r="F689" s="109">
        <v>2018</v>
      </c>
      <c r="G689" s="110">
        <v>44389</v>
      </c>
      <c r="H689" s="109">
        <f t="shared" si="66"/>
        <v>3</v>
      </c>
      <c r="I689" s="109">
        <v>15</v>
      </c>
      <c r="J689" s="111">
        <f t="shared" si="67"/>
        <v>6.3333333333333325E-2</v>
      </c>
      <c r="K689" s="112">
        <v>406404</v>
      </c>
      <c r="L689" s="112">
        <v>331284.21000000002</v>
      </c>
      <c r="M689" s="121">
        <v>0.02</v>
      </c>
      <c r="N689" s="112">
        <f t="shared" si="68"/>
        <v>414532.08</v>
      </c>
      <c r="O689" s="112">
        <f t="shared" si="69"/>
        <v>78761.095199999996</v>
      </c>
      <c r="P689" s="114">
        <f t="shared" si="70"/>
        <v>335770.98480000003</v>
      </c>
      <c r="Q689" s="115">
        <f t="shared" si="71"/>
        <v>302193.88632000005</v>
      </c>
    </row>
    <row r="690" spans="2:17" x14ac:dyDescent="0.25">
      <c r="B690" s="120">
        <v>685</v>
      </c>
      <c r="C690" s="109" t="s">
        <v>6466</v>
      </c>
      <c r="D690" s="109">
        <v>1200140890</v>
      </c>
      <c r="E690" s="108" t="s">
        <v>4946</v>
      </c>
      <c r="F690" s="109">
        <v>2018</v>
      </c>
      <c r="G690" s="110">
        <v>44389</v>
      </c>
      <c r="H690" s="109">
        <f t="shared" si="66"/>
        <v>3</v>
      </c>
      <c r="I690" s="109">
        <v>15</v>
      </c>
      <c r="J690" s="111">
        <f t="shared" si="67"/>
        <v>6.3333333333333325E-2</v>
      </c>
      <c r="K690" s="112">
        <v>340710</v>
      </c>
      <c r="L690" s="112">
        <v>277733.12</v>
      </c>
      <c r="M690" s="121">
        <v>0.02</v>
      </c>
      <c r="N690" s="112">
        <f t="shared" si="68"/>
        <v>347524.2</v>
      </c>
      <c r="O690" s="112">
        <f t="shared" si="69"/>
        <v>66029.597999999998</v>
      </c>
      <c r="P690" s="114">
        <f t="shared" si="70"/>
        <v>281494.60200000001</v>
      </c>
      <c r="Q690" s="115">
        <f t="shared" si="71"/>
        <v>253345.14180000001</v>
      </c>
    </row>
    <row r="691" spans="2:17" x14ac:dyDescent="0.25">
      <c r="B691" s="120">
        <v>686</v>
      </c>
      <c r="C691" s="109" t="s">
        <v>6466</v>
      </c>
      <c r="D691" s="109">
        <v>1200142590</v>
      </c>
      <c r="E691" s="108" t="s">
        <v>4947</v>
      </c>
      <c r="F691" s="109">
        <v>2018</v>
      </c>
      <c r="G691" s="110">
        <v>44389</v>
      </c>
      <c r="H691" s="109">
        <f t="shared" si="66"/>
        <v>3</v>
      </c>
      <c r="I691" s="109">
        <v>15</v>
      </c>
      <c r="J691" s="111">
        <f t="shared" si="67"/>
        <v>6.3333333333333325E-2</v>
      </c>
      <c r="K691" s="112">
        <v>134645</v>
      </c>
      <c r="L691" s="112">
        <v>110052.32</v>
      </c>
      <c r="M691" s="121">
        <v>7.0000000000000007E-2</v>
      </c>
      <c r="N691" s="112">
        <f t="shared" si="68"/>
        <v>144070.15</v>
      </c>
      <c r="O691" s="112">
        <f t="shared" si="69"/>
        <v>27373.328499999996</v>
      </c>
      <c r="P691" s="114">
        <f t="shared" si="70"/>
        <v>116696.82149999999</v>
      </c>
      <c r="Q691" s="115">
        <f t="shared" si="71"/>
        <v>105027.13935</v>
      </c>
    </row>
    <row r="692" spans="2:17" x14ac:dyDescent="0.25">
      <c r="B692" s="120">
        <v>687</v>
      </c>
      <c r="C692" s="109" t="s">
        <v>6466</v>
      </c>
      <c r="D692" s="109">
        <v>1200139900</v>
      </c>
      <c r="E692" s="108" t="s">
        <v>4948</v>
      </c>
      <c r="F692" s="109">
        <v>2018</v>
      </c>
      <c r="G692" s="110">
        <v>44389</v>
      </c>
      <c r="H692" s="109">
        <f t="shared" si="66"/>
        <v>3</v>
      </c>
      <c r="I692" s="109">
        <v>15</v>
      </c>
      <c r="J692" s="111">
        <f t="shared" si="67"/>
        <v>6.3333333333333325E-2</v>
      </c>
      <c r="K692" s="112">
        <v>14110</v>
      </c>
      <c r="L692" s="112">
        <v>11187.48</v>
      </c>
      <c r="M692" s="121">
        <v>0.02</v>
      </c>
      <c r="N692" s="112">
        <f t="shared" si="68"/>
        <v>14392.2</v>
      </c>
      <c r="O692" s="112">
        <f t="shared" si="69"/>
        <v>2734.5179999999996</v>
      </c>
      <c r="P692" s="114">
        <f t="shared" si="70"/>
        <v>11657.682000000001</v>
      </c>
      <c r="Q692" s="115">
        <f t="shared" si="71"/>
        <v>10491.9138</v>
      </c>
    </row>
    <row r="693" spans="2:17" x14ac:dyDescent="0.25">
      <c r="B693" s="120">
        <v>688</v>
      </c>
      <c r="C693" s="109" t="s">
        <v>6466</v>
      </c>
      <c r="D693" s="109">
        <v>1200161330</v>
      </c>
      <c r="E693" s="108" t="s">
        <v>4949</v>
      </c>
      <c r="F693" s="109">
        <v>2019</v>
      </c>
      <c r="G693" s="110">
        <v>44389</v>
      </c>
      <c r="H693" s="109">
        <f t="shared" si="66"/>
        <v>2</v>
      </c>
      <c r="I693" s="109">
        <v>15</v>
      </c>
      <c r="J693" s="111">
        <f t="shared" si="67"/>
        <v>6.3333333333333325E-2</v>
      </c>
      <c r="K693" s="112">
        <v>5224571.9800000004</v>
      </c>
      <c r="L693" s="112">
        <v>4673406.17</v>
      </c>
      <c r="M693" s="121">
        <v>0</v>
      </c>
      <c r="N693" s="112">
        <f t="shared" si="68"/>
        <v>5224571.9800000004</v>
      </c>
      <c r="O693" s="112">
        <f t="shared" si="69"/>
        <v>661779.11746666662</v>
      </c>
      <c r="P693" s="114">
        <f t="shared" si="70"/>
        <v>4562792.8625333337</v>
      </c>
      <c r="Q693" s="115">
        <f t="shared" si="71"/>
        <v>4106513.5762800006</v>
      </c>
    </row>
    <row r="694" spans="2:17" x14ac:dyDescent="0.25">
      <c r="B694" s="120">
        <v>689</v>
      </c>
      <c r="C694" s="109" t="s">
        <v>6466</v>
      </c>
      <c r="D694" s="109">
        <v>1200161310</v>
      </c>
      <c r="E694" s="108" t="s">
        <v>4950</v>
      </c>
      <c r="F694" s="109">
        <v>2019</v>
      </c>
      <c r="G694" s="110">
        <v>44389</v>
      </c>
      <c r="H694" s="109">
        <f t="shared" si="66"/>
        <v>2</v>
      </c>
      <c r="I694" s="109">
        <v>15</v>
      </c>
      <c r="J694" s="111">
        <f t="shared" si="67"/>
        <v>6.3333333333333325E-2</v>
      </c>
      <c r="K694" s="112">
        <v>4258652.09</v>
      </c>
      <c r="L694" s="112">
        <v>3809385.91</v>
      </c>
      <c r="M694" s="121">
        <v>0</v>
      </c>
      <c r="N694" s="112">
        <f t="shared" si="68"/>
        <v>4258652.09</v>
      </c>
      <c r="O694" s="112">
        <f t="shared" si="69"/>
        <v>539429.26473333326</v>
      </c>
      <c r="P694" s="114">
        <f t="shared" si="70"/>
        <v>3719222.8252666667</v>
      </c>
      <c r="Q694" s="115">
        <f t="shared" si="71"/>
        <v>3347300.5427399999</v>
      </c>
    </row>
    <row r="695" spans="2:17" x14ac:dyDescent="0.25">
      <c r="B695" s="120">
        <v>690</v>
      </c>
      <c r="C695" s="109" t="s">
        <v>6466</v>
      </c>
      <c r="D695" s="109">
        <v>1200161470</v>
      </c>
      <c r="E695" s="108" t="s">
        <v>4951</v>
      </c>
      <c r="F695" s="109">
        <v>2019</v>
      </c>
      <c r="G695" s="110">
        <v>44389</v>
      </c>
      <c r="H695" s="109">
        <f t="shared" si="66"/>
        <v>2</v>
      </c>
      <c r="I695" s="109">
        <v>15</v>
      </c>
      <c r="J695" s="111">
        <f t="shared" si="67"/>
        <v>6.3333333333333325E-2</v>
      </c>
      <c r="K695" s="112">
        <v>3563419.7</v>
      </c>
      <c r="L695" s="112">
        <v>3190093.32</v>
      </c>
      <c r="M695" s="121">
        <v>0</v>
      </c>
      <c r="N695" s="112">
        <f t="shared" si="68"/>
        <v>3563419.7</v>
      </c>
      <c r="O695" s="112">
        <f t="shared" si="69"/>
        <v>451366.49533333333</v>
      </c>
      <c r="P695" s="114">
        <f t="shared" si="70"/>
        <v>3112053.2046666667</v>
      </c>
      <c r="Q695" s="115">
        <f t="shared" si="71"/>
        <v>2800847.8842000002</v>
      </c>
    </row>
    <row r="696" spans="2:17" x14ac:dyDescent="0.25">
      <c r="B696" s="120">
        <v>691</v>
      </c>
      <c r="C696" s="109" t="s">
        <v>6466</v>
      </c>
      <c r="D696" s="109">
        <v>1200161490</v>
      </c>
      <c r="E696" s="108" t="s">
        <v>4952</v>
      </c>
      <c r="F696" s="109">
        <v>2019</v>
      </c>
      <c r="G696" s="110">
        <v>44389</v>
      </c>
      <c r="H696" s="109">
        <f t="shared" si="66"/>
        <v>2</v>
      </c>
      <c r="I696" s="109">
        <v>15</v>
      </c>
      <c r="J696" s="111">
        <f t="shared" si="67"/>
        <v>6.3333333333333325E-2</v>
      </c>
      <c r="K696" s="112">
        <v>619798.55000000005</v>
      </c>
      <c r="L696" s="112">
        <v>554864.54</v>
      </c>
      <c r="M696" s="121">
        <v>0</v>
      </c>
      <c r="N696" s="112">
        <f t="shared" si="68"/>
        <v>619798.55000000005</v>
      </c>
      <c r="O696" s="112">
        <f t="shared" si="69"/>
        <v>78507.816333333336</v>
      </c>
      <c r="P696" s="114">
        <f t="shared" si="70"/>
        <v>541290.73366666667</v>
      </c>
      <c r="Q696" s="115">
        <f t="shared" si="71"/>
        <v>487161.66029999999</v>
      </c>
    </row>
    <row r="697" spans="2:17" x14ac:dyDescent="0.25">
      <c r="B697" s="120">
        <v>692</v>
      </c>
      <c r="C697" s="109" t="s">
        <v>6466</v>
      </c>
      <c r="D697" s="109">
        <v>1200161370</v>
      </c>
      <c r="E697" s="108" t="s">
        <v>4953</v>
      </c>
      <c r="F697" s="109">
        <v>2019</v>
      </c>
      <c r="G697" s="110">
        <v>44389</v>
      </c>
      <c r="H697" s="109">
        <f t="shared" si="66"/>
        <v>2</v>
      </c>
      <c r="I697" s="109">
        <v>15</v>
      </c>
      <c r="J697" s="111">
        <f t="shared" si="67"/>
        <v>6.3333333333333325E-2</v>
      </c>
      <c r="K697" s="112">
        <v>614960.29</v>
      </c>
      <c r="L697" s="112">
        <v>550085.11</v>
      </c>
      <c r="M697" s="121">
        <v>0</v>
      </c>
      <c r="N697" s="112">
        <f t="shared" si="68"/>
        <v>614960.29</v>
      </c>
      <c r="O697" s="112">
        <f t="shared" si="69"/>
        <v>77894.970066666661</v>
      </c>
      <c r="P697" s="114">
        <f t="shared" si="70"/>
        <v>537065.31993333343</v>
      </c>
      <c r="Q697" s="115">
        <f t="shared" si="71"/>
        <v>483358.78794000013</v>
      </c>
    </row>
    <row r="698" spans="2:17" x14ac:dyDescent="0.25">
      <c r="B698" s="120">
        <v>693</v>
      </c>
      <c r="C698" s="109" t="s">
        <v>6466</v>
      </c>
      <c r="D698" s="109">
        <v>1200161350</v>
      </c>
      <c r="E698" s="108" t="s">
        <v>4954</v>
      </c>
      <c r="F698" s="109">
        <v>2019</v>
      </c>
      <c r="G698" s="110">
        <v>44389</v>
      </c>
      <c r="H698" s="109">
        <f t="shared" si="66"/>
        <v>2</v>
      </c>
      <c r="I698" s="109">
        <v>15</v>
      </c>
      <c r="J698" s="111">
        <f t="shared" si="67"/>
        <v>6.3333333333333325E-2</v>
      </c>
      <c r="K698" s="112">
        <v>607219.27</v>
      </c>
      <c r="L698" s="112">
        <v>543160.72</v>
      </c>
      <c r="M698" s="121">
        <v>0</v>
      </c>
      <c r="N698" s="112">
        <f t="shared" si="68"/>
        <v>607219.27</v>
      </c>
      <c r="O698" s="112">
        <f t="shared" si="69"/>
        <v>76914.440866666657</v>
      </c>
      <c r="P698" s="114">
        <f t="shared" si="70"/>
        <v>530304.82913333341</v>
      </c>
      <c r="Q698" s="115">
        <f t="shared" si="71"/>
        <v>477274.34622000006</v>
      </c>
    </row>
    <row r="699" spans="2:17" x14ac:dyDescent="0.25">
      <c r="B699" s="120">
        <v>694</v>
      </c>
      <c r="C699" s="109" t="s">
        <v>6466</v>
      </c>
      <c r="D699" s="109">
        <v>1200148760</v>
      </c>
      <c r="E699" s="108" t="s">
        <v>4955</v>
      </c>
      <c r="F699" s="109">
        <v>2019</v>
      </c>
      <c r="G699" s="110">
        <v>44389</v>
      </c>
      <c r="H699" s="109">
        <f t="shared" si="66"/>
        <v>2</v>
      </c>
      <c r="I699" s="109">
        <v>15</v>
      </c>
      <c r="J699" s="111">
        <f t="shared" si="67"/>
        <v>6.3333333333333325E-2</v>
      </c>
      <c r="K699" s="112">
        <v>493920</v>
      </c>
      <c r="L699" s="112">
        <v>421088.26</v>
      </c>
      <c r="M699" s="121">
        <v>0</v>
      </c>
      <c r="N699" s="112">
        <f t="shared" si="68"/>
        <v>493920</v>
      </c>
      <c r="O699" s="112">
        <f t="shared" si="69"/>
        <v>62563.19999999999</v>
      </c>
      <c r="P699" s="114">
        <f t="shared" si="70"/>
        <v>431356.8</v>
      </c>
      <c r="Q699" s="115">
        <f t="shared" si="71"/>
        <v>388221.12</v>
      </c>
    </row>
    <row r="700" spans="2:17" x14ac:dyDescent="0.25">
      <c r="B700" s="120">
        <v>695</v>
      </c>
      <c r="C700" s="109" t="s">
        <v>6466</v>
      </c>
      <c r="D700" s="109">
        <v>1200161300</v>
      </c>
      <c r="E700" s="108" t="s">
        <v>4951</v>
      </c>
      <c r="F700" s="109">
        <v>2019</v>
      </c>
      <c r="G700" s="110">
        <v>44389</v>
      </c>
      <c r="H700" s="109">
        <f t="shared" si="66"/>
        <v>2</v>
      </c>
      <c r="I700" s="109">
        <v>15</v>
      </c>
      <c r="J700" s="111">
        <f t="shared" si="67"/>
        <v>6.3333333333333325E-2</v>
      </c>
      <c r="K700" s="112">
        <v>311357.93</v>
      </c>
      <c r="L700" s="112">
        <v>278511.25</v>
      </c>
      <c r="M700" s="121">
        <v>0</v>
      </c>
      <c r="N700" s="112">
        <f t="shared" si="68"/>
        <v>311357.93</v>
      </c>
      <c r="O700" s="112">
        <f t="shared" si="69"/>
        <v>39438.67113333333</v>
      </c>
      <c r="P700" s="114">
        <f t="shared" si="70"/>
        <v>271919.25886666664</v>
      </c>
      <c r="Q700" s="115">
        <f t="shared" si="71"/>
        <v>244727.33297999998</v>
      </c>
    </row>
    <row r="701" spans="2:17" x14ac:dyDescent="0.25">
      <c r="B701" s="120">
        <v>696</v>
      </c>
      <c r="C701" s="109" t="s">
        <v>6466</v>
      </c>
      <c r="D701" s="109">
        <v>1200141010</v>
      </c>
      <c r="E701" s="108" t="s">
        <v>4956</v>
      </c>
      <c r="F701" s="109">
        <v>2019</v>
      </c>
      <c r="G701" s="110">
        <v>44389</v>
      </c>
      <c r="H701" s="109">
        <f t="shared" si="66"/>
        <v>2</v>
      </c>
      <c r="I701" s="109">
        <v>15</v>
      </c>
      <c r="J701" s="111">
        <f t="shared" si="67"/>
        <v>6.3333333333333325E-2</v>
      </c>
      <c r="K701" s="112">
        <v>276378</v>
      </c>
      <c r="L701" s="112">
        <v>234126.24</v>
      </c>
      <c r="M701" s="121">
        <v>0</v>
      </c>
      <c r="N701" s="112">
        <f t="shared" si="68"/>
        <v>276378</v>
      </c>
      <c r="O701" s="112">
        <f t="shared" si="69"/>
        <v>35007.879999999997</v>
      </c>
      <c r="P701" s="114">
        <f t="shared" si="70"/>
        <v>241370.12</v>
      </c>
      <c r="Q701" s="115">
        <f t="shared" si="71"/>
        <v>217233.10800000001</v>
      </c>
    </row>
    <row r="702" spans="2:17" x14ac:dyDescent="0.25">
      <c r="B702" s="120">
        <v>697</v>
      </c>
      <c r="C702" s="109" t="s">
        <v>6466</v>
      </c>
      <c r="D702" s="109">
        <v>1200144590</v>
      </c>
      <c r="E702" s="108" t="s">
        <v>2169</v>
      </c>
      <c r="F702" s="109">
        <v>2019</v>
      </c>
      <c r="G702" s="110">
        <v>44389</v>
      </c>
      <c r="H702" s="109">
        <f t="shared" si="66"/>
        <v>2</v>
      </c>
      <c r="I702" s="109">
        <v>15</v>
      </c>
      <c r="J702" s="111">
        <f t="shared" si="67"/>
        <v>6.3333333333333325E-2</v>
      </c>
      <c r="K702" s="112">
        <v>223200</v>
      </c>
      <c r="L702" s="112">
        <v>189318.7</v>
      </c>
      <c r="M702" s="121">
        <v>0</v>
      </c>
      <c r="N702" s="112">
        <f t="shared" si="68"/>
        <v>223200</v>
      </c>
      <c r="O702" s="112">
        <f t="shared" si="69"/>
        <v>28271.999999999996</v>
      </c>
      <c r="P702" s="114">
        <f t="shared" si="70"/>
        <v>194928</v>
      </c>
      <c r="Q702" s="115">
        <f t="shared" si="71"/>
        <v>175435.2</v>
      </c>
    </row>
    <row r="703" spans="2:17" x14ac:dyDescent="0.25">
      <c r="B703" s="120">
        <v>698</v>
      </c>
      <c r="C703" s="109" t="s">
        <v>6466</v>
      </c>
      <c r="D703" s="109">
        <v>1200161380</v>
      </c>
      <c r="E703" s="108" t="s">
        <v>3497</v>
      </c>
      <c r="F703" s="109">
        <v>2019</v>
      </c>
      <c r="G703" s="110">
        <v>44389</v>
      </c>
      <c r="H703" s="109">
        <f t="shared" si="66"/>
        <v>2</v>
      </c>
      <c r="I703" s="109">
        <v>15</v>
      </c>
      <c r="J703" s="111">
        <f t="shared" si="67"/>
        <v>6.3333333333333325E-2</v>
      </c>
      <c r="K703" s="112">
        <v>161968.07999999999</v>
      </c>
      <c r="L703" s="112">
        <v>144881.26999999999</v>
      </c>
      <c r="M703" s="121">
        <v>0</v>
      </c>
      <c r="N703" s="112">
        <f t="shared" si="68"/>
        <v>161968.07999999999</v>
      </c>
      <c r="O703" s="112">
        <f t="shared" si="69"/>
        <v>20515.956799999996</v>
      </c>
      <c r="P703" s="114">
        <f t="shared" si="70"/>
        <v>141452.1232</v>
      </c>
      <c r="Q703" s="115">
        <f t="shared" si="71"/>
        <v>127306.91088000001</v>
      </c>
    </row>
    <row r="704" spans="2:17" x14ac:dyDescent="0.25">
      <c r="B704" s="120">
        <v>699</v>
      </c>
      <c r="C704" s="109" t="s">
        <v>6466</v>
      </c>
      <c r="D704" s="109">
        <v>1200161360</v>
      </c>
      <c r="E704" s="108" t="s">
        <v>4957</v>
      </c>
      <c r="F704" s="109">
        <v>2019</v>
      </c>
      <c r="G704" s="110">
        <v>44389</v>
      </c>
      <c r="H704" s="109">
        <f t="shared" si="66"/>
        <v>2</v>
      </c>
      <c r="I704" s="109">
        <v>15</v>
      </c>
      <c r="J704" s="111">
        <f t="shared" si="67"/>
        <v>6.3333333333333325E-2</v>
      </c>
      <c r="K704" s="112">
        <v>94753.05</v>
      </c>
      <c r="L704" s="112">
        <v>84757.08</v>
      </c>
      <c r="M704" s="121">
        <v>0</v>
      </c>
      <c r="N704" s="112">
        <f t="shared" si="68"/>
        <v>94753.05</v>
      </c>
      <c r="O704" s="112">
        <f t="shared" si="69"/>
        <v>12002.052999999998</v>
      </c>
      <c r="P704" s="114">
        <f t="shared" si="70"/>
        <v>82750.997000000003</v>
      </c>
      <c r="Q704" s="115">
        <f t="shared" si="71"/>
        <v>74475.897300000011</v>
      </c>
    </row>
    <row r="705" spans="2:17" x14ac:dyDescent="0.25">
      <c r="B705" s="120">
        <v>700</v>
      </c>
      <c r="C705" s="109" t="s">
        <v>6466</v>
      </c>
      <c r="D705" s="109">
        <v>1200158530</v>
      </c>
      <c r="E705" s="108" t="s">
        <v>4958</v>
      </c>
      <c r="F705" s="109">
        <v>2019</v>
      </c>
      <c r="G705" s="110">
        <v>44389</v>
      </c>
      <c r="H705" s="109">
        <f t="shared" si="66"/>
        <v>2</v>
      </c>
      <c r="I705" s="109">
        <v>15</v>
      </c>
      <c r="J705" s="111">
        <f t="shared" si="67"/>
        <v>6.3333333333333325E-2</v>
      </c>
      <c r="K705" s="112">
        <v>33060</v>
      </c>
      <c r="L705" s="112">
        <v>21727.599999999999</v>
      </c>
      <c r="M705" s="121">
        <v>0</v>
      </c>
      <c r="N705" s="112">
        <f t="shared" si="68"/>
        <v>33060</v>
      </c>
      <c r="O705" s="112">
        <f t="shared" si="69"/>
        <v>4187.5999999999995</v>
      </c>
      <c r="P705" s="114">
        <f t="shared" si="70"/>
        <v>28872.400000000001</v>
      </c>
      <c r="Q705" s="115">
        <f t="shared" si="71"/>
        <v>25985.160000000003</v>
      </c>
    </row>
    <row r="706" spans="2:17" x14ac:dyDescent="0.25">
      <c r="B706" s="120">
        <v>701</v>
      </c>
      <c r="C706" s="109" t="s">
        <v>6466</v>
      </c>
      <c r="D706" s="109">
        <v>1200164460</v>
      </c>
      <c r="E706" s="108" t="s">
        <v>4959</v>
      </c>
      <c r="F706" s="109">
        <v>2020</v>
      </c>
      <c r="G706" s="110">
        <v>44389</v>
      </c>
      <c r="H706" s="109">
        <f t="shared" si="66"/>
        <v>1</v>
      </c>
      <c r="I706" s="109">
        <v>15</v>
      </c>
      <c r="J706" s="111">
        <f t="shared" si="67"/>
        <v>6.3333333333333325E-2</v>
      </c>
      <c r="K706" s="112">
        <v>464678.39</v>
      </c>
      <c r="L706" s="112">
        <v>425983.35</v>
      </c>
      <c r="M706" s="121">
        <v>0</v>
      </c>
      <c r="N706" s="112">
        <f t="shared" si="68"/>
        <v>464678.39</v>
      </c>
      <c r="O706" s="112">
        <f t="shared" si="69"/>
        <v>29429.631366666665</v>
      </c>
      <c r="P706" s="114">
        <f t="shared" si="70"/>
        <v>435248.75863333337</v>
      </c>
      <c r="Q706" s="115">
        <f t="shared" si="71"/>
        <v>391723.88277000003</v>
      </c>
    </row>
    <row r="707" spans="2:17" s="14" customFormat="1" x14ac:dyDescent="0.25">
      <c r="B707" s="120">
        <v>702</v>
      </c>
      <c r="C707" s="109" t="s">
        <v>6468</v>
      </c>
      <c r="D707" s="109">
        <v>1200087060</v>
      </c>
      <c r="E707" s="108" t="s">
        <v>5130</v>
      </c>
      <c r="F707" s="109">
        <v>2014</v>
      </c>
      <c r="G707" s="110">
        <v>44389</v>
      </c>
      <c r="H707" s="109">
        <f t="shared" si="66"/>
        <v>7</v>
      </c>
      <c r="I707" s="109">
        <v>15</v>
      </c>
      <c r="J707" s="111">
        <f t="shared" si="67"/>
        <v>6.3333333333333325E-2</v>
      </c>
      <c r="K707" s="112">
        <v>12531300.5</v>
      </c>
      <c r="L707" s="112">
        <v>1</v>
      </c>
      <c r="M707" s="121">
        <v>0</v>
      </c>
      <c r="N707" s="112">
        <f t="shared" si="68"/>
        <v>12531300.5</v>
      </c>
      <c r="O707" s="112">
        <f t="shared" si="69"/>
        <v>5555543.2216666657</v>
      </c>
      <c r="P707" s="114">
        <f t="shared" si="70"/>
        <v>6975757.2783333343</v>
      </c>
      <c r="Q707" s="115">
        <f t="shared" si="71"/>
        <v>6278181.5505000008</v>
      </c>
    </row>
    <row r="708" spans="2:17" x14ac:dyDescent="0.25">
      <c r="B708" s="120">
        <v>703</v>
      </c>
      <c r="C708" s="109" t="s">
        <v>6468</v>
      </c>
      <c r="D708" s="109">
        <v>1200087070</v>
      </c>
      <c r="E708" s="108" t="s">
        <v>5131</v>
      </c>
      <c r="F708" s="109">
        <v>2014</v>
      </c>
      <c r="G708" s="110">
        <v>44389</v>
      </c>
      <c r="H708" s="109">
        <f t="shared" si="66"/>
        <v>7</v>
      </c>
      <c r="I708" s="109">
        <v>15</v>
      </c>
      <c r="J708" s="111">
        <f t="shared" si="67"/>
        <v>6.3333333333333325E-2</v>
      </c>
      <c r="K708" s="112">
        <v>9764900</v>
      </c>
      <c r="L708" s="112">
        <v>1274840.96</v>
      </c>
      <c r="M708" s="121">
        <v>0.21</v>
      </c>
      <c r="N708" s="112">
        <f t="shared" si="68"/>
        <v>11815529</v>
      </c>
      <c r="O708" s="112">
        <f t="shared" si="69"/>
        <v>5238217.8566666655</v>
      </c>
      <c r="P708" s="114">
        <f t="shared" si="70"/>
        <v>6577311.1433333345</v>
      </c>
      <c r="Q708" s="115">
        <f t="shared" si="71"/>
        <v>5919580.029000001</v>
      </c>
    </row>
    <row r="709" spans="2:17" x14ac:dyDescent="0.25">
      <c r="B709" s="120">
        <v>704</v>
      </c>
      <c r="C709" s="109" t="s">
        <v>6468</v>
      </c>
      <c r="D709" s="109">
        <v>1200087050</v>
      </c>
      <c r="E709" s="108" t="s">
        <v>5132</v>
      </c>
      <c r="F709" s="109">
        <v>2014</v>
      </c>
      <c r="G709" s="110">
        <v>44389</v>
      </c>
      <c r="H709" s="109">
        <f t="shared" si="66"/>
        <v>7</v>
      </c>
      <c r="I709" s="109">
        <v>15</v>
      </c>
      <c r="J709" s="111">
        <f t="shared" si="67"/>
        <v>6.3333333333333325E-2</v>
      </c>
      <c r="K709" s="112">
        <v>4356700</v>
      </c>
      <c r="L709" s="112">
        <v>785849.45</v>
      </c>
      <c r="M709" s="121">
        <v>0.08</v>
      </c>
      <c r="N709" s="112">
        <f t="shared" si="68"/>
        <v>4705236</v>
      </c>
      <c r="O709" s="112">
        <f t="shared" si="69"/>
        <v>2085987.9599999995</v>
      </c>
      <c r="P709" s="114">
        <f t="shared" si="70"/>
        <v>2619248.0400000005</v>
      </c>
      <c r="Q709" s="115">
        <f t="shared" si="71"/>
        <v>2357323.2360000005</v>
      </c>
    </row>
    <row r="710" spans="2:17" x14ac:dyDescent="0.25">
      <c r="B710" s="120">
        <v>705</v>
      </c>
      <c r="C710" s="109" t="s">
        <v>6468</v>
      </c>
      <c r="D710" s="109">
        <v>1200087460</v>
      </c>
      <c r="E710" s="108" t="s">
        <v>5133</v>
      </c>
      <c r="F710" s="109">
        <v>2014</v>
      </c>
      <c r="G710" s="110">
        <v>44389</v>
      </c>
      <c r="H710" s="109">
        <f t="shared" ref="H710:H773" si="72">YEAR(G710)-F710</f>
        <v>7</v>
      </c>
      <c r="I710" s="109">
        <v>15</v>
      </c>
      <c r="J710" s="111">
        <f t="shared" ref="J710:J773" si="73">(95/I710/100)</f>
        <v>6.3333333333333325E-2</v>
      </c>
      <c r="K710" s="112">
        <v>3917900</v>
      </c>
      <c r="L710" s="112">
        <v>933726.36</v>
      </c>
      <c r="M710" s="121">
        <v>0.21</v>
      </c>
      <c r="N710" s="112">
        <f t="shared" ref="N710:N773" si="74">K710*(1+M710)</f>
        <v>4740659</v>
      </c>
      <c r="O710" s="112">
        <f t="shared" ref="O710:O773" si="75">H710*J710*N710</f>
        <v>2101692.1566666663</v>
      </c>
      <c r="P710" s="114">
        <f t="shared" si="70"/>
        <v>2638966.8433333337</v>
      </c>
      <c r="Q710" s="115">
        <f t="shared" si="71"/>
        <v>2375070.1590000005</v>
      </c>
    </row>
    <row r="711" spans="2:17" x14ac:dyDescent="0.25">
      <c r="B711" s="120">
        <v>706</v>
      </c>
      <c r="C711" s="109" t="s">
        <v>6468</v>
      </c>
      <c r="D711" s="109">
        <v>1200087470</v>
      </c>
      <c r="E711" s="108" t="s">
        <v>5134</v>
      </c>
      <c r="F711" s="109">
        <v>2014</v>
      </c>
      <c r="G711" s="110">
        <v>44389</v>
      </c>
      <c r="H711" s="109">
        <f t="shared" si="72"/>
        <v>7</v>
      </c>
      <c r="I711" s="109">
        <v>15</v>
      </c>
      <c r="J711" s="111">
        <f t="shared" si="73"/>
        <v>6.3333333333333325E-2</v>
      </c>
      <c r="K711" s="112">
        <v>1998500</v>
      </c>
      <c r="L711" s="112">
        <v>476288.87</v>
      </c>
      <c r="M711" s="121">
        <v>0.21</v>
      </c>
      <c r="N711" s="112">
        <f t="shared" si="74"/>
        <v>2418185</v>
      </c>
      <c r="O711" s="112">
        <f t="shared" si="75"/>
        <v>1072062.0166666664</v>
      </c>
      <c r="P711" s="114">
        <f t="shared" ref="P711:P774" si="76">IF(N711-O711&lt;=0,5%*N711,N711-O711)</f>
        <v>1346122.9833333336</v>
      </c>
      <c r="Q711" s="115">
        <f t="shared" ref="Q711:Q774" si="77">IF(P711=N711*5%,P711,P711*0.9)</f>
        <v>1211510.6850000003</v>
      </c>
    </row>
    <row r="712" spans="2:17" x14ac:dyDescent="0.25">
      <c r="B712" s="120">
        <v>707</v>
      </c>
      <c r="C712" s="109" t="s">
        <v>6468</v>
      </c>
      <c r="D712" s="109">
        <v>1200087340</v>
      </c>
      <c r="E712" s="108" t="s">
        <v>5135</v>
      </c>
      <c r="F712" s="109">
        <v>2014</v>
      </c>
      <c r="G712" s="110">
        <v>44389</v>
      </c>
      <c r="H712" s="109">
        <f t="shared" si="72"/>
        <v>7</v>
      </c>
      <c r="I712" s="109">
        <v>15</v>
      </c>
      <c r="J712" s="111">
        <f t="shared" si="73"/>
        <v>6.3333333333333325E-2</v>
      </c>
      <c r="K712" s="112">
        <v>1571400</v>
      </c>
      <c r="L712" s="112">
        <v>363907.95</v>
      </c>
      <c r="M712" s="121">
        <v>0.21</v>
      </c>
      <c r="N712" s="112">
        <f t="shared" si="74"/>
        <v>1901394</v>
      </c>
      <c r="O712" s="112">
        <f t="shared" si="75"/>
        <v>842951.33999999985</v>
      </c>
      <c r="P712" s="114">
        <f t="shared" si="76"/>
        <v>1058442.6600000001</v>
      </c>
      <c r="Q712" s="115">
        <f t="shared" si="77"/>
        <v>952598.3940000002</v>
      </c>
    </row>
    <row r="713" spans="2:17" x14ac:dyDescent="0.25">
      <c r="B713" s="120">
        <v>708</v>
      </c>
      <c r="C713" s="109" t="s">
        <v>6468</v>
      </c>
      <c r="D713" s="109">
        <v>1200087030</v>
      </c>
      <c r="E713" s="108" t="s">
        <v>5136</v>
      </c>
      <c r="F713" s="109">
        <v>2014</v>
      </c>
      <c r="G713" s="110">
        <v>44389</v>
      </c>
      <c r="H713" s="109">
        <f t="shared" si="72"/>
        <v>7</v>
      </c>
      <c r="I713" s="109">
        <v>15</v>
      </c>
      <c r="J713" s="111">
        <f t="shared" si="73"/>
        <v>6.3333333333333325E-2</v>
      </c>
      <c r="K713" s="112">
        <v>1442500</v>
      </c>
      <c r="L713" s="112">
        <v>188323.31</v>
      </c>
      <c r="M713" s="121">
        <v>0.08</v>
      </c>
      <c r="N713" s="112">
        <f t="shared" si="74"/>
        <v>1557900</v>
      </c>
      <c r="O713" s="112">
        <f t="shared" si="75"/>
        <v>690668.99999999988</v>
      </c>
      <c r="P713" s="114">
        <f t="shared" si="76"/>
        <v>867231.00000000012</v>
      </c>
      <c r="Q713" s="115">
        <f t="shared" si="77"/>
        <v>780507.90000000014</v>
      </c>
    </row>
    <row r="714" spans="2:17" x14ac:dyDescent="0.25">
      <c r="B714" s="120">
        <v>709</v>
      </c>
      <c r="C714" s="109" t="s">
        <v>6468</v>
      </c>
      <c r="D714" s="109">
        <v>1200087570</v>
      </c>
      <c r="E714" s="108" t="s">
        <v>5137</v>
      </c>
      <c r="F714" s="109">
        <v>2014</v>
      </c>
      <c r="G714" s="110">
        <v>44389</v>
      </c>
      <c r="H714" s="109">
        <f t="shared" si="72"/>
        <v>7</v>
      </c>
      <c r="I714" s="109">
        <v>15</v>
      </c>
      <c r="J714" s="111">
        <f t="shared" si="73"/>
        <v>6.3333333333333325E-2</v>
      </c>
      <c r="K714" s="112">
        <v>907500</v>
      </c>
      <c r="L714" s="112">
        <v>393561.95</v>
      </c>
      <c r="M714" s="121">
        <v>0.01</v>
      </c>
      <c r="N714" s="112">
        <f t="shared" si="74"/>
        <v>916575</v>
      </c>
      <c r="O714" s="112">
        <f t="shared" si="75"/>
        <v>406348.24999999994</v>
      </c>
      <c r="P714" s="114">
        <f t="shared" si="76"/>
        <v>510226.75000000006</v>
      </c>
      <c r="Q714" s="115">
        <f t="shared" si="77"/>
        <v>459204.07500000007</v>
      </c>
    </row>
    <row r="715" spans="2:17" x14ac:dyDescent="0.25">
      <c r="B715" s="120">
        <v>710</v>
      </c>
      <c r="C715" s="109" t="s">
        <v>6468</v>
      </c>
      <c r="D715" s="109">
        <v>1200087220</v>
      </c>
      <c r="E715" s="108" t="s">
        <v>5138</v>
      </c>
      <c r="F715" s="109">
        <v>2014</v>
      </c>
      <c r="G715" s="110">
        <v>44389</v>
      </c>
      <c r="H715" s="109">
        <f t="shared" si="72"/>
        <v>7</v>
      </c>
      <c r="I715" s="109">
        <v>15</v>
      </c>
      <c r="J715" s="111">
        <f t="shared" si="73"/>
        <v>6.3333333333333325E-2</v>
      </c>
      <c r="K715" s="112">
        <v>530700</v>
      </c>
      <c r="L715" s="112">
        <v>107767.03999999999</v>
      </c>
      <c r="M715" s="121">
        <v>0.08</v>
      </c>
      <c r="N715" s="112">
        <f t="shared" si="74"/>
        <v>573156</v>
      </c>
      <c r="O715" s="112">
        <f t="shared" si="75"/>
        <v>254099.15999999995</v>
      </c>
      <c r="P715" s="114">
        <f t="shared" si="76"/>
        <v>319056.84000000008</v>
      </c>
      <c r="Q715" s="115">
        <f t="shared" si="77"/>
        <v>287151.15600000008</v>
      </c>
    </row>
    <row r="716" spans="2:17" x14ac:dyDescent="0.25">
      <c r="B716" s="120">
        <v>711</v>
      </c>
      <c r="C716" s="109" t="s">
        <v>6468</v>
      </c>
      <c r="D716" s="109">
        <v>1200087670</v>
      </c>
      <c r="E716" s="108" t="s">
        <v>5139</v>
      </c>
      <c r="F716" s="109">
        <v>2014</v>
      </c>
      <c r="G716" s="110">
        <v>44389</v>
      </c>
      <c r="H716" s="109">
        <f t="shared" si="72"/>
        <v>7</v>
      </c>
      <c r="I716" s="109">
        <v>15</v>
      </c>
      <c r="J716" s="111">
        <f t="shared" si="73"/>
        <v>6.3333333333333325E-2</v>
      </c>
      <c r="K716" s="112">
        <v>402100</v>
      </c>
      <c r="L716" s="112">
        <v>204321.82</v>
      </c>
      <c r="M716" s="121">
        <v>0.08</v>
      </c>
      <c r="N716" s="112">
        <f t="shared" si="74"/>
        <v>434268</v>
      </c>
      <c r="O716" s="112">
        <f t="shared" si="75"/>
        <v>192525.47999999995</v>
      </c>
      <c r="P716" s="114">
        <f t="shared" si="76"/>
        <v>241742.52000000005</v>
      </c>
      <c r="Q716" s="115">
        <f t="shared" si="77"/>
        <v>217568.26800000004</v>
      </c>
    </row>
    <row r="717" spans="2:17" x14ac:dyDescent="0.25">
      <c r="B717" s="120">
        <v>712</v>
      </c>
      <c r="C717" s="109" t="s">
        <v>6468</v>
      </c>
      <c r="D717" s="109">
        <v>1200087620</v>
      </c>
      <c r="E717" s="108" t="s">
        <v>5140</v>
      </c>
      <c r="F717" s="109">
        <v>2014</v>
      </c>
      <c r="G717" s="110">
        <v>44389</v>
      </c>
      <c r="H717" s="109">
        <f t="shared" si="72"/>
        <v>7</v>
      </c>
      <c r="I717" s="109">
        <v>15</v>
      </c>
      <c r="J717" s="111">
        <f t="shared" si="73"/>
        <v>6.3333333333333325E-2</v>
      </c>
      <c r="K717" s="112">
        <v>356000</v>
      </c>
      <c r="L717" s="112">
        <v>165669.18</v>
      </c>
      <c r="M717" s="121">
        <v>0.08</v>
      </c>
      <c r="N717" s="112">
        <f t="shared" si="74"/>
        <v>384480</v>
      </c>
      <c r="O717" s="112">
        <f t="shared" si="75"/>
        <v>170452.79999999996</v>
      </c>
      <c r="P717" s="114">
        <f t="shared" si="76"/>
        <v>214027.20000000004</v>
      </c>
      <c r="Q717" s="115">
        <f t="shared" si="77"/>
        <v>192624.48000000004</v>
      </c>
    </row>
    <row r="718" spans="2:17" x14ac:dyDescent="0.25">
      <c r="B718" s="120">
        <v>713</v>
      </c>
      <c r="C718" s="109" t="s">
        <v>6468</v>
      </c>
      <c r="D718" s="109">
        <v>1200087520</v>
      </c>
      <c r="E718" s="108" t="s">
        <v>5141</v>
      </c>
      <c r="F718" s="109">
        <v>2014</v>
      </c>
      <c r="G718" s="110">
        <v>44389</v>
      </c>
      <c r="H718" s="109">
        <f t="shared" si="72"/>
        <v>7</v>
      </c>
      <c r="I718" s="109">
        <v>15</v>
      </c>
      <c r="J718" s="111">
        <f t="shared" si="73"/>
        <v>6.3333333333333325E-2</v>
      </c>
      <c r="K718" s="112">
        <v>348800</v>
      </c>
      <c r="L718" s="112">
        <v>131275.29999999999</v>
      </c>
      <c r="M718" s="121">
        <v>0.08</v>
      </c>
      <c r="N718" s="112">
        <f t="shared" si="74"/>
        <v>376704</v>
      </c>
      <c r="O718" s="112">
        <f t="shared" si="75"/>
        <v>167005.43999999997</v>
      </c>
      <c r="P718" s="114">
        <f t="shared" si="76"/>
        <v>209698.56000000003</v>
      </c>
      <c r="Q718" s="115">
        <f t="shared" si="77"/>
        <v>188728.70400000003</v>
      </c>
    </row>
    <row r="719" spans="2:17" x14ac:dyDescent="0.25">
      <c r="B719" s="120">
        <v>714</v>
      </c>
      <c r="C719" s="109" t="s">
        <v>6468</v>
      </c>
      <c r="D719" s="109">
        <v>1200087330</v>
      </c>
      <c r="E719" s="108" t="s">
        <v>5142</v>
      </c>
      <c r="F719" s="109">
        <v>2014</v>
      </c>
      <c r="G719" s="110">
        <v>44389</v>
      </c>
      <c r="H719" s="109">
        <f t="shared" si="72"/>
        <v>7</v>
      </c>
      <c r="I719" s="109">
        <v>15</v>
      </c>
      <c r="J719" s="111">
        <f t="shared" si="73"/>
        <v>6.3333333333333325E-2</v>
      </c>
      <c r="K719" s="112">
        <v>342400</v>
      </c>
      <c r="L719" s="112">
        <v>88323.92</v>
      </c>
      <c r="M719" s="113">
        <v>7.0000000000000007E-2</v>
      </c>
      <c r="N719" s="112">
        <f t="shared" si="74"/>
        <v>366368</v>
      </c>
      <c r="O719" s="112">
        <f t="shared" si="75"/>
        <v>162423.14666666664</v>
      </c>
      <c r="P719" s="114">
        <f t="shared" si="76"/>
        <v>203944.85333333336</v>
      </c>
      <c r="Q719" s="115">
        <f t="shared" si="77"/>
        <v>183550.36800000002</v>
      </c>
    </row>
    <row r="720" spans="2:17" x14ac:dyDescent="0.25">
      <c r="B720" s="120">
        <v>715</v>
      </c>
      <c r="C720" s="109" t="s">
        <v>6468</v>
      </c>
      <c r="D720" s="109">
        <v>1200087640</v>
      </c>
      <c r="E720" s="108" t="s">
        <v>5143</v>
      </c>
      <c r="F720" s="109">
        <v>2014</v>
      </c>
      <c r="G720" s="110">
        <v>44389</v>
      </c>
      <c r="H720" s="109">
        <f t="shared" si="72"/>
        <v>7</v>
      </c>
      <c r="I720" s="109">
        <v>15</v>
      </c>
      <c r="J720" s="111">
        <f t="shared" si="73"/>
        <v>6.3333333333333325E-2</v>
      </c>
      <c r="K720" s="112">
        <v>329800</v>
      </c>
      <c r="L720" s="112">
        <v>160820.4</v>
      </c>
      <c r="M720" s="121">
        <v>0.01</v>
      </c>
      <c r="N720" s="112">
        <f t="shared" si="74"/>
        <v>333098</v>
      </c>
      <c r="O720" s="112">
        <f t="shared" si="75"/>
        <v>147673.44666666663</v>
      </c>
      <c r="P720" s="114">
        <f t="shared" si="76"/>
        <v>185424.55333333337</v>
      </c>
      <c r="Q720" s="115">
        <f t="shared" si="77"/>
        <v>166882.09800000003</v>
      </c>
    </row>
    <row r="721" spans="2:17" x14ac:dyDescent="0.25">
      <c r="B721" s="120">
        <v>716</v>
      </c>
      <c r="C721" s="109" t="s">
        <v>6468</v>
      </c>
      <c r="D721" s="109">
        <v>1200087090</v>
      </c>
      <c r="E721" s="108" t="s">
        <v>5144</v>
      </c>
      <c r="F721" s="109">
        <v>2014</v>
      </c>
      <c r="G721" s="110">
        <v>44389</v>
      </c>
      <c r="H721" s="109">
        <f t="shared" si="72"/>
        <v>7</v>
      </c>
      <c r="I721" s="109">
        <v>15</v>
      </c>
      <c r="J721" s="111">
        <f t="shared" si="73"/>
        <v>6.3333333333333325E-2</v>
      </c>
      <c r="K721" s="112">
        <v>241300</v>
      </c>
      <c r="L721" s="112">
        <v>1</v>
      </c>
      <c r="M721" s="121">
        <v>0</v>
      </c>
      <c r="N721" s="112">
        <f t="shared" si="74"/>
        <v>241300</v>
      </c>
      <c r="O721" s="112">
        <f t="shared" si="75"/>
        <v>106976.33333333331</v>
      </c>
      <c r="P721" s="114">
        <f t="shared" si="76"/>
        <v>134323.66666666669</v>
      </c>
      <c r="Q721" s="115">
        <f t="shared" si="77"/>
        <v>120891.30000000002</v>
      </c>
    </row>
    <row r="722" spans="2:17" x14ac:dyDescent="0.25">
      <c r="B722" s="120">
        <v>717</v>
      </c>
      <c r="C722" s="109" t="s">
        <v>6468</v>
      </c>
      <c r="D722" s="109">
        <v>1200087580</v>
      </c>
      <c r="E722" s="108" t="s">
        <v>5145</v>
      </c>
      <c r="F722" s="109">
        <v>2014</v>
      </c>
      <c r="G722" s="110">
        <v>44389</v>
      </c>
      <c r="H722" s="109">
        <f t="shared" si="72"/>
        <v>7</v>
      </c>
      <c r="I722" s="109">
        <v>15</v>
      </c>
      <c r="J722" s="111">
        <f t="shared" si="73"/>
        <v>6.3333333333333325E-2</v>
      </c>
      <c r="K722" s="112">
        <v>205997.5</v>
      </c>
      <c r="L722" s="112">
        <v>89336.41</v>
      </c>
      <c r="M722" s="121">
        <v>0.01</v>
      </c>
      <c r="N722" s="112">
        <f t="shared" si="74"/>
        <v>208057.47500000001</v>
      </c>
      <c r="O722" s="112">
        <f t="shared" si="75"/>
        <v>92238.813916666651</v>
      </c>
      <c r="P722" s="114">
        <f t="shared" si="76"/>
        <v>115818.66108333335</v>
      </c>
      <c r="Q722" s="115">
        <f t="shared" si="77"/>
        <v>104236.79497500003</v>
      </c>
    </row>
    <row r="723" spans="2:17" x14ac:dyDescent="0.25">
      <c r="B723" s="120">
        <v>718</v>
      </c>
      <c r="C723" s="109" t="s">
        <v>6468</v>
      </c>
      <c r="D723" s="109">
        <v>1200087400</v>
      </c>
      <c r="E723" s="108" t="s">
        <v>5146</v>
      </c>
      <c r="F723" s="109">
        <v>2014</v>
      </c>
      <c r="G723" s="110">
        <v>44389</v>
      </c>
      <c r="H723" s="109">
        <f t="shared" si="72"/>
        <v>7</v>
      </c>
      <c r="I723" s="109">
        <v>15</v>
      </c>
      <c r="J723" s="111">
        <f t="shared" si="73"/>
        <v>6.3333333333333325E-2</v>
      </c>
      <c r="K723" s="112">
        <v>185800</v>
      </c>
      <c r="L723" s="112">
        <v>44280.45</v>
      </c>
      <c r="M723" s="121">
        <v>7.0000000000000007E-2</v>
      </c>
      <c r="N723" s="112">
        <f t="shared" si="74"/>
        <v>198806</v>
      </c>
      <c r="O723" s="112">
        <f t="shared" si="75"/>
        <v>88137.326666666646</v>
      </c>
      <c r="P723" s="114">
        <f t="shared" si="76"/>
        <v>110668.67333333335</v>
      </c>
      <c r="Q723" s="115">
        <f t="shared" si="77"/>
        <v>99601.806000000026</v>
      </c>
    </row>
    <row r="724" spans="2:17" x14ac:dyDescent="0.25">
      <c r="B724" s="120">
        <v>719</v>
      </c>
      <c r="C724" s="109" t="s">
        <v>6468</v>
      </c>
      <c r="D724" s="109">
        <v>1200087040</v>
      </c>
      <c r="E724" s="108" t="s">
        <v>5147</v>
      </c>
      <c r="F724" s="109">
        <v>2014</v>
      </c>
      <c r="G724" s="110">
        <v>44389</v>
      </c>
      <c r="H724" s="109">
        <f t="shared" si="72"/>
        <v>7</v>
      </c>
      <c r="I724" s="109">
        <v>15</v>
      </c>
      <c r="J724" s="111">
        <f t="shared" si="73"/>
        <v>6.3333333333333325E-2</v>
      </c>
      <c r="K724" s="112">
        <v>168700</v>
      </c>
      <c r="L724" s="112">
        <v>17456.63</v>
      </c>
      <c r="M724" s="121">
        <v>0.08</v>
      </c>
      <c r="N724" s="112">
        <f t="shared" si="74"/>
        <v>182196</v>
      </c>
      <c r="O724" s="112">
        <f t="shared" si="75"/>
        <v>80773.559999999983</v>
      </c>
      <c r="P724" s="114">
        <f t="shared" si="76"/>
        <v>101422.44000000002</v>
      </c>
      <c r="Q724" s="115">
        <f t="shared" si="77"/>
        <v>91280.196000000011</v>
      </c>
    </row>
    <row r="725" spans="2:17" x14ac:dyDescent="0.25">
      <c r="B725" s="120">
        <v>720</v>
      </c>
      <c r="C725" s="109" t="s">
        <v>6468</v>
      </c>
      <c r="D725" s="109">
        <v>1200087410</v>
      </c>
      <c r="E725" s="108" t="s">
        <v>5148</v>
      </c>
      <c r="F725" s="109">
        <v>2014</v>
      </c>
      <c r="G725" s="110">
        <v>44389</v>
      </c>
      <c r="H725" s="109">
        <f t="shared" si="72"/>
        <v>7</v>
      </c>
      <c r="I725" s="109">
        <v>15</v>
      </c>
      <c r="J725" s="111">
        <f t="shared" si="73"/>
        <v>6.3333333333333325E-2</v>
      </c>
      <c r="K725" s="112">
        <v>161900</v>
      </c>
      <c r="L725" s="112">
        <v>38584.5</v>
      </c>
      <c r="M725" s="121">
        <v>0.01</v>
      </c>
      <c r="N725" s="112">
        <f t="shared" si="74"/>
        <v>163519</v>
      </c>
      <c r="O725" s="112">
        <f t="shared" si="75"/>
        <v>72493.423333333325</v>
      </c>
      <c r="P725" s="114">
        <f t="shared" si="76"/>
        <v>91025.576666666675</v>
      </c>
      <c r="Q725" s="115">
        <f t="shared" si="77"/>
        <v>81923.019000000015</v>
      </c>
    </row>
    <row r="726" spans="2:17" x14ac:dyDescent="0.25">
      <c r="B726" s="120">
        <v>721</v>
      </c>
      <c r="C726" s="109" t="s">
        <v>6468</v>
      </c>
      <c r="D726" s="109">
        <v>1200087370</v>
      </c>
      <c r="E726" s="108" t="s">
        <v>5149</v>
      </c>
      <c r="F726" s="109">
        <v>2014</v>
      </c>
      <c r="G726" s="110">
        <v>44389</v>
      </c>
      <c r="H726" s="109">
        <f t="shared" si="72"/>
        <v>7</v>
      </c>
      <c r="I726" s="109">
        <v>15</v>
      </c>
      <c r="J726" s="111">
        <f t="shared" si="73"/>
        <v>6.3333333333333325E-2</v>
      </c>
      <c r="K726" s="112">
        <v>151800</v>
      </c>
      <c r="L726" s="112">
        <v>36177.49</v>
      </c>
      <c r="M726" s="121">
        <v>0.08</v>
      </c>
      <c r="N726" s="112">
        <f t="shared" si="74"/>
        <v>163944</v>
      </c>
      <c r="O726" s="112">
        <f t="shared" si="75"/>
        <v>72681.839999999982</v>
      </c>
      <c r="P726" s="114">
        <f t="shared" si="76"/>
        <v>91262.160000000018</v>
      </c>
      <c r="Q726" s="115">
        <f t="shared" si="77"/>
        <v>82135.944000000018</v>
      </c>
    </row>
    <row r="727" spans="2:17" x14ac:dyDescent="0.25">
      <c r="B727" s="120">
        <v>722</v>
      </c>
      <c r="C727" s="109" t="s">
        <v>6468</v>
      </c>
      <c r="D727" s="109">
        <v>1200087590</v>
      </c>
      <c r="E727" s="108" t="s">
        <v>5150</v>
      </c>
      <c r="F727" s="109">
        <v>2014</v>
      </c>
      <c r="G727" s="110">
        <v>44389</v>
      </c>
      <c r="H727" s="109">
        <f t="shared" si="72"/>
        <v>7</v>
      </c>
      <c r="I727" s="109">
        <v>15</v>
      </c>
      <c r="J727" s="111">
        <f t="shared" si="73"/>
        <v>6.3333333333333325E-2</v>
      </c>
      <c r="K727" s="112">
        <v>139098</v>
      </c>
      <c r="L727" s="112">
        <v>62829.18</v>
      </c>
      <c r="M727" s="121">
        <v>0.08</v>
      </c>
      <c r="N727" s="112">
        <f t="shared" si="74"/>
        <v>150225.84</v>
      </c>
      <c r="O727" s="112">
        <f t="shared" si="75"/>
        <v>66600.122399999978</v>
      </c>
      <c r="P727" s="114">
        <f t="shared" si="76"/>
        <v>83625.717600000018</v>
      </c>
      <c r="Q727" s="115">
        <f t="shared" si="77"/>
        <v>75263.145840000012</v>
      </c>
    </row>
    <row r="728" spans="2:17" x14ac:dyDescent="0.25">
      <c r="B728" s="120">
        <v>723</v>
      </c>
      <c r="C728" s="109" t="s">
        <v>6468</v>
      </c>
      <c r="D728" s="109">
        <v>1200087550</v>
      </c>
      <c r="E728" s="108" t="s">
        <v>5151</v>
      </c>
      <c r="F728" s="109">
        <v>2014</v>
      </c>
      <c r="G728" s="110">
        <v>44389</v>
      </c>
      <c r="H728" s="109">
        <f t="shared" si="72"/>
        <v>7</v>
      </c>
      <c r="I728" s="109">
        <v>15</v>
      </c>
      <c r="J728" s="111">
        <f t="shared" si="73"/>
        <v>6.3333333333333325E-2</v>
      </c>
      <c r="K728" s="112">
        <v>130300</v>
      </c>
      <c r="L728" s="112">
        <v>56026.52</v>
      </c>
      <c r="M728" s="121">
        <v>0.01</v>
      </c>
      <c r="N728" s="112">
        <f t="shared" si="74"/>
        <v>131603</v>
      </c>
      <c r="O728" s="112">
        <f t="shared" si="75"/>
        <v>58343.996666666659</v>
      </c>
      <c r="P728" s="114">
        <f t="shared" si="76"/>
        <v>73259.003333333341</v>
      </c>
      <c r="Q728" s="115">
        <f t="shared" si="77"/>
        <v>65933.103000000003</v>
      </c>
    </row>
    <row r="729" spans="2:17" x14ac:dyDescent="0.25">
      <c r="B729" s="120">
        <v>724</v>
      </c>
      <c r="C729" s="109" t="s">
        <v>6468</v>
      </c>
      <c r="D729" s="109">
        <v>1200087140</v>
      </c>
      <c r="E729" s="108" t="s">
        <v>5152</v>
      </c>
      <c r="F729" s="109">
        <v>2014</v>
      </c>
      <c r="G729" s="110">
        <v>44389</v>
      </c>
      <c r="H729" s="109">
        <f t="shared" si="72"/>
        <v>7</v>
      </c>
      <c r="I729" s="109">
        <v>15</v>
      </c>
      <c r="J729" s="111">
        <f t="shared" si="73"/>
        <v>6.3333333333333325E-2</v>
      </c>
      <c r="K729" s="112">
        <v>121800</v>
      </c>
      <c r="L729" s="112">
        <v>20992.21</v>
      </c>
      <c r="M729" s="121">
        <v>0.08</v>
      </c>
      <c r="N729" s="112">
        <f t="shared" si="74"/>
        <v>131544</v>
      </c>
      <c r="O729" s="112">
        <f t="shared" si="75"/>
        <v>58317.839999999989</v>
      </c>
      <c r="P729" s="114">
        <f t="shared" si="76"/>
        <v>73226.16</v>
      </c>
      <c r="Q729" s="115">
        <f t="shared" si="77"/>
        <v>65903.544000000009</v>
      </c>
    </row>
    <row r="730" spans="2:17" x14ac:dyDescent="0.25">
      <c r="B730" s="120">
        <v>725</v>
      </c>
      <c r="C730" s="109" t="s">
        <v>6468</v>
      </c>
      <c r="D730" s="109">
        <v>1200087320</v>
      </c>
      <c r="E730" s="108" t="s">
        <v>5153</v>
      </c>
      <c r="F730" s="109">
        <v>2014</v>
      </c>
      <c r="G730" s="110">
        <v>44389</v>
      </c>
      <c r="H730" s="109">
        <f t="shared" si="72"/>
        <v>7</v>
      </c>
      <c r="I730" s="109">
        <v>8</v>
      </c>
      <c r="J730" s="111">
        <f t="shared" si="73"/>
        <v>0.11874999999999999</v>
      </c>
      <c r="K730" s="112">
        <v>108400</v>
      </c>
      <c r="L730" s="112">
        <v>24339.18</v>
      </c>
      <c r="M730" s="121">
        <v>0.21</v>
      </c>
      <c r="N730" s="112">
        <f t="shared" si="74"/>
        <v>131164</v>
      </c>
      <c r="O730" s="112">
        <f t="shared" si="75"/>
        <v>109030.075</v>
      </c>
      <c r="P730" s="114">
        <f t="shared" si="76"/>
        <v>22133.925000000003</v>
      </c>
      <c r="Q730" s="115">
        <f t="shared" si="77"/>
        <v>19920.532500000005</v>
      </c>
    </row>
    <row r="731" spans="2:17" x14ac:dyDescent="0.25">
      <c r="B731" s="120">
        <v>726</v>
      </c>
      <c r="C731" s="109" t="s">
        <v>6468</v>
      </c>
      <c r="D731" s="109">
        <v>1200087450</v>
      </c>
      <c r="E731" s="108" t="s">
        <v>5154</v>
      </c>
      <c r="F731" s="109">
        <v>2014</v>
      </c>
      <c r="G731" s="110">
        <v>44389</v>
      </c>
      <c r="H731" s="109">
        <f t="shared" si="72"/>
        <v>7</v>
      </c>
      <c r="I731" s="109">
        <v>15</v>
      </c>
      <c r="J731" s="111">
        <f t="shared" si="73"/>
        <v>6.3333333333333325E-2</v>
      </c>
      <c r="K731" s="112">
        <v>95800</v>
      </c>
      <c r="L731" s="112">
        <v>22831.35</v>
      </c>
      <c r="M731" s="121">
        <v>0.08</v>
      </c>
      <c r="N731" s="112">
        <f t="shared" si="74"/>
        <v>103464</v>
      </c>
      <c r="O731" s="112">
        <f t="shared" si="75"/>
        <v>45869.039999999994</v>
      </c>
      <c r="P731" s="114">
        <f t="shared" si="76"/>
        <v>57594.960000000006</v>
      </c>
      <c r="Q731" s="115">
        <f t="shared" si="77"/>
        <v>51835.464000000007</v>
      </c>
    </row>
    <row r="732" spans="2:17" x14ac:dyDescent="0.25">
      <c r="B732" s="120">
        <v>727</v>
      </c>
      <c r="C732" s="109" t="s">
        <v>6468</v>
      </c>
      <c r="D732" s="109">
        <v>1200087390</v>
      </c>
      <c r="E732" s="108" t="s">
        <v>5155</v>
      </c>
      <c r="F732" s="109">
        <v>2014</v>
      </c>
      <c r="G732" s="110">
        <v>44389</v>
      </c>
      <c r="H732" s="109">
        <f t="shared" si="72"/>
        <v>7</v>
      </c>
      <c r="I732" s="109">
        <v>15</v>
      </c>
      <c r="J732" s="111">
        <f t="shared" si="73"/>
        <v>6.3333333333333325E-2</v>
      </c>
      <c r="K732" s="112">
        <v>87500</v>
      </c>
      <c r="L732" s="112">
        <v>20853.28</v>
      </c>
      <c r="M732" s="121">
        <v>0.21</v>
      </c>
      <c r="N732" s="112">
        <f t="shared" si="74"/>
        <v>105875</v>
      </c>
      <c r="O732" s="112">
        <f t="shared" si="75"/>
        <v>46937.916666666657</v>
      </c>
      <c r="P732" s="114">
        <f t="shared" si="76"/>
        <v>58937.083333333343</v>
      </c>
      <c r="Q732" s="115">
        <f t="shared" si="77"/>
        <v>53043.375000000007</v>
      </c>
    </row>
    <row r="733" spans="2:17" x14ac:dyDescent="0.25">
      <c r="B733" s="120">
        <v>728</v>
      </c>
      <c r="C733" s="109" t="s">
        <v>6468</v>
      </c>
      <c r="D733" s="109">
        <v>1200087560</v>
      </c>
      <c r="E733" s="108" t="s">
        <v>5156</v>
      </c>
      <c r="F733" s="109">
        <v>2014</v>
      </c>
      <c r="G733" s="110">
        <v>44389</v>
      </c>
      <c r="H733" s="109">
        <f t="shared" si="72"/>
        <v>7</v>
      </c>
      <c r="I733" s="109">
        <v>15</v>
      </c>
      <c r="J733" s="111">
        <f t="shared" si="73"/>
        <v>6.3333333333333325E-2</v>
      </c>
      <c r="K733" s="112">
        <v>86700</v>
      </c>
      <c r="L733" s="112">
        <v>37926.620000000003</v>
      </c>
      <c r="M733" s="121">
        <v>0.08</v>
      </c>
      <c r="N733" s="112">
        <f t="shared" si="74"/>
        <v>93636</v>
      </c>
      <c r="O733" s="112">
        <f t="shared" si="75"/>
        <v>41511.959999999992</v>
      </c>
      <c r="P733" s="114">
        <f t="shared" si="76"/>
        <v>52124.040000000008</v>
      </c>
      <c r="Q733" s="115">
        <f t="shared" si="77"/>
        <v>46911.636000000006</v>
      </c>
    </row>
    <row r="734" spans="2:17" x14ac:dyDescent="0.25">
      <c r="B734" s="120">
        <v>729</v>
      </c>
      <c r="C734" s="109" t="s">
        <v>6468</v>
      </c>
      <c r="D734" s="109">
        <v>1200087120</v>
      </c>
      <c r="E734" s="108" t="s">
        <v>5157</v>
      </c>
      <c r="F734" s="109">
        <v>2014</v>
      </c>
      <c r="G734" s="110">
        <v>44389</v>
      </c>
      <c r="H734" s="109">
        <f t="shared" si="72"/>
        <v>7</v>
      </c>
      <c r="I734" s="109">
        <v>15</v>
      </c>
      <c r="J734" s="111">
        <f t="shared" si="73"/>
        <v>6.3333333333333325E-2</v>
      </c>
      <c r="K734" s="112">
        <v>84000</v>
      </c>
      <c r="L734" s="112">
        <v>1</v>
      </c>
      <c r="M734" s="121">
        <v>0</v>
      </c>
      <c r="N734" s="112">
        <f t="shared" si="74"/>
        <v>84000</v>
      </c>
      <c r="O734" s="112">
        <f t="shared" si="75"/>
        <v>37239.999999999993</v>
      </c>
      <c r="P734" s="114">
        <f t="shared" si="76"/>
        <v>46760.000000000007</v>
      </c>
      <c r="Q734" s="115">
        <f t="shared" si="77"/>
        <v>42084.000000000007</v>
      </c>
    </row>
    <row r="735" spans="2:17" x14ac:dyDescent="0.25">
      <c r="B735" s="120">
        <v>730</v>
      </c>
      <c r="C735" s="109" t="s">
        <v>6468</v>
      </c>
      <c r="D735" s="109">
        <v>1200087630</v>
      </c>
      <c r="E735" s="108" t="s">
        <v>5158</v>
      </c>
      <c r="F735" s="109">
        <v>2014</v>
      </c>
      <c r="G735" s="110">
        <v>44389</v>
      </c>
      <c r="H735" s="109">
        <f t="shared" si="72"/>
        <v>7</v>
      </c>
      <c r="I735" s="109">
        <v>15</v>
      </c>
      <c r="J735" s="111">
        <f t="shared" si="73"/>
        <v>6.3333333333333325E-2</v>
      </c>
      <c r="K735" s="112">
        <v>54300</v>
      </c>
      <c r="L735" s="112">
        <v>25974.33</v>
      </c>
      <c r="M735" s="121">
        <v>0.08</v>
      </c>
      <c r="N735" s="112">
        <f t="shared" si="74"/>
        <v>58644.000000000007</v>
      </c>
      <c r="O735" s="112">
        <f t="shared" si="75"/>
        <v>25998.839999999997</v>
      </c>
      <c r="P735" s="114">
        <f t="shared" si="76"/>
        <v>32645.160000000011</v>
      </c>
      <c r="Q735" s="115">
        <f t="shared" si="77"/>
        <v>29380.644000000011</v>
      </c>
    </row>
    <row r="736" spans="2:17" x14ac:dyDescent="0.25">
      <c r="B736" s="120">
        <v>731</v>
      </c>
      <c r="C736" s="109" t="s">
        <v>6468</v>
      </c>
      <c r="D736" s="109">
        <v>1200087650</v>
      </c>
      <c r="E736" s="108" t="s">
        <v>5159</v>
      </c>
      <c r="F736" s="109">
        <v>2014</v>
      </c>
      <c r="G736" s="110">
        <v>44389</v>
      </c>
      <c r="H736" s="109">
        <f t="shared" si="72"/>
        <v>7</v>
      </c>
      <c r="I736" s="109">
        <v>8</v>
      </c>
      <c r="J736" s="111">
        <f t="shared" si="73"/>
        <v>0.11874999999999999</v>
      </c>
      <c r="K736" s="112">
        <v>54200</v>
      </c>
      <c r="L736" s="112">
        <v>26429.53</v>
      </c>
      <c r="M736" s="121">
        <v>0.08</v>
      </c>
      <c r="N736" s="112">
        <f t="shared" si="74"/>
        <v>58536.000000000007</v>
      </c>
      <c r="O736" s="112">
        <f t="shared" si="75"/>
        <v>48658.05</v>
      </c>
      <c r="P736" s="114">
        <f t="shared" si="76"/>
        <v>9877.9500000000044</v>
      </c>
      <c r="Q736" s="115">
        <f t="shared" si="77"/>
        <v>8890.1550000000043</v>
      </c>
    </row>
    <row r="737" spans="2:17" x14ac:dyDescent="0.25">
      <c r="B737" s="120">
        <v>732</v>
      </c>
      <c r="C737" s="109" t="s">
        <v>6468</v>
      </c>
      <c r="D737" s="109">
        <v>1200087660</v>
      </c>
      <c r="E737" s="108" t="s">
        <v>5160</v>
      </c>
      <c r="F737" s="109">
        <v>2014</v>
      </c>
      <c r="G737" s="110">
        <v>44389</v>
      </c>
      <c r="H737" s="109">
        <f t="shared" si="72"/>
        <v>7</v>
      </c>
      <c r="I737" s="109">
        <v>15</v>
      </c>
      <c r="J737" s="111">
        <f t="shared" si="73"/>
        <v>6.3333333333333325E-2</v>
      </c>
      <c r="K737" s="112">
        <v>51600</v>
      </c>
      <c r="L737" s="112">
        <v>26219.86</v>
      </c>
      <c r="M737" s="121">
        <v>0.08</v>
      </c>
      <c r="N737" s="112">
        <f t="shared" si="74"/>
        <v>55728.000000000007</v>
      </c>
      <c r="O737" s="112">
        <f t="shared" si="75"/>
        <v>24706.079999999998</v>
      </c>
      <c r="P737" s="114">
        <f t="shared" si="76"/>
        <v>31021.920000000009</v>
      </c>
      <c r="Q737" s="115">
        <f t="shared" si="77"/>
        <v>27919.72800000001</v>
      </c>
    </row>
    <row r="738" spans="2:17" x14ac:dyDescent="0.25">
      <c r="B738" s="120">
        <v>733</v>
      </c>
      <c r="C738" s="109" t="s">
        <v>6468</v>
      </c>
      <c r="D738" s="109">
        <v>1200087500</v>
      </c>
      <c r="E738" s="108" t="s">
        <v>5161</v>
      </c>
      <c r="F738" s="109">
        <v>2014</v>
      </c>
      <c r="G738" s="110">
        <v>44389</v>
      </c>
      <c r="H738" s="109">
        <f t="shared" si="72"/>
        <v>7</v>
      </c>
      <c r="I738" s="109">
        <v>15</v>
      </c>
      <c r="J738" s="111">
        <f t="shared" si="73"/>
        <v>6.3333333333333325E-2</v>
      </c>
      <c r="K738" s="112">
        <v>51500</v>
      </c>
      <c r="L738" s="112">
        <v>17140.22</v>
      </c>
      <c r="M738" s="121">
        <v>0.08</v>
      </c>
      <c r="N738" s="112">
        <f t="shared" si="74"/>
        <v>55620.000000000007</v>
      </c>
      <c r="O738" s="112">
        <f t="shared" si="75"/>
        <v>24658.199999999997</v>
      </c>
      <c r="P738" s="114">
        <f t="shared" si="76"/>
        <v>30961.80000000001</v>
      </c>
      <c r="Q738" s="115">
        <f t="shared" si="77"/>
        <v>27865.62000000001</v>
      </c>
    </row>
    <row r="739" spans="2:17" x14ac:dyDescent="0.25">
      <c r="B739" s="120">
        <v>734</v>
      </c>
      <c r="C739" s="109" t="s">
        <v>6468</v>
      </c>
      <c r="D739" s="109">
        <v>1200087530</v>
      </c>
      <c r="E739" s="108" t="s">
        <v>5162</v>
      </c>
      <c r="F739" s="109">
        <v>2014</v>
      </c>
      <c r="G739" s="110">
        <v>44389</v>
      </c>
      <c r="H739" s="109">
        <f t="shared" si="72"/>
        <v>7</v>
      </c>
      <c r="I739" s="109">
        <v>1</v>
      </c>
      <c r="J739" s="111">
        <f t="shared" si="73"/>
        <v>0.95</v>
      </c>
      <c r="K739" s="112">
        <v>48600</v>
      </c>
      <c r="L739" s="112">
        <v>19549.650000000001</v>
      </c>
      <c r="M739" s="121">
        <v>0.08</v>
      </c>
      <c r="N739" s="112">
        <f t="shared" si="74"/>
        <v>52488</v>
      </c>
      <c r="O739" s="112">
        <f t="shared" si="75"/>
        <v>349045.19999999995</v>
      </c>
      <c r="P739" s="114">
        <f t="shared" si="76"/>
        <v>2624.4</v>
      </c>
      <c r="Q739" s="115">
        <f t="shared" si="77"/>
        <v>2624.4</v>
      </c>
    </row>
    <row r="740" spans="2:17" x14ac:dyDescent="0.25">
      <c r="B740" s="120">
        <v>735</v>
      </c>
      <c r="C740" s="109" t="s">
        <v>6468</v>
      </c>
      <c r="D740" s="109">
        <v>1200087440</v>
      </c>
      <c r="E740" s="108" t="s">
        <v>5163</v>
      </c>
      <c r="F740" s="109">
        <v>2014</v>
      </c>
      <c r="G740" s="110">
        <v>44389</v>
      </c>
      <c r="H740" s="109">
        <f t="shared" si="72"/>
        <v>7</v>
      </c>
      <c r="I740" s="109">
        <v>15</v>
      </c>
      <c r="J740" s="111">
        <f t="shared" si="73"/>
        <v>6.3333333333333325E-2</v>
      </c>
      <c r="K740" s="112">
        <v>47900</v>
      </c>
      <c r="L740" s="112">
        <v>11415.67</v>
      </c>
      <c r="M740" s="121">
        <v>0.08</v>
      </c>
      <c r="N740" s="112">
        <f t="shared" si="74"/>
        <v>51732</v>
      </c>
      <c r="O740" s="112">
        <f t="shared" si="75"/>
        <v>22934.519999999997</v>
      </c>
      <c r="P740" s="114">
        <f t="shared" si="76"/>
        <v>28797.480000000003</v>
      </c>
      <c r="Q740" s="115">
        <f t="shared" si="77"/>
        <v>25917.732000000004</v>
      </c>
    </row>
    <row r="741" spans="2:17" x14ac:dyDescent="0.25">
      <c r="B741" s="120">
        <v>736</v>
      </c>
      <c r="C741" s="109" t="s">
        <v>6468</v>
      </c>
      <c r="D741" s="109">
        <v>1200087360</v>
      </c>
      <c r="E741" s="108" t="s">
        <v>5164</v>
      </c>
      <c r="F741" s="109">
        <v>2014</v>
      </c>
      <c r="G741" s="110">
        <v>44389</v>
      </c>
      <c r="H741" s="109">
        <f t="shared" si="72"/>
        <v>7</v>
      </c>
      <c r="I741" s="109">
        <v>15</v>
      </c>
      <c r="J741" s="111">
        <f t="shared" si="73"/>
        <v>6.3333333333333325E-2</v>
      </c>
      <c r="K741" s="112">
        <v>44600</v>
      </c>
      <c r="L741" s="112">
        <v>10629.2</v>
      </c>
      <c r="M741" s="121">
        <v>0.01</v>
      </c>
      <c r="N741" s="112">
        <f t="shared" si="74"/>
        <v>45046</v>
      </c>
      <c r="O741" s="112">
        <f t="shared" si="75"/>
        <v>19970.39333333333</v>
      </c>
      <c r="P741" s="114">
        <f t="shared" si="76"/>
        <v>25075.60666666667</v>
      </c>
      <c r="Q741" s="115">
        <f t="shared" si="77"/>
        <v>22568.046000000002</v>
      </c>
    </row>
    <row r="742" spans="2:17" x14ac:dyDescent="0.25">
      <c r="B742" s="120">
        <v>737</v>
      </c>
      <c r="C742" s="109" t="s">
        <v>6468</v>
      </c>
      <c r="D742" s="109">
        <v>1200087130</v>
      </c>
      <c r="E742" s="108" t="s">
        <v>5165</v>
      </c>
      <c r="F742" s="109">
        <v>2014</v>
      </c>
      <c r="G742" s="110">
        <v>44389</v>
      </c>
      <c r="H742" s="109">
        <f t="shared" si="72"/>
        <v>7</v>
      </c>
      <c r="I742" s="109">
        <v>15</v>
      </c>
      <c r="J742" s="111">
        <f t="shared" si="73"/>
        <v>6.3333333333333325E-2</v>
      </c>
      <c r="K742" s="112">
        <v>44600</v>
      </c>
      <c r="L742" s="112">
        <v>1</v>
      </c>
      <c r="M742" s="121">
        <v>0</v>
      </c>
      <c r="N742" s="112">
        <f t="shared" si="74"/>
        <v>44600</v>
      </c>
      <c r="O742" s="112">
        <f t="shared" si="75"/>
        <v>19772.666666666664</v>
      </c>
      <c r="P742" s="114">
        <f t="shared" si="76"/>
        <v>24827.333333333336</v>
      </c>
      <c r="Q742" s="115">
        <f t="shared" si="77"/>
        <v>22344.600000000002</v>
      </c>
    </row>
    <row r="743" spans="2:17" x14ac:dyDescent="0.25">
      <c r="B743" s="120">
        <v>738</v>
      </c>
      <c r="C743" s="109" t="s">
        <v>6468</v>
      </c>
      <c r="D743" s="109">
        <v>1200087380</v>
      </c>
      <c r="E743" s="108" t="s">
        <v>5166</v>
      </c>
      <c r="F743" s="109">
        <v>2014</v>
      </c>
      <c r="G743" s="110">
        <v>44389</v>
      </c>
      <c r="H743" s="109">
        <f t="shared" si="72"/>
        <v>7</v>
      </c>
      <c r="I743" s="109">
        <v>15</v>
      </c>
      <c r="J743" s="111">
        <f t="shared" si="73"/>
        <v>6.3333333333333325E-2</v>
      </c>
      <c r="K743" s="112">
        <v>43500</v>
      </c>
      <c r="L743" s="112">
        <v>10367.06</v>
      </c>
      <c r="M743" s="121">
        <v>0</v>
      </c>
      <c r="N743" s="112">
        <f t="shared" si="74"/>
        <v>43500</v>
      </c>
      <c r="O743" s="112">
        <f t="shared" si="75"/>
        <v>19284.999999999996</v>
      </c>
      <c r="P743" s="114">
        <f t="shared" si="76"/>
        <v>24215.000000000004</v>
      </c>
      <c r="Q743" s="115">
        <f t="shared" si="77"/>
        <v>21793.500000000004</v>
      </c>
    </row>
    <row r="744" spans="2:17" x14ac:dyDescent="0.25">
      <c r="B744" s="120">
        <v>739</v>
      </c>
      <c r="C744" s="109" t="s">
        <v>6468</v>
      </c>
      <c r="D744" s="109">
        <v>1200087540</v>
      </c>
      <c r="E744" s="108" t="s">
        <v>5167</v>
      </c>
      <c r="F744" s="109">
        <v>2014</v>
      </c>
      <c r="G744" s="110">
        <v>44389</v>
      </c>
      <c r="H744" s="109">
        <f t="shared" si="72"/>
        <v>7</v>
      </c>
      <c r="I744" s="109">
        <v>15</v>
      </c>
      <c r="J744" s="111">
        <f t="shared" si="73"/>
        <v>6.3333333333333325E-2</v>
      </c>
      <c r="K744" s="112">
        <v>39600</v>
      </c>
      <c r="L744" s="112">
        <v>16254.23</v>
      </c>
      <c r="M744" s="121">
        <v>0.08</v>
      </c>
      <c r="N744" s="112">
        <f t="shared" si="74"/>
        <v>42768</v>
      </c>
      <c r="O744" s="112">
        <f t="shared" si="75"/>
        <v>18960.479999999996</v>
      </c>
      <c r="P744" s="114">
        <f t="shared" si="76"/>
        <v>23807.520000000004</v>
      </c>
      <c r="Q744" s="115">
        <f t="shared" si="77"/>
        <v>21426.768000000004</v>
      </c>
    </row>
    <row r="745" spans="2:17" x14ac:dyDescent="0.25">
      <c r="B745" s="120">
        <v>740</v>
      </c>
      <c r="C745" s="109" t="s">
        <v>6468</v>
      </c>
      <c r="D745" s="109">
        <v>1200087680</v>
      </c>
      <c r="E745" s="108" t="s">
        <v>5168</v>
      </c>
      <c r="F745" s="109">
        <v>2014</v>
      </c>
      <c r="G745" s="110">
        <v>44389</v>
      </c>
      <c r="H745" s="109">
        <f t="shared" si="72"/>
        <v>7</v>
      </c>
      <c r="I745" s="109">
        <v>15</v>
      </c>
      <c r="J745" s="111">
        <f t="shared" si="73"/>
        <v>6.3333333333333325E-2</v>
      </c>
      <c r="K745" s="112">
        <v>39600</v>
      </c>
      <c r="L745" s="112">
        <v>20122.2</v>
      </c>
      <c r="M745" s="121">
        <v>0.08</v>
      </c>
      <c r="N745" s="112">
        <f t="shared" si="74"/>
        <v>42768</v>
      </c>
      <c r="O745" s="112">
        <f t="shared" si="75"/>
        <v>18960.479999999996</v>
      </c>
      <c r="P745" s="114">
        <f t="shared" si="76"/>
        <v>23807.520000000004</v>
      </c>
      <c r="Q745" s="115">
        <f t="shared" si="77"/>
        <v>21426.768000000004</v>
      </c>
    </row>
    <row r="746" spans="2:17" x14ac:dyDescent="0.25">
      <c r="B746" s="120">
        <v>741</v>
      </c>
      <c r="C746" s="109" t="s">
        <v>6468</v>
      </c>
      <c r="D746" s="109">
        <v>1200087610</v>
      </c>
      <c r="E746" s="108" t="s">
        <v>5169</v>
      </c>
      <c r="F746" s="109">
        <v>2014</v>
      </c>
      <c r="G746" s="110">
        <v>44389</v>
      </c>
      <c r="H746" s="109">
        <f t="shared" si="72"/>
        <v>7</v>
      </c>
      <c r="I746" s="109">
        <v>15</v>
      </c>
      <c r="J746" s="111">
        <f t="shared" si="73"/>
        <v>6.3333333333333325E-2</v>
      </c>
      <c r="K746" s="112">
        <v>38900</v>
      </c>
      <c r="L746" s="112">
        <v>17570.73</v>
      </c>
      <c r="M746" s="121">
        <v>0.08</v>
      </c>
      <c r="N746" s="112">
        <f t="shared" si="74"/>
        <v>42012</v>
      </c>
      <c r="O746" s="112">
        <f t="shared" si="75"/>
        <v>18625.319999999996</v>
      </c>
      <c r="P746" s="114">
        <f t="shared" si="76"/>
        <v>23386.680000000004</v>
      </c>
      <c r="Q746" s="115">
        <f t="shared" si="77"/>
        <v>21048.012000000002</v>
      </c>
    </row>
    <row r="747" spans="2:17" x14ac:dyDescent="0.25">
      <c r="B747" s="120">
        <v>742</v>
      </c>
      <c r="C747" s="109" t="s">
        <v>6468</v>
      </c>
      <c r="D747" s="109">
        <v>1200087490</v>
      </c>
      <c r="E747" s="108" t="s">
        <v>5170</v>
      </c>
      <c r="F747" s="109">
        <v>2014</v>
      </c>
      <c r="G747" s="110">
        <v>44389</v>
      </c>
      <c r="H747" s="109">
        <f t="shared" si="72"/>
        <v>7</v>
      </c>
      <c r="I747" s="109">
        <v>15</v>
      </c>
      <c r="J747" s="111">
        <f t="shared" si="73"/>
        <v>6.3333333333333325E-2</v>
      </c>
      <c r="K747" s="112">
        <v>36900</v>
      </c>
      <c r="L747" s="112">
        <v>8794.1200000000008</v>
      </c>
      <c r="M747" s="121">
        <v>0.08</v>
      </c>
      <c r="N747" s="112">
        <f t="shared" si="74"/>
        <v>39852</v>
      </c>
      <c r="O747" s="112">
        <f t="shared" si="75"/>
        <v>17667.719999999998</v>
      </c>
      <c r="P747" s="114">
        <f t="shared" si="76"/>
        <v>22184.280000000002</v>
      </c>
      <c r="Q747" s="115">
        <f t="shared" si="77"/>
        <v>19965.852000000003</v>
      </c>
    </row>
    <row r="748" spans="2:17" x14ac:dyDescent="0.25">
      <c r="B748" s="120">
        <v>743</v>
      </c>
      <c r="C748" s="109" t="s">
        <v>6468</v>
      </c>
      <c r="D748" s="109">
        <v>1200087310</v>
      </c>
      <c r="E748" s="108" t="s">
        <v>5171</v>
      </c>
      <c r="F748" s="109">
        <v>2014</v>
      </c>
      <c r="G748" s="110">
        <v>44389</v>
      </c>
      <c r="H748" s="109">
        <f t="shared" si="72"/>
        <v>7</v>
      </c>
      <c r="I748" s="109">
        <v>15</v>
      </c>
      <c r="J748" s="111">
        <f t="shared" si="73"/>
        <v>6.3333333333333325E-2</v>
      </c>
      <c r="K748" s="112">
        <v>33700</v>
      </c>
      <c r="L748" s="112">
        <v>7332.58</v>
      </c>
      <c r="M748" s="121">
        <v>0.08</v>
      </c>
      <c r="N748" s="112">
        <f t="shared" si="74"/>
        <v>36396</v>
      </c>
      <c r="O748" s="112">
        <f t="shared" si="75"/>
        <v>16135.559999999998</v>
      </c>
      <c r="P748" s="114">
        <f t="shared" si="76"/>
        <v>20260.440000000002</v>
      </c>
      <c r="Q748" s="115">
        <f t="shared" si="77"/>
        <v>18234.396000000004</v>
      </c>
    </row>
    <row r="749" spans="2:17" x14ac:dyDescent="0.25">
      <c r="B749" s="120">
        <v>744</v>
      </c>
      <c r="C749" s="109" t="s">
        <v>6468</v>
      </c>
      <c r="D749" s="109">
        <v>1200087350</v>
      </c>
      <c r="E749" s="108" t="s">
        <v>5172</v>
      </c>
      <c r="F749" s="109">
        <v>2014</v>
      </c>
      <c r="G749" s="110">
        <v>44389</v>
      </c>
      <c r="H749" s="109">
        <f t="shared" si="72"/>
        <v>7</v>
      </c>
      <c r="I749" s="109">
        <v>15</v>
      </c>
      <c r="J749" s="111">
        <f t="shared" si="73"/>
        <v>6.3333333333333325E-2</v>
      </c>
      <c r="K749" s="112">
        <v>28600</v>
      </c>
      <c r="L749" s="112">
        <v>7195.63</v>
      </c>
      <c r="M749" s="121">
        <v>0.01</v>
      </c>
      <c r="N749" s="112">
        <f t="shared" si="74"/>
        <v>28886</v>
      </c>
      <c r="O749" s="112">
        <f t="shared" si="75"/>
        <v>12806.126666666663</v>
      </c>
      <c r="P749" s="114">
        <f t="shared" si="76"/>
        <v>16079.873333333337</v>
      </c>
      <c r="Q749" s="115">
        <f t="shared" si="77"/>
        <v>14471.886000000004</v>
      </c>
    </row>
    <row r="750" spans="2:17" x14ac:dyDescent="0.25">
      <c r="B750" s="120">
        <v>745</v>
      </c>
      <c r="C750" s="109" t="s">
        <v>6468</v>
      </c>
      <c r="D750" s="109">
        <v>1200087510</v>
      </c>
      <c r="E750" s="108" t="s">
        <v>5173</v>
      </c>
      <c r="F750" s="109">
        <v>2014</v>
      </c>
      <c r="G750" s="110">
        <v>44389</v>
      </c>
      <c r="H750" s="109">
        <f t="shared" si="72"/>
        <v>7</v>
      </c>
      <c r="I750" s="109">
        <v>15</v>
      </c>
      <c r="J750" s="111">
        <f t="shared" si="73"/>
        <v>6.3333333333333325E-2</v>
      </c>
      <c r="K750" s="112">
        <v>27000</v>
      </c>
      <c r="L750" s="112">
        <v>9394.07</v>
      </c>
      <c r="M750" s="121">
        <v>0.01</v>
      </c>
      <c r="N750" s="112">
        <f t="shared" si="74"/>
        <v>27270</v>
      </c>
      <c r="O750" s="112">
        <f t="shared" si="75"/>
        <v>12089.699999999997</v>
      </c>
      <c r="P750" s="114">
        <f t="shared" si="76"/>
        <v>15180.300000000003</v>
      </c>
      <c r="Q750" s="115">
        <f t="shared" si="77"/>
        <v>13662.270000000002</v>
      </c>
    </row>
    <row r="751" spans="2:17" x14ac:dyDescent="0.25">
      <c r="B751" s="120">
        <v>746</v>
      </c>
      <c r="C751" s="109" t="s">
        <v>6468</v>
      </c>
      <c r="D751" s="109">
        <v>1200087100</v>
      </c>
      <c r="E751" s="108" t="s">
        <v>5174</v>
      </c>
      <c r="F751" s="109">
        <v>2014</v>
      </c>
      <c r="G751" s="110">
        <v>44389</v>
      </c>
      <c r="H751" s="109">
        <f t="shared" si="72"/>
        <v>7</v>
      </c>
      <c r="I751" s="109">
        <v>15</v>
      </c>
      <c r="J751" s="111">
        <f t="shared" si="73"/>
        <v>6.3333333333333325E-2</v>
      </c>
      <c r="K751" s="112">
        <v>26800</v>
      </c>
      <c r="L751" s="112">
        <v>1</v>
      </c>
      <c r="M751" s="121">
        <v>0</v>
      </c>
      <c r="N751" s="112">
        <f t="shared" si="74"/>
        <v>26800</v>
      </c>
      <c r="O751" s="112">
        <f t="shared" si="75"/>
        <v>11881.33333333333</v>
      </c>
      <c r="P751" s="114">
        <f t="shared" si="76"/>
        <v>14918.66666666667</v>
      </c>
      <c r="Q751" s="115">
        <f t="shared" si="77"/>
        <v>13426.800000000003</v>
      </c>
    </row>
    <row r="752" spans="2:17" x14ac:dyDescent="0.25">
      <c r="B752" s="120">
        <v>747</v>
      </c>
      <c r="C752" s="109" t="s">
        <v>6468</v>
      </c>
      <c r="D752" s="109">
        <v>1200087420</v>
      </c>
      <c r="E752" s="108" t="s">
        <v>5175</v>
      </c>
      <c r="F752" s="109">
        <v>2014</v>
      </c>
      <c r="G752" s="110">
        <v>44389</v>
      </c>
      <c r="H752" s="109">
        <f t="shared" si="72"/>
        <v>7</v>
      </c>
      <c r="I752" s="109">
        <v>15</v>
      </c>
      <c r="J752" s="111">
        <f t="shared" si="73"/>
        <v>6.3333333333333325E-2</v>
      </c>
      <c r="K752" s="112">
        <v>20600</v>
      </c>
      <c r="L752" s="112">
        <v>4909.4799999999996</v>
      </c>
      <c r="M752" s="121">
        <v>0.08</v>
      </c>
      <c r="N752" s="112">
        <f t="shared" si="74"/>
        <v>22248</v>
      </c>
      <c r="O752" s="112">
        <f t="shared" si="75"/>
        <v>9863.2799999999988</v>
      </c>
      <c r="P752" s="114">
        <f t="shared" si="76"/>
        <v>12384.720000000001</v>
      </c>
      <c r="Q752" s="115">
        <f t="shared" si="77"/>
        <v>11146.248000000001</v>
      </c>
    </row>
    <row r="753" spans="2:17" x14ac:dyDescent="0.25">
      <c r="B753" s="120">
        <v>748</v>
      </c>
      <c r="C753" s="109" t="s">
        <v>6468</v>
      </c>
      <c r="D753" s="109">
        <v>1200087280</v>
      </c>
      <c r="E753" s="108" t="s">
        <v>5176</v>
      </c>
      <c r="F753" s="109">
        <v>2014</v>
      </c>
      <c r="G753" s="110">
        <v>44389</v>
      </c>
      <c r="H753" s="109">
        <f t="shared" si="72"/>
        <v>7</v>
      </c>
      <c r="I753" s="109">
        <v>15</v>
      </c>
      <c r="J753" s="111">
        <f t="shared" si="73"/>
        <v>6.3333333333333325E-2</v>
      </c>
      <c r="K753" s="112">
        <v>18600</v>
      </c>
      <c r="L753" s="112">
        <v>4047.06</v>
      </c>
      <c r="M753" s="121">
        <v>0.01</v>
      </c>
      <c r="N753" s="112">
        <f t="shared" si="74"/>
        <v>18786</v>
      </c>
      <c r="O753" s="112">
        <f t="shared" si="75"/>
        <v>8328.4599999999991</v>
      </c>
      <c r="P753" s="114">
        <f t="shared" si="76"/>
        <v>10457.540000000001</v>
      </c>
      <c r="Q753" s="115">
        <f t="shared" si="77"/>
        <v>9411.7860000000019</v>
      </c>
    </row>
    <row r="754" spans="2:17" x14ac:dyDescent="0.25">
      <c r="B754" s="120">
        <v>749</v>
      </c>
      <c r="C754" s="109" t="s">
        <v>6468</v>
      </c>
      <c r="D754" s="109">
        <v>1200087600</v>
      </c>
      <c r="E754" s="108" t="s">
        <v>5177</v>
      </c>
      <c r="F754" s="109">
        <v>2014</v>
      </c>
      <c r="G754" s="110">
        <v>44389</v>
      </c>
      <c r="H754" s="109">
        <f t="shared" si="72"/>
        <v>7</v>
      </c>
      <c r="I754" s="109">
        <v>15</v>
      </c>
      <c r="J754" s="111">
        <f t="shared" si="73"/>
        <v>6.3333333333333325E-2</v>
      </c>
      <c r="K754" s="112">
        <v>16800</v>
      </c>
      <c r="L754" s="112">
        <v>7588.38</v>
      </c>
      <c r="M754" s="121">
        <v>0.08</v>
      </c>
      <c r="N754" s="112">
        <f t="shared" si="74"/>
        <v>18144</v>
      </c>
      <c r="O754" s="112">
        <f t="shared" si="75"/>
        <v>8043.8399999999983</v>
      </c>
      <c r="P754" s="114">
        <f t="shared" si="76"/>
        <v>10100.160000000002</v>
      </c>
      <c r="Q754" s="115">
        <f t="shared" si="77"/>
        <v>9090.1440000000021</v>
      </c>
    </row>
    <row r="755" spans="2:17" x14ac:dyDescent="0.25">
      <c r="B755" s="120">
        <v>750</v>
      </c>
      <c r="C755" s="109" t="s">
        <v>6468</v>
      </c>
      <c r="D755" s="109">
        <v>1200087270</v>
      </c>
      <c r="E755" s="108" t="s">
        <v>5178</v>
      </c>
      <c r="F755" s="109">
        <v>2014</v>
      </c>
      <c r="G755" s="110">
        <v>44389</v>
      </c>
      <c r="H755" s="109">
        <f t="shared" si="72"/>
        <v>7</v>
      </c>
      <c r="I755" s="109">
        <v>15</v>
      </c>
      <c r="J755" s="111">
        <f t="shared" si="73"/>
        <v>6.3333333333333325E-2</v>
      </c>
      <c r="K755" s="112">
        <v>12400</v>
      </c>
      <c r="L755" s="112">
        <v>2518</v>
      </c>
      <c r="M755" s="121">
        <v>0.08</v>
      </c>
      <c r="N755" s="112">
        <f t="shared" si="74"/>
        <v>13392</v>
      </c>
      <c r="O755" s="112">
        <f t="shared" si="75"/>
        <v>5937.119999999999</v>
      </c>
      <c r="P755" s="114">
        <f t="shared" si="76"/>
        <v>7454.880000000001</v>
      </c>
      <c r="Q755" s="115">
        <f t="shared" si="77"/>
        <v>6709.3920000000007</v>
      </c>
    </row>
    <row r="756" spans="2:17" x14ac:dyDescent="0.25">
      <c r="B756" s="120">
        <v>751</v>
      </c>
      <c r="C756" s="109" t="s">
        <v>6468</v>
      </c>
      <c r="D756" s="109">
        <v>1200087300</v>
      </c>
      <c r="E756" s="108" t="s">
        <v>5179</v>
      </c>
      <c r="F756" s="109">
        <v>2014</v>
      </c>
      <c r="G756" s="110">
        <v>44389</v>
      </c>
      <c r="H756" s="109">
        <f t="shared" si="72"/>
        <v>7</v>
      </c>
      <c r="I756" s="109">
        <v>15</v>
      </c>
      <c r="J756" s="111">
        <f t="shared" si="73"/>
        <v>6.3333333333333325E-2</v>
      </c>
      <c r="K756" s="112">
        <v>10700</v>
      </c>
      <c r="L756" s="112">
        <v>2328.1799999999998</v>
      </c>
      <c r="M756" s="121">
        <v>0.08</v>
      </c>
      <c r="N756" s="112">
        <f t="shared" si="74"/>
        <v>11556</v>
      </c>
      <c r="O756" s="112">
        <f t="shared" si="75"/>
        <v>5123.1599999999989</v>
      </c>
      <c r="P756" s="114">
        <f t="shared" si="76"/>
        <v>6432.8400000000011</v>
      </c>
      <c r="Q756" s="115">
        <f t="shared" si="77"/>
        <v>5789.5560000000014</v>
      </c>
    </row>
    <row r="757" spans="2:17" x14ac:dyDescent="0.25">
      <c r="B757" s="120">
        <v>752</v>
      </c>
      <c r="C757" s="109" t="s">
        <v>6468</v>
      </c>
      <c r="D757" s="109">
        <v>1200087290</v>
      </c>
      <c r="E757" s="108" t="s">
        <v>5180</v>
      </c>
      <c r="F757" s="109">
        <v>2014</v>
      </c>
      <c r="G757" s="110">
        <v>44389</v>
      </c>
      <c r="H757" s="109">
        <f t="shared" si="72"/>
        <v>7</v>
      </c>
      <c r="I757" s="109">
        <v>15</v>
      </c>
      <c r="J757" s="111">
        <f t="shared" si="73"/>
        <v>6.3333333333333325E-2</v>
      </c>
      <c r="K757" s="112">
        <v>9200</v>
      </c>
      <c r="L757" s="112">
        <v>2001.75</v>
      </c>
      <c r="M757" s="121">
        <v>0.08</v>
      </c>
      <c r="N757" s="112">
        <f t="shared" si="74"/>
        <v>9936</v>
      </c>
      <c r="O757" s="112">
        <f t="shared" si="75"/>
        <v>4404.9599999999991</v>
      </c>
      <c r="P757" s="114">
        <f t="shared" si="76"/>
        <v>5531.0400000000009</v>
      </c>
      <c r="Q757" s="115">
        <f t="shared" si="77"/>
        <v>4977.9360000000006</v>
      </c>
    </row>
    <row r="758" spans="2:17" x14ac:dyDescent="0.25">
      <c r="B758" s="120">
        <v>753</v>
      </c>
      <c r="C758" s="109" t="s">
        <v>6468</v>
      </c>
      <c r="D758" s="109">
        <v>1200087110</v>
      </c>
      <c r="E758" s="108" t="s">
        <v>5181</v>
      </c>
      <c r="F758" s="109">
        <v>2014</v>
      </c>
      <c r="G758" s="110">
        <v>44389</v>
      </c>
      <c r="H758" s="109">
        <f t="shared" si="72"/>
        <v>7</v>
      </c>
      <c r="I758" s="109">
        <v>15</v>
      </c>
      <c r="J758" s="111">
        <f t="shared" si="73"/>
        <v>6.3333333333333325E-2</v>
      </c>
      <c r="K758" s="112">
        <v>7850</v>
      </c>
      <c r="L758" s="112">
        <v>1024.8499999999999</v>
      </c>
      <c r="M758" s="121">
        <v>0.01</v>
      </c>
      <c r="N758" s="112">
        <f t="shared" si="74"/>
        <v>7928.5</v>
      </c>
      <c r="O758" s="112">
        <f t="shared" si="75"/>
        <v>3514.9683333333328</v>
      </c>
      <c r="P758" s="114">
        <f t="shared" si="76"/>
        <v>4413.5316666666677</v>
      </c>
      <c r="Q758" s="115">
        <f t="shared" si="77"/>
        <v>3972.1785000000009</v>
      </c>
    </row>
    <row r="759" spans="2:17" x14ac:dyDescent="0.25">
      <c r="B759" s="120">
        <v>754</v>
      </c>
      <c r="C759" s="109" t="s">
        <v>6468</v>
      </c>
      <c r="D759" s="109">
        <v>1200087690</v>
      </c>
      <c r="E759" s="108" t="s">
        <v>5182</v>
      </c>
      <c r="F759" s="109">
        <v>2014</v>
      </c>
      <c r="G759" s="110">
        <v>44389</v>
      </c>
      <c r="H759" s="109">
        <f t="shared" si="72"/>
        <v>7</v>
      </c>
      <c r="I759" s="109">
        <v>8</v>
      </c>
      <c r="J759" s="111">
        <f t="shared" si="73"/>
        <v>0.11874999999999999</v>
      </c>
      <c r="K759" s="112">
        <v>7800</v>
      </c>
      <c r="L759" s="112">
        <v>3963.45</v>
      </c>
      <c r="M759" s="121">
        <v>0.08</v>
      </c>
      <c r="N759" s="112">
        <f t="shared" si="74"/>
        <v>8424</v>
      </c>
      <c r="O759" s="112">
        <f t="shared" si="75"/>
        <v>7002.45</v>
      </c>
      <c r="P759" s="114">
        <f t="shared" si="76"/>
        <v>1421.5500000000002</v>
      </c>
      <c r="Q759" s="115">
        <f t="shared" si="77"/>
        <v>1279.3950000000002</v>
      </c>
    </row>
    <row r="760" spans="2:17" s="14" customFormat="1" x14ac:dyDescent="0.25">
      <c r="B760" s="120">
        <v>755</v>
      </c>
      <c r="C760" s="109" t="s">
        <v>6470</v>
      </c>
      <c r="D760" s="109">
        <v>1200143070</v>
      </c>
      <c r="E760" s="108" t="s">
        <v>5409</v>
      </c>
      <c r="F760" s="109">
        <v>2018</v>
      </c>
      <c r="G760" s="110">
        <v>44389</v>
      </c>
      <c r="H760" s="109">
        <f t="shared" si="72"/>
        <v>3</v>
      </c>
      <c r="I760" s="109">
        <v>15</v>
      </c>
      <c r="J760" s="111">
        <f t="shared" si="73"/>
        <v>6.3333333333333325E-2</v>
      </c>
      <c r="K760" s="112">
        <v>595000</v>
      </c>
      <c r="L760" s="112">
        <v>490453.88</v>
      </c>
      <c r="M760" s="121">
        <v>0.02</v>
      </c>
      <c r="N760" s="112">
        <f t="shared" si="74"/>
        <v>606900</v>
      </c>
      <c r="O760" s="112">
        <f t="shared" si="75"/>
        <v>115310.99999999999</v>
      </c>
      <c r="P760" s="114">
        <f t="shared" si="76"/>
        <v>491589</v>
      </c>
      <c r="Q760" s="115">
        <f t="shared" si="77"/>
        <v>442430.10000000003</v>
      </c>
    </row>
    <row r="761" spans="2:17" x14ac:dyDescent="0.25">
      <c r="B761" s="120">
        <v>756</v>
      </c>
      <c r="C761" s="109" t="s">
        <v>6470</v>
      </c>
      <c r="D761" s="109">
        <v>1200142850</v>
      </c>
      <c r="E761" s="108" t="s">
        <v>5410</v>
      </c>
      <c r="F761" s="109">
        <v>2018</v>
      </c>
      <c r="G761" s="110">
        <v>44389</v>
      </c>
      <c r="H761" s="109">
        <f t="shared" si="72"/>
        <v>3</v>
      </c>
      <c r="I761" s="109">
        <v>15</v>
      </c>
      <c r="J761" s="111">
        <f t="shared" si="73"/>
        <v>6.3333333333333325E-2</v>
      </c>
      <c r="K761" s="112">
        <v>228500</v>
      </c>
      <c r="L761" s="112">
        <v>185638</v>
      </c>
      <c r="M761" s="121">
        <v>7.0000000000000007E-2</v>
      </c>
      <c r="N761" s="112">
        <f t="shared" si="74"/>
        <v>244495</v>
      </c>
      <c r="O761" s="112">
        <f t="shared" si="75"/>
        <v>46454.049999999996</v>
      </c>
      <c r="P761" s="114">
        <f t="shared" si="76"/>
        <v>198040.95</v>
      </c>
      <c r="Q761" s="115">
        <f t="shared" si="77"/>
        <v>178236.85500000001</v>
      </c>
    </row>
    <row r="762" spans="2:17" x14ac:dyDescent="0.25">
      <c r="B762" s="120">
        <v>757</v>
      </c>
      <c r="C762" s="109" t="s">
        <v>6470</v>
      </c>
      <c r="D762" s="109">
        <v>1200142780</v>
      </c>
      <c r="E762" s="108" t="s">
        <v>5411</v>
      </c>
      <c r="F762" s="109">
        <v>2018</v>
      </c>
      <c r="G762" s="110">
        <v>44389</v>
      </c>
      <c r="H762" s="109">
        <f t="shared" si="72"/>
        <v>3</v>
      </c>
      <c r="I762" s="109">
        <v>15</v>
      </c>
      <c r="J762" s="111">
        <f t="shared" si="73"/>
        <v>6.3333333333333325E-2</v>
      </c>
      <c r="K762" s="112">
        <v>187428</v>
      </c>
      <c r="L762" s="112">
        <v>153263.03</v>
      </c>
      <c r="M762" s="121">
        <v>0.02</v>
      </c>
      <c r="N762" s="112">
        <f t="shared" si="74"/>
        <v>191176.56</v>
      </c>
      <c r="O762" s="112">
        <f t="shared" si="75"/>
        <v>36323.546399999992</v>
      </c>
      <c r="P762" s="114">
        <f t="shared" si="76"/>
        <v>154853.01360000001</v>
      </c>
      <c r="Q762" s="115">
        <f t="shared" si="77"/>
        <v>139367.71224000002</v>
      </c>
    </row>
    <row r="763" spans="2:17" x14ac:dyDescent="0.25">
      <c r="B763" s="120">
        <v>758</v>
      </c>
      <c r="C763" s="109" t="s">
        <v>6470</v>
      </c>
      <c r="D763" s="109">
        <v>1200143980</v>
      </c>
      <c r="E763" s="108" t="s">
        <v>5412</v>
      </c>
      <c r="F763" s="109">
        <v>2018</v>
      </c>
      <c r="G763" s="110">
        <v>44389</v>
      </c>
      <c r="H763" s="109">
        <f t="shared" si="72"/>
        <v>3</v>
      </c>
      <c r="I763" s="109">
        <v>15</v>
      </c>
      <c r="J763" s="111">
        <f t="shared" si="73"/>
        <v>6.3333333333333325E-2</v>
      </c>
      <c r="K763" s="112">
        <v>178628</v>
      </c>
      <c r="L763" s="112">
        <v>146491.29</v>
      </c>
      <c r="M763" s="121">
        <v>0.02</v>
      </c>
      <c r="N763" s="112">
        <f t="shared" si="74"/>
        <v>182200.56</v>
      </c>
      <c r="O763" s="112">
        <f t="shared" si="75"/>
        <v>34618.106399999997</v>
      </c>
      <c r="P763" s="114">
        <f t="shared" si="76"/>
        <v>147582.45360000001</v>
      </c>
      <c r="Q763" s="115">
        <f t="shared" si="77"/>
        <v>132824.20824000001</v>
      </c>
    </row>
    <row r="764" spans="2:17" x14ac:dyDescent="0.25">
      <c r="B764" s="120">
        <v>759</v>
      </c>
      <c r="C764" s="109" t="s">
        <v>6470</v>
      </c>
      <c r="D764" s="109">
        <v>1200142860</v>
      </c>
      <c r="E764" s="108" t="s">
        <v>5413</v>
      </c>
      <c r="F764" s="109">
        <v>2018</v>
      </c>
      <c r="G764" s="110">
        <v>44389</v>
      </c>
      <c r="H764" s="109">
        <f t="shared" si="72"/>
        <v>3</v>
      </c>
      <c r="I764" s="109">
        <v>15</v>
      </c>
      <c r="J764" s="111">
        <f t="shared" si="73"/>
        <v>6.3333333333333325E-2</v>
      </c>
      <c r="K764" s="112">
        <v>61300</v>
      </c>
      <c r="L764" s="112">
        <v>49801.34</v>
      </c>
      <c r="M764" s="121">
        <v>7.0000000000000007E-2</v>
      </c>
      <c r="N764" s="112">
        <f t="shared" si="74"/>
        <v>65591</v>
      </c>
      <c r="O764" s="112">
        <f t="shared" si="75"/>
        <v>12462.289999999999</v>
      </c>
      <c r="P764" s="114">
        <f t="shared" si="76"/>
        <v>53128.71</v>
      </c>
      <c r="Q764" s="115">
        <f t="shared" si="77"/>
        <v>47815.839</v>
      </c>
    </row>
    <row r="765" spans="2:17" x14ac:dyDescent="0.25">
      <c r="B765" s="120">
        <v>760</v>
      </c>
      <c r="C765" s="109" t="s">
        <v>6470</v>
      </c>
      <c r="D765" s="109">
        <v>1200144990</v>
      </c>
      <c r="E765" s="108" t="s">
        <v>5414</v>
      </c>
      <c r="F765" s="109">
        <v>2019</v>
      </c>
      <c r="G765" s="110">
        <v>44389</v>
      </c>
      <c r="H765" s="109">
        <f t="shared" si="72"/>
        <v>2</v>
      </c>
      <c r="I765" s="109">
        <v>15</v>
      </c>
      <c r="J765" s="111">
        <f t="shared" si="73"/>
        <v>6.3333333333333325E-2</v>
      </c>
      <c r="K765" s="112">
        <v>12000</v>
      </c>
      <c r="L765" s="112">
        <v>10104.11</v>
      </c>
      <c r="M765" s="121">
        <v>0</v>
      </c>
      <c r="N765" s="112">
        <f t="shared" si="74"/>
        <v>12000</v>
      </c>
      <c r="O765" s="112">
        <f t="shared" si="75"/>
        <v>1519.9999999999998</v>
      </c>
      <c r="P765" s="114">
        <f t="shared" si="76"/>
        <v>10480</v>
      </c>
      <c r="Q765" s="115">
        <f t="shared" si="77"/>
        <v>9432</v>
      </c>
    </row>
    <row r="766" spans="2:17" x14ac:dyDescent="0.25">
      <c r="B766" s="120">
        <v>761</v>
      </c>
      <c r="C766" s="109" t="s">
        <v>6470</v>
      </c>
      <c r="D766" s="109">
        <v>1200168580</v>
      </c>
      <c r="E766" s="108" t="s">
        <v>5415</v>
      </c>
      <c r="F766" s="109">
        <v>2020</v>
      </c>
      <c r="G766" s="110">
        <v>44389</v>
      </c>
      <c r="H766" s="109">
        <f t="shared" si="72"/>
        <v>1</v>
      </c>
      <c r="I766" s="109">
        <v>15</v>
      </c>
      <c r="J766" s="111">
        <f t="shared" si="73"/>
        <v>6.3333333333333325E-2</v>
      </c>
      <c r="K766" s="112">
        <v>64794657.390000001</v>
      </c>
      <c r="L766" s="112">
        <v>62179201.810000002</v>
      </c>
      <c r="M766" s="121">
        <v>0</v>
      </c>
      <c r="N766" s="112">
        <f t="shared" si="74"/>
        <v>64794657.390000001</v>
      </c>
      <c r="O766" s="112">
        <f t="shared" si="75"/>
        <v>4103661.6346999994</v>
      </c>
      <c r="P766" s="114">
        <f t="shared" si="76"/>
        <v>60690995.7553</v>
      </c>
      <c r="Q766" s="115">
        <f t="shared" si="77"/>
        <v>54621896.17977</v>
      </c>
    </row>
    <row r="767" spans="2:17" x14ac:dyDescent="0.25">
      <c r="B767" s="120">
        <v>762</v>
      </c>
      <c r="C767" s="109" t="s">
        <v>6470</v>
      </c>
      <c r="D767" s="109">
        <v>1200168880</v>
      </c>
      <c r="E767" s="108" t="s">
        <v>5416</v>
      </c>
      <c r="F767" s="109">
        <v>2020</v>
      </c>
      <c r="G767" s="110">
        <v>44389</v>
      </c>
      <c r="H767" s="109">
        <f t="shared" si="72"/>
        <v>1</v>
      </c>
      <c r="I767" s="109">
        <v>15</v>
      </c>
      <c r="J767" s="111">
        <f t="shared" si="73"/>
        <v>6.3333333333333325E-2</v>
      </c>
      <c r="K767" s="112">
        <v>13344248.9</v>
      </c>
      <c r="L767" s="112">
        <v>12805604.33</v>
      </c>
      <c r="M767" s="121">
        <v>0</v>
      </c>
      <c r="N767" s="112">
        <f t="shared" si="74"/>
        <v>13344248.9</v>
      </c>
      <c r="O767" s="112">
        <f t="shared" si="75"/>
        <v>845135.76366666658</v>
      </c>
      <c r="P767" s="114">
        <f t="shared" si="76"/>
        <v>12499113.136333333</v>
      </c>
      <c r="Q767" s="115">
        <f t="shared" si="77"/>
        <v>11249201.822699999</v>
      </c>
    </row>
    <row r="768" spans="2:17" x14ac:dyDescent="0.25">
      <c r="B768" s="120">
        <v>763</v>
      </c>
      <c r="C768" s="109" t="s">
        <v>6470</v>
      </c>
      <c r="D768" s="109">
        <v>1200168610</v>
      </c>
      <c r="E768" s="108" t="s">
        <v>5417</v>
      </c>
      <c r="F768" s="109">
        <v>2020</v>
      </c>
      <c r="G768" s="110">
        <v>44389</v>
      </c>
      <c r="H768" s="109">
        <f t="shared" si="72"/>
        <v>1</v>
      </c>
      <c r="I768" s="109">
        <v>15</v>
      </c>
      <c r="J768" s="111">
        <f t="shared" si="73"/>
        <v>6.3333333333333325E-2</v>
      </c>
      <c r="K768" s="112">
        <v>10106052</v>
      </c>
      <c r="L768" s="112">
        <v>9698118.2100000009</v>
      </c>
      <c r="M768" s="121">
        <v>0</v>
      </c>
      <c r="N768" s="112">
        <f t="shared" si="74"/>
        <v>10106052</v>
      </c>
      <c r="O768" s="112">
        <f t="shared" si="75"/>
        <v>640049.96</v>
      </c>
      <c r="P768" s="114">
        <f t="shared" si="76"/>
        <v>9466002.0399999991</v>
      </c>
      <c r="Q768" s="115">
        <f t="shared" si="77"/>
        <v>8519401.8359999992</v>
      </c>
    </row>
    <row r="769" spans="2:17" x14ac:dyDescent="0.25">
      <c r="B769" s="120">
        <v>764</v>
      </c>
      <c r="C769" s="109" t="s">
        <v>6470</v>
      </c>
      <c r="D769" s="109">
        <v>1200168650</v>
      </c>
      <c r="E769" s="108" t="s">
        <v>5418</v>
      </c>
      <c r="F769" s="109">
        <v>2020</v>
      </c>
      <c r="G769" s="110">
        <v>44389</v>
      </c>
      <c r="H769" s="109">
        <f t="shared" si="72"/>
        <v>1</v>
      </c>
      <c r="I769" s="109">
        <v>15</v>
      </c>
      <c r="J769" s="111">
        <f t="shared" si="73"/>
        <v>6.3333333333333325E-2</v>
      </c>
      <c r="K769" s="112">
        <v>9277264</v>
      </c>
      <c r="L769" s="112">
        <v>8902784.4900000002</v>
      </c>
      <c r="M769" s="121">
        <v>0</v>
      </c>
      <c r="N769" s="112">
        <f t="shared" si="74"/>
        <v>9277264</v>
      </c>
      <c r="O769" s="112">
        <f t="shared" si="75"/>
        <v>587560.05333333323</v>
      </c>
      <c r="P769" s="114">
        <f t="shared" si="76"/>
        <v>8689703.9466666672</v>
      </c>
      <c r="Q769" s="115">
        <f t="shared" si="77"/>
        <v>7820733.5520000011</v>
      </c>
    </row>
    <row r="770" spans="2:17" x14ac:dyDescent="0.25">
      <c r="B770" s="120">
        <v>765</v>
      </c>
      <c r="C770" s="109" t="s">
        <v>6470</v>
      </c>
      <c r="D770" s="109">
        <v>1200168710</v>
      </c>
      <c r="E770" s="108" t="s">
        <v>5419</v>
      </c>
      <c r="F770" s="109">
        <v>2020</v>
      </c>
      <c r="G770" s="110">
        <v>44389</v>
      </c>
      <c r="H770" s="109">
        <f t="shared" si="72"/>
        <v>1</v>
      </c>
      <c r="I770" s="109">
        <v>15</v>
      </c>
      <c r="J770" s="111">
        <f t="shared" si="73"/>
        <v>6.3333333333333325E-2</v>
      </c>
      <c r="K770" s="112">
        <v>3979181.8</v>
      </c>
      <c r="L770" s="112">
        <v>3818560.95</v>
      </c>
      <c r="M770" s="121">
        <v>0</v>
      </c>
      <c r="N770" s="112">
        <f t="shared" si="74"/>
        <v>3979181.8</v>
      </c>
      <c r="O770" s="112">
        <f t="shared" si="75"/>
        <v>252014.84733333328</v>
      </c>
      <c r="P770" s="114">
        <f t="shared" si="76"/>
        <v>3727166.9526666664</v>
      </c>
      <c r="Q770" s="115">
        <f t="shared" si="77"/>
        <v>3354450.2574</v>
      </c>
    </row>
    <row r="771" spans="2:17" x14ac:dyDescent="0.25">
      <c r="B771" s="120">
        <v>766</v>
      </c>
      <c r="C771" s="109" t="s">
        <v>6470</v>
      </c>
      <c r="D771" s="109">
        <v>1200168670</v>
      </c>
      <c r="E771" s="108" t="s">
        <v>5420</v>
      </c>
      <c r="F771" s="109">
        <v>2020</v>
      </c>
      <c r="G771" s="110">
        <v>44389</v>
      </c>
      <c r="H771" s="109">
        <f t="shared" si="72"/>
        <v>1</v>
      </c>
      <c r="I771" s="109">
        <v>15</v>
      </c>
      <c r="J771" s="111">
        <f t="shared" si="73"/>
        <v>6.3333333333333325E-2</v>
      </c>
      <c r="K771" s="112">
        <v>3588696</v>
      </c>
      <c r="L771" s="112">
        <v>3443837.23</v>
      </c>
      <c r="M771" s="121">
        <v>0</v>
      </c>
      <c r="N771" s="112">
        <f t="shared" si="74"/>
        <v>3588696</v>
      </c>
      <c r="O771" s="112">
        <f t="shared" si="75"/>
        <v>227284.07999999996</v>
      </c>
      <c r="P771" s="114">
        <f t="shared" si="76"/>
        <v>3361411.92</v>
      </c>
      <c r="Q771" s="115">
        <f t="shared" si="77"/>
        <v>3025270.7280000001</v>
      </c>
    </row>
    <row r="772" spans="2:17" x14ac:dyDescent="0.25">
      <c r="B772" s="120">
        <v>767</v>
      </c>
      <c r="C772" s="109" t="s">
        <v>6470</v>
      </c>
      <c r="D772" s="109">
        <v>1200168600</v>
      </c>
      <c r="E772" s="108" t="s">
        <v>5421</v>
      </c>
      <c r="F772" s="109">
        <v>2020</v>
      </c>
      <c r="G772" s="110">
        <v>44389</v>
      </c>
      <c r="H772" s="109">
        <f t="shared" si="72"/>
        <v>1</v>
      </c>
      <c r="I772" s="109">
        <v>15</v>
      </c>
      <c r="J772" s="111">
        <f t="shared" si="73"/>
        <v>6.3333333333333325E-2</v>
      </c>
      <c r="K772" s="112">
        <v>2944360</v>
      </c>
      <c r="L772" s="112">
        <v>2825510.04</v>
      </c>
      <c r="M772" s="121">
        <v>0</v>
      </c>
      <c r="N772" s="112">
        <f t="shared" si="74"/>
        <v>2944360</v>
      </c>
      <c r="O772" s="112">
        <f t="shared" si="75"/>
        <v>186476.1333333333</v>
      </c>
      <c r="P772" s="114">
        <f t="shared" si="76"/>
        <v>2757883.8666666667</v>
      </c>
      <c r="Q772" s="115">
        <f t="shared" si="77"/>
        <v>2482095.48</v>
      </c>
    </row>
    <row r="773" spans="2:17" x14ac:dyDescent="0.25">
      <c r="B773" s="120">
        <v>768</v>
      </c>
      <c r="C773" s="109" t="s">
        <v>6470</v>
      </c>
      <c r="D773" s="109">
        <v>1200169010</v>
      </c>
      <c r="E773" s="108" t="s">
        <v>5422</v>
      </c>
      <c r="F773" s="109">
        <v>2020</v>
      </c>
      <c r="G773" s="110">
        <v>44389</v>
      </c>
      <c r="H773" s="109">
        <f t="shared" si="72"/>
        <v>1</v>
      </c>
      <c r="I773" s="109">
        <v>15</v>
      </c>
      <c r="J773" s="111">
        <f t="shared" si="73"/>
        <v>6.3333333333333325E-2</v>
      </c>
      <c r="K773" s="112">
        <v>2829278</v>
      </c>
      <c r="L773" s="112">
        <v>2715073.35</v>
      </c>
      <c r="M773" s="121">
        <v>0</v>
      </c>
      <c r="N773" s="112">
        <f t="shared" si="74"/>
        <v>2829278</v>
      </c>
      <c r="O773" s="112">
        <f t="shared" si="75"/>
        <v>179187.60666666663</v>
      </c>
      <c r="P773" s="114">
        <f t="shared" si="76"/>
        <v>2650090.3933333335</v>
      </c>
      <c r="Q773" s="115">
        <f t="shared" si="77"/>
        <v>2385081.3540000003</v>
      </c>
    </row>
    <row r="774" spans="2:17" x14ac:dyDescent="0.25">
      <c r="B774" s="120">
        <v>769</v>
      </c>
      <c r="C774" s="109" t="s">
        <v>6470</v>
      </c>
      <c r="D774" s="109">
        <v>1200169050</v>
      </c>
      <c r="E774" s="108" t="s">
        <v>5423</v>
      </c>
      <c r="F774" s="109">
        <v>2020</v>
      </c>
      <c r="G774" s="110">
        <v>44389</v>
      </c>
      <c r="H774" s="109">
        <f t="shared" ref="H774:H837" si="78">YEAR(G774)-F774</f>
        <v>1</v>
      </c>
      <c r="I774" s="109">
        <v>15</v>
      </c>
      <c r="J774" s="111">
        <f t="shared" ref="J774:J837" si="79">(95/I774/100)</f>
        <v>6.3333333333333325E-2</v>
      </c>
      <c r="K774" s="112">
        <v>2250569</v>
      </c>
      <c r="L774" s="112">
        <v>2159724.12</v>
      </c>
      <c r="M774" s="121">
        <v>0</v>
      </c>
      <c r="N774" s="112">
        <f t="shared" ref="N774:N837" si="80">K774*(1+M774)</f>
        <v>2250569</v>
      </c>
      <c r="O774" s="112">
        <f t="shared" ref="O774:O837" si="81">H774*J774*N774</f>
        <v>142536.03666666665</v>
      </c>
      <c r="P774" s="114">
        <f t="shared" si="76"/>
        <v>2108032.9633333334</v>
      </c>
      <c r="Q774" s="115">
        <f t="shared" si="77"/>
        <v>1897229.6670000001</v>
      </c>
    </row>
    <row r="775" spans="2:17" x14ac:dyDescent="0.25">
      <c r="B775" s="120">
        <v>770</v>
      </c>
      <c r="C775" s="109" t="s">
        <v>6470</v>
      </c>
      <c r="D775" s="109">
        <v>1200168640</v>
      </c>
      <c r="E775" s="108" t="s">
        <v>4890</v>
      </c>
      <c r="F775" s="109">
        <v>2020</v>
      </c>
      <c r="G775" s="110">
        <v>44389</v>
      </c>
      <c r="H775" s="109">
        <f t="shared" si="78"/>
        <v>1</v>
      </c>
      <c r="I775" s="109">
        <v>15</v>
      </c>
      <c r="J775" s="111">
        <f t="shared" si="79"/>
        <v>6.3333333333333325E-2</v>
      </c>
      <c r="K775" s="112">
        <v>1220104.98</v>
      </c>
      <c r="L775" s="112">
        <v>1170855.08</v>
      </c>
      <c r="M775" s="121">
        <v>0</v>
      </c>
      <c r="N775" s="112">
        <f t="shared" si="80"/>
        <v>1220104.98</v>
      </c>
      <c r="O775" s="112">
        <f t="shared" si="81"/>
        <v>77273.315399999992</v>
      </c>
      <c r="P775" s="114">
        <f t="shared" ref="P775:P838" si="82">IF(N775-O775&lt;=0,5%*N775,N775-O775)</f>
        <v>1142831.6646</v>
      </c>
      <c r="Q775" s="115">
        <f t="shared" ref="Q775:Q838" si="83">IF(P775=N775*5%,P775,P775*0.9)</f>
        <v>1028548.49814</v>
      </c>
    </row>
    <row r="776" spans="2:17" x14ac:dyDescent="0.25">
      <c r="B776" s="120">
        <v>771</v>
      </c>
      <c r="C776" s="109" t="s">
        <v>6470</v>
      </c>
      <c r="D776" s="109">
        <v>1200168810</v>
      </c>
      <c r="E776" s="108" t="s">
        <v>5424</v>
      </c>
      <c r="F776" s="109">
        <v>2020</v>
      </c>
      <c r="G776" s="110">
        <v>44389</v>
      </c>
      <c r="H776" s="109">
        <f t="shared" si="78"/>
        <v>1</v>
      </c>
      <c r="I776" s="109">
        <v>15</v>
      </c>
      <c r="J776" s="111">
        <f t="shared" si="79"/>
        <v>6.3333333333333325E-2</v>
      </c>
      <c r="K776" s="112">
        <v>1130799.7</v>
      </c>
      <c r="L776" s="112">
        <v>1087651.68</v>
      </c>
      <c r="M776" s="121">
        <v>0</v>
      </c>
      <c r="N776" s="112">
        <f t="shared" si="80"/>
        <v>1130799.7</v>
      </c>
      <c r="O776" s="112">
        <f t="shared" si="81"/>
        <v>71617.314333333314</v>
      </c>
      <c r="P776" s="114">
        <f t="shared" si="82"/>
        <v>1059182.3856666666</v>
      </c>
      <c r="Q776" s="115">
        <f t="shared" si="83"/>
        <v>953264.14709999994</v>
      </c>
    </row>
    <row r="777" spans="2:17" x14ac:dyDescent="0.25">
      <c r="B777" s="120">
        <v>772</v>
      </c>
      <c r="C777" s="109" t="s">
        <v>6470</v>
      </c>
      <c r="D777" s="109">
        <v>1200168590</v>
      </c>
      <c r="E777" s="108" t="s">
        <v>5425</v>
      </c>
      <c r="F777" s="109">
        <v>2020</v>
      </c>
      <c r="G777" s="110">
        <v>44389</v>
      </c>
      <c r="H777" s="109">
        <f t="shared" si="78"/>
        <v>1</v>
      </c>
      <c r="I777" s="109">
        <v>15</v>
      </c>
      <c r="J777" s="111">
        <f t="shared" si="79"/>
        <v>6.3333333333333325E-2</v>
      </c>
      <c r="K777" s="112">
        <v>898092.22</v>
      </c>
      <c r="L777" s="112">
        <v>870903.4</v>
      </c>
      <c r="M777" s="121">
        <v>0</v>
      </c>
      <c r="N777" s="112">
        <f t="shared" si="80"/>
        <v>898092.22</v>
      </c>
      <c r="O777" s="112">
        <f t="shared" si="81"/>
        <v>56879.173933333324</v>
      </c>
      <c r="P777" s="114">
        <f t="shared" si="82"/>
        <v>841213.0460666666</v>
      </c>
      <c r="Q777" s="115">
        <f t="shared" si="83"/>
        <v>757091.74145999993</v>
      </c>
    </row>
    <row r="778" spans="2:17" x14ac:dyDescent="0.25">
      <c r="B778" s="120">
        <v>773</v>
      </c>
      <c r="C778" s="109" t="s">
        <v>6470</v>
      </c>
      <c r="D778" s="109">
        <v>1200168660</v>
      </c>
      <c r="E778" s="108" t="s">
        <v>5426</v>
      </c>
      <c r="F778" s="109">
        <v>2020</v>
      </c>
      <c r="G778" s="110">
        <v>44389</v>
      </c>
      <c r="H778" s="109">
        <f t="shared" si="78"/>
        <v>1</v>
      </c>
      <c r="I778" s="109">
        <v>15</v>
      </c>
      <c r="J778" s="111">
        <f t="shared" si="79"/>
        <v>6.3333333333333325E-2</v>
      </c>
      <c r="K778" s="112">
        <v>617598</v>
      </c>
      <c r="L778" s="112">
        <v>592668.47</v>
      </c>
      <c r="M778" s="121">
        <v>0</v>
      </c>
      <c r="N778" s="112">
        <f t="shared" si="80"/>
        <v>617598</v>
      </c>
      <c r="O778" s="112">
        <f t="shared" si="81"/>
        <v>39114.539999999994</v>
      </c>
      <c r="P778" s="114">
        <f t="shared" si="82"/>
        <v>578483.46</v>
      </c>
      <c r="Q778" s="115">
        <f t="shared" si="83"/>
        <v>520635.114</v>
      </c>
    </row>
    <row r="779" spans="2:17" x14ac:dyDescent="0.25">
      <c r="B779" s="120">
        <v>774</v>
      </c>
      <c r="C779" s="109" t="s">
        <v>6470</v>
      </c>
      <c r="D779" s="109">
        <v>1200168630</v>
      </c>
      <c r="E779" s="108" t="s">
        <v>5427</v>
      </c>
      <c r="F779" s="109">
        <v>2020</v>
      </c>
      <c r="G779" s="110">
        <v>44389</v>
      </c>
      <c r="H779" s="109">
        <f t="shared" si="78"/>
        <v>1</v>
      </c>
      <c r="I779" s="109">
        <v>15</v>
      </c>
      <c r="J779" s="111">
        <f t="shared" si="79"/>
        <v>6.3333333333333325E-2</v>
      </c>
      <c r="K779" s="112">
        <v>614726</v>
      </c>
      <c r="L779" s="112">
        <v>589912.4</v>
      </c>
      <c r="M779" s="121">
        <v>0</v>
      </c>
      <c r="N779" s="112">
        <f t="shared" si="80"/>
        <v>614726</v>
      </c>
      <c r="O779" s="112">
        <f t="shared" si="81"/>
        <v>38932.64666666666</v>
      </c>
      <c r="P779" s="114">
        <f t="shared" si="82"/>
        <v>575793.35333333339</v>
      </c>
      <c r="Q779" s="115">
        <f t="shared" si="83"/>
        <v>518214.01800000004</v>
      </c>
    </row>
    <row r="780" spans="2:17" x14ac:dyDescent="0.25">
      <c r="B780" s="120">
        <v>775</v>
      </c>
      <c r="C780" s="109" t="s">
        <v>6470</v>
      </c>
      <c r="D780" s="109">
        <v>1200168620</v>
      </c>
      <c r="E780" s="108" t="s">
        <v>5296</v>
      </c>
      <c r="F780" s="109">
        <v>2020</v>
      </c>
      <c r="G780" s="110">
        <v>44389</v>
      </c>
      <c r="H780" s="109">
        <f t="shared" si="78"/>
        <v>1</v>
      </c>
      <c r="I780" s="109">
        <v>15</v>
      </c>
      <c r="J780" s="111">
        <f t="shared" si="79"/>
        <v>6.3333333333333325E-2</v>
      </c>
      <c r="K780" s="112">
        <v>614726</v>
      </c>
      <c r="L780" s="112">
        <v>589912.4</v>
      </c>
      <c r="M780" s="121">
        <v>0</v>
      </c>
      <c r="N780" s="112">
        <f t="shared" si="80"/>
        <v>614726</v>
      </c>
      <c r="O780" s="112">
        <f t="shared" si="81"/>
        <v>38932.64666666666</v>
      </c>
      <c r="P780" s="114">
        <f t="shared" si="82"/>
        <v>575793.35333333339</v>
      </c>
      <c r="Q780" s="115">
        <f t="shared" si="83"/>
        <v>518214.01800000004</v>
      </c>
    </row>
    <row r="781" spans="2:17" x14ac:dyDescent="0.25">
      <c r="B781" s="120">
        <v>776</v>
      </c>
      <c r="C781" s="109" t="s">
        <v>6470</v>
      </c>
      <c r="D781" s="109">
        <v>1200168990</v>
      </c>
      <c r="E781" s="108" t="s">
        <v>5428</v>
      </c>
      <c r="F781" s="109">
        <v>2020</v>
      </c>
      <c r="G781" s="110">
        <v>44389</v>
      </c>
      <c r="H781" s="109">
        <f t="shared" si="78"/>
        <v>1</v>
      </c>
      <c r="I781" s="109">
        <v>15</v>
      </c>
      <c r="J781" s="111">
        <f t="shared" si="79"/>
        <v>6.3333333333333325E-2</v>
      </c>
      <c r="K781" s="112">
        <v>594531</v>
      </c>
      <c r="L781" s="112">
        <v>570532.57999999996</v>
      </c>
      <c r="M781" s="121">
        <v>0</v>
      </c>
      <c r="N781" s="112">
        <f t="shared" si="80"/>
        <v>594531</v>
      </c>
      <c r="O781" s="112">
        <f t="shared" si="81"/>
        <v>37653.629999999997</v>
      </c>
      <c r="P781" s="114">
        <f t="shared" si="82"/>
        <v>556877.37</v>
      </c>
      <c r="Q781" s="115">
        <f t="shared" si="83"/>
        <v>501189.63300000003</v>
      </c>
    </row>
    <row r="782" spans="2:17" x14ac:dyDescent="0.25">
      <c r="B782" s="120">
        <v>777</v>
      </c>
      <c r="C782" s="109" t="s">
        <v>6470</v>
      </c>
      <c r="D782" s="109">
        <v>1200169020</v>
      </c>
      <c r="E782" s="108" t="s">
        <v>4890</v>
      </c>
      <c r="F782" s="109">
        <v>2020</v>
      </c>
      <c r="G782" s="110">
        <v>44389</v>
      </c>
      <c r="H782" s="109">
        <f t="shared" si="78"/>
        <v>1</v>
      </c>
      <c r="I782" s="109">
        <v>15</v>
      </c>
      <c r="J782" s="111">
        <f t="shared" si="79"/>
        <v>6.3333333333333325E-2</v>
      </c>
      <c r="K782" s="112">
        <v>587071</v>
      </c>
      <c r="L782" s="112">
        <v>563373.71</v>
      </c>
      <c r="M782" s="121">
        <v>0</v>
      </c>
      <c r="N782" s="112">
        <f t="shared" si="80"/>
        <v>587071</v>
      </c>
      <c r="O782" s="112">
        <f t="shared" si="81"/>
        <v>37181.16333333333</v>
      </c>
      <c r="P782" s="114">
        <f t="shared" si="82"/>
        <v>549889.83666666667</v>
      </c>
      <c r="Q782" s="115">
        <f t="shared" si="83"/>
        <v>494900.853</v>
      </c>
    </row>
    <row r="783" spans="2:17" x14ac:dyDescent="0.25">
      <c r="B783" s="120">
        <v>778</v>
      </c>
      <c r="C783" s="109" t="s">
        <v>6470</v>
      </c>
      <c r="D783" s="109">
        <v>1200169040</v>
      </c>
      <c r="E783" s="108" t="s">
        <v>5429</v>
      </c>
      <c r="F783" s="109">
        <v>2020</v>
      </c>
      <c r="G783" s="110">
        <v>44389</v>
      </c>
      <c r="H783" s="109">
        <f t="shared" si="78"/>
        <v>1</v>
      </c>
      <c r="I783" s="109">
        <v>15</v>
      </c>
      <c r="J783" s="111">
        <f t="shared" si="79"/>
        <v>6.3333333333333325E-2</v>
      </c>
      <c r="K783" s="112">
        <v>577380</v>
      </c>
      <c r="L783" s="112">
        <v>554073.88</v>
      </c>
      <c r="M783" s="121">
        <v>0</v>
      </c>
      <c r="N783" s="112">
        <f t="shared" si="80"/>
        <v>577380</v>
      </c>
      <c r="O783" s="112">
        <f t="shared" si="81"/>
        <v>36567.399999999994</v>
      </c>
      <c r="P783" s="114">
        <f t="shared" si="82"/>
        <v>540812.6</v>
      </c>
      <c r="Q783" s="115">
        <f t="shared" si="83"/>
        <v>486731.33999999997</v>
      </c>
    </row>
    <row r="784" spans="2:17" x14ac:dyDescent="0.25">
      <c r="B784" s="120">
        <v>779</v>
      </c>
      <c r="C784" s="109" t="s">
        <v>6470</v>
      </c>
      <c r="D784" s="109">
        <v>1200168550</v>
      </c>
      <c r="E784" s="108" t="s">
        <v>5430</v>
      </c>
      <c r="F784" s="109">
        <v>2020</v>
      </c>
      <c r="G784" s="110">
        <v>44389</v>
      </c>
      <c r="H784" s="109">
        <f t="shared" si="78"/>
        <v>1</v>
      </c>
      <c r="I784" s="109">
        <v>15</v>
      </c>
      <c r="J784" s="111">
        <f t="shared" si="79"/>
        <v>6.3333333333333325E-2</v>
      </c>
      <c r="K784" s="112">
        <v>556505</v>
      </c>
      <c r="L784" s="112">
        <v>534041.51</v>
      </c>
      <c r="M784" s="121">
        <v>0</v>
      </c>
      <c r="N784" s="112">
        <f t="shared" si="80"/>
        <v>556505</v>
      </c>
      <c r="O784" s="112">
        <f t="shared" si="81"/>
        <v>35245.316666666658</v>
      </c>
      <c r="P784" s="114">
        <f t="shared" si="82"/>
        <v>521259.68333333335</v>
      </c>
      <c r="Q784" s="115">
        <f t="shared" si="83"/>
        <v>469133.71500000003</v>
      </c>
    </row>
    <row r="785" spans="2:17" x14ac:dyDescent="0.25">
      <c r="B785" s="120">
        <v>780</v>
      </c>
      <c r="C785" s="109" t="s">
        <v>6470</v>
      </c>
      <c r="D785" s="109">
        <v>1200169000</v>
      </c>
      <c r="E785" s="108" t="s">
        <v>5431</v>
      </c>
      <c r="F785" s="109">
        <v>2020</v>
      </c>
      <c r="G785" s="110">
        <v>44389</v>
      </c>
      <c r="H785" s="109">
        <f t="shared" si="78"/>
        <v>1</v>
      </c>
      <c r="I785" s="109">
        <v>15</v>
      </c>
      <c r="J785" s="111">
        <f t="shared" si="79"/>
        <v>6.3333333333333325E-2</v>
      </c>
      <c r="K785" s="112">
        <v>340397</v>
      </c>
      <c r="L785" s="112">
        <v>326656.78000000003</v>
      </c>
      <c r="M785" s="121">
        <v>0</v>
      </c>
      <c r="N785" s="112">
        <f t="shared" si="80"/>
        <v>340397</v>
      </c>
      <c r="O785" s="112">
        <f t="shared" si="81"/>
        <v>21558.476666666666</v>
      </c>
      <c r="P785" s="114">
        <f t="shared" si="82"/>
        <v>318838.52333333332</v>
      </c>
      <c r="Q785" s="115">
        <f t="shared" si="83"/>
        <v>286954.67099999997</v>
      </c>
    </row>
    <row r="786" spans="2:17" x14ac:dyDescent="0.25">
      <c r="B786" s="120">
        <v>781</v>
      </c>
      <c r="C786" s="109" t="s">
        <v>6470</v>
      </c>
      <c r="D786" s="109">
        <v>1200168800</v>
      </c>
      <c r="E786" s="108" t="s">
        <v>5432</v>
      </c>
      <c r="F786" s="109">
        <v>2020</v>
      </c>
      <c r="G786" s="110">
        <v>44389</v>
      </c>
      <c r="H786" s="109">
        <f t="shared" si="78"/>
        <v>1</v>
      </c>
      <c r="I786" s="109">
        <v>15</v>
      </c>
      <c r="J786" s="111">
        <f t="shared" si="79"/>
        <v>6.3333333333333325E-2</v>
      </c>
      <c r="K786" s="112">
        <v>323024</v>
      </c>
      <c r="L786" s="112">
        <v>309985.03999999998</v>
      </c>
      <c r="M786" s="121">
        <v>0</v>
      </c>
      <c r="N786" s="112">
        <f t="shared" si="80"/>
        <v>323024</v>
      </c>
      <c r="O786" s="112">
        <f t="shared" si="81"/>
        <v>20458.186666666665</v>
      </c>
      <c r="P786" s="114">
        <f t="shared" si="82"/>
        <v>302565.81333333335</v>
      </c>
      <c r="Q786" s="115">
        <f t="shared" si="83"/>
        <v>272309.23200000002</v>
      </c>
    </row>
    <row r="787" spans="2:17" x14ac:dyDescent="0.25">
      <c r="B787" s="120">
        <v>782</v>
      </c>
      <c r="C787" s="109" t="s">
        <v>6470</v>
      </c>
      <c r="D787" s="109">
        <v>1200168560</v>
      </c>
      <c r="E787" s="108" t="s">
        <v>5433</v>
      </c>
      <c r="F787" s="109">
        <v>2020</v>
      </c>
      <c r="G787" s="110">
        <v>44389</v>
      </c>
      <c r="H787" s="109">
        <f t="shared" si="78"/>
        <v>1</v>
      </c>
      <c r="I787" s="109">
        <v>15</v>
      </c>
      <c r="J787" s="111">
        <f t="shared" si="79"/>
        <v>6.3333333333333325E-2</v>
      </c>
      <c r="K787" s="112">
        <v>298774</v>
      </c>
      <c r="L787" s="112">
        <v>286713.90000000002</v>
      </c>
      <c r="M787" s="121">
        <v>0</v>
      </c>
      <c r="N787" s="112">
        <f t="shared" si="80"/>
        <v>298774</v>
      </c>
      <c r="O787" s="112">
        <f t="shared" si="81"/>
        <v>18922.353333333333</v>
      </c>
      <c r="P787" s="114">
        <f t="shared" si="82"/>
        <v>279851.64666666667</v>
      </c>
      <c r="Q787" s="115">
        <f t="shared" si="83"/>
        <v>251866.48200000002</v>
      </c>
    </row>
    <row r="788" spans="2:17" x14ac:dyDescent="0.25">
      <c r="B788" s="120">
        <v>783</v>
      </c>
      <c r="C788" s="109" t="s">
        <v>6470</v>
      </c>
      <c r="D788" s="109">
        <v>1200169140</v>
      </c>
      <c r="E788" s="108" t="s">
        <v>5434</v>
      </c>
      <c r="F788" s="109">
        <v>2020</v>
      </c>
      <c r="G788" s="110">
        <v>44389</v>
      </c>
      <c r="H788" s="109">
        <f t="shared" si="78"/>
        <v>1</v>
      </c>
      <c r="I788" s="109">
        <v>15</v>
      </c>
      <c r="J788" s="111">
        <f t="shared" si="79"/>
        <v>6.3333333333333325E-2</v>
      </c>
      <c r="K788" s="112">
        <v>252784</v>
      </c>
      <c r="L788" s="112">
        <v>242580.3</v>
      </c>
      <c r="M788" s="121">
        <v>0</v>
      </c>
      <c r="N788" s="112">
        <f t="shared" si="80"/>
        <v>252784</v>
      </c>
      <c r="O788" s="112">
        <f t="shared" si="81"/>
        <v>16009.653333333332</v>
      </c>
      <c r="P788" s="114">
        <f t="shared" si="82"/>
        <v>236774.34666666668</v>
      </c>
      <c r="Q788" s="115">
        <f t="shared" si="83"/>
        <v>213096.91200000001</v>
      </c>
    </row>
    <row r="789" spans="2:17" x14ac:dyDescent="0.25">
      <c r="B789" s="120">
        <v>784</v>
      </c>
      <c r="C789" s="109" t="s">
        <v>6470</v>
      </c>
      <c r="D789" s="109">
        <v>1200168680</v>
      </c>
      <c r="E789" s="108" t="s">
        <v>5435</v>
      </c>
      <c r="F789" s="109">
        <v>2020</v>
      </c>
      <c r="G789" s="110">
        <v>44389</v>
      </c>
      <c r="H789" s="109">
        <f t="shared" si="78"/>
        <v>1</v>
      </c>
      <c r="I789" s="109">
        <v>15</v>
      </c>
      <c r="J789" s="111">
        <f t="shared" si="79"/>
        <v>6.3333333333333325E-2</v>
      </c>
      <c r="K789" s="112">
        <v>218313</v>
      </c>
      <c r="L789" s="112">
        <v>211703.8</v>
      </c>
      <c r="M789" s="121">
        <v>0</v>
      </c>
      <c r="N789" s="112">
        <f t="shared" si="80"/>
        <v>218313</v>
      </c>
      <c r="O789" s="112">
        <f t="shared" si="81"/>
        <v>13826.489999999998</v>
      </c>
      <c r="P789" s="114">
        <f t="shared" si="82"/>
        <v>204486.51</v>
      </c>
      <c r="Q789" s="115">
        <f t="shared" si="83"/>
        <v>184037.85900000003</v>
      </c>
    </row>
    <row r="790" spans="2:17" x14ac:dyDescent="0.25">
      <c r="B790" s="120">
        <v>785</v>
      </c>
      <c r="C790" s="109" t="s">
        <v>6470</v>
      </c>
      <c r="D790" s="109">
        <v>1200169060</v>
      </c>
      <c r="E790" s="108" t="s">
        <v>5436</v>
      </c>
      <c r="F790" s="109">
        <v>2020</v>
      </c>
      <c r="G790" s="110">
        <v>44389</v>
      </c>
      <c r="H790" s="109">
        <f t="shared" si="78"/>
        <v>1</v>
      </c>
      <c r="I790" s="109">
        <v>15</v>
      </c>
      <c r="J790" s="111">
        <f t="shared" si="79"/>
        <v>6.3333333333333325E-2</v>
      </c>
      <c r="K790" s="112">
        <v>215625</v>
      </c>
      <c r="L790" s="112">
        <v>206921.23</v>
      </c>
      <c r="M790" s="121">
        <v>0</v>
      </c>
      <c r="N790" s="112">
        <f t="shared" si="80"/>
        <v>215625</v>
      </c>
      <c r="O790" s="112">
        <f t="shared" si="81"/>
        <v>13656.249999999998</v>
      </c>
      <c r="P790" s="114">
        <f t="shared" si="82"/>
        <v>201968.75</v>
      </c>
      <c r="Q790" s="115">
        <f t="shared" si="83"/>
        <v>181771.875</v>
      </c>
    </row>
    <row r="791" spans="2:17" x14ac:dyDescent="0.25">
      <c r="B791" s="120">
        <v>786</v>
      </c>
      <c r="C791" s="109" t="s">
        <v>6470</v>
      </c>
      <c r="D791" s="109">
        <v>1200168910</v>
      </c>
      <c r="E791" s="108" t="s">
        <v>5437</v>
      </c>
      <c r="F791" s="109">
        <v>2020</v>
      </c>
      <c r="G791" s="110">
        <v>44389</v>
      </c>
      <c r="H791" s="109">
        <f t="shared" si="78"/>
        <v>1</v>
      </c>
      <c r="I791" s="109">
        <v>15</v>
      </c>
      <c r="J791" s="111">
        <f t="shared" si="79"/>
        <v>6.3333333333333325E-2</v>
      </c>
      <c r="K791" s="112">
        <v>212878</v>
      </c>
      <c r="L791" s="112">
        <v>204285.12</v>
      </c>
      <c r="M791" s="121">
        <v>0</v>
      </c>
      <c r="N791" s="112">
        <f t="shared" si="80"/>
        <v>212878</v>
      </c>
      <c r="O791" s="112">
        <f t="shared" si="81"/>
        <v>13482.273333333331</v>
      </c>
      <c r="P791" s="114">
        <f t="shared" si="82"/>
        <v>199395.72666666668</v>
      </c>
      <c r="Q791" s="115">
        <f t="shared" si="83"/>
        <v>179456.15400000001</v>
      </c>
    </row>
    <row r="792" spans="2:17" x14ac:dyDescent="0.25">
      <c r="B792" s="120">
        <v>787</v>
      </c>
      <c r="C792" s="109" t="s">
        <v>6470</v>
      </c>
      <c r="D792" s="109">
        <v>1200168920</v>
      </c>
      <c r="E792" s="108" t="s">
        <v>5437</v>
      </c>
      <c r="F792" s="109">
        <v>2020</v>
      </c>
      <c r="G792" s="110">
        <v>44389</v>
      </c>
      <c r="H792" s="109">
        <f t="shared" si="78"/>
        <v>1</v>
      </c>
      <c r="I792" s="109">
        <v>15</v>
      </c>
      <c r="J792" s="111">
        <f t="shared" si="79"/>
        <v>6.3333333333333325E-2</v>
      </c>
      <c r="K792" s="112">
        <v>212878</v>
      </c>
      <c r="L792" s="112">
        <v>204285.12</v>
      </c>
      <c r="M792" s="121">
        <v>0</v>
      </c>
      <c r="N792" s="112">
        <f t="shared" si="80"/>
        <v>212878</v>
      </c>
      <c r="O792" s="112">
        <f t="shared" si="81"/>
        <v>13482.273333333331</v>
      </c>
      <c r="P792" s="114">
        <f t="shared" si="82"/>
        <v>199395.72666666668</v>
      </c>
      <c r="Q792" s="115">
        <f t="shared" si="83"/>
        <v>179456.15400000001</v>
      </c>
    </row>
    <row r="793" spans="2:17" x14ac:dyDescent="0.25">
      <c r="B793" s="120">
        <v>788</v>
      </c>
      <c r="C793" s="109" t="s">
        <v>6470</v>
      </c>
      <c r="D793" s="109">
        <v>1200168900</v>
      </c>
      <c r="E793" s="108" t="s">
        <v>5437</v>
      </c>
      <c r="F793" s="109">
        <v>2020</v>
      </c>
      <c r="G793" s="110">
        <v>44389</v>
      </c>
      <c r="H793" s="109">
        <f t="shared" si="78"/>
        <v>1</v>
      </c>
      <c r="I793" s="109">
        <v>15</v>
      </c>
      <c r="J793" s="111">
        <f t="shared" si="79"/>
        <v>6.3333333333333325E-2</v>
      </c>
      <c r="K793" s="112">
        <v>212878</v>
      </c>
      <c r="L793" s="112">
        <v>204285.12</v>
      </c>
      <c r="M793" s="121">
        <v>0</v>
      </c>
      <c r="N793" s="112">
        <f t="shared" si="80"/>
        <v>212878</v>
      </c>
      <c r="O793" s="112">
        <f t="shared" si="81"/>
        <v>13482.273333333331</v>
      </c>
      <c r="P793" s="114">
        <f t="shared" si="82"/>
        <v>199395.72666666668</v>
      </c>
      <c r="Q793" s="115">
        <f t="shared" si="83"/>
        <v>179456.15400000001</v>
      </c>
    </row>
    <row r="794" spans="2:17" x14ac:dyDescent="0.25">
      <c r="B794" s="120">
        <v>789</v>
      </c>
      <c r="C794" s="109" t="s">
        <v>6470</v>
      </c>
      <c r="D794" s="109">
        <v>1200168700</v>
      </c>
      <c r="E794" s="108" t="s">
        <v>5438</v>
      </c>
      <c r="F794" s="109">
        <v>2020</v>
      </c>
      <c r="G794" s="110">
        <v>44389</v>
      </c>
      <c r="H794" s="109">
        <f t="shared" si="78"/>
        <v>1</v>
      </c>
      <c r="I794" s="109">
        <v>15</v>
      </c>
      <c r="J794" s="111">
        <f t="shared" si="79"/>
        <v>6.3333333333333325E-2</v>
      </c>
      <c r="K794" s="112">
        <v>193966</v>
      </c>
      <c r="L794" s="112">
        <v>186136.51</v>
      </c>
      <c r="M794" s="121">
        <v>0</v>
      </c>
      <c r="N794" s="112">
        <f t="shared" si="80"/>
        <v>193966</v>
      </c>
      <c r="O794" s="112">
        <f t="shared" si="81"/>
        <v>12284.513333333332</v>
      </c>
      <c r="P794" s="114">
        <f t="shared" si="82"/>
        <v>181681.48666666666</v>
      </c>
      <c r="Q794" s="115">
        <f t="shared" si="83"/>
        <v>163513.33799999999</v>
      </c>
    </row>
    <row r="795" spans="2:17" x14ac:dyDescent="0.25">
      <c r="B795" s="120">
        <v>790</v>
      </c>
      <c r="C795" s="109" t="s">
        <v>6470</v>
      </c>
      <c r="D795" s="109">
        <v>1200168970</v>
      </c>
      <c r="E795" s="108" t="s">
        <v>5439</v>
      </c>
      <c r="F795" s="109">
        <v>2020</v>
      </c>
      <c r="G795" s="110">
        <v>44389</v>
      </c>
      <c r="H795" s="109">
        <f t="shared" si="78"/>
        <v>1</v>
      </c>
      <c r="I795" s="109">
        <v>15</v>
      </c>
      <c r="J795" s="111">
        <f t="shared" si="79"/>
        <v>6.3333333333333325E-2</v>
      </c>
      <c r="K795" s="112">
        <v>191786</v>
      </c>
      <c r="L795" s="112">
        <v>184044.5</v>
      </c>
      <c r="M795" s="121">
        <v>0</v>
      </c>
      <c r="N795" s="112">
        <f t="shared" si="80"/>
        <v>191786</v>
      </c>
      <c r="O795" s="112">
        <f t="shared" si="81"/>
        <v>12146.446666666665</v>
      </c>
      <c r="P795" s="114">
        <f t="shared" si="82"/>
        <v>179639.55333333334</v>
      </c>
      <c r="Q795" s="115">
        <f t="shared" si="83"/>
        <v>161675.59800000003</v>
      </c>
    </row>
    <row r="796" spans="2:17" x14ac:dyDescent="0.25">
      <c r="B796" s="120">
        <v>791</v>
      </c>
      <c r="C796" s="109" t="s">
        <v>6470</v>
      </c>
      <c r="D796" s="109">
        <v>1200168930</v>
      </c>
      <c r="E796" s="108" t="s">
        <v>5439</v>
      </c>
      <c r="F796" s="109">
        <v>2020</v>
      </c>
      <c r="G796" s="110">
        <v>44389</v>
      </c>
      <c r="H796" s="109">
        <f t="shared" si="78"/>
        <v>1</v>
      </c>
      <c r="I796" s="109">
        <v>15</v>
      </c>
      <c r="J796" s="111">
        <f t="shared" si="79"/>
        <v>6.3333333333333325E-2</v>
      </c>
      <c r="K796" s="112">
        <v>191786</v>
      </c>
      <c r="L796" s="112">
        <v>184044.5</v>
      </c>
      <c r="M796" s="121">
        <v>0</v>
      </c>
      <c r="N796" s="112">
        <f t="shared" si="80"/>
        <v>191786</v>
      </c>
      <c r="O796" s="112">
        <f t="shared" si="81"/>
        <v>12146.446666666665</v>
      </c>
      <c r="P796" s="114">
        <f t="shared" si="82"/>
        <v>179639.55333333334</v>
      </c>
      <c r="Q796" s="115">
        <f t="shared" si="83"/>
        <v>161675.59800000003</v>
      </c>
    </row>
    <row r="797" spans="2:17" x14ac:dyDescent="0.25">
      <c r="B797" s="120">
        <v>792</v>
      </c>
      <c r="C797" s="109" t="s">
        <v>6470</v>
      </c>
      <c r="D797" s="109">
        <v>1200168950</v>
      </c>
      <c r="E797" s="108" t="s">
        <v>5439</v>
      </c>
      <c r="F797" s="109">
        <v>2020</v>
      </c>
      <c r="G797" s="110">
        <v>44389</v>
      </c>
      <c r="H797" s="109">
        <f t="shared" si="78"/>
        <v>1</v>
      </c>
      <c r="I797" s="109">
        <v>15</v>
      </c>
      <c r="J797" s="111">
        <f t="shared" si="79"/>
        <v>6.3333333333333325E-2</v>
      </c>
      <c r="K797" s="112">
        <v>191786</v>
      </c>
      <c r="L797" s="112">
        <v>184044.5</v>
      </c>
      <c r="M797" s="121">
        <v>0</v>
      </c>
      <c r="N797" s="112">
        <f t="shared" si="80"/>
        <v>191786</v>
      </c>
      <c r="O797" s="112">
        <f t="shared" si="81"/>
        <v>12146.446666666665</v>
      </c>
      <c r="P797" s="114">
        <f t="shared" si="82"/>
        <v>179639.55333333334</v>
      </c>
      <c r="Q797" s="115">
        <f t="shared" si="83"/>
        <v>161675.59800000003</v>
      </c>
    </row>
    <row r="798" spans="2:17" x14ac:dyDescent="0.25">
      <c r="B798" s="120">
        <v>793</v>
      </c>
      <c r="C798" s="109" t="s">
        <v>6470</v>
      </c>
      <c r="D798" s="109">
        <v>1200168940</v>
      </c>
      <c r="E798" s="108" t="s">
        <v>5439</v>
      </c>
      <c r="F798" s="109">
        <v>2020</v>
      </c>
      <c r="G798" s="110">
        <v>44389</v>
      </c>
      <c r="H798" s="109">
        <f t="shared" si="78"/>
        <v>1</v>
      </c>
      <c r="I798" s="109">
        <v>15</v>
      </c>
      <c r="J798" s="111">
        <f t="shared" si="79"/>
        <v>6.3333333333333325E-2</v>
      </c>
      <c r="K798" s="112">
        <v>191786</v>
      </c>
      <c r="L798" s="112">
        <v>184044.5</v>
      </c>
      <c r="M798" s="121">
        <v>0</v>
      </c>
      <c r="N798" s="112">
        <f t="shared" si="80"/>
        <v>191786</v>
      </c>
      <c r="O798" s="112">
        <f t="shared" si="81"/>
        <v>12146.446666666665</v>
      </c>
      <c r="P798" s="114">
        <f t="shared" si="82"/>
        <v>179639.55333333334</v>
      </c>
      <c r="Q798" s="115">
        <f t="shared" si="83"/>
        <v>161675.59800000003</v>
      </c>
    </row>
    <row r="799" spans="2:17" x14ac:dyDescent="0.25">
      <c r="B799" s="120">
        <v>794</v>
      </c>
      <c r="C799" s="109" t="s">
        <v>6470</v>
      </c>
      <c r="D799" s="109">
        <v>1200168960</v>
      </c>
      <c r="E799" s="108" t="s">
        <v>5439</v>
      </c>
      <c r="F799" s="109">
        <v>2020</v>
      </c>
      <c r="G799" s="110">
        <v>44389</v>
      </c>
      <c r="H799" s="109">
        <f t="shared" si="78"/>
        <v>1</v>
      </c>
      <c r="I799" s="109">
        <v>15</v>
      </c>
      <c r="J799" s="111">
        <f t="shared" si="79"/>
        <v>6.3333333333333325E-2</v>
      </c>
      <c r="K799" s="112">
        <v>191786</v>
      </c>
      <c r="L799" s="112">
        <v>184044.5</v>
      </c>
      <c r="M799" s="121">
        <v>0</v>
      </c>
      <c r="N799" s="112">
        <f t="shared" si="80"/>
        <v>191786</v>
      </c>
      <c r="O799" s="112">
        <f t="shared" si="81"/>
        <v>12146.446666666665</v>
      </c>
      <c r="P799" s="114">
        <f t="shared" si="82"/>
        <v>179639.55333333334</v>
      </c>
      <c r="Q799" s="115">
        <f t="shared" si="83"/>
        <v>161675.59800000003</v>
      </c>
    </row>
    <row r="800" spans="2:17" x14ac:dyDescent="0.25">
      <c r="B800" s="120">
        <v>795</v>
      </c>
      <c r="C800" s="109" t="s">
        <v>6470</v>
      </c>
      <c r="D800" s="109">
        <v>1200169030</v>
      </c>
      <c r="E800" s="108" t="s">
        <v>5440</v>
      </c>
      <c r="F800" s="109">
        <v>2020</v>
      </c>
      <c r="G800" s="110">
        <v>44389</v>
      </c>
      <c r="H800" s="109">
        <f t="shared" si="78"/>
        <v>1</v>
      </c>
      <c r="I800" s="109">
        <v>15</v>
      </c>
      <c r="J800" s="111">
        <f t="shared" si="79"/>
        <v>6.3333333333333325E-2</v>
      </c>
      <c r="K800" s="112">
        <v>168044</v>
      </c>
      <c r="L800" s="112">
        <v>161260.85999999999</v>
      </c>
      <c r="M800" s="121">
        <v>0</v>
      </c>
      <c r="N800" s="112">
        <f t="shared" si="80"/>
        <v>168044</v>
      </c>
      <c r="O800" s="112">
        <f t="shared" si="81"/>
        <v>10642.786666666665</v>
      </c>
      <c r="P800" s="114">
        <f t="shared" si="82"/>
        <v>157401.21333333335</v>
      </c>
      <c r="Q800" s="115">
        <f t="shared" si="83"/>
        <v>141661.092</v>
      </c>
    </row>
    <row r="801" spans="2:17" x14ac:dyDescent="0.25">
      <c r="B801" s="120">
        <v>796</v>
      </c>
      <c r="C801" s="109" t="s">
        <v>6470</v>
      </c>
      <c r="D801" s="109">
        <v>1200168850</v>
      </c>
      <c r="E801" s="108" t="s">
        <v>5441</v>
      </c>
      <c r="F801" s="109">
        <v>2020</v>
      </c>
      <c r="G801" s="110">
        <v>44389</v>
      </c>
      <c r="H801" s="109">
        <f t="shared" si="78"/>
        <v>1</v>
      </c>
      <c r="I801" s="109">
        <v>15</v>
      </c>
      <c r="J801" s="111">
        <f t="shared" si="79"/>
        <v>6.3333333333333325E-2</v>
      </c>
      <c r="K801" s="112">
        <v>165326</v>
      </c>
      <c r="L801" s="112">
        <v>158652.57</v>
      </c>
      <c r="M801" s="121">
        <v>0</v>
      </c>
      <c r="N801" s="112">
        <f t="shared" si="80"/>
        <v>165326</v>
      </c>
      <c r="O801" s="112">
        <f t="shared" si="81"/>
        <v>10470.646666666666</v>
      </c>
      <c r="P801" s="114">
        <f t="shared" si="82"/>
        <v>154855.35333333333</v>
      </c>
      <c r="Q801" s="115">
        <f t="shared" si="83"/>
        <v>139369.818</v>
      </c>
    </row>
    <row r="802" spans="2:17" x14ac:dyDescent="0.25">
      <c r="B802" s="120">
        <v>797</v>
      </c>
      <c r="C802" s="109" t="s">
        <v>6470</v>
      </c>
      <c r="D802" s="109">
        <v>1200168870</v>
      </c>
      <c r="E802" s="108" t="s">
        <v>5441</v>
      </c>
      <c r="F802" s="109">
        <v>2020</v>
      </c>
      <c r="G802" s="110">
        <v>44389</v>
      </c>
      <c r="H802" s="109">
        <f t="shared" si="78"/>
        <v>1</v>
      </c>
      <c r="I802" s="109">
        <v>15</v>
      </c>
      <c r="J802" s="111">
        <f t="shared" si="79"/>
        <v>6.3333333333333325E-2</v>
      </c>
      <c r="K802" s="112">
        <v>165326</v>
      </c>
      <c r="L802" s="112">
        <v>158652.57</v>
      </c>
      <c r="M802" s="121">
        <v>0</v>
      </c>
      <c r="N802" s="112">
        <f t="shared" si="80"/>
        <v>165326</v>
      </c>
      <c r="O802" s="112">
        <f t="shared" si="81"/>
        <v>10470.646666666666</v>
      </c>
      <c r="P802" s="114">
        <f t="shared" si="82"/>
        <v>154855.35333333333</v>
      </c>
      <c r="Q802" s="115">
        <f t="shared" si="83"/>
        <v>139369.818</v>
      </c>
    </row>
    <row r="803" spans="2:17" x14ac:dyDescent="0.25">
      <c r="B803" s="120">
        <v>798</v>
      </c>
      <c r="C803" s="109" t="s">
        <v>6470</v>
      </c>
      <c r="D803" s="109">
        <v>1200168860</v>
      </c>
      <c r="E803" s="108" t="s">
        <v>5441</v>
      </c>
      <c r="F803" s="109">
        <v>2020</v>
      </c>
      <c r="G803" s="110">
        <v>44389</v>
      </c>
      <c r="H803" s="109">
        <f t="shared" si="78"/>
        <v>1</v>
      </c>
      <c r="I803" s="109">
        <v>15</v>
      </c>
      <c r="J803" s="111">
        <f t="shared" si="79"/>
        <v>6.3333333333333325E-2</v>
      </c>
      <c r="K803" s="112">
        <v>165326</v>
      </c>
      <c r="L803" s="112">
        <v>158652.57</v>
      </c>
      <c r="M803" s="121">
        <v>0</v>
      </c>
      <c r="N803" s="112">
        <f t="shared" si="80"/>
        <v>165326</v>
      </c>
      <c r="O803" s="112">
        <f t="shared" si="81"/>
        <v>10470.646666666666</v>
      </c>
      <c r="P803" s="114">
        <f t="shared" si="82"/>
        <v>154855.35333333333</v>
      </c>
      <c r="Q803" s="115">
        <f t="shared" si="83"/>
        <v>139369.818</v>
      </c>
    </row>
    <row r="804" spans="2:17" x14ac:dyDescent="0.25">
      <c r="B804" s="120">
        <v>799</v>
      </c>
      <c r="C804" s="109" t="s">
        <v>6470</v>
      </c>
      <c r="D804" s="109">
        <v>1200168820</v>
      </c>
      <c r="E804" s="108" t="s">
        <v>5442</v>
      </c>
      <c r="F804" s="109">
        <v>2020</v>
      </c>
      <c r="G804" s="110">
        <v>44389</v>
      </c>
      <c r="H804" s="109">
        <f t="shared" si="78"/>
        <v>1</v>
      </c>
      <c r="I804" s="109">
        <v>15</v>
      </c>
      <c r="J804" s="111">
        <f t="shared" si="79"/>
        <v>6.3333333333333325E-2</v>
      </c>
      <c r="K804" s="112">
        <v>152245</v>
      </c>
      <c r="L804" s="112">
        <v>146099.57999999999</v>
      </c>
      <c r="M804" s="121">
        <v>0</v>
      </c>
      <c r="N804" s="112">
        <f t="shared" si="80"/>
        <v>152245</v>
      </c>
      <c r="O804" s="112">
        <f t="shared" si="81"/>
        <v>9642.1833333333325</v>
      </c>
      <c r="P804" s="114">
        <f t="shared" si="82"/>
        <v>142602.81666666668</v>
      </c>
      <c r="Q804" s="115">
        <f t="shared" si="83"/>
        <v>128342.53500000002</v>
      </c>
    </row>
    <row r="805" spans="2:17" x14ac:dyDescent="0.25">
      <c r="B805" s="120">
        <v>800</v>
      </c>
      <c r="C805" s="109" t="s">
        <v>6470</v>
      </c>
      <c r="D805" s="109">
        <v>1200168720</v>
      </c>
      <c r="E805" s="108" t="s">
        <v>5443</v>
      </c>
      <c r="F805" s="109">
        <v>2020</v>
      </c>
      <c r="G805" s="110">
        <v>44389</v>
      </c>
      <c r="H805" s="109">
        <f t="shared" si="78"/>
        <v>1</v>
      </c>
      <c r="I805" s="109">
        <v>15</v>
      </c>
      <c r="J805" s="111">
        <f t="shared" si="79"/>
        <v>6.3333333333333325E-2</v>
      </c>
      <c r="K805" s="112">
        <v>151261</v>
      </c>
      <c r="L805" s="112">
        <v>145155.31</v>
      </c>
      <c r="M805" s="121">
        <v>0</v>
      </c>
      <c r="N805" s="112">
        <f t="shared" si="80"/>
        <v>151261</v>
      </c>
      <c r="O805" s="112">
        <f t="shared" si="81"/>
        <v>9579.8633333333328</v>
      </c>
      <c r="P805" s="114">
        <f t="shared" si="82"/>
        <v>141681.13666666666</v>
      </c>
      <c r="Q805" s="115">
        <f t="shared" si="83"/>
        <v>127513.023</v>
      </c>
    </row>
    <row r="806" spans="2:17" x14ac:dyDescent="0.25">
      <c r="B806" s="120">
        <v>801</v>
      </c>
      <c r="C806" s="109" t="s">
        <v>6470</v>
      </c>
      <c r="D806" s="109">
        <v>1200168830</v>
      </c>
      <c r="E806" s="108" t="s">
        <v>266</v>
      </c>
      <c r="F806" s="109">
        <v>2020</v>
      </c>
      <c r="G806" s="110">
        <v>44389</v>
      </c>
      <c r="H806" s="109">
        <f t="shared" si="78"/>
        <v>1</v>
      </c>
      <c r="I806" s="109">
        <v>15</v>
      </c>
      <c r="J806" s="111">
        <f t="shared" si="79"/>
        <v>6.3333333333333325E-2</v>
      </c>
      <c r="K806" s="112">
        <v>151240</v>
      </c>
      <c r="L806" s="112">
        <v>145135.15</v>
      </c>
      <c r="M806" s="121">
        <v>0</v>
      </c>
      <c r="N806" s="112">
        <f t="shared" si="80"/>
        <v>151240</v>
      </c>
      <c r="O806" s="112">
        <f t="shared" si="81"/>
        <v>9578.5333333333328</v>
      </c>
      <c r="P806" s="114">
        <f t="shared" si="82"/>
        <v>141661.46666666667</v>
      </c>
      <c r="Q806" s="115">
        <f t="shared" si="83"/>
        <v>127495.32</v>
      </c>
    </row>
    <row r="807" spans="2:17" x14ac:dyDescent="0.25">
      <c r="B807" s="120">
        <v>802</v>
      </c>
      <c r="C807" s="109" t="s">
        <v>6470</v>
      </c>
      <c r="D807" s="109">
        <v>1200168980</v>
      </c>
      <c r="E807" s="108" t="s">
        <v>5444</v>
      </c>
      <c r="F807" s="109">
        <v>2020</v>
      </c>
      <c r="G807" s="110">
        <v>44389</v>
      </c>
      <c r="H807" s="109">
        <f t="shared" si="78"/>
        <v>1</v>
      </c>
      <c r="I807" s="109">
        <v>15</v>
      </c>
      <c r="J807" s="111">
        <f t="shared" si="79"/>
        <v>6.3333333333333325E-2</v>
      </c>
      <c r="K807" s="112">
        <v>95892</v>
      </c>
      <c r="L807" s="112">
        <v>92021.29</v>
      </c>
      <c r="M807" s="121">
        <v>0</v>
      </c>
      <c r="N807" s="112">
        <f t="shared" si="80"/>
        <v>95892</v>
      </c>
      <c r="O807" s="112">
        <f t="shared" si="81"/>
        <v>6073.1599999999989</v>
      </c>
      <c r="P807" s="114">
        <f t="shared" si="82"/>
        <v>89818.84</v>
      </c>
      <c r="Q807" s="115">
        <f t="shared" si="83"/>
        <v>80836.956000000006</v>
      </c>
    </row>
    <row r="808" spans="2:17" x14ac:dyDescent="0.25">
      <c r="B808" s="120">
        <v>803</v>
      </c>
      <c r="C808" s="109" t="s">
        <v>6470</v>
      </c>
      <c r="D808" s="109">
        <v>1200168790</v>
      </c>
      <c r="E808" s="108" t="s">
        <v>5445</v>
      </c>
      <c r="F808" s="109">
        <v>2020</v>
      </c>
      <c r="G808" s="110">
        <v>44389</v>
      </c>
      <c r="H808" s="109">
        <f t="shared" si="78"/>
        <v>1</v>
      </c>
      <c r="I808" s="109">
        <v>15</v>
      </c>
      <c r="J808" s="111">
        <f t="shared" si="79"/>
        <v>6.3333333333333325E-2</v>
      </c>
      <c r="K808" s="112">
        <v>77559</v>
      </c>
      <c r="L808" s="112">
        <v>74428.31</v>
      </c>
      <c r="M808" s="121">
        <v>0</v>
      </c>
      <c r="N808" s="112">
        <f t="shared" si="80"/>
        <v>77559</v>
      </c>
      <c r="O808" s="112">
        <f t="shared" si="81"/>
        <v>4912.07</v>
      </c>
      <c r="P808" s="114">
        <f t="shared" si="82"/>
        <v>72646.929999999993</v>
      </c>
      <c r="Q808" s="115">
        <f t="shared" si="83"/>
        <v>65382.236999999994</v>
      </c>
    </row>
    <row r="809" spans="2:17" x14ac:dyDescent="0.25">
      <c r="B809" s="120">
        <v>804</v>
      </c>
      <c r="C809" s="109" t="s">
        <v>6470</v>
      </c>
      <c r="D809" s="109">
        <v>1200168780</v>
      </c>
      <c r="E809" s="108" t="s">
        <v>5446</v>
      </c>
      <c r="F809" s="109">
        <v>2020</v>
      </c>
      <c r="G809" s="110">
        <v>44389</v>
      </c>
      <c r="H809" s="109">
        <f t="shared" si="78"/>
        <v>1</v>
      </c>
      <c r="I809" s="109">
        <v>15</v>
      </c>
      <c r="J809" s="111">
        <f t="shared" si="79"/>
        <v>6.3333333333333325E-2</v>
      </c>
      <c r="K809" s="112">
        <v>76068</v>
      </c>
      <c r="L809" s="112">
        <v>72997.490000000005</v>
      </c>
      <c r="M809" s="121">
        <v>0</v>
      </c>
      <c r="N809" s="112">
        <f t="shared" si="80"/>
        <v>76068</v>
      </c>
      <c r="O809" s="112">
        <f t="shared" si="81"/>
        <v>4817.6399999999994</v>
      </c>
      <c r="P809" s="114">
        <f t="shared" si="82"/>
        <v>71250.36</v>
      </c>
      <c r="Q809" s="115">
        <f t="shared" si="83"/>
        <v>64125.324000000001</v>
      </c>
    </row>
    <row r="810" spans="2:17" x14ac:dyDescent="0.25">
      <c r="B810" s="120">
        <v>805</v>
      </c>
      <c r="C810" s="109" t="s">
        <v>6470</v>
      </c>
      <c r="D810" s="109">
        <v>1200168740</v>
      </c>
      <c r="E810" s="108" t="s">
        <v>5447</v>
      </c>
      <c r="F810" s="109">
        <v>2020</v>
      </c>
      <c r="G810" s="110">
        <v>44389</v>
      </c>
      <c r="H810" s="109">
        <f t="shared" si="78"/>
        <v>1</v>
      </c>
      <c r="I810" s="109">
        <v>15</v>
      </c>
      <c r="J810" s="111">
        <f t="shared" si="79"/>
        <v>6.3333333333333325E-2</v>
      </c>
      <c r="K810" s="112">
        <v>70753.56</v>
      </c>
      <c r="L810" s="112">
        <v>67897.58</v>
      </c>
      <c r="M810" s="121">
        <v>0</v>
      </c>
      <c r="N810" s="112">
        <f t="shared" si="80"/>
        <v>70753.56</v>
      </c>
      <c r="O810" s="112">
        <f t="shared" si="81"/>
        <v>4481.0587999999989</v>
      </c>
      <c r="P810" s="114">
        <f t="shared" si="82"/>
        <v>66272.501199999999</v>
      </c>
      <c r="Q810" s="115">
        <f t="shared" si="83"/>
        <v>59645.251080000002</v>
      </c>
    </row>
    <row r="811" spans="2:17" x14ac:dyDescent="0.25">
      <c r="B811" s="120">
        <v>806</v>
      </c>
      <c r="C811" s="109" t="s">
        <v>6470</v>
      </c>
      <c r="D811" s="109">
        <v>1200168690</v>
      </c>
      <c r="E811" s="108" t="s">
        <v>5448</v>
      </c>
      <c r="F811" s="109">
        <v>2020</v>
      </c>
      <c r="G811" s="110">
        <v>44389</v>
      </c>
      <c r="H811" s="109">
        <f t="shared" si="78"/>
        <v>1</v>
      </c>
      <c r="I811" s="109">
        <v>15</v>
      </c>
      <c r="J811" s="111">
        <f t="shared" si="79"/>
        <v>6.3333333333333325E-2</v>
      </c>
      <c r="K811" s="112">
        <v>60323</v>
      </c>
      <c r="L811" s="112">
        <v>58496.78</v>
      </c>
      <c r="M811" s="121">
        <v>0</v>
      </c>
      <c r="N811" s="112">
        <f t="shared" si="80"/>
        <v>60323</v>
      </c>
      <c r="O811" s="112">
        <f t="shared" si="81"/>
        <v>3820.456666666666</v>
      </c>
      <c r="P811" s="114">
        <f t="shared" si="82"/>
        <v>56502.543333333335</v>
      </c>
      <c r="Q811" s="115">
        <f t="shared" si="83"/>
        <v>50852.289000000004</v>
      </c>
    </row>
    <row r="812" spans="2:17" x14ac:dyDescent="0.25">
      <c r="B812" s="120">
        <v>807</v>
      </c>
      <c r="C812" s="109" t="s">
        <v>6470</v>
      </c>
      <c r="D812" s="109">
        <v>1200169080</v>
      </c>
      <c r="E812" s="108" t="s">
        <v>5449</v>
      </c>
      <c r="F812" s="109">
        <v>2020</v>
      </c>
      <c r="G812" s="110">
        <v>44389</v>
      </c>
      <c r="H812" s="109">
        <f t="shared" si="78"/>
        <v>1</v>
      </c>
      <c r="I812" s="109">
        <v>15</v>
      </c>
      <c r="J812" s="111">
        <f t="shared" si="79"/>
        <v>6.3333333333333325E-2</v>
      </c>
      <c r="K812" s="112">
        <v>50712</v>
      </c>
      <c r="L812" s="112">
        <v>48665</v>
      </c>
      <c r="M812" s="121">
        <v>0</v>
      </c>
      <c r="N812" s="112">
        <f t="shared" si="80"/>
        <v>50712</v>
      </c>
      <c r="O812" s="112">
        <f t="shared" si="81"/>
        <v>3211.7599999999998</v>
      </c>
      <c r="P812" s="114">
        <f t="shared" si="82"/>
        <v>47500.24</v>
      </c>
      <c r="Q812" s="115">
        <f t="shared" si="83"/>
        <v>42750.216</v>
      </c>
    </row>
    <row r="813" spans="2:17" x14ac:dyDescent="0.25">
      <c r="B813" s="120">
        <v>808</v>
      </c>
      <c r="C813" s="109" t="s">
        <v>6470</v>
      </c>
      <c r="D813" s="109">
        <v>1200169150</v>
      </c>
      <c r="E813" s="108" t="s">
        <v>5450</v>
      </c>
      <c r="F813" s="109">
        <v>2020</v>
      </c>
      <c r="G813" s="110">
        <v>44389</v>
      </c>
      <c r="H813" s="109">
        <f t="shared" si="78"/>
        <v>1</v>
      </c>
      <c r="I813" s="109">
        <v>15</v>
      </c>
      <c r="J813" s="111">
        <f t="shared" si="79"/>
        <v>6.3333333333333325E-2</v>
      </c>
      <c r="K813" s="112">
        <v>43088</v>
      </c>
      <c r="L813" s="112">
        <v>41348.74</v>
      </c>
      <c r="M813" s="121">
        <v>0</v>
      </c>
      <c r="N813" s="112">
        <f t="shared" si="80"/>
        <v>43088</v>
      </c>
      <c r="O813" s="112">
        <f t="shared" si="81"/>
        <v>2728.9066666666663</v>
      </c>
      <c r="P813" s="114">
        <f t="shared" si="82"/>
        <v>40359.093333333331</v>
      </c>
      <c r="Q813" s="115">
        <f t="shared" si="83"/>
        <v>36323.184000000001</v>
      </c>
    </row>
    <row r="814" spans="2:17" x14ac:dyDescent="0.25">
      <c r="B814" s="120">
        <v>809</v>
      </c>
      <c r="C814" s="109" t="s">
        <v>6470</v>
      </c>
      <c r="D814" s="109">
        <v>1200169160</v>
      </c>
      <c r="E814" s="108" t="s">
        <v>5450</v>
      </c>
      <c r="F814" s="109">
        <v>2020</v>
      </c>
      <c r="G814" s="110">
        <v>44389</v>
      </c>
      <c r="H814" s="109">
        <f t="shared" si="78"/>
        <v>1</v>
      </c>
      <c r="I814" s="109">
        <v>15</v>
      </c>
      <c r="J814" s="111">
        <f t="shared" si="79"/>
        <v>6.3333333333333325E-2</v>
      </c>
      <c r="K814" s="112">
        <v>43088</v>
      </c>
      <c r="L814" s="112">
        <v>41348.74</v>
      </c>
      <c r="M814" s="121">
        <v>0</v>
      </c>
      <c r="N814" s="112">
        <f t="shared" si="80"/>
        <v>43088</v>
      </c>
      <c r="O814" s="112">
        <f t="shared" si="81"/>
        <v>2728.9066666666663</v>
      </c>
      <c r="P814" s="114">
        <f t="shared" si="82"/>
        <v>40359.093333333331</v>
      </c>
      <c r="Q814" s="115">
        <f t="shared" si="83"/>
        <v>36323.184000000001</v>
      </c>
    </row>
    <row r="815" spans="2:17" x14ac:dyDescent="0.25">
      <c r="B815" s="120">
        <v>810</v>
      </c>
      <c r="C815" s="109" t="s">
        <v>6470</v>
      </c>
      <c r="D815" s="109">
        <v>1200169100</v>
      </c>
      <c r="E815" s="108" t="s">
        <v>5442</v>
      </c>
      <c r="F815" s="109">
        <v>2020</v>
      </c>
      <c r="G815" s="110">
        <v>44389</v>
      </c>
      <c r="H815" s="109">
        <f t="shared" si="78"/>
        <v>1</v>
      </c>
      <c r="I815" s="109">
        <v>15</v>
      </c>
      <c r="J815" s="111">
        <f t="shared" si="79"/>
        <v>6.3333333333333325E-2</v>
      </c>
      <c r="K815" s="112">
        <v>38061</v>
      </c>
      <c r="L815" s="112">
        <v>36524.660000000003</v>
      </c>
      <c r="M815" s="121">
        <v>0</v>
      </c>
      <c r="N815" s="112">
        <f t="shared" si="80"/>
        <v>38061</v>
      </c>
      <c r="O815" s="112">
        <f t="shared" si="81"/>
        <v>2410.5299999999997</v>
      </c>
      <c r="P815" s="114">
        <f t="shared" si="82"/>
        <v>35650.47</v>
      </c>
      <c r="Q815" s="115">
        <f t="shared" si="83"/>
        <v>32085.423000000003</v>
      </c>
    </row>
    <row r="816" spans="2:17" x14ac:dyDescent="0.25">
      <c r="B816" s="120">
        <v>811</v>
      </c>
      <c r="C816" s="109" t="s">
        <v>6470</v>
      </c>
      <c r="D816" s="109">
        <v>1200169110</v>
      </c>
      <c r="E816" s="108" t="s">
        <v>5442</v>
      </c>
      <c r="F816" s="109">
        <v>2020</v>
      </c>
      <c r="G816" s="110">
        <v>44389</v>
      </c>
      <c r="H816" s="109">
        <f t="shared" si="78"/>
        <v>1</v>
      </c>
      <c r="I816" s="109">
        <v>15</v>
      </c>
      <c r="J816" s="111">
        <f t="shared" si="79"/>
        <v>6.3333333333333325E-2</v>
      </c>
      <c r="K816" s="112">
        <v>38061</v>
      </c>
      <c r="L816" s="112">
        <v>36524.660000000003</v>
      </c>
      <c r="M816" s="121">
        <v>0</v>
      </c>
      <c r="N816" s="112">
        <f t="shared" si="80"/>
        <v>38061</v>
      </c>
      <c r="O816" s="112">
        <f t="shared" si="81"/>
        <v>2410.5299999999997</v>
      </c>
      <c r="P816" s="114">
        <f t="shared" si="82"/>
        <v>35650.47</v>
      </c>
      <c r="Q816" s="115">
        <f t="shared" si="83"/>
        <v>32085.423000000003</v>
      </c>
    </row>
    <row r="817" spans="2:17" x14ac:dyDescent="0.25">
      <c r="B817" s="120">
        <v>812</v>
      </c>
      <c r="C817" s="109" t="s">
        <v>6470</v>
      </c>
      <c r="D817" s="109">
        <v>1200169070</v>
      </c>
      <c r="E817" s="108" t="s">
        <v>5442</v>
      </c>
      <c r="F817" s="109">
        <v>2020</v>
      </c>
      <c r="G817" s="110">
        <v>44389</v>
      </c>
      <c r="H817" s="109">
        <f t="shared" si="78"/>
        <v>1</v>
      </c>
      <c r="I817" s="109">
        <v>15</v>
      </c>
      <c r="J817" s="111">
        <f t="shared" si="79"/>
        <v>6.3333333333333325E-2</v>
      </c>
      <c r="K817" s="112">
        <v>38061</v>
      </c>
      <c r="L817" s="112">
        <v>36524.660000000003</v>
      </c>
      <c r="M817" s="121">
        <v>0</v>
      </c>
      <c r="N817" s="112">
        <f t="shared" si="80"/>
        <v>38061</v>
      </c>
      <c r="O817" s="112">
        <f t="shared" si="81"/>
        <v>2410.5299999999997</v>
      </c>
      <c r="P817" s="114">
        <f t="shared" si="82"/>
        <v>35650.47</v>
      </c>
      <c r="Q817" s="115">
        <f t="shared" si="83"/>
        <v>32085.423000000003</v>
      </c>
    </row>
    <row r="818" spans="2:17" x14ac:dyDescent="0.25">
      <c r="B818" s="120">
        <v>813</v>
      </c>
      <c r="C818" s="109" t="s">
        <v>6470</v>
      </c>
      <c r="D818" s="109">
        <v>1200169090</v>
      </c>
      <c r="E818" s="108" t="s">
        <v>5442</v>
      </c>
      <c r="F818" s="109">
        <v>2020</v>
      </c>
      <c r="G818" s="110">
        <v>44389</v>
      </c>
      <c r="H818" s="109">
        <f t="shared" si="78"/>
        <v>1</v>
      </c>
      <c r="I818" s="109">
        <v>15</v>
      </c>
      <c r="J818" s="111">
        <f t="shared" si="79"/>
        <v>6.3333333333333325E-2</v>
      </c>
      <c r="K818" s="112">
        <v>38061</v>
      </c>
      <c r="L818" s="112">
        <v>36524.660000000003</v>
      </c>
      <c r="M818" s="121">
        <v>0</v>
      </c>
      <c r="N818" s="112">
        <f t="shared" si="80"/>
        <v>38061</v>
      </c>
      <c r="O818" s="112">
        <f t="shared" si="81"/>
        <v>2410.5299999999997</v>
      </c>
      <c r="P818" s="114">
        <f t="shared" si="82"/>
        <v>35650.47</v>
      </c>
      <c r="Q818" s="115">
        <f t="shared" si="83"/>
        <v>32085.423000000003</v>
      </c>
    </row>
    <row r="819" spans="2:17" x14ac:dyDescent="0.25">
      <c r="B819" s="120">
        <v>814</v>
      </c>
      <c r="C819" s="109" t="s">
        <v>6470</v>
      </c>
      <c r="D819" s="109">
        <v>1200168760</v>
      </c>
      <c r="E819" s="108" t="s">
        <v>5451</v>
      </c>
      <c r="F819" s="109">
        <v>2020</v>
      </c>
      <c r="G819" s="110">
        <v>44389</v>
      </c>
      <c r="H819" s="109">
        <f t="shared" si="78"/>
        <v>1</v>
      </c>
      <c r="I819" s="109">
        <v>15</v>
      </c>
      <c r="J819" s="111">
        <f t="shared" si="79"/>
        <v>6.3333333333333325E-2</v>
      </c>
      <c r="K819" s="112">
        <v>34471</v>
      </c>
      <c r="L819" s="112">
        <v>33079.57</v>
      </c>
      <c r="M819" s="121">
        <v>0</v>
      </c>
      <c r="N819" s="112">
        <f t="shared" si="80"/>
        <v>34471</v>
      </c>
      <c r="O819" s="112">
        <f t="shared" si="81"/>
        <v>2183.163333333333</v>
      </c>
      <c r="P819" s="114">
        <f t="shared" si="82"/>
        <v>32287.836666666666</v>
      </c>
      <c r="Q819" s="115">
        <f t="shared" si="83"/>
        <v>29059.053</v>
      </c>
    </row>
    <row r="820" spans="2:17" x14ac:dyDescent="0.25">
      <c r="B820" s="120">
        <v>815</v>
      </c>
      <c r="C820" s="109" t="s">
        <v>6470</v>
      </c>
      <c r="D820" s="109">
        <v>1200168750</v>
      </c>
      <c r="E820" s="108" t="s">
        <v>5452</v>
      </c>
      <c r="F820" s="109">
        <v>2020</v>
      </c>
      <c r="G820" s="110">
        <v>44389</v>
      </c>
      <c r="H820" s="109">
        <f t="shared" si="78"/>
        <v>1</v>
      </c>
      <c r="I820" s="109">
        <v>15</v>
      </c>
      <c r="J820" s="111">
        <f t="shared" si="79"/>
        <v>6.3333333333333325E-2</v>
      </c>
      <c r="K820" s="112">
        <v>33609</v>
      </c>
      <c r="L820" s="112">
        <v>32252.36</v>
      </c>
      <c r="M820" s="121">
        <v>0</v>
      </c>
      <c r="N820" s="112">
        <f t="shared" si="80"/>
        <v>33609</v>
      </c>
      <c r="O820" s="112">
        <f t="shared" si="81"/>
        <v>2128.5699999999997</v>
      </c>
      <c r="P820" s="114">
        <f t="shared" si="82"/>
        <v>31480.43</v>
      </c>
      <c r="Q820" s="115">
        <f t="shared" si="83"/>
        <v>28332.387000000002</v>
      </c>
    </row>
    <row r="821" spans="2:17" x14ac:dyDescent="0.25">
      <c r="B821" s="120">
        <v>816</v>
      </c>
      <c r="C821" s="109" t="s">
        <v>6470</v>
      </c>
      <c r="D821" s="109">
        <v>1200168770</v>
      </c>
      <c r="E821" s="108" t="s">
        <v>5453</v>
      </c>
      <c r="F821" s="109">
        <v>2020</v>
      </c>
      <c r="G821" s="110">
        <v>44389</v>
      </c>
      <c r="H821" s="109">
        <f t="shared" si="78"/>
        <v>1</v>
      </c>
      <c r="I821" s="109">
        <v>15</v>
      </c>
      <c r="J821" s="111">
        <f t="shared" si="79"/>
        <v>6.3333333333333325E-2</v>
      </c>
      <c r="K821" s="112">
        <v>28238</v>
      </c>
      <c r="L821" s="112">
        <v>27098.16</v>
      </c>
      <c r="M821" s="121">
        <v>0</v>
      </c>
      <c r="N821" s="112">
        <f t="shared" si="80"/>
        <v>28238</v>
      </c>
      <c r="O821" s="112">
        <f t="shared" si="81"/>
        <v>1788.4066666666665</v>
      </c>
      <c r="P821" s="114">
        <f t="shared" si="82"/>
        <v>26449.593333333334</v>
      </c>
      <c r="Q821" s="115">
        <f t="shared" si="83"/>
        <v>23804.634000000002</v>
      </c>
    </row>
    <row r="822" spans="2:17" x14ac:dyDescent="0.25">
      <c r="B822" s="120">
        <v>817</v>
      </c>
      <c r="C822" s="109" t="s">
        <v>6470</v>
      </c>
      <c r="D822" s="109">
        <v>1200169120</v>
      </c>
      <c r="E822" s="108" t="s">
        <v>5454</v>
      </c>
      <c r="F822" s="109">
        <v>2020</v>
      </c>
      <c r="G822" s="110">
        <v>44389</v>
      </c>
      <c r="H822" s="109">
        <f t="shared" si="78"/>
        <v>1</v>
      </c>
      <c r="I822" s="109">
        <v>15</v>
      </c>
      <c r="J822" s="111">
        <f t="shared" si="79"/>
        <v>6.3333333333333325E-2</v>
      </c>
      <c r="K822" s="112">
        <v>28238</v>
      </c>
      <c r="L822" s="112">
        <v>27098.16</v>
      </c>
      <c r="M822" s="121">
        <v>0</v>
      </c>
      <c r="N822" s="112">
        <f t="shared" si="80"/>
        <v>28238</v>
      </c>
      <c r="O822" s="112">
        <f t="shared" si="81"/>
        <v>1788.4066666666665</v>
      </c>
      <c r="P822" s="114">
        <f t="shared" si="82"/>
        <v>26449.593333333334</v>
      </c>
      <c r="Q822" s="115">
        <f t="shared" si="83"/>
        <v>23804.634000000002</v>
      </c>
    </row>
    <row r="823" spans="2:17" x14ac:dyDescent="0.25">
      <c r="B823" s="120">
        <v>818</v>
      </c>
      <c r="C823" s="109" t="s">
        <v>6470</v>
      </c>
      <c r="D823" s="109">
        <v>1200169130</v>
      </c>
      <c r="E823" s="108" t="s">
        <v>5455</v>
      </c>
      <c r="F823" s="109">
        <v>2020</v>
      </c>
      <c r="G823" s="110">
        <v>44389</v>
      </c>
      <c r="H823" s="109">
        <f t="shared" si="78"/>
        <v>1</v>
      </c>
      <c r="I823" s="109">
        <v>15</v>
      </c>
      <c r="J823" s="111">
        <f t="shared" si="79"/>
        <v>6.3333333333333325E-2</v>
      </c>
      <c r="K823" s="112">
        <v>25356</v>
      </c>
      <c r="L823" s="112">
        <v>24332.49</v>
      </c>
      <c r="M823" s="121">
        <v>0</v>
      </c>
      <c r="N823" s="112">
        <f t="shared" si="80"/>
        <v>25356</v>
      </c>
      <c r="O823" s="112">
        <f t="shared" si="81"/>
        <v>1605.8799999999999</v>
      </c>
      <c r="P823" s="114">
        <f t="shared" si="82"/>
        <v>23750.12</v>
      </c>
      <c r="Q823" s="115">
        <f t="shared" si="83"/>
        <v>21375.108</v>
      </c>
    </row>
    <row r="824" spans="2:17" x14ac:dyDescent="0.25">
      <c r="B824" s="120">
        <v>819</v>
      </c>
      <c r="C824" s="109" t="s">
        <v>6470</v>
      </c>
      <c r="D824" s="109">
        <v>1200168840</v>
      </c>
      <c r="E824" s="108" t="s">
        <v>2205</v>
      </c>
      <c r="F824" s="109">
        <v>2020</v>
      </c>
      <c r="G824" s="110">
        <v>44389</v>
      </c>
      <c r="H824" s="109">
        <f t="shared" si="78"/>
        <v>1</v>
      </c>
      <c r="I824" s="109">
        <v>15</v>
      </c>
      <c r="J824" s="111">
        <f t="shared" si="79"/>
        <v>6.3333333333333325E-2</v>
      </c>
      <c r="K824" s="112">
        <v>25207</v>
      </c>
      <c r="L824" s="112">
        <v>24189.51</v>
      </c>
      <c r="M824" s="121">
        <v>0</v>
      </c>
      <c r="N824" s="112">
        <f t="shared" si="80"/>
        <v>25207</v>
      </c>
      <c r="O824" s="112">
        <f t="shared" si="81"/>
        <v>1596.4433333333332</v>
      </c>
      <c r="P824" s="114">
        <f t="shared" si="82"/>
        <v>23610.556666666667</v>
      </c>
      <c r="Q824" s="115">
        <f t="shared" si="83"/>
        <v>21249.501</v>
      </c>
    </row>
    <row r="825" spans="2:17" s="14" customFormat="1" x14ac:dyDescent="0.25">
      <c r="B825" s="120">
        <v>820</v>
      </c>
      <c r="C825" s="109" t="s">
        <v>6473</v>
      </c>
      <c r="D825" s="109">
        <v>1200009440</v>
      </c>
      <c r="E825" s="108" t="s">
        <v>2081</v>
      </c>
      <c r="F825" s="109">
        <v>2006</v>
      </c>
      <c r="G825" s="110">
        <v>44389</v>
      </c>
      <c r="H825" s="109">
        <f t="shared" si="78"/>
        <v>15</v>
      </c>
      <c r="I825" s="109">
        <v>8</v>
      </c>
      <c r="J825" s="111">
        <f t="shared" si="79"/>
        <v>0.11874999999999999</v>
      </c>
      <c r="K825" s="112">
        <v>3675560.18</v>
      </c>
      <c r="L825" s="112">
        <v>1</v>
      </c>
      <c r="M825" s="121">
        <v>0</v>
      </c>
      <c r="N825" s="112">
        <f t="shared" si="80"/>
        <v>3675560.18</v>
      </c>
      <c r="O825" s="112">
        <f t="shared" si="81"/>
        <v>6547091.5706250006</v>
      </c>
      <c r="P825" s="114">
        <f t="shared" si="82"/>
        <v>183778.00900000002</v>
      </c>
      <c r="Q825" s="115">
        <f t="shared" si="83"/>
        <v>183778.00900000002</v>
      </c>
    </row>
    <row r="826" spans="2:17" x14ac:dyDescent="0.25">
      <c r="B826" s="120">
        <v>821</v>
      </c>
      <c r="C826" s="109" t="s">
        <v>6473</v>
      </c>
      <c r="D826" s="109">
        <v>1200009340</v>
      </c>
      <c r="E826" s="108" t="s">
        <v>6093</v>
      </c>
      <c r="F826" s="109">
        <v>2006</v>
      </c>
      <c r="G826" s="110">
        <v>44389</v>
      </c>
      <c r="H826" s="109">
        <f t="shared" si="78"/>
        <v>15</v>
      </c>
      <c r="I826" s="109">
        <v>15</v>
      </c>
      <c r="J826" s="111">
        <f t="shared" si="79"/>
        <v>6.3333333333333325E-2</v>
      </c>
      <c r="K826" s="112">
        <v>1193300</v>
      </c>
      <c r="L826" s="112">
        <v>34745.410000000003</v>
      </c>
      <c r="M826" s="121">
        <v>0.63</v>
      </c>
      <c r="N826" s="112">
        <f t="shared" si="80"/>
        <v>1945078.9999999998</v>
      </c>
      <c r="O826" s="112">
        <f t="shared" si="81"/>
        <v>1847825.0499999996</v>
      </c>
      <c r="P826" s="114">
        <f t="shared" si="82"/>
        <v>97253.950000000186</v>
      </c>
      <c r="Q826" s="115">
        <f t="shared" si="83"/>
        <v>87528.555000000168</v>
      </c>
    </row>
    <row r="827" spans="2:17" x14ac:dyDescent="0.25">
      <c r="B827" s="120">
        <v>822</v>
      </c>
      <c r="C827" s="109" t="s">
        <v>6473</v>
      </c>
      <c r="D827" s="109">
        <v>1200009360</v>
      </c>
      <c r="E827" s="108" t="s">
        <v>6094</v>
      </c>
      <c r="F827" s="109">
        <v>2006</v>
      </c>
      <c r="G827" s="110">
        <v>44389</v>
      </c>
      <c r="H827" s="109">
        <f t="shared" si="78"/>
        <v>15</v>
      </c>
      <c r="I827" s="109">
        <v>15</v>
      </c>
      <c r="J827" s="111">
        <f t="shared" si="79"/>
        <v>6.3333333333333325E-2</v>
      </c>
      <c r="K827" s="112">
        <v>427705</v>
      </c>
      <c r="L827" s="112">
        <v>10917.02</v>
      </c>
      <c r="M827" s="121">
        <v>0.63</v>
      </c>
      <c r="N827" s="112">
        <f t="shared" si="80"/>
        <v>697159.14999999991</v>
      </c>
      <c r="O827" s="112">
        <f t="shared" si="81"/>
        <v>662301.19249999977</v>
      </c>
      <c r="P827" s="114">
        <f t="shared" si="82"/>
        <v>34857.957500000135</v>
      </c>
      <c r="Q827" s="115">
        <f t="shared" si="83"/>
        <v>31372.161750000123</v>
      </c>
    </row>
    <row r="828" spans="2:17" x14ac:dyDescent="0.25">
      <c r="B828" s="120">
        <v>823</v>
      </c>
      <c r="C828" s="109" t="s">
        <v>6473</v>
      </c>
      <c r="D828" s="109">
        <v>1200009420</v>
      </c>
      <c r="E828" s="108" t="s">
        <v>6095</v>
      </c>
      <c r="F828" s="109">
        <v>2006</v>
      </c>
      <c r="G828" s="110">
        <v>44389</v>
      </c>
      <c r="H828" s="109">
        <f t="shared" si="78"/>
        <v>15</v>
      </c>
      <c r="I828" s="109">
        <v>15</v>
      </c>
      <c r="J828" s="111">
        <f t="shared" si="79"/>
        <v>6.3333333333333325E-2</v>
      </c>
      <c r="K828" s="112">
        <v>113250</v>
      </c>
      <c r="L828" s="112">
        <v>1107.3800000000001</v>
      </c>
      <c r="M828" s="121">
        <v>0.63</v>
      </c>
      <c r="N828" s="112">
        <f t="shared" si="80"/>
        <v>184597.5</v>
      </c>
      <c r="O828" s="112">
        <f t="shared" si="81"/>
        <v>175367.62499999997</v>
      </c>
      <c r="P828" s="114">
        <f t="shared" si="82"/>
        <v>9229.8750000000291</v>
      </c>
      <c r="Q828" s="115">
        <f t="shared" si="83"/>
        <v>8306.8875000000262</v>
      </c>
    </row>
    <row r="829" spans="2:17" x14ac:dyDescent="0.25">
      <c r="B829" s="120">
        <v>824</v>
      </c>
      <c r="C829" s="109" t="s">
        <v>6473</v>
      </c>
      <c r="D829" s="109">
        <v>1200009410</v>
      </c>
      <c r="E829" s="108" t="s">
        <v>6096</v>
      </c>
      <c r="F829" s="109">
        <v>2006</v>
      </c>
      <c r="G829" s="110">
        <v>44389</v>
      </c>
      <c r="H829" s="109">
        <f t="shared" si="78"/>
        <v>15</v>
      </c>
      <c r="I829" s="109">
        <v>15</v>
      </c>
      <c r="J829" s="111">
        <f t="shared" si="79"/>
        <v>6.3333333333333325E-2</v>
      </c>
      <c r="K829" s="112">
        <v>62500</v>
      </c>
      <c r="L829" s="112">
        <v>17102.11</v>
      </c>
      <c r="M829" s="113">
        <v>0.25</v>
      </c>
      <c r="N829" s="112">
        <f t="shared" si="80"/>
        <v>78125</v>
      </c>
      <c r="O829" s="112">
        <f t="shared" si="81"/>
        <v>74218.749999999985</v>
      </c>
      <c r="P829" s="114">
        <f t="shared" si="82"/>
        <v>3906.2500000000146</v>
      </c>
      <c r="Q829" s="115">
        <f t="shared" si="83"/>
        <v>3515.6250000000132</v>
      </c>
    </row>
    <row r="830" spans="2:17" x14ac:dyDescent="0.25">
      <c r="B830" s="120">
        <v>825</v>
      </c>
      <c r="C830" s="109" t="s">
        <v>6473</v>
      </c>
      <c r="D830" s="109">
        <v>1200009370</v>
      </c>
      <c r="E830" s="108" t="s">
        <v>6097</v>
      </c>
      <c r="F830" s="109">
        <v>2006</v>
      </c>
      <c r="G830" s="110">
        <v>44389</v>
      </c>
      <c r="H830" s="109">
        <f t="shared" si="78"/>
        <v>15</v>
      </c>
      <c r="I830" s="109">
        <v>8</v>
      </c>
      <c r="J830" s="111">
        <f t="shared" si="79"/>
        <v>0.11874999999999999</v>
      </c>
      <c r="K830" s="112">
        <v>11780</v>
      </c>
      <c r="L830" s="112">
        <v>478.69</v>
      </c>
      <c r="M830" s="121">
        <v>0.63</v>
      </c>
      <c r="N830" s="112">
        <f t="shared" si="80"/>
        <v>19201.399999999998</v>
      </c>
      <c r="O830" s="112">
        <f t="shared" si="81"/>
        <v>34202.493749999994</v>
      </c>
      <c r="P830" s="114">
        <f t="shared" si="82"/>
        <v>960.06999999999994</v>
      </c>
      <c r="Q830" s="115">
        <f t="shared" si="83"/>
        <v>960.06999999999994</v>
      </c>
    </row>
    <row r="831" spans="2:17" x14ac:dyDescent="0.25">
      <c r="B831" s="120">
        <v>826</v>
      </c>
      <c r="C831" s="109" t="s">
        <v>6473</v>
      </c>
      <c r="D831" s="109">
        <v>1200009400</v>
      </c>
      <c r="E831" s="108" t="s">
        <v>6098</v>
      </c>
      <c r="F831" s="109">
        <v>2007</v>
      </c>
      <c r="G831" s="110">
        <v>44389</v>
      </c>
      <c r="H831" s="109">
        <f t="shared" si="78"/>
        <v>14</v>
      </c>
      <c r="I831" s="109">
        <v>15</v>
      </c>
      <c r="J831" s="111">
        <f t="shared" si="79"/>
        <v>6.3333333333333325E-2</v>
      </c>
      <c r="K831" s="112">
        <v>139890</v>
      </c>
      <c r="L831" s="112">
        <v>14831.16</v>
      </c>
      <c r="M831" s="121">
        <v>0.56000000000000005</v>
      </c>
      <c r="N831" s="112">
        <f t="shared" si="80"/>
        <v>218228.4</v>
      </c>
      <c r="O831" s="112">
        <f t="shared" si="81"/>
        <v>193495.84799999997</v>
      </c>
      <c r="P831" s="114">
        <f t="shared" si="82"/>
        <v>24732.552000000025</v>
      </c>
      <c r="Q831" s="115">
        <f t="shared" si="83"/>
        <v>22259.296800000022</v>
      </c>
    </row>
    <row r="832" spans="2:17" x14ac:dyDescent="0.25">
      <c r="B832" s="120">
        <v>827</v>
      </c>
      <c r="C832" s="109" t="s">
        <v>6473</v>
      </c>
      <c r="D832" s="109">
        <v>1200009430</v>
      </c>
      <c r="E832" s="108" t="s">
        <v>6099</v>
      </c>
      <c r="F832" s="109">
        <v>2007</v>
      </c>
      <c r="G832" s="110">
        <v>44389</v>
      </c>
      <c r="H832" s="109">
        <f t="shared" si="78"/>
        <v>14</v>
      </c>
      <c r="I832" s="109">
        <v>15</v>
      </c>
      <c r="J832" s="111">
        <f t="shared" si="79"/>
        <v>6.3333333333333325E-2</v>
      </c>
      <c r="K832" s="112">
        <v>68155</v>
      </c>
      <c r="L832" s="112">
        <v>3213.54</v>
      </c>
      <c r="M832" s="121">
        <v>0</v>
      </c>
      <c r="N832" s="112">
        <f t="shared" si="80"/>
        <v>68155</v>
      </c>
      <c r="O832" s="112">
        <f t="shared" si="81"/>
        <v>60430.766666666656</v>
      </c>
      <c r="P832" s="114">
        <f t="shared" si="82"/>
        <v>7724.2333333333445</v>
      </c>
      <c r="Q832" s="115">
        <f t="shared" si="83"/>
        <v>6951.8100000000104</v>
      </c>
    </row>
    <row r="833" spans="2:17" x14ac:dyDescent="0.25">
      <c r="B833" s="120">
        <v>828</v>
      </c>
      <c r="C833" s="109" t="s">
        <v>6473</v>
      </c>
      <c r="D833" s="109">
        <v>1200009380</v>
      </c>
      <c r="E833" s="108" t="s">
        <v>6100</v>
      </c>
      <c r="F833" s="109">
        <v>2007</v>
      </c>
      <c r="G833" s="110">
        <v>44389</v>
      </c>
      <c r="H833" s="109">
        <f t="shared" si="78"/>
        <v>14</v>
      </c>
      <c r="I833" s="109">
        <v>15</v>
      </c>
      <c r="J833" s="111">
        <f t="shared" si="79"/>
        <v>6.3333333333333325E-2</v>
      </c>
      <c r="K833" s="112">
        <v>25000</v>
      </c>
      <c r="L833" s="112">
        <v>2545.0700000000002</v>
      </c>
      <c r="M833" s="121">
        <v>0.56000000000000005</v>
      </c>
      <c r="N833" s="112">
        <f t="shared" si="80"/>
        <v>39000</v>
      </c>
      <c r="O833" s="112">
        <f t="shared" si="81"/>
        <v>34579.999999999993</v>
      </c>
      <c r="P833" s="114">
        <f t="shared" si="82"/>
        <v>4420.0000000000073</v>
      </c>
      <c r="Q833" s="115">
        <f t="shared" si="83"/>
        <v>3978.0000000000068</v>
      </c>
    </row>
    <row r="834" spans="2:17" x14ac:dyDescent="0.25">
      <c r="B834" s="120">
        <v>829</v>
      </c>
      <c r="C834" s="109" t="s">
        <v>6473</v>
      </c>
      <c r="D834" s="109">
        <v>1200009390</v>
      </c>
      <c r="E834" s="108" t="s">
        <v>6101</v>
      </c>
      <c r="F834" s="109">
        <v>2007</v>
      </c>
      <c r="G834" s="110">
        <v>44389</v>
      </c>
      <c r="H834" s="109">
        <f t="shared" si="78"/>
        <v>14</v>
      </c>
      <c r="I834" s="109">
        <v>15</v>
      </c>
      <c r="J834" s="111">
        <f t="shared" si="79"/>
        <v>6.3333333333333325E-2</v>
      </c>
      <c r="K834" s="112">
        <v>19950</v>
      </c>
      <c r="L834" s="112">
        <v>1953.37</v>
      </c>
      <c r="M834" s="121">
        <v>0.56000000000000005</v>
      </c>
      <c r="N834" s="112">
        <f t="shared" si="80"/>
        <v>31122</v>
      </c>
      <c r="O834" s="112">
        <f t="shared" si="81"/>
        <v>27594.839999999993</v>
      </c>
      <c r="P834" s="114">
        <f t="shared" si="82"/>
        <v>3527.1600000000071</v>
      </c>
      <c r="Q834" s="115">
        <f t="shared" si="83"/>
        <v>3174.4440000000063</v>
      </c>
    </row>
    <row r="835" spans="2:17" x14ac:dyDescent="0.25">
      <c r="B835" s="120">
        <v>830</v>
      </c>
      <c r="C835" s="109" t="s">
        <v>6473</v>
      </c>
      <c r="D835" s="109">
        <v>1200009350</v>
      </c>
      <c r="E835" s="108" t="s">
        <v>6102</v>
      </c>
      <c r="F835" s="109">
        <v>2008</v>
      </c>
      <c r="G835" s="110">
        <v>44389</v>
      </c>
      <c r="H835" s="109">
        <f t="shared" si="78"/>
        <v>13</v>
      </c>
      <c r="I835" s="109">
        <v>15</v>
      </c>
      <c r="J835" s="111">
        <f t="shared" si="79"/>
        <v>6.3333333333333325E-2</v>
      </c>
      <c r="K835" s="112">
        <v>313500</v>
      </c>
      <c r="L835" s="112">
        <v>42227.34</v>
      </c>
      <c r="M835" s="121">
        <v>0.47</v>
      </c>
      <c r="N835" s="112">
        <f t="shared" si="80"/>
        <v>460845</v>
      </c>
      <c r="O835" s="112">
        <f t="shared" si="81"/>
        <v>379429.05</v>
      </c>
      <c r="P835" s="114">
        <f t="shared" si="82"/>
        <v>81415.950000000012</v>
      </c>
      <c r="Q835" s="115">
        <f t="shared" si="83"/>
        <v>73274.35500000001</v>
      </c>
    </row>
    <row r="836" spans="2:17" x14ac:dyDescent="0.25">
      <c r="B836" s="120">
        <v>831</v>
      </c>
      <c r="C836" s="109" t="s">
        <v>6473</v>
      </c>
      <c r="D836" s="109">
        <v>1200033270</v>
      </c>
      <c r="E836" s="108" t="s">
        <v>6103</v>
      </c>
      <c r="F836" s="109">
        <v>2008</v>
      </c>
      <c r="G836" s="110">
        <v>44389</v>
      </c>
      <c r="H836" s="109">
        <f t="shared" si="78"/>
        <v>13</v>
      </c>
      <c r="I836" s="109">
        <v>15</v>
      </c>
      <c r="J836" s="111">
        <f t="shared" si="79"/>
        <v>6.3333333333333325E-2</v>
      </c>
      <c r="K836" s="112">
        <v>153758</v>
      </c>
      <c r="L836" s="112">
        <v>24823.33</v>
      </c>
      <c r="M836" s="121">
        <v>0.47</v>
      </c>
      <c r="N836" s="112">
        <f t="shared" si="80"/>
        <v>226024.26</v>
      </c>
      <c r="O836" s="112">
        <f t="shared" si="81"/>
        <v>186093.30739999999</v>
      </c>
      <c r="P836" s="114">
        <f t="shared" si="82"/>
        <v>39930.952600000019</v>
      </c>
      <c r="Q836" s="115">
        <f t="shared" si="83"/>
        <v>35937.857340000017</v>
      </c>
    </row>
    <row r="837" spans="2:17" x14ac:dyDescent="0.25">
      <c r="B837" s="120">
        <v>832</v>
      </c>
      <c r="C837" s="109" t="s">
        <v>6473</v>
      </c>
      <c r="D837" s="109">
        <v>1200033260</v>
      </c>
      <c r="E837" s="108" t="s">
        <v>2124</v>
      </c>
      <c r="F837" s="109">
        <v>2008</v>
      </c>
      <c r="G837" s="110">
        <v>44389</v>
      </c>
      <c r="H837" s="109">
        <f t="shared" si="78"/>
        <v>13</v>
      </c>
      <c r="I837" s="109">
        <v>15</v>
      </c>
      <c r="J837" s="111">
        <f t="shared" si="79"/>
        <v>6.3333333333333325E-2</v>
      </c>
      <c r="K837" s="112">
        <v>26243.77</v>
      </c>
      <c r="L837" s="112">
        <v>4192.5</v>
      </c>
      <c r="M837" s="121">
        <v>0.24</v>
      </c>
      <c r="N837" s="112">
        <f t="shared" si="80"/>
        <v>32542.274799999999</v>
      </c>
      <c r="O837" s="112">
        <f t="shared" si="81"/>
        <v>26793.139585333331</v>
      </c>
      <c r="P837" s="114">
        <f t="shared" si="82"/>
        <v>5749.1352146666686</v>
      </c>
      <c r="Q837" s="115">
        <f t="shared" si="83"/>
        <v>5174.2216932000019</v>
      </c>
    </row>
    <row r="838" spans="2:17" x14ac:dyDescent="0.25">
      <c r="B838" s="120">
        <v>833</v>
      </c>
      <c r="C838" s="109" t="s">
        <v>6473</v>
      </c>
      <c r="D838" s="109">
        <v>1200056360</v>
      </c>
      <c r="E838" s="108" t="s">
        <v>2135</v>
      </c>
      <c r="F838" s="109">
        <v>2010</v>
      </c>
      <c r="G838" s="110">
        <v>44389</v>
      </c>
      <c r="H838" s="109">
        <f t="shared" ref="H838:H882" si="84">YEAR(G838)-F838</f>
        <v>11</v>
      </c>
      <c r="I838" s="109">
        <v>15</v>
      </c>
      <c r="J838" s="111">
        <f t="shared" ref="J838:J882" si="85">(95/I838/100)</f>
        <v>6.3333333333333325E-2</v>
      </c>
      <c r="K838" s="112">
        <v>1253105.49</v>
      </c>
      <c r="L838" s="112">
        <v>371938.16</v>
      </c>
      <c r="M838" s="121">
        <v>0.32</v>
      </c>
      <c r="N838" s="112">
        <f t="shared" ref="N838:N882" si="86">K838*(1+M838)</f>
        <v>1654099.2468000001</v>
      </c>
      <c r="O838" s="112">
        <f t="shared" ref="O838:O882" si="87">H838*J838*N838</f>
        <v>1152355.8086039999</v>
      </c>
      <c r="P838" s="114">
        <f t="shared" si="82"/>
        <v>501743.43819600018</v>
      </c>
      <c r="Q838" s="115">
        <f t="shared" si="83"/>
        <v>451569.09437640017</v>
      </c>
    </row>
    <row r="839" spans="2:17" x14ac:dyDescent="0.25">
      <c r="B839" s="120">
        <v>834</v>
      </c>
      <c r="C839" s="109" t="s">
        <v>6473</v>
      </c>
      <c r="D839" s="109">
        <v>1200056430</v>
      </c>
      <c r="E839" s="108" t="s">
        <v>2135</v>
      </c>
      <c r="F839" s="109">
        <v>2010</v>
      </c>
      <c r="G839" s="110">
        <v>44389</v>
      </c>
      <c r="H839" s="109">
        <f t="shared" si="84"/>
        <v>11</v>
      </c>
      <c r="I839" s="109">
        <v>15</v>
      </c>
      <c r="J839" s="111">
        <f t="shared" si="85"/>
        <v>6.3333333333333325E-2</v>
      </c>
      <c r="K839" s="112">
        <v>293912.48</v>
      </c>
      <c r="L839" s="112">
        <v>87237.11</v>
      </c>
      <c r="M839" s="121">
        <v>0.32</v>
      </c>
      <c r="N839" s="112">
        <f t="shared" si="86"/>
        <v>387964.47359999997</v>
      </c>
      <c r="O839" s="112">
        <f t="shared" si="87"/>
        <v>270281.91660799994</v>
      </c>
      <c r="P839" s="114">
        <f t="shared" ref="P839:P882" si="88">IF(N839-O839&lt;=0,5%*N839,N839-O839)</f>
        <v>117682.55699200003</v>
      </c>
      <c r="Q839" s="115">
        <f t="shared" ref="Q839:Q882" si="89">IF(P839=N839*5%,P839,P839*0.9)</f>
        <v>105914.30129280002</v>
      </c>
    </row>
    <row r="840" spans="2:17" x14ac:dyDescent="0.25">
      <c r="B840" s="120">
        <v>835</v>
      </c>
      <c r="C840" s="109" t="s">
        <v>6473</v>
      </c>
      <c r="D840" s="109">
        <v>1200056370</v>
      </c>
      <c r="E840" s="108" t="s">
        <v>6104</v>
      </c>
      <c r="F840" s="109">
        <v>2010</v>
      </c>
      <c r="G840" s="110">
        <v>44389</v>
      </c>
      <c r="H840" s="109">
        <f t="shared" si="84"/>
        <v>11</v>
      </c>
      <c r="I840" s="109">
        <v>15</v>
      </c>
      <c r="J840" s="111">
        <f t="shared" si="85"/>
        <v>6.3333333333333325E-2</v>
      </c>
      <c r="K840" s="112">
        <v>140110.60999999999</v>
      </c>
      <c r="L840" s="112">
        <v>41586.660000000003</v>
      </c>
      <c r="M840" s="121">
        <v>0.38</v>
      </c>
      <c r="N840" s="112">
        <f t="shared" si="86"/>
        <v>193352.64179999995</v>
      </c>
      <c r="O840" s="112">
        <f t="shared" si="87"/>
        <v>134702.34045399993</v>
      </c>
      <c r="P840" s="114">
        <f t="shared" si="88"/>
        <v>58650.301346000022</v>
      </c>
      <c r="Q840" s="115">
        <f t="shared" si="89"/>
        <v>52785.271211400024</v>
      </c>
    </row>
    <row r="841" spans="2:17" x14ac:dyDescent="0.25">
      <c r="B841" s="120">
        <v>836</v>
      </c>
      <c r="C841" s="109" t="s">
        <v>6473</v>
      </c>
      <c r="D841" s="109">
        <v>1200048820</v>
      </c>
      <c r="E841" s="108" t="s">
        <v>6105</v>
      </c>
      <c r="F841" s="109">
        <v>2010</v>
      </c>
      <c r="G841" s="110">
        <v>44389</v>
      </c>
      <c r="H841" s="109">
        <f t="shared" si="84"/>
        <v>11</v>
      </c>
      <c r="I841" s="109">
        <v>15</v>
      </c>
      <c r="J841" s="111">
        <f t="shared" si="85"/>
        <v>6.3333333333333325E-2</v>
      </c>
      <c r="K841" s="112">
        <v>74768</v>
      </c>
      <c r="L841" s="112">
        <v>22474.29</v>
      </c>
      <c r="M841" s="121">
        <v>0</v>
      </c>
      <c r="N841" s="112">
        <f t="shared" si="86"/>
        <v>74768</v>
      </c>
      <c r="O841" s="112">
        <f t="shared" si="87"/>
        <v>52088.373333333322</v>
      </c>
      <c r="P841" s="114">
        <f t="shared" si="88"/>
        <v>22679.626666666678</v>
      </c>
      <c r="Q841" s="115">
        <f t="shared" si="89"/>
        <v>20411.664000000012</v>
      </c>
    </row>
    <row r="842" spans="2:17" x14ac:dyDescent="0.25">
      <c r="B842" s="120">
        <v>837</v>
      </c>
      <c r="C842" s="109" t="s">
        <v>6473</v>
      </c>
      <c r="D842" s="109">
        <v>1200046870</v>
      </c>
      <c r="E842" s="108" t="s">
        <v>6106</v>
      </c>
      <c r="F842" s="109">
        <v>2010</v>
      </c>
      <c r="G842" s="110">
        <v>44389</v>
      </c>
      <c r="H842" s="109">
        <f t="shared" si="84"/>
        <v>11</v>
      </c>
      <c r="I842" s="109">
        <v>15</v>
      </c>
      <c r="J842" s="111">
        <f t="shared" si="85"/>
        <v>6.3333333333333325E-2</v>
      </c>
      <c r="K842" s="112">
        <v>74070.22</v>
      </c>
      <c r="L842" s="112">
        <v>21322.92</v>
      </c>
      <c r="M842" s="121">
        <v>0.38</v>
      </c>
      <c r="N842" s="112">
        <f t="shared" si="86"/>
        <v>102216.90359999999</v>
      </c>
      <c r="O842" s="112">
        <f t="shared" si="87"/>
        <v>71211.10950799998</v>
      </c>
      <c r="P842" s="114">
        <f t="shared" si="88"/>
        <v>31005.794092000011</v>
      </c>
      <c r="Q842" s="115">
        <f t="shared" si="89"/>
        <v>27905.214682800011</v>
      </c>
    </row>
    <row r="843" spans="2:17" x14ac:dyDescent="0.25">
      <c r="B843" s="120">
        <v>838</v>
      </c>
      <c r="C843" s="109" t="s">
        <v>6473</v>
      </c>
      <c r="D843" s="109">
        <v>1200047300</v>
      </c>
      <c r="E843" s="108" t="s">
        <v>6107</v>
      </c>
      <c r="F843" s="109">
        <v>2010</v>
      </c>
      <c r="G843" s="110">
        <v>44389</v>
      </c>
      <c r="H843" s="109">
        <f t="shared" si="84"/>
        <v>11</v>
      </c>
      <c r="I843" s="109">
        <v>15</v>
      </c>
      <c r="J843" s="111">
        <f t="shared" si="85"/>
        <v>6.3333333333333325E-2</v>
      </c>
      <c r="K843" s="112">
        <v>72066.67</v>
      </c>
      <c r="L843" s="112">
        <v>20746.16</v>
      </c>
      <c r="M843" s="121">
        <v>0.38</v>
      </c>
      <c r="N843" s="112">
        <f t="shared" si="86"/>
        <v>99452.004599999986</v>
      </c>
      <c r="O843" s="112">
        <f t="shared" si="87"/>
        <v>69284.896537999972</v>
      </c>
      <c r="P843" s="114">
        <f t="shared" si="88"/>
        <v>30167.108062000014</v>
      </c>
      <c r="Q843" s="115">
        <f t="shared" si="89"/>
        <v>27150.397255800013</v>
      </c>
    </row>
    <row r="844" spans="2:17" x14ac:dyDescent="0.25">
      <c r="B844" s="120">
        <v>839</v>
      </c>
      <c r="C844" s="109" t="s">
        <v>6473</v>
      </c>
      <c r="D844" s="109">
        <v>1200056380</v>
      </c>
      <c r="E844" s="108" t="s">
        <v>6108</v>
      </c>
      <c r="F844" s="109">
        <v>2010</v>
      </c>
      <c r="G844" s="110">
        <v>44389</v>
      </c>
      <c r="H844" s="109">
        <f t="shared" si="84"/>
        <v>11</v>
      </c>
      <c r="I844" s="109">
        <v>15</v>
      </c>
      <c r="J844" s="111">
        <f t="shared" si="85"/>
        <v>6.3333333333333325E-2</v>
      </c>
      <c r="K844" s="112">
        <v>55558.05</v>
      </c>
      <c r="L844" s="112">
        <v>16490.38</v>
      </c>
      <c r="M844" s="121">
        <v>0.38</v>
      </c>
      <c r="N844" s="112">
        <f t="shared" si="86"/>
        <v>76670.108999999997</v>
      </c>
      <c r="O844" s="112">
        <f t="shared" si="87"/>
        <v>53413.509269999988</v>
      </c>
      <c r="P844" s="114">
        <f t="shared" si="88"/>
        <v>23256.599730000009</v>
      </c>
      <c r="Q844" s="115">
        <f t="shared" si="89"/>
        <v>20930.939757000007</v>
      </c>
    </row>
    <row r="845" spans="2:17" x14ac:dyDescent="0.25">
      <c r="B845" s="120">
        <v>840</v>
      </c>
      <c r="C845" s="109" t="s">
        <v>6473</v>
      </c>
      <c r="D845" s="109">
        <v>1200049210</v>
      </c>
      <c r="E845" s="108" t="s">
        <v>6109</v>
      </c>
      <c r="F845" s="109">
        <v>2010</v>
      </c>
      <c r="G845" s="110">
        <v>44389</v>
      </c>
      <c r="H845" s="109">
        <f t="shared" si="84"/>
        <v>11</v>
      </c>
      <c r="I845" s="109">
        <v>15</v>
      </c>
      <c r="J845" s="111">
        <f t="shared" si="85"/>
        <v>6.3333333333333325E-2</v>
      </c>
      <c r="K845" s="112">
        <v>53459.56</v>
      </c>
      <c r="L845" s="112">
        <v>16319.7</v>
      </c>
      <c r="M845" s="121">
        <v>0.38</v>
      </c>
      <c r="N845" s="112">
        <f t="shared" si="86"/>
        <v>73774.19279999999</v>
      </c>
      <c r="O845" s="112">
        <f t="shared" si="87"/>
        <v>51396.020983999981</v>
      </c>
      <c r="P845" s="114">
        <f t="shared" si="88"/>
        <v>22378.171816000009</v>
      </c>
      <c r="Q845" s="115">
        <f t="shared" si="89"/>
        <v>20140.35463440001</v>
      </c>
    </row>
    <row r="846" spans="2:17" x14ac:dyDescent="0.25">
      <c r="B846" s="120">
        <v>841</v>
      </c>
      <c r="C846" s="109" t="s">
        <v>6473</v>
      </c>
      <c r="D846" s="109">
        <v>1200046880</v>
      </c>
      <c r="E846" s="108" t="s">
        <v>6110</v>
      </c>
      <c r="F846" s="109">
        <v>2010</v>
      </c>
      <c r="G846" s="110">
        <v>44389</v>
      </c>
      <c r="H846" s="109">
        <f t="shared" si="84"/>
        <v>11</v>
      </c>
      <c r="I846" s="109">
        <v>15</v>
      </c>
      <c r="J846" s="111">
        <f t="shared" si="85"/>
        <v>6.3333333333333325E-2</v>
      </c>
      <c r="K846" s="112">
        <v>47000</v>
      </c>
      <c r="L846" s="112">
        <v>13548.46</v>
      </c>
      <c r="M846" s="121">
        <v>0.38</v>
      </c>
      <c r="N846" s="112">
        <f t="shared" si="86"/>
        <v>64859.999999999993</v>
      </c>
      <c r="O846" s="112">
        <f t="shared" si="87"/>
        <v>45185.799999999988</v>
      </c>
      <c r="P846" s="114">
        <f t="shared" si="88"/>
        <v>19674.200000000004</v>
      </c>
      <c r="Q846" s="115">
        <f t="shared" si="89"/>
        <v>17706.780000000006</v>
      </c>
    </row>
    <row r="847" spans="2:17" x14ac:dyDescent="0.25">
      <c r="B847" s="120">
        <v>842</v>
      </c>
      <c r="C847" s="109" t="s">
        <v>6473</v>
      </c>
      <c r="D847" s="109">
        <v>1200045840</v>
      </c>
      <c r="E847" s="108" t="s">
        <v>6111</v>
      </c>
      <c r="F847" s="109">
        <v>2010</v>
      </c>
      <c r="G847" s="110">
        <v>44389</v>
      </c>
      <c r="H847" s="109">
        <f t="shared" si="84"/>
        <v>11</v>
      </c>
      <c r="I847" s="109">
        <v>15</v>
      </c>
      <c r="J847" s="111">
        <f t="shared" si="85"/>
        <v>6.3333333333333325E-2</v>
      </c>
      <c r="K847" s="112">
        <v>42272</v>
      </c>
      <c r="L847" s="112">
        <v>11515.39</v>
      </c>
      <c r="M847" s="121">
        <v>0.38</v>
      </c>
      <c r="N847" s="112">
        <f t="shared" si="86"/>
        <v>58335.359999999993</v>
      </c>
      <c r="O847" s="112">
        <f t="shared" si="87"/>
        <v>40640.30079999999</v>
      </c>
      <c r="P847" s="114">
        <f t="shared" si="88"/>
        <v>17695.059200000003</v>
      </c>
      <c r="Q847" s="115">
        <f t="shared" si="89"/>
        <v>15925.553280000004</v>
      </c>
    </row>
    <row r="848" spans="2:17" x14ac:dyDescent="0.25">
      <c r="B848" s="120">
        <v>843</v>
      </c>
      <c r="C848" s="109" t="s">
        <v>6473</v>
      </c>
      <c r="D848" s="109">
        <v>1200048830</v>
      </c>
      <c r="E848" s="108" t="s">
        <v>6112</v>
      </c>
      <c r="F848" s="109">
        <v>2010</v>
      </c>
      <c r="G848" s="110">
        <v>44389</v>
      </c>
      <c r="H848" s="109">
        <f t="shared" si="84"/>
        <v>11</v>
      </c>
      <c r="I848" s="109">
        <v>15</v>
      </c>
      <c r="J848" s="111">
        <f t="shared" si="85"/>
        <v>6.3333333333333325E-2</v>
      </c>
      <c r="K848" s="112">
        <v>15683.55</v>
      </c>
      <c r="L848" s="112">
        <v>1</v>
      </c>
      <c r="M848" s="121">
        <v>0</v>
      </c>
      <c r="N848" s="112">
        <f t="shared" si="86"/>
        <v>15683.55</v>
      </c>
      <c r="O848" s="112">
        <f t="shared" si="87"/>
        <v>10926.206499999998</v>
      </c>
      <c r="P848" s="114">
        <f t="shared" si="88"/>
        <v>4757.3435000000009</v>
      </c>
      <c r="Q848" s="115">
        <f t="shared" si="89"/>
        <v>4281.6091500000011</v>
      </c>
    </row>
    <row r="849" spans="2:17" x14ac:dyDescent="0.25">
      <c r="B849" s="120">
        <v>844</v>
      </c>
      <c r="C849" s="109" t="s">
        <v>6473</v>
      </c>
      <c r="D849" s="109">
        <v>1200060190</v>
      </c>
      <c r="E849" s="108" t="s">
        <v>6113</v>
      </c>
      <c r="F849" s="109">
        <v>2011</v>
      </c>
      <c r="G849" s="110">
        <v>44389</v>
      </c>
      <c r="H849" s="109">
        <f t="shared" si="84"/>
        <v>10</v>
      </c>
      <c r="I849" s="109">
        <v>15</v>
      </c>
      <c r="J849" s="111">
        <f t="shared" si="85"/>
        <v>6.3333333333333325E-2</v>
      </c>
      <c r="K849" s="112">
        <v>102448</v>
      </c>
      <c r="L849" s="112">
        <v>35721.33</v>
      </c>
      <c r="M849" s="121">
        <v>0.3</v>
      </c>
      <c r="N849" s="112">
        <f t="shared" si="86"/>
        <v>133182.39999999999</v>
      </c>
      <c r="O849" s="112">
        <f t="shared" si="87"/>
        <v>84348.853333333333</v>
      </c>
      <c r="P849" s="114">
        <f t="shared" si="88"/>
        <v>48833.546666666662</v>
      </c>
      <c r="Q849" s="115">
        <f t="shared" si="89"/>
        <v>43950.191999999995</v>
      </c>
    </row>
    <row r="850" spans="2:17" x14ac:dyDescent="0.25">
      <c r="B850" s="120">
        <v>845</v>
      </c>
      <c r="C850" s="109" t="s">
        <v>6473</v>
      </c>
      <c r="D850" s="109">
        <v>1200065310</v>
      </c>
      <c r="E850" s="108" t="s">
        <v>6114</v>
      </c>
      <c r="F850" s="109">
        <v>2011</v>
      </c>
      <c r="G850" s="110">
        <v>44389</v>
      </c>
      <c r="H850" s="109">
        <f t="shared" si="84"/>
        <v>10</v>
      </c>
      <c r="I850" s="109">
        <v>15</v>
      </c>
      <c r="J850" s="111">
        <f t="shared" si="85"/>
        <v>6.3333333333333325E-2</v>
      </c>
      <c r="K850" s="112">
        <v>9250</v>
      </c>
      <c r="L850" s="112">
        <v>2707.34</v>
      </c>
      <c r="M850" s="121">
        <v>0.34</v>
      </c>
      <c r="N850" s="112">
        <f t="shared" si="86"/>
        <v>12395</v>
      </c>
      <c r="O850" s="112">
        <f t="shared" si="87"/>
        <v>7850.1666666666661</v>
      </c>
      <c r="P850" s="114">
        <f t="shared" si="88"/>
        <v>4544.8333333333339</v>
      </c>
      <c r="Q850" s="115">
        <f t="shared" si="89"/>
        <v>4090.3500000000008</v>
      </c>
    </row>
    <row r="851" spans="2:17" x14ac:dyDescent="0.25">
      <c r="B851" s="120">
        <v>846</v>
      </c>
      <c r="C851" s="109" t="s">
        <v>6473</v>
      </c>
      <c r="D851" s="109">
        <v>1200073640</v>
      </c>
      <c r="E851" s="108" t="s">
        <v>6115</v>
      </c>
      <c r="F851" s="109">
        <v>2012</v>
      </c>
      <c r="G851" s="110">
        <v>44389</v>
      </c>
      <c r="H851" s="109">
        <f t="shared" si="84"/>
        <v>9</v>
      </c>
      <c r="I851" s="109">
        <v>15</v>
      </c>
      <c r="J851" s="111">
        <f t="shared" si="85"/>
        <v>6.3333333333333325E-2</v>
      </c>
      <c r="K851" s="112">
        <v>350000</v>
      </c>
      <c r="L851" s="112">
        <v>149534.37</v>
      </c>
      <c r="M851" s="121">
        <v>0.3</v>
      </c>
      <c r="N851" s="112">
        <f t="shared" si="86"/>
        <v>455000</v>
      </c>
      <c r="O851" s="112">
        <f t="shared" si="87"/>
        <v>259349.99999999997</v>
      </c>
      <c r="P851" s="114">
        <f t="shared" si="88"/>
        <v>195650.00000000003</v>
      </c>
      <c r="Q851" s="115">
        <f t="shared" si="89"/>
        <v>176085.00000000003</v>
      </c>
    </row>
    <row r="852" spans="2:17" x14ac:dyDescent="0.25">
      <c r="B852" s="120">
        <v>847</v>
      </c>
      <c r="C852" s="109" t="s">
        <v>6473</v>
      </c>
      <c r="D852" s="109">
        <v>1200073570</v>
      </c>
      <c r="E852" s="108" t="s">
        <v>6116</v>
      </c>
      <c r="F852" s="109">
        <v>2012</v>
      </c>
      <c r="G852" s="110">
        <v>44389</v>
      </c>
      <c r="H852" s="109">
        <f t="shared" si="84"/>
        <v>9</v>
      </c>
      <c r="I852" s="109">
        <v>15</v>
      </c>
      <c r="J852" s="111">
        <f t="shared" si="85"/>
        <v>6.3333333333333325E-2</v>
      </c>
      <c r="K852" s="112">
        <v>326814.28000000003</v>
      </c>
      <c r="L852" s="112">
        <v>138058.92000000001</v>
      </c>
      <c r="M852" s="121">
        <v>0</v>
      </c>
      <c r="N852" s="112">
        <f t="shared" si="86"/>
        <v>326814.28000000003</v>
      </c>
      <c r="O852" s="112">
        <f t="shared" si="87"/>
        <v>186284.13959999999</v>
      </c>
      <c r="P852" s="114">
        <f t="shared" si="88"/>
        <v>140530.14040000003</v>
      </c>
      <c r="Q852" s="115">
        <f t="shared" si="89"/>
        <v>126477.12636000004</v>
      </c>
    </row>
    <row r="853" spans="2:17" x14ac:dyDescent="0.25">
      <c r="B853" s="120">
        <v>848</v>
      </c>
      <c r="C853" s="109" t="s">
        <v>6473</v>
      </c>
      <c r="D853" s="109">
        <v>1200073610</v>
      </c>
      <c r="E853" s="108" t="s">
        <v>6117</v>
      </c>
      <c r="F853" s="109">
        <v>2012</v>
      </c>
      <c r="G853" s="110">
        <v>44389</v>
      </c>
      <c r="H853" s="109">
        <f t="shared" si="84"/>
        <v>9</v>
      </c>
      <c r="I853" s="109">
        <v>15</v>
      </c>
      <c r="J853" s="111">
        <f t="shared" si="85"/>
        <v>6.3333333333333325E-2</v>
      </c>
      <c r="K853" s="112">
        <v>88610.65</v>
      </c>
      <c r="L853" s="112">
        <v>36798.339999999997</v>
      </c>
      <c r="M853" s="113">
        <v>0.28000000000000003</v>
      </c>
      <c r="N853" s="112">
        <f t="shared" si="86"/>
        <v>113421.632</v>
      </c>
      <c r="O853" s="112">
        <f t="shared" si="87"/>
        <v>64650.330239999996</v>
      </c>
      <c r="P853" s="114">
        <f t="shared" si="88"/>
        <v>48771.301760000002</v>
      </c>
      <c r="Q853" s="115">
        <f t="shared" si="89"/>
        <v>43894.171584000003</v>
      </c>
    </row>
    <row r="854" spans="2:17" x14ac:dyDescent="0.25">
      <c r="B854" s="120">
        <v>849</v>
      </c>
      <c r="C854" s="109" t="s">
        <v>6473</v>
      </c>
      <c r="D854" s="109">
        <v>1200070820</v>
      </c>
      <c r="E854" s="108" t="s">
        <v>6118</v>
      </c>
      <c r="F854" s="109">
        <v>2012</v>
      </c>
      <c r="G854" s="110">
        <v>44389</v>
      </c>
      <c r="H854" s="109">
        <f t="shared" si="84"/>
        <v>9</v>
      </c>
      <c r="I854" s="109">
        <v>15</v>
      </c>
      <c r="J854" s="111">
        <f t="shared" si="85"/>
        <v>6.3333333333333325E-2</v>
      </c>
      <c r="K854" s="112">
        <v>14579.56</v>
      </c>
      <c r="L854" s="112">
        <v>5815.83</v>
      </c>
      <c r="M854" s="121">
        <v>0.3</v>
      </c>
      <c r="N854" s="112">
        <f t="shared" si="86"/>
        <v>18953.428</v>
      </c>
      <c r="O854" s="112">
        <f t="shared" si="87"/>
        <v>10803.453959999999</v>
      </c>
      <c r="P854" s="114">
        <f t="shared" si="88"/>
        <v>8149.974040000001</v>
      </c>
      <c r="Q854" s="115">
        <f t="shared" si="89"/>
        <v>7334.9766360000012</v>
      </c>
    </row>
    <row r="855" spans="2:17" x14ac:dyDescent="0.25">
      <c r="B855" s="120">
        <v>850</v>
      </c>
      <c r="C855" s="109" t="s">
        <v>6473</v>
      </c>
      <c r="D855" s="109">
        <v>1200073870</v>
      </c>
      <c r="E855" s="108" t="s">
        <v>2205</v>
      </c>
      <c r="F855" s="109">
        <v>2012</v>
      </c>
      <c r="G855" s="110">
        <v>44389</v>
      </c>
      <c r="H855" s="109">
        <f t="shared" si="84"/>
        <v>9</v>
      </c>
      <c r="I855" s="109">
        <v>15</v>
      </c>
      <c r="J855" s="111">
        <f t="shared" si="85"/>
        <v>6.3333333333333325E-2</v>
      </c>
      <c r="K855" s="112">
        <v>9712</v>
      </c>
      <c r="L855" s="112">
        <v>4028.14</v>
      </c>
      <c r="M855" s="121">
        <v>0.3</v>
      </c>
      <c r="N855" s="112">
        <f t="shared" si="86"/>
        <v>12625.6</v>
      </c>
      <c r="O855" s="112">
        <f t="shared" si="87"/>
        <v>7196.5919999999996</v>
      </c>
      <c r="P855" s="114">
        <f t="shared" si="88"/>
        <v>5429.0080000000007</v>
      </c>
      <c r="Q855" s="115">
        <f t="shared" si="89"/>
        <v>4886.1072000000004</v>
      </c>
    </row>
    <row r="856" spans="2:17" x14ac:dyDescent="0.25">
      <c r="B856" s="120">
        <v>851</v>
      </c>
      <c r="C856" s="109" t="s">
        <v>6473</v>
      </c>
      <c r="D856" s="109">
        <v>1200073190</v>
      </c>
      <c r="E856" s="108" t="s">
        <v>6119</v>
      </c>
      <c r="F856" s="109">
        <v>2012</v>
      </c>
      <c r="G856" s="110">
        <v>44389</v>
      </c>
      <c r="H856" s="109">
        <f t="shared" si="84"/>
        <v>9</v>
      </c>
      <c r="I856" s="109">
        <v>15</v>
      </c>
      <c r="J856" s="111">
        <f t="shared" si="85"/>
        <v>6.3333333333333325E-2</v>
      </c>
      <c r="K856" s="112">
        <v>9000</v>
      </c>
      <c r="L856" s="112">
        <v>3705.88</v>
      </c>
      <c r="M856" s="121">
        <v>0.3</v>
      </c>
      <c r="N856" s="112">
        <f t="shared" si="86"/>
        <v>11700</v>
      </c>
      <c r="O856" s="112">
        <f t="shared" si="87"/>
        <v>6668.9999999999991</v>
      </c>
      <c r="P856" s="114">
        <f t="shared" si="88"/>
        <v>5031.0000000000009</v>
      </c>
      <c r="Q856" s="115">
        <f t="shared" si="89"/>
        <v>4527.9000000000005</v>
      </c>
    </row>
    <row r="857" spans="2:17" x14ac:dyDescent="0.25">
      <c r="B857" s="120">
        <v>852</v>
      </c>
      <c r="C857" s="109" t="s">
        <v>6473</v>
      </c>
      <c r="D857" s="109">
        <v>1200093120</v>
      </c>
      <c r="E857" s="108" t="s">
        <v>6120</v>
      </c>
      <c r="F857" s="109">
        <v>2014</v>
      </c>
      <c r="G857" s="110">
        <v>44389</v>
      </c>
      <c r="H857" s="109">
        <f t="shared" si="84"/>
        <v>7</v>
      </c>
      <c r="I857" s="109">
        <v>15</v>
      </c>
      <c r="J857" s="111">
        <f t="shared" si="85"/>
        <v>6.3333333333333325E-2</v>
      </c>
      <c r="K857" s="112">
        <v>220624.75</v>
      </c>
      <c r="L857" s="112">
        <v>124413.92</v>
      </c>
      <c r="M857" s="121">
        <v>0.01</v>
      </c>
      <c r="N857" s="112">
        <f t="shared" si="86"/>
        <v>222830.9975</v>
      </c>
      <c r="O857" s="112">
        <f t="shared" si="87"/>
        <v>98788.408891666651</v>
      </c>
      <c r="P857" s="114">
        <f t="shared" si="88"/>
        <v>124042.58860833335</v>
      </c>
      <c r="Q857" s="115">
        <f t="shared" si="89"/>
        <v>111638.32974750001</v>
      </c>
    </row>
    <row r="858" spans="2:17" x14ac:dyDescent="0.25">
      <c r="B858" s="120">
        <v>853</v>
      </c>
      <c r="C858" s="109" t="s">
        <v>6473</v>
      </c>
      <c r="D858" s="109">
        <v>1200085840</v>
      </c>
      <c r="E858" s="108" t="s">
        <v>6121</v>
      </c>
      <c r="F858" s="109">
        <v>2014</v>
      </c>
      <c r="G858" s="110">
        <v>44389</v>
      </c>
      <c r="H858" s="109">
        <f t="shared" si="84"/>
        <v>7</v>
      </c>
      <c r="I858" s="109">
        <v>10</v>
      </c>
      <c r="J858" s="111">
        <f t="shared" si="85"/>
        <v>9.5000000000000001E-2</v>
      </c>
      <c r="K858" s="112">
        <v>207233.59</v>
      </c>
      <c r="L858" s="112">
        <v>104923.97</v>
      </c>
      <c r="M858" s="121">
        <v>0.21</v>
      </c>
      <c r="N858" s="112">
        <f t="shared" si="86"/>
        <v>250752.6439</v>
      </c>
      <c r="O858" s="112">
        <f t="shared" si="87"/>
        <v>166750.50819350002</v>
      </c>
      <c r="P858" s="114">
        <f t="shared" si="88"/>
        <v>84002.135706499976</v>
      </c>
      <c r="Q858" s="115">
        <f t="shared" si="89"/>
        <v>75601.922135849978</v>
      </c>
    </row>
    <row r="859" spans="2:17" x14ac:dyDescent="0.25">
      <c r="B859" s="120">
        <v>854</v>
      </c>
      <c r="C859" s="109" t="s">
        <v>6473</v>
      </c>
      <c r="D859" s="109">
        <v>1200085830</v>
      </c>
      <c r="E859" s="108" t="s">
        <v>6122</v>
      </c>
      <c r="F859" s="109">
        <v>2014</v>
      </c>
      <c r="G859" s="110">
        <v>44389</v>
      </c>
      <c r="H859" s="109">
        <f t="shared" si="84"/>
        <v>7</v>
      </c>
      <c r="I859" s="109">
        <v>15</v>
      </c>
      <c r="J859" s="111">
        <f t="shared" si="85"/>
        <v>6.3333333333333325E-2</v>
      </c>
      <c r="K859" s="112">
        <v>181418.67</v>
      </c>
      <c r="L859" s="112">
        <v>91853.66</v>
      </c>
      <c r="M859" s="121">
        <v>0.08</v>
      </c>
      <c r="N859" s="112">
        <f t="shared" si="86"/>
        <v>195932.16360000003</v>
      </c>
      <c r="O859" s="112">
        <f t="shared" si="87"/>
        <v>86863.259195999999</v>
      </c>
      <c r="P859" s="114">
        <f t="shared" si="88"/>
        <v>109068.90440400003</v>
      </c>
      <c r="Q859" s="115">
        <f t="shared" si="89"/>
        <v>98162.013963600024</v>
      </c>
    </row>
    <row r="860" spans="2:17" x14ac:dyDescent="0.25">
      <c r="B860" s="120">
        <v>855</v>
      </c>
      <c r="C860" s="109" t="s">
        <v>6473</v>
      </c>
      <c r="D860" s="109">
        <v>1200086410</v>
      </c>
      <c r="E860" s="108" t="s">
        <v>6123</v>
      </c>
      <c r="F860" s="109">
        <v>2014</v>
      </c>
      <c r="G860" s="110">
        <v>44389</v>
      </c>
      <c r="H860" s="109">
        <f t="shared" si="84"/>
        <v>7</v>
      </c>
      <c r="I860" s="109">
        <v>15</v>
      </c>
      <c r="J860" s="111">
        <f t="shared" si="85"/>
        <v>6.3333333333333325E-2</v>
      </c>
      <c r="K860" s="112">
        <v>58708</v>
      </c>
      <c r="L860" s="112">
        <v>30603.33</v>
      </c>
      <c r="M860" s="121">
        <v>0.21</v>
      </c>
      <c r="N860" s="112">
        <f t="shared" si="86"/>
        <v>71036.679999999993</v>
      </c>
      <c r="O860" s="112">
        <f t="shared" si="87"/>
        <v>31492.928133333324</v>
      </c>
      <c r="P860" s="114">
        <f t="shared" si="88"/>
        <v>39543.751866666673</v>
      </c>
      <c r="Q860" s="115">
        <f t="shared" si="89"/>
        <v>35589.376680000008</v>
      </c>
    </row>
    <row r="861" spans="2:17" x14ac:dyDescent="0.25">
      <c r="B861" s="120">
        <v>856</v>
      </c>
      <c r="C861" s="109" t="s">
        <v>6473</v>
      </c>
      <c r="D861" s="109">
        <v>1200090420</v>
      </c>
      <c r="E861" s="108" t="s">
        <v>6124</v>
      </c>
      <c r="F861" s="109">
        <v>2014</v>
      </c>
      <c r="G861" s="110">
        <v>44389</v>
      </c>
      <c r="H861" s="109">
        <f t="shared" si="84"/>
        <v>7</v>
      </c>
      <c r="I861" s="109">
        <v>15</v>
      </c>
      <c r="J861" s="111">
        <f t="shared" si="85"/>
        <v>6.3333333333333325E-2</v>
      </c>
      <c r="K861" s="112">
        <v>17965.75</v>
      </c>
      <c r="L861" s="112">
        <v>6930.01</v>
      </c>
      <c r="M861" s="121">
        <v>0.08</v>
      </c>
      <c r="N861" s="112">
        <f t="shared" si="86"/>
        <v>19403.010000000002</v>
      </c>
      <c r="O861" s="112">
        <f t="shared" si="87"/>
        <v>8602.0010999999995</v>
      </c>
      <c r="P861" s="114">
        <f t="shared" si="88"/>
        <v>10801.008900000003</v>
      </c>
      <c r="Q861" s="115">
        <f t="shared" si="89"/>
        <v>9720.9080100000028</v>
      </c>
    </row>
    <row r="862" spans="2:17" x14ac:dyDescent="0.25">
      <c r="B862" s="120">
        <v>857</v>
      </c>
      <c r="C862" s="109" t="s">
        <v>6473</v>
      </c>
      <c r="D862" s="109">
        <v>1200098570</v>
      </c>
      <c r="E862" s="108" t="s">
        <v>6125</v>
      </c>
      <c r="F862" s="109">
        <v>2015</v>
      </c>
      <c r="G862" s="110">
        <v>44389</v>
      </c>
      <c r="H862" s="109">
        <f t="shared" si="84"/>
        <v>6</v>
      </c>
      <c r="I862" s="109">
        <v>15</v>
      </c>
      <c r="J862" s="111">
        <f t="shared" si="85"/>
        <v>6.3333333333333325E-2</v>
      </c>
      <c r="K862" s="112">
        <v>20500.439999999999</v>
      </c>
      <c r="L862" s="112">
        <v>11952.01</v>
      </c>
      <c r="M862" s="121">
        <v>0</v>
      </c>
      <c r="N862" s="112">
        <f t="shared" si="86"/>
        <v>20500.439999999999</v>
      </c>
      <c r="O862" s="112">
        <f t="shared" si="87"/>
        <v>7790.167199999998</v>
      </c>
      <c r="P862" s="114">
        <f t="shared" si="88"/>
        <v>12710.272800000001</v>
      </c>
      <c r="Q862" s="115">
        <f t="shared" si="89"/>
        <v>11439.24552</v>
      </c>
    </row>
    <row r="863" spans="2:17" x14ac:dyDescent="0.25">
      <c r="B863" s="120">
        <v>858</v>
      </c>
      <c r="C863" s="109" t="s">
        <v>6473</v>
      </c>
      <c r="D863" s="109">
        <v>1200104900</v>
      </c>
      <c r="E863" s="108" t="s">
        <v>6126</v>
      </c>
      <c r="F863" s="109">
        <v>2015</v>
      </c>
      <c r="G863" s="110">
        <v>44389</v>
      </c>
      <c r="H863" s="109">
        <f t="shared" si="84"/>
        <v>6</v>
      </c>
      <c r="I863" s="109">
        <v>15</v>
      </c>
      <c r="J863" s="111">
        <f t="shared" si="85"/>
        <v>6.3333333333333325E-2</v>
      </c>
      <c r="K863" s="112">
        <v>14150.47</v>
      </c>
      <c r="L863" s="112">
        <v>8928.0400000000009</v>
      </c>
      <c r="M863" s="121">
        <v>0.16</v>
      </c>
      <c r="N863" s="112">
        <f t="shared" si="86"/>
        <v>16414.545199999997</v>
      </c>
      <c r="O863" s="112">
        <f t="shared" si="87"/>
        <v>6237.5271759999978</v>
      </c>
      <c r="P863" s="114">
        <f t="shared" si="88"/>
        <v>10177.018023999999</v>
      </c>
      <c r="Q863" s="115">
        <f t="shared" si="89"/>
        <v>9159.3162216000001</v>
      </c>
    </row>
    <row r="864" spans="2:17" x14ac:dyDescent="0.25">
      <c r="B864" s="120">
        <v>859</v>
      </c>
      <c r="C864" s="109" t="s">
        <v>6473</v>
      </c>
      <c r="D864" s="109">
        <v>1200126330</v>
      </c>
      <c r="E864" s="108" t="s">
        <v>6127</v>
      </c>
      <c r="F864" s="109">
        <v>2016</v>
      </c>
      <c r="G864" s="110">
        <v>44389</v>
      </c>
      <c r="H864" s="109">
        <f t="shared" si="84"/>
        <v>5</v>
      </c>
      <c r="I864" s="109">
        <v>15</v>
      </c>
      <c r="J864" s="111">
        <f t="shared" si="85"/>
        <v>6.3333333333333325E-2</v>
      </c>
      <c r="K864" s="112">
        <v>36623</v>
      </c>
      <c r="L864" s="112">
        <v>25325.07</v>
      </c>
      <c r="M864" s="121">
        <v>0.21</v>
      </c>
      <c r="N864" s="112">
        <f t="shared" si="86"/>
        <v>44313.83</v>
      </c>
      <c r="O864" s="112">
        <f t="shared" si="87"/>
        <v>14032.712833333333</v>
      </c>
      <c r="P864" s="114">
        <f t="shared" si="88"/>
        <v>30281.117166666671</v>
      </c>
      <c r="Q864" s="115">
        <f t="shared" si="89"/>
        <v>27253.005450000004</v>
      </c>
    </row>
    <row r="865" spans="2:17" x14ac:dyDescent="0.25">
      <c r="B865" s="120">
        <v>860</v>
      </c>
      <c r="C865" s="109" t="s">
        <v>6473</v>
      </c>
      <c r="D865" s="109">
        <v>1200126340</v>
      </c>
      <c r="E865" s="108" t="s">
        <v>6128</v>
      </c>
      <c r="F865" s="109">
        <v>2016</v>
      </c>
      <c r="G865" s="110">
        <v>44389</v>
      </c>
      <c r="H865" s="109">
        <f t="shared" si="84"/>
        <v>5</v>
      </c>
      <c r="I865" s="109">
        <v>15</v>
      </c>
      <c r="J865" s="111">
        <f t="shared" si="85"/>
        <v>6.3333333333333325E-2</v>
      </c>
      <c r="K865" s="112">
        <v>28776</v>
      </c>
      <c r="L865" s="112">
        <v>19898.8</v>
      </c>
      <c r="M865" s="121">
        <v>0.01</v>
      </c>
      <c r="N865" s="112">
        <f t="shared" si="86"/>
        <v>29063.760000000002</v>
      </c>
      <c r="O865" s="112">
        <f t="shared" si="87"/>
        <v>9203.5239999999994</v>
      </c>
      <c r="P865" s="114">
        <f t="shared" si="88"/>
        <v>19860.236000000004</v>
      </c>
      <c r="Q865" s="115">
        <f t="shared" si="89"/>
        <v>17874.212400000004</v>
      </c>
    </row>
    <row r="866" spans="2:17" x14ac:dyDescent="0.25">
      <c r="B866" s="120">
        <v>861</v>
      </c>
      <c r="C866" s="109" t="s">
        <v>6473</v>
      </c>
      <c r="D866" s="109">
        <v>1200129520</v>
      </c>
      <c r="E866" s="108" t="s">
        <v>6129</v>
      </c>
      <c r="F866" s="109">
        <v>2017</v>
      </c>
      <c r="G866" s="110">
        <v>44389</v>
      </c>
      <c r="H866" s="109">
        <f t="shared" si="84"/>
        <v>4</v>
      </c>
      <c r="I866" s="109">
        <v>15</v>
      </c>
      <c r="J866" s="111">
        <f t="shared" si="85"/>
        <v>6.3333333333333325E-2</v>
      </c>
      <c r="K866" s="112">
        <v>80522.39</v>
      </c>
      <c r="L866" s="112">
        <v>58207.3</v>
      </c>
      <c r="M866" s="121">
        <v>0.17</v>
      </c>
      <c r="N866" s="112">
        <f t="shared" si="86"/>
        <v>94211.196299999996</v>
      </c>
      <c r="O866" s="112">
        <f t="shared" si="87"/>
        <v>23866.836395999995</v>
      </c>
      <c r="P866" s="114">
        <f t="shared" si="88"/>
        <v>70344.359903999997</v>
      </c>
      <c r="Q866" s="115">
        <f t="shared" si="89"/>
        <v>63309.923913599996</v>
      </c>
    </row>
    <row r="867" spans="2:17" x14ac:dyDescent="0.25">
      <c r="B867" s="120">
        <v>862</v>
      </c>
      <c r="C867" s="109" t="s">
        <v>6473</v>
      </c>
      <c r="D867" s="109">
        <v>1200149870</v>
      </c>
      <c r="E867" s="108" t="s">
        <v>6130</v>
      </c>
      <c r="F867" s="109">
        <v>2019</v>
      </c>
      <c r="G867" s="110">
        <v>44389</v>
      </c>
      <c r="H867" s="109">
        <f t="shared" si="84"/>
        <v>2</v>
      </c>
      <c r="I867" s="109">
        <v>15</v>
      </c>
      <c r="J867" s="111">
        <f t="shared" si="85"/>
        <v>6.3333333333333325E-2</v>
      </c>
      <c r="K867" s="112">
        <v>241030</v>
      </c>
      <c r="L867" s="112">
        <v>204798.45</v>
      </c>
      <c r="M867" s="121">
        <v>0</v>
      </c>
      <c r="N867" s="112">
        <f t="shared" si="86"/>
        <v>241030</v>
      </c>
      <c r="O867" s="112">
        <f t="shared" si="87"/>
        <v>30530.466666666664</v>
      </c>
      <c r="P867" s="114">
        <f t="shared" si="88"/>
        <v>210499.53333333333</v>
      </c>
      <c r="Q867" s="115">
        <f t="shared" si="89"/>
        <v>189449.58</v>
      </c>
    </row>
    <row r="868" spans="2:17" s="14" customFormat="1" x14ac:dyDescent="0.25">
      <c r="B868" s="120">
        <v>863</v>
      </c>
      <c r="C868" s="109" t="s">
        <v>6474</v>
      </c>
      <c r="D868" s="109">
        <v>1200001440</v>
      </c>
      <c r="E868" s="108" t="s">
        <v>6416</v>
      </c>
      <c r="F868" s="109">
        <v>2005</v>
      </c>
      <c r="G868" s="110">
        <v>44389</v>
      </c>
      <c r="H868" s="109">
        <f t="shared" si="84"/>
        <v>16</v>
      </c>
      <c r="I868" s="109">
        <v>15</v>
      </c>
      <c r="J868" s="111">
        <f t="shared" si="85"/>
        <v>6.3333333333333325E-2</v>
      </c>
      <c r="K868" s="112">
        <v>63316.31</v>
      </c>
      <c r="L868" s="112">
        <v>1</v>
      </c>
      <c r="M868" s="121">
        <v>0</v>
      </c>
      <c r="N868" s="112">
        <f t="shared" si="86"/>
        <v>63316.31</v>
      </c>
      <c r="O868" s="112">
        <f t="shared" si="87"/>
        <v>64160.527466666659</v>
      </c>
      <c r="P868" s="114">
        <f t="shared" si="88"/>
        <v>3165.8155000000002</v>
      </c>
      <c r="Q868" s="115">
        <f t="shared" si="89"/>
        <v>3165.8155000000002</v>
      </c>
    </row>
    <row r="869" spans="2:17" x14ac:dyDescent="0.25">
      <c r="B869" s="120">
        <v>864</v>
      </c>
      <c r="C869" s="109" t="s">
        <v>6474</v>
      </c>
      <c r="D869" s="109">
        <v>1200001450</v>
      </c>
      <c r="E869" s="108" t="s">
        <v>6417</v>
      </c>
      <c r="F869" s="109">
        <v>2006</v>
      </c>
      <c r="G869" s="110">
        <v>44389</v>
      </c>
      <c r="H869" s="109">
        <f t="shared" si="84"/>
        <v>15</v>
      </c>
      <c r="I869" s="109">
        <v>15</v>
      </c>
      <c r="J869" s="111">
        <f t="shared" si="85"/>
        <v>6.3333333333333325E-2</v>
      </c>
      <c r="K869" s="112">
        <v>677068.88</v>
      </c>
      <c r="L869" s="112">
        <v>16929.27</v>
      </c>
      <c r="M869" s="121">
        <v>0.63</v>
      </c>
      <c r="N869" s="112">
        <f t="shared" si="86"/>
        <v>1103622.2744</v>
      </c>
      <c r="O869" s="112">
        <f t="shared" si="87"/>
        <v>1048441.1606799999</v>
      </c>
      <c r="P869" s="114">
        <f t="shared" si="88"/>
        <v>55181.113720000139</v>
      </c>
      <c r="Q869" s="115">
        <f t="shared" si="89"/>
        <v>49663.002348000125</v>
      </c>
    </row>
    <row r="870" spans="2:17" x14ac:dyDescent="0.25">
      <c r="B870" s="120">
        <v>865</v>
      </c>
      <c r="C870" s="109" t="s">
        <v>6474</v>
      </c>
      <c r="D870" s="109">
        <v>1200034070</v>
      </c>
      <c r="E870" s="108" t="s">
        <v>2169</v>
      </c>
      <c r="F870" s="109">
        <v>2008</v>
      </c>
      <c r="G870" s="110">
        <v>44389</v>
      </c>
      <c r="H870" s="109">
        <f t="shared" si="84"/>
        <v>13</v>
      </c>
      <c r="I870" s="109">
        <v>15</v>
      </c>
      <c r="J870" s="111">
        <f t="shared" si="85"/>
        <v>6.3333333333333325E-2</v>
      </c>
      <c r="K870" s="112">
        <v>87595</v>
      </c>
      <c r="L870" s="112">
        <v>15024.09</v>
      </c>
      <c r="M870" s="121">
        <v>0.47</v>
      </c>
      <c r="N870" s="112">
        <f t="shared" si="86"/>
        <v>128764.65</v>
      </c>
      <c r="O870" s="112">
        <f t="shared" si="87"/>
        <v>106016.22849999998</v>
      </c>
      <c r="P870" s="114">
        <f t="shared" si="88"/>
        <v>22748.421500000011</v>
      </c>
      <c r="Q870" s="115">
        <f t="shared" si="89"/>
        <v>20473.579350000011</v>
      </c>
    </row>
    <row r="871" spans="2:17" x14ac:dyDescent="0.25">
      <c r="B871" s="120">
        <v>866</v>
      </c>
      <c r="C871" s="109" t="s">
        <v>6474</v>
      </c>
      <c r="D871" s="109">
        <v>1200032890</v>
      </c>
      <c r="E871" s="108" t="s">
        <v>6418</v>
      </c>
      <c r="F871" s="109">
        <v>2008</v>
      </c>
      <c r="G871" s="110">
        <v>44389</v>
      </c>
      <c r="H871" s="109">
        <f t="shared" si="84"/>
        <v>13</v>
      </c>
      <c r="I871" s="109">
        <v>15</v>
      </c>
      <c r="J871" s="111">
        <f t="shared" si="85"/>
        <v>6.3333333333333325E-2</v>
      </c>
      <c r="K871" s="112">
        <v>63175</v>
      </c>
      <c r="L871" s="112">
        <v>9025.43</v>
      </c>
      <c r="M871" s="121">
        <v>0.47</v>
      </c>
      <c r="N871" s="112">
        <f t="shared" si="86"/>
        <v>92867.25</v>
      </c>
      <c r="O871" s="112">
        <f t="shared" si="87"/>
        <v>76460.702499999999</v>
      </c>
      <c r="P871" s="114">
        <f t="shared" si="88"/>
        <v>16406.547500000001</v>
      </c>
      <c r="Q871" s="115">
        <f t="shared" si="89"/>
        <v>14765.892750000001</v>
      </c>
    </row>
    <row r="872" spans="2:17" x14ac:dyDescent="0.25">
      <c r="B872" s="120">
        <v>867</v>
      </c>
      <c r="C872" s="109" t="s">
        <v>6474</v>
      </c>
      <c r="D872" s="109">
        <v>1200032900</v>
      </c>
      <c r="E872" s="108" t="s">
        <v>6419</v>
      </c>
      <c r="F872" s="109">
        <v>2008</v>
      </c>
      <c r="G872" s="110">
        <v>44389</v>
      </c>
      <c r="H872" s="109">
        <f t="shared" si="84"/>
        <v>13</v>
      </c>
      <c r="I872" s="109">
        <v>15</v>
      </c>
      <c r="J872" s="111">
        <f t="shared" si="85"/>
        <v>6.3333333333333325E-2</v>
      </c>
      <c r="K872" s="112">
        <v>42216</v>
      </c>
      <c r="L872" s="112">
        <v>6179.49</v>
      </c>
      <c r="M872" s="121">
        <v>0</v>
      </c>
      <c r="N872" s="112">
        <f t="shared" si="86"/>
        <v>42216</v>
      </c>
      <c r="O872" s="112">
        <f t="shared" si="87"/>
        <v>34757.839999999997</v>
      </c>
      <c r="P872" s="114">
        <f t="shared" si="88"/>
        <v>7458.1600000000035</v>
      </c>
      <c r="Q872" s="115">
        <f t="shared" si="89"/>
        <v>6712.3440000000037</v>
      </c>
    </row>
    <row r="873" spans="2:17" x14ac:dyDescent="0.25">
      <c r="B873" s="120">
        <v>868</v>
      </c>
      <c r="C873" s="109" t="s">
        <v>6474</v>
      </c>
      <c r="D873" s="109">
        <v>1200032920</v>
      </c>
      <c r="E873" s="108" t="s">
        <v>6420</v>
      </c>
      <c r="F873" s="109">
        <v>2008</v>
      </c>
      <c r="G873" s="110">
        <v>44389</v>
      </c>
      <c r="H873" s="109">
        <f t="shared" si="84"/>
        <v>13</v>
      </c>
      <c r="I873" s="109">
        <v>15</v>
      </c>
      <c r="J873" s="111">
        <f t="shared" si="85"/>
        <v>6.3333333333333325E-2</v>
      </c>
      <c r="K873" s="112">
        <v>20476</v>
      </c>
      <c r="L873" s="112">
        <v>3212.49</v>
      </c>
      <c r="M873" s="121">
        <v>0.24</v>
      </c>
      <c r="N873" s="112">
        <f t="shared" si="86"/>
        <v>25390.240000000002</v>
      </c>
      <c r="O873" s="112">
        <f t="shared" si="87"/>
        <v>20904.630933333334</v>
      </c>
      <c r="P873" s="114">
        <f t="shared" si="88"/>
        <v>4485.6090666666678</v>
      </c>
      <c r="Q873" s="115">
        <f t="shared" si="89"/>
        <v>4037.0481600000012</v>
      </c>
    </row>
    <row r="874" spans="2:17" x14ac:dyDescent="0.25">
      <c r="B874" s="120">
        <v>869</v>
      </c>
      <c r="C874" s="109" t="s">
        <v>6474</v>
      </c>
      <c r="D874" s="109">
        <v>1200033360</v>
      </c>
      <c r="E874" s="108" t="s">
        <v>2124</v>
      </c>
      <c r="F874" s="109">
        <v>2008</v>
      </c>
      <c r="G874" s="110">
        <v>44389</v>
      </c>
      <c r="H874" s="109">
        <f t="shared" si="84"/>
        <v>13</v>
      </c>
      <c r="I874" s="109">
        <v>15</v>
      </c>
      <c r="J874" s="111">
        <f t="shared" si="85"/>
        <v>6.3333333333333325E-2</v>
      </c>
      <c r="K874" s="112">
        <v>19493</v>
      </c>
      <c r="L874" s="112">
        <v>3103.92</v>
      </c>
      <c r="M874" s="121">
        <v>0.24</v>
      </c>
      <c r="N874" s="112">
        <f t="shared" si="86"/>
        <v>24171.32</v>
      </c>
      <c r="O874" s="112">
        <f t="shared" si="87"/>
        <v>19901.053466666664</v>
      </c>
      <c r="P874" s="114">
        <f t="shared" si="88"/>
        <v>4270.2665333333352</v>
      </c>
      <c r="Q874" s="115">
        <f t="shared" si="89"/>
        <v>3843.2398800000019</v>
      </c>
    </row>
    <row r="875" spans="2:17" x14ac:dyDescent="0.25">
      <c r="B875" s="120">
        <v>870</v>
      </c>
      <c r="C875" s="109" t="s">
        <v>6474</v>
      </c>
      <c r="D875" s="109">
        <v>1200033380</v>
      </c>
      <c r="E875" s="108" t="s">
        <v>6421</v>
      </c>
      <c r="F875" s="109">
        <v>2008</v>
      </c>
      <c r="G875" s="110">
        <v>44389</v>
      </c>
      <c r="H875" s="109">
        <f t="shared" si="84"/>
        <v>13</v>
      </c>
      <c r="I875" s="109">
        <v>15</v>
      </c>
      <c r="J875" s="111">
        <f t="shared" si="85"/>
        <v>6.3333333333333325E-2</v>
      </c>
      <c r="K875" s="112">
        <v>14960</v>
      </c>
      <c r="L875" s="112">
        <v>2389.92</v>
      </c>
      <c r="M875" s="121">
        <v>0</v>
      </c>
      <c r="N875" s="112">
        <f t="shared" si="86"/>
        <v>14960</v>
      </c>
      <c r="O875" s="112">
        <f t="shared" si="87"/>
        <v>12317.066666666666</v>
      </c>
      <c r="P875" s="114">
        <f t="shared" si="88"/>
        <v>2642.9333333333343</v>
      </c>
      <c r="Q875" s="115">
        <f t="shared" si="89"/>
        <v>2378.6400000000008</v>
      </c>
    </row>
    <row r="876" spans="2:17" x14ac:dyDescent="0.25">
      <c r="B876" s="120">
        <v>871</v>
      </c>
      <c r="C876" s="109" t="s">
        <v>6474</v>
      </c>
      <c r="D876" s="109">
        <v>1200058920</v>
      </c>
      <c r="E876" s="108" t="s">
        <v>2135</v>
      </c>
      <c r="F876" s="109">
        <v>2011</v>
      </c>
      <c r="G876" s="110">
        <v>44389</v>
      </c>
      <c r="H876" s="109">
        <f t="shared" si="84"/>
        <v>10</v>
      </c>
      <c r="I876" s="109">
        <v>15</v>
      </c>
      <c r="J876" s="111">
        <f t="shared" si="85"/>
        <v>6.3333333333333325E-2</v>
      </c>
      <c r="K876" s="112">
        <v>445958.19</v>
      </c>
      <c r="L876" s="112">
        <v>143183.21</v>
      </c>
      <c r="M876" s="121">
        <v>0.3</v>
      </c>
      <c r="N876" s="112">
        <f t="shared" si="86"/>
        <v>579745.647</v>
      </c>
      <c r="O876" s="112">
        <f t="shared" si="87"/>
        <v>367172.24309999996</v>
      </c>
      <c r="P876" s="114">
        <f t="shared" si="88"/>
        <v>212573.40390000003</v>
      </c>
      <c r="Q876" s="115">
        <f t="shared" si="89"/>
        <v>191316.06351000004</v>
      </c>
    </row>
    <row r="877" spans="2:17" x14ac:dyDescent="0.25">
      <c r="B877" s="120">
        <v>872</v>
      </c>
      <c r="C877" s="109" t="s">
        <v>6474</v>
      </c>
      <c r="D877" s="109">
        <v>1200058940</v>
      </c>
      <c r="E877" s="108" t="s">
        <v>6422</v>
      </c>
      <c r="F877" s="109">
        <v>2011</v>
      </c>
      <c r="G877" s="110">
        <v>44389</v>
      </c>
      <c r="H877" s="109">
        <f t="shared" si="84"/>
        <v>10</v>
      </c>
      <c r="I877" s="109">
        <v>15</v>
      </c>
      <c r="J877" s="111">
        <f t="shared" si="85"/>
        <v>6.3333333333333325E-2</v>
      </c>
      <c r="K877" s="112">
        <v>120831.25</v>
      </c>
      <c r="L877" s="112">
        <v>38795.160000000003</v>
      </c>
      <c r="M877" s="121">
        <v>0.34</v>
      </c>
      <c r="N877" s="112">
        <f t="shared" si="86"/>
        <v>161913.875</v>
      </c>
      <c r="O877" s="112">
        <f t="shared" si="87"/>
        <v>102545.45416666666</v>
      </c>
      <c r="P877" s="114">
        <f t="shared" si="88"/>
        <v>59368.420833333337</v>
      </c>
      <c r="Q877" s="115">
        <f t="shared" si="89"/>
        <v>53431.578750000008</v>
      </c>
    </row>
    <row r="878" spans="2:17" x14ac:dyDescent="0.25">
      <c r="B878" s="120">
        <v>873</v>
      </c>
      <c r="C878" s="109" t="s">
        <v>6474</v>
      </c>
      <c r="D878" s="109">
        <v>1200058960</v>
      </c>
      <c r="E878" s="108" t="s">
        <v>2184</v>
      </c>
      <c r="F878" s="109">
        <v>2011</v>
      </c>
      <c r="G878" s="110">
        <v>44389</v>
      </c>
      <c r="H878" s="109">
        <f t="shared" si="84"/>
        <v>10</v>
      </c>
      <c r="I878" s="109">
        <v>15</v>
      </c>
      <c r="J878" s="111">
        <f t="shared" si="85"/>
        <v>6.3333333333333325E-2</v>
      </c>
      <c r="K878" s="112">
        <v>117657.42</v>
      </c>
      <c r="L878" s="112">
        <v>39396.76</v>
      </c>
      <c r="M878" s="121">
        <v>0.34</v>
      </c>
      <c r="N878" s="112">
        <f t="shared" si="86"/>
        <v>157660.94280000002</v>
      </c>
      <c r="O878" s="112">
        <f t="shared" si="87"/>
        <v>99851.930440000011</v>
      </c>
      <c r="P878" s="114">
        <f t="shared" si="88"/>
        <v>57809.012360000008</v>
      </c>
      <c r="Q878" s="115">
        <f t="shared" si="89"/>
        <v>52028.11112400001</v>
      </c>
    </row>
    <row r="879" spans="2:17" x14ac:dyDescent="0.25">
      <c r="B879" s="120">
        <v>874</v>
      </c>
      <c r="C879" s="109" t="s">
        <v>6474</v>
      </c>
      <c r="D879" s="109">
        <v>1200058930</v>
      </c>
      <c r="E879" s="108" t="s">
        <v>883</v>
      </c>
      <c r="F879" s="109">
        <v>2011</v>
      </c>
      <c r="G879" s="110">
        <v>44389</v>
      </c>
      <c r="H879" s="109">
        <f t="shared" si="84"/>
        <v>10</v>
      </c>
      <c r="I879" s="109">
        <v>5</v>
      </c>
      <c r="J879" s="111">
        <f t="shared" si="85"/>
        <v>0.19</v>
      </c>
      <c r="K879" s="112">
        <v>51900</v>
      </c>
      <c r="L879" s="112">
        <v>1</v>
      </c>
      <c r="M879" s="121">
        <v>0</v>
      </c>
      <c r="N879" s="112">
        <f t="shared" si="86"/>
        <v>51900</v>
      </c>
      <c r="O879" s="112">
        <f t="shared" si="87"/>
        <v>98610</v>
      </c>
      <c r="P879" s="114">
        <f t="shared" si="88"/>
        <v>2595</v>
      </c>
      <c r="Q879" s="115">
        <f t="shared" si="89"/>
        <v>2595</v>
      </c>
    </row>
    <row r="880" spans="2:17" x14ac:dyDescent="0.25">
      <c r="B880" s="120">
        <v>875</v>
      </c>
      <c r="C880" s="109" t="s">
        <v>6474</v>
      </c>
      <c r="D880" s="109">
        <v>1200058950</v>
      </c>
      <c r="E880" s="108" t="s">
        <v>6423</v>
      </c>
      <c r="F880" s="109">
        <v>2011</v>
      </c>
      <c r="G880" s="110">
        <v>44389</v>
      </c>
      <c r="H880" s="109">
        <f t="shared" si="84"/>
        <v>10</v>
      </c>
      <c r="I880" s="109">
        <v>15</v>
      </c>
      <c r="J880" s="111">
        <f t="shared" si="85"/>
        <v>6.3333333333333325E-2</v>
      </c>
      <c r="K880" s="112">
        <v>45000</v>
      </c>
      <c r="L880" s="112">
        <v>14448.11</v>
      </c>
      <c r="M880" s="121">
        <v>0.34</v>
      </c>
      <c r="N880" s="112">
        <f t="shared" si="86"/>
        <v>60300</v>
      </c>
      <c r="O880" s="112">
        <f t="shared" si="87"/>
        <v>38190</v>
      </c>
      <c r="P880" s="114">
        <f t="shared" si="88"/>
        <v>22110</v>
      </c>
      <c r="Q880" s="115">
        <f t="shared" si="89"/>
        <v>19899</v>
      </c>
    </row>
    <row r="881" spans="2:17" x14ac:dyDescent="0.25">
      <c r="B881" s="120">
        <v>876</v>
      </c>
      <c r="C881" s="109" t="s">
        <v>6474</v>
      </c>
      <c r="D881" s="109">
        <v>1200082980</v>
      </c>
      <c r="E881" s="108" t="s">
        <v>6118</v>
      </c>
      <c r="F881" s="109">
        <v>2013</v>
      </c>
      <c r="G881" s="110">
        <v>44389</v>
      </c>
      <c r="H881" s="109">
        <f t="shared" si="84"/>
        <v>8</v>
      </c>
      <c r="I881" s="109">
        <v>15</v>
      </c>
      <c r="J881" s="111">
        <f t="shared" si="85"/>
        <v>6.3333333333333325E-2</v>
      </c>
      <c r="K881" s="112">
        <v>14943</v>
      </c>
      <c r="L881" s="112">
        <v>7458.79</v>
      </c>
      <c r="M881" s="121">
        <v>0.18</v>
      </c>
      <c r="N881" s="112">
        <f t="shared" si="86"/>
        <v>17632.739999999998</v>
      </c>
      <c r="O881" s="112">
        <f t="shared" si="87"/>
        <v>8933.9215999999979</v>
      </c>
      <c r="P881" s="114">
        <f t="shared" si="88"/>
        <v>8698.8184000000001</v>
      </c>
      <c r="Q881" s="115">
        <f t="shared" si="89"/>
        <v>7828.9365600000001</v>
      </c>
    </row>
    <row r="882" spans="2:17" ht="15.75" thickBot="1" x14ac:dyDescent="0.3">
      <c r="B882" s="122">
        <v>877</v>
      </c>
      <c r="C882" s="123" t="s">
        <v>6474</v>
      </c>
      <c r="D882" s="123">
        <v>1200094450</v>
      </c>
      <c r="E882" s="124" t="s">
        <v>6424</v>
      </c>
      <c r="F882" s="123">
        <v>2014</v>
      </c>
      <c r="G882" s="125">
        <v>44389</v>
      </c>
      <c r="H882" s="123">
        <f t="shared" si="84"/>
        <v>7</v>
      </c>
      <c r="I882" s="123">
        <v>8</v>
      </c>
      <c r="J882" s="126">
        <f t="shared" si="85"/>
        <v>0.11874999999999999</v>
      </c>
      <c r="K882" s="127">
        <v>195642.87</v>
      </c>
      <c r="L882" s="127">
        <v>111060.82</v>
      </c>
      <c r="M882" s="132">
        <v>0</v>
      </c>
      <c r="N882" s="127">
        <f t="shared" si="86"/>
        <v>195642.87</v>
      </c>
      <c r="O882" s="127">
        <f t="shared" si="87"/>
        <v>162628.13568749998</v>
      </c>
      <c r="P882" s="114">
        <f t="shared" si="88"/>
        <v>33014.734312500019</v>
      </c>
      <c r="Q882" s="115">
        <f t="shared" si="89"/>
        <v>29713.260881250018</v>
      </c>
    </row>
    <row r="883" spans="2:17" s="42" customFormat="1" ht="15.75" thickBot="1" x14ac:dyDescent="0.3">
      <c r="B883" s="168" t="s">
        <v>6475</v>
      </c>
      <c r="C883" s="169"/>
      <c r="D883" s="169"/>
      <c r="E883" s="169"/>
      <c r="F883" s="169"/>
      <c r="G883" s="169"/>
      <c r="H883" s="169"/>
      <c r="I883" s="169"/>
      <c r="J883" s="169"/>
      <c r="K883" s="128">
        <f t="shared" ref="K883" si="90">SUM(K6:K882)</f>
        <v>862093594.88999939</v>
      </c>
      <c r="L883" s="128">
        <f t="shared" ref="L883" si="91">SUM(L6:L882)</f>
        <v>468082871.06000024</v>
      </c>
      <c r="M883" s="129"/>
      <c r="N883" s="130">
        <f t="shared" ref="N883:P883" si="92">SUM(N6:N882)</f>
        <v>946774179.84090006</v>
      </c>
      <c r="O883" s="130">
        <f t="shared" si="92"/>
        <v>456417255.95450914</v>
      </c>
      <c r="P883" s="130">
        <f t="shared" si="92"/>
        <v>544581133.64322925</v>
      </c>
      <c r="Q883" s="131">
        <f>SUM(Q6:Q882)</f>
        <v>490534566.41632712</v>
      </c>
    </row>
    <row r="884" spans="2:17" x14ac:dyDescent="0.25">
      <c r="B884" s="24"/>
      <c r="C884" s="25"/>
      <c r="D884" s="26"/>
      <c r="E884" s="26"/>
      <c r="F884" s="26"/>
      <c r="G884" s="24"/>
      <c r="H884" s="24"/>
      <c r="I884" s="24"/>
      <c r="J884" s="24"/>
      <c r="K884" s="27"/>
      <c r="L884" s="27"/>
      <c r="M884" s="78"/>
      <c r="N884" s="24"/>
      <c r="O884" s="24"/>
      <c r="P884" s="24"/>
      <c r="Q884" s="24"/>
    </row>
    <row r="885" spans="2:17" x14ac:dyDescent="0.25">
      <c r="B885" s="24"/>
      <c r="C885" s="25"/>
      <c r="D885" s="19"/>
      <c r="E885" s="19"/>
      <c r="F885" s="19"/>
      <c r="G885" s="24"/>
      <c r="H885" s="24"/>
      <c r="I885" s="24"/>
      <c r="J885" s="24"/>
      <c r="K885" s="20"/>
      <c r="L885" s="20"/>
      <c r="M885" s="78"/>
      <c r="N885" s="24"/>
      <c r="O885" s="24"/>
      <c r="P885" s="24"/>
      <c r="Q885" s="24"/>
    </row>
    <row r="886" spans="2:17" x14ac:dyDescent="0.25">
      <c r="B886" s="24"/>
      <c r="C886" s="25"/>
      <c r="D886" s="19"/>
      <c r="E886" s="19"/>
      <c r="F886" s="19"/>
      <c r="G886" s="24"/>
      <c r="H886" s="24"/>
      <c r="I886" s="24"/>
      <c r="J886" s="24"/>
      <c r="K886" s="20"/>
      <c r="L886" s="20"/>
      <c r="M886" s="78"/>
      <c r="N886" s="24"/>
      <c r="O886" s="24"/>
      <c r="P886" s="24"/>
      <c r="Q886" s="24"/>
    </row>
    <row r="887" spans="2:17" x14ac:dyDescent="0.25">
      <c r="B887" s="24"/>
      <c r="C887" s="25"/>
      <c r="D887" s="19"/>
      <c r="E887" s="19"/>
      <c r="F887" s="19"/>
      <c r="G887" s="24"/>
      <c r="H887" s="24"/>
      <c r="I887" s="24"/>
      <c r="J887" s="24"/>
      <c r="K887" s="20"/>
      <c r="L887" s="20"/>
      <c r="M887" s="78"/>
      <c r="N887" s="24"/>
      <c r="O887" s="24"/>
      <c r="P887" s="24"/>
      <c r="Q887" s="24"/>
    </row>
    <row r="888" spans="2:17" x14ac:dyDescent="0.25">
      <c r="B888" s="24"/>
      <c r="C888" s="25"/>
      <c r="D888" s="19"/>
      <c r="E888" s="19"/>
      <c r="F888" s="19"/>
      <c r="G888" s="24"/>
      <c r="H888" s="24"/>
      <c r="I888" s="24"/>
      <c r="J888" s="24"/>
      <c r="K888" s="20"/>
      <c r="L888" s="20"/>
      <c r="M888" s="78"/>
      <c r="N888" s="24"/>
      <c r="O888" s="24"/>
      <c r="P888" s="24"/>
      <c r="Q888" s="24"/>
    </row>
    <row r="889" spans="2:17" x14ac:dyDescent="0.25">
      <c r="B889" s="24"/>
      <c r="C889" s="25"/>
      <c r="D889" s="19"/>
      <c r="E889" s="19"/>
      <c r="F889" s="19"/>
      <c r="G889" s="24"/>
      <c r="H889" s="24"/>
      <c r="I889" s="24"/>
      <c r="J889" s="24"/>
      <c r="K889" s="20"/>
      <c r="L889" s="20"/>
      <c r="M889" s="78"/>
      <c r="N889" s="24"/>
      <c r="O889" s="24"/>
      <c r="P889" s="24"/>
      <c r="Q889" s="24"/>
    </row>
    <row r="890" spans="2:17" x14ac:dyDescent="0.25">
      <c r="B890" s="24"/>
      <c r="C890" s="25"/>
      <c r="D890" s="19"/>
      <c r="E890" s="19"/>
      <c r="F890" s="19"/>
      <c r="G890" s="24"/>
      <c r="H890" s="24"/>
      <c r="I890" s="24"/>
      <c r="J890" s="24"/>
      <c r="K890" s="20"/>
      <c r="L890" s="20"/>
      <c r="M890" s="78"/>
      <c r="N890" s="24"/>
      <c r="O890" s="24"/>
      <c r="P890" s="24"/>
      <c r="Q890" s="24"/>
    </row>
    <row r="891" spans="2:17" x14ac:dyDescent="0.25">
      <c r="B891" s="24"/>
      <c r="C891" s="25"/>
      <c r="D891" s="19"/>
      <c r="E891" s="19"/>
      <c r="F891" s="19"/>
      <c r="G891" s="24"/>
      <c r="H891" s="24"/>
      <c r="I891" s="24"/>
      <c r="J891" s="24"/>
      <c r="K891" s="20"/>
      <c r="L891" s="20"/>
      <c r="M891" s="78"/>
      <c r="N891" s="24"/>
      <c r="O891" s="24"/>
      <c r="P891" s="24"/>
      <c r="Q891" s="24"/>
    </row>
    <row r="892" spans="2:17" x14ac:dyDescent="0.25">
      <c r="B892" s="24"/>
      <c r="C892" s="25"/>
      <c r="D892" s="19"/>
      <c r="E892" s="19"/>
      <c r="F892" s="19"/>
      <c r="G892" s="24"/>
      <c r="H892" s="24"/>
      <c r="I892" s="24"/>
      <c r="J892" s="24"/>
      <c r="K892" s="20"/>
      <c r="L892" s="20"/>
      <c r="M892" s="78"/>
      <c r="N892" s="24"/>
      <c r="O892" s="24"/>
      <c r="P892" s="24"/>
      <c r="Q892" s="24"/>
    </row>
    <row r="893" spans="2:17" x14ac:dyDescent="0.25">
      <c r="B893" s="24"/>
      <c r="C893" s="25"/>
      <c r="D893" s="19"/>
      <c r="E893" s="19"/>
      <c r="F893" s="19"/>
      <c r="G893" s="24"/>
      <c r="H893" s="24"/>
      <c r="I893" s="24"/>
      <c r="J893" s="24"/>
      <c r="K893" s="20"/>
      <c r="L893" s="20"/>
      <c r="M893" s="78"/>
      <c r="N893" s="24"/>
      <c r="O893" s="24"/>
      <c r="P893" s="24"/>
      <c r="Q893" s="24"/>
    </row>
    <row r="894" spans="2:17" x14ac:dyDescent="0.25">
      <c r="B894" s="24"/>
      <c r="C894" s="25"/>
      <c r="D894" s="19"/>
      <c r="E894" s="19"/>
      <c r="F894" s="19"/>
      <c r="G894" s="24"/>
      <c r="H894" s="24"/>
      <c r="I894" s="24"/>
      <c r="J894" s="24"/>
      <c r="K894" s="20"/>
      <c r="L894" s="20"/>
      <c r="M894" s="78"/>
      <c r="N894" s="24"/>
      <c r="O894" s="24"/>
      <c r="P894" s="24"/>
      <c r="Q894" s="24"/>
    </row>
    <row r="895" spans="2:17" x14ac:dyDescent="0.25">
      <c r="B895" s="24"/>
      <c r="C895" s="25"/>
      <c r="D895" s="19"/>
      <c r="E895" s="19"/>
      <c r="F895" s="19"/>
      <c r="G895" s="24"/>
      <c r="H895" s="24"/>
      <c r="I895" s="24"/>
      <c r="J895" s="24"/>
      <c r="K895" s="20"/>
      <c r="L895" s="20"/>
      <c r="M895" s="78"/>
      <c r="N895" s="24"/>
      <c r="O895" s="24"/>
      <c r="P895" s="24"/>
      <c r="Q895" s="24"/>
    </row>
    <row r="896" spans="2:17" x14ac:dyDescent="0.25">
      <c r="B896" s="24"/>
      <c r="C896" s="25"/>
      <c r="D896" s="19"/>
      <c r="E896" s="19"/>
      <c r="F896" s="19"/>
      <c r="G896" s="24"/>
      <c r="H896" s="24"/>
      <c r="I896" s="24"/>
      <c r="J896" s="24"/>
      <c r="K896" s="20"/>
      <c r="L896" s="20"/>
      <c r="M896" s="78"/>
      <c r="N896" s="24"/>
      <c r="O896" s="24"/>
      <c r="P896" s="24"/>
      <c r="Q896" s="24"/>
    </row>
    <row r="897" spans="2:17" x14ac:dyDescent="0.25">
      <c r="B897" s="24"/>
      <c r="C897" s="25"/>
      <c r="D897" s="19"/>
      <c r="E897" s="19"/>
      <c r="F897" s="19"/>
      <c r="G897" s="24"/>
      <c r="H897" s="24"/>
      <c r="I897" s="24"/>
      <c r="J897" s="24"/>
      <c r="K897" s="20"/>
      <c r="L897" s="20"/>
      <c r="M897" s="78"/>
      <c r="N897" s="24"/>
      <c r="O897" s="24"/>
      <c r="P897" s="24"/>
      <c r="Q897" s="24"/>
    </row>
    <row r="898" spans="2:17" x14ac:dyDescent="0.25">
      <c r="B898" s="24"/>
      <c r="C898" s="25"/>
      <c r="D898" s="19"/>
      <c r="E898" s="19"/>
      <c r="F898" s="19"/>
      <c r="G898" s="24"/>
      <c r="H898" s="24"/>
      <c r="I898" s="24"/>
      <c r="J898" s="24"/>
      <c r="K898" s="20"/>
      <c r="L898" s="20"/>
      <c r="M898" s="78"/>
      <c r="N898" s="24"/>
      <c r="O898" s="24"/>
      <c r="P898" s="24"/>
      <c r="Q898" s="24"/>
    </row>
    <row r="899" spans="2:17" x14ac:dyDescent="0.25">
      <c r="B899" s="24"/>
      <c r="C899" s="25"/>
      <c r="D899" s="19"/>
      <c r="E899" s="19"/>
      <c r="F899" s="19"/>
      <c r="G899" s="24"/>
      <c r="H899" s="24"/>
      <c r="I899" s="24"/>
      <c r="J899" s="24"/>
      <c r="K899" s="20"/>
      <c r="L899" s="20"/>
      <c r="M899" s="78"/>
      <c r="N899" s="24"/>
      <c r="O899" s="24"/>
      <c r="P899" s="24"/>
      <c r="Q899" s="24"/>
    </row>
    <row r="900" spans="2:17" x14ac:dyDescent="0.25">
      <c r="B900" s="24"/>
      <c r="C900" s="25"/>
      <c r="D900" s="19"/>
      <c r="E900" s="19"/>
      <c r="F900" s="19"/>
      <c r="G900" s="24"/>
      <c r="H900" s="24"/>
      <c r="I900" s="24"/>
      <c r="J900" s="24"/>
      <c r="K900" s="20"/>
      <c r="L900" s="20"/>
      <c r="M900" s="78"/>
      <c r="N900" s="24"/>
      <c r="O900" s="24"/>
      <c r="P900" s="24"/>
      <c r="Q900" s="24"/>
    </row>
    <row r="901" spans="2:17" x14ac:dyDescent="0.25">
      <c r="B901" s="24"/>
      <c r="C901" s="25"/>
      <c r="D901" s="19"/>
      <c r="E901" s="19"/>
      <c r="F901" s="19"/>
      <c r="G901" s="24"/>
      <c r="H901" s="24"/>
      <c r="I901" s="24"/>
      <c r="J901" s="24"/>
      <c r="K901" s="20"/>
      <c r="L901" s="20"/>
      <c r="M901" s="78"/>
      <c r="N901" s="24"/>
      <c r="O901" s="24"/>
      <c r="P901" s="24"/>
      <c r="Q901" s="24"/>
    </row>
    <row r="902" spans="2:17" x14ac:dyDescent="0.25">
      <c r="B902" s="24"/>
      <c r="C902" s="25"/>
      <c r="D902" s="19"/>
      <c r="E902" s="19"/>
      <c r="F902" s="19"/>
      <c r="G902" s="24"/>
      <c r="H902" s="24"/>
      <c r="I902" s="24"/>
      <c r="J902" s="24"/>
      <c r="K902" s="20"/>
      <c r="L902" s="20"/>
      <c r="M902" s="78"/>
      <c r="N902" s="24"/>
      <c r="O902" s="24"/>
      <c r="P902" s="24"/>
      <c r="Q902" s="24"/>
    </row>
    <row r="903" spans="2:17" x14ac:dyDescent="0.25">
      <c r="B903" s="24"/>
      <c r="C903" s="25"/>
      <c r="D903" s="19"/>
      <c r="E903" s="19"/>
      <c r="F903" s="19"/>
      <c r="G903" s="24"/>
      <c r="H903" s="24"/>
      <c r="I903" s="24"/>
      <c r="J903" s="24"/>
      <c r="K903" s="20"/>
      <c r="L903" s="20"/>
      <c r="M903" s="78"/>
      <c r="N903" s="24"/>
      <c r="O903" s="24"/>
      <c r="P903" s="24"/>
      <c r="Q903" s="24"/>
    </row>
    <row r="904" spans="2:17" x14ac:dyDescent="0.25">
      <c r="B904" s="24"/>
      <c r="C904" s="25"/>
      <c r="D904" s="19"/>
      <c r="E904" s="19"/>
      <c r="F904" s="19"/>
      <c r="G904" s="24"/>
      <c r="H904" s="24"/>
      <c r="I904" s="24"/>
      <c r="J904" s="24"/>
      <c r="K904" s="20"/>
      <c r="L904" s="20"/>
      <c r="M904" s="78"/>
      <c r="N904" s="24"/>
      <c r="O904" s="24"/>
      <c r="P904" s="24"/>
      <c r="Q904" s="24"/>
    </row>
    <row r="905" spans="2:17" x14ac:dyDescent="0.25">
      <c r="B905" s="24"/>
      <c r="C905" s="25"/>
      <c r="D905" s="19"/>
      <c r="E905" s="19"/>
      <c r="F905" s="19"/>
      <c r="G905" s="24"/>
      <c r="H905" s="24"/>
      <c r="I905" s="24"/>
      <c r="J905" s="24"/>
      <c r="K905" s="20"/>
      <c r="L905" s="20"/>
      <c r="M905" s="78"/>
      <c r="N905" s="24"/>
      <c r="O905" s="24"/>
      <c r="P905" s="24"/>
      <c r="Q905" s="24"/>
    </row>
    <row r="906" spans="2:17" x14ac:dyDescent="0.25">
      <c r="B906" s="24"/>
      <c r="C906" s="25"/>
      <c r="D906" s="19"/>
      <c r="E906" s="19"/>
      <c r="F906" s="19"/>
      <c r="G906" s="24"/>
      <c r="H906" s="24"/>
      <c r="I906" s="24"/>
      <c r="J906" s="24"/>
      <c r="K906" s="20"/>
      <c r="L906" s="20"/>
      <c r="M906" s="78"/>
      <c r="N906" s="24"/>
      <c r="O906" s="24"/>
      <c r="P906" s="24"/>
      <c r="Q906" s="24"/>
    </row>
    <row r="907" spans="2:17" x14ac:dyDescent="0.25">
      <c r="B907" s="24"/>
      <c r="C907" s="25"/>
      <c r="D907" s="19"/>
      <c r="E907" s="19"/>
      <c r="F907" s="19"/>
      <c r="G907" s="24"/>
      <c r="H907" s="24"/>
      <c r="I907" s="24"/>
      <c r="J907" s="24"/>
      <c r="K907" s="20"/>
      <c r="L907" s="20"/>
      <c r="M907" s="78"/>
      <c r="N907" s="24"/>
      <c r="O907" s="24"/>
      <c r="P907" s="24"/>
      <c r="Q907" s="24"/>
    </row>
    <row r="908" spans="2:17" x14ac:dyDescent="0.25">
      <c r="B908" s="24"/>
      <c r="C908" s="25"/>
      <c r="D908" s="19"/>
      <c r="E908" s="19"/>
      <c r="F908" s="19"/>
      <c r="G908" s="24"/>
      <c r="H908" s="24"/>
      <c r="I908" s="24"/>
      <c r="J908" s="24"/>
      <c r="K908" s="20"/>
      <c r="L908" s="20"/>
      <c r="M908" s="78"/>
      <c r="N908" s="24"/>
      <c r="O908" s="24"/>
      <c r="P908" s="24"/>
      <c r="Q908" s="24"/>
    </row>
    <row r="909" spans="2:17" x14ac:dyDescent="0.25">
      <c r="B909" s="24"/>
      <c r="C909" s="25"/>
      <c r="D909" s="19"/>
      <c r="E909" s="19"/>
      <c r="F909" s="19"/>
      <c r="G909" s="24"/>
      <c r="H909" s="24"/>
      <c r="I909" s="24"/>
      <c r="J909" s="24"/>
      <c r="K909" s="20"/>
      <c r="L909" s="20"/>
      <c r="M909" s="78"/>
      <c r="N909" s="24"/>
      <c r="O909" s="24"/>
      <c r="P909" s="24"/>
      <c r="Q909" s="24"/>
    </row>
    <row r="910" spans="2:17" x14ac:dyDescent="0.25">
      <c r="B910" s="24"/>
      <c r="C910" s="25"/>
      <c r="D910" s="19"/>
      <c r="E910" s="19"/>
      <c r="F910" s="19"/>
      <c r="G910" s="24"/>
      <c r="H910" s="24"/>
      <c r="I910" s="24"/>
      <c r="J910" s="24"/>
      <c r="K910" s="20"/>
      <c r="L910" s="20"/>
      <c r="M910" s="78"/>
      <c r="N910" s="24"/>
      <c r="O910" s="24"/>
      <c r="P910" s="24"/>
      <c r="Q910" s="24"/>
    </row>
    <row r="911" spans="2:17" x14ac:dyDescent="0.25">
      <c r="B911" s="24"/>
      <c r="C911" s="25"/>
      <c r="D911" s="19"/>
      <c r="E911" s="19"/>
      <c r="F911" s="19"/>
      <c r="G911" s="24"/>
      <c r="H911" s="24"/>
      <c r="I911" s="24"/>
      <c r="J911" s="24"/>
      <c r="K911" s="20"/>
      <c r="L911" s="20"/>
      <c r="M911" s="78"/>
      <c r="N911" s="24"/>
      <c r="O911" s="24"/>
      <c r="P911" s="24"/>
      <c r="Q911" s="24"/>
    </row>
    <row r="912" spans="2:17" x14ac:dyDescent="0.25">
      <c r="B912" s="24"/>
      <c r="C912" s="25"/>
      <c r="D912" s="19"/>
      <c r="E912" s="19"/>
      <c r="F912" s="19"/>
      <c r="G912" s="24"/>
      <c r="H912" s="24"/>
      <c r="I912" s="24"/>
      <c r="J912" s="24"/>
      <c r="K912" s="20"/>
      <c r="L912" s="20"/>
      <c r="M912" s="78"/>
      <c r="N912" s="24"/>
      <c r="O912" s="24"/>
      <c r="P912" s="24"/>
      <c r="Q912" s="24"/>
    </row>
    <row r="913" spans="2:17" x14ac:dyDescent="0.25">
      <c r="B913" s="24"/>
      <c r="C913" s="25"/>
      <c r="D913" s="19"/>
      <c r="E913" s="19"/>
      <c r="F913" s="19"/>
      <c r="G913" s="24"/>
      <c r="H913" s="24"/>
      <c r="I913" s="24"/>
      <c r="J913" s="24"/>
      <c r="K913" s="20"/>
      <c r="L913" s="20"/>
      <c r="M913" s="78"/>
      <c r="N913" s="24"/>
      <c r="O913" s="24"/>
      <c r="P913" s="24"/>
      <c r="Q913" s="24"/>
    </row>
    <row r="914" spans="2:17" x14ac:dyDescent="0.25">
      <c r="B914" s="24"/>
      <c r="C914" s="25"/>
      <c r="D914" s="19"/>
      <c r="E914" s="19"/>
      <c r="F914" s="19"/>
      <c r="G914" s="24"/>
      <c r="H914" s="24"/>
      <c r="I914" s="24"/>
      <c r="J914" s="24"/>
      <c r="K914" s="20"/>
      <c r="L914" s="20"/>
      <c r="M914" s="78"/>
      <c r="N914" s="24"/>
      <c r="O914" s="24"/>
      <c r="P914" s="24"/>
      <c r="Q914" s="24"/>
    </row>
    <row r="915" spans="2:17" x14ac:dyDescent="0.25">
      <c r="B915" s="24"/>
      <c r="C915" s="25"/>
      <c r="D915" s="19"/>
      <c r="E915" s="19"/>
      <c r="F915" s="19"/>
      <c r="G915" s="24"/>
      <c r="H915" s="24"/>
      <c r="I915" s="24"/>
      <c r="J915" s="24"/>
      <c r="K915" s="20"/>
      <c r="L915" s="20"/>
      <c r="M915" s="78"/>
      <c r="N915" s="24"/>
      <c r="O915" s="24"/>
      <c r="P915" s="24"/>
      <c r="Q915" s="24"/>
    </row>
    <row r="916" spans="2:17" x14ac:dyDescent="0.25">
      <c r="B916" s="24"/>
      <c r="C916" s="25"/>
      <c r="D916" s="19"/>
      <c r="E916" s="19"/>
      <c r="F916" s="19"/>
      <c r="G916" s="24"/>
      <c r="H916" s="24"/>
      <c r="I916" s="24"/>
      <c r="J916" s="24"/>
      <c r="K916" s="20"/>
      <c r="L916" s="20"/>
      <c r="M916" s="78"/>
      <c r="N916" s="24"/>
      <c r="O916" s="24"/>
      <c r="P916" s="24"/>
      <c r="Q916" s="24"/>
    </row>
    <row r="917" spans="2:17" x14ac:dyDescent="0.25">
      <c r="B917" s="24"/>
      <c r="C917" s="25"/>
      <c r="D917" s="19"/>
      <c r="E917" s="19"/>
      <c r="F917" s="19"/>
      <c r="G917" s="24"/>
      <c r="H917" s="24"/>
      <c r="I917" s="24"/>
      <c r="J917" s="24"/>
      <c r="K917" s="20"/>
      <c r="L917" s="20"/>
      <c r="M917" s="78"/>
      <c r="N917" s="24"/>
      <c r="O917" s="24"/>
      <c r="P917" s="24"/>
      <c r="Q917" s="24"/>
    </row>
    <row r="918" spans="2:17" x14ac:dyDescent="0.25">
      <c r="B918" s="24"/>
      <c r="C918" s="25"/>
      <c r="D918" s="19"/>
      <c r="E918" s="19"/>
      <c r="F918" s="19"/>
      <c r="G918" s="24"/>
      <c r="H918" s="24"/>
      <c r="I918" s="24"/>
      <c r="J918" s="24"/>
      <c r="K918" s="20"/>
      <c r="L918" s="20"/>
      <c r="M918" s="78"/>
      <c r="N918" s="24"/>
      <c r="O918" s="24"/>
      <c r="P918" s="24"/>
      <c r="Q918" s="24"/>
    </row>
    <row r="919" spans="2:17" x14ac:dyDescent="0.25">
      <c r="B919" s="24"/>
      <c r="C919" s="25"/>
      <c r="D919" s="19"/>
      <c r="E919" s="19"/>
      <c r="F919" s="19"/>
      <c r="G919" s="24"/>
      <c r="H919" s="24"/>
      <c r="I919" s="24"/>
      <c r="J919" s="24"/>
      <c r="K919" s="20"/>
      <c r="L919" s="20"/>
      <c r="M919" s="78"/>
      <c r="N919" s="24"/>
      <c r="O919" s="24"/>
      <c r="P919" s="24"/>
      <c r="Q919" s="24"/>
    </row>
    <row r="920" spans="2:17" x14ac:dyDescent="0.25">
      <c r="B920" s="24"/>
      <c r="C920" s="25"/>
      <c r="D920" s="19"/>
      <c r="E920" s="19"/>
      <c r="F920" s="19"/>
      <c r="G920" s="24"/>
      <c r="H920" s="24"/>
      <c r="I920" s="24"/>
      <c r="J920" s="24"/>
      <c r="K920" s="20"/>
      <c r="L920" s="20"/>
      <c r="M920" s="78"/>
      <c r="N920" s="24"/>
      <c r="O920" s="24"/>
      <c r="P920" s="24"/>
      <c r="Q920" s="24"/>
    </row>
    <row r="921" spans="2:17" x14ac:dyDescent="0.25">
      <c r="B921" s="24"/>
      <c r="C921" s="25"/>
      <c r="D921" s="19"/>
      <c r="E921" s="19"/>
      <c r="F921" s="19"/>
      <c r="G921" s="24"/>
      <c r="H921" s="24"/>
      <c r="I921" s="24"/>
      <c r="J921" s="24"/>
      <c r="K921" s="20"/>
      <c r="L921" s="20"/>
      <c r="M921" s="78"/>
      <c r="N921" s="24"/>
      <c r="O921" s="24"/>
      <c r="P921" s="24"/>
      <c r="Q921" s="24"/>
    </row>
    <row r="922" spans="2:17" x14ac:dyDescent="0.25">
      <c r="B922" s="24"/>
      <c r="C922" s="25"/>
      <c r="D922" s="19"/>
      <c r="E922" s="19"/>
      <c r="F922" s="19"/>
      <c r="G922" s="24"/>
      <c r="H922" s="24"/>
      <c r="I922" s="24"/>
      <c r="J922" s="24"/>
      <c r="K922" s="20"/>
      <c r="L922" s="20"/>
      <c r="M922" s="78"/>
      <c r="N922" s="24"/>
      <c r="O922" s="24"/>
      <c r="P922" s="24"/>
      <c r="Q922" s="24"/>
    </row>
    <row r="923" spans="2:17" x14ac:dyDescent="0.25">
      <c r="B923" s="24"/>
      <c r="C923" s="25"/>
      <c r="D923" s="19"/>
      <c r="E923" s="19"/>
      <c r="F923" s="19"/>
      <c r="G923" s="24"/>
      <c r="H923" s="24"/>
      <c r="I923" s="24"/>
      <c r="J923" s="24"/>
      <c r="K923" s="20"/>
      <c r="L923" s="20"/>
      <c r="M923" s="78"/>
      <c r="N923" s="24"/>
      <c r="O923" s="24"/>
      <c r="P923" s="24"/>
      <c r="Q923" s="24"/>
    </row>
    <row r="924" spans="2:17" x14ac:dyDescent="0.25">
      <c r="B924" s="24"/>
      <c r="C924" s="25"/>
      <c r="D924" s="19"/>
      <c r="E924" s="19"/>
      <c r="F924" s="19"/>
      <c r="G924" s="24"/>
      <c r="H924" s="24"/>
      <c r="I924" s="24"/>
      <c r="J924" s="24"/>
      <c r="K924" s="20"/>
      <c r="L924" s="20"/>
      <c r="M924" s="78"/>
      <c r="N924" s="24"/>
      <c r="O924" s="24"/>
      <c r="P924" s="24"/>
      <c r="Q924" s="24"/>
    </row>
    <row r="925" spans="2:17" x14ac:dyDescent="0.25">
      <c r="B925" s="24"/>
      <c r="C925" s="25"/>
      <c r="D925" s="19"/>
      <c r="E925" s="19"/>
      <c r="F925" s="19"/>
      <c r="G925" s="24"/>
      <c r="H925" s="24"/>
      <c r="I925" s="24"/>
      <c r="J925" s="24"/>
      <c r="K925" s="20"/>
      <c r="L925" s="20"/>
      <c r="M925" s="78"/>
      <c r="N925" s="24"/>
      <c r="O925" s="24"/>
      <c r="P925" s="24"/>
      <c r="Q925" s="24"/>
    </row>
    <row r="926" spans="2:17" x14ac:dyDescent="0.25">
      <c r="B926" s="24"/>
      <c r="C926" s="25"/>
      <c r="D926" s="19"/>
      <c r="E926" s="19"/>
      <c r="F926" s="19"/>
      <c r="G926" s="24"/>
      <c r="H926" s="24"/>
      <c r="I926" s="24"/>
      <c r="J926" s="24"/>
      <c r="K926" s="20"/>
      <c r="L926" s="20"/>
      <c r="M926" s="78"/>
      <c r="N926" s="24"/>
      <c r="O926" s="24"/>
      <c r="P926" s="24"/>
      <c r="Q926" s="24"/>
    </row>
    <row r="927" spans="2:17" x14ac:dyDescent="0.25">
      <c r="B927" s="24"/>
      <c r="C927" s="25"/>
      <c r="D927" s="19"/>
      <c r="E927" s="19"/>
      <c r="F927" s="19"/>
      <c r="G927" s="24"/>
      <c r="H927" s="24"/>
      <c r="I927" s="24"/>
      <c r="J927" s="24"/>
      <c r="K927" s="20"/>
      <c r="L927" s="20"/>
      <c r="M927" s="78"/>
      <c r="N927" s="24"/>
      <c r="O927" s="24"/>
      <c r="P927" s="24"/>
      <c r="Q927" s="24"/>
    </row>
    <row r="928" spans="2:17" x14ac:dyDescent="0.25">
      <c r="B928" s="24"/>
      <c r="C928" s="25"/>
      <c r="D928" s="19"/>
      <c r="E928" s="19"/>
      <c r="F928" s="19"/>
      <c r="G928" s="24"/>
      <c r="H928" s="24"/>
      <c r="I928" s="24"/>
      <c r="J928" s="24"/>
      <c r="K928" s="20"/>
      <c r="L928" s="20"/>
      <c r="M928" s="78"/>
      <c r="N928" s="24"/>
      <c r="O928" s="24"/>
      <c r="P928" s="24"/>
      <c r="Q928" s="24"/>
    </row>
    <row r="929" spans="2:17" x14ac:dyDescent="0.25">
      <c r="B929" s="24"/>
      <c r="C929" s="25"/>
      <c r="D929" s="19"/>
      <c r="E929" s="19"/>
      <c r="F929" s="19"/>
      <c r="G929" s="24"/>
      <c r="H929" s="24"/>
      <c r="I929" s="24"/>
      <c r="J929" s="24"/>
      <c r="K929" s="20"/>
      <c r="L929" s="20"/>
      <c r="M929" s="78"/>
      <c r="N929" s="24"/>
      <c r="O929" s="24"/>
      <c r="P929" s="24"/>
      <c r="Q929" s="24"/>
    </row>
    <row r="930" spans="2:17" x14ac:dyDescent="0.25">
      <c r="B930" s="24"/>
      <c r="C930" s="25"/>
      <c r="D930" s="19"/>
      <c r="E930" s="19"/>
      <c r="F930" s="19"/>
      <c r="G930" s="24"/>
      <c r="H930" s="24"/>
      <c r="I930" s="24"/>
      <c r="J930" s="24"/>
      <c r="K930" s="20"/>
      <c r="L930" s="20"/>
      <c r="M930" s="78"/>
      <c r="N930" s="24"/>
      <c r="O930" s="24"/>
      <c r="P930" s="24"/>
      <c r="Q930" s="24"/>
    </row>
    <row r="931" spans="2:17" x14ac:dyDescent="0.25">
      <c r="B931" s="24"/>
      <c r="C931" s="25"/>
      <c r="D931" s="19"/>
      <c r="E931" s="19"/>
      <c r="F931" s="19"/>
      <c r="G931" s="24"/>
      <c r="H931" s="24"/>
      <c r="I931" s="24"/>
      <c r="J931" s="24"/>
      <c r="K931" s="20"/>
      <c r="L931" s="20"/>
      <c r="M931" s="78"/>
      <c r="N931" s="24"/>
      <c r="O931" s="24"/>
      <c r="P931" s="24"/>
      <c r="Q931" s="24"/>
    </row>
    <row r="932" spans="2:17" x14ac:dyDescent="0.25">
      <c r="B932" s="24"/>
      <c r="C932" s="25"/>
      <c r="D932" s="19"/>
      <c r="E932" s="19"/>
      <c r="F932" s="19"/>
      <c r="G932" s="24"/>
      <c r="H932" s="24"/>
      <c r="I932" s="24"/>
      <c r="J932" s="24"/>
      <c r="K932" s="20"/>
      <c r="L932" s="20"/>
      <c r="M932" s="78"/>
      <c r="N932" s="24"/>
      <c r="O932" s="24"/>
      <c r="P932" s="24"/>
      <c r="Q932" s="24"/>
    </row>
    <row r="933" spans="2:17" x14ac:dyDescent="0.25">
      <c r="B933" s="24"/>
      <c r="C933" s="25"/>
      <c r="D933" s="19"/>
      <c r="E933" s="19"/>
      <c r="F933" s="19"/>
      <c r="G933" s="24"/>
      <c r="H933" s="24"/>
      <c r="I933" s="24"/>
      <c r="J933" s="24"/>
      <c r="K933" s="20"/>
      <c r="L933" s="20"/>
      <c r="M933" s="78"/>
      <c r="N933" s="24"/>
      <c r="O933" s="24"/>
      <c r="P933" s="24"/>
      <c r="Q933" s="24"/>
    </row>
    <row r="934" spans="2:17" x14ac:dyDescent="0.25">
      <c r="B934" s="24"/>
      <c r="C934" s="25"/>
      <c r="D934" s="19"/>
      <c r="E934" s="19"/>
      <c r="F934" s="19"/>
      <c r="G934" s="24"/>
      <c r="H934" s="24"/>
      <c r="I934" s="24"/>
      <c r="J934" s="24"/>
      <c r="K934" s="20"/>
      <c r="L934" s="20"/>
      <c r="M934" s="78"/>
      <c r="N934" s="24"/>
      <c r="O934" s="24"/>
      <c r="P934" s="24"/>
      <c r="Q934" s="24"/>
    </row>
    <row r="935" spans="2:17" x14ac:dyDescent="0.25">
      <c r="B935" s="24"/>
      <c r="C935" s="25"/>
      <c r="D935" s="19"/>
      <c r="E935" s="19"/>
      <c r="F935" s="19"/>
      <c r="G935" s="24"/>
      <c r="H935" s="24"/>
      <c r="I935" s="24"/>
      <c r="J935" s="24"/>
      <c r="K935" s="20"/>
      <c r="L935" s="20"/>
      <c r="M935" s="78"/>
      <c r="N935" s="24"/>
      <c r="O935" s="24"/>
      <c r="P935" s="24"/>
      <c r="Q935" s="24"/>
    </row>
    <row r="936" spans="2:17" x14ac:dyDescent="0.25">
      <c r="B936" s="24"/>
      <c r="C936" s="25"/>
      <c r="D936" s="19"/>
      <c r="E936" s="19"/>
      <c r="F936" s="19"/>
      <c r="G936" s="24"/>
      <c r="H936" s="24"/>
      <c r="I936" s="24"/>
      <c r="J936" s="24"/>
      <c r="K936" s="20"/>
      <c r="L936" s="20"/>
      <c r="M936" s="78"/>
      <c r="N936" s="24"/>
      <c r="O936" s="24"/>
      <c r="P936" s="24"/>
      <c r="Q936" s="24"/>
    </row>
    <row r="937" spans="2:17" x14ac:dyDescent="0.25">
      <c r="B937" s="24"/>
      <c r="C937" s="25"/>
      <c r="D937" s="19"/>
      <c r="E937" s="19"/>
      <c r="F937" s="19"/>
      <c r="G937" s="24"/>
      <c r="H937" s="24"/>
      <c r="I937" s="24"/>
      <c r="J937" s="24"/>
      <c r="K937" s="20"/>
      <c r="L937" s="20"/>
      <c r="M937" s="78"/>
      <c r="N937" s="24"/>
      <c r="O937" s="24"/>
      <c r="P937" s="24"/>
      <c r="Q937" s="24"/>
    </row>
    <row r="938" spans="2:17" x14ac:dyDescent="0.25">
      <c r="B938" s="24"/>
      <c r="C938" s="25"/>
      <c r="D938" s="19"/>
      <c r="E938" s="19"/>
      <c r="F938" s="19"/>
      <c r="G938" s="24"/>
      <c r="H938" s="24"/>
      <c r="I938" s="24"/>
      <c r="J938" s="24"/>
      <c r="K938" s="20"/>
      <c r="L938" s="20"/>
      <c r="M938" s="78"/>
      <c r="N938" s="24"/>
      <c r="O938" s="24"/>
      <c r="P938" s="24"/>
      <c r="Q938" s="24"/>
    </row>
    <row r="939" spans="2:17" x14ac:dyDescent="0.25">
      <c r="B939" s="24"/>
      <c r="C939" s="25"/>
      <c r="D939" s="19"/>
      <c r="E939" s="19"/>
      <c r="F939" s="19"/>
      <c r="G939" s="24"/>
      <c r="H939" s="24"/>
      <c r="I939" s="24"/>
      <c r="J939" s="24"/>
      <c r="K939" s="20"/>
      <c r="L939" s="20"/>
      <c r="M939" s="78"/>
      <c r="N939" s="24"/>
      <c r="O939" s="24"/>
      <c r="P939" s="24"/>
      <c r="Q939" s="24"/>
    </row>
    <row r="940" spans="2:17" x14ac:dyDescent="0.25">
      <c r="B940" s="24"/>
      <c r="C940" s="25"/>
      <c r="D940" s="19"/>
      <c r="E940" s="19"/>
      <c r="F940" s="19"/>
      <c r="G940" s="24"/>
      <c r="H940" s="24"/>
      <c r="I940" s="24"/>
      <c r="J940" s="24"/>
      <c r="K940" s="20"/>
      <c r="L940" s="20"/>
      <c r="M940" s="78"/>
      <c r="N940" s="24"/>
      <c r="O940" s="24"/>
      <c r="P940" s="24"/>
      <c r="Q940" s="24"/>
    </row>
    <row r="941" spans="2:17" x14ac:dyDescent="0.25">
      <c r="B941" s="24"/>
      <c r="C941" s="25"/>
      <c r="D941" s="19"/>
      <c r="E941" s="19"/>
      <c r="F941" s="19"/>
      <c r="G941" s="24"/>
      <c r="H941" s="24"/>
      <c r="I941" s="24"/>
      <c r="J941" s="24"/>
      <c r="K941" s="20"/>
      <c r="L941" s="20"/>
      <c r="M941" s="78"/>
      <c r="N941" s="24"/>
      <c r="O941" s="24"/>
      <c r="P941" s="24"/>
      <c r="Q941" s="24"/>
    </row>
    <row r="942" spans="2:17" x14ac:dyDescent="0.25">
      <c r="B942" s="24"/>
      <c r="C942" s="25"/>
      <c r="D942" s="19"/>
      <c r="E942" s="19"/>
      <c r="F942" s="19"/>
      <c r="G942" s="24"/>
      <c r="H942" s="24"/>
      <c r="I942" s="24"/>
      <c r="J942" s="24"/>
      <c r="K942" s="20"/>
      <c r="L942" s="20"/>
      <c r="M942" s="78"/>
      <c r="N942" s="24"/>
      <c r="O942" s="24"/>
      <c r="P942" s="24"/>
      <c r="Q942" s="24"/>
    </row>
    <row r="943" spans="2:17" x14ac:dyDescent="0.25">
      <c r="B943" s="24"/>
      <c r="C943" s="25"/>
      <c r="D943" s="19"/>
      <c r="E943" s="19"/>
      <c r="F943" s="19"/>
      <c r="G943" s="24"/>
      <c r="H943" s="24"/>
      <c r="I943" s="24"/>
      <c r="J943" s="24"/>
      <c r="K943" s="20"/>
      <c r="L943" s="20"/>
      <c r="M943" s="78"/>
      <c r="N943" s="24"/>
      <c r="O943" s="24"/>
      <c r="P943" s="24"/>
      <c r="Q943" s="24"/>
    </row>
    <row r="944" spans="2:17" x14ac:dyDescent="0.25">
      <c r="B944" s="24"/>
      <c r="C944" s="25"/>
      <c r="D944" s="19"/>
      <c r="E944" s="19"/>
      <c r="F944" s="19"/>
      <c r="G944" s="24"/>
      <c r="H944" s="24"/>
      <c r="I944" s="24"/>
      <c r="J944" s="24"/>
      <c r="K944" s="20"/>
      <c r="L944" s="20"/>
      <c r="M944" s="78"/>
      <c r="N944" s="24"/>
      <c r="O944" s="24"/>
      <c r="P944" s="24"/>
      <c r="Q944" s="24"/>
    </row>
    <row r="945" spans="2:17" x14ac:dyDescent="0.25">
      <c r="B945" s="24"/>
      <c r="C945" s="25"/>
      <c r="D945" s="19"/>
      <c r="E945" s="19"/>
      <c r="F945" s="19"/>
      <c r="G945" s="24"/>
      <c r="H945" s="24"/>
      <c r="I945" s="24"/>
      <c r="J945" s="24"/>
      <c r="K945" s="20"/>
      <c r="L945" s="20"/>
      <c r="M945" s="78"/>
      <c r="N945" s="24"/>
      <c r="O945" s="24"/>
      <c r="P945" s="24"/>
      <c r="Q945" s="24"/>
    </row>
    <row r="946" spans="2:17" x14ac:dyDescent="0.25">
      <c r="B946" s="24"/>
      <c r="C946" s="25"/>
      <c r="D946" s="19"/>
      <c r="E946" s="19"/>
      <c r="F946" s="19"/>
      <c r="G946" s="24"/>
      <c r="H946" s="24"/>
      <c r="I946" s="24"/>
      <c r="J946" s="24"/>
      <c r="K946" s="20"/>
      <c r="L946" s="20"/>
      <c r="M946" s="78"/>
      <c r="N946" s="24"/>
      <c r="O946" s="24"/>
      <c r="P946" s="24"/>
      <c r="Q946" s="24"/>
    </row>
    <row r="947" spans="2:17" x14ac:dyDescent="0.25">
      <c r="B947" s="24"/>
      <c r="C947" s="25"/>
      <c r="D947" s="19"/>
      <c r="E947" s="19"/>
      <c r="F947" s="19"/>
      <c r="G947" s="24"/>
      <c r="H947" s="24"/>
      <c r="I947" s="24"/>
      <c r="J947" s="24"/>
      <c r="K947" s="20"/>
      <c r="L947" s="20"/>
      <c r="M947" s="78"/>
      <c r="N947" s="24"/>
      <c r="O947" s="24"/>
      <c r="P947" s="24"/>
      <c r="Q947" s="24"/>
    </row>
    <row r="948" spans="2:17" x14ac:dyDescent="0.25">
      <c r="B948" s="24"/>
      <c r="C948" s="25"/>
      <c r="D948" s="19"/>
      <c r="E948" s="19"/>
      <c r="F948" s="19"/>
      <c r="G948" s="24"/>
      <c r="H948" s="24"/>
      <c r="I948" s="24"/>
      <c r="J948" s="24"/>
      <c r="K948" s="20"/>
      <c r="L948" s="20"/>
      <c r="M948" s="78"/>
      <c r="N948" s="24"/>
      <c r="O948" s="24"/>
      <c r="P948" s="24"/>
      <c r="Q948" s="24"/>
    </row>
    <row r="949" spans="2:17" x14ac:dyDescent="0.25">
      <c r="B949" s="24"/>
      <c r="C949" s="25"/>
      <c r="D949" s="19"/>
      <c r="E949" s="19"/>
      <c r="F949" s="19"/>
      <c r="G949" s="24"/>
      <c r="H949" s="24"/>
      <c r="I949" s="24"/>
      <c r="J949" s="24"/>
      <c r="K949" s="20"/>
      <c r="L949" s="20"/>
      <c r="M949" s="78"/>
      <c r="N949" s="24"/>
      <c r="O949" s="24"/>
      <c r="P949" s="24"/>
      <c r="Q949" s="24"/>
    </row>
    <row r="950" spans="2:17" x14ac:dyDescent="0.25">
      <c r="B950" s="24"/>
      <c r="C950" s="25"/>
      <c r="D950" s="19"/>
      <c r="E950" s="19"/>
      <c r="F950" s="19"/>
      <c r="G950" s="24"/>
      <c r="H950" s="24"/>
      <c r="I950" s="24"/>
      <c r="J950" s="24"/>
      <c r="K950" s="20"/>
      <c r="L950" s="20"/>
      <c r="M950" s="78"/>
      <c r="N950" s="24"/>
      <c r="O950" s="24"/>
      <c r="P950" s="24"/>
      <c r="Q950" s="24"/>
    </row>
    <row r="951" spans="2:17" x14ac:dyDescent="0.25">
      <c r="B951" s="24"/>
      <c r="C951" s="25"/>
      <c r="D951" s="19"/>
      <c r="E951" s="19"/>
      <c r="F951" s="19"/>
      <c r="G951" s="24"/>
      <c r="H951" s="24"/>
      <c r="I951" s="24"/>
      <c r="J951" s="24"/>
      <c r="K951" s="20"/>
      <c r="L951" s="20"/>
      <c r="M951" s="78"/>
      <c r="N951" s="24"/>
      <c r="O951" s="24"/>
      <c r="P951" s="24"/>
      <c r="Q951" s="24"/>
    </row>
    <row r="952" spans="2:17" x14ac:dyDescent="0.25">
      <c r="B952" s="24"/>
      <c r="C952" s="25"/>
      <c r="D952" s="19"/>
      <c r="E952" s="19"/>
      <c r="F952" s="19"/>
      <c r="G952" s="24"/>
      <c r="H952" s="24"/>
      <c r="I952" s="24"/>
      <c r="J952" s="24"/>
      <c r="K952" s="20"/>
      <c r="L952" s="20"/>
      <c r="M952" s="78"/>
      <c r="N952" s="24"/>
      <c r="O952" s="24"/>
      <c r="P952" s="24"/>
      <c r="Q952" s="24"/>
    </row>
    <row r="953" spans="2:17" x14ac:dyDescent="0.25">
      <c r="B953" s="24"/>
      <c r="C953" s="25"/>
      <c r="D953" s="19"/>
      <c r="E953" s="19"/>
      <c r="F953" s="19"/>
      <c r="G953" s="24"/>
      <c r="H953" s="24"/>
      <c r="I953" s="24"/>
      <c r="J953" s="24"/>
      <c r="K953" s="20"/>
      <c r="L953" s="20"/>
      <c r="M953" s="78"/>
      <c r="N953" s="24"/>
      <c r="O953" s="24"/>
      <c r="P953" s="24"/>
      <c r="Q953" s="24"/>
    </row>
    <row r="954" spans="2:17" x14ac:dyDescent="0.25">
      <c r="B954" s="24"/>
      <c r="C954" s="25"/>
      <c r="D954" s="19"/>
      <c r="E954" s="19"/>
      <c r="F954" s="19"/>
      <c r="G954" s="24"/>
      <c r="H954" s="24"/>
      <c r="I954" s="24"/>
      <c r="J954" s="24"/>
      <c r="K954" s="20"/>
      <c r="L954" s="20"/>
      <c r="M954" s="78"/>
      <c r="N954" s="24"/>
      <c r="O954" s="24"/>
      <c r="P954" s="24"/>
      <c r="Q954" s="24"/>
    </row>
    <row r="955" spans="2:17" x14ac:dyDescent="0.25">
      <c r="B955" s="24"/>
      <c r="C955" s="25"/>
      <c r="D955" s="19"/>
      <c r="E955" s="19"/>
      <c r="F955" s="19"/>
      <c r="G955" s="24"/>
      <c r="H955" s="24"/>
      <c r="I955" s="24"/>
      <c r="J955" s="24"/>
      <c r="K955" s="20"/>
      <c r="L955" s="20"/>
      <c r="M955" s="78"/>
      <c r="N955" s="24"/>
      <c r="O955" s="24"/>
      <c r="P955" s="24"/>
      <c r="Q955" s="24"/>
    </row>
    <row r="956" spans="2:17" x14ac:dyDescent="0.25">
      <c r="B956" s="24"/>
      <c r="C956" s="25"/>
      <c r="D956" s="19"/>
      <c r="E956" s="19"/>
      <c r="F956" s="19"/>
      <c r="G956" s="24"/>
      <c r="H956" s="24"/>
      <c r="I956" s="24"/>
      <c r="J956" s="24"/>
      <c r="K956" s="20"/>
      <c r="L956" s="20"/>
      <c r="M956" s="78"/>
      <c r="N956" s="24"/>
      <c r="O956" s="24"/>
      <c r="P956" s="24"/>
      <c r="Q956" s="24"/>
    </row>
    <row r="957" spans="2:17" x14ac:dyDescent="0.25">
      <c r="B957" s="24"/>
      <c r="C957" s="25"/>
      <c r="D957" s="19"/>
      <c r="E957" s="19"/>
      <c r="F957" s="19"/>
      <c r="G957" s="24"/>
      <c r="H957" s="24"/>
      <c r="I957" s="24"/>
      <c r="J957" s="24"/>
      <c r="K957" s="20"/>
      <c r="L957" s="20"/>
      <c r="M957" s="78"/>
      <c r="N957" s="24"/>
      <c r="O957" s="24"/>
      <c r="P957" s="24"/>
      <c r="Q957" s="24"/>
    </row>
    <row r="958" spans="2:17" x14ac:dyDescent="0.25">
      <c r="B958" s="24"/>
      <c r="C958" s="25"/>
      <c r="D958" s="19"/>
      <c r="E958" s="19"/>
      <c r="F958" s="19"/>
      <c r="G958" s="24"/>
      <c r="H958" s="24"/>
      <c r="I958" s="24"/>
      <c r="J958" s="24"/>
      <c r="K958" s="20"/>
      <c r="L958" s="20"/>
      <c r="M958" s="78"/>
      <c r="N958" s="24"/>
      <c r="O958" s="24"/>
      <c r="P958" s="24"/>
      <c r="Q958" s="24"/>
    </row>
    <row r="959" spans="2:17" x14ac:dyDescent="0.25">
      <c r="B959" s="24"/>
      <c r="C959" s="25"/>
      <c r="D959" s="19"/>
      <c r="E959" s="19"/>
      <c r="F959" s="19"/>
      <c r="G959" s="24"/>
      <c r="H959" s="24"/>
      <c r="I959" s="24"/>
      <c r="J959" s="24"/>
      <c r="K959" s="20"/>
      <c r="L959" s="20"/>
      <c r="M959" s="78"/>
      <c r="N959" s="24"/>
      <c r="O959" s="24"/>
      <c r="P959" s="24"/>
      <c r="Q959" s="24"/>
    </row>
    <row r="960" spans="2:17" x14ac:dyDescent="0.25">
      <c r="B960" s="24"/>
      <c r="C960" s="25"/>
      <c r="D960" s="19"/>
      <c r="E960" s="19"/>
      <c r="F960" s="19"/>
      <c r="G960" s="24"/>
      <c r="H960" s="24"/>
      <c r="I960" s="24"/>
      <c r="J960" s="24"/>
      <c r="K960" s="20"/>
      <c r="L960" s="20"/>
      <c r="M960" s="78"/>
      <c r="N960" s="24"/>
      <c r="O960" s="24"/>
      <c r="P960" s="24"/>
      <c r="Q960" s="24"/>
    </row>
    <row r="961" spans="2:17" x14ac:dyDescent="0.25">
      <c r="B961" s="24"/>
      <c r="C961" s="25"/>
      <c r="D961" s="19"/>
      <c r="E961" s="19"/>
      <c r="F961" s="19"/>
      <c r="G961" s="24"/>
      <c r="H961" s="24"/>
      <c r="I961" s="24"/>
      <c r="J961" s="24"/>
      <c r="K961" s="20"/>
      <c r="L961" s="20"/>
      <c r="M961" s="78"/>
      <c r="N961" s="24"/>
      <c r="O961" s="24"/>
      <c r="P961" s="24"/>
      <c r="Q961" s="24"/>
    </row>
    <row r="962" spans="2:17" x14ac:dyDescent="0.25">
      <c r="B962" s="24"/>
      <c r="C962" s="25"/>
      <c r="D962" s="19"/>
      <c r="E962" s="19"/>
      <c r="F962" s="19"/>
      <c r="G962" s="24"/>
      <c r="H962" s="24"/>
      <c r="I962" s="24"/>
      <c r="J962" s="24"/>
      <c r="K962" s="20"/>
      <c r="L962" s="20"/>
      <c r="M962" s="78"/>
      <c r="N962" s="24"/>
      <c r="O962" s="24"/>
      <c r="P962" s="24"/>
      <c r="Q962" s="24"/>
    </row>
    <row r="963" spans="2:17" x14ac:dyDescent="0.25">
      <c r="B963" s="24"/>
      <c r="C963" s="25"/>
      <c r="D963" s="19"/>
      <c r="E963" s="19"/>
      <c r="F963" s="19"/>
      <c r="G963" s="24"/>
      <c r="H963" s="24"/>
      <c r="I963" s="24"/>
      <c r="J963" s="24"/>
      <c r="K963" s="20"/>
      <c r="L963" s="20"/>
      <c r="M963" s="78"/>
      <c r="N963" s="24"/>
      <c r="O963" s="24"/>
      <c r="P963" s="24"/>
      <c r="Q963" s="24"/>
    </row>
    <row r="964" spans="2:17" x14ac:dyDescent="0.25">
      <c r="B964" s="24"/>
      <c r="C964" s="25"/>
      <c r="D964" s="19"/>
      <c r="E964" s="19"/>
      <c r="F964" s="19"/>
      <c r="G964" s="24"/>
      <c r="H964" s="24"/>
      <c r="I964" s="24"/>
      <c r="J964" s="24"/>
      <c r="K964" s="20"/>
      <c r="L964" s="20"/>
      <c r="M964" s="78"/>
      <c r="N964" s="24"/>
      <c r="O964" s="24"/>
      <c r="P964" s="24"/>
      <c r="Q964" s="24"/>
    </row>
    <row r="965" spans="2:17" x14ac:dyDescent="0.25">
      <c r="B965" s="24"/>
      <c r="C965" s="25"/>
      <c r="D965" s="19"/>
      <c r="E965" s="19"/>
      <c r="F965" s="19"/>
      <c r="G965" s="24"/>
      <c r="H965" s="24"/>
      <c r="I965" s="24"/>
      <c r="J965" s="24"/>
      <c r="K965" s="20"/>
      <c r="L965" s="20"/>
      <c r="M965" s="78"/>
      <c r="N965" s="24"/>
      <c r="O965" s="24"/>
      <c r="P965" s="24"/>
      <c r="Q965" s="24"/>
    </row>
    <row r="966" spans="2:17" x14ac:dyDescent="0.25">
      <c r="B966" s="24"/>
      <c r="C966" s="25"/>
      <c r="D966" s="19"/>
      <c r="E966" s="19"/>
      <c r="F966" s="19"/>
      <c r="G966" s="24"/>
      <c r="H966" s="24"/>
      <c r="I966" s="24"/>
      <c r="J966" s="24"/>
      <c r="K966" s="20"/>
      <c r="L966" s="20"/>
      <c r="M966" s="78"/>
      <c r="N966" s="24"/>
      <c r="O966" s="24"/>
      <c r="P966" s="24"/>
      <c r="Q966" s="24"/>
    </row>
    <row r="967" spans="2:17" x14ac:dyDescent="0.25">
      <c r="B967" s="24"/>
      <c r="C967" s="25"/>
      <c r="D967" s="19"/>
      <c r="E967" s="19"/>
      <c r="F967" s="19"/>
      <c r="G967" s="24"/>
      <c r="H967" s="24"/>
      <c r="I967" s="24"/>
      <c r="J967" s="24"/>
      <c r="K967" s="20"/>
      <c r="L967" s="20"/>
      <c r="M967" s="78"/>
      <c r="N967" s="24"/>
      <c r="O967" s="24"/>
      <c r="P967" s="24"/>
      <c r="Q967" s="24"/>
    </row>
    <row r="968" spans="2:17" x14ac:dyDescent="0.25">
      <c r="B968" s="24"/>
      <c r="C968" s="25"/>
      <c r="D968" s="19"/>
      <c r="E968" s="19"/>
      <c r="F968" s="19"/>
      <c r="G968" s="24"/>
      <c r="H968" s="24"/>
      <c r="I968" s="24"/>
      <c r="J968" s="24"/>
      <c r="K968" s="20"/>
      <c r="L968" s="20"/>
      <c r="M968" s="78"/>
      <c r="N968" s="24"/>
      <c r="O968" s="24"/>
      <c r="P968" s="24"/>
      <c r="Q968" s="24"/>
    </row>
    <row r="969" spans="2:17" x14ac:dyDescent="0.25">
      <c r="B969" s="24"/>
      <c r="C969" s="25"/>
      <c r="D969" s="19"/>
      <c r="E969" s="19"/>
      <c r="F969" s="19"/>
      <c r="G969" s="24"/>
      <c r="H969" s="24"/>
      <c r="I969" s="24"/>
      <c r="J969" s="24"/>
      <c r="K969" s="20"/>
      <c r="L969" s="20"/>
      <c r="M969" s="78"/>
      <c r="N969" s="24"/>
      <c r="O969" s="24"/>
      <c r="P969" s="24"/>
      <c r="Q969" s="24"/>
    </row>
    <row r="970" spans="2:17" x14ac:dyDescent="0.25">
      <c r="B970" s="24"/>
      <c r="C970" s="25"/>
      <c r="D970" s="19"/>
      <c r="E970" s="19"/>
      <c r="F970" s="19"/>
      <c r="G970" s="24"/>
      <c r="H970" s="24"/>
      <c r="I970" s="24"/>
      <c r="J970" s="24"/>
      <c r="K970" s="20"/>
      <c r="L970" s="20"/>
      <c r="M970" s="78"/>
      <c r="N970" s="24"/>
      <c r="O970" s="24"/>
      <c r="P970" s="24"/>
      <c r="Q970" s="24"/>
    </row>
    <row r="971" spans="2:17" x14ac:dyDescent="0.25">
      <c r="B971" s="24"/>
      <c r="C971" s="25"/>
      <c r="D971" s="19"/>
      <c r="E971" s="19"/>
      <c r="F971" s="19"/>
      <c r="G971" s="24"/>
      <c r="H971" s="24"/>
      <c r="I971" s="24"/>
      <c r="J971" s="24"/>
      <c r="K971" s="20"/>
      <c r="L971" s="20"/>
      <c r="M971" s="78"/>
      <c r="N971" s="24"/>
      <c r="O971" s="24"/>
      <c r="P971" s="24"/>
      <c r="Q971" s="24"/>
    </row>
    <row r="972" spans="2:17" x14ac:dyDescent="0.25">
      <c r="B972" s="24"/>
      <c r="C972" s="25"/>
      <c r="D972" s="19"/>
      <c r="E972" s="19"/>
      <c r="F972" s="19"/>
      <c r="G972" s="24"/>
      <c r="H972" s="24"/>
      <c r="I972" s="24"/>
      <c r="J972" s="24"/>
      <c r="K972" s="20"/>
      <c r="L972" s="20"/>
      <c r="M972" s="78"/>
      <c r="N972" s="24"/>
      <c r="O972" s="24"/>
      <c r="P972" s="24"/>
      <c r="Q972" s="24"/>
    </row>
    <row r="973" spans="2:17" x14ac:dyDescent="0.25">
      <c r="B973" s="24"/>
      <c r="C973" s="25"/>
      <c r="D973" s="19"/>
      <c r="E973" s="19"/>
      <c r="F973" s="19"/>
      <c r="G973" s="24"/>
      <c r="H973" s="24"/>
      <c r="I973" s="24"/>
      <c r="J973" s="24"/>
      <c r="K973" s="20"/>
      <c r="L973" s="20"/>
      <c r="M973" s="78"/>
      <c r="N973" s="24"/>
      <c r="O973" s="24"/>
      <c r="P973" s="24"/>
      <c r="Q973" s="24"/>
    </row>
    <row r="974" spans="2:17" x14ac:dyDescent="0.25">
      <c r="B974" s="24"/>
      <c r="C974" s="25"/>
      <c r="D974" s="19"/>
      <c r="E974" s="19"/>
      <c r="F974" s="19"/>
      <c r="G974" s="24"/>
      <c r="H974" s="24"/>
      <c r="I974" s="24"/>
      <c r="J974" s="24"/>
      <c r="K974" s="20"/>
      <c r="L974" s="20"/>
      <c r="M974" s="78"/>
      <c r="N974" s="24"/>
      <c r="O974" s="24"/>
      <c r="P974" s="24"/>
      <c r="Q974" s="24"/>
    </row>
    <row r="975" spans="2:17" x14ac:dyDescent="0.25">
      <c r="B975" s="24"/>
      <c r="C975" s="25"/>
      <c r="D975" s="19"/>
      <c r="E975" s="19"/>
      <c r="F975" s="19"/>
      <c r="G975" s="24"/>
      <c r="H975" s="24"/>
      <c r="I975" s="24"/>
      <c r="J975" s="24"/>
      <c r="K975" s="20"/>
      <c r="L975" s="20"/>
      <c r="M975" s="78"/>
      <c r="N975" s="24"/>
      <c r="O975" s="24"/>
      <c r="P975" s="24"/>
      <c r="Q975" s="24"/>
    </row>
    <row r="976" spans="2:17" x14ac:dyDescent="0.25">
      <c r="B976" s="24"/>
      <c r="C976" s="25"/>
      <c r="D976" s="19"/>
      <c r="E976" s="19"/>
      <c r="F976" s="19"/>
      <c r="G976" s="24"/>
      <c r="H976" s="24"/>
      <c r="I976" s="24"/>
      <c r="J976" s="24"/>
      <c r="K976" s="20"/>
      <c r="L976" s="20"/>
      <c r="M976" s="78"/>
      <c r="N976" s="24"/>
      <c r="O976" s="24"/>
      <c r="P976" s="24"/>
      <c r="Q976" s="24"/>
    </row>
    <row r="977" spans="2:17" x14ac:dyDescent="0.25">
      <c r="B977" s="24"/>
      <c r="C977" s="25"/>
      <c r="D977" s="19"/>
      <c r="E977" s="19"/>
      <c r="F977" s="19"/>
      <c r="G977" s="24"/>
      <c r="H977" s="24"/>
      <c r="I977" s="24"/>
      <c r="J977" s="24"/>
      <c r="K977" s="20"/>
      <c r="L977" s="20"/>
      <c r="M977" s="78"/>
      <c r="N977" s="24"/>
      <c r="O977" s="24"/>
      <c r="P977" s="24"/>
      <c r="Q977" s="24"/>
    </row>
    <row r="978" spans="2:17" x14ac:dyDescent="0.25">
      <c r="B978" s="24"/>
      <c r="C978" s="25"/>
      <c r="D978" s="19"/>
      <c r="E978" s="19"/>
      <c r="F978" s="19"/>
      <c r="G978" s="24"/>
      <c r="H978" s="24"/>
      <c r="I978" s="24"/>
      <c r="J978" s="24"/>
      <c r="K978" s="20"/>
      <c r="L978" s="20"/>
      <c r="M978" s="78"/>
      <c r="N978" s="24"/>
      <c r="O978" s="24"/>
      <c r="P978" s="24"/>
      <c r="Q978" s="24"/>
    </row>
    <row r="979" spans="2:17" x14ac:dyDescent="0.25">
      <c r="B979" s="24"/>
      <c r="C979" s="25"/>
      <c r="D979" s="19"/>
      <c r="E979" s="19"/>
      <c r="F979" s="19"/>
      <c r="G979" s="24"/>
      <c r="H979" s="24"/>
      <c r="I979" s="24"/>
      <c r="J979" s="24"/>
      <c r="K979" s="20"/>
      <c r="L979" s="20"/>
      <c r="M979" s="78"/>
      <c r="N979" s="24"/>
      <c r="O979" s="24"/>
      <c r="P979" s="24"/>
      <c r="Q979" s="24"/>
    </row>
    <row r="980" spans="2:17" x14ac:dyDescent="0.25">
      <c r="B980" s="24"/>
      <c r="C980" s="25"/>
      <c r="D980" s="19"/>
      <c r="E980" s="19"/>
      <c r="F980" s="19"/>
      <c r="G980" s="24"/>
      <c r="H980" s="24"/>
      <c r="I980" s="24"/>
      <c r="J980" s="24"/>
      <c r="K980" s="20"/>
      <c r="L980" s="20"/>
      <c r="M980" s="78"/>
      <c r="N980" s="24"/>
      <c r="O980" s="24"/>
      <c r="P980" s="24"/>
      <c r="Q980" s="24"/>
    </row>
    <row r="981" spans="2:17" x14ac:dyDescent="0.25">
      <c r="B981" s="24"/>
      <c r="C981" s="25"/>
      <c r="D981" s="19"/>
      <c r="E981" s="19"/>
      <c r="F981" s="19"/>
      <c r="G981" s="24"/>
      <c r="H981" s="24"/>
      <c r="I981" s="24"/>
      <c r="J981" s="24"/>
      <c r="K981" s="20"/>
      <c r="L981" s="20"/>
      <c r="M981" s="78"/>
      <c r="N981" s="24"/>
      <c r="O981" s="24"/>
      <c r="P981" s="24"/>
      <c r="Q981" s="24"/>
    </row>
    <row r="982" spans="2:17" x14ac:dyDescent="0.25">
      <c r="B982" s="24"/>
      <c r="C982" s="25"/>
      <c r="D982" s="19"/>
      <c r="E982" s="19"/>
      <c r="F982" s="19"/>
      <c r="G982" s="24"/>
      <c r="H982" s="24"/>
      <c r="I982" s="24"/>
      <c r="J982" s="24"/>
      <c r="K982" s="20"/>
      <c r="L982" s="20"/>
      <c r="M982" s="78"/>
      <c r="N982" s="24"/>
      <c r="O982" s="24"/>
      <c r="P982" s="24"/>
      <c r="Q982" s="24"/>
    </row>
    <row r="983" spans="2:17" x14ac:dyDescent="0.25">
      <c r="B983" s="24"/>
      <c r="C983" s="25"/>
      <c r="D983" s="19"/>
      <c r="E983" s="19"/>
      <c r="F983" s="19"/>
      <c r="G983" s="24"/>
      <c r="H983" s="24"/>
      <c r="I983" s="24"/>
      <c r="J983" s="24"/>
      <c r="K983" s="20"/>
      <c r="L983" s="20"/>
      <c r="M983" s="78"/>
      <c r="N983" s="24"/>
      <c r="O983" s="24"/>
      <c r="P983" s="24"/>
      <c r="Q983" s="24"/>
    </row>
    <row r="984" spans="2:17" x14ac:dyDescent="0.25">
      <c r="B984" s="24"/>
      <c r="C984" s="25"/>
      <c r="D984" s="19"/>
      <c r="E984" s="19"/>
      <c r="F984" s="19"/>
      <c r="G984" s="24"/>
      <c r="H984" s="24"/>
      <c r="I984" s="24"/>
      <c r="J984" s="24"/>
      <c r="K984" s="20"/>
      <c r="L984" s="20"/>
      <c r="M984" s="78"/>
      <c r="N984" s="24"/>
      <c r="O984" s="24"/>
      <c r="P984" s="24"/>
      <c r="Q984" s="24"/>
    </row>
    <row r="985" spans="2:17" x14ac:dyDescent="0.25">
      <c r="B985" s="24"/>
      <c r="C985" s="25"/>
      <c r="D985" s="19"/>
      <c r="E985" s="19"/>
      <c r="F985" s="19"/>
      <c r="G985" s="24"/>
      <c r="H985" s="24"/>
      <c r="I985" s="24"/>
      <c r="J985" s="24"/>
      <c r="K985" s="20"/>
      <c r="L985" s="20"/>
      <c r="M985" s="78"/>
      <c r="N985" s="24"/>
      <c r="O985" s="24"/>
      <c r="P985" s="24"/>
      <c r="Q985" s="24"/>
    </row>
    <row r="986" spans="2:17" x14ac:dyDescent="0.25">
      <c r="B986" s="24"/>
      <c r="C986" s="25"/>
      <c r="D986" s="19"/>
      <c r="E986" s="19"/>
      <c r="F986" s="19"/>
      <c r="G986" s="24"/>
      <c r="H986" s="24"/>
      <c r="I986" s="24"/>
      <c r="J986" s="24"/>
      <c r="K986" s="20"/>
      <c r="L986" s="20"/>
      <c r="M986" s="78"/>
      <c r="N986" s="24"/>
      <c r="O986" s="24"/>
      <c r="P986" s="24"/>
      <c r="Q986" s="24"/>
    </row>
    <row r="987" spans="2:17" x14ac:dyDescent="0.25">
      <c r="B987" s="24"/>
      <c r="C987" s="25"/>
      <c r="D987" s="19"/>
      <c r="E987" s="19"/>
      <c r="F987" s="19"/>
      <c r="G987" s="24"/>
      <c r="H987" s="24"/>
      <c r="I987" s="24"/>
      <c r="J987" s="24"/>
      <c r="K987" s="20"/>
      <c r="L987" s="20"/>
      <c r="M987" s="78"/>
      <c r="N987" s="24"/>
      <c r="O987" s="24"/>
      <c r="P987" s="24"/>
      <c r="Q987" s="24"/>
    </row>
    <row r="988" spans="2:17" x14ac:dyDescent="0.25">
      <c r="B988" s="24"/>
      <c r="C988" s="25"/>
      <c r="D988" s="19"/>
      <c r="E988" s="19"/>
      <c r="F988" s="19"/>
      <c r="G988" s="24"/>
      <c r="H988" s="24"/>
      <c r="I988" s="24"/>
      <c r="J988" s="24"/>
      <c r="K988" s="20"/>
      <c r="L988" s="20"/>
      <c r="M988" s="78"/>
      <c r="N988" s="24"/>
      <c r="O988" s="24"/>
      <c r="P988" s="24"/>
      <c r="Q988" s="24"/>
    </row>
    <row r="989" spans="2:17" x14ac:dyDescent="0.25">
      <c r="B989" s="24"/>
      <c r="C989" s="25"/>
      <c r="D989" s="19"/>
      <c r="E989" s="19"/>
      <c r="F989" s="19"/>
      <c r="G989" s="24"/>
      <c r="H989" s="24"/>
      <c r="I989" s="24"/>
      <c r="J989" s="24"/>
      <c r="K989" s="20"/>
      <c r="L989" s="20"/>
      <c r="M989" s="78"/>
      <c r="N989" s="24"/>
      <c r="O989" s="24"/>
      <c r="P989" s="24"/>
      <c r="Q989" s="24"/>
    </row>
    <row r="990" spans="2:17" x14ac:dyDescent="0.25">
      <c r="B990" s="24"/>
      <c r="C990" s="25"/>
      <c r="D990" s="19"/>
      <c r="E990" s="19"/>
      <c r="F990" s="19"/>
      <c r="G990" s="24"/>
      <c r="H990" s="24"/>
      <c r="I990" s="24"/>
      <c r="J990" s="24"/>
      <c r="K990" s="20"/>
      <c r="L990" s="20"/>
      <c r="M990" s="78"/>
      <c r="N990" s="24"/>
      <c r="O990" s="24"/>
      <c r="P990" s="24"/>
      <c r="Q990" s="24"/>
    </row>
    <row r="991" spans="2:17" x14ac:dyDescent="0.25">
      <c r="B991" s="24"/>
      <c r="C991" s="25"/>
      <c r="D991" s="19"/>
      <c r="E991" s="19"/>
      <c r="F991" s="19"/>
      <c r="G991" s="24"/>
      <c r="H991" s="24"/>
      <c r="I991" s="24"/>
      <c r="J991" s="24"/>
      <c r="K991" s="20"/>
      <c r="L991" s="20"/>
      <c r="M991" s="78"/>
      <c r="N991" s="24"/>
      <c r="O991" s="24"/>
      <c r="P991" s="24"/>
      <c r="Q991" s="24"/>
    </row>
    <row r="992" spans="2:17" x14ac:dyDescent="0.25">
      <c r="B992" s="24"/>
      <c r="C992" s="25"/>
      <c r="D992" s="19"/>
      <c r="E992" s="19"/>
      <c r="F992" s="19"/>
      <c r="G992" s="24"/>
      <c r="H992" s="24"/>
      <c r="I992" s="24"/>
      <c r="J992" s="24"/>
      <c r="K992" s="20"/>
      <c r="L992" s="20"/>
      <c r="M992" s="78"/>
      <c r="N992" s="24"/>
      <c r="O992" s="24"/>
      <c r="P992" s="24"/>
      <c r="Q992" s="24"/>
    </row>
    <row r="993" spans="2:17" x14ac:dyDescent="0.25">
      <c r="B993" s="24"/>
      <c r="C993" s="25"/>
      <c r="D993" s="19"/>
      <c r="E993" s="19"/>
      <c r="F993" s="19"/>
      <c r="G993" s="24"/>
      <c r="H993" s="24"/>
      <c r="I993" s="24"/>
      <c r="J993" s="24"/>
      <c r="K993" s="20"/>
      <c r="L993" s="20"/>
      <c r="M993" s="78"/>
      <c r="N993" s="24"/>
      <c r="O993" s="24"/>
      <c r="P993" s="24"/>
      <c r="Q993" s="24"/>
    </row>
    <row r="994" spans="2:17" x14ac:dyDescent="0.25">
      <c r="B994" s="24"/>
      <c r="C994" s="25"/>
      <c r="D994" s="19"/>
      <c r="E994" s="19"/>
      <c r="F994" s="19"/>
      <c r="G994" s="24"/>
      <c r="H994" s="24"/>
      <c r="I994" s="24"/>
      <c r="J994" s="24"/>
      <c r="K994" s="20"/>
      <c r="L994" s="20"/>
      <c r="M994" s="78"/>
      <c r="N994" s="24"/>
      <c r="O994" s="24"/>
      <c r="P994" s="24"/>
      <c r="Q994" s="24"/>
    </row>
    <row r="995" spans="2:17" x14ac:dyDescent="0.25">
      <c r="B995" s="24"/>
      <c r="C995" s="25"/>
      <c r="D995" s="19"/>
      <c r="E995" s="19"/>
      <c r="F995" s="19"/>
      <c r="G995" s="24"/>
      <c r="H995" s="24"/>
      <c r="I995" s="24"/>
      <c r="J995" s="24"/>
      <c r="K995" s="20"/>
      <c r="L995" s="20"/>
      <c r="M995" s="78"/>
      <c r="N995" s="24"/>
      <c r="O995" s="24"/>
      <c r="P995" s="24"/>
      <c r="Q995" s="24"/>
    </row>
    <row r="996" spans="2:17" x14ac:dyDescent="0.25">
      <c r="B996" s="24"/>
      <c r="C996" s="25"/>
      <c r="D996" s="19"/>
      <c r="E996" s="19"/>
      <c r="F996" s="19"/>
      <c r="G996" s="24"/>
      <c r="H996" s="24"/>
      <c r="I996" s="24"/>
      <c r="J996" s="24"/>
      <c r="K996" s="20"/>
      <c r="L996" s="20"/>
      <c r="M996" s="78"/>
      <c r="N996" s="24"/>
      <c r="O996" s="24"/>
      <c r="P996" s="24"/>
      <c r="Q996" s="24"/>
    </row>
    <row r="997" spans="2:17" x14ac:dyDescent="0.25">
      <c r="B997" s="24"/>
      <c r="C997" s="25"/>
      <c r="D997" s="19"/>
      <c r="E997" s="19"/>
      <c r="F997" s="19"/>
      <c r="G997" s="24"/>
      <c r="H997" s="24"/>
      <c r="I997" s="24"/>
      <c r="J997" s="24"/>
      <c r="K997" s="20"/>
      <c r="L997" s="20"/>
      <c r="M997" s="78"/>
      <c r="N997" s="24"/>
      <c r="O997" s="24"/>
      <c r="P997" s="24"/>
      <c r="Q997" s="24"/>
    </row>
    <row r="998" spans="2:17" x14ac:dyDescent="0.25">
      <c r="B998" s="24"/>
      <c r="C998" s="25"/>
      <c r="D998" s="19"/>
      <c r="E998" s="19"/>
      <c r="F998" s="19"/>
      <c r="G998" s="24"/>
      <c r="H998" s="24"/>
      <c r="I998" s="24"/>
      <c r="J998" s="24"/>
      <c r="K998" s="20"/>
      <c r="L998" s="20"/>
      <c r="M998" s="78"/>
      <c r="N998" s="24"/>
      <c r="O998" s="24"/>
      <c r="P998" s="24"/>
      <c r="Q998" s="24"/>
    </row>
    <row r="999" spans="2:17" x14ac:dyDescent="0.25">
      <c r="B999" s="24"/>
      <c r="C999" s="25"/>
      <c r="D999" s="19"/>
      <c r="E999" s="19"/>
      <c r="F999" s="19"/>
      <c r="G999" s="24"/>
      <c r="H999" s="24"/>
      <c r="I999" s="24"/>
      <c r="J999" s="24"/>
      <c r="K999" s="20"/>
      <c r="L999" s="20"/>
      <c r="M999" s="78"/>
      <c r="N999" s="24"/>
      <c r="O999" s="24"/>
      <c r="P999" s="24"/>
      <c r="Q999" s="24"/>
    </row>
    <row r="1000" spans="2:17" x14ac:dyDescent="0.25">
      <c r="B1000" s="24"/>
      <c r="C1000" s="25"/>
      <c r="D1000" s="19"/>
      <c r="E1000" s="19"/>
      <c r="F1000" s="19"/>
      <c r="G1000" s="24"/>
      <c r="H1000" s="24"/>
      <c r="I1000" s="24"/>
      <c r="J1000" s="24"/>
      <c r="K1000" s="20"/>
      <c r="L1000" s="20"/>
      <c r="M1000" s="78"/>
      <c r="N1000" s="24"/>
      <c r="O1000" s="24"/>
      <c r="P1000" s="24"/>
      <c r="Q1000" s="24"/>
    </row>
    <row r="1001" spans="2:17" x14ac:dyDescent="0.25">
      <c r="B1001" s="24"/>
      <c r="C1001" s="25"/>
      <c r="D1001" s="19"/>
      <c r="E1001" s="19"/>
      <c r="F1001" s="19"/>
      <c r="G1001" s="24"/>
      <c r="H1001" s="24"/>
      <c r="I1001" s="24"/>
      <c r="J1001" s="24"/>
      <c r="K1001" s="20"/>
      <c r="L1001" s="20"/>
      <c r="M1001" s="78"/>
      <c r="N1001" s="24"/>
      <c r="O1001" s="24"/>
      <c r="P1001" s="24"/>
      <c r="Q1001" s="24"/>
    </row>
    <row r="1002" spans="2:17" x14ac:dyDescent="0.25">
      <c r="B1002" s="24"/>
      <c r="C1002" s="25"/>
      <c r="D1002" s="19"/>
      <c r="E1002" s="19"/>
      <c r="F1002" s="19"/>
      <c r="G1002" s="24"/>
      <c r="H1002" s="24"/>
      <c r="I1002" s="24"/>
      <c r="J1002" s="24"/>
      <c r="K1002" s="20"/>
      <c r="L1002" s="20"/>
      <c r="M1002" s="78"/>
      <c r="N1002" s="24"/>
      <c r="O1002" s="24"/>
      <c r="P1002" s="24"/>
      <c r="Q1002" s="24"/>
    </row>
    <row r="1003" spans="2:17" x14ac:dyDescent="0.25">
      <c r="B1003" s="24"/>
      <c r="C1003" s="25"/>
      <c r="D1003" s="19"/>
      <c r="E1003" s="19"/>
      <c r="F1003" s="19"/>
      <c r="G1003" s="24"/>
      <c r="H1003" s="24"/>
      <c r="I1003" s="24"/>
      <c r="J1003" s="24"/>
      <c r="K1003" s="20"/>
      <c r="L1003" s="20"/>
      <c r="M1003" s="78"/>
      <c r="N1003" s="24"/>
      <c r="O1003" s="24"/>
      <c r="P1003" s="24"/>
      <c r="Q1003" s="24"/>
    </row>
    <row r="1004" spans="2:17" x14ac:dyDescent="0.25">
      <c r="B1004" s="24"/>
      <c r="C1004" s="25"/>
      <c r="D1004" s="19"/>
      <c r="E1004" s="19"/>
      <c r="F1004" s="19"/>
      <c r="G1004" s="24"/>
      <c r="H1004" s="24"/>
      <c r="I1004" s="24"/>
      <c r="J1004" s="24"/>
      <c r="K1004" s="20"/>
      <c r="L1004" s="20"/>
      <c r="M1004" s="78"/>
      <c r="N1004" s="24"/>
      <c r="O1004" s="24"/>
      <c r="P1004" s="24"/>
      <c r="Q1004" s="24"/>
    </row>
    <row r="1005" spans="2:17" x14ac:dyDescent="0.25">
      <c r="B1005" s="24"/>
      <c r="C1005" s="25"/>
      <c r="D1005" s="19"/>
      <c r="E1005" s="19"/>
      <c r="F1005" s="19"/>
      <c r="G1005" s="24"/>
      <c r="H1005" s="24"/>
      <c r="I1005" s="24"/>
      <c r="J1005" s="24"/>
      <c r="K1005" s="20"/>
      <c r="L1005" s="20"/>
      <c r="M1005" s="78"/>
      <c r="N1005" s="24"/>
      <c r="O1005" s="24"/>
      <c r="P1005" s="24"/>
      <c r="Q1005" s="24"/>
    </row>
    <row r="1006" spans="2:17" x14ac:dyDescent="0.25">
      <c r="B1006" s="24"/>
      <c r="C1006" s="25"/>
      <c r="D1006" s="19"/>
      <c r="E1006" s="19"/>
      <c r="F1006" s="19"/>
      <c r="G1006" s="24"/>
      <c r="H1006" s="24"/>
      <c r="I1006" s="24"/>
      <c r="J1006" s="24"/>
      <c r="K1006" s="20"/>
      <c r="L1006" s="20"/>
      <c r="M1006" s="78"/>
      <c r="N1006" s="24"/>
      <c r="O1006" s="24"/>
      <c r="P1006" s="24"/>
      <c r="Q1006" s="24"/>
    </row>
    <row r="1007" spans="2:17" x14ac:dyDescent="0.25">
      <c r="B1007" s="24"/>
      <c r="C1007" s="25"/>
      <c r="D1007" s="19"/>
      <c r="E1007" s="19"/>
      <c r="F1007" s="19"/>
      <c r="G1007" s="24"/>
      <c r="H1007" s="24"/>
      <c r="I1007" s="24"/>
      <c r="J1007" s="24"/>
      <c r="K1007" s="20"/>
      <c r="L1007" s="20"/>
      <c r="M1007" s="78"/>
      <c r="N1007" s="24"/>
      <c r="O1007" s="24"/>
      <c r="P1007" s="24"/>
      <c r="Q1007" s="24"/>
    </row>
    <row r="1008" spans="2:17" x14ac:dyDescent="0.25">
      <c r="B1008" s="24"/>
      <c r="C1008" s="25"/>
      <c r="D1008" s="19"/>
      <c r="E1008" s="19"/>
      <c r="F1008" s="19"/>
      <c r="G1008" s="24"/>
      <c r="H1008" s="24"/>
      <c r="I1008" s="24"/>
      <c r="J1008" s="24"/>
      <c r="K1008" s="20"/>
      <c r="L1008" s="20"/>
      <c r="M1008" s="78"/>
      <c r="N1008" s="24"/>
      <c r="O1008" s="24"/>
      <c r="P1008" s="24"/>
      <c r="Q1008" s="24"/>
    </row>
    <row r="1009" spans="2:17" x14ac:dyDescent="0.25">
      <c r="B1009" s="24"/>
      <c r="C1009" s="25"/>
      <c r="D1009" s="19"/>
      <c r="E1009" s="19"/>
      <c r="F1009" s="19"/>
      <c r="G1009" s="24"/>
      <c r="H1009" s="24"/>
      <c r="I1009" s="24"/>
      <c r="J1009" s="24"/>
      <c r="K1009" s="20"/>
      <c r="L1009" s="20"/>
      <c r="M1009" s="78"/>
      <c r="N1009" s="24"/>
      <c r="O1009" s="24"/>
      <c r="P1009" s="24"/>
      <c r="Q1009" s="24"/>
    </row>
    <row r="1010" spans="2:17" x14ac:dyDescent="0.25">
      <c r="B1010" s="24"/>
      <c r="C1010" s="25"/>
      <c r="D1010" s="19"/>
      <c r="E1010" s="19"/>
      <c r="F1010" s="19"/>
      <c r="G1010" s="24"/>
      <c r="H1010" s="24"/>
      <c r="I1010" s="24"/>
      <c r="J1010" s="24"/>
      <c r="K1010" s="20"/>
      <c r="L1010" s="20"/>
      <c r="M1010" s="78"/>
      <c r="N1010" s="24"/>
      <c r="O1010" s="24"/>
      <c r="P1010" s="24"/>
      <c r="Q1010" s="24"/>
    </row>
    <row r="1011" spans="2:17" x14ac:dyDescent="0.25">
      <c r="B1011" s="24"/>
      <c r="C1011" s="25"/>
      <c r="D1011" s="19"/>
      <c r="E1011" s="19"/>
      <c r="F1011" s="19"/>
      <c r="G1011" s="24"/>
      <c r="H1011" s="24"/>
      <c r="I1011" s="24"/>
      <c r="J1011" s="24"/>
      <c r="K1011" s="20"/>
      <c r="L1011" s="20"/>
      <c r="M1011" s="78"/>
      <c r="N1011" s="24"/>
      <c r="O1011" s="24"/>
      <c r="P1011" s="24"/>
      <c r="Q1011" s="24"/>
    </row>
    <row r="1012" spans="2:17" x14ac:dyDescent="0.25">
      <c r="B1012" s="24"/>
      <c r="C1012" s="25"/>
      <c r="D1012" s="19"/>
      <c r="E1012" s="19"/>
      <c r="F1012" s="19"/>
      <c r="G1012" s="24"/>
      <c r="H1012" s="24"/>
      <c r="I1012" s="24"/>
      <c r="J1012" s="24"/>
      <c r="K1012" s="20"/>
      <c r="L1012" s="20"/>
      <c r="M1012" s="78"/>
      <c r="N1012" s="24"/>
      <c r="O1012" s="24"/>
      <c r="P1012" s="24"/>
      <c r="Q1012" s="24"/>
    </row>
    <row r="1013" spans="2:17" x14ac:dyDescent="0.25">
      <c r="B1013" s="24"/>
      <c r="C1013" s="25"/>
      <c r="D1013" s="19"/>
      <c r="E1013" s="19"/>
      <c r="F1013" s="19"/>
      <c r="G1013" s="24"/>
      <c r="H1013" s="24"/>
      <c r="I1013" s="24"/>
      <c r="J1013" s="24"/>
      <c r="K1013" s="20"/>
      <c r="L1013" s="20"/>
      <c r="M1013" s="78"/>
      <c r="N1013" s="24"/>
      <c r="O1013" s="24"/>
      <c r="P1013" s="24"/>
      <c r="Q1013" s="24"/>
    </row>
    <row r="1014" spans="2:17" x14ac:dyDescent="0.25">
      <c r="B1014" s="24"/>
      <c r="C1014" s="25"/>
      <c r="D1014" s="19"/>
      <c r="E1014" s="19"/>
      <c r="F1014" s="19"/>
      <c r="G1014" s="24"/>
      <c r="H1014" s="24"/>
      <c r="I1014" s="24"/>
      <c r="J1014" s="24"/>
      <c r="K1014" s="20"/>
      <c r="L1014" s="20"/>
      <c r="M1014" s="78"/>
      <c r="N1014" s="24"/>
      <c r="O1014" s="24"/>
      <c r="P1014" s="24"/>
      <c r="Q1014" s="24"/>
    </row>
    <row r="1015" spans="2:17" x14ac:dyDescent="0.25">
      <c r="B1015" s="24"/>
      <c r="C1015" s="25"/>
      <c r="D1015" s="19"/>
      <c r="E1015" s="19"/>
      <c r="F1015" s="19"/>
      <c r="G1015" s="24"/>
      <c r="H1015" s="24"/>
      <c r="I1015" s="24"/>
      <c r="J1015" s="24"/>
      <c r="K1015" s="20"/>
      <c r="L1015" s="20"/>
      <c r="M1015" s="78"/>
      <c r="N1015" s="24"/>
      <c r="O1015" s="24"/>
      <c r="P1015" s="24"/>
      <c r="Q1015" s="24"/>
    </row>
    <row r="1016" spans="2:17" x14ac:dyDescent="0.25">
      <c r="B1016" s="24"/>
      <c r="C1016" s="25"/>
      <c r="D1016" s="19"/>
      <c r="E1016" s="19"/>
      <c r="F1016" s="19"/>
      <c r="G1016" s="24"/>
      <c r="H1016" s="24"/>
      <c r="I1016" s="24"/>
      <c r="J1016" s="24"/>
      <c r="K1016" s="20"/>
      <c r="L1016" s="20"/>
      <c r="M1016" s="78"/>
      <c r="N1016" s="24"/>
      <c r="O1016" s="24"/>
      <c r="P1016" s="24"/>
      <c r="Q1016" s="24"/>
    </row>
    <row r="1017" spans="2:17" x14ac:dyDescent="0.25">
      <c r="B1017" s="24"/>
      <c r="C1017" s="25"/>
      <c r="D1017" s="19"/>
      <c r="E1017" s="19"/>
      <c r="F1017" s="19"/>
      <c r="G1017" s="24"/>
      <c r="H1017" s="24"/>
      <c r="I1017" s="24"/>
      <c r="J1017" s="24"/>
      <c r="K1017" s="20"/>
      <c r="L1017" s="20"/>
      <c r="M1017" s="78"/>
      <c r="N1017" s="24"/>
      <c r="O1017" s="24"/>
      <c r="P1017" s="24"/>
      <c r="Q1017" s="24"/>
    </row>
    <row r="1018" spans="2:17" x14ac:dyDescent="0.25">
      <c r="B1018" s="24"/>
      <c r="C1018" s="25"/>
      <c r="D1018" s="19"/>
      <c r="E1018" s="19"/>
      <c r="F1018" s="19"/>
      <c r="G1018" s="24"/>
      <c r="H1018" s="24"/>
      <c r="I1018" s="24"/>
      <c r="J1018" s="24"/>
      <c r="K1018" s="20"/>
      <c r="L1018" s="20"/>
      <c r="M1018" s="78"/>
      <c r="N1018" s="24"/>
      <c r="O1018" s="24"/>
      <c r="P1018" s="24"/>
      <c r="Q1018" s="24"/>
    </row>
    <row r="1019" spans="2:17" x14ac:dyDescent="0.25">
      <c r="B1019" s="24"/>
      <c r="C1019" s="25"/>
      <c r="D1019" s="19"/>
      <c r="E1019" s="19"/>
      <c r="F1019" s="19"/>
      <c r="G1019" s="24"/>
      <c r="H1019" s="24"/>
      <c r="I1019" s="24"/>
      <c r="J1019" s="24"/>
      <c r="K1019" s="20"/>
      <c r="L1019" s="20"/>
      <c r="M1019" s="78"/>
      <c r="N1019" s="24"/>
      <c r="O1019" s="24"/>
      <c r="P1019" s="24"/>
      <c r="Q1019" s="24"/>
    </row>
    <row r="1020" spans="2:17" x14ac:dyDescent="0.25">
      <c r="B1020" s="24"/>
      <c r="C1020" s="25"/>
      <c r="D1020" s="19"/>
      <c r="E1020" s="19"/>
      <c r="F1020" s="19"/>
      <c r="G1020" s="24"/>
      <c r="H1020" s="24"/>
      <c r="I1020" s="24"/>
      <c r="J1020" s="24"/>
      <c r="K1020" s="20"/>
      <c r="L1020" s="20"/>
      <c r="M1020" s="78"/>
      <c r="N1020" s="24"/>
      <c r="O1020" s="24"/>
      <c r="P1020" s="24"/>
      <c r="Q1020" s="24"/>
    </row>
    <row r="1021" spans="2:17" x14ac:dyDescent="0.25">
      <c r="B1021" s="24"/>
      <c r="C1021" s="25"/>
      <c r="D1021" s="19"/>
      <c r="E1021" s="19"/>
      <c r="F1021" s="19"/>
      <c r="G1021" s="24"/>
      <c r="H1021" s="24"/>
      <c r="I1021" s="24"/>
      <c r="J1021" s="24"/>
      <c r="K1021" s="20"/>
      <c r="L1021" s="20"/>
      <c r="M1021" s="78"/>
      <c r="N1021" s="24"/>
      <c r="O1021" s="24"/>
      <c r="P1021" s="24"/>
      <c r="Q1021" s="24"/>
    </row>
    <row r="1022" spans="2:17" x14ac:dyDescent="0.25">
      <c r="B1022" s="24"/>
      <c r="C1022" s="25"/>
      <c r="D1022" s="19"/>
      <c r="E1022" s="19"/>
      <c r="F1022" s="19"/>
      <c r="G1022" s="24"/>
      <c r="H1022" s="24"/>
      <c r="I1022" s="24"/>
      <c r="J1022" s="24"/>
      <c r="K1022" s="20"/>
      <c r="L1022" s="20"/>
      <c r="M1022" s="78"/>
      <c r="N1022" s="24"/>
      <c r="O1022" s="24"/>
      <c r="P1022" s="24"/>
      <c r="Q1022" s="24"/>
    </row>
    <row r="1023" spans="2:17" x14ac:dyDescent="0.25">
      <c r="B1023" s="24"/>
      <c r="C1023" s="25"/>
      <c r="D1023" s="19"/>
      <c r="E1023" s="19"/>
      <c r="F1023" s="19"/>
      <c r="G1023" s="24"/>
      <c r="H1023" s="24"/>
      <c r="I1023" s="24"/>
      <c r="J1023" s="24"/>
      <c r="K1023" s="20"/>
      <c r="L1023" s="20"/>
      <c r="M1023" s="78"/>
      <c r="N1023" s="24"/>
      <c r="O1023" s="24"/>
      <c r="P1023" s="24"/>
      <c r="Q1023" s="24"/>
    </row>
    <row r="1024" spans="2:17" x14ac:dyDescent="0.25">
      <c r="B1024" s="24"/>
      <c r="C1024" s="25"/>
      <c r="D1024" s="19"/>
      <c r="E1024" s="19"/>
      <c r="F1024" s="19"/>
      <c r="G1024" s="24"/>
      <c r="H1024" s="24"/>
      <c r="I1024" s="24"/>
      <c r="J1024" s="24"/>
      <c r="K1024" s="20"/>
      <c r="L1024" s="20"/>
      <c r="M1024" s="78"/>
      <c r="N1024" s="24"/>
      <c r="O1024" s="24"/>
      <c r="P1024" s="24"/>
      <c r="Q1024" s="24"/>
    </row>
    <row r="1025" spans="2:17" x14ac:dyDescent="0.25">
      <c r="B1025" s="24"/>
      <c r="C1025" s="25"/>
      <c r="D1025" s="19"/>
      <c r="E1025" s="19"/>
      <c r="F1025" s="19"/>
      <c r="G1025" s="24"/>
      <c r="H1025" s="24"/>
      <c r="I1025" s="24"/>
      <c r="J1025" s="24"/>
      <c r="K1025" s="20"/>
      <c r="L1025" s="20"/>
      <c r="M1025" s="78"/>
      <c r="N1025" s="24"/>
      <c r="O1025" s="24"/>
      <c r="P1025" s="24"/>
      <c r="Q1025" s="24"/>
    </row>
    <row r="1026" spans="2:17" x14ac:dyDescent="0.25">
      <c r="B1026" s="24"/>
      <c r="C1026" s="25"/>
      <c r="D1026" s="19"/>
      <c r="E1026" s="19"/>
      <c r="F1026" s="19"/>
      <c r="G1026" s="24"/>
      <c r="H1026" s="24"/>
      <c r="I1026" s="24"/>
      <c r="J1026" s="24"/>
      <c r="K1026" s="20"/>
      <c r="L1026" s="20"/>
      <c r="M1026" s="78"/>
      <c r="N1026" s="24"/>
      <c r="O1026" s="24"/>
      <c r="P1026" s="24"/>
      <c r="Q1026" s="24"/>
    </row>
    <row r="1027" spans="2:17" x14ac:dyDescent="0.25">
      <c r="B1027" s="24"/>
      <c r="C1027" s="25"/>
      <c r="D1027" s="19"/>
      <c r="E1027" s="19"/>
      <c r="F1027" s="19"/>
      <c r="G1027" s="24"/>
      <c r="H1027" s="24"/>
      <c r="I1027" s="24"/>
      <c r="J1027" s="24"/>
      <c r="K1027" s="20"/>
      <c r="L1027" s="20"/>
      <c r="M1027" s="78"/>
      <c r="N1027" s="24"/>
      <c r="O1027" s="24"/>
      <c r="P1027" s="24"/>
      <c r="Q1027" s="24"/>
    </row>
    <row r="1028" spans="2:17" x14ac:dyDescent="0.25">
      <c r="B1028" s="24"/>
      <c r="C1028" s="25"/>
      <c r="D1028" s="19"/>
      <c r="E1028" s="19"/>
      <c r="F1028" s="19"/>
      <c r="G1028" s="24"/>
      <c r="H1028" s="24"/>
      <c r="I1028" s="24"/>
      <c r="J1028" s="24"/>
      <c r="K1028" s="20"/>
      <c r="L1028" s="20"/>
      <c r="M1028" s="78"/>
      <c r="N1028" s="24"/>
      <c r="O1028" s="24"/>
      <c r="P1028" s="24"/>
      <c r="Q1028" s="24"/>
    </row>
    <row r="1029" spans="2:17" x14ac:dyDescent="0.25">
      <c r="B1029" s="24"/>
      <c r="C1029" s="25"/>
      <c r="D1029" s="19"/>
      <c r="E1029" s="19"/>
      <c r="F1029" s="19"/>
      <c r="G1029" s="24"/>
      <c r="H1029" s="24"/>
      <c r="I1029" s="24"/>
      <c r="J1029" s="24"/>
      <c r="K1029" s="20"/>
      <c r="L1029" s="20"/>
      <c r="M1029" s="78"/>
      <c r="N1029" s="24"/>
      <c r="O1029" s="24"/>
      <c r="P1029" s="24"/>
      <c r="Q1029" s="24"/>
    </row>
    <row r="1030" spans="2:17" x14ac:dyDescent="0.25">
      <c r="B1030" s="24"/>
      <c r="C1030" s="25"/>
      <c r="D1030" s="19"/>
      <c r="E1030" s="19"/>
      <c r="F1030" s="19"/>
      <c r="G1030" s="24"/>
      <c r="H1030" s="24"/>
      <c r="I1030" s="24"/>
      <c r="J1030" s="24"/>
      <c r="K1030" s="20"/>
      <c r="L1030" s="20"/>
      <c r="M1030" s="78"/>
      <c r="N1030" s="24"/>
      <c r="O1030" s="24"/>
      <c r="P1030" s="24"/>
      <c r="Q1030" s="24"/>
    </row>
    <row r="1031" spans="2:17" x14ac:dyDescent="0.25">
      <c r="B1031" s="24"/>
      <c r="C1031" s="25"/>
      <c r="D1031" s="19"/>
      <c r="E1031" s="19"/>
      <c r="F1031" s="19"/>
      <c r="G1031" s="24"/>
      <c r="H1031" s="24"/>
      <c r="I1031" s="24"/>
      <c r="J1031" s="24"/>
      <c r="K1031" s="20"/>
      <c r="L1031" s="20"/>
      <c r="M1031" s="78"/>
      <c r="N1031" s="24"/>
      <c r="O1031" s="24"/>
      <c r="P1031" s="24"/>
      <c r="Q1031" s="24"/>
    </row>
    <row r="1032" spans="2:17" x14ac:dyDescent="0.25">
      <c r="B1032" s="24"/>
      <c r="C1032" s="25"/>
      <c r="D1032" s="19"/>
      <c r="E1032" s="19"/>
      <c r="F1032" s="19"/>
      <c r="G1032" s="24"/>
      <c r="H1032" s="24"/>
      <c r="I1032" s="24"/>
      <c r="J1032" s="24"/>
      <c r="K1032" s="20"/>
      <c r="L1032" s="20"/>
      <c r="M1032" s="78"/>
      <c r="N1032" s="24"/>
      <c r="O1032" s="24"/>
      <c r="P1032" s="24"/>
      <c r="Q1032" s="24"/>
    </row>
    <row r="1033" spans="2:17" x14ac:dyDescent="0.25">
      <c r="B1033" s="24"/>
      <c r="C1033" s="25"/>
      <c r="D1033" s="19"/>
      <c r="E1033" s="19"/>
      <c r="F1033" s="19"/>
      <c r="G1033" s="24"/>
      <c r="H1033" s="24"/>
      <c r="I1033" s="24"/>
      <c r="J1033" s="24"/>
      <c r="K1033" s="20"/>
      <c r="L1033" s="20"/>
      <c r="M1033" s="78"/>
      <c r="N1033" s="24"/>
      <c r="O1033" s="24"/>
      <c r="P1033" s="24"/>
      <c r="Q1033" s="24"/>
    </row>
    <row r="1034" spans="2:17" x14ac:dyDescent="0.25">
      <c r="B1034" s="24"/>
      <c r="C1034" s="25"/>
      <c r="D1034" s="19"/>
      <c r="E1034" s="19"/>
      <c r="F1034" s="19"/>
      <c r="G1034" s="24"/>
      <c r="H1034" s="24"/>
      <c r="I1034" s="24"/>
      <c r="J1034" s="24"/>
      <c r="K1034" s="20"/>
      <c r="L1034" s="20"/>
      <c r="M1034" s="78"/>
      <c r="N1034" s="24"/>
      <c r="O1034" s="24"/>
      <c r="P1034" s="24"/>
      <c r="Q1034" s="24"/>
    </row>
    <row r="1035" spans="2:17" x14ac:dyDescent="0.25">
      <c r="B1035" s="24"/>
      <c r="C1035" s="25"/>
      <c r="D1035" s="19"/>
      <c r="E1035" s="19"/>
      <c r="F1035" s="19"/>
      <c r="G1035" s="24"/>
      <c r="H1035" s="24"/>
      <c r="I1035" s="24"/>
      <c r="J1035" s="24"/>
      <c r="K1035" s="20"/>
      <c r="L1035" s="20"/>
      <c r="M1035" s="78"/>
      <c r="N1035" s="24"/>
      <c r="O1035" s="24"/>
      <c r="P1035" s="24"/>
      <c r="Q1035" s="24"/>
    </row>
    <row r="1036" spans="2:17" x14ac:dyDescent="0.25">
      <c r="B1036" s="24"/>
      <c r="C1036" s="25"/>
      <c r="D1036" s="19"/>
      <c r="E1036" s="19"/>
      <c r="F1036" s="19"/>
      <c r="G1036" s="24"/>
      <c r="H1036" s="24"/>
      <c r="I1036" s="24"/>
      <c r="J1036" s="24"/>
      <c r="K1036" s="20"/>
      <c r="L1036" s="20"/>
      <c r="M1036" s="78"/>
      <c r="N1036" s="24"/>
      <c r="O1036" s="24"/>
      <c r="P1036" s="24"/>
      <c r="Q1036" s="24"/>
    </row>
    <row r="1037" spans="2:17" x14ac:dyDescent="0.25">
      <c r="B1037" s="24"/>
      <c r="C1037" s="25"/>
      <c r="D1037" s="19"/>
      <c r="E1037" s="19"/>
      <c r="F1037" s="19"/>
      <c r="G1037" s="24"/>
      <c r="H1037" s="24"/>
      <c r="I1037" s="24"/>
      <c r="J1037" s="24"/>
      <c r="K1037" s="20"/>
      <c r="L1037" s="20"/>
      <c r="M1037" s="78"/>
      <c r="N1037" s="24"/>
      <c r="O1037" s="24"/>
      <c r="P1037" s="24"/>
      <c r="Q1037" s="24"/>
    </row>
    <row r="1038" spans="2:17" x14ac:dyDescent="0.25">
      <c r="B1038" s="24"/>
      <c r="C1038" s="25"/>
      <c r="D1038" s="19"/>
      <c r="E1038" s="19"/>
      <c r="F1038" s="19"/>
      <c r="G1038" s="24"/>
      <c r="H1038" s="24"/>
      <c r="I1038" s="24"/>
      <c r="J1038" s="24"/>
      <c r="K1038" s="20"/>
      <c r="L1038" s="20"/>
      <c r="M1038" s="78"/>
      <c r="N1038" s="24"/>
      <c r="O1038" s="24"/>
      <c r="P1038" s="24"/>
      <c r="Q1038" s="24"/>
    </row>
    <row r="1039" spans="2:17" x14ac:dyDescent="0.25">
      <c r="B1039" s="24"/>
      <c r="C1039" s="25"/>
      <c r="D1039" s="19"/>
      <c r="E1039" s="19"/>
      <c r="F1039" s="19"/>
      <c r="G1039" s="24"/>
      <c r="H1039" s="24"/>
      <c r="I1039" s="24"/>
      <c r="J1039" s="24"/>
      <c r="K1039" s="20"/>
      <c r="L1039" s="20"/>
      <c r="M1039" s="78"/>
      <c r="N1039" s="24"/>
      <c r="O1039" s="24"/>
      <c r="P1039" s="24"/>
      <c r="Q1039" s="24"/>
    </row>
    <row r="1040" spans="2:17" x14ac:dyDescent="0.25">
      <c r="B1040" s="24"/>
      <c r="C1040" s="25"/>
      <c r="D1040" s="19"/>
      <c r="E1040" s="19"/>
      <c r="F1040" s="19"/>
      <c r="G1040" s="24"/>
      <c r="H1040" s="24"/>
      <c r="I1040" s="24"/>
      <c r="J1040" s="24"/>
      <c r="K1040" s="20"/>
      <c r="L1040" s="20"/>
      <c r="M1040" s="78"/>
      <c r="N1040" s="24"/>
      <c r="O1040" s="24"/>
      <c r="P1040" s="24"/>
      <c r="Q1040" s="24"/>
    </row>
    <row r="1041" spans="2:17" x14ac:dyDescent="0.25">
      <c r="B1041" s="24"/>
      <c r="C1041" s="25"/>
      <c r="D1041" s="19"/>
      <c r="E1041" s="19"/>
      <c r="F1041" s="19"/>
      <c r="G1041" s="24"/>
      <c r="H1041" s="24"/>
      <c r="I1041" s="24"/>
      <c r="J1041" s="24"/>
      <c r="K1041" s="20"/>
      <c r="L1041" s="20"/>
      <c r="M1041" s="78"/>
      <c r="N1041" s="24"/>
      <c r="O1041" s="24"/>
      <c r="P1041" s="24"/>
      <c r="Q1041" s="24"/>
    </row>
    <row r="1042" spans="2:17" x14ac:dyDescent="0.25">
      <c r="B1042" s="24"/>
      <c r="C1042" s="25"/>
      <c r="D1042" s="19"/>
      <c r="E1042" s="19"/>
      <c r="F1042" s="19"/>
      <c r="G1042" s="24"/>
      <c r="H1042" s="24"/>
      <c r="I1042" s="24"/>
      <c r="J1042" s="24"/>
      <c r="K1042" s="20"/>
      <c r="L1042" s="20"/>
      <c r="M1042" s="78"/>
      <c r="N1042" s="24"/>
      <c r="O1042" s="24"/>
      <c r="P1042" s="24"/>
      <c r="Q1042" s="24"/>
    </row>
    <row r="1043" spans="2:17" x14ac:dyDescent="0.25">
      <c r="B1043" s="24"/>
      <c r="C1043" s="25"/>
      <c r="D1043" s="19"/>
      <c r="E1043" s="19"/>
      <c r="F1043" s="19"/>
      <c r="G1043" s="24"/>
      <c r="H1043" s="24"/>
      <c r="I1043" s="24"/>
      <c r="J1043" s="24"/>
      <c r="K1043" s="20"/>
      <c r="L1043" s="20"/>
      <c r="M1043" s="78"/>
      <c r="N1043" s="24"/>
      <c r="O1043" s="24"/>
      <c r="P1043" s="24"/>
      <c r="Q1043" s="24"/>
    </row>
    <row r="1044" spans="2:17" x14ac:dyDescent="0.25">
      <c r="B1044" s="24"/>
      <c r="C1044" s="25"/>
      <c r="D1044" s="19"/>
      <c r="E1044" s="19"/>
      <c r="F1044" s="19"/>
      <c r="G1044" s="24"/>
      <c r="H1044" s="24"/>
      <c r="I1044" s="24"/>
      <c r="J1044" s="24"/>
      <c r="K1044" s="20"/>
      <c r="L1044" s="20"/>
      <c r="M1044" s="78"/>
      <c r="N1044" s="24"/>
      <c r="O1044" s="24"/>
      <c r="P1044" s="24"/>
      <c r="Q1044" s="24"/>
    </row>
    <row r="1045" spans="2:17" x14ac:dyDescent="0.25">
      <c r="B1045" s="24"/>
      <c r="C1045" s="25"/>
      <c r="D1045" s="19"/>
      <c r="E1045" s="19"/>
      <c r="F1045" s="19"/>
      <c r="G1045" s="24"/>
      <c r="H1045" s="24"/>
      <c r="I1045" s="24"/>
      <c r="J1045" s="24"/>
      <c r="K1045" s="20"/>
      <c r="L1045" s="20"/>
      <c r="M1045" s="78"/>
      <c r="N1045" s="24"/>
      <c r="O1045" s="24"/>
      <c r="P1045" s="24"/>
      <c r="Q1045" s="24"/>
    </row>
    <row r="1046" spans="2:17" x14ac:dyDescent="0.25">
      <c r="B1046" s="24"/>
      <c r="C1046" s="25"/>
      <c r="D1046" s="19"/>
      <c r="E1046" s="19"/>
      <c r="F1046" s="19"/>
      <c r="G1046" s="24"/>
      <c r="H1046" s="24"/>
      <c r="I1046" s="24"/>
      <c r="J1046" s="24"/>
      <c r="K1046" s="20"/>
      <c r="L1046" s="20"/>
      <c r="M1046" s="78"/>
      <c r="N1046" s="24"/>
      <c r="O1046" s="24"/>
      <c r="P1046" s="24"/>
      <c r="Q1046" s="24"/>
    </row>
    <row r="1047" spans="2:17" x14ac:dyDescent="0.25">
      <c r="B1047" s="24"/>
      <c r="C1047" s="25"/>
      <c r="D1047" s="19"/>
      <c r="E1047" s="19"/>
      <c r="F1047" s="19"/>
      <c r="G1047" s="24"/>
      <c r="H1047" s="24"/>
      <c r="I1047" s="24"/>
      <c r="J1047" s="24"/>
      <c r="K1047" s="20"/>
      <c r="L1047" s="20"/>
      <c r="M1047" s="78"/>
      <c r="N1047" s="24"/>
      <c r="O1047" s="24"/>
      <c r="P1047" s="24"/>
      <c r="Q1047" s="24"/>
    </row>
    <row r="1048" spans="2:17" x14ac:dyDescent="0.25">
      <c r="B1048" s="24"/>
      <c r="C1048" s="25"/>
      <c r="D1048" s="19"/>
      <c r="E1048" s="19"/>
      <c r="F1048" s="19"/>
      <c r="G1048" s="24"/>
      <c r="H1048" s="24"/>
      <c r="I1048" s="24"/>
      <c r="J1048" s="24"/>
      <c r="K1048" s="20"/>
      <c r="L1048" s="20"/>
      <c r="M1048" s="78"/>
      <c r="N1048" s="24"/>
      <c r="O1048" s="24"/>
      <c r="P1048" s="24"/>
      <c r="Q1048" s="24"/>
    </row>
    <row r="1049" spans="2:17" x14ac:dyDescent="0.25">
      <c r="B1049" s="24"/>
      <c r="C1049" s="25"/>
      <c r="D1049" s="19"/>
      <c r="E1049" s="19"/>
      <c r="F1049" s="19"/>
      <c r="G1049" s="24"/>
      <c r="H1049" s="24"/>
      <c r="I1049" s="24"/>
      <c r="J1049" s="24"/>
      <c r="K1049" s="20"/>
      <c r="L1049" s="20"/>
      <c r="M1049" s="78"/>
      <c r="N1049" s="24"/>
      <c r="O1049" s="24"/>
      <c r="P1049" s="24"/>
      <c r="Q1049" s="24"/>
    </row>
    <row r="1050" spans="2:17" x14ac:dyDescent="0.25">
      <c r="B1050" s="24"/>
      <c r="C1050" s="25"/>
      <c r="D1050" s="19"/>
      <c r="E1050" s="19"/>
      <c r="F1050" s="19"/>
      <c r="G1050" s="24"/>
      <c r="H1050" s="24"/>
      <c r="I1050" s="24"/>
      <c r="J1050" s="24"/>
      <c r="K1050" s="20"/>
      <c r="L1050" s="20"/>
      <c r="M1050" s="78"/>
      <c r="N1050" s="24"/>
      <c r="O1050" s="24"/>
      <c r="P1050" s="24"/>
      <c r="Q1050" s="24"/>
    </row>
    <row r="1051" spans="2:17" x14ac:dyDescent="0.25">
      <c r="B1051" s="24"/>
      <c r="C1051" s="25"/>
      <c r="D1051" s="19"/>
      <c r="E1051" s="19"/>
      <c r="F1051" s="19"/>
      <c r="G1051" s="24"/>
      <c r="H1051" s="24"/>
      <c r="I1051" s="24"/>
      <c r="J1051" s="24"/>
      <c r="K1051" s="20"/>
      <c r="L1051" s="20"/>
      <c r="M1051" s="78"/>
      <c r="N1051" s="24"/>
      <c r="O1051" s="24"/>
      <c r="P1051" s="24"/>
      <c r="Q1051" s="24"/>
    </row>
    <row r="1052" spans="2:17" x14ac:dyDescent="0.25">
      <c r="B1052" s="24"/>
      <c r="C1052" s="25"/>
      <c r="D1052" s="19"/>
      <c r="E1052" s="19"/>
      <c r="F1052" s="19"/>
      <c r="G1052" s="24"/>
      <c r="H1052" s="24"/>
      <c r="I1052" s="24"/>
      <c r="J1052" s="24"/>
      <c r="K1052" s="20"/>
      <c r="L1052" s="20"/>
      <c r="M1052" s="78"/>
      <c r="N1052" s="24"/>
      <c r="O1052" s="24"/>
      <c r="P1052" s="24"/>
      <c r="Q1052" s="24"/>
    </row>
    <row r="1053" spans="2:17" x14ac:dyDescent="0.25">
      <c r="B1053" s="24"/>
      <c r="C1053" s="25"/>
      <c r="D1053" s="19"/>
      <c r="E1053" s="19"/>
      <c r="F1053" s="19"/>
      <c r="G1053" s="24"/>
      <c r="H1053" s="24"/>
      <c r="I1053" s="24"/>
      <c r="J1053" s="24"/>
      <c r="K1053" s="20"/>
      <c r="L1053" s="20"/>
      <c r="M1053" s="78"/>
      <c r="N1053" s="24"/>
      <c r="O1053" s="24"/>
      <c r="P1053" s="24"/>
      <c r="Q1053" s="24"/>
    </row>
    <row r="1054" spans="2:17" x14ac:dyDescent="0.25">
      <c r="B1054" s="24"/>
      <c r="C1054" s="25"/>
      <c r="D1054" s="19"/>
      <c r="E1054" s="19"/>
      <c r="F1054" s="19"/>
      <c r="G1054" s="24"/>
      <c r="H1054" s="24"/>
      <c r="I1054" s="24"/>
      <c r="J1054" s="24"/>
      <c r="K1054" s="20"/>
      <c r="L1054" s="20"/>
      <c r="M1054" s="78"/>
      <c r="N1054" s="24"/>
      <c r="O1054" s="24"/>
      <c r="P1054" s="24"/>
      <c r="Q1054" s="24"/>
    </row>
    <row r="1055" spans="2:17" x14ac:dyDescent="0.25">
      <c r="B1055" s="24"/>
      <c r="C1055" s="25"/>
      <c r="D1055" s="19"/>
      <c r="E1055" s="19"/>
      <c r="F1055" s="19"/>
      <c r="G1055" s="24"/>
      <c r="H1055" s="24"/>
      <c r="I1055" s="24"/>
      <c r="J1055" s="24"/>
      <c r="K1055" s="20"/>
      <c r="L1055" s="20"/>
      <c r="M1055" s="78"/>
      <c r="N1055" s="24"/>
      <c r="O1055" s="24"/>
      <c r="P1055" s="24"/>
      <c r="Q1055" s="24"/>
    </row>
    <row r="1056" spans="2:17" x14ac:dyDescent="0.25">
      <c r="B1056" s="24"/>
      <c r="C1056" s="25"/>
      <c r="D1056" s="19"/>
      <c r="E1056" s="19"/>
      <c r="F1056" s="19"/>
      <c r="G1056" s="24"/>
      <c r="H1056" s="24"/>
      <c r="I1056" s="24"/>
      <c r="J1056" s="24"/>
      <c r="K1056" s="20"/>
      <c r="L1056" s="20"/>
      <c r="M1056" s="78"/>
      <c r="N1056" s="24"/>
      <c r="O1056" s="24"/>
      <c r="P1056" s="24"/>
      <c r="Q1056" s="24"/>
    </row>
    <row r="1057" spans="2:17" x14ac:dyDescent="0.25">
      <c r="B1057" s="24"/>
      <c r="C1057" s="25"/>
      <c r="D1057" s="19"/>
      <c r="E1057" s="19"/>
      <c r="F1057" s="19"/>
      <c r="G1057" s="24"/>
      <c r="H1057" s="24"/>
      <c r="I1057" s="24"/>
      <c r="J1057" s="24"/>
      <c r="K1057" s="20"/>
      <c r="L1057" s="20"/>
      <c r="M1057" s="78"/>
      <c r="N1057" s="24"/>
      <c r="O1057" s="24"/>
      <c r="P1057" s="24"/>
      <c r="Q1057" s="24"/>
    </row>
    <row r="1058" spans="2:17" x14ac:dyDescent="0.25">
      <c r="B1058" s="24"/>
      <c r="C1058" s="25"/>
      <c r="D1058" s="19"/>
      <c r="E1058" s="19"/>
      <c r="F1058" s="19"/>
      <c r="G1058" s="24"/>
      <c r="H1058" s="24"/>
      <c r="I1058" s="24"/>
      <c r="J1058" s="24"/>
      <c r="K1058" s="20"/>
      <c r="L1058" s="20"/>
      <c r="M1058" s="78"/>
      <c r="N1058" s="24"/>
      <c r="O1058" s="24"/>
      <c r="P1058" s="24"/>
      <c r="Q1058" s="24"/>
    </row>
    <row r="1059" spans="2:17" x14ac:dyDescent="0.25">
      <c r="B1059" s="24"/>
      <c r="C1059" s="25"/>
      <c r="D1059" s="19"/>
      <c r="E1059" s="19"/>
      <c r="F1059" s="19"/>
      <c r="G1059" s="24"/>
      <c r="H1059" s="24"/>
      <c r="I1059" s="24"/>
      <c r="J1059" s="24"/>
      <c r="K1059" s="20"/>
      <c r="L1059" s="20"/>
      <c r="M1059" s="78"/>
      <c r="N1059" s="24"/>
      <c r="O1059" s="24"/>
      <c r="P1059" s="24"/>
      <c r="Q1059" s="24"/>
    </row>
    <row r="1060" spans="2:17" x14ac:dyDescent="0.25">
      <c r="B1060" s="24"/>
      <c r="C1060" s="25"/>
      <c r="D1060" s="19"/>
      <c r="E1060" s="19"/>
      <c r="F1060" s="19"/>
      <c r="G1060" s="24"/>
      <c r="H1060" s="24"/>
      <c r="I1060" s="24"/>
      <c r="J1060" s="24"/>
      <c r="K1060" s="20"/>
      <c r="L1060" s="20"/>
      <c r="M1060" s="78"/>
      <c r="N1060" s="24"/>
      <c r="O1060" s="24"/>
      <c r="P1060" s="24"/>
      <c r="Q1060" s="24"/>
    </row>
    <row r="1061" spans="2:17" x14ac:dyDescent="0.25">
      <c r="B1061" s="24"/>
      <c r="C1061" s="25"/>
      <c r="D1061" s="19"/>
      <c r="E1061" s="19"/>
      <c r="F1061" s="19"/>
      <c r="G1061" s="24"/>
      <c r="H1061" s="24"/>
      <c r="I1061" s="24"/>
      <c r="J1061" s="24"/>
      <c r="K1061" s="20"/>
      <c r="L1061" s="20"/>
      <c r="M1061" s="78"/>
      <c r="N1061" s="24"/>
      <c r="O1061" s="24"/>
      <c r="P1061" s="24"/>
      <c r="Q1061" s="24"/>
    </row>
    <row r="1062" spans="2:17" x14ac:dyDescent="0.25">
      <c r="B1062" s="24"/>
      <c r="C1062" s="25"/>
      <c r="D1062" s="19"/>
      <c r="E1062" s="19"/>
      <c r="F1062" s="19"/>
      <c r="G1062" s="24"/>
      <c r="H1062" s="24"/>
      <c r="I1062" s="24"/>
      <c r="J1062" s="24"/>
      <c r="K1062" s="20"/>
      <c r="L1062" s="20"/>
      <c r="M1062" s="78"/>
      <c r="N1062" s="24"/>
      <c r="O1062" s="24"/>
      <c r="P1062" s="24"/>
      <c r="Q1062" s="24"/>
    </row>
    <row r="1063" spans="2:17" x14ac:dyDescent="0.25">
      <c r="B1063" s="24"/>
      <c r="C1063" s="25"/>
      <c r="D1063" s="19"/>
      <c r="E1063" s="19"/>
      <c r="F1063" s="19"/>
      <c r="G1063" s="24"/>
      <c r="H1063" s="24"/>
      <c r="I1063" s="24"/>
      <c r="J1063" s="24"/>
      <c r="K1063" s="20"/>
      <c r="L1063" s="20"/>
      <c r="M1063" s="78"/>
      <c r="N1063" s="24"/>
      <c r="O1063" s="24"/>
      <c r="P1063" s="24"/>
      <c r="Q1063" s="24"/>
    </row>
    <row r="1064" spans="2:17" x14ac:dyDescent="0.25">
      <c r="B1064" s="24"/>
      <c r="C1064" s="25"/>
      <c r="D1064" s="19"/>
      <c r="E1064" s="19"/>
      <c r="F1064" s="19"/>
      <c r="G1064" s="24"/>
      <c r="H1064" s="24"/>
      <c r="I1064" s="24"/>
      <c r="J1064" s="24"/>
      <c r="K1064" s="20"/>
      <c r="L1064" s="20"/>
      <c r="M1064" s="78"/>
      <c r="N1064" s="24"/>
      <c r="O1064" s="24"/>
      <c r="P1064" s="24"/>
      <c r="Q1064" s="24"/>
    </row>
    <row r="1065" spans="2:17" x14ac:dyDescent="0.25">
      <c r="B1065" s="24"/>
      <c r="C1065" s="25"/>
      <c r="D1065" s="19"/>
      <c r="E1065" s="19"/>
      <c r="F1065" s="19"/>
      <c r="G1065" s="24"/>
      <c r="H1065" s="24"/>
      <c r="I1065" s="24"/>
      <c r="J1065" s="24"/>
      <c r="K1065" s="20"/>
      <c r="L1065" s="20"/>
      <c r="M1065" s="78"/>
      <c r="N1065" s="24"/>
      <c r="O1065" s="24"/>
      <c r="P1065" s="24"/>
      <c r="Q1065" s="24"/>
    </row>
    <row r="1066" spans="2:17" x14ac:dyDescent="0.25">
      <c r="B1066" s="24"/>
      <c r="C1066" s="25"/>
      <c r="D1066" s="19"/>
      <c r="E1066" s="19"/>
      <c r="F1066" s="19"/>
      <c r="G1066" s="24"/>
      <c r="H1066" s="24"/>
      <c r="I1066" s="24"/>
      <c r="J1066" s="24"/>
      <c r="K1066" s="20"/>
      <c r="L1066" s="20"/>
      <c r="M1066" s="78"/>
      <c r="N1066" s="24"/>
      <c r="O1066" s="24"/>
      <c r="P1066" s="24"/>
      <c r="Q1066" s="24"/>
    </row>
    <row r="1067" spans="2:17" x14ac:dyDescent="0.25">
      <c r="B1067" s="24"/>
      <c r="C1067" s="25"/>
      <c r="D1067" s="19"/>
      <c r="E1067" s="19"/>
      <c r="F1067" s="19"/>
      <c r="G1067" s="24"/>
      <c r="H1067" s="24"/>
      <c r="I1067" s="24"/>
      <c r="J1067" s="24"/>
      <c r="K1067" s="20"/>
      <c r="L1067" s="20"/>
      <c r="M1067" s="78"/>
      <c r="N1067" s="24"/>
      <c r="O1067" s="24"/>
      <c r="P1067" s="24"/>
      <c r="Q1067" s="24"/>
    </row>
    <row r="1068" spans="2:17" x14ac:dyDescent="0.25">
      <c r="B1068" s="24"/>
      <c r="C1068" s="25"/>
      <c r="D1068" s="19"/>
      <c r="E1068" s="19"/>
      <c r="F1068" s="19"/>
      <c r="G1068" s="24"/>
      <c r="H1068" s="24"/>
      <c r="I1068" s="24"/>
      <c r="J1068" s="24"/>
      <c r="K1068" s="20"/>
      <c r="L1068" s="20"/>
      <c r="M1068" s="78"/>
      <c r="N1068" s="24"/>
      <c r="O1068" s="24"/>
      <c r="P1068" s="24"/>
      <c r="Q1068" s="24"/>
    </row>
    <row r="1069" spans="2:17" x14ac:dyDescent="0.25">
      <c r="B1069" s="24"/>
      <c r="C1069" s="25"/>
      <c r="D1069" s="19"/>
      <c r="E1069" s="19"/>
      <c r="F1069" s="19"/>
      <c r="G1069" s="24"/>
      <c r="H1069" s="24"/>
      <c r="I1069" s="24"/>
      <c r="J1069" s="24"/>
      <c r="K1069" s="20"/>
      <c r="L1069" s="20"/>
      <c r="M1069" s="78"/>
      <c r="N1069" s="24"/>
      <c r="O1069" s="24"/>
      <c r="P1069" s="24"/>
      <c r="Q1069" s="24"/>
    </row>
    <row r="1070" spans="2:17" x14ac:dyDescent="0.25">
      <c r="B1070" s="24"/>
      <c r="C1070" s="25"/>
      <c r="D1070" s="19"/>
      <c r="E1070" s="19"/>
      <c r="F1070" s="19"/>
      <c r="G1070" s="24"/>
      <c r="H1070" s="24"/>
      <c r="I1070" s="24"/>
      <c r="J1070" s="24"/>
      <c r="K1070" s="20"/>
      <c r="L1070" s="20"/>
      <c r="M1070" s="78"/>
      <c r="N1070" s="24"/>
      <c r="O1070" s="24"/>
      <c r="P1070" s="24"/>
      <c r="Q1070" s="24"/>
    </row>
    <row r="1071" spans="2:17" x14ac:dyDescent="0.25">
      <c r="B1071" s="24"/>
      <c r="C1071" s="25"/>
      <c r="D1071" s="19"/>
      <c r="E1071" s="19"/>
      <c r="F1071" s="19"/>
      <c r="G1071" s="24"/>
      <c r="H1071" s="24"/>
      <c r="I1071" s="24"/>
      <c r="J1071" s="24"/>
      <c r="K1071" s="20"/>
      <c r="L1071" s="20"/>
      <c r="M1071" s="78"/>
      <c r="N1071" s="24"/>
      <c r="O1071" s="24"/>
      <c r="P1071" s="24"/>
      <c r="Q1071" s="24"/>
    </row>
    <row r="1072" spans="2:17" x14ac:dyDescent="0.25">
      <c r="B1072" s="24"/>
      <c r="C1072" s="25"/>
      <c r="D1072" s="19"/>
      <c r="E1072" s="19"/>
      <c r="F1072" s="19"/>
      <c r="G1072" s="24"/>
      <c r="H1072" s="24"/>
      <c r="I1072" s="24"/>
      <c r="J1072" s="24"/>
      <c r="K1072" s="20"/>
      <c r="L1072" s="20"/>
      <c r="M1072" s="78"/>
      <c r="N1072" s="24"/>
      <c r="O1072" s="24"/>
      <c r="P1072" s="24"/>
      <c r="Q1072" s="24"/>
    </row>
    <row r="1073" spans="2:17" x14ac:dyDescent="0.25">
      <c r="B1073" s="24"/>
      <c r="C1073" s="25"/>
      <c r="D1073" s="19"/>
      <c r="E1073" s="19"/>
      <c r="F1073" s="19"/>
      <c r="G1073" s="24"/>
      <c r="H1073" s="24"/>
      <c r="I1073" s="24"/>
      <c r="J1073" s="24"/>
      <c r="K1073" s="20"/>
      <c r="L1073" s="20"/>
      <c r="M1073" s="78"/>
      <c r="N1073" s="24"/>
      <c r="O1073" s="24"/>
      <c r="P1073" s="24"/>
      <c r="Q1073" s="24"/>
    </row>
    <row r="1074" spans="2:17" x14ac:dyDescent="0.25">
      <c r="B1074" s="24"/>
      <c r="C1074" s="25"/>
      <c r="D1074" s="19"/>
      <c r="E1074" s="19"/>
      <c r="F1074" s="19"/>
      <c r="G1074" s="24"/>
      <c r="H1074" s="24"/>
      <c r="I1074" s="24"/>
      <c r="J1074" s="24"/>
      <c r="K1074" s="20"/>
      <c r="L1074" s="20"/>
      <c r="M1074" s="78"/>
      <c r="N1074" s="24"/>
      <c r="O1074" s="24"/>
      <c r="P1074" s="24"/>
      <c r="Q1074" s="24"/>
    </row>
    <row r="1075" spans="2:17" x14ac:dyDescent="0.25">
      <c r="B1075" s="24"/>
      <c r="C1075" s="25"/>
      <c r="D1075" s="19"/>
      <c r="E1075" s="19"/>
      <c r="F1075" s="19"/>
      <c r="G1075" s="24"/>
      <c r="H1075" s="24"/>
      <c r="I1075" s="24"/>
      <c r="J1075" s="24"/>
      <c r="K1075" s="20"/>
      <c r="L1075" s="20"/>
      <c r="M1075" s="78"/>
      <c r="N1075" s="24"/>
      <c r="O1075" s="24"/>
      <c r="P1075" s="24"/>
      <c r="Q1075" s="24"/>
    </row>
    <row r="1076" spans="2:17" x14ac:dyDescent="0.25">
      <c r="B1076" s="24"/>
      <c r="C1076" s="25"/>
      <c r="D1076" s="19"/>
      <c r="E1076" s="19"/>
      <c r="F1076" s="19"/>
      <c r="G1076" s="24"/>
      <c r="H1076" s="24"/>
      <c r="I1076" s="24"/>
      <c r="J1076" s="24"/>
      <c r="K1076" s="20"/>
      <c r="L1076" s="20"/>
      <c r="M1076" s="78"/>
      <c r="N1076" s="24"/>
      <c r="O1076" s="24"/>
      <c r="P1076" s="24"/>
      <c r="Q1076" s="24"/>
    </row>
    <row r="1077" spans="2:17" x14ac:dyDescent="0.25">
      <c r="B1077" s="24"/>
      <c r="C1077" s="25"/>
      <c r="D1077" s="19"/>
      <c r="E1077" s="19"/>
      <c r="F1077" s="19"/>
      <c r="G1077" s="24"/>
      <c r="H1077" s="24"/>
      <c r="I1077" s="24"/>
      <c r="J1077" s="24"/>
      <c r="K1077" s="20"/>
      <c r="L1077" s="20"/>
      <c r="M1077" s="78"/>
      <c r="N1077" s="24"/>
      <c r="O1077" s="24"/>
      <c r="P1077" s="24"/>
      <c r="Q1077" s="24"/>
    </row>
    <row r="1078" spans="2:17" s="14" customFormat="1" x14ac:dyDescent="0.25">
      <c r="M1078" s="83"/>
    </row>
  </sheetData>
  <autoFilter ref="B5:Q883"/>
  <mergeCells count="2">
    <mergeCell ref="B883:J883"/>
    <mergeCell ref="B4:Q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Sheet1</vt:lpstr>
      <vt:lpstr>P&amp;M</vt:lpstr>
      <vt:lpstr>equipment &amp; loose tools</vt:lpstr>
      <vt:lpstr>lab equipment</vt:lpstr>
      <vt:lpstr>etp</vt:lpstr>
      <vt:lpstr>material handling</vt:lpstr>
      <vt:lpstr>polutioncontrol equipment</vt:lpstr>
      <vt:lpstr>spares</vt:lpstr>
      <vt:lpstr>utilities</vt:lpstr>
      <vt:lpstr>R&amp;D Equipments</vt:lpstr>
      <vt:lpstr>Electrical Installattions</vt:lpstr>
      <vt:lpstr>ahu</vt:lpstr>
      <vt:lpstr>summary</vt:lpstr>
      <vt:lpstr>Sheet2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c:creator>
  <cp:lastModifiedBy>Win</cp:lastModifiedBy>
  <dcterms:created xsi:type="dcterms:W3CDTF">2021-07-12T07:23:48Z</dcterms:created>
  <dcterms:modified xsi:type="dcterms:W3CDTF">2021-07-19T13:04:43Z</dcterms:modified>
</cp:coreProperties>
</file>